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bocquillon\Desktop\"/>
    </mc:Choice>
  </mc:AlternateContent>
  <xr:revisionPtr revIDLastSave="0" documentId="13_ncr:1_{4B24CB83-464F-4874-B0F2-0AE984F93BFD}" xr6:coauthVersionLast="45" xr6:coauthVersionMax="45" xr10:uidLastSave="{00000000-0000-0000-0000-000000000000}"/>
  <bookViews>
    <workbookView xWindow="-108" yWindow="-108" windowWidth="23256" windowHeight="12600" xr2:uid="{C1159B9E-DC3B-4BA9-A040-E33B6A6E83D3}"/>
  </bookViews>
  <sheets>
    <sheet name="Tableau" sheetId="9" r:id="rId1"/>
    <sheet name="Suivi Marges" sheetId="10" r:id="rId2"/>
    <sheet name="Brut" sheetId="2" r:id="rId3"/>
    <sheet name="Semaines" sheetId="1" r:id="rId4"/>
    <sheet name="Import" sheetId="6" r:id="rId5"/>
  </sheets>
  <definedNames>
    <definedName name="_xlnm._FilterDatabase" localSheetId="2" hidden="1">Brut!$A$11:$AC$428</definedName>
    <definedName name="_xlnm._FilterDatabase" localSheetId="4" hidden="1">Import!$A$1:$BF$977</definedName>
    <definedName name="_xlnm._FilterDatabase" localSheetId="0" hidden="1">Tableau!$A$11:$AC$53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4" i="9" l="1"/>
  <c r="B14" i="9"/>
  <c r="C14" i="9"/>
  <c r="D14" i="9"/>
  <c r="E14" i="9"/>
  <c r="F14" i="9"/>
  <c r="G14" i="9"/>
  <c r="H14" i="9"/>
  <c r="I14" i="9"/>
  <c r="K14" i="9"/>
  <c r="L14" i="9"/>
  <c r="M14" i="9"/>
  <c r="P14" i="9"/>
  <c r="AF14" i="9"/>
  <c r="AN14" i="9"/>
  <c r="A15" i="9"/>
  <c r="B15" i="9"/>
  <c r="C15" i="9"/>
  <c r="E15" i="9"/>
  <c r="D15" i="9" s="1"/>
  <c r="F15" i="9"/>
  <c r="G15" i="9"/>
  <c r="H15" i="9"/>
  <c r="I15" i="9"/>
  <c r="K15" i="9"/>
  <c r="L15" i="9"/>
  <c r="N15" i="9" s="1"/>
  <c r="O15" i="9" s="1"/>
  <c r="AF15" i="9"/>
  <c r="AN15" i="9"/>
  <c r="A16" i="9"/>
  <c r="B16" i="9"/>
  <c r="C16" i="9"/>
  <c r="E16" i="9"/>
  <c r="D16" i="9" s="1"/>
  <c r="F16" i="9"/>
  <c r="G16" i="9"/>
  <c r="H16" i="9"/>
  <c r="I16" i="9"/>
  <c r="K16" i="9"/>
  <c r="L16" i="9"/>
  <c r="P16" i="9"/>
  <c r="Q16" i="9"/>
  <c r="R16" i="9"/>
  <c r="S16" i="9"/>
  <c r="T16" i="9"/>
  <c r="U16" i="9"/>
  <c r="Y16" i="9"/>
  <c r="AF16" i="9"/>
  <c r="AN16" i="9"/>
  <c r="AP16" i="9" s="1"/>
  <c r="AO16" i="9" a="1"/>
  <c r="AO16" i="9" s="1"/>
  <c r="A17" i="9"/>
  <c r="B17" i="9"/>
  <c r="C17" i="9"/>
  <c r="E17" i="9"/>
  <c r="D17" i="9" s="1"/>
  <c r="F17" i="9"/>
  <c r="G17" i="9"/>
  <c r="H17" i="9"/>
  <c r="I17" i="9"/>
  <c r="K17" i="9"/>
  <c r="L17" i="9"/>
  <c r="N17" i="9" s="1"/>
  <c r="O17" i="9" s="1"/>
  <c r="P17" i="9"/>
  <c r="Q17" i="9"/>
  <c r="R17" i="9"/>
  <c r="S17" i="9"/>
  <c r="T17" i="9"/>
  <c r="U17" i="9"/>
  <c r="Y17" i="9"/>
  <c r="AF17" i="9"/>
  <c r="AN17" i="9"/>
  <c r="A18" i="9"/>
  <c r="B18" i="9"/>
  <c r="C18" i="9"/>
  <c r="E18" i="9"/>
  <c r="D18" i="9" s="1"/>
  <c r="F18" i="9"/>
  <c r="G18" i="9"/>
  <c r="H18" i="9"/>
  <c r="I18" i="9"/>
  <c r="K18" i="9"/>
  <c r="L18" i="9"/>
  <c r="M18" i="9" s="1"/>
  <c r="P18" i="9"/>
  <c r="Q18" i="9"/>
  <c r="R18" i="9"/>
  <c r="S18" i="9"/>
  <c r="T18" i="9"/>
  <c r="U18" i="9"/>
  <c r="AF18" i="9"/>
  <c r="AN18" i="9"/>
  <c r="A19" i="9"/>
  <c r="B19" i="9"/>
  <c r="C19" i="9"/>
  <c r="E19" i="9"/>
  <c r="D19" i="9" s="1"/>
  <c r="F19" i="9"/>
  <c r="G19" i="9"/>
  <c r="H19" i="9"/>
  <c r="I19" i="9"/>
  <c r="K19" i="9"/>
  <c r="L19" i="9"/>
  <c r="R19" i="9" s="1"/>
  <c r="P19" i="9"/>
  <c r="W19" i="9"/>
  <c r="Y19" i="9"/>
  <c r="AF19" i="9"/>
  <c r="AN19" i="9"/>
  <c r="A20" i="9"/>
  <c r="B20" i="9"/>
  <c r="C20" i="9"/>
  <c r="E20" i="9"/>
  <c r="D20" i="9" s="1"/>
  <c r="F20" i="9"/>
  <c r="G20" i="9"/>
  <c r="H20" i="9"/>
  <c r="I20" i="9"/>
  <c r="K20" i="9"/>
  <c r="L20" i="9"/>
  <c r="P20" i="9"/>
  <c r="Q20" i="9"/>
  <c r="R20" i="9"/>
  <c r="S20" i="9"/>
  <c r="T20" i="9"/>
  <c r="U20" i="9"/>
  <c r="AF20" i="9"/>
  <c r="AN20" i="9"/>
  <c r="AP20" i="9" s="1"/>
  <c r="A21" i="9"/>
  <c r="B21" i="9"/>
  <c r="C21" i="9"/>
  <c r="E21" i="9"/>
  <c r="D21" i="9" s="1"/>
  <c r="F21" i="9"/>
  <c r="G21" i="9"/>
  <c r="H21" i="9"/>
  <c r="I21" i="9"/>
  <c r="K21" i="9"/>
  <c r="L21" i="9"/>
  <c r="U21" i="9" s="1"/>
  <c r="N21" i="9"/>
  <c r="O21" i="9" s="1"/>
  <c r="P21" i="9"/>
  <c r="Q21" i="9"/>
  <c r="R21" i="9"/>
  <c r="S21" i="9"/>
  <c r="T21" i="9"/>
  <c r="Y21" i="9"/>
  <c r="AF21" i="9"/>
  <c r="AN21" i="9"/>
  <c r="A22" i="9"/>
  <c r="B22" i="9"/>
  <c r="C22" i="9"/>
  <c r="E22" i="9"/>
  <c r="D22" i="9" s="1"/>
  <c r="F22" i="9"/>
  <c r="G22" i="9"/>
  <c r="H22" i="9"/>
  <c r="I22" i="9"/>
  <c r="K22" i="9"/>
  <c r="L22" i="9"/>
  <c r="M22" i="9" s="1"/>
  <c r="T22" i="9"/>
  <c r="AF22" i="9"/>
  <c r="AN22" i="9"/>
  <c r="A23" i="9"/>
  <c r="B23" i="9"/>
  <c r="C23" i="9"/>
  <c r="E23" i="9"/>
  <c r="D23" i="9" s="1"/>
  <c r="F23" i="9"/>
  <c r="G23" i="9"/>
  <c r="H23" i="9"/>
  <c r="I23" i="9"/>
  <c r="K23" i="9"/>
  <c r="L23" i="9"/>
  <c r="P23" i="9"/>
  <c r="Q23" i="9"/>
  <c r="R23" i="9"/>
  <c r="S23" i="9"/>
  <c r="T23" i="9"/>
  <c r="U23" i="9"/>
  <c r="AF23" i="9"/>
  <c r="AN23" i="9"/>
  <c r="AP23" i="9" s="1"/>
  <c r="A24" i="9"/>
  <c r="B24" i="9"/>
  <c r="C24" i="9"/>
  <c r="E24" i="9"/>
  <c r="D24" i="9" s="1"/>
  <c r="F24" i="9"/>
  <c r="G24" i="9"/>
  <c r="H24" i="9"/>
  <c r="I24" i="9"/>
  <c r="K24" i="9"/>
  <c r="L24" i="9"/>
  <c r="T24" i="9" s="1"/>
  <c r="P24" i="9"/>
  <c r="Q24" i="9"/>
  <c r="AF24" i="9"/>
  <c r="AN24" i="9"/>
  <c r="A25" i="9"/>
  <c r="B25" i="9"/>
  <c r="C25" i="9"/>
  <c r="E25" i="9"/>
  <c r="D25" i="9" s="1"/>
  <c r="F25" i="9"/>
  <c r="G25" i="9"/>
  <c r="H25" i="9"/>
  <c r="I25" i="9"/>
  <c r="K25" i="9"/>
  <c r="L25" i="9"/>
  <c r="W25" i="9" s="1"/>
  <c r="P25" i="9"/>
  <c r="Q25" i="9"/>
  <c r="R25" i="9"/>
  <c r="S25" i="9"/>
  <c r="T25" i="9"/>
  <c r="U25" i="9"/>
  <c r="AF25" i="9"/>
  <c r="AN25" i="9"/>
  <c r="A26" i="9"/>
  <c r="B26" i="9"/>
  <c r="C26" i="9"/>
  <c r="E26" i="9"/>
  <c r="D26" i="9" s="1"/>
  <c r="F26" i="9"/>
  <c r="G26" i="9"/>
  <c r="H26" i="9"/>
  <c r="I26" i="9"/>
  <c r="K26" i="9"/>
  <c r="L26" i="9"/>
  <c r="S26" i="9" s="1"/>
  <c r="P26" i="9"/>
  <c r="AF26" i="9"/>
  <c r="AN26" i="9"/>
  <c r="A27" i="9"/>
  <c r="B27" i="9"/>
  <c r="C27" i="9"/>
  <c r="E27" i="9"/>
  <c r="D27" i="9" s="1"/>
  <c r="F27" i="9"/>
  <c r="G27" i="9"/>
  <c r="H27" i="9"/>
  <c r="I27" i="9"/>
  <c r="K27" i="9"/>
  <c r="L27" i="9"/>
  <c r="Y27" i="9" s="1"/>
  <c r="N27" i="9"/>
  <c r="O27" i="9" s="1"/>
  <c r="P27" i="9"/>
  <c r="Q27" i="9"/>
  <c r="R27" i="9"/>
  <c r="S27" i="9"/>
  <c r="T27" i="9"/>
  <c r="U27" i="9"/>
  <c r="W27" i="9"/>
  <c r="AA27" i="9" s="1"/>
  <c r="X27" i="9"/>
  <c r="AB27" i="9"/>
  <c r="AE27" i="9" s="1"/>
  <c r="AD27" i="9"/>
  <c r="AF27" i="9"/>
  <c r="AN27" i="9"/>
  <c r="AP27" i="9" s="1"/>
  <c r="AO27" i="9" a="1"/>
  <c r="AO27" i="9" s="1"/>
  <c r="A28" i="9"/>
  <c r="B28" i="9"/>
  <c r="C28" i="9"/>
  <c r="E28" i="9"/>
  <c r="D28" i="9" s="1"/>
  <c r="F28" i="9"/>
  <c r="G28" i="9"/>
  <c r="H28" i="9"/>
  <c r="I28" i="9"/>
  <c r="K28" i="9"/>
  <c r="L28" i="9"/>
  <c r="N28" i="9" s="1"/>
  <c r="O28" i="9" s="1"/>
  <c r="M28" i="9"/>
  <c r="P28" i="9"/>
  <c r="Q28" i="9"/>
  <c r="R28" i="9"/>
  <c r="S28" i="9"/>
  <c r="T28" i="9"/>
  <c r="U28" i="9"/>
  <c r="W28" i="9"/>
  <c r="AB28" i="9" s="1"/>
  <c r="AE28" i="9" s="1"/>
  <c r="X28" i="9"/>
  <c r="AF28" i="9"/>
  <c r="AN28" i="9"/>
  <c r="AP28" i="9" s="1"/>
  <c r="A29" i="9"/>
  <c r="B29" i="9"/>
  <c r="C29" i="9"/>
  <c r="E29" i="9"/>
  <c r="D29" i="9" s="1"/>
  <c r="F29" i="9"/>
  <c r="G29" i="9"/>
  <c r="H29" i="9"/>
  <c r="I29" i="9"/>
  <c r="K29" i="9"/>
  <c r="L29" i="9"/>
  <c r="P29" i="9"/>
  <c r="Q29" i="9"/>
  <c r="R29" i="9"/>
  <c r="S29" i="9"/>
  <c r="T29" i="9"/>
  <c r="U29" i="9"/>
  <c r="AF29" i="9"/>
  <c r="AN29" i="9"/>
  <c r="AO29" i="9" s="1" a="1"/>
  <c r="AO29" i="9" s="1"/>
  <c r="A30" i="9"/>
  <c r="B30" i="9"/>
  <c r="C30" i="9"/>
  <c r="E30" i="9"/>
  <c r="D30" i="9" s="1"/>
  <c r="F30" i="9"/>
  <c r="G30" i="9"/>
  <c r="H30" i="9"/>
  <c r="I30" i="9"/>
  <c r="K30" i="9"/>
  <c r="L30" i="9"/>
  <c r="P30" i="9"/>
  <c r="Q30" i="9"/>
  <c r="R30" i="9"/>
  <c r="S30" i="9"/>
  <c r="T30" i="9"/>
  <c r="U30" i="9"/>
  <c r="AF30" i="9"/>
  <c r="AN30" i="9"/>
  <c r="A31" i="9"/>
  <c r="B31" i="9"/>
  <c r="C31" i="9"/>
  <c r="E31" i="9"/>
  <c r="D31" i="9" s="1"/>
  <c r="F31" i="9"/>
  <c r="G31" i="9"/>
  <c r="H31" i="9"/>
  <c r="I31" i="9"/>
  <c r="K31" i="9"/>
  <c r="L31" i="9"/>
  <c r="U31" i="9"/>
  <c r="AF31" i="9"/>
  <c r="AN31" i="9"/>
  <c r="A32" i="9"/>
  <c r="B32" i="9"/>
  <c r="C32" i="9"/>
  <c r="E32" i="9"/>
  <c r="D32" i="9" s="1"/>
  <c r="F32" i="9"/>
  <c r="G32" i="9"/>
  <c r="H32" i="9"/>
  <c r="I32" i="9"/>
  <c r="K32" i="9"/>
  <c r="L32" i="9"/>
  <c r="N32" i="9"/>
  <c r="O32" i="9" s="1"/>
  <c r="P32" i="9"/>
  <c r="Q32" i="9"/>
  <c r="R32" i="9"/>
  <c r="S32" i="9"/>
  <c r="T32" i="9"/>
  <c r="U32" i="9"/>
  <c r="W32" i="9"/>
  <c r="AB32" i="9" s="1"/>
  <c r="AE32" i="9" s="1"/>
  <c r="AA32" i="9"/>
  <c r="AD32" i="9" s="1"/>
  <c r="AF32" i="9"/>
  <c r="AN32" i="9"/>
  <c r="AO32" i="9" a="1"/>
  <c r="AO32" i="9" s="1"/>
  <c r="AP32" i="9"/>
  <c r="A33" i="9"/>
  <c r="B33" i="9"/>
  <c r="C33" i="9"/>
  <c r="E33" i="9"/>
  <c r="D33" i="9" s="1"/>
  <c r="F33" i="9"/>
  <c r="G33" i="9"/>
  <c r="H33" i="9"/>
  <c r="I33" i="9"/>
  <c r="K33" i="9"/>
  <c r="L33" i="9"/>
  <c r="Z33" i="9" s="1"/>
  <c r="M33" i="9"/>
  <c r="P33" i="9"/>
  <c r="Q33" i="9"/>
  <c r="AF33" i="9"/>
  <c r="AN33" i="9"/>
  <c r="A34" i="9"/>
  <c r="B34" i="9"/>
  <c r="C34" i="9"/>
  <c r="E34" i="9"/>
  <c r="D34" i="9" s="1"/>
  <c r="F34" i="9"/>
  <c r="G34" i="9"/>
  <c r="H34" i="9"/>
  <c r="I34" i="9"/>
  <c r="K34" i="9"/>
  <c r="L34" i="9"/>
  <c r="P34" i="9"/>
  <c r="Q34" i="9"/>
  <c r="U34" i="9"/>
  <c r="W34" i="9"/>
  <c r="AF34" i="9"/>
  <c r="AN34" i="9"/>
  <c r="A35" i="9"/>
  <c r="B35" i="9"/>
  <c r="C35" i="9"/>
  <c r="E35" i="9"/>
  <c r="D35" i="9" s="1"/>
  <c r="F35" i="9"/>
  <c r="G35" i="9"/>
  <c r="H35" i="9"/>
  <c r="I35" i="9"/>
  <c r="K35" i="9"/>
  <c r="L35" i="9"/>
  <c r="U35" i="9" s="1"/>
  <c r="S35" i="9"/>
  <c r="AF35" i="9"/>
  <c r="AN35" i="9"/>
  <c r="A36" i="9"/>
  <c r="B36" i="9"/>
  <c r="C36" i="9"/>
  <c r="E36" i="9"/>
  <c r="D36" i="9" s="1"/>
  <c r="F36" i="9"/>
  <c r="G36" i="9"/>
  <c r="H36" i="9"/>
  <c r="I36" i="9"/>
  <c r="K36" i="9"/>
  <c r="L36" i="9"/>
  <c r="P36" i="9"/>
  <c r="Q36" i="9"/>
  <c r="R36" i="9"/>
  <c r="S36" i="9"/>
  <c r="T36" i="9"/>
  <c r="U36" i="9"/>
  <c r="AF36" i="9"/>
  <c r="AN36" i="9"/>
  <c r="AP36" i="9" s="1"/>
  <c r="AO36" i="9" a="1"/>
  <c r="AO36" i="9" s="1"/>
  <c r="A37" i="9"/>
  <c r="B37" i="9"/>
  <c r="C37" i="9"/>
  <c r="E37" i="9"/>
  <c r="D37" i="9" s="1"/>
  <c r="F37" i="9"/>
  <c r="G37" i="9"/>
  <c r="H37" i="9"/>
  <c r="I37" i="9"/>
  <c r="K37" i="9"/>
  <c r="L37" i="9"/>
  <c r="N37" i="9" s="1"/>
  <c r="O37" i="9" s="1"/>
  <c r="P37" i="9"/>
  <c r="Q37" i="9"/>
  <c r="R37" i="9"/>
  <c r="S37" i="9"/>
  <c r="T37" i="9"/>
  <c r="U37" i="9"/>
  <c r="AF37" i="9"/>
  <c r="AN37" i="9"/>
  <c r="AP37" i="9" s="1"/>
  <c r="AO37" i="9" a="1"/>
  <c r="AO37" i="9" s="1"/>
  <c r="A38" i="9"/>
  <c r="B38" i="9"/>
  <c r="C38" i="9"/>
  <c r="E38" i="9"/>
  <c r="D38" i="9" s="1"/>
  <c r="F38" i="9"/>
  <c r="G38" i="9"/>
  <c r="H38" i="9"/>
  <c r="I38" i="9"/>
  <c r="K38" i="9"/>
  <c r="L38" i="9"/>
  <c r="Y38" i="9" s="1"/>
  <c r="P38" i="9"/>
  <c r="Q38" i="9"/>
  <c r="R38" i="9"/>
  <c r="S38" i="9"/>
  <c r="T38" i="9"/>
  <c r="U38" i="9"/>
  <c r="AF38" i="9"/>
  <c r="AN38" i="9"/>
  <c r="AP38" i="9" s="1"/>
  <c r="AO38" i="9" a="1"/>
  <c r="AO38" i="9" s="1"/>
  <c r="A39" i="9"/>
  <c r="B39" i="9"/>
  <c r="C39" i="9"/>
  <c r="E39" i="9"/>
  <c r="D39" i="9" s="1"/>
  <c r="F39" i="9"/>
  <c r="G39" i="9"/>
  <c r="H39" i="9"/>
  <c r="I39" i="9"/>
  <c r="K39" i="9"/>
  <c r="L39" i="9"/>
  <c r="U39" i="9" s="1"/>
  <c r="P39" i="9"/>
  <c r="Q39" i="9"/>
  <c r="R39" i="9"/>
  <c r="S39" i="9"/>
  <c r="T39" i="9"/>
  <c r="AF39" i="9"/>
  <c r="AN39" i="9"/>
  <c r="A40" i="9"/>
  <c r="B40" i="9"/>
  <c r="C40" i="9"/>
  <c r="E40" i="9"/>
  <c r="D40" i="9" s="1"/>
  <c r="F40" i="9"/>
  <c r="G40" i="9"/>
  <c r="H40" i="9"/>
  <c r="I40" i="9"/>
  <c r="K40" i="9"/>
  <c r="L40" i="9"/>
  <c r="AF40" i="9"/>
  <c r="AN40" i="9"/>
  <c r="A41" i="9"/>
  <c r="B41" i="9"/>
  <c r="C41" i="9"/>
  <c r="E41" i="9"/>
  <c r="D41" i="9" s="1"/>
  <c r="F41" i="9"/>
  <c r="G41" i="9"/>
  <c r="H41" i="9"/>
  <c r="I41" i="9"/>
  <c r="K41" i="9"/>
  <c r="L41" i="9"/>
  <c r="M41" i="9" s="1"/>
  <c r="P41" i="9"/>
  <c r="Q41" i="9"/>
  <c r="R41" i="9"/>
  <c r="S41" i="9"/>
  <c r="T41" i="9"/>
  <c r="AF41" i="9"/>
  <c r="AN41" i="9"/>
  <c r="AP41" i="9" s="1"/>
  <c r="A42" i="9"/>
  <c r="B42" i="9"/>
  <c r="C42" i="9"/>
  <c r="E42" i="9"/>
  <c r="D42" i="9" s="1"/>
  <c r="F42" i="9"/>
  <c r="G42" i="9"/>
  <c r="H42" i="9"/>
  <c r="I42" i="9"/>
  <c r="K42" i="9"/>
  <c r="L42" i="9"/>
  <c r="P42" i="9"/>
  <c r="Q42" i="9"/>
  <c r="R42" i="9"/>
  <c r="S42" i="9"/>
  <c r="T42" i="9"/>
  <c r="U42" i="9"/>
  <c r="AF42" i="9"/>
  <c r="AN42" i="9"/>
  <c r="AO42" i="9" s="1" a="1"/>
  <c r="AO42" i="9" s="1"/>
  <c r="A43" i="9"/>
  <c r="B43" i="9"/>
  <c r="C43" i="9"/>
  <c r="E43" i="9"/>
  <c r="D43" i="9" s="1"/>
  <c r="F43" i="9"/>
  <c r="G43" i="9"/>
  <c r="H43" i="9"/>
  <c r="I43" i="9"/>
  <c r="K43" i="9"/>
  <c r="L43" i="9"/>
  <c r="P43" i="9"/>
  <c r="Q43" i="9"/>
  <c r="R43" i="9"/>
  <c r="S43" i="9"/>
  <c r="T43" i="9"/>
  <c r="U43" i="9"/>
  <c r="AF43" i="9"/>
  <c r="AN43" i="9"/>
  <c r="AO43" i="9" s="1" a="1"/>
  <c r="AO43" i="9" s="1"/>
  <c r="A44" i="9"/>
  <c r="B44" i="9"/>
  <c r="C44" i="9"/>
  <c r="E44" i="9"/>
  <c r="D44" i="9" s="1"/>
  <c r="F44" i="9"/>
  <c r="G44" i="9"/>
  <c r="H44" i="9"/>
  <c r="I44" i="9"/>
  <c r="K44" i="9"/>
  <c r="L44" i="9"/>
  <c r="W44" i="9" s="1"/>
  <c r="N44" i="9"/>
  <c r="O44" i="9" s="1"/>
  <c r="P44" i="9"/>
  <c r="Q44" i="9"/>
  <c r="R44" i="9"/>
  <c r="S44" i="9"/>
  <c r="U44" i="9"/>
  <c r="Y44" i="9"/>
  <c r="AF44" i="9"/>
  <c r="AN44" i="9"/>
  <c r="AO44" i="9" s="1" a="1"/>
  <c r="AO44" i="9" s="1"/>
  <c r="AP44" i="9"/>
  <c r="A45" i="9"/>
  <c r="B45" i="9"/>
  <c r="C45" i="9"/>
  <c r="E45" i="9"/>
  <c r="D45" i="9" s="1"/>
  <c r="F45" i="9"/>
  <c r="G45" i="9"/>
  <c r="H45" i="9"/>
  <c r="I45" i="9"/>
  <c r="K45" i="9"/>
  <c r="L45" i="9"/>
  <c r="Q45" i="9" s="1"/>
  <c r="R45" i="9"/>
  <c r="S45" i="9"/>
  <c r="U45" i="9"/>
  <c r="AF45" i="9"/>
  <c r="AN45" i="9"/>
  <c r="A46" i="9"/>
  <c r="B46" i="9"/>
  <c r="C46" i="9"/>
  <c r="E46" i="9"/>
  <c r="D46" i="9" s="1"/>
  <c r="F46" i="9"/>
  <c r="G46" i="9"/>
  <c r="H46" i="9"/>
  <c r="I46" i="9"/>
  <c r="K46" i="9"/>
  <c r="L46" i="9"/>
  <c r="T46" i="9" s="1"/>
  <c r="P46" i="9"/>
  <c r="AF46" i="9"/>
  <c r="AN46" i="9"/>
  <c r="BI14" i="9"/>
  <c r="CB14" i="9"/>
  <c r="EI14" i="9"/>
  <c r="IG14" i="9"/>
  <c r="JP14" i="9"/>
  <c r="BI15" i="9"/>
  <c r="CB15" i="9"/>
  <c r="EI15" i="9"/>
  <c r="IG15" i="9"/>
  <c r="JP15" i="9"/>
  <c r="BI16" i="9"/>
  <c r="BJ16" i="9" s="1" a="1"/>
  <c r="BJ16" i="9" s="1"/>
  <c r="CB16" i="9"/>
  <c r="CD16" i="9" s="1"/>
  <c r="EI16" i="9"/>
  <c r="EJ16" i="9" s="1" a="1"/>
  <c r="EJ16" i="9" s="1"/>
  <c r="IG16" i="9"/>
  <c r="IH16" i="9" s="1" a="1"/>
  <c r="IH16" i="9" s="1"/>
  <c r="II16" i="9"/>
  <c r="JP16" i="9"/>
  <c r="JQ16" i="9" s="1" a="1"/>
  <c r="JQ16" i="9" s="1"/>
  <c r="BI17" i="9"/>
  <c r="CB17" i="9"/>
  <c r="CD17" i="9" s="1"/>
  <c r="EI17" i="9"/>
  <c r="EJ17" i="9" s="1" a="1"/>
  <c r="EJ17" i="9" s="1"/>
  <c r="IG17" i="9"/>
  <c r="IH17" i="9" s="1" a="1"/>
  <c r="IH17" i="9" s="1"/>
  <c r="JP17" i="9"/>
  <c r="BI18" i="9"/>
  <c r="BJ18" i="9" s="1" a="1"/>
  <c r="BJ18" i="9" s="1"/>
  <c r="CB18" i="9"/>
  <c r="CC18" i="9" s="1" a="1"/>
  <c r="CC18" i="9" s="1"/>
  <c r="CD18" i="9"/>
  <c r="EI18" i="9"/>
  <c r="EJ18" i="9" s="1" a="1"/>
  <c r="EJ18" i="9" s="1"/>
  <c r="IG18" i="9"/>
  <c r="JP18" i="9"/>
  <c r="JR18" i="9" s="1"/>
  <c r="JQ18" i="9" a="1"/>
  <c r="JQ18" i="9" s="1"/>
  <c r="BI19" i="9"/>
  <c r="CB19" i="9"/>
  <c r="EI19" i="9"/>
  <c r="IG19" i="9"/>
  <c r="JP19" i="9"/>
  <c r="BI20" i="9"/>
  <c r="CB20" i="9"/>
  <c r="CC20" i="9" s="1" a="1"/>
  <c r="CC20" i="9" s="1"/>
  <c r="EI20" i="9"/>
  <c r="EJ20" i="9" s="1" a="1"/>
  <c r="EJ20" i="9" s="1"/>
  <c r="EK20" i="9"/>
  <c r="IG20" i="9"/>
  <c r="IH20" i="9" s="1" a="1"/>
  <c r="IH20" i="9" s="1"/>
  <c r="JP20" i="9"/>
  <c r="JQ20" i="9" a="1"/>
  <c r="JQ20" i="9" s="1"/>
  <c r="BI21" i="9"/>
  <c r="BJ21" i="9" s="1" a="1"/>
  <c r="BJ21" i="9" s="1"/>
  <c r="CB21" i="9"/>
  <c r="CD21" i="9" s="1"/>
  <c r="CC21" i="9" a="1"/>
  <c r="CC21" i="9" s="1"/>
  <c r="EI21" i="9"/>
  <c r="EJ21" i="9" s="1" a="1"/>
  <c r="EJ21" i="9" s="1"/>
  <c r="IG21" i="9"/>
  <c r="IH21" i="9" s="1" a="1"/>
  <c r="IH21" i="9" s="1"/>
  <c r="JP21" i="9"/>
  <c r="JR21" i="9" s="1"/>
  <c r="BI22" i="9"/>
  <c r="CB22" i="9"/>
  <c r="EI22" i="9"/>
  <c r="IG22" i="9"/>
  <c r="JP22" i="9"/>
  <c r="BI23" i="9"/>
  <c r="CB23" i="9"/>
  <c r="EI23" i="9"/>
  <c r="IG23" i="9"/>
  <c r="IH23" i="9" s="1" a="1"/>
  <c r="IH23" i="9" s="1"/>
  <c r="II23" i="9"/>
  <c r="JP23" i="9"/>
  <c r="BI24" i="9"/>
  <c r="CB24" i="9"/>
  <c r="EI24" i="9"/>
  <c r="IG24" i="9"/>
  <c r="JP24" i="9"/>
  <c r="BI25" i="9"/>
  <c r="CB25" i="9"/>
  <c r="CD25" i="9" s="1"/>
  <c r="EI25" i="9"/>
  <c r="IG25" i="9"/>
  <c r="IH25" i="9" s="1" a="1"/>
  <c r="IH25" i="9" s="1"/>
  <c r="II25" i="9"/>
  <c r="JP25" i="9"/>
  <c r="JQ25" i="9" s="1" a="1"/>
  <c r="JQ25" i="9" s="1"/>
  <c r="BI26" i="9"/>
  <c r="CB26" i="9"/>
  <c r="EI26" i="9"/>
  <c r="IG26" i="9"/>
  <c r="JP26" i="9"/>
  <c r="BI27" i="9"/>
  <c r="BJ27" i="9" s="1" a="1"/>
  <c r="BJ27" i="9" s="1"/>
  <c r="CB27" i="9"/>
  <c r="CD27" i="9" s="1"/>
  <c r="EI27" i="9"/>
  <c r="EJ27" i="9" s="1" a="1"/>
  <c r="EJ27" i="9" s="1"/>
  <c r="EK27" i="9"/>
  <c r="IG27" i="9"/>
  <c r="II27" i="9" s="1"/>
  <c r="JP27" i="9"/>
  <c r="JQ27" i="9" a="1"/>
  <c r="JQ27" i="9" s="1"/>
  <c r="JR27" i="9"/>
  <c r="BI28" i="9"/>
  <c r="CB28" i="9"/>
  <c r="EI28" i="9"/>
  <c r="EK28" i="9" s="1"/>
  <c r="EJ28" i="9" a="1"/>
  <c r="EJ28" i="9" s="1"/>
  <c r="IG28" i="9"/>
  <c r="II28" i="9" s="1"/>
  <c r="JP28" i="9"/>
  <c r="BI29" i="9"/>
  <c r="BK29" i="9" s="1"/>
  <c r="CB29" i="9"/>
  <c r="EI29" i="9"/>
  <c r="EK29" i="9" s="1"/>
  <c r="IG29" i="9"/>
  <c r="JP29" i="9"/>
  <c r="BI30" i="9"/>
  <c r="BK30" i="9" s="1"/>
  <c r="CB30" i="9"/>
  <c r="EI30" i="9"/>
  <c r="EK30" i="9" s="1"/>
  <c r="EJ30" i="9" a="1"/>
  <c r="EJ30" i="9" s="1"/>
  <c r="IG30" i="9"/>
  <c r="II30" i="9" s="1"/>
  <c r="JP30" i="9"/>
  <c r="BI31" i="9"/>
  <c r="CB31" i="9"/>
  <c r="EI31" i="9"/>
  <c r="IG31" i="9"/>
  <c r="JP31" i="9"/>
  <c r="BI32" i="9"/>
  <c r="BK32" i="9" s="1"/>
  <c r="CB32" i="9"/>
  <c r="CC32" i="9" s="1" a="1"/>
  <c r="CC32" i="9" s="1"/>
  <c r="CD32" i="9"/>
  <c r="EI32" i="9"/>
  <c r="EK32" i="9" s="1"/>
  <c r="IG32" i="9"/>
  <c r="JP32" i="9"/>
  <c r="BI33" i="9"/>
  <c r="CB33" i="9"/>
  <c r="EI33" i="9"/>
  <c r="IG33" i="9"/>
  <c r="JP33" i="9"/>
  <c r="BI34" i="9"/>
  <c r="CB34" i="9"/>
  <c r="EI34" i="9"/>
  <c r="IG34" i="9"/>
  <c r="JP34" i="9"/>
  <c r="BI35" i="9"/>
  <c r="CB35" i="9"/>
  <c r="EI35" i="9"/>
  <c r="IG35" i="9"/>
  <c r="JP35" i="9"/>
  <c r="BI36" i="9"/>
  <c r="BK36" i="9" s="1"/>
  <c r="BJ36" i="9" a="1"/>
  <c r="BJ36" i="9" s="1"/>
  <c r="CB36" i="9"/>
  <c r="EI36" i="9"/>
  <c r="EK36" i="9" s="1"/>
  <c r="IG36" i="9"/>
  <c r="II36" i="9" s="1"/>
  <c r="JP36" i="9"/>
  <c r="JQ36" i="9" s="1" a="1"/>
  <c r="JQ36" i="9" s="1"/>
  <c r="JR36" i="9"/>
  <c r="BI37" i="9"/>
  <c r="BK37" i="9" s="1"/>
  <c r="CB37" i="9"/>
  <c r="CC37" i="9" s="1" a="1"/>
  <c r="CC37" i="9" s="1"/>
  <c r="CD37" i="9"/>
  <c r="EI37" i="9"/>
  <c r="EK37" i="9" s="1"/>
  <c r="IG37" i="9"/>
  <c r="II37" i="9" s="1"/>
  <c r="IH37" i="9" a="1"/>
  <c r="IH37" i="9" s="1"/>
  <c r="JP37" i="9"/>
  <c r="JQ37" i="9" s="1" a="1"/>
  <c r="JQ37" i="9" s="1"/>
  <c r="BI38" i="9"/>
  <c r="CB38" i="9"/>
  <c r="CC38" i="9" s="1" a="1"/>
  <c r="CC38" i="9" s="1"/>
  <c r="EI38" i="9"/>
  <c r="EK38" i="9" s="1"/>
  <c r="IG38" i="9"/>
  <c r="II38" i="9" s="1"/>
  <c r="JP38" i="9"/>
  <c r="JQ38" i="9" s="1" a="1"/>
  <c r="JQ38" i="9" s="1"/>
  <c r="BI39" i="9"/>
  <c r="CB39" i="9"/>
  <c r="CC39" i="9" s="1" a="1"/>
  <c r="CC39" i="9" s="1"/>
  <c r="CD39" i="9"/>
  <c r="EI39" i="9"/>
  <c r="IG39" i="9"/>
  <c r="II39" i="9" s="1"/>
  <c r="JP39" i="9"/>
  <c r="JR39" i="9" s="1"/>
  <c r="JQ39" i="9" a="1"/>
  <c r="JQ39" i="9" s="1"/>
  <c r="BI40" i="9"/>
  <c r="CB40" i="9"/>
  <c r="EI40" i="9"/>
  <c r="IG40" i="9"/>
  <c r="JP40" i="9"/>
  <c r="BI41" i="9"/>
  <c r="BK41" i="9" s="1"/>
  <c r="BJ41" i="9" a="1"/>
  <c r="BJ41" i="9" s="1"/>
  <c r="CB41" i="9"/>
  <c r="CC41" i="9" s="1" a="1"/>
  <c r="CC41" i="9" s="1"/>
  <c r="EI41" i="9"/>
  <c r="EK41" i="9" s="1"/>
  <c r="IG41" i="9"/>
  <c r="II41" i="9" s="1"/>
  <c r="JP41" i="9"/>
  <c r="JR41" i="9" s="1"/>
  <c r="BI42" i="9"/>
  <c r="BK42" i="9" s="1"/>
  <c r="CB42" i="9"/>
  <c r="CD42" i="9" s="1"/>
  <c r="CC42" i="9" a="1"/>
  <c r="CC42" i="9" s="1"/>
  <c r="EI42" i="9"/>
  <c r="EK42" i="9" s="1"/>
  <c r="IG42" i="9"/>
  <c r="II42" i="9" s="1"/>
  <c r="IH42" i="9" a="1"/>
  <c r="IH42" i="9" s="1"/>
  <c r="JP42" i="9"/>
  <c r="JQ42" i="9" s="1" a="1"/>
  <c r="JQ42" i="9" s="1"/>
  <c r="BI43" i="9"/>
  <c r="BK43" i="9" s="1"/>
  <c r="CB43" i="9"/>
  <c r="CD43" i="9" s="1"/>
  <c r="EI43" i="9"/>
  <c r="EK43" i="9" s="1"/>
  <c r="EJ43" i="9" a="1"/>
  <c r="EJ43" i="9" s="1"/>
  <c r="IG43" i="9"/>
  <c r="IH43" i="9" s="1" a="1"/>
  <c r="IH43" i="9" s="1"/>
  <c r="JP43" i="9"/>
  <c r="BI44" i="9"/>
  <c r="BK44" i="9" s="1"/>
  <c r="CB44" i="9"/>
  <c r="CD44" i="9" s="1"/>
  <c r="CC44" i="9" a="1"/>
  <c r="CC44" i="9" s="1"/>
  <c r="EI44" i="9"/>
  <c r="IG44" i="9"/>
  <c r="JP44" i="9"/>
  <c r="BI45" i="9"/>
  <c r="CB45" i="9"/>
  <c r="EI45" i="9"/>
  <c r="IG45" i="9"/>
  <c r="JP45" i="9"/>
  <c r="BI46" i="9"/>
  <c r="CB46" i="9"/>
  <c r="EI46" i="9"/>
  <c r="IG46" i="9"/>
  <c r="JP46" i="9"/>
  <c r="Z46" i="9" l="1"/>
  <c r="X18" i="9"/>
  <c r="JR42" i="9"/>
  <c r="EK16" i="9"/>
  <c r="BK16" i="9"/>
  <c r="Q46" i="9"/>
  <c r="W24" i="9"/>
  <c r="AB24" i="9" s="1"/>
  <c r="AE24" i="9" s="1"/>
  <c r="T19" i="9"/>
  <c r="CC43" i="9" a="1"/>
  <c r="CC43" i="9" s="1"/>
  <c r="JQ41" i="9" a="1"/>
  <c r="JQ41" i="9" s="1"/>
  <c r="CD41" i="9"/>
  <c r="JR38" i="9"/>
  <c r="EJ36" i="9" a="1"/>
  <c r="EJ36" i="9" s="1"/>
  <c r="BJ30" i="9" a="1"/>
  <c r="BJ30" i="9" s="1"/>
  <c r="EJ29" i="9" a="1"/>
  <c r="EJ29" i="9" s="1"/>
  <c r="CC27" i="9" a="1"/>
  <c r="CC27" i="9" s="1"/>
  <c r="JR25" i="9"/>
  <c r="II21" i="9"/>
  <c r="BK18" i="9"/>
  <c r="EK17" i="9"/>
  <c r="W41" i="9"/>
  <c r="AB41" i="9" s="1"/>
  <c r="AE41" i="9" s="1"/>
  <c r="W37" i="9"/>
  <c r="AA37" i="9" s="1"/>
  <c r="AD37" i="9" s="1"/>
  <c r="S33" i="9"/>
  <c r="AO23" i="9" a="1"/>
  <c r="AO23" i="9" s="1"/>
  <c r="AO20" i="9" a="1"/>
  <c r="AO20" i="9" s="1"/>
  <c r="Z41" i="9"/>
  <c r="II43" i="9"/>
  <c r="BJ43" i="9" a="1"/>
  <c r="BJ43" i="9" s="1"/>
  <c r="IH39" i="9" a="1"/>
  <c r="IH39" i="9" s="1"/>
  <c r="CD38" i="9"/>
  <c r="JR37" i="9"/>
  <c r="IH28" i="9" a="1"/>
  <c r="IH28" i="9" s="1"/>
  <c r="BK27" i="9"/>
  <c r="JQ21" i="9" a="1"/>
  <c r="JQ21" i="9" s="1"/>
  <c r="EK21" i="9"/>
  <c r="BK21" i="9"/>
  <c r="II20" i="9"/>
  <c r="CD20" i="9"/>
  <c r="JR16" i="9"/>
  <c r="Y45" i="9"/>
  <c r="N45" i="9"/>
  <c r="O45" i="9" s="1"/>
  <c r="T44" i="9"/>
  <c r="AP42" i="9"/>
  <c r="AO41" i="9" a="1"/>
  <c r="AO41" i="9" s="1"/>
  <c r="Y41" i="9"/>
  <c r="N41" i="9"/>
  <c r="O41" i="9" s="1"/>
  <c r="U33" i="9"/>
  <c r="AP29" i="9"/>
  <c r="AO28" i="9" a="1"/>
  <c r="AO28" i="9" s="1"/>
  <c r="Z28" i="9"/>
  <c r="Y18" i="9"/>
  <c r="U41" i="9"/>
  <c r="AA28" i="9"/>
  <c r="AD28" i="9" s="1"/>
  <c r="BJ44" i="9" a="1"/>
  <c r="BJ44" i="9" s="1"/>
  <c r="EJ41" i="9" a="1"/>
  <c r="EJ41" i="9" s="1"/>
  <c r="EJ32" i="9" a="1"/>
  <c r="EJ32" i="9" s="1"/>
  <c r="BJ32" i="9" a="1"/>
  <c r="BJ32" i="9" s="1"/>
  <c r="IH30" i="9" a="1"/>
  <c r="IH30" i="9" s="1"/>
  <c r="BJ29" i="9" a="1"/>
  <c r="BJ29" i="9" s="1"/>
  <c r="IH27" i="9" a="1"/>
  <c r="IH27" i="9" s="1"/>
  <c r="CC25" i="9" a="1"/>
  <c r="CC25" i="9" s="1"/>
  <c r="EK18" i="9"/>
  <c r="II17" i="9"/>
  <c r="CC17" i="9" a="1"/>
  <c r="CC17" i="9" s="1"/>
  <c r="AP43" i="9"/>
  <c r="X41" i="9"/>
  <c r="Y37" i="9"/>
  <c r="M37" i="9"/>
  <c r="Y28" i="9"/>
  <c r="N42" i="9"/>
  <c r="O42" i="9" s="1"/>
  <c r="Z42" i="9"/>
  <c r="Y42" i="9"/>
  <c r="Y30" i="9"/>
  <c r="Z30" i="9"/>
  <c r="X24" i="9"/>
  <c r="N24" i="9"/>
  <c r="O24" i="9" s="1"/>
  <c r="S24" i="9"/>
  <c r="Y24" i="9"/>
  <c r="U24" i="9"/>
  <c r="R24" i="9"/>
  <c r="T31" i="9"/>
  <c r="Z31" i="9"/>
  <c r="Q31" i="9"/>
  <c r="Y26" i="9"/>
  <c r="Q26" i="9"/>
  <c r="X26" i="9"/>
  <c r="W45" i="9"/>
  <c r="AA45" i="9" s="1"/>
  <c r="AD45" i="9" s="1"/>
  <c r="Z37" i="9"/>
  <c r="Z34" i="9"/>
  <c r="T34" i="9"/>
  <c r="X19" i="9"/>
  <c r="S19" i="9"/>
  <c r="X45" i="9"/>
  <c r="P45" i="9"/>
  <c r="T45" i="9"/>
  <c r="N33" i="9"/>
  <c r="O33" i="9" s="1"/>
  <c r="Y33" i="9"/>
  <c r="X32" i="9"/>
  <c r="W15" i="9"/>
  <c r="X15" i="9" s="1"/>
  <c r="Y15" i="9"/>
  <c r="AA41" i="9"/>
  <c r="AD41" i="9" s="1"/>
  <c r="AB37" i="9"/>
  <c r="AE37" i="9" s="1"/>
  <c r="N36" i="9"/>
  <c r="O36" i="9" s="1"/>
  <c r="X36" i="9"/>
  <c r="Y36" i="9"/>
  <c r="W36" i="9"/>
  <c r="AB36" i="9" s="1"/>
  <c r="AE36" i="9" s="1"/>
  <c r="Y39" i="9"/>
  <c r="Z39" i="9"/>
  <c r="X23" i="9"/>
  <c r="Y23" i="9"/>
  <c r="AB45" i="9"/>
  <c r="AE45" i="9" s="1"/>
  <c r="N40" i="9"/>
  <c r="O40" i="9" s="1"/>
  <c r="W40" i="9"/>
  <c r="AA40" i="9" s="1"/>
  <c r="AD40" i="9" s="1"/>
  <c r="N38" i="9"/>
  <c r="O38" i="9" s="1"/>
  <c r="Z38" i="9"/>
  <c r="AA24" i="9"/>
  <c r="AD24" i="9" s="1"/>
  <c r="M16" i="9"/>
  <c r="Z16" i="9"/>
  <c r="N16" i="9"/>
  <c r="O16" i="9" s="1"/>
  <c r="W16" i="9"/>
  <c r="X16" i="9"/>
  <c r="M20" i="9"/>
  <c r="Z20" i="9"/>
  <c r="N20" i="9"/>
  <c r="O20" i="9" s="1"/>
  <c r="W20" i="9"/>
  <c r="X20" i="9"/>
  <c r="AA44" i="9"/>
  <c r="AD44" i="9" s="1"/>
  <c r="AB44" i="9"/>
  <c r="AE44" i="9" s="1"/>
  <c r="Y20" i="9"/>
  <c r="AA19" i="9"/>
  <c r="AD19" i="9" s="1"/>
  <c r="AB19" i="9"/>
  <c r="AE19" i="9" s="1"/>
  <c r="Z45" i="9"/>
  <c r="M45" i="9"/>
  <c r="X37" i="9"/>
  <c r="N34" i="9"/>
  <c r="O34" i="9" s="1"/>
  <c r="Z24" i="9"/>
  <c r="M24" i="9"/>
  <c r="N19" i="9"/>
  <c r="O19" i="9" s="1"/>
  <c r="N14" i="9"/>
  <c r="O14" i="9" s="1"/>
  <c r="R14" i="9"/>
  <c r="W14" i="9"/>
  <c r="T14" i="9"/>
  <c r="Z14" i="9"/>
  <c r="X14" i="9"/>
  <c r="Y14" i="9"/>
  <c r="Q14" i="9"/>
  <c r="S14" i="9"/>
  <c r="U14" i="9"/>
  <c r="N43" i="9"/>
  <c r="O43" i="9" s="1"/>
  <c r="W43" i="9"/>
  <c r="X43" i="9" s="1"/>
  <c r="M43" i="9"/>
  <c r="Z43" i="9"/>
  <c r="Y43" i="9"/>
  <c r="AO39" i="9" a="1"/>
  <c r="AO39" i="9" s="1"/>
  <c r="AP39" i="9"/>
  <c r="AA15" i="9"/>
  <c r="AD15" i="9" s="1"/>
  <c r="R15" i="9"/>
  <c r="S15" i="9"/>
  <c r="P15" i="9"/>
  <c r="T15" i="9"/>
  <c r="M40" i="9"/>
  <c r="Q40" i="9"/>
  <c r="U40" i="9"/>
  <c r="Z40" i="9"/>
  <c r="T40" i="9"/>
  <c r="P40" i="9"/>
  <c r="X40" i="9"/>
  <c r="S40" i="9"/>
  <c r="R40" i="9"/>
  <c r="AB25" i="9"/>
  <c r="AE25" i="9" s="1"/>
  <c r="AA25" i="9"/>
  <c r="AD25" i="9" s="1"/>
  <c r="AO18" i="9" a="1"/>
  <c r="AO18" i="9" s="1"/>
  <c r="AP18" i="9"/>
  <c r="S46" i="9"/>
  <c r="X46" i="9"/>
  <c r="U46" i="9"/>
  <c r="W46" i="9"/>
  <c r="M46" i="9"/>
  <c r="R46" i="9"/>
  <c r="N46" i="9"/>
  <c r="O46" i="9" s="1"/>
  <c r="Y46" i="9"/>
  <c r="Y40" i="9"/>
  <c r="N35" i="9"/>
  <c r="O35" i="9" s="1"/>
  <c r="R35" i="9"/>
  <c r="W35" i="9"/>
  <c r="T35" i="9"/>
  <c r="Z35" i="9"/>
  <c r="P35" i="9"/>
  <c r="X35" i="9"/>
  <c r="M35" i="9"/>
  <c r="Y35" i="9"/>
  <c r="Q35" i="9"/>
  <c r="AO30" i="9" a="1"/>
  <c r="AO30" i="9" s="1"/>
  <c r="AP30" i="9"/>
  <c r="N30" i="9"/>
  <c r="O30" i="9" s="1"/>
  <c r="W30" i="9"/>
  <c r="M30" i="9"/>
  <c r="X30" i="9"/>
  <c r="M29" i="9"/>
  <c r="W29" i="9"/>
  <c r="X29" i="9" s="1"/>
  <c r="N29" i="9"/>
  <c r="O29" i="9" s="1"/>
  <c r="Z29" i="9"/>
  <c r="Y29" i="9"/>
  <c r="AO25" i="9" a="1"/>
  <c r="AO25" i="9" s="1"/>
  <c r="AP25" i="9"/>
  <c r="N22" i="9"/>
  <c r="O22" i="9" s="1"/>
  <c r="R22" i="9"/>
  <c r="W22" i="9"/>
  <c r="P22" i="9"/>
  <c r="U22" i="9"/>
  <c r="Q22" i="9"/>
  <c r="Y22" i="9"/>
  <c r="Z22" i="9"/>
  <c r="S22" i="9"/>
  <c r="X22" i="9"/>
  <c r="AP21" i="9"/>
  <c r="AO21" i="9" a="1"/>
  <c r="AO21" i="9" s="1"/>
  <c r="X42" i="9"/>
  <c r="M42" i="9"/>
  <c r="W42" i="9"/>
  <c r="AB34" i="9"/>
  <c r="AE34" i="9" s="1"/>
  <c r="AA34" i="9"/>
  <c r="AD34" i="9" s="1"/>
  <c r="T33" i="9"/>
  <c r="R33" i="9"/>
  <c r="W33" i="9"/>
  <c r="N31" i="9"/>
  <c r="O31" i="9" s="1"/>
  <c r="R31" i="9"/>
  <c r="W31" i="9"/>
  <c r="M31" i="9"/>
  <c r="S31" i="9"/>
  <c r="Y31" i="9"/>
  <c r="P31" i="9"/>
  <c r="X31" i="9"/>
  <c r="AP17" i="9"/>
  <c r="AO17" i="9" a="1"/>
  <c r="AO17" i="9" s="1"/>
  <c r="X17" i="9"/>
  <c r="Z17" i="9"/>
  <c r="M17" i="9"/>
  <c r="W17" i="9"/>
  <c r="M44" i="9"/>
  <c r="Z44" i="9"/>
  <c r="X44" i="9"/>
  <c r="N39" i="9"/>
  <c r="O39" i="9" s="1"/>
  <c r="W39" i="9"/>
  <c r="M39" i="9"/>
  <c r="X39" i="9"/>
  <c r="X38" i="9"/>
  <c r="M38" i="9"/>
  <c r="W38" i="9"/>
  <c r="S34" i="9"/>
  <c r="X34" i="9"/>
  <c r="M34" i="9"/>
  <c r="R34" i="9"/>
  <c r="Y34" i="9"/>
  <c r="M32" i="9"/>
  <c r="Z32" i="9"/>
  <c r="Y32" i="9"/>
  <c r="N26" i="9"/>
  <c r="O26" i="9" s="1"/>
  <c r="R26" i="9"/>
  <c r="W26" i="9"/>
  <c r="T26" i="9"/>
  <c r="Z26" i="9"/>
  <c r="M26" i="9"/>
  <c r="U26" i="9"/>
  <c r="X25" i="9"/>
  <c r="N25" i="9"/>
  <c r="O25" i="9" s="1"/>
  <c r="Y25" i="9"/>
  <c r="M25" i="9"/>
  <c r="Z25" i="9"/>
  <c r="M23" i="9"/>
  <c r="Z23" i="9"/>
  <c r="N23" i="9"/>
  <c r="O23" i="9" s="1"/>
  <c r="W23" i="9"/>
  <c r="X21" i="9"/>
  <c r="Z21" i="9"/>
  <c r="M21" i="9"/>
  <c r="W21" i="9"/>
  <c r="N18" i="9"/>
  <c r="O18" i="9" s="1"/>
  <c r="W18" i="9"/>
  <c r="Z18" i="9"/>
  <c r="M36" i="9"/>
  <c r="Z36" i="9"/>
  <c r="M27" i="9"/>
  <c r="Z27" i="9"/>
  <c r="M19" i="9"/>
  <c r="Q19" i="9"/>
  <c r="U19" i="9"/>
  <c r="Z19" i="9"/>
  <c r="M15" i="9"/>
  <c r="Q15" i="9"/>
  <c r="U15" i="9"/>
  <c r="Z15" i="9"/>
  <c r="BK38" i="9"/>
  <c r="BJ38" i="9" a="1"/>
  <c r="BJ38" i="9" s="1"/>
  <c r="EK44" i="9"/>
  <c r="EJ44" i="9" a="1"/>
  <c r="EJ44" i="9" s="1"/>
  <c r="EJ38" i="9" a="1"/>
  <c r="EJ38" i="9" s="1"/>
  <c r="CC28" i="9" a="1"/>
  <c r="CC28" i="9" s="1"/>
  <c r="CD28" i="9"/>
  <c r="JQ30" i="9" a="1"/>
  <c r="JQ30" i="9" s="1"/>
  <c r="JR30" i="9"/>
  <c r="JQ28" i="9" a="1"/>
  <c r="JQ28" i="9" s="1"/>
  <c r="JR28" i="9"/>
  <c r="EK39" i="9"/>
  <c r="EJ39" i="9" a="1"/>
  <c r="EJ39" i="9" s="1"/>
  <c r="BK39" i="9"/>
  <c r="BJ39" i="9" a="1"/>
  <c r="BJ39" i="9" s="1"/>
  <c r="CC29" i="9" a="1"/>
  <c r="CC29" i="9" s="1"/>
  <c r="CD29" i="9"/>
  <c r="CC30" i="9" a="1"/>
  <c r="CC30" i="9" s="1"/>
  <c r="CD30" i="9"/>
  <c r="EJ25" i="9" a="1"/>
  <c r="EJ25" i="9" s="1"/>
  <c r="EK25" i="9"/>
  <c r="EJ42" i="9" a="1"/>
  <c r="EJ42" i="9" s="1"/>
  <c r="BJ42" i="9" a="1"/>
  <c r="BJ42" i="9" s="1"/>
  <c r="IH41" i="9" a="1"/>
  <c r="IH41" i="9" s="1"/>
  <c r="IH38" i="9" a="1"/>
  <c r="IH38" i="9" s="1"/>
  <c r="EJ37" i="9" a="1"/>
  <c r="EJ37" i="9" s="1"/>
  <c r="BJ37" i="9" a="1"/>
  <c r="BJ37" i="9" s="1"/>
  <c r="IH36" i="9" a="1"/>
  <c r="IH36" i="9" s="1"/>
  <c r="CC36" i="9" a="1"/>
  <c r="CC36" i="9" s="1"/>
  <c r="CD36" i="9"/>
  <c r="BK28" i="9"/>
  <c r="BJ28" i="9" a="1"/>
  <c r="BJ28" i="9" s="1"/>
  <c r="IH18" i="9" a="1"/>
  <c r="IH18" i="9" s="1"/>
  <c r="II18" i="9"/>
  <c r="BJ25" i="9" a="1"/>
  <c r="BJ25" i="9" s="1"/>
  <c r="BK25" i="9"/>
  <c r="CD23" i="9"/>
  <c r="CC23" i="9" a="1"/>
  <c r="CC23" i="9" s="1"/>
  <c r="JR20" i="9"/>
  <c r="BJ23" i="9" a="1"/>
  <c r="BJ23" i="9" s="1"/>
  <c r="BK23" i="9"/>
  <c r="JR23" i="9"/>
  <c r="JQ23" i="9" a="1"/>
  <c r="JQ23" i="9" s="1"/>
  <c r="EJ23" i="9" a="1"/>
  <c r="EJ23" i="9" s="1"/>
  <c r="EK23" i="9"/>
  <c r="BK20" i="9"/>
  <c r="BJ20" i="9" a="1"/>
  <c r="BJ20" i="9" s="1"/>
  <c r="JR17" i="9"/>
  <c r="JQ17" i="9" a="1"/>
  <c r="JQ17" i="9" s="1"/>
  <c r="BJ17" i="9" a="1"/>
  <c r="BJ17" i="9" s="1"/>
  <c r="BK17" i="9"/>
  <c r="CC16" i="9" a="1"/>
  <c r="CC16" i="9" s="1"/>
  <c r="IG32" i="2" a="1"/>
  <c r="IG32" i="2" s="1"/>
  <c r="V15" i="2"/>
  <c r="AF13" i="9"/>
  <c r="AN13" i="9"/>
  <c r="AO13" i="9" s="1" a="1"/>
  <c r="AO13" i="9" s="1"/>
  <c r="BI13" i="9"/>
  <c r="BJ13" i="9" s="1" a="1"/>
  <c r="BJ13" i="9" s="1"/>
  <c r="CB13" i="9"/>
  <c r="CC13" i="9" s="1" a="1"/>
  <c r="CC13" i="9" s="1"/>
  <c r="EI13" i="9"/>
  <c r="EJ13" i="9" s="1" a="1"/>
  <c r="EJ13" i="9" s="1"/>
  <c r="IG13" i="9"/>
  <c r="JP13" i="9"/>
  <c r="JQ13" i="9" s="1" a="1"/>
  <c r="JQ13" i="9" s="1"/>
  <c r="AP13" i="9" l="1"/>
  <c r="AB40" i="9"/>
  <c r="AE40" i="9" s="1"/>
  <c r="I37" i="10" s="1"/>
  <c r="BK13" i="9"/>
  <c r="CD13" i="9"/>
  <c r="JR13" i="9"/>
  <c r="EK13" i="9"/>
  <c r="AB15" i="9"/>
  <c r="AE15" i="9" s="1"/>
  <c r="AA36" i="9"/>
  <c r="AD36" i="9" s="1"/>
  <c r="AA20" i="9"/>
  <c r="AD20" i="9" s="1"/>
  <c r="AB20" i="9"/>
  <c r="AE20" i="9" s="1"/>
  <c r="I17" i="10" s="1"/>
  <c r="AA16" i="9"/>
  <c r="AD16" i="9" s="1"/>
  <c r="H13" i="10" s="1"/>
  <c r="AB16" i="9"/>
  <c r="AE16" i="9" s="1"/>
  <c r="I13" i="10" s="1"/>
  <c r="AB17" i="9"/>
  <c r="AE17" i="9" s="1"/>
  <c r="I14" i="10" s="1"/>
  <c r="AA17" i="9"/>
  <c r="AD17" i="9" s="1"/>
  <c r="H14" i="10" s="1"/>
  <c r="AA18" i="9"/>
  <c r="AD18" i="9" s="1"/>
  <c r="H15" i="10" s="1"/>
  <c r="AB18" i="9"/>
  <c r="AE18" i="9" s="1"/>
  <c r="AA39" i="9"/>
  <c r="AD39" i="9" s="1"/>
  <c r="H36" i="10" s="1"/>
  <c r="AB39" i="9"/>
  <c r="AE39" i="9" s="1"/>
  <c r="I36" i="10" s="1"/>
  <c r="AA43" i="9"/>
  <c r="AD43" i="9" s="1"/>
  <c r="AB43" i="9"/>
  <c r="AE43" i="9" s="1"/>
  <c r="I40" i="10" s="1"/>
  <c r="AA31" i="9"/>
  <c r="AD31" i="9" s="1"/>
  <c r="AB31" i="9"/>
  <c r="AE31" i="9" s="1"/>
  <c r="I28" i="10" s="1"/>
  <c r="AB46" i="9"/>
  <c r="AE46" i="9" s="1"/>
  <c r="AA46" i="9"/>
  <c r="AD46" i="9" s="1"/>
  <c r="H43" i="10" s="1"/>
  <c r="AA26" i="9"/>
  <c r="AD26" i="9" s="1"/>
  <c r="AB26" i="9"/>
  <c r="AE26" i="9" s="1"/>
  <c r="I23" i="10" s="1"/>
  <c r="AB38" i="9"/>
  <c r="AE38" i="9" s="1"/>
  <c r="AA38" i="9"/>
  <c r="AD38" i="9" s="1"/>
  <c r="H35" i="10" s="1"/>
  <c r="AB42" i="9"/>
  <c r="AE42" i="9" s="1"/>
  <c r="I39" i="10" s="1"/>
  <c r="AA42" i="9"/>
  <c r="AD42" i="9" s="1"/>
  <c r="H39" i="10" s="1"/>
  <c r="AA22" i="9"/>
  <c r="AD22" i="9" s="1"/>
  <c r="H19" i="10" s="1"/>
  <c r="AB22" i="9"/>
  <c r="AE22" i="9" s="1"/>
  <c r="AB29" i="9"/>
  <c r="AE29" i="9" s="1"/>
  <c r="I26" i="10" s="1"/>
  <c r="AA29" i="9"/>
  <c r="AD29" i="9" s="1"/>
  <c r="AA35" i="9"/>
  <c r="AD35" i="9" s="1"/>
  <c r="H32" i="10" s="1"/>
  <c r="AB35" i="9"/>
  <c r="AE35" i="9" s="1"/>
  <c r="AB21" i="9"/>
  <c r="AE21" i="9" s="1"/>
  <c r="I18" i="10" s="1"/>
  <c r="AA21" i="9"/>
  <c r="AD21" i="9" s="1"/>
  <c r="H18" i="10" s="1"/>
  <c r="AB23" i="9"/>
  <c r="AE23" i="9" s="1"/>
  <c r="AA23" i="9"/>
  <c r="AD23" i="9" s="1"/>
  <c r="H20" i="10" s="1"/>
  <c r="AA30" i="9"/>
  <c r="AD30" i="9" s="1"/>
  <c r="H27" i="10" s="1"/>
  <c r="AB30" i="9"/>
  <c r="AE30" i="9" s="1"/>
  <c r="I27" i="10" s="1"/>
  <c r="AA14" i="9"/>
  <c r="AD14" i="9" s="1"/>
  <c r="AB14" i="9"/>
  <c r="AE14" i="9" s="1"/>
  <c r="I11" i="10" s="1"/>
  <c r="X33" i="9"/>
  <c r="AB33" i="9"/>
  <c r="AE33" i="9" s="1"/>
  <c r="AA33" i="9"/>
  <c r="AD33" i="9" s="1"/>
  <c r="T36" i="10"/>
  <c r="R36" i="10"/>
  <c r="T24" i="10"/>
  <c r="U24" i="10"/>
  <c r="K25" i="10"/>
  <c r="L25" i="10"/>
  <c r="Q25" i="10"/>
  <c r="O24" i="10"/>
  <c r="O27" i="10"/>
  <c r="Z22" i="10"/>
  <c r="AA22" i="10"/>
  <c r="O17" i="10"/>
  <c r="R13" i="10"/>
  <c r="IH13" i="9" a="1"/>
  <c r="IH13" i="9" s="1"/>
  <c r="II13" i="9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11" i="10"/>
  <c r="F12" i="10"/>
  <c r="F13" i="10"/>
  <c r="F14" i="10"/>
  <c r="F15" i="10"/>
  <c r="F16" i="10"/>
  <c r="F17" i="10"/>
  <c r="F18" i="10"/>
  <c r="F19" i="10"/>
  <c r="F20" i="10"/>
  <c r="F21" i="10"/>
  <c r="H11" i="10"/>
  <c r="K11" i="10"/>
  <c r="N11" i="10"/>
  <c r="Q11" i="10"/>
  <c r="T11" i="10"/>
  <c r="W11" i="10"/>
  <c r="K12" i="10"/>
  <c r="N12" i="10"/>
  <c r="Q12" i="10"/>
  <c r="T12" i="10"/>
  <c r="W12" i="10"/>
  <c r="K13" i="10"/>
  <c r="L13" i="10"/>
  <c r="N13" i="10"/>
  <c r="O13" i="10"/>
  <c r="Q13" i="10"/>
  <c r="T13" i="10"/>
  <c r="U13" i="10"/>
  <c r="W13" i="10"/>
  <c r="X13" i="10"/>
  <c r="Z13" i="10"/>
  <c r="AA13" i="10"/>
  <c r="K14" i="10"/>
  <c r="L14" i="10"/>
  <c r="N14" i="10"/>
  <c r="O14" i="10"/>
  <c r="Q14" i="10"/>
  <c r="R14" i="10"/>
  <c r="T14" i="10"/>
  <c r="U14" i="10"/>
  <c r="W14" i="10"/>
  <c r="X14" i="10"/>
  <c r="Z14" i="10"/>
  <c r="AA14" i="10"/>
  <c r="I15" i="10"/>
  <c r="K15" i="10"/>
  <c r="L15" i="10"/>
  <c r="N15" i="10"/>
  <c r="O15" i="10"/>
  <c r="Q15" i="10"/>
  <c r="R15" i="10"/>
  <c r="T15" i="10"/>
  <c r="U15" i="10"/>
  <c r="W15" i="10"/>
  <c r="X15" i="10"/>
  <c r="Z15" i="10"/>
  <c r="AA15" i="10"/>
  <c r="H16" i="10"/>
  <c r="I16" i="10"/>
  <c r="K16" i="10"/>
  <c r="N16" i="10"/>
  <c r="Q16" i="10"/>
  <c r="T16" i="10"/>
  <c r="W16" i="10"/>
  <c r="H17" i="10"/>
  <c r="K17" i="10"/>
  <c r="L17" i="10"/>
  <c r="N17" i="10"/>
  <c r="Q17" i="10"/>
  <c r="R17" i="10"/>
  <c r="T17" i="10"/>
  <c r="U17" i="10"/>
  <c r="W17" i="10"/>
  <c r="X17" i="10"/>
  <c r="Z17" i="10"/>
  <c r="AA17" i="10"/>
  <c r="K18" i="10"/>
  <c r="L18" i="10"/>
  <c r="N18" i="10"/>
  <c r="O18" i="10"/>
  <c r="Q18" i="10"/>
  <c r="R18" i="10"/>
  <c r="T18" i="10"/>
  <c r="U18" i="10"/>
  <c r="W18" i="10"/>
  <c r="X18" i="10"/>
  <c r="Z18" i="10"/>
  <c r="AA18" i="10"/>
  <c r="I19" i="10"/>
  <c r="K19" i="10"/>
  <c r="N19" i="10"/>
  <c r="Q19" i="10"/>
  <c r="T19" i="10"/>
  <c r="W19" i="10"/>
  <c r="I20" i="10"/>
  <c r="K20" i="10"/>
  <c r="L20" i="10"/>
  <c r="N20" i="10"/>
  <c r="O20" i="10"/>
  <c r="Q20" i="10"/>
  <c r="R20" i="10"/>
  <c r="T20" i="10"/>
  <c r="U20" i="10"/>
  <c r="W20" i="10"/>
  <c r="X20" i="10"/>
  <c r="Z20" i="10"/>
  <c r="AA20" i="10"/>
  <c r="H21" i="10"/>
  <c r="I21" i="10"/>
  <c r="K21" i="10"/>
  <c r="N21" i="10"/>
  <c r="Q21" i="10"/>
  <c r="T21" i="10"/>
  <c r="W21" i="10"/>
  <c r="H22" i="10"/>
  <c r="I22" i="10"/>
  <c r="K22" i="10"/>
  <c r="L22" i="10"/>
  <c r="N22" i="10"/>
  <c r="O22" i="10"/>
  <c r="Q22" i="10"/>
  <c r="R22" i="10"/>
  <c r="T22" i="10"/>
  <c r="U22" i="10"/>
  <c r="W22" i="10"/>
  <c r="X22" i="10"/>
  <c r="H23" i="10"/>
  <c r="K23" i="10"/>
  <c r="N23" i="10"/>
  <c r="Q23" i="10"/>
  <c r="T23" i="10"/>
  <c r="W23" i="10"/>
  <c r="H24" i="10"/>
  <c r="I24" i="10"/>
  <c r="K24" i="10"/>
  <c r="L24" i="10"/>
  <c r="N24" i="10"/>
  <c r="Q24" i="10"/>
  <c r="R24" i="10"/>
  <c r="W24" i="10"/>
  <c r="X24" i="10"/>
  <c r="Z24" i="10"/>
  <c r="AA24" i="10"/>
  <c r="H25" i="10"/>
  <c r="I25" i="10"/>
  <c r="N25" i="10"/>
  <c r="O25" i="10"/>
  <c r="R25" i="10"/>
  <c r="T25" i="10"/>
  <c r="U25" i="10"/>
  <c r="W25" i="10"/>
  <c r="X25" i="10"/>
  <c r="Z25" i="10"/>
  <c r="AA25" i="10"/>
  <c r="H26" i="10"/>
  <c r="K26" i="10"/>
  <c r="L26" i="10"/>
  <c r="N26" i="10"/>
  <c r="O26" i="10"/>
  <c r="Q26" i="10"/>
  <c r="R26" i="10"/>
  <c r="T26" i="10"/>
  <c r="U26" i="10"/>
  <c r="W26" i="10"/>
  <c r="K27" i="10"/>
  <c r="L27" i="10"/>
  <c r="N27" i="10"/>
  <c r="Q27" i="10"/>
  <c r="R27" i="10"/>
  <c r="T27" i="10"/>
  <c r="U27" i="10"/>
  <c r="W27" i="10"/>
  <c r="X27" i="10"/>
  <c r="Z27" i="10"/>
  <c r="AA27" i="10"/>
  <c r="H28" i="10"/>
  <c r="K28" i="10"/>
  <c r="N28" i="10"/>
  <c r="Q28" i="10"/>
  <c r="T28" i="10"/>
  <c r="W28" i="10"/>
  <c r="H29" i="10"/>
  <c r="I29" i="10"/>
  <c r="K29" i="10"/>
  <c r="L29" i="10"/>
  <c r="N29" i="10"/>
  <c r="O29" i="10"/>
  <c r="Q29" i="10"/>
  <c r="R29" i="10"/>
  <c r="T29" i="10"/>
  <c r="U29" i="10"/>
  <c r="W29" i="10"/>
  <c r="K30" i="10"/>
  <c r="N30" i="10"/>
  <c r="Q30" i="10"/>
  <c r="T30" i="10"/>
  <c r="W30" i="10"/>
  <c r="H31" i="10"/>
  <c r="I31" i="10"/>
  <c r="K31" i="10"/>
  <c r="N31" i="10"/>
  <c r="Q31" i="10"/>
  <c r="T31" i="10"/>
  <c r="W31" i="10"/>
  <c r="I32" i="10"/>
  <c r="K32" i="10"/>
  <c r="N32" i="10"/>
  <c r="Q32" i="10"/>
  <c r="T32" i="10"/>
  <c r="W32" i="10"/>
  <c r="H33" i="10"/>
  <c r="I33" i="10"/>
  <c r="K33" i="10"/>
  <c r="L33" i="10"/>
  <c r="N33" i="10"/>
  <c r="O33" i="10"/>
  <c r="Q33" i="10"/>
  <c r="R33" i="10"/>
  <c r="T33" i="10"/>
  <c r="U33" i="10"/>
  <c r="W33" i="10"/>
  <c r="X33" i="10"/>
  <c r="Z33" i="10"/>
  <c r="AA33" i="10"/>
  <c r="H34" i="10"/>
  <c r="I34" i="10"/>
  <c r="K34" i="10"/>
  <c r="L34" i="10"/>
  <c r="N34" i="10"/>
  <c r="O34" i="10"/>
  <c r="Q34" i="10"/>
  <c r="R34" i="10"/>
  <c r="T34" i="10"/>
  <c r="U34" i="10"/>
  <c r="W34" i="10"/>
  <c r="X34" i="10"/>
  <c r="Z34" i="10"/>
  <c r="AA34" i="10"/>
  <c r="I35" i="10"/>
  <c r="K35" i="10"/>
  <c r="L35" i="10"/>
  <c r="N35" i="10"/>
  <c r="O35" i="10"/>
  <c r="Q35" i="10"/>
  <c r="R35" i="10"/>
  <c r="T35" i="10"/>
  <c r="U35" i="10"/>
  <c r="W35" i="10"/>
  <c r="X35" i="10"/>
  <c r="Z35" i="10"/>
  <c r="AA35" i="10"/>
  <c r="K36" i="10"/>
  <c r="L36" i="10"/>
  <c r="N36" i="10"/>
  <c r="O36" i="10"/>
  <c r="Q36" i="10"/>
  <c r="U36" i="10"/>
  <c r="W36" i="10"/>
  <c r="X36" i="10"/>
  <c r="Z36" i="10"/>
  <c r="AA36" i="10"/>
  <c r="H37" i="10"/>
  <c r="K37" i="10"/>
  <c r="N37" i="10"/>
  <c r="Q37" i="10"/>
  <c r="T37" i="10"/>
  <c r="W37" i="10"/>
  <c r="H38" i="10"/>
  <c r="I38" i="10"/>
  <c r="K38" i="10"/>
  <c r="L38" i="10"/>
  <c r="N38" i="10"/>
  <c r="O38" i="10"/>
  <c r="Q38" i="10"/>
  <c r="R38" i="10"/>
  <c r="T38" i="10"/>
  <c r="U38" i="10"/>
  <c r="W38" i="10"/>
  <c r="X38" i="10"/>
  <c r="Z38" i="10"/>
  <c r="AA38" i="10"/>
  <c r="K39" i="10"/>
  <c r="L39" i="10"/>
  <c r="N39" i="10"/>
  <c r="O39" i="10"/>
  <c r="Q39" i="10"/>
  <c r="R39" i="10"/>
  <c r="T39" i="10"/>
  <c r="U39" i="10"/>
  <c r="W39" i="10"/>
  <c r="X39" i="10"/>
  <c r="Z39" i="10"/>
  <c r="AA39" i="10"/>
  <c r="H40" i="10"/>
  <c r="K40" i="10"/>
  <c r="L40" i="10"/>
  <c r="N40" i="10"/>
  <c r="O40" i="10"/>
  <c r="Q40" i="10"/>
  <c r="R40" i="10"/>
  <c r="T40" i="10"/>
  <c r="U40" i="10"/>
  <c r="W40" i="10"/>
  <c r="X40" i="10"/>
  <c r="H41" i="10"/>
  <c r="I41" i="10"/>
  <c r="K41" i="10"/>
  <c r="L41" i="10"/>
  <c r="N41" i="10"/>
  <c r="O41" i="10"/>
  <c r="Q41" i="10"/>
  <c r="R41" i="10"/>
  <c r="T41" i="10"/>
  <c r="U41" i="10"/>
  <c r="W41" i="10"/>
  <c r="H42" i="10"/>
  <c r="I42" i="10"/>
  <c r="K42" i="10"/>
  <c r="N42" i="10"/>
  <c r="Q42" i="10"/>
  <c r="T42" i="10"/>
  <c r="W42" i="10"/>
  <c r="K43" i="10"/>
  <c r="N43" i="10"/>
  <c r="Q43" i="10"/>
  <c r="T43" i="10"/>
  <c r="W43" i="10"/>
  <c r="W9" i="10"/>
  <c r="W10" i="10"/>
  <c r="T9" i="10"/>
  <c r="T10" i="10"/>
  <c r="Q9" i="10"/>
  <c r="Q10" i="10"/>
  <c r="N9" i="10"/>
  <c r="N10" i="10"/>
  <c r="K9" i="10"/>
  <c r="K10" i="10"/>
  <c r="Z10" i="10"/>
  <c r="I43" i="10" l="1"/>
  <c r="AA10" i="10"/>
  <c r="X10" i="10"/>
  <c r="U10" i="10"/>
  <c r="R10" i="10"/>
  <c r="O10" i="10"/>
  <c r="L10" i="10"/>
  <c r="C11" i="10"/>
  <c r="D11" i="10"/>
  <c r="C12" i="10"/>
  <c r="D12" i="10"/>
  <c r="C13" i="10"/>
  <c r="D13" i="10"/>
  <c r="C14" i="10"/>
  <c r="D14" i="10"/>
  <c r="C15" i="10"/>
  <c r="D15" i="10"/>
  <c r="C16" i="10"/>
  <c r="D16" i="10"/>
  <c r="C17" i="10"/>
  <c r="D17" i="10"/>
  <c r="C18" i="10"/>
  <c r="D18" i="10"/>
  <c r="C19" i="10"/>
  <c r="D19" i="10"/>
  <c r="C20" i="10"/>
  <c r="D20" i="10"/>
  <c r="C21" i="10"/>
  <c r="D21" i="10"/>
  <c r="C22" i="10"/>
  <c r="D22" i="10"/>
  <c r="C23" i="10"/>
  <c r="D23" i="10"/>
  <c r="C24" i="10"/>
  <c r="D24" i="10"/>
  <c r="C25" i="10"/>
  <c r="D25" i="10"/>
  <c r="C26" i="10"/>
  <c r="D26" i="10"/>
  <c r="C27" i="10"/>
  <c r="D27" i="10"/>
  <c r="C28" i="10"/>
  <c r="D28" i="10"/>
  <c r="C29" i="10"/>
  <c r="D29" i="10"/>
  <c r="C30" i="10"/>
  <c r="D30" i="10"/>
  <c r="C31" i="10"/>
  <c r="D31" i="10"/>
  <c r="C32" i="10"/>
  <c r="D32" i="10"/>
  <c r="C33" i="10"/>
  <c r="D33" i="10"/>
  <c r="C34" i="10"/>
  <c r="D34" i="10"/>
  <c r="C35" i="10"/>
  <c r="D35" i="10"/>
  <c r="C36" i="10"/>
  <c r="D36" i="10"/>
  <c r="C37" i="10"/>
  <c r="D37" i="10"/>
  <c r="C38" i="10"/>
  <c r="D38" i="10"/>
  <c r="C39" i="10"/>
  <c r="D39" i="10"/>
  <c r="C40" i="10"/>
  <c r="D40" i="10"/>
  <c r="C41" i="10"/>
  <c r="D41" i="10"/>
  <c r="C42" i="10"/>
  <c r="D42" i="10"/>
  <c r="C43" i="10"/>
  <c r="D43" i="10"/>
  <c r="BC13" i="2" l="1" a="1"/>
  <c r="BC13" i="2" s="1"/>
  <c r="CY16" i="2" l="1"/>
  <c r="DL16" i="2"/>
  <c r="DP16" i="2" a="1"/>
  <c r="DP16" i="2" s="1"/>
  <c r="DQ16" i="2"/>
  <c r="DP17" i="2" a="1"/>
  <c r="DP17" i="2" s="1"/>
  <c r="CY18" i="2"/>
  <c r="DL18" i="2"/>
  <c r="DP18" i="2" a="1"/>
  <c r="DP18" i="2" s="1"/>
  <c r="DQ18" i="2"/>
  <c r="CY19" i="2"/>
  <c r="DL19" i="2"/>
  <c r="DP19" i="2" a="1"/>
  <c r="DP19" i="2" s="1"/>
  <c r="DQ19" i="2"/>
  <c r="CY20" i="2"/>
  <c r="DL20" i="2"/>
  <c r="DP20" i="2" a="1"/>
  <c r="DP20" i="2" s="1"/>
  <c r="DQ20" i="2"/>
  <c r="CY21" i="2"/>
  <c r="DL21" i="2"/>
  <c r="DP21" i="2" a="1"/>
  <c r="DP21" i="2" s="1"/>
  <c r="DQ21" i="2"/>
  <c r="CY22" i="2"/>
  <c r="DL22" i="2"/>
  <c r="DP22" i="2" a="1"/>
  <c r="DP22" i="2" s="1"/>
  <c r="DQ22" i="2"/>
  <c r="CY23" i="2"/>
  <c r="DL23" i="2"/>
  <c r="DP23" i="2" a="1"/>
  <c r="DP23" i="2" s="1"/>
  <c r="DQ23" i="2"/>
  <c r="CY24" i="2"/>
  <c r="DL24" i="2"/>
  <c r="DP24" i="2" a="1"/>
  <c r="DP24" i="2" s="1"/>
  <c r="DQ24" i="2"/>
  <c r="CY25" i="2"/>
  <c r="DL25" i="2"/>
  <c r="DP25" i="2" a="1"/>
  <c r="DP25" i="2" s="1"/>
  <c r="DQ25" i="2"/>
  <c r="CY26" i="2"/>
  <c r="DL26" i="2"/>
  <c r="DP26" i="2" a="1"/>
  <c r="DP26" i="2" s="1"/>
  <c r="DQ26" i="2"/>
  <c r="CY27" i="2"/>
  <c r="DL27" i="2"/>
  <c r="DP27" i="2" a="1"/>
  <c r="DP27" i="2" s="1"/>
  <c r="DQ27" i="2"/>
  <c r="CY28" i="2"/>
  <c r="DL28" i="2"/>
  <c r="DP28" i="2" a="1"/>
  <c r="DP28" i="2" s="1"/>
  <c r="DQ28" i="2"/>
  <c r="CY29" i="2"/>
  <c r="DL29" i="2"/>
  <c r="DP29" i="2" a="1"/>
  <c r="DP29" i="2" s="1"/>
  <c r="DQ29" i="2"/>
  <c r="CY30" i="2"/>
  <c r="DL30" i="2"/>
  <c r="DP30" i="2" a="1"/>
  <c r="DP30" i="2" s="1"/>
  <c r="DQ30" i="2"/>
  <c r="CY31" i="2"/>
  <c r="DL31" i="2"/>
  <c r="DP31" i="2" a="1"/>
  <c r="DP31" i="2" s="1"/>
  <c r="DQ31" i="2"/>
  <c r="CY32" i="2"/>
  <c r="DL32" i="2"/>
  <c r="DP32" i="2" a="1"/>
  <c r="DP32" i="2" s="1"/>
  <c r="DQ32" i="2"/>
  <c r="DP33" i="2" a="1"/>
  <c r="DP33" i="2" s="1"/>
  <c r="CY34" i="2"/>
  <c r="DL34" i="2"/>
  <c r="DP34" i="2" a="1"/>
  <c r="DP34" i="2" s="1"/>
  <c r="DQ34" i="2"/>
  <c r="CY35" i="2"/>
  <c r="DL35" i="2"/>
  <c r="DP35" i="2" a="1"/>
  <c r="DP35" i="2" s="1"/>
  <c r="DQ35" i="2"/>
  <c r="CY36" i="2"/>
  <c r="DL36" i="2"/>
  <c r="DP36" i="2" a="1"/>
  <c r="DP36" i="2" s="1"/>
  <c r="DQ36" i="2"/>
  <c r="CY37" i="2"/>
  <c r="DL37" i="2"/>
  <c r="DP37" i="2" a="1"/>
  <c r="DP37" i="2" s="1"/>
  <c r="DQ37" i="2"/>
  <c r="CY38" i="2"/>
  <c r="DL38" i="2"/>
  <c r="DP38" i="2" a="1"/>
  <c r="DP38" i="2" s="1"/>
  <c r="DQ38" i="2"/>
  <c r="CY39" i="2"/>
  <c r="DL39" i="2"/>
  <c r="DP39" i="2" a="1"/>
  <c r="DP39" i="2" s="1"/>
  <c r="DQ39" i="2"/>
  <c r="CY40" i="2"/>
  <c r="DL40" i="2"/>
  <c r="DP40" i="2" a="1"/>
  <c r="DP40" i="2" s="1"/>
  <c r="DQ40" i="2"/>
  <c r="CY41" i="2"/>
  <c r="DL41" i="2"/>
  <c r="DP41" i="2" a="1"/>
  <c r="DP41" i="2" s="1"/>
  <c r="DQ41" i="2"/>
  <c r="CY42" i="2"/>
  <c r="DL42" i="2"/>
  <c r="DP42" i="2" a="1"/>
  <c r="DP42" i="2" s="1"/>
  <c r="DQ42" i="2"/>
  <c r="CY43" i="2"/>
  <c r="DL43" i="2"/>
  <c r="DP43" i="2" a="1"/>
  <c r="DP43" i="2" s="1"/>
  <c r="DQ43" i="2"/>
  <c r="CY44" i="2"/>
  <c r="DL44" i="2"/>
  <c r="DP44" i="2" a="1"/>
  <c r="DP44" i="2" s="1"/>
  <c r="DQ44" i="2"/>
  <c r="CY45" i="2"/>
  <c r="DL45" i="2"/>
  <c r="DP45" i="2" a="1"/>
  <c r="DP45" i="2" s="1"/>
  <c r="DQ45" i="2"/>
  <c r="CY46" i="2"/>
  <c r="DL46" i="2"/>
  <c r="DP46" i="2" a="1"/>
  <c r="DP46" i="2" s="1"/>
  <c r="DQ46" i="2"/>
  <c r="DP12" i="2" a="1"/>
  <c r="DP12" i="2"/>
  <c r="DP13" i="2" a="1"/>
  <c r="DP13" i="2" s="1"/>
  <c r="CY14" i="2"/>
  <c r="DL14" i="2"/>
  <c r="DP14" i="2" a="1"/>
  <c r="DP14" i="2" s="1"/>
  <c r="DQ14" i="2"/>
  <c r="JP12" i="9" l="1"/>
  <c r="IG12" i="9"/>
  <c r="EI12" i="9"/>
  <c r="EK16" i="2"/>
  <c r="EN16" i="2"/>
  <c r="EO16" i="2"/>
  <c r="EK17" i="2"/>
  <c r="EM17" i="2" s="1"/>
  <c r="EN17" i="2"/>
  <c r="EO17" i="2"/>
  <c r="EK18" i="2"/>
  <c r="EN18" i="2"/>
  <c r="EO18" i="2"/>
  <c r="EK19" i="2"/>
  <c r="EN19" i="2"/>
  <c r="EO19" i="2"/>
  <c r="EK20" i="2"/>
  <c r="EN20" i="2"/>
  <c r="EO20" i="2"/>
  <c r="EK21" i="2"/>
  <c r="EM21" i="2" s="1"/>
  <c r="EN21" i="2"/>
  <c r="EO21" i="2"/>
  <c r="EK22" i="2"/>
  <c r="EN22" i="2"/>
  <c r="EO22" i="2"/>
  <c r="EK23" i="2"/>
  <c r="EN23" i="2"/>
  <c r="EO23" i="2"/>
  <c r="EK24" i="2"/>
  <c r="EN24" i="2"/>
  <c r="EO24" i="2"/>
  <c r="EK25" i="2"/>
  <c r="EN25" i="2"/>
  <c r="EO25" i="2"/>
  <c r="EK26" i="2"/>
  <c r="EN26" i="2"/>
  <c r="EO26" i="2"/>
  <c r="EK27" i="2"/>
  <c r="EN27" i="2"/>
  <c r="EO27" i="2"/>
  <c r="EK28" i="2"/>
  <c r="EN28" i="2"/>
  <c r="EO28" i="2"/>
  <c r="EK29" i="2"/>
  <c r="EM29" i="2" s="1"/>
  <c r="EN29" i="2"/>
  <c r="EO29" i="2"/>
  <c r="EK30" i="2"/>
  <c r="EN30" i="2"/>
  <c r="EO30" i="2"/>
  <c r="EK31" i="2"/>
  <c r="EN31" i="2"/>
  <c r="EO31" i="2"/>
  <c r="EK32" i="2"/>
  <c r="EM32" i="2" s="1"/>
  <c r="EN32" i="2"/>
  <c r="EO32" i="2"/>
  <c r="EK33" i="2"/>
  <c r="EN33" i="2"/>
  <c r="EO33" i="2"/>
  <c r="EK34" i="2"/>
  <c r="EN34" i="2"/>
  <c r="EO34" i="2"/>
  <c r="EK35" i="2"/>
  <c r="EN35" i="2"/>
  <c r="EO35" i="2"/>
  <c r="EK36" i="2"/>
  <c r="EM36" i="2" s="1"/>
  <c r="EN36" i="2"/>
  <c r="EO36" i="2"/>
  <c r="EK37" i="2"/>
  <c r="EN37" i="2"/>
  <c r="EO37" i="2"/>
  <c r="EK38" i="2"/>
  <c r="EN38" i="2"/>
  <c r="EO38" i="2"/>
  <c r="EK39" i="2"/>
  <c r="EL39" i="2" s="1"/>
  <c r="EN39" i="2"/>
  <c r="EO39" i="2"/>
  <c r="EK40" i="2"/>
  <c r="EN40" i="2"/>
  <c r="EO40" i="2"/>
  <c r="EK41" i="2"/>
  <c r="EN41" i="2"/>
  <c r="EO41" i="2"/>
  <c r="EK42" i="2"/>
  <c r="EN42" i="2"/>
  <c r="EO42" i="2"/>
  <c r="EK43" i="2"/>
  <c r="EL43" i="2" s="1"/>
  <c r="EN43" i="2"/>
  <c r="EO43" i="2"/>
  <c r="EK44" i="2"/>
  <c r="EN44" i="2"/>
  <c r="EO44" i="2"/>
  <c r="EK45" i="2"/>
  <c r="EN45" i="2"/>
  <c r="EO45" i="2"/>
  <c r="EK46" i="2"/>
  <c r="EN46" i="2"/>
  <c r="EO46" i="2"/>
  <c r="EK12" i="2"/>
  <c r="EN12" i="2"/>
  <c r="EO12" i="2"/>
  <c r="EK13" i="2"/>
  <c r="EN13" i="2"/>
  <c r="EO13" i="2"/>
  <c r="EK14" i="2"/>
  <c r="EN14" i="2"/>
  <c r="EO14" i="2"/>
  <c r="II16" i="2"/>
  <c r="IL16" i="2"/>
  <c r="IM16" i="2"/>
  <c r="IQ16" i="2" a="1"/>
  <c r="IQ16" i="2" s="1"/>
  <c r="IR16" i="2"/>
  <c r="IU16" i="2" a="1"/>
  <c r="IU16" i="2" s="1"/>
  <c r="IV16" i="2"/>
  <c r="JC16" i="2" a="1"/>
  <c r="JC16" i="2" s="1"/>
  <c r="JD16" i="2"/>
  <c r="JL16" i="2" a="1"/>
  <c r="JL16" i="2" s="1"/>
  <c r="JM16" i="2"/>
  <c r="JP16" i="2" a="1"/>
  <c r="JP16" i="2" s="1"/>
  <c r="JQ16" i="2"/>
  <c r="JR16" i="2"/>
  <c r="II17" i="2"/>
  <c r="IL17" i="2"/>
  <c r="IM17" i="2"/>
  <c r="IQ17" i="2" a="1"/>
  <c r="IQ17" i="2" s="1"/>
  <c r="IU17" i="2" a="1"/>
  <c r="IU17" i="2" s="1"/>
  <c r="JC17" i="2" a="1"/>
  <c r="JC17" i="2" s="1"/>
  <c r="JL17" i="2" a="1"/>
  <c r="JL17" i="2" s="1"/>
  <c r="JP17" i="2" a="1"/>
  <c r="JP17" i="2" s="1"/>
  <c r="JR17" i="2"/>
  <c r="JS17" i="2" s="1"/>
  <c r="II18" i="2"/>
  <c r="IL18" i="2"/>
  <c r="IM18" i="2"/>
  <c r="IQ18" i="2" a="1"/>
  <c r="IQ18" i="2" s="1"/>
  <c r="IR18" i="2"/>
  <c r="IU18" i="2" a="1"/>
  <c r="IU18" i="2" s="1"/>
  <c r="IV18" i="2"/>
  <c r="JC18" i="2" a="1"/>
  <c r="JC18" i="2" s="1"/>
  <c r="JD18" i="2"/>
  <c r="JL18" i="2" a="1"/>
  <c r="JL18" i="2" s="1"/>
  <c r="JM18" i="2"/>
  <c r="JP18" i="2" a="1"/>
  <c r="JP18" i="2" s="1"/>
  <c r="JQ18" i="2"/>
  <c r="JR18" i="2"/>
  <c r="II19" i="2"/>
  <c r="IL19" i="2"/>
  <c r="IM19" i="2"/>
  <c r="IQ19" i="2" a="1"/>
  <c r="IQ19" i="2" s="1"/>
  <c r="IR19" i="2"/>
  <c r="IU19" i="2" a="1"/>
  <c r="IU19" i="2" s="1"/>
  <c r="IV19" i="2"/>
  <c r="JC19" i="2" a="1"/>
  <c r="JC19" i="2" s="1"/>
  <c r="JD19" i="2"/>
  <c r="JL19" i="2" a="1"/>
  <c r="JL19" i="2" s="1"/>
  <c r="JM19" i="2"/>
  <c r="JP19" i="2" a="1"/>
  <c r="JP19" i="2" s="1"/>
  <c r="JQ19" i="2"/>
  <c r="JR19" i="2"/>
  <c r="II20" i="2"/>
  <c r="IL20" i="2"/>
  <c r="IM20" i="2"/>
  <c r="IQ20" i="2" a="1"/>
  <c r="IQ20" i="2" s="1"/>
  <c r="IR20" i="2"/>
  <c r="IU20" i="2" a="1"/>
  <c r="IU20" i="2" s="1"/>
  <c r="IV20" i="2"/>
  <c r="JC20" i="2" a="1"/>
  <c r="JC20" i="2" s="1"/>
  <c r="JD20" i="2"/>
  <c r="JL20" i="2" a="1"/>
  <c r="JL20" i="2" s="1"/>
  <c r="JM20" i="2"/>
  <c r="JP20" i="2" a="1"/>
  <c r="JP20" i="2" s="1"/>
  <c r="JQ20" i="2"/>
  <c r="JR20" i="2"/>
  <c r="II21" i="2"/>
  <c r="IL21" i="2"/>
  <c r="IM21" i="2"/>
  <c r="IQ21" i="2" a="1"/>
  <c r="IQ21" i="2" s="1"/>
  <c r="IR21" i="2"/>
  <c r="IU21" i="2" a="1"/>
  <c r="IU21" i="2" s="1"/>
  <c r="IV21" i="2"/>
  <c r="JC21" i="2" a="1"/>
  <c r="JC21" i="2" s="1"/>
  <c r="JD21" i="2"/>
  <c r="JL21" i="2" a="1"/>
  <c r="JL21" i="2" s="1"/>
  <c r="JM21" i="2"/>
  <c r="JP21" i="2" a="1"/>
  <c r="JP21" i="2" s="1"/>
  <c r="JQ21" i="2"/>
  <c r="JR21" i="2"/>
  <c r="JS21" i="2" s="1"/>
  <c r="II22" i="2"/>
  <c r="IL22" i="2"/>
  <c r="IM22" i="2"/>
  <c r="IQ22" i="2" a="1"/>
  <c r="IQ22" i="2" s="1"/>
  <c r="IR22" i="2"/>
  <c r="IU22" i="2" a="1"/>
  <c r="IU22" i="2" s="1"/>
  <c r="IV22" i="2"/>
  <c r="JC22" i="2" a="1"/>
  <c r="JC22" i="2" s="1"/>
  <c r="JD22" i="2"/>
  <c r="JL22" i="2" a="1"/>
  <c r="JL22" i="2" s="1"/>
  <c r="JM22" i="2"/>
  <c r="JP22" i="2" a="1"/>
  <c r="JP22" i="2" s="1"/>
  <c r="JQ22" i="2"/>
  <c r="JR22" i="2"/>
  <c r="II23" i="2"/>
  <c r="IL23" i="2"/>
  <c r="IM23" i="2"/>
  <c r="IQ23" i="2" a="1"/>
  <c r="IQ23" i="2" s="1"/>
  <c r="IR23" i="2"/>
  <c r="IU23" i="2" a="1"/>
  <c r="IU23" i="2" s="1"/>
  <c r="IV23" i="2"/>
  <c r="JC23" i="2" a="1"/>
  <c r="JC23" i="2" s="1"/>
  <c r="JD23" i="2"/>
  <c r="JL23" i="2" a="1"/>
  <c r="JL23" i="2" s="1"/>
  <c r="JM23" i="2"/>
  <c r="JP23" i="2" a="1"/>
  <c r="JP23" i="2" s="1"/>
  <c r="JQ23" i="2"/>
  <c r="JR23" i="2"/>
  <c r="II24" i="2"/>
  <c r="IL24" i="2"/>
  <c r="IM24" i="2"/>
  <c r="IQ24" i="2" a="1"/>
  <c r="IQ24" i="2" s="1"/>
  <c r="IR24" i="2"/>
  <c r="IU24" i="2" a="1"/>
  <c r="IU24" i="2" s="1"/>
  <c r="IV24" i="2"/>
  <c r="JC24" i="2" a="1"/>
  <c r="JC24" i="2" s="1"/>
  <c r="JD24" i="2"/>
  <c r="JL24" i="2" a="1"/>
  <c r="JL24" i="2" s="1"/>
  <c r="JM24" i="2"/>
  <c r="JP24" i="2" a="1"/>
  <c r="JP24" i="2" s="1"/>
  <c r="JQ24" i="2"/>
  <c r="JR24" i="2"/>
  <c r="II25" i="2"/>
  <c r="IK25" i="2" s="1"/>
  <c r="IL25" i="2"/>
  <c r="IM25" i="2"/>
  <c r="IQ25" i="2" a="1"/>
  <c r="IQ25" i="2" s="1"/>
  <c r="IR25" i="2"/>
  <c r="IU25" i="2" a="1"/>
  <c r="IU25" i="2" s="1"/>
  <c r="IV25" i="2"/>
  <c r="JC25" i="2" a="1"/>
  <c r="JC25" i="2" s="1"/>
  <c r="JD25" i="2"/>
  <c r="JL25" i="2" a="1"/>
  <c r="JL25" i="2" s="1"/>
  <c r="JM25" i="2"/>
  <c r="JP25" i="2" a="1"/>
  <c r="JP25" i="2" s="1"/>
  <c r="JQ25" i="2"/>
  <c r="JR25" i="2"/>
  <c r="II26" i="2"/>
  <c r="IL26" i="2"/>
  <c r="IM26" i="2"/>
  <c r="IQ26" i="2" a="1"/>
  <c r="IQ26" i="2" s="1"/>
  <c r="IR26" i="2"/>
  <c r="IU26" i="2" a="1"/>
  <c r="IU26" i="2" s="1"/>
  <c r="IV26" i="2"/>
  <c r="JC26" i="2" a="1"/>
  <c r="JC26" i="2" s="1"/>
  <c r="JD26" i="2"/>
  <c r="JL26" i="2" a="1"/>
  <c r="JL26" i="2" s="1"/>
  <c r="JM26" i="2"/>
  <c r="JP26" i="2" a="1"/>
  <c r="JP26" i="2" s="1"/>
  <c r="JQ26" i="2"/>
  <c r="JR26" i="2"/>
  <c r="II27" i="2"/>
  <c r="IL27" i="2"/>
  <c r="IM27" i="2"/>
  <c r="IQ27" i="2" a="1"/>
  <c r="IQ27" i="2" s="1"/>
  <c r="IR27" i="2"/>
  <c r="IU27" i="2" a="1"/>
  <c r="IU27" i="2" s="1"/>
  <c r="IV27" i="2"/>
  <c r="JC27" i="2" a="1"/>
  <c r="JC27" i="2" s="1"/>
  <c r="JD27" i="2"/>
  <c r="JL27" i="2" a="1"/>
  <c r="JL27" i="2" s="1"/>
  <c r="JM27" i="2"/>
  <c r="JP27" i="2" a="1"/>
  <c r="JP27" i="2" s="1"/>
  <c r="JQ27" i="2"/>
  <c r="JR27" i="2"/>
  <c r="II28" i="2"/>
  <c r="IL28" i="2"/>
  <c r="IM28" i="2"/>
  <c r="IQ28" i="2" a="1"/>
  <c r="IQ28" i="2" s="1"/>
  <c r="IR28" i="2"/>
  <c r="IU28" i="2" a="1"/>
  <c r="IU28" i="2" s="1"/>
  <c r="IV28" i="2"/>
  <c r="JC28" i="2" a="1"/>
  <c r="JC28" i="2" s="1"/>
  <c r="JD28" i="2"/>
  <c r="JL28" i="2" a="1"/>
  <c r="JL28" i="2" s="1"/>
  <c r="JM28" i="2"/>
  <c r="JP28" i="2" a="1"/>
  <c r="JP28" i="2" s="1"/>
  <c r="JQ28" i="2"/>
  <c r="JR28" i="2"/>
  <c r="II29" i="2"/>
  <c r="IL29" i="2"/>
  <c r="IM29" i="2"/>
  <c r="IQ29" i="2" a="1"/>
  <c r="IQ29" i="2" s="1"/>
  <c r="IR29" i="2"/>
  <c r="IU29" i="2" a="1"/>
  <c r="IU29" i="2" s="1"/>
  <c r="IV29" i="2"/>
  <c r="JC29" i="2" a="1"/>
  <c r="JC29" i="2" s="1"/>
  <c r="JD29" i="2"/>
  <c r="JL29" i="2" a="1"/>
  <c r="JL29" i="2" s="1"/>
  <c r="JM29" i="2"/>
  <c r="JP29" i="2" a="1"/>
  <c r="JP29" i="2" s="1"/>
  <c r="JQ29" i="2"/>
  <c r="JR29" i="2"/>
  <c r="II30" i="2"/>
  <c r="IL30" i="2"/>
  <c r="IM30" i="2"/>
  <c r="IQ30" i="2" a="1"/>
  <c r="IQ30" i="2" s="1"/>
  <c r="IR30" i="2"/>
  <c r="IU30" i="2" a="1"/>
  <c r="IU30" i="2" s="1"/>
  <c r="IV30" i="2"/>
  <c r="JC30" i="2" a="1"/>
  <c r="JC30" i="2" s="1"/>
  <c r="JD30" i="2"/>
  <c r="JL30" i="2" a="1"/>
  <c r="JL30" i="2" s="1"/>
  <c r="JM30" i="2"/>
  <c r="JP30" i="2" a="1"/>
  <c r="JP30" i="2" s="1"/>
  <c r="JQ30" i="2"/>
  <c r="JR30" i="2"/>
  <c r="JT30" i="2" s="1"/>
  <c r="II31" i="2"/>
  <c r="IL31" i="2"/>
  <c r="IM31" i="2"/>
  <c r="IQ31" i="2" a="1"/>
  <c r="IQ31" i="2" s="1"/>
  <c r="IR31" i="2"/>
  <c r="IU31" i="2" a="1"/>
  <c r="IU31" i="2" s="1"/>
  <c r="IV31" i="2"/>
  <c r="JC31" i="2" a="1"/>
  <c r="JC31" i="2" s="1"/>
  <c r="JD31" i="2"/>
  <c r="JL31" i="2" a="1"/>
  <c r="JL31" i="2" s="1"/>
  <c r="JM31" i="2"/>
  <c r="JP31" i="2" a="1"/>
  <c r="JP31" i="2" s="1"/>
  <c r="JQ31" i="2"/>
  <c r="JR31" i="2"/>
  <c r="II32" i="2"/>
  <c r="IL32" i="2"/>
  <c r="IM32" i="2"/>
  <c r="IQ32" i="2" a="1"/>
  <c r="IQ32" i="2" s="1"/>
  <c r="IR32" i="2"/>
  <c r="IU32" i="2" a="1"/>
  <c r="IU32" i="2" s="1"/>
  <c r="IV32" i="2"/>
  <c r="JC32" i="2" a="1"/>
  <c r="JC32" i="2" s="1"/>
  <c r="JD32" i="2"/>
  <c r="JL32" i="2" a="1"/>
  <c r="JL32" i="2" s="1"/>
  <c r="JM32" i="2"/>
  <c r="JP32" i="2" a="1"/>
  <c r="JP32" i="2" s="1"/>
  <c r="JQ32" i="2"/>
  <c r="JR32" i="2"/>
  <c r="II33" i="2"/>
  <c r="IL33" i="2"/>
  <c r="IM33" i="2"/>
  <c r="IQ33" i="2" a="1"/>
  <c r="IQ33" i="2" s="1"/>
  <c r="IU33" i="2" a="1"/>
  <c r="IU33" i="2" s="1"/>
  <c r="JC33" i="2" a="1"/>
  <c r="JC33" i="2" s="1"/>
  <c r="JL33" i="2" a="1"/>
  <c r="JL33" i="2" s="1"/>
  <c r="JP33" i="2" a="1"/>
  <c r="JP33" i="2" s="1"/>
  <c r="JR33" i="2"/>
  <c r="II34" i="2"/>
  <c r="IL34" i="2"/>
  <c r="IM34" i="2"/>
  <c r="IQ34" i="2" a="1"/>
  <c r="IQ34" i="2" s="1"/>
  <c r="IR34" i="2"/>
  <c r="IU34" i="2" a="1"/>
  <c r="IU34" i="2" s="1"/>
  <c r="IV34" i="2"/>
  <c r="JC34" i="2" a="1"/>
  <c r="JC34" i="2" s="1"/>
  <c r="JD34" i="2"/>
  <c r="JL34" i="2" a="1"/>
  <c r="JL34" i="2" s="1"/>
  <c r="JM34" i="2"/>
  <c r="JP34" i="2" a="1"/>
  <c r="JP34" i="2" s="1"/>
  <c r="JQ34" i="2"/>
  <c r="JR34" i="2"/>
  <c r="II35" i="2"/>
  <c r="IL35" i="2"/>
  <c r="IM35" i="2"/>
  <c r="IQ35" i="2" a="1"/>
  <c r="IQ35" i="2" s="1"/>
  <c r="IR35" i="2"/>
  <c r="IU35" i="2" a="1"/>
  <c r="IU35" i="2" s="1"/>
  <c r="IV35" i="2"/>
  <c r="JC35" i="2" a="1"/>
  <c r="JC35" i="2" s="1"/>
  <c r="JD35" i="2"/>
  <c r="JL35" i="2" a="1"/>
  <c r="JL35" i="2" s="1"/>
  <c r="JM35" i="2"/>
  <c r="JP35" i="2" a="1"/>
  <c r="JP35" i="2" s="1"/>
  <c r="JQ35" i="2"/>
  <c r="JR35" i="2"/>
  <c r="II36" i="2"/>
  <c r="IL36" i="2"/>
  <c r="IM36" i="2"/>
  <c r="IQ36" i="2" a="1"/>
  <c r="IQ36" i="2" s="1"/>
  <c r="IR36" i="2"/>
  <c r="IU36" i="2" a="1"/>
  <c r="IU36" i="2" s="1"/>
  <c r="IV36" i="2"/>
  <c r="JC36" i="2" a="1"/>
  <c r="JC36" i="2" s="1"/>
  <c r="JD36" i="2"/>
  <c r="JL36" i="2" a="1"/>
  <c r="JL36" i="2" s="1"/>
  <c r="JM36" i="2"/>
  <c r="JP36" i="2" a="1"/>
  <c r="JP36" i="2" s="1"/>
  <c r="JQ36" i="2"/>
  <c r="JR36" i="2"/>
  <c r="II37" i="2"/>
  <c r="IK37" i="2" s="1"/>
  <c r="IL37" i="2"/>
  <c r="IM37" i="2"/>
  <c r="IQ37" i="2" a="1"/>
  <c r="IQ37" i="2" s="1"/>
  <c r="IR37" i="2"/>
  <c r="IU37" i="2" a="1"/>
  <c r="IU37" i="2" s="1"/>
  <c r="IV37" i="2"/>
  <c r="JC37" i="2" a="1"/>
  <c r="JC37" i="2" s="1"/>
  <c r="JD37" i="2"/>
  <c r="JL37" i="2" a="1"/>
  <c r="JL37" i="2" s="1"/>
  <c r="JM37" i="2"/>
  <c r="JP37" i="2" a="1"/>
  <c r="JP37" i="2" s="1"/>
  <c r="JQ37" i="2"/>
  <c r="JR37" i="2"/>
  <c r="II38" i="2"/>
  <c r="IL38" i="2"/>
  <c r="IM38" i="2"/>
  <c r="IQ38" i="2" a="1"/>
  <c r="IQ38" i="2" s="1"/>
  <c r="IR38" i="2"/>
  <c r="IU38" i="2" a="1"/>
  <c r="IU38" i="2" s="1"/>
  <c r="IV38" i="2"/>
  <c r="JC38" i="2" a="1"/>
  <c r="JC38" i="2" s="1"/>
  <c r="JD38" i="2"/>
  <c r="JL38" i="2" a="1"/>
  <c r="JL38" i="2" s="1"/>
  <c r="JM38" i="2"/>
  <c r="JP38" i="2" a="1"/>
  <c r="JP38" i="2" s="1"/>
  <c r="JQ38" i="2"/>
  <c r="JR38" i="2"/>
  <c r="II39" i="2"/>
  <c r="IL39" i="2"/>
  <c r="IM39" i="2"/>
  <c r="IQ39" i="2" a="1"/>
  <c r="IQ39" i="2" s="1"/>
  <c r="IR39" i="2"/>
  <c r="IU39" i="2" a="1"/>
  <c r="IU39" i="2" s="1"/>
  <c r="IV39" i="2"/>
  <c r="JC39" i="2" a="1"/>
  <c r="JC39" i="2" s="1"/>
  <c r="JD39" i="2"/>
  <c r="JL39" i="2" a="1"/>
  <c r="JL39" i="2" s="1"/>
  <c r="JM39" i="2"/>
  <c r="JP39" i="2" a="1"/>
  <c r="JP39" i="2" s="1"/>
  <c r="JQ39" i="2"/>
  <c r="JR39" i="2"/>
  <c r="II40" i="2"/>
  <c r="IL40" i="2"/>
  <c r="IM40" i="2"/>
  <c r="IQ40" i="2" a="1"/>
  <c r="IQ40" i="2" s="1"/>
  <c r="IR40" i="2"/>
  <c r="IU40" i="2" a="1"/>
  <c r="IU40" i="2" s="1"/>
  <c r="IV40" i="2"/>
  <c r="JC40" i="2" a="1"/>
  <c r="JC40" i="2" s="1"/>
  <c r="JD40" i="2"/>
  <c r="JL40" i="2" a="1"/>
  <c r="JL40" i="2" s="1"/>
  <c r="JM40" i="2"/>
  <c r="JP40" i="2" a="1"/>
  <c r="JP40" i="2" s="1"/>
  <c r="JQ40" i="2"/>
  <c r="JR40" i="2"/>
  <c r="II41" i="2"/>
  <c r="IL41" i="2"/>
  <c r="IM41" i="2"/>
  <c r="IQ41" i="2" a="1"/>
  <c r="IQ41" i="2" s="1"/>
  <c r="IR41" i="2"/>
  <c r="IU41" i="2" a="1"/>
  <c r="IU41" i="2" s="1"/>
  <c r="IV41" i="2"/>
  <c r="JC41" i="2" a="1"/>
  <c r="JC41" i="2" s="1"/>
  <c r="JD41" i="2"/>
  <c r="JL41" i="2" a="1"/>
  <c r="JL41" i="2" s="1"/>
  <c r="JM41" i="2"/>
  <c r="JP41" i="2" a="1"/>
  <c r="JP41" i="2" s="1"/>
  <c r="JQ41" i="2"/>
  <c r="JR41" i="2"/>
  <c r="JT41" i="2" s="1"/>
  <c r="II42" i="2"/>
  <c r="IL42" i="2"/>
  <c r="IM42" i="2"/>
  <c r="IQ42" i="2" a="1"/>
  <c r="IQ42" i="2" s="1"/>
  <c r="IR42" i="2"/>
  <c r="IU42" i="2" a="1"/>
  <c r="IU42" i="2" s="1"/>
  <c r="IV42" i="2"/>
  <c r="JC42" i="2" a="1"/>
  <c r="JC42" i="2" s="1"/>
  <c r="JD42" i="2"/>
  <c r="JL42" i="2" a="1"/>
  <c r="JL42" i="2" s="1"/>
  <c r="JM42" i="2"/>
  <c r="JP42" i="2" a="1"/>
  <c r="JP42" i="2" s="1"/>
  <c r="JQ42" i="2"/>
  <c r="JR42" i="2"/>
  <c r="JS42" i="2" s="1"/>
  <c r="II43" i="2"/>
  <c r="IL43" i="2"/>
  <c r="IM43" i="2"/>
  <c r="IQ43" i="2" a="1"/>
  <c r="IQ43" i="2" s="1"/>
  <c r="IR43" i="2"/>
  <c r="IU43" i="2" a="1"/>
  <c r="IU43" i="2" s="1"/>
  <c r="IV43" i="2"/>
  <c r="JC43" i="2" a="1"/>
  <c r="JC43" i="2" s="1"/>
  <c r="JD43" i="2"/>
  <c r="JL43" i="2" a="1"/>
  <c r="JL43" i="2" s="1"/>
  <c r="JM43" i="2"/>
  <c r="JP43" i="2" a="1"/>
  <c r="JP43" i="2" s="1"/>
  <c r="JQ43" i="2"/>
  <c r="JR43" i="2"/>
  <c r="II44" i="2"/>
  <c r="IL44" i="2"/>
  <c r="IM44" i="2"/>
  <c r="IQ44" i="2" a="1"/>
  <c r="IQ44" i="2" s="1"/>
  <c r="IR44" i="2"/>
  <c r="IU44" i="2" a="1"/>
  <c r="IU44" i="2" s="1"/>
  <c r="IV44" i="2"/>
  <c r="JC44" i="2" a="1"/>
  <c r="JC44" i="2" s="1"/>
  <c r="JD44" i="2"/>
  <c r="JL44" i="2" a="1"/>
  <c r="JL44" i="2" s="1"/>
  <c r="JM44" i="2"/>
  <c r="JP44" i="2" a="1"/>
  <c r="JP44" i="2" s="1"/>
  <c r="JQ44" i="2"/>
  <c r="JR44" i="2"/>
  <c r="II45" i="2"/>
  <c r="IL45" i="2"/>
  <c r="IM45" i="2"/>
  <c r="IQ45" i="2" a="1"/>
  <c r="IQ45" i="2" s="1"/>
  <c r="IR45" i="2"/>
  <c r="IU45" i="2" a="1"/>
  <c r="IU45" i="2" s="1"/>
  <c r="IV45" i="2"/>
  <c r="JC45" i="2" a="1"/>
  <c r="JC45" i="2" s="1"/>
  <c r="JD45" i="2"/>
  <c r="JL45" i="2" a="1"/>
  <c r="JL45" i="2" s="1"/>
  <c r="JM45" i="2"/>
  <c r="JP45" i="2" a="1"/>
  <c r="JP45" i="2" s="1"/>
  <c r="JQ45" i="2"/>
  <c r="JR45" i="2"/>
  <c r="II46" i="2"/>
  <c r="IL46" i="2"/>
  <c r="IM46" i="2"/>
  <c r="IQ46" i="2" a="1"/>
  <c r="IQ46" i="2" s="1"/>
  <c r="IR46" i="2"/>
  <c r="IU46" i="2" a="1"/>
  <c r="IU46" i="2" s="1"/>
  <c r="IV46" i="2"/>
  <c r="JC46" i="2" a="1"/>
  <c r="JC46" i="2" s="1"/>
  <c r="JD46" i="2"/>
  <c r="JL46" i="2" a="1"/>
  <c r="JL46" i="2" s="1"/>
  <c r="JM46" i="2"/>
  <c r="JP46" i="2" a="1"/>
  <c r="JP46" i="2" s="1"/>
  <c r="JQ46" i="2"/>
  <c r="JR46" i="2"/>
  <c r="II12" i="2"/>
  <c r="IL12" i="2"/>
  <c r="IM12" i="2"/>
  <c r="IQ12" i="2" a="1"/>
  <c r="IQ12" i="2" s="1"/>
  <c r="IU12" i="2" a="1"/>
  <c r="IU12" i="2" s="1"/>
  <c r="JC12" i="2" a="1"/>
  <c r="JC12" i="2" s="1"/>
  <c r="JL12" i="2" a="1"/>
  <c r="JL12" i="2" s="1"/>
  <c r="JP12" i="2" a="1"/>
  <c r="JP12" i="2" s="1"/>
  <c r="JR12" i="2"/>
  <c r="II13" i="2"/>
  <c r="IL13" i="2"/>
  <c r="IM13" i="2"/>
  <c r="IQ13" i="2" a="1"/>
  <c r="IQ13" i="2" s="1"/>
  <c r="IU13" i="2" a="1"/>
  <c r="IU13" i="2" s="1"/>
  <c r="JC13" i="2" a="1"/>
  <c r="JC13" i="2" s="1"/>
  <c r="JL13" i="2" a="1"/>
  <c r="JL13" i="2" s="1"/>
  <c r="JP13" i="2" a="1"/>
  <c r="JP13" i="2" s="1"/>
  <c r="JR13" i="2"/>
  <c r="JS13" i="2" s="1"/>
  <c r="II14" i="2"/>
  <c r="IL14" i="2"/>
  <c r="IM14" i="2"/>
  <c r="IQ14" i="2" a="1"/>
  <c r="IQ14" i="2" s="1"/>
  <c r="IR14" i="2"/>
  <c r="IU14" i="2" a="1"/>
  <c r="IU14" i="2" s="1"/>
  <c r="IV14" i="2"/>
  <c r="JC14" i="2" a="1"/>
  <c r="JC14" i="2" s="1"/>
  <c r="JD14" i="2"/>
  <c r="JL14" i="2" a="1"/>
  <c r="JL14" i="2" s="1"/>
  <c r="JM14" i="2"/>
  <c r="JP14" i="2" a="1"/>
  <c r="JP14" i="2" s="1"/>
  <c r="JQ14" i="2"/>
  <c r="JR14" i="2"/>
  <c r="II15" i="2"/>
  <c r="EK15" i="2"/>
  <c r="IM15" i="2"/>
  <c r="IL15" i="2"/>
  <c r="EO15" i="2"/>
  <c r="EN15" i="2"/>
  <c r="DW34" i="2" a="1"/>
  <c r="DW34" i="2" s="1"/>
  <c r="DX34" i="2"/>
  <c r="EA34" i="2" a="1"/>
  <c r="EA34" i="2" s="1"/>
  <c r="EB34" i="2"/>
  <c r="EE34" i="2" a="1"/>
  <c r="EE34" i="2" s="1"/>
  <c r="EF34" i="2"/>
  <c r="EI34" i="2" a="1"/>
  <c r="EI34" i="2" s="1"/>
  <c r="EJ34" i="2"/>
  <c r="EU34" i="2" a="1"/>
  <c r="EU34" i="2" s="1"/>
  <c r="EV34" i="2"/>
  <c r="EY34" i="2" a="1"/>
  <c r="EY34" i="2" s="1"/>
  <c r="EZ34" i="2"/>
  <c r="FD34" i="2" a="1"/>
  <c r="FD34" i="2" s="1"/>
  <c r="FE34" i="2"/>
  <c r="FJ34" i="2" a="1"/>
  <c r="FJ34" i="2" s="1"/>
  <c r="FK34" i="2"/>
  <c r="FO34" i="2" a="1"/>
  <c r="FO34" i="2" s="1"/>
  <c r="FP34" i="2"/>
  <c r="FS34" i="2" a="1"/>
  <c r="FS34" i="2" s="1"/>
  <c r="FT34" i="2"/>
  <c r="FU34" i="2" a="1"/>
  <c r="FU34" i="2" s="1"/>
  <c r="FV34" i="2"/>
  <c r="FY34" i="2" a="1"/>
  <c r="FY34" i="2" s="1"/>
  <c r="FZ34" i="2"/>
  <c r="GC34" i="2" a="1"/>
  <c r="GC34" i="2" s="1"/>
  <c r="GD34" i="2"/>
  <c r="GG34" i="2" a="1"/>
  <c r="GG34" i="2" s="1"/>
  <c r="GH34" i="2"/>
  <c r="GL34" i="2" a="1"/>
  <c r="GL34" i="2" s="1"/>
  <c r="GM34" i="2"/>
  <c r="GP34" i="2" a="1"/>
  <c r="GP34" i="2" s="1"/>
  <c r="GQ34" i="2"/>
  <c r="GZ34" i="2" a="1"/>
  <c r="GZ34" i="2" s="1"/>
  <c r="HA34" i="2"/>
  <c r="HJ34" i="2" a="1"/>
  <c r="HJ34" i="2" s="1"/>
  <c r="HK34" i="2"/>
  <c r="HL34" i="2" a="1"/>
  <c r="HL34" i="2" s="1"/>
  <c r="HM34" i="2"/>
  <c r="HP34" i="2" a="1"/>
  <c r="HP34" i="2" s="1"/>
  <c r="HQ34" i="2"/>
  <c r="IC34" i="2" a="1"/>
  <c r="IC34" i="2" s="1"/>
  <c r="ID34" i="2"/>
  <c r="IG34" i="2" a="1"/>
  <c r="IG34" i="2" s="1"/>
  <c r="IH34" i="2"/>
  <c r="DW35" i="2" a="1"/>
  <c r="DW35" i="2" s="1"/>
  <c r="DX35" i="2"/>
  <c r="EA35" i="2" a="1"/>
  <c r="EA35" i="2" s="1"/>
  <c r="EB35" i="2"/>
  <c r="EE35" i="2" a="1"/>
  <c r="EE35" i="2" s="1"/>
  <c r="EF35" i="2"/>
  <c r="EI35" i="2" a="1"/>
  <c r="EI35" i="2" s="1"/>
  <c r="EJ35" i="2"/>
  <c r="EU35" i="2" a="1"/>
  <c r="EU35" i="2" s="1"/>
  <c r="EV35" i="2"/>
  <c r="EY35" i="2" a="1"/>
  <c r="EY35" i="2" s="1"/>
  <c r="EZ35" i="2"/>
  <c r="FD35" i="2" a="1"/>
  <c r="FD35" i="2" s="1"/>
  <c r="FE35" i="2"/>
  <c r="FJ35" i="2" a="1"/>
  <c r="FJ35" i="2" s="1"/>
  <c r="FK35" i="2"/>
  <c r="FO35" i="2" a="1"/>
  <c r="FO35" i="2" s="1"/>
  <c r="FP35" i="2"/>
  <c r="FS35" i="2" a="1"/>
  <c r="FS35" i="2" s="1"/>
  <c r="FT35" i="2"/>
  <c r="FU35" i="2" a="1"/>
  <c r="FU35" i="2" s="1"/>
  <c r="FV35" i="2"/>
  <c r="FY35" i="2" a="1"/>
  <c r="FY35" i="2" s="1"/>
  <c r="FZ35" i="2"/>
  <c r="GC35" i="2" a="1"/>
  <c r="GC35" i="2" s="1"/>
  <c r="GD35" i="2"/>
  <c r="GG35" i="2" a="1"/>
  <c r="GG35" i="2" s="1"/>
  <c r="GH35" i="2"/>
  <c r="GL35" i="2" a="1"/>
  <c r="GL35" i="2" s="1"/>
  <c r="GM35" i="2"/>
  <c r="GP35" i="2" a="1"/>
  <c r="GP35" i="2" s="1"/>
  <c r="GQ35" i="2"/>
  <c r="GZ35" i="2" a="1"/>
  <c r="GZ35" i="2" s="1"/>
  <c r="HA35" i="2"/>
  <c r="HJ35" i="2" a="1"/>
  <c r="HJ35" i="2" s="1"/>
  <c r="HK35" i="2"/>
  <c r="HL35" i="2" a="1"/>
  <c r="HL35" i="2" s="1"/>
  <c r="HM35" i="2"/>
  <c r="HP35" i="2" a="1"/>
  <c r="HP35" i="2" s="1"/>
  <c r="HQ35" i="2"/>
  <c r="IC35" i="2" a="1"/>
  <c r="IC35" i="2" s="1"/>
  <c r="ID35" i="2"/>
  <c r="IG35" i="2" a="1"/>
  <c r="IG35" i="2" s="1"/>
  <c r="IH35" i="2"/>
  <c r="DW36" i="2" a="1"/>
  <c r="DW36" i="2" s="1"/>
  <c r="DX36" i="2"/>
  <c r="EA36" i="2" a="1"/>
  <c r="EA36" i="2" s="1"/>
  <c r="EB36" i="2"/>
  <c r="EE36" i="2" a="1"/>
  <c r="EE36" i="2" s="1"/>
  <c r="EF36" i="2"/>
  <c r="EI36" i="2" a="1"/>
  <c r="EI36" i="2" s="1"/>
  <c r="EJ36" i="2"/>
  <c r="EU36" i="2" a="1"/>
  <c r="EU36" i="2" s="1"/>
  <c r="EV36" i="2"/>
  <c r="EY36" i="2" a="1"/>
  <c r="EY36" i="2" s="1"/>
  <c r="EZ36" i="2"/>
  <c r="FD36" i="2" a="1"/>
  <c r="FD36" i="2" s="1"/>
  <c r="FE36" i="2"/>
  <c r="FJ36" i="2" a="1"/>
  <c r="FJ36" i="2" s="1"/>
  <c r="FK36" i="2"/>
  <c r="FO36" i="2" a="1"/>
  <c r="FO36" i="2" s="1"/>
  <c r="FP36" i="2"/>
  <c r="FS36" i="2" a="1"/>
  <c r="FS36" i="2" s="1"/>
  <c r="FT36" i="2"/>
  <c r="FU36" i="2" a="1"/>
  <c r="FU36" i="2" s="1"/>
  <c r="FV36" i="2"/>
  <c r="FY36" i="2" a="1"/>
  <c r="FY36" i="2" s="1"/>
  <c r="FZ36" i="2"/>
  <c r="GC36" i="2" a="1"/>
  <c r="GC36" i="2" s="1"/>
  <c r="GD36" i="2"/>
  <c r="GG36" i="2" a="1"/>
  <c r="GG36" i="2" s="1"/>
  <c r="GH36" i="2"/>
  <c r="GL36" i="2" a="1"/>
  <c r="GL36" i="2" s="1"/>
  <c r="GM36" i="2"/>
  <c r="GP36" i="2" a="1"/>
  <c r="GP36" i="2" s="1"/>
  <c r="GQ36" i="2"/>
  <c r="GZ36" i="2" a="1"/>
  <c r="GZ36" i="2" s="1"/>
  <c r="HA36" i="2"/>
  <c r="HJ36" i="2" a="1"/>
  <c r="HJ36" i="2" s="1"/>
  <c r="HK36" i="2"/>
  <c r="HL36" i="2" a="1"/>
  <c r="HL36" i="2" s="1"/>
  <c r="HM36" i="2"/>
  <c r="HP36" i="2" a="1"/>
  <c r="HP36" i="2" s="1"/>
  <c r="HQ36" i="2"/>
  <c r="IC36" i="2" a="1"/>
  <c r="IC36" i="2" s="1"/>
  <c r="ID36" i="2"/>
  <c r="IG36" i="2" a="1"/>
  <c r="IG36" i="2" s="1"/>
  <c r="IH36" i="2"/>
  <c r="DW37" i="2" a="1"/>
  <c r="DW37" i="2" s="1"/>
  <c r="DX37" i="2"/>
  <c r="EA37" i="2" a="1"/>
  <c r="EA37" i="2" s="1"/>
  <c r="EB37" i="2"/>
  <c r="EE37" i="2" a="1"/>
  <c r="EE37" i="2" s="1"/>
  <c r="EF37" i="2"/>
  <c r="EI37" i="2" a="1"/>
  <c r="EI37" i="2" s="1"/>
  <c r="EJ37" i="2"/>
  <c r="EU37" i="2" a="1"/>
  <c r="EU37" i="2" s="1"/>
  <c r="EV37" i="2"/>
  <c r="EY37" i="2" a="1"/>
  <c r="EY37" i="2" s="1"/>
  <c r="EZ37" i="2"/>
  <c r="FD37" i="2" a="1"/>
  <c r="FD37" i="2" s="1"/>
  <c r="FE37" i="2"/>
  <c r="FJ37" i="2" a="1"/>
  <c r="FJ37" i="2" s="1"/>
  <c r="FK37" i="2"/>
  <c r="FO37" i="2" a="1"/>
  <c r="FO37" i="2" s="1"/>
  <c r="FP37" i="2"/>
  <c r="FS37" i="2" a="1"/>
  <c r="FS37" i="2" s="1"/>
  <c r="FT37" i="2"/>
  <c r="FU37" i="2" a="1"/>
  <c r="FU37" i="2" s="1"/>
  <c r="FV37" i="2"/>
  <c r="FY37" i="2" a="1"/>
  <c r="FY37" i="2" s="1"/>
  <c r="FZ37" i="2"/>
  <c r="GC37" i="2" a="1"/>
  <c r="GC37" i="2" s="1"/>
  <c r="GD37" i="2"/>
  <c r="GG37" i="2" a="1"/>
  <c r="GG37" i="2" s="1"/>
  <c r="GH37" i="2"/>
  <c r="GL37" i="2" a="1"/>
  <c r="GL37" i="2" s="1"/>
  <c r="GM37" i="2"/>
  <c r="GP37" i="2" a="1"/>
  <c r="GP37" i="2" s="1"/>
  <c r="GQ37" i="2"/>
  <c r="GZ37" i="2" a="1"/>
  <c r="GZ37" i="2" s="1"/>
  <c r="HA37" i="2"/>
  <c r="HJ37" i="2" a="1"/>
  <c r="HJ37" i="2" s="1"/>
  <c r="HK37" i="2"/>
  <c r="HL37" i="2" a="1"/>
  <c r="HL37" i="2" s="1"/>
  <c r="HM37" i="2"/>
  <c r="HP37" i="2" a="1"/>
  <c r="HP37" i="2" s="1"/>
  <c r="HQ37" i="2"/>
  <c r="IC37" i="2" a="1"/>
  <c r="IC37" i="2" s="1"/>
  <c r="ID37" i="2"/>
  <c r="IG37" i="2" a="1"/>
  <c r="IG37" i="2" s="1"/>
  <c r="IH37" i="2"/>
  <c r="DW38" i="2" a="1"/>
  <c r="DW38" i="2" s="1"/>
  <c r="DX38" i="2"/>
  <c r="EA38" i="2" a="1"/>
  <c r="EA38" i="2" s="1"/>
  <c r="EB38" i="2"/>
  <c r="EE38" i="2" a="1"/>
  <c r="EE38" i="2" s="1"/>
  <c r="EF38" i="2"/>
  <c r="EI38" i="2" a="1"/>
  <c r="EI38" i="2" s="1"/>
  <c r="EJ38" i="2"/>
  <c r="EU38" i="2" a="1"/>
  <c r="EU38" i="2" s="1"/>
  <c r="EV38" i="2"/>
  <c r="EY38" i="2" a="1"/>
  <c r="EY38" i="2" s="1"/>
  <c r="EZ38" i="2"/>
  <c r="FD38" i="2" a="1"/>
  <c r="FD38" i="2" s="1"/>
  <c r="FE38" i="2"/>
  <c r="FJ38" i="2" a="1"/>
  <c r="FJ38" i="2" s="1"/>
  <c r="FK38" i="2"/>
  <c r="FO38" i="2" a="1"/>
  <c r="FO38" i="2" s="1"/>
  <c r="FP38" i="2"/>
  <c r="FS38" i="2" a="1"/>
  <c r="FS38" i="2" s="1"/>
  <c r="FT38" i="2"/>
  <c r="FU38" i="2" a="1"/>
  <c r="FU38" i="2" s="1"/>
  <c r="FV38" i="2"/>
  <c r="FY38" i="2" a="1"/>
  <c r="FY38" i="2" s="1"/>
  <c r="FZ38" i="2"/>
  <c r="GC38" i="2" a="1"/>
  <c r="GC38" i="2" s="1"/>
  <c r="GD38" i="2"/>
  <c r="GG38" i="2" a="1"/>
  <c r="GG38" i="2" s="1"/>
  <c r="GH38" i="2"/>
  <c r="GL38" i="2" a="1"/>
  <c r="GL38" i="2" s="1"/>
  <c r="GM38" i="2"/>
  <c r="GP38" i="2" a="1"/>
  <c r="GP38" i="2" s="1"/>
  <c r="GQ38" i="2"/>
  <c r="GZ38" i="2" a="1"/>
  <c r="GZ38" i="2" s="1"/>
  <c r="HA38" i="2"/>
  <c r="HJ38" i="2" a="1"/>
  <c r="HJ38" i="2" s="1"/>
  <c r="HK38" i="2"/>
  <c r="HL38" i="2" a="1"/>
  <c r="HL38" i="2" s="1"/>
  <c r="HM38" i="2"/>
  <c r="HP38" i="2" a="1"/>
  <c r="HP38" i="2" s="1"/>
  <c r="HQ38" i="2"/>
  <c r="IC38" i="2" a="1"/>
  <c r="IC38" i="2" s="1"/>
  <c r="ID38" i="2"/>
  <c r="IG38" i="2" a="1"/>
  <c r="IG38" i="2" s="1"/>
  <c r="IH38" i="2"/>
  <c r="DW39" i="2" a="1"/>
  <c r="DW39" i="2" s="1"/>
  <c r="DX39" i="2"/>
  <c r="EA39" i="2" a="1"/>
  <c r="EA39" i="2" s="1"/>
  <c r="EB39" i="2"/>
  <c r="EE39" i="2" a="1"/>
  <c r="EE39" i="2" s="1"/>
  <c r="EF39" i="2"/>
  <c r="EI39" i="2" a="1"/>
  <c r="EI39" i="2" s="1"/>
  <c r="EJ39" i="2"/>
  <c r="EU39" i="2" a="1"/>
  <c r="EU39" i="2" s="1"/>
  <c r="EV39" i="2"/>
  <c r="EY39" i="2" a="1"/>
  <c r="EY39" i="2" s="1"/>
  <c r="EZ39" i="2"/>
  <c r="FD39" i="2" a="1"/>
  <c r="FD39" i="2" s="1"/>
  <c r="FE39" i="2"/>
  <c r="FJ39" i="2" a="1"/>
  <c r="FJ39" i="2" s="1"/>
  <c r="FK39" i="2"/>
  <c r="FO39" i="2" a="1"/>
  <c r="FO39" i="2" s="1"/>
  <c r="FP39" i="2"/>
  <c r="FS39" i="2" a="1"/>
  <c r="FS39" i="2" s="1"/>
  <c r="FT39" i="2"/>
  <c r="FU39" i="2" a="1"/>
  <c r="FU39" i="2" s="1"/>
  <c r="FV39" i="2"/>
  <c r="FY39" i="2" a="1"/>
  <c r="FY39" i="2" s="1"/>
  <c r="FZ39" i="2"/>
  <c r="GC39" i="2" a="1"/>
  <c r="GC39" i="2" s="1"/>
  <c r="GD39" i="2"/>
  <c r="GG39" i="2" a="1"/>
  <c r="GG39" i="2" s="1"/>
  <c r="GH39" i="2"/>
  <c r="GL39" i="2" a="1"/>
  <c r="GL39" i="2" s="1"/>
  <c r="GM39" i="2"/>
  <c r="GP39" i="2" a="1"/>
  <c r="GP39" i="2" s="1"/>
  <c r="GQ39" i="2"/>
  <c r="GZ39" i="2" a="1"/>
  <c r="GZ39" i="2" s="1"/>
  <c r="HA39" i="2"/>
  <c r="HJ39" i="2" a="1"/>
  <c r="HJ39" i="2" s="1"/>
  <c r="HK39" i="2"/>
  <c r="HL39" i="2" a="1"/>
  <c r="HL39" i="2" s="1"/>
  <c r="HM39" i="2"/>
  <c r="HP39" i="2" a="1"/>
  <c r="HP39" i="2" s="1"/>
  <c r="HQ39" i="2"/>
  <c r="IC39" i="2" a="1"/>
  <c r="IC39" i="2" s="1"/>
  <c r="ID39" i="2"/>
  <c r="IG39" i="2" a="1"/>
  <c r="IG39" i="2" s="1"/>
  <c r="IH39" i="2"/>
  <c r="DW40" i="2" a="1"/>
  <c r="DW40" i="2" s="1"/>
  <c r="DX40" i="2"/>
  <c r="EA40" i="2" a="1"/>
  <c r="EA40" i="2" s="1"/>
  <c r="EB40" i="2"/>
  <c r="EE40" i="2" a="1"/>
  <c r="EE40" i="2" s="1"/>
  <c r="EF40" i="2"/>
  <c r="EI40" i="2" a="1"/>
  <c r="EI40" i="2" s="1"/>
  <c r="EJ40" i="2"/>
  <c r="EU40" i="2" a="1"/>
  <c r="EU40" i="2" s="1"/>
  <c r="EV40" i="2"/>
  <c r="EY40" i="2" a="1"/>
  <c r="EY40" i="2" s="1"/>
  <c r="EZ40" i="2"/>
  <c r="FD40" i="2" a="1"/>
  <c r="FD40" i="2" s="1"/>
  <c r="FE40" i="2"/>
  <c r="FJ40" i="2" a="1"/>
  <c r="FJ40" i="2" s="1"/>
  <c r="FK40" i="2"/>
  <c r="FO40" i="2" a="1"/>
  <c r="FO40" i="2" s="1"/>
  <c r="FP40" i="2"/>
  <c r="FS40" i="2" a="1"/>
  <c r="FS40" i="2" s="1"/>
  <c r="FT40" i="2"/>
  <c r="FU40" i="2" a="1"/>
  <c r="FU40" i="2" s="1"/>
  <c r="FV40" i="2"/>
  <c r="FY40" i="2" a="1"/>
  <c r="FY40" i="2" s="1"/>
  <c r="FZ40" i="2"/>
  <c r="GC40" i="2" a="1"/>
  <c r="GC40" i="2" s="1"/>
  <c r="GD40" i="2"/>
  <c r="GG40" i="2" a="1"/>
  <c r="GG40" i="2" s="1"/>
  <c r="GH40" i="2"/>
  <c r="GL40" i="2" a="1"/>
  <c r="GL40" i="2" s="1"/>
  <c r="GM40" i="2"/>
  <c r="GP40" i="2" a="1"/>
  <c r="GP40" i="2" s="1"/>
  <c r="GQ40" i="2"/>
  <c r="GZ40" i="2" a="1"/>
  <c r="GZ40" i="2" s="1"/>
  <c r="HA40" i="2"/>
  <c r="HJ40" i="2" a="1"/>
  <c r="HJ40" i="2" s="1"/>
  <c r="HK40" i="2"/>
  <c r="HL40" i="2" a="1"/>
  <c r="HL40" i="2" s="1"/>
  <c r="HM40" i="2"/>
  <c r="HP40" i="2" a="1"/>
  <c r="HP40" i="2" s="1"/>
  <c r="HQ40" i="2"/>
  <c r="IC40" i="2" a="1"/>
  <c r="IC40" i="2" s="1"/>
  <c r="ID40" i="2"/>
  <c r="IG40" i="2" a="1"/>
  <c r="IG40" i="2" s="1"/>
  <c r="IH40" i="2"/>
  <c r="DW41" i="2" a="1"/>
  <c r="DW41" i="2" s="1"/>
  <c r="DX41" i="2"/>
  <c r="EA41" i="2" a="1"/>
  <c r="EA41" i="2" s="1"/>
  <c r="EB41" i="2"/>
  <c r="EE41" i="2" a="1"/>
  <c r="EE41" i="2" s="1"/>
  <c r="EF41" i="2"/>
  <c r="EI41" i="2" a="1"/>
  <c r="EI41" i="2" s="1"/>
  <c r="EJ41" i="2"/>
  <c r="EU41" i="2" a="1"/>
  <c r="EU41" i="2" s="1"/>
  <c r="EV41" i="2"/>
  <c r="EY41" i="2" a="1"/>
  <c r="EY41" i="2" s="1"/>
  <c r="EZ41" i="2"/>
  <c r="FD41" i="2" a="1"/>
  <c r="FD41" i="2" s="1"/>
  <c r="FE41" i="2"/>
  <c r="FJ41" i="2" a="1"/>
  <c r="FJ41" i="2" s="1"/>
  <c r="FK41" i="2"/>
  <c r="FO41" i="2" a="1"/>
  <c r="FO41" i="2" s="1"/>
  <c r="FP41" i="2"/>
  <c r="FS41" i="2" a="1"/>
  <c r="FS41" i="2" s="1"/>
  <c r="FT41" i="2"/>
  <c r="FU41" i="2" a="1"/>
  <c r="FU41" i="2" s="1"/>
  <c r="FV41" i="2"/>
  <c r="FY41" i="2" a="1"/>
  <c r="FY41" i="2" s="1"/>
  <c r="FZ41" i="2"/>
  <c r="GC41" i="2" a="1"/>
  <c r="GC41" i="2" s="1"/>
  <c r="GD41" i="2"/>
  <c r="GG41" i="2" a="1"/>
  <c r="GG41" i="2" s="1"/>
  <c r="GH41" i="2"/>
  <c r="GL41" i="2" a="1"/>
  <c r="GL41" i="2" s="1"/>
  <c r="GM41" i="2"/>
  <c r="GP41" i="2" a="1"/>
  <c r="GP41" i="2" s="1"/>
  <c r="GQ41" i="2"/>
  <c r="GZ41" i="2" a="1"/>
  <c r="GZ41" i="2" s="1"/>
  <c r="HA41" i="2"/>
  <c r="HJ41" i="2" a="1"/>
  <c r="HJ41" i="2" s="1"/>
  <c r="HK41" i="2"/>
  <c r="HL41" i="2" a="1"/>
  <c r="HL41" i="2" s="1"/>
  <c r="HM41" i="2"/>
  <c r="HP41" i="2" a="1"/>
  <c r="HP41" i="2" s="1"/>
  <c r="HQ41" i="2"/>
  <c r="IC41" i="2" a="1"/>
  <c r="IC41" i="2" s="1"/>
  <c r="ID41" i="2"/>
  <c r="IG41" i="2" a="1"/>
  <c r="IG41" i="2" s="1"/>
  <c r="IH41" i="2"/>
  <c r="DW42" i="2" a="1"/>
  <c r="DW42" i="2" s="1"/>
  <c r="DX42" i="2"/>
  <c r="EA42" i="2" a="1"/>
  <c r="EA42" i="2" s="1"/>
  <c r="EB42" i="2"/>
  <c r="EE42" i="2" a="1"/>
  <c r="EE42" i="2" s="1"/>
  <c r="EF42" i="2"/>
  <c r="EI42" i="2" a="1"/>
  <c r="EI42" i="2" s="1"/>
  <c r="EJ42" i="2"/>
  <c r="EU42" i="2" a="1"/>
  <c r="EU42" i="2" s="1"/>
  <c r="EV42" i="2"/>
  <c r="EY42" i="2" a="1"/>
  <c r="EY42" i="2" s="1"/>
  <c r="EZ42" i="2"/>
  <c r="FD42" i="2" a="1"/>
  <c r="FD42" i="2" s="1"/>
  <c r="FE42" i="2"/>
  <c r="FJ42" i="2" a="1"/>
  <c r="FJ42" i="2" s="1"/>
  <c r="FK42" i="2"/>
  <c r="FO42" i="2" a="1"/>
  <c r="FO42" i="2" s="1"/>
  <c r="FP42" i="2"/>
  <c r="FS42" i="2" a="1"/>
  <c r="FS42" i="2" s="1"/>
  <c r="FT42" i="2"/>
  <c r="FU42" i="2" a="1"/>
  <c r="FU42" i="2" s="1"/>
  <c r="FV42" i="2"/>
  <c r="FY42" i="2" a="1"/>
  <c r="FY42" i="2" s="1"/>
  <c r="FZ42" i="2"/>
  <c r="GC42" i="2" a="1"/>
  <c r="GC42" i="2" s="1"/>
  <c r="GD42" i="2"/>
  <c r="GG42" i="2" a="1"/>
  <c r="GG42" i="2" s="1"/>
  <c r="GH42" i="2"/>
  <c r="GL42" i="2" a="1"/>
  <c r="GL42" i="2" s="1"/>
  <c r="GM42" i="2"/>
  <c r="GP42" i="2" a="1"/>
  <c r="GP42" i="2" s="1"/>
  <c r="GQ42" i="2"/>
  <c r="GZ42" i="2" a="1"/>
  <c r="GZ42" i="2" s="1"/>
  <c r="HA42" i="2"/>
  <c r="HJ42" i="2" a="1"/>
  <c r="HJ42" i="2" s="1"/>
  <c r="HK42" i="2"/>
  <c r="HL42" i="2" a="1"/>
  <c r="HL42" i="2" s="1"/>
  <c r="HM42" i="2"/>
  <c r="HP42" i="2" a="1"/>
  <c r="HP42" i="2" s="1"/>
  <c r="HQ42" i="2"/>
  <c r="IC42" i="2" a="1"/>
  <c r="IC42" i="2" s="1"/>
  <c r="ID42" i="2"/>
  <c r="IG42" i="2" a="1"/>
  <c r="IG42" i="2" s="1"/>
  <c r="IH42" i="2"/>
  <c r="DW43" i="2" a="1"/>
  <c r="DW43" i="2" s="1"/>
  <c r="DX43" i="2"/>
  <c r="EA43" i="2" a="1"/>
  <c r="EA43" i="2" s="1"/>
  <c r="EB43" i="2"/>
  <c r="EE43" i="2" a="1"/>
  <c r="EE43" i="2" s="1"/>
  <c r="EF43" i="2"/>
  <c r="EI43" i="2" a="1"/>
  <c r="EI43" i="2" s="1"/>
  <c r="EJ43" i="2"/>
  <c r="EU43" i="2" a="1"/>
  <c r="EU43" i="2" s="1"/>
  <c r="EV43" i="2"/>
  <c r="EY43" i="2" a="1"/>
  <c r="EY43" i="2" s="1"/>
  <c r="EZ43" i="2"/>
  <c r="FD43" i="2" a="1"/>
  <c r="FD43" i="2" s="1"/>
  <c r="FE43" i="2"/>
  <c r="FJ43" i="2" a="1"/>
  <c r="FJ43" i="2" s="1"/>
  <c r="FK43" i="2"/>
  <c r="FO43" i="2" a="1"/>
  <c r="FO43" i="2" s="1"/>
  <c r="FP43" i="2"/>
  <c r="FS43" i="2" a="1"/>
  <c r="FS43" i="2" s="1"/>
  <c r="FT43" i="2"/>
  <c r="FU43" i="2" a="1"/>
  <c r="FU43" i="2" s="1"/>
  <c r="FV43" i="2"/>
  <c r="FY43" i="2" a="1"/>
  <c r="FY43" i="2" s="1"/>
  <c r="FZ43" i="2"/>
  <c r="GC43" i="2" a="1"/>
  <c r="GC43" i="2" s="1"/>
  <c r="GD43" i="2"/>
  <c r="GG43" i="2" a="1"/>
  <c r="GG43" i="2" s="1"/>
  <c r="GH43" i="2"/>
  <c r="GL43" i="2" a="1"/>
  <c r="GL43" i="2" s="1"/>
  <c r="GM43" i="2"/>
  <c r="GP43" i="2" a="1"/>
  <c r="GP43" i="2" s="1"/>
  <c r="GQ43" i="2"/>
  <c r="GZ43" i="2" a="1"/>
  <c r="GZ43" i="2" s="1"/>
  <c r="HA43" i="2"/>
  <c r="HJ43" i="2" a="1"/>
  <c r="HJ43" i="2" s="1"/>
  <c r="HK43" i="2"/>
  <c r="HL43" i="2" a="1"/>
  <c r="HL43" i="2" s="1"/>
  <c r="HM43" i="2"/>
  <c r="HP43" i="2" a="1"/>
  <c r="HP43" i="2" s="1"/>
  <c r="HQ43" i="2"/>
  <c r="IC43" i="2" a="1"/>
  <c r="IC43" i="2" s="1"/>
  <c r="ID43" i="2"/>
  <c r="IG43" i="2" a="1"/>
  <c r="IG43" i="2" s="1"/>
  <c r="IH43" i="2"/>
  <c r="DW44" i="2" a="1"/>
  <c r="DW44" i="2" s="1"/>
  <c r="DX44" i="2"/>
  <c r="EA44" i="2" a="1"/>
  <c r="EA44" i="2" s="1"/>
  <c r="EB44" i="2"/>
  <c r="EE44" i="2" a="1"/>
  <c r="EE44" i="2" s="1"/>
  <c r="EF44" i="2"/>
  <c r="EI44" i="2" a="1"/>
  <c r="EI44" i="2" s="1"/>
  <c r="EJ44" i="2"/>
  <c r="EU44" i="2" a="1"/>
  <c r="EU44" i="2" s="1"/>
  <c r="EV44" i="2"/>
  <c r="EY44" i="2" a="1"/>
  <c r="EY44" i="2" s="1"/>
  <c r="EZ44" i="2"/>
  <c r="FD44" i="2" a="1"/>
  <c r="FD44" i="2" s="1"/>
  <c r="FE44" i="2"/>
  <c r="FJ44" i="2" a="1"/>
  <c r="FJ44" i="2" s="1"/>
  <c r="FK44" i="2"/>
  <c r="FO44" i="2" a="1"/>
  <c r="FO44" i="2" s="1"/>
  <c r="FP44" i="2"/>
  <c r="FS44" i="2" a="1"/>
  <c r="FS44" i="2" s="1"/>
  <c r="FT44" i="2"/>
  <c r="FU44" i="2" a="1"/>
  <c r="FU44" i="2" s="1"/>
  <c r="FV44" i="2"/>
  <c r="FY44" i="2" a="1"/>
  <c r="FY44" i="2" s="1"/>
  <c r="FZ44" i="2"/>
  <c r="GC44" i="2" a="1"/>
  <c r="GC44" i="2" s="1"/>
  <c r="GD44" i="2"/>
  <c r="GG44" i="2" a="1"/>
  <c r="GG44" i="2" s="1"/>
  <c r="GH44" i="2"/>
  <c r="GL44" i="2" a="1"/>
  <c r="GL44" i="2" s="1"/>
  <c r="GM44" i="2"/>
  <c r="GP44" i="2" a="1"/>
  <c r="GP44" i="2" s="1"/>
  <c r="GQ44" i="2"/>
  <c r="GZ44" i="2" a="1"/>
  <c r="GZ44" i="2" s="1"/>
  <c r="HA44" i="2"/>
  <c r="HJ44" i="2" a="1"/>
  <c r="HJ44" i="2" s="1"/>
  <c r="HK44" i="2"/>
  <c r="HL44" i="2" a="1"/>
  <c r="HL44" i="2" s="1"/>
  <c r="HM44" i="2"/>
  <c r="HP44" i="2" a="1"/>
  <c r="HP44" i="2" s="1"/>
  <c r="HQ44" i="2"/>
  <c r="IC44" i="2" a="1"/>
  <c r="IC44" i="2" s="1"/>
  <c r="ID44" i="2"/>
  <c r="IG44" i="2" a="1"/>
  <c r="IG44" i="2" s="1"/>
  <c r="IH44" i="2"/>
  <c r="DW45" i="2" a="1"/>
  <c r="DW45" i="2" s="1"/>
  <c r="DX45" i="2"/>
  <c r="EA45" i="2" a="1"/>
  <c r="EA45" i="2" s="1"/>
  <c r="EB45" i="2"/>
  <c r="EE45" i="2" a="1"/>
  <c r="EE45" i="2" s="1"/>
  <c r="EF45" i="2"/>
  <c r="EI45" i="2" a="1"/>
  <c r="EI45" i="2" s="1"/>
  <c r="EJ45" i="2"/>
  <c r="EU45" i="2" a="1"/>
  <c r="EU45" i="2" s="1"/>
  <c r="EV45" i="2"/>
  <c r="EY45" i="2" a="1"/>
  <c r="EY45" i="2" s="1"/>
  <c r="EZ45" i="2"/>
  <c r="FD45" i="2" a="1"/>
  <c r="FD45" i="2" s="1"/>
  <c r="FE45" i="2"/>
  <c r="FJ45" i="2" a="1"/>
  <c r="FJ45" i="2" s="1"/>
  <c r="FK45" i="2"/>
  <c r="FO45" i="2" a="1"/>
  <c r="FO45" i="2" s="1"/>
  <c r="FP45" i="2"/>
  <c r="FS45" i="2" a="1"/>
  <c r="FS45" i="2" s="1"/>
  <c r="FT45" i="2"/>
  <c r="FU45" i="2" a="1"/>
  <c r="FU45" i="2" s="1"/>
  <c r="FV45" i="2"/>
  <c r="FY45" i="2" a="1"/>
  <c r="FY45" i="2" s="1"/>
  <c r="FZ45" i="2"/>
  <c r="GC45" i="2" a="1"/>
  <c r="GC45" i="2" s="1"/>
  <c r="GD45" i="2"/>
  <c r="GG45" i="2" a="1"/>
  <c r="GG45" i="2" s="1"/>
  <c r="GH45" i="2"/>
  <c r="GL45" i="2" a="1"/>
  <c r="GL45" i="2" s="1"/>
  <c r="GM45" i="2"/>
  <c r="GP45" i="2" a="1"/>
  <c r="GP45" i="2" s="1"/>
  <c r="GQ45" i="2"/>
  <c r="GZ45" i="2" a="1"/>
  <c r="GZ45" i="2" s="1"/>
  <c r="HA45" i="2"/>
  <c r="HJ45" i="2" a="1"/>
  <c r="HJ45" i="2" s="1"/>
  <c r="HK45" i="2"/>
  <c r="HL45" i="2" a="1"/>
  <c r="HL45" i="2" s="1"/>
  <c r="HM45" i="2"/>
  <c r="HP45" i="2" a="1"/>
  <c r="HP45" i="2" s="1"/>
  <c r="HQ45" i="2"/>
  <c r="IC45" i="2" a="1"/>
  <c r="IC45" i="2" s="1"/>
  <c r="ID45" i="2"/>
  <c r="IG45" i="2" a="1"/>
  <c r="IG45" i="2" s="1"/>
  <c r="IH45" i="2"/>
  <c r="DW46" i="2" a="1"/>
  <c r="DW46" i="2" s="1"/>
  <c r="DX46" i="2"/>
  <c r="EA46" i="2" a="1"/>
  <c r="EA46" i="2" s="1"/>
  <c r="EB46" i="2"/>
  <c r="EE46" i="2" a="1"/>
  <c r="EE46" i="2" s="1"/>
  <c r="EF46" i="2"/>
  <c r="EI46" i="2" a="1"/>
  <c r="EI46" i="2" s="1"/>
  <c r="EJ46" i="2"/>
  <c r="EU46" i="2" a="1"/>
  <c r="EU46" i="2" s="1"/>
  <c r="EV46" i="2"/>
  <c r="EY46" i="2" a="1"/>
  <c r="EY46" i="2" s="1"/>
  <c r="EZ46" i="2"/>
  <c r="FD46" i="2" a="1"/>
  <c r="FD46" i="2" s="1"/>
  <c r="FE46" i="2"/>
  <c r="FJ46" i="2" a="1"/>
  <c r="FJ46" i="2" s="1"/>
  <c r="FK46" i="2"/>
  <c r="FO46" i="2" a="1"/>
  <c r="FO46" i="2" s="1"/>
  <c r="FP46" i="2"/>
  <c r="FS46" i="2" a="1"/>
  <c r="FS46" i="2" s="1"/>
  <c r="FT46" i="2"/>
  <c r="FU46" i="2" a="1"/>
  <c r="FU46" i="2" s="1"/>
  <c r="FV46" i="2"/>
  <c r="FY46" i="2" a="1"/>
  <c r="FY46" i="2" s="1"/>
  <c r="FZ46" i="2"/>
  <c r="GC46" i="2" a="1"/>
  <c r="GC46" i="2" s="1"/>
  <c r="GD46" i="2"/>
  <c r="GG46" i="2" a="1"/>
  <c r="GG46" i="2" s="1"/>
  <c r="GH46" i="2"/>
  <c r="GL46" i="2" a="1"/>
  <c r="GL46" i="2" s="1"/>
  <c r="GM46" i="2"/>
  <c r="GP46" i="2" a="1"/>
  <c r="GP46" i="2" s="1"/>
  <c r="GQ46" i="2"/>
  <c r="GZ46" i="2" a="1"/>
  <c r="GZ46" i="2" s="1"/>
  <c r="HA46" i="2"/>
  <c r="HJ46" i="2" a="1"/>
  <c r="HJ46" i="2" s="1"/>
  <c r="HK46" i="2"/>
  <c r="HL46" i="2" a="1"/>
  <c r="HL46" i="2" s="1"/>
  <c r="HM46" i="2"/>
  <c r="HP46" i="2" a="1"/>
  <c r="HP46" i="2" s="1"/>
  <c r="HQ46" i="2"/>
  <c r="IC46" i="2" a="1"/>
  <c r="IC46" i="2" s="1"/>
  <c r="ID46" i="2"/>
  <c r="IG46" i="2" a="1"/>
  <c r="IG46" i="2" s="1"/>
  <c r="IH46" i="2"/>
  <c r="DW25" i="2" a="1"/>
  <c r="DW25" i="2" s="1"/>
  <c r="DX25" i="2"/>
  <c r="EA25" i="2" a="1"/>
  <c r="EA25" i="2" s="1"/>
  <c r="EB25" i="2"/>
  <c r="EE25" i="2" a="1"/>
  <c r="EE25" i="2" s="1"/>
  <c r="EF25" i="2"/>
  <c r="EI25" i="2" a="1"/>
  <c r="EI25" i="2" s="1"/>
  <c r="EJ25" i="2"/>
  <c r="EU25" i="2" a="1"/>
  <c r="EU25" i="2" s="1"/>
  <c r="EV25" i="2"/>
  <c r="EY25" i="2" a="1"/>
  <c r="EY25" i="2" s="1"/>
  <c r="EZ25" i="2"/>
  <c r="FD25" i="2" a="1"/>
  <c r="FD25" i="2" s="1"/>
  <c r="FE25" i="2"/>
  <c r="FJ25" i="2" a="1"/>
  <c r="FJ25" i="2" s="1"/>
  <c r="FK25" i="2"/>
  <c r="FO25" i="2" a="1"/>
  <c r="FO25" i="2" s="1"/>
  <c r="FP25" i="2"/>
  <c r="FS25" i="2" a="1"/>
  <c r="FS25" i="2" s="1"/>
  <c r="FT25" i="2"/>
  <c r="FU25" i="2" a="1"/>
  <c r="FU25" i="2" s="1"/>
  <c r="FV25" i="2"/>
  <c r="FY25" i="2" a="1"/>
  <c r="FY25" i="2" s="1"/>
  <c r="FZ25" i="2"/>
  <c r="GC25" i="2" a="1"/>
  <c r="GC25" i="2" s="1"/>
  <c r="GD25" i="2"/>
  <c r="GG25" i="2" a="1"/>
  <c r="GG25" i="2" s="1"/>
  <c r="GH25" i="2"/>
  <c r="GL25" i="2" a="1"/>
  <c r="GL25" i="2" s="1"/>
  <c r="GM25" i="2"/>
  <c r="GP25" i="2" a="1"/>
  <c r="GP25" i="2" s="1"/>
  <c r="GQ25" i="2"/>
  <c r="GZ25" i="2" a="1"/>
  <c r="GZ25" i="2" s="1"/>
  <c r="HA25" i="2"/>
  <c r="HJ25" i="2" a="1"/>
  <c r="HJ25" i="2" s="1"/>
  <c r="HK25" i="2"/>
  <c r="HL25" i="2" a="1"/>
  <c r="HL25" i="2" s="1"/>
  <c r="HM25" i="2"/>
  <c r="HP25" i="2" a="1"/>
  <c r="HP25" i="2" s="1"/>
  <c r="HQ25" i="2"/>
  <c r="IC25" i="2" a="1"/>
  <c r="IC25" i="2" s="1"/>
  <c r="ID25" i="2"/>
  <c r="IG25" i="2" a="1"/>
  <c r="IG25" i="2" s="1"/>
  <c r="IH25" i="2"/>
  <c r="DW26" i="2" a="1"/>
  <c r="DW26" i="2" s="1"/>
  <c r="DX26" i="2"/>
  <c r="EA26" i="2" a="1"/>
  <c r="EA26" i="2" s="1"/>
  <c r="EB26" i="2"/>
  <c r="EE26" i="2" a="1"/>
  <c r="EE26" i="2" s="1"/>
  <c r="EF26" i="2"/>
  <c r="EI26" i="2" a="1"/>
  <c r="EI26" i="2" s="1"/>
  <c r="EJ26" i="2"/>
  <c r="EU26" i="2" a="1"/>
  <c r="EU26" i="2" s="1"/>
  <c r="EV26" i="2"/>
  <c r="EY26" i="2" a="1"/>
  <c r="EY26" i="2" s="1"/>
  <c r="EZ26" i="2"/>
  <c r="FD26" i="2" a="1"/>
  <c r="FD26" i="2" s="1"/>
  <c r="FE26" i="2"/>
  <c r="FJ26" i="2" a="1"/>
  <c r="FJ26" i="2" s="1"/>
  <c r="FK26" i="2"/>
  <c r="FO26" i="2" a="1"/>
  <c r="FO26" i="2" s="1"/>
  <c r="FP26" i="2"/>
  <c r="FS26" i="2" a="1"/>
  <c r="FS26" i="2" s="1"/>
  <c r="FT26" i="2"/>
  <c r="FU26" i="2" a="1"/>
  <c r="FU26" i="2" s="1"/>
  <c r="FV26" i="2"/>
  <c r="FY26" i="2" a="1"/>
  <c r="FY26" i="2" s="1"/>
  <c r="FZ26" i="2"/>
  <c r="GC26" i="2" a="1"/>
  <c r="GC26" i="2" s="1"/>
  <c r="GD26" i="2"/>
  <c r="GG26" i="2" a="1"/>
  <c r="GG26" i="2" s="1"/>
  <c r="GH26" i="2"/>
  <c r="GL26" i="2" a="1"/>
  <c r="GL26" i="2" s="1"/>
  <c r="GM26" i="2"/>
  <c r="GP26" i="2" a="1"/>
  <c r="GP26" i="2" s="1"/>
  <c r="GQ26" i="2"/>
  <c r="GZ26" i="2" a="1"/>
  <c r="GZ26" i="2" s="1"/>
  <c r="HA26" i="2"/>
  <c r="HJ26" i="2" a="1"/>
  <c r="HJ26" i="2" s="1"/>
  <c r="HK26" i="2"/>
  <c r="HL26" i="2" a="1"/>
  <c r="HL26" i="2" s="1"/>
  <c r="HM26" i="2"/>
  <c r="HP26" i="2" a="1"/>
  <c r="HP26" i="2" s="1"/>
  <c r="HQ26" i="2"/>
  <c r="IC26" i="2" a="1"/>
  <c r="IC26" i="2" s="1"/>
  <c r="ID26" i="2"/>
  <c r="IG26" i="2" a="1"/>
  <c r="IG26" i="2" s="1"/>
  <c r="IH26" i="2"/>
  <c r="DW27" i="2" a="1"/>
  <c r="DW27" i="2" s="1"/>
  <c r="DX27" i="2"/>
  <c r="EA27" i="2" a="1"/>
  <c r="EA27" i="2" s="1"/>
  <c r="EB27" i="2"/>
  <c r="EE27" i="2" a="1"/>
  <c r="EE27" i="2" s="1"/>
  <c r="EF27" i="2"/>
  <c r="EI27" i="2" a="1"/>
  <c r="EI27" i="2" s="1"/>
  <c r="EJ27" i="2"/>
  <c r="EU27" i="2" a="1"/>
  <c r="EU27" i="2" s="1"/>
  <c r="EV27" i="2"/>
  <c r="EY27" i="2" a="1"/>
  <c r="EY27" i="2" s="1"/>
  <c r="EZ27" i="2"/>
  <c r="FD27" i="2" a="1"/>
  <c r="FD27" i="2" s="1"/>
  <c r="FE27" i="2"/>
  <c r="FJ27" i="2" a="1"/>
  <c r="FJ27" i="2" s="1"/>
  <c r="FK27" i="2"/>
  <c r="FO27" i="2" a="1"/>
  <c r="FO27" i="2" s="1"/>
  <c r="FP27" i="2"/>
  <c r="FS27" i="2" a="1"/>
  <c r="FS27" i="2" s="1"/>
  <c r="FT27" i="2"/>
  <c r="FU27" i="2" a="1"/>
  <c r="FU27" i="2" s="1"/>
  <c r="FV27" i="2"/>
  <c r="FY27" i="2" a="1"/>
  <c r="FY27" i="2" s="1"/>
  <c r="FZ27" i="2"/>
  <c r="GC27" i="2" a="1"/>
  <c r="GC27" i="2" s="1"/>
  <c r="GD27" i="2"/>
  <c r="GG27" i="2" a="1"/>
  <c r="GG27" i="2" s="1"/>
  <c r="GH27" i="2"/>
  <c r="GL27" i="2" a="1"/>
  <c r="GL27" i="2" s="1"/>
  <c r="GM27" i="2"/>
  <c r="GP27" i="2" a="1"/>
  <c r="GP27" i="2" s="1"/>
  <c r="GQ27" i="2"/>
  <c r="GZ27" i="2" a="1"/>
  <c r="GZ27" i="2" s="1"/>
  <c r="HA27" i="2"/>
  <c r="HJ27" i="2" a="1"/>
  <c r="HJ27" i="2" s="1"/>
  <c r="HK27" i="2"/>
  <c r="HL27" i="2" a="1"/>
  <c r="HL27" i="2" s="1"/>
  <c r="HM27" i="2"/>
  <c r="HP27" i="2" a="1"/>
  <c r="HP27" i="2" s="1"/>
  <c r="HQ27" i="2"/>
  <c r="IC27" i="2" a="1"/>
  <c r="IC27" i="2" s="1"/>
  <c r="ID27" i="2"/>
  <c r="IG27" i="2" a="1"/>
  <c r="IG27" i="2" s="1"/>
  <c r="IH27" i="2"/>
  <c r="DW28" i="2" a="1"/>
  <c r="DW28" i="2" s="1"/>
  <c r="DX28" i="2"/>
  <c r="EA28" i="2" a="1"/>
  <c r="EA28" i="2" s="1"/>
  <c r="EB28" i="2"/>
  <c r="EE28" i="2" a="1"/>
  <c r="EE28" i="2" s="1"/>
  <c r="EF28" i="2"/>
  <c r="EI28" i="2" a="1"/>
  <c r="EI28" i="2" s="1"/>
  <c r="EJ28" i="2"/>
  <c r="EU28" i="2" a="1"/>
  <c r="EU28" i="2" s="1"/>
  <c r="EV28" i="2"/>
  <c r="EY28" i="2" a="1"/>
  <c r="EY28" i="2" s="1"/>
  <c r="EZ28" i="2"/>
  <c r="FD28" i="2" a="1"/>
  <c r="FD28" i="2" s="1"/>
  <c r="FE28" i="2"/>
  <c r="FJ28" i="2" a="1"/>
  <c r="FJ28" i="2" s="1"/>
  <c r="FK28" i="2"/>
  <c r="FO28" i="2" a="1"/>
  <c r="FO28" i="2" s="1"/>
  <c r="FP28" i="2"/>
  <c r="FS28" i="2" a="1"/>
  <c r="FS28" i="2" s="1"/>
  <c r="FT28" i="2"/>
  <c r="FU28" i="2" a="1"/>
  <c r="FU28" i="2" s="1"/>
  <c r="FV28" i="2"/>
  <c r="FY28" i="2" a="1"/>
  <c r="FY28" i="2" s="1"/>
  <c r="FZ28" i="2"/>
  <c r="GC28" i="2" a="1"/>
  <c r="GC28" i="2" s="1"/>
  <c r="GD28" i="2"/>
  <c r="GG28" i="2" a="1"/>
  <c r="GG28" i="2" s="1"/>
  <c r="GH28" i="2"/>
  <c r="GL28" i="2" a="1"/>
  <c r="GL28" i="2" s="1"/>
  <c r="GM28" i="2"/>
  <c r="GP28" i="2" a="1"/>
  <c r="GP28" i="2" s="1"/>
  <c r="GQ28" i="2"/>
  <c r="GZ28" i="2" a="1"/>
  <c r="GZ28" i="2" s="1"/>
  <c r="HA28" i="2"/>
  <c r="HJ28" i="2" a="1"/>
  <c r="HJ28" i="2" s="1"/>
  <c r="HK28" i="2"/>
  <c r="HL28" i="2" a="1"/>
  <c r="HL28" i="2" s="1"/>
  <c r="HM28" i="2"/>
  <c r="HP28" i="2" a="1"/>
  <c r="HP28" i="2" s="1"/>
  <c r="HQ28" i="2"/>
  <c r="IC28" i="2" a="1"/>
  <c r="IC28" i="2" s="1"/>
  <c r="ID28" i="2"/>
  <c r="IG28" i="2" a="1"/>
  <c r="IG28" i="2" s="1"/>
  <c r="IH28" i="2"/>
  <c r="DW29" i="2" a="1"/>
  <c r="DW29" i="2" s="1"/>
  <c r="DX29" i="2"/>
  <c r="EA29" i="2" a="1"/>
  <c r="EA29" i="2" s="1"/>
  <c r="EB29" i="2"/>
  <c r="EE29" i="2" a="1"/>
  <c r="EE29" i="2" s="1"/>
  <c r="EF29" i="2"/>
  <c r="EI29" i="2" a="1"/>
  <c r="EI29" i="2" s="1"/>
  <c r="EJ29" i="2"/>
  <c r="EU29" i="2" a="1"/>
  <c r="EU29" i="2" s="1"/>
  <c r="EV29" i="2"/>
  <c r="EY29" i="2" a="1"/>
  <c r="EY29" i="2" s="1"/>
  <c r="EZ29" i="2"/>
  <c r="FD29" i="2" a="1"/>
  <c r="FD29" i="2" s="1"/>
  <c r="FE29" i="2"/>
  <c r="FJ29" i="2" a="1"/>
  <c r="FJ29" i="2" s="1"/>
  <c r="FK29" i="2"/>
  <c r="FO29" i="2" a="1"/>
  <c r="FO29" i="2" s="1"/>
  <c r="FP29" i="2"/>
  <c r="FS29" i="2" a="1"/>
  <c r="FS29" i="2" s="1"/>
  <c r="FT29" i="2"/>
  <c r="FU29" i="2" a="1"/>
  <c r="FU29" i="2" s="1"/>
  <c r="FV29" i="2"/>
  <c r="FY29" i="2" a="1"/>
  <c r="FY29" i="2" s="1"/>
  <c r="FZ29" i="2"/>
  <c r="GC29" i="2" a="1"/>
  <c r="GC29" i="2" s="1"/>
  <c r="GD29" i="2"/>
  <c r="GG29" i="2" a="1"/>
  <c r="GG29" i="2" s="1"/>
  <c r="GH29" i="2"/>
  <c r="GL29" i="2" a="1"/>
  <c r="GL29" i="2" s="1"/>
  <c r="GM29" i="2"/>
  <c r="GP29" i="2" a="1"/>
  <c r="GP29" i="2" s="1"/>
  <c r="GQ29" i="2"/>
  <c r="GZ29" i="2" a="1"/>
  <c r="GZ29" i="2" s="1"/>
  <c r="HA29" i="2"/>
  <c r="HJ29" i="2" a="1"/>
  <c r="HJ29" i="2" s="1"/>
  <c r="HK29" i="2"/>
  <c r="HL29" i="2" a="1"/>
  <c r="HL29" i="2" s="1"/>
  <c r="HM29" i="2"/>
  <c r="HP29" i="2" a="1"/>
  <c r="HP29" i="2" s="1"/>
  <c r="HQ29" i="2"/>
  <c r="IC29" i="2" a="1"/>
  <c r="IC29" i="2" s="1"/>
  <c r="ID29" i="2"/>
  <c r="IG29" i="2" a="1"/>
  <c r="IG29" i="2" s="1"/>
  <c r="IH29" i="2"/>
  <c r="DW30" i="2" a="1"/>
  <c r="DW30" i="2" s="1"/>
  <c r="DX30" i="2"/>
  <c r="EA30" i="2" a="1"/>
  <c r="EA30" i="2" s="1"/>
  <c r="EB30" i="2"/>
  <c r="EE30" i="2" a="1"/>
  <c r="EE30" i="2" s="1"/>
  <c r="EF30" i="2"/>
  <c r="EI30" i="2" a="1"/>
  <c r="EI30" i="2" s="1"/>
  <c r="EJ30" i="2"/>
  <c r="EU30" i="2" a="1"/>
  <c r="EU30" i="2" s="1"/>
  <c r="EV30" i="2"/>
  <c r="EY30" i="2" a="1"/>
  <c r="EY30" i="2" s="1"/>
  <c r="EZ30" i="2"/>
  <c r="FD30" i="2" a="1"/>
  <c r="FD30" i="2" s="1"/>
  <c r="FE30" i="2"/>
  <c r="FJ30" i="2" a="1"/>
  <c r="FJ30" i="2" s="1"/>
  <c r="FK30" i="2"/>
  <c r="FO30" i="2" a="1"/>
  <c r="FO30" i="2" s="1"/>
  <c r="FP30" i="2"/>
  <c r="FS30" i="2" a="1"/>
  <c r="FS30" i="2" s="1"/>
  <c r="FT30" i="2"/>
  <c r="FU30" i="2" a="1"/>
  <c r="FU30" i="2" s="1"/>
  <c r="FV30" i="2"/>
  <c r="FY30" i="2" a="1"/>
  <c r="FY30" i="2" s="1"/>
  <c r="FZ30" i="2"/>
  <c r="GC30" i="2" a="1"/>
  <c r="GC30" i="2" s="1"/>
  <c r="GD30" i="2"/>
  <c r="GG30" i="2" a="1"/>
  <c r="GG30" i="2" s="1"/>
  <c r="GH30" i="2"/>
  <c r="GL30" i="2" a="1"/>
  <c r="GL30" i="2" s="1"/>
  <c r="GM30" i="2"/>
  <c r="GP30" i="2" a="1"/>
  <c r="GP30" i="2" s="1"/>
  <c r="GQ30" i="2"/>
  <c r="GZ30" i="2" a="1"/>
  <c r="GZ30" i="2" s="1"/>
  <c r="HA30" i="2"/>
  <c r="HJ30" i="2" a="1"/>
  <c r="HJ30" i="2" s="1"/>
  <c r="HK30" i="2"/>
  <c r="HL30" i="2" a="1"/>
  <c r="HL30" i="2" s="1"/>
  <c r="HM30" i="2"/>
  <c r="HP30" i="2" a="1"/>
  <c r="HP30" i="2" s="1"/>
  <c r="HQ30" i="2"/>
  <c r="IC30" i="2" a="1"/>
  <c r="IC30" i="2" s="1"/>
  <c r="ID30" i="2"/>
  <c r="IG30" i="2" a="1"/>
  <c r="IG30" i="2" s="1"/>
  <c r="IH30" i="2"/>
  <c r="DW31" i="2" a="1"/>
  <c r="DW31" i="2" s="1"/>
  <c r="DX31" i="2"/>
  <c r="EA31" i="2" a="1"/>
  <c r="EA31" i="2" s="1"/>
  <c r="EB31" i="2"/>
  <c r="EE31" i="2" a="1"/>
  <c r="EE31" i="2" s="1"/>
  <c r="EF31" i="2"/>
  <c r="EI31" i="2" a="1"/>
  <c r="EI31" i="2" s="1"/>
  <c r="EJ31" i="2"/>
  <c r="EU31" i="2" a="1"/>
  <c r="EU31" i="2" s="1"/>
  <c r="EV31" i="2"/>
  <c r="EY31" i="2" a="1"/>
  <c r="EY31" i="2" s="1"/>
  <c r="EZ31" i="2"/>
  <c r="FD31" i="2" a="1"/>
  <c r="FD31" i="2" s="1"/>
  <c r="FE31" i="2"/>
  <c r="FJ31" i="2" a="1"/>
  <c r="FJ31" i="2" s="1"/>
  <c r="FK31" i="2"/>
  <c r="FO31" i="2" a="1"/>
  <c r="FO31" i="2" s="1"/>
  <c r="FP31" i="2"/>
  <c r="FS31" i="2" a="1"/>
  <c r="FS31" i="2" s="1"/>
  <c r="FT31" i="2"/>
  <c r="FU31" i="2" a="1"/>
  <c r="FU31" i="2" s="1"/>
  <c r="FV31" i="2"/>
  <c r="FY31" i="2" a="1"/>
  <c r="FY31" i="2" s="1"/>
  <c r="FZ31" i="2"/>
  <c r="GC31" i="2" a="1"/>
  <c r="GC31" i="2" s="1"/>
  <c r="GD31" i="2"/>
  <c r="GG31" i="2" a="1"/>
  <c r="GG31" i="2" s="1"/>
  <c r="GH31" i="2"/>
  <c r="GL31" i="2" a="1"/>
  <c r="GL31" i="2" s="1"/>
  <c r="GM31" i="2"/>
  <c r="GP31" i="2" a="1"/>
  <c r="GP31" i="2" s="1"/>
  <c r="GQ31" i="2"/>
  <c r="GZ31" i="2" a="1"/>
  <c r="GZ31" i="2" s="1"/>
  <c r="HA31" i="2"/>
  <c r="HJ31" i="2" a="1"/>
  <c r="HJ31" i="2" s="1"/>
  <c r="HK31" i="2"/>
  <c r="HL31" i="2" a="1"/>
  <c r="HL31" i="2" s="1"/>
  <c r="HM31" i="2"/>
  <c r="HP31" i="2" a="1"/>
  <c r="HP31" i="2" s="1"/>
  <c r="HQ31" i="2"/>
  <c r="IC31" i="2" a="1"/>
  <c r="IC31" i="2" s="1"/>
  <c r="ID31" i="2"/>
  <c r="IG31" i="2" a="1"/>
  <c r="IG31" i="2" s="1"/>
  <c r="IH31" i="2"/>
  <c r="DW32" i="2" a="1"/>
  <c r="DW32" i="2" s="1"/>
  <c r="DX32" i="2"/>
  <c r="EA32" i="2" a="1"/>
  <c r="EA32" i="2" s="1"/>
  <c r="EB32" i="2"/>
  <c r="EE32" i="2" a="1"/>
  <c r="EE32" i="2" s="1"/>
  <c r="EF32" i="2"/>
  <c r="EI32" i="2" a="1"/>
  <c r="EI32" i="2" s="1"/>
  <c r="EJ32" i="2"/>
  <c r="EU32" i="2" a="1"/>
  <c r="EU32" i="2" s="1"/>
  <c r="EV32" i="2"/>
  <c r="EY32" i="2" a="1"/>
  <c r="EY32" i="2" s="1"/>
  <c r="EZ32" i="2"/>
  <c r="FD32" i="2" a="1"/>
  <c r="FD32" i="2" s="1"/>
  <c r="FE32" i="2"/>
  <c r="FJ32" i="2" a="1"/>
  <c r="FJ32" i="2" s="1"/>
  <c r="FK32" i="2"/>
  <c r="FO32" i="2" a="1"/>
  <c r="FO32" i="2" s="1"/>
  <c r="FP32" i="2"/>
  <c r="FS32" i="2" a="1"/>
  <c r="FS32" i="2" s="1"/>
  <c r="FT32" i="2"/>
  <c r="FU32" i="2" a="1"/>
  <c r="FU32" i="2" s="1"/>
  <c r="FV32" i="2"/>
  <c r="FY32" i="2" a="1"/>
  <c r="FY32" i="2" s="1"/>
  <c r="FZ32" i="2"/>
  <c r="GC32" i="2" a="1"/>
  <c r="GC32" i="2" s="1"/>
  <c r="GD32" i="2"/>
  <c r="GG32" i="2" a="1"/>
  <c r="GG32" i="2" s="1"/>
  <c r="GH32" i="2"/>
  <c r="GL32" i="2" a="1"/>
  <c r="GL32" i="2" s="1"/>
  <c r="GM32" i="2"/>
  <c r="GP32" i="2" a="1"/>
  <c r="GP32" i="2" s="1"/>
  <c r="GQ32" i="2"/>
  <c r="GZ32" i="2" a="1"/>
  <c r="GZ32" i="2" s="1"/>
  <c r="HA32" i="2"/>
  <c r="HJ32" i="2" a="1"/>
  <c r="HJ32" i="2" s="1"/>
  <c r="HK32" i="2"/>
  <c r="HL32" i="2" a="1"/>
  <c r="HL32" i="2" s="1"/>
  <c r="HM32" i="2"/>
  <c r="HP32" i="2" a="1"/>
  <c r="HP32" i="2" s="1"/>
  <c r="HQ32" i="2"/>
  <c r="IC32" i="2" a="1"/>
  <c r="IC32" i="2" s="1"/>
  <c r="ID32" i="2"/>
  <c r="IH32" i="2"/>
  <c r="DW33" i="2" a="1"/>
  <c r="DW33" i="2" s="1"/>
  <c r="EA33" i="2" a="1"/>
  <c r="EA33" i="2" s="1"/>
  <c r="EE33" i="2" a="1"/>
  <c r="EE33" i="2" s="1"/>
  <c r="EI33" i="2" a="1"/>
  <c r="EI33" i="2" s="1"/>
  <c r="EU33" i="2" a="1"/>
  <c r="EU33" i="2" s="1"/>
  <c r="EY33" i="2" a="1"/>
  <c r="EY33" i="2" s="1"/>
  <c r="FD33" i="2" a="1"/>
  <c r="FD33" i="2" s="1"/>
  <c r="FJ33" i="2" a="1"/>
  <c r="FJ33" i="2" s="1"/>
  <c r="FO33" i="2" a="1"/>
  <c r="FO33" i="2" s="1"/>
  <c r="FS33" i="2" a="1"/>
  <c r="FS33" i="2" s="1"/>
  <c r="FU33" i="2" a="1"/>
  <c r="FU33" i="2" s="1"/>
  <c r="FY33" i="2" a="1"/>
  <c r="FY33" i="2" s="1"/>
  <c r="GC33" i="2" a="1"/>
  <c r="GC33" i="2" s="1"/>
  <c r="GG33" i="2" a="1"/>
  <c r="GG33" i="2" s="1"/>
  <c r="GL33" i="2" a="1"/>
  <c r="GL33" i="2" s="1"/>
  <c r="GP33" i="2" a="1"/>
  <c r="GP33" i="2" s="1"/>
  <c r="GZ33" i="2" a="1"/>
  <c r="GZ33" i="2" s="1"/>
  <c r="HJ33" i="2" a="1"/>
  <c r="HJ33" i="2" s="1"/>
  <c r="HL33" i="2" a="1"/>
  <c r="HL33" i="2" s="1"/>
  <c r="HP33" i="2" a="1"/>
  <c r="HP33" i="2" s="1"/>
  <c r="IC33" i="2" a="1"/>
  <c r="IC33" i="2" s="1"/>
  <c r="IG33" i="2" a="1"/>
  <c r="IG33" i="2" s="1"/>
  <c r="DW16" i="2" a="1"/>
  <c r="DW16" i="2" s="1"/>
  <c r="DX16" i="2"/>
  <c r="EA16" i="2" a="1"/>
  <c r="EA16" i="2" s="1"/>
  <c r="EB16" i="2"/>
  <c r="EE16" i="2" a="1"/>
  <c r="EE16" i="2" s="1"/>
  <c r="EF16" i="2"/>
  <c r="EI16" i="2" a="1"/>
  <c r="EI16" i="2" s="1"/>
  <c r="EJ16" i="2"/>
  <c r="EU16" i="2" a="1"/>
  <c r="EU16" i="2" s="1"/>
  <c r="EV16" i="2"/>
  <c r="EY16" i="2" a="1"/>
  <c r="EY16" i="2" s="1"/>
  <c r="EZ16" i="2"/>
  <c r="FD16" i="2" a="1"/>
  <c r="FD16" i="2" s="1"/>
  <c r="FE16" i="2"/>
  <c r="FJ16" i="2" a="1"/>
  <c r="FJ16" i="2" s="1"/>
  <c r="FK16" i="2"/>
  <c r="FO16" i="2" a="1"/>
  <c r="FO16" i="2" s="1"/>
  <c r="FP16" i="2"/>
  <c r="FS16" i="2" a="1"/>
  <c r="FS16" i="2" s="1"/>
  <c r="FT16" i="2"/>
  <c r="FU16" i="2" a="1"/>
  <c r="FU16" i="2" s="1"/>
  <c r="FV16" i="2"/>
  <c r="FY16" i="2" a="1"/>
  <c r="FY16" i="2" s="1"/>
  <c r="FZ16" i="2"/>
  <c r="GC16" i="2" a="1"/>
  <c r="GC16" i="2" s="1"/>
  <c r="GD16" i="2"/>
  <c r="GG16" i="2" a="1"/>
  <c r="GG16" i="2" s="1"/>
  <c r="GH16" i="2"/>
  <c r="GL16" i="2" a="1"/>
  <c r="GL16" i="2" s="1"/>
  <c r="GM16" i="2"/>
  <c r="GP16" i="2" a="1"/>
  <c r="GP16" i="2" s="1"/>
  <c r="GQ16" i="2"/>
  <c r="GZ16" i="2" a="1"/>
  <c r="GZ16" i="2" s="1"/>
  <c r="HA16" i="2"/>
  <c r="HJ16" i="2" a="1"/>
  <c r="HJ16" i="2" s="1"/>
  <c r="HK16" i="2"/>
  <c r="HL16" i="2" a="1"/>
  <c r="HL16" i="2" s="1"/>
  <c r="HM16" i="2"/>
  <c r="HP16" i="2" a="1"/>
  <c r="HP16" i="2" s="1"/>
  <c r="HQ16" i="2"/>
  <c r="IC16" i="2" a="1"/>
  <c r="IC16" i="2" s="1"/>
  <c r="ID16" i="2"/>
  <c r="IG16" i="2" a="1"/>
  <c r="IG16" i="2" s="1"/>
  <c r="IH16" i="2"/>
  <c r="DW17" i="2" a="1"/>
  <c r="DW17" i="2" s="1"/>
  <c r="EA17" i="2" a="1"/>
  <c r="EA17" i="2" s="1"/>
  <c r="EE17" i="2" a="1"/>
  <c r="EE17" i="2" s="1"/>
  <c r="EI17" i="2" a="1"/>
  <c r="EI17" i="2" s="1"/>
  <c r="EU17" i="2" a="1"/>
  <c r="EU17" i="2" s="1"/>
  <c r="EY17" i="2" a="1"/>
  <c r="EY17" i="2" s="1"/>
  <c r="FD17" i="2" a="1"/>
  <c r="FD17" i="2" s="1"/>
  <c r="FJ17" i="2" a="1"/>
  <c r="FJ17" i="2" s="1"/>
  <c r="FO17" i="2" a="1"/>
  <c r="FO17" i="2" s="1"/>
  <c r="FS17" i="2" a="1"/>
  <c r="FS17" i="2" s="1"/>
  <c r="FU17" i="2" a="1"/>
  <c r="FU17" i="2" s="1"/>
  <c r="FY17" i="2" a="1"/>
  <c r="FY17" i="2" s="1"/>
  <c r="GC17" i="2" a="1"/>
  <c r="GC17" i="2" s="1"/>
  <c r="GG17" i="2" a="1"/>
  <c r="GG17" i="2" s="1"/>
  <c r="GL17" i="2" a="1"/>
  <c r="GL17" i="2" s="1"/>
  <c r="GP17" i="2" a="1"/>
  <c r="GP17" i="2" s="1"/>
  <c r="GZ17" i="2" a="1"/>
  <c r="GZ17" i="2" s="1"/>
  <c r="HJ17" i="2" a="1"/>
  <c r="HJ17" i="2" s="1"/>
  <c r="HL17" i="2" a="1"/>
  <c r="HL17" i="2" s="1"/>
  <c r="HP17" i="2" a="1"/>
  <c r="HP17" i="2" s="1"/>
  <c r="IC17" i="2" a="1"/>
  <c r="IC17" i="2" s="1"/>
  <c r="IG17" i="2" a="1"/>
  <c r="IG17" i="2" s="1"/>
  <c r="DW18" i="2" a="1"/>
  <c r="DW18" i="2" s="1"/>
  <c r="DX18" i="2"/>
  <c r="EA18" i="2" a="1"/>
  <c r="EA18" i="2" s="1"/>
  <c r="EB18" i="2"/>
  <c r="EE18" i="2" a="1"/>
  <c r="EE18" i="2" s="1"/>
  <c r="EF18" i="2"/>
  <c r="EI18" i="2" a="1"/>
  <c r="EI18" i="2" s="1"/>
  <c r="EJ18" i="2"/>
  <c r="EU18" i="2" a="1"/>
  <c r="EU18" i="2" s="1"/>
  <c r="EV18" i="2"/>
  <c r="EY18" i="2" a="1"/>
  <c r="EY18" i="2" s="1"/>
  <c r="EZ18" i="2"/>
  <c r="FD18" i="2" a="1"/>
  <c r="FD18" i="2" s="1"/>
  <c r="FE18" i="2"/>
  <c r="FJ18" i="2" a="1"/>
  <c r="FJ18" i="2" s="1"/>
  <c r="FK18" i="2"/>
  <c r="FO18" i="2" a="1"/>
  <c r="FO18" i="2" s="1"/>
  <c r="FP18" i="2"/>
  <c r="FS18" i="2" a="1"/>
  <c r="FS18" i="2" s="1"/>
  <c r="FT18" i="2"/>
  <c r="FU18" i="2" a="1"/>
  <c r="FU18" i="2" s="1"/>
  <c r="FV18" i="2"/>
  <c r="FY18" i="2" a="1"/>
  <c r="FY18" i="2" s="1"/>
  <c r="FZ18" i="2"/>
  <c r="GC18" i="2" a="1"/>
  <c r="GC18" i="2" s="1"/>
  <c r="GD18" i="2"/>
  <c r="GG18" i="2" a="1"/>
  <c r="GG18" i="2" s="1"/>
  <c r="GH18" i="2"/>
  <c r="GL18" i="2" a="1"/>
  <c r="GL18" i="2" s="1"/>
  <c r="GM18" i="2"/>
  <c r="GP18" i="2" a="1"/>
  <c r="GP18" i="2" s="1"/>
  <c r="GQ18" i="2"/>
  <c r="GZ18" i="2" a="1"/>
  <c r="GZ18" i="2" s="1"/>
  <c r="HA18" i="2"/>
  <c r="HJ18" i="2" a="1"/>
  <c r="HJ18" i="2" s="1"/>
  <c r="HK18" i="2"/>
  <c r="HL18" i="2" a="1"/>
  <c r="HL18" i="2" s="1"/>
  <c r="HM18" i="2"/>
  <c r="HP18" i="2" a="1"/>
  <c r="HP18" i="2" s="1"/>
  <c r="HQ18" i="2"/>
  <c r="IC18" i="2" a="1"/>
  <c r="IC18" i="2" s="1"/>
  <c r="ID18" i="2"/>
  <c r="IG18" i="2" a="1"/>
  <c r="IG18" i="2" s="1"/>
  <c r="IH18" i="2"/>
  <c r="DW19" i="2" a="1"/>
  <c r="DW19" i="2" s="1"/>
  <c r="DX19" i="2"/>
  <c r="EA19" i="2" a="1"/>
  <c r="EA19" i="2" s="1"/>
  <c r="EB19" i="2"/>
  <c r="EE19" i="2" a="1"/>
  <c r="EE19" i="2" s="1"/>
  <c r="EF19" i="2"/>
  <c r="EI19" i="2" a="1"/>
  <c r="EI19" i="2" s="1"/>
  <c r="EJ19" i="2"/>
  <c r="EU19" i="2" a="1"/>
  <c r="EU19" i="2" s="1"/>
  <c r="EV19" i="2"/>
  <c r="EY19" i="2" a="1"/>
  <c r="EY19" i="2" s="1"/>
  <c r="EZ19" i="2"/>
  <c r="FD19" i="2" a="1"/>
  <c r="FD19" i="2" s="1"/>
  <c r="FE19" i="2"/>
  <c r="FJ19" i="2" a="1"/>
  <c r="FJ19" i="2" s="1"/>
  <c r="FK19" i="2"/>
  <c r="FO19" i="2" a="1"/>
  <c r="FO19" i="2" s="1"/>
  <c r="FP19" i="2"/>
  <c r="FS19" i="2" a="1"/>
  <c r="FS19" i="2" s="1"/>
  <c r="FT19" i="2"/>
  <c r="FU19" i="2" a="1"/>
  <c r="FU19" i="2" s="1"/>
  <c r="FV19" i="2"/>
  <c r="FY19" i="2" a="1"/>
  <c r="FY19" i="2" s="1"/>
  <c r="FZ19" i="2"/>
  <c r="GC19" i="2" a="1"/>
  <c r="GC19" i="2" s="1"/>
  <c r="GD19" i="2"/>
  <c r="GG19" i="2" a="1"/>
  <c r="GG19" i="2" s="1"/>
  <c r="GH19" i="2"/>
  <c r="GL19" i="2" a="1"/>
  <c r="GL19" i="2" s="1"/>
  <c r="GM19" i="2"/>
  <c r="GP19" i="2" a="1"/>
  <c r="GP19" i="2" s="1"/>
  <c r="GQ19" i="2"/>
  <c r="GZ19" i="2" a="1"/>
  <c r="GZ19" i="2" s="1"/>
  <c r="HA19" i="2"/>
  <c r="HJ19" i="2" a="1"/>
  <c r="HJ19" i="2" s="1"/>
  <c r="HK19" i="2"/>
  <c r="HL19" i="2" a="1"/>
  <c r="HL19" i="2" s="1"/>
  <c r="HM19" i="2"/>
  <c r="HP19" i="2" a="1"/>
  <c r="HP19" i="2" s="1"/>
  <c r="HQ19" i="2"/>
  <c r="IC19" i="2" a="1"/>
  <c r="IC19" i="2" s="1"/>
  <c r="ID19" i="2"/>
  <c r="IG19" i="2" a="1"/>
  <c r="IG19" i="2" s="1"/>
  <c r="IH19" i="2"/>
  <c r="DW20" i="2" a="1"/>
  <c r="DW20" i="2" s="1"/>
  <c r="DX20" i="2"/>
  <c r="EA20" i="2" a="1"/>
  <c r="EA20" i="2" s="1"/>
  <c r="EB20" i="2"/>
  <c r="EE20" i="2" a="1"/>
  <c r="EE20" i="2" s="1"/>
  <c r="EF20" i="2"/>
  <c r="EI20" i="2" a="1"/>
  <c r="EI20" i="2" s="1"/>
  <c r="EJ20" i="2"/>
  <c r="EU20" i="2" a="1"/>
  <c r="EU20" i="2" s="1"/>
  <c r="EV20" i="2"/>
  <c r="EY20" i="2" a="1"/>
  <c r="EY20" i="2" s="1"/>
  <c r="EZ20" i="2"/>
  <c r="FD20" i="2" a="1"/>
  <c r="FD20" i="2" s="1"/>
  <c r="FE20" i="2"/>
  <c r="FJ20" i="2" a="1"/>
  <c r="FJ20" i="2" s="1"/>
  <c r="FK20" i="2"/>
  <c r="FO20" i="2" a="1"/>
  <c r="FO20" i="2" s="1"/>
  <c r="FP20" i="2"/>
  <c r="FS20" i="2" a="1"/>
  <c r="FS20" i="2" s="1"/>
  <c r="FT20" i="2"/>
  <c r="FU20" i="2" a="1"/>
  <c r="FU20" i="2" s="1"/>
  <c r="FV20" i="2"/>
  <c r="FY20" i="2" a="1"/>
  <c r="FY20" i="2" s="1"/>
  <c r="FZ20" i="2"/>
  <c r="GC20" i="2" a="1"/>
  <c r="GC20" i="2" s="1"/>
  <c r="GD20" i="2"/>
  <c r="GG20" i="2" a="1"/>
  <c r="GG20" i="2" s="1"/>
  <c r="GH20" i="2"/>
  <c r="GL20" i="2" a="1"/>
  <c r="GL20" i="2" s="1"/>
  <c r="GM20" i="2"/>
  <c r="GP20" i="2" a="1"/>
  <c r="GP20" i="2" s="1"/>
  <c r="GQ20" i="2"/>
  <c r="GZ20" i="2" a="1"/>
  <c r="GZ20" i="2" s="1"/>
  <c r="HA20" i="2"/>
  <c r="HJ20" i="2" a="1"/>
  <c r="HJ20" i="2" s="1"/>
  <c r="HK20" i="2"/>
  <c r="HL20" i="2" a="1"/>
  <c r="HL20" i="2" s="1"/>
  <c r="HM20" i="2"/>
  <c r="HP20" i="2" a="1"/>
  <c r="HP20" i="2" s="1"/>
  <c r="HQ20" i="2"/>
  <c r="IC20" i="2" a="1"/>
  <c r="IC20" i="2" s="1"/>
  <c r="ID20" i="2"/>
  <c r="IG20" i="2" a="1"/>
  <c r="IG20" i="2" s="1"/>
  <c r="IH20" i="2"/>
  <c r="DW21" i="2" a="1"/>
  <c r="DW21" i="2" s="1"/>
  <c r="DX21" i="2"/>
  <c r="EA21" i="2" a="1"/>
  <c r="EA21" i="2" s="1"/>
  <c r="EB21" i="2"/>
  <c r="EE21" i="2" a="1"/>
  <c r="EE21" i="2" s="1"/>
  <c r="EF21" i="2"/>
  <c r="EI21" i="2" a="1"/>
  <c r="EI21" i="2" s="1"/>
  <c r="EJ21" i="2"/>
  <c r="EU21" i="2" a="1"/>
  <c r="EU21" i="2" s="1"/>
  <c r="EV21" i="2"/>
  <c r="EY21" i="2" a="1"/>
  <c r="EY21" i="2" s="1"/>
  <c r="EZ21" i="2"/>
  <c r="FD21" i="2" a="1"/>
  <c r="FD21" i="2" s="1"/>
  <c r="FE21" i="2"/>
  <c r="FJ21" i="2" a="1"/>
  <c r="FJ21" i="2" s="1"/>
  <c r="FK21" i="2"/>
  <c r="FO21" i="2" a="1"/>
  <c r="FO21" i="2" s="1"/>
  <c r="FP21" i="2"/>
  <c r="FS21" i="2" a="1"/>
  <c r="FS21" i="2" s="1"/>
  <c r="FT21" i="2"/>
  <c r="FU21" i="2" a="1"/>
  <c r="FU21" i="2" s="1"/>
  <c r="FV21" i="2"/>
  <c r="FY21" i="2" a="1"/>
  <c r="FY21" i="2" s="1"/>
  <c r="FZ21" i="2"/>
  <c r="GC21" i="2" a="1"/>
  <c r="GC21" i="2" s="1"/>
  <c r="GD21" i="2"/>
  <c r="GG21" i="2" a="1"/>
  <c r="GG21" i="2" s="1"/>
  <c r="GH21" i="2"/>
  <c r="GL21" i="2" a="1"/>
  <c r="GL21" i="2" s="1"/>
  <c r="GM21" i="2"/>
  <c r="GP21" i="2" a="1"/>
  <c r="GP21" i="2" s="1"/>
  <c r="GQ21" i="2"/>
  <c r="GZ21" i="2" a="1"/>
  <c r="GZ21" i="2" s="1"/>
  <c r="HA21" i="2"/>
  <c r="HJ21" i="2" a="1"/>
  <c r="HJ21" i="2" s="1"/>
  <c r="HK21" i="2"/>
  <c r="HL21" i="2" a="1"/>
  <c r="HL21" i="2" s="1"/>
  <c r="HM21" i="2"/>
  <c r="HP21" i="2" a="1"/>
  <c r="HP21" i="2" s="1"/>
  <c r="HQ21" i="2"/>
  <c r="IC21" i="2" a="1"/>
  <c r="IC21" i="2" s="1"/>
  <c r="ID21" i="2"/>
  <c r="IG21" i="2" a="1"/>
  <c r="IG21" i="2" s="1"/>
  <c r="IH21" i="2"/>
  <c r="DW22" i="2" a="1"/>
  <c r="DW22" i="2" s="1"/>
  <c r="DX22" i="2"/>
  <c r="EA22" i="2" a="1"/>
  <c r="EA22" i="2" s="1"/>
  <c r="EB22" i="2"/>
  <c r="EE22" i="2" a="1"/>
  <c r="EE22" i="2" s="1"/>
  <c r="EF22" i="2"/>
  <c r="EI22" i="2" a="1"/>
  <c r="EI22" i="2" s="1"/>
  <c r="EJ22" i="2"/>
  <c r="EU22" i="2" a="1"/>
  <c r="EU22" i="2" s="1"/>
  <c r="EV22" i="2"/>
  <c r="EY22" i="2" a="1"/>
  <c r="EY22" i="2" s="1"/>
  <c r="EZ22" i="2"/>
  <c r="FD22" i="2" a="1"/>
  <c r="FD22" i="2" s="1"/>
  <c r="FE22" i="2"/>
  <c r="FJ22" i="2" a="1"/>
  <c r="FJ22" i="2" s="1"/>
  <c r="FK22" i="2"/>
  <c r="FO22" i="2" a="1"/>
  <c r="FO22" i="2" s="1"/>
  <c r="FP22" i="2"/>
  <c r="FS22" i="2" a="1"/>
  <c r="FS22" i="2" s="1"/>
  <c r="FT22" i="2"/>
  <c r="FU22" i="2" a="1"/>
  <c r="FU22" i="2" s="1"/>
  <c r="FV22" i="2"/>
  <c r="FY22" i="2" a="1"/>
  <c r="FY22" i="2" s="1"/>
  <c r="FZ22" i="2"/>
  <c r="GC22" i="2" a="1"/>
  <c r="GC22" i="2" s="1"/>
  <c r="GD22" i="2"/>
  <c r="GG22" i="2" a="1"/>
  <c r="GG22" i="2" s="1"/>
  <c r="GH22" i="2"/>
  <c r="GL22" i="2" a="1"/>
  <c r="GL22" i="2" s="1"/>
  <c r="GM22" i="2"/>
  <c r="GP22" i="2" a="1"/>
  <c r="GP22" i="2" s="1"/>
  <c r="GQ22" i="2"/>
  <c r="GZ22" i="2" a="1"/>
  <c r="GZ22" i="2" s="1"/>
  <c r="HA22" i="2"/>
  <c r="HJ22" i="2" a="1"/>
  <c r="HJ22" i="2" s="1"/>
  <c r="HK22" i="2"/>
  <c r="HL22" i="2" a="1"/>
  <c r="HL22" i="2" s="1"/>
  <c r="HM22" i="2"/>
  <c r="HP22" i="2" a="1"/>
  <c r="HP22" i="2" s="1"/>
  <c r="HQ22" i="2"/>
  <c r="IC22" i="2" a="1"/>
  <c r="IC22" i="2" s="1"/>
  <c r="ID22" i="2"/>
  <c r="IG22" i="2" a="1"/>
  <c r="IG22" i="2" s="1"/>
  <c r="IH22" i="2"/>
  <c r="DW23" i="2" a="1"/>
  <c r="DW23" i="2" s="1"/>
  <c r="DX23" i="2"/>
  <c r="EA23" i="2" a="1"/>
  <c r="EA23" i="2" s="1"/>
  <c r="EB23" i="2"/>
  <c r="EE23" i="2" a="1"/>
  <c r="EE23" i="2" s="1"/>
  <c r="EF23" i="2"/>
  <c r="EI23" i="2" a="1"/>
  <c r="EI23" i="2" s="1"/>
  <c r="EJ23" i="2"/>
  <c r="EU23" i="2" a="1"/>
  <c r="EU23" i="2" s="1"/>
  <c r="EV23" i="2"/>
  <c r="EY23" i="2" a="1"/>
  <c r="EY23" i="2" s="1"/>
  <c r="EZ23" i="2"/>
  <c r="FD23" i="2" a="1"/>
  <c r="FD23" i="2" s="1"/>
  <c r="FE23" i="2"/>
  <c r="FJ23" i="2" a="1"/>
  <c r="FJ23" i="2" s="1"/>
  <c r="FK23" i="2"/>
  <c r="FO23" i="2" a="1"/>
  <c r="FO23" i="2" s="1"/>
  <c r="FP23" i="2"/>
  <c r="FS23" i="2" a="1"/>
  <c r="FS23" i="2" s="1"/>
  <c r="FT23" i="2"/>
  <c r="FU23" i="2" a="1"/>
  <c r="FU23" i="2" s="1"/>
  <c r="FV23" i="2"/>
  <c r="FY23" i="2" a="1"/>
  <c r="FY23" i="2" s="1"/>
  <c r="FZ23" i="2"/>
  <c r="GC23" i="2" a="1"/>
  <c r="GC23" i="2" s="1"/>
  <c r="GD23" i="2"/>
  <c r="GG23" i="2" a="1"/>
  <c r="GG23" i="2" s="1"/>
  <c r="GH23" i="2"/>
  <c r="GL23" i="2" a="1"/>
  <c r="GL23" i="2" s="1"/>
  <c r="GM23" i="2"/>
  <c r="GP23" i="2" a="1"/>
  <c r="GP23" i="2" s="1"/>
  <c r="GQ23" i="2"/>
  <c r="GZ23" i="2" a="1"/>
  <c r="GZ23" i="2" s="1"/>
  <c r="HA23" i="2"/>
  <c r="HJ23" i="2" a="1"/>
  <c r="HJ23" i="2" s="1"/>
  <c r="HK23" i="2"/>
  <c r="HL23" i="2" a="1"/>
  <c r="HL23" i="2" s="1"/>
  <c r="HM23" i="2"/>
  <c r="HP23" i="2" a="1"/>
  <c r="HP23" i="2" s="1"/>
  <c r="HQ23" i="2"/>
  <c r="IC23" i="2" a="1"/>
  <c r="IC23" i="2" s="1"/>
  <c r="ID23" i="2"/>
  <c r="IG23" i="2" a="1"/>
  <c r="IG23" i="2" s="1"/>
  <c r="IH23" i="2"/>
  <c r="DW24" i="2" a="1"/>
  <c r="DW24" i="2" s="1"/>
  <c r="DX24" i="2"/>
  <c r="EA24" i="2" a="1"/>
  <c r="EA24" i="2" s="1"/>
  <c r="EB24" i="2"/>
  <c r="EE24" i="2" a="1"/>
  <c r="EE24" i="2" s="1"/>
  <c r="EF24" i="2"/>
  <c r="EI24" i="2" a="1"/>
  <c r="EI24" i="2" s="1"/>
  <c r="EJ24" i="2"/>
  <c r="EU24" i="2" a="1"/>
  <c r="EU24" i="2" s="1"/>
  <c r="EV24" i="2"/>
  <c r="EY24" i="2" a="1"/>
  <c r="EY24" i="2" s="1"/>
  <c r="EZ24" i="2"/>
  <c r="FD24" i="2" a="1"/>
  <c r="FD24" i="2" s="1"/>
  <c r="FE24" i="2"/>
  <c r="FJ24" i="2" a="1"/>
  <c r="FJ24" i="2" s="1"/>
  <c r="FK24" i="2"/>
  <c r="FO24" i="2" a="1"/>
  <c r="FO24" i="2" s="1"/>
  <c r="FP24" i="2"/>
  <c r="FS24" i="2" a="1"/>
  <c r="FS24" i="2" s="1"/>
  <c r="FT24" i="2"/>
  <c r="FU24" i="2" a="1"/>
  <c r="FU24" i="2" s="1"/>
  <c r="FV24" i="2"/>
  <c r="FY24" i="2" a="1"/>
  <c r="FY24" i="2" s="1"/>
  <c r="FZ24" i="2"/>
  <c r="GC24" i="2" a="1"/>
  <c r="GC24" i="2" s="1"/>
  <c r="GD24" i="2"/>
  <c r="GG24" i="2" a="1"/>
  <c r="GG24" i="2" s="1"/>
  <c r="GH24" i="2"/>
  <c r="GL24" i="2" a="1"/>
  <c r="GL24" i="2" s="1"/>
  <c r="GM24" i="2"/>
  <c r="GP24" i="2" a="1"/>
  <c r="GP24" i="2" s="1"/>
  <c r="GQ24" i="2"/>
  <c r="GZ24" i="2" a="1"/>
  <c r="GZ24" i="2" s="1"/>
  <c r="HA24" i="2"/>
  <c r="HJ24" i="2" a="1"/>
  <c r="HJ24" i="2" s="1"/>
  <c r="HK24" i="2"/>
  <c r="HL24" i="2" a="1"/>
  <c r="HL24" i="2" s="1"/>
  <c r="HM24" i="2"/>
  <c r="HP24" i="2" a="1"/>
  <c r="HP24" i="2" s="1"/>
  <c r="HQ24" i="2"/>
  <c r="IC24" i="2" a="1"/>
  <c r="IC24" i="2" s="1"/>
  <c r="ID24" i="2"/>
  <c r="IG24" i="2" a="1"/>
  <c r="IG24" i="2" s="1"/>
  <c r="IH24" i="2"/>
  <c r="DW12" i="2" a="1"/>
  <c r="DW12" i="2" s="1"/>
  <c r="EA12" i="2" a="1"/>
  <c r="EA12" i="2" s="1"/>
  <c r="EE12" i="2" a="1"/>
  <c r="EE12" i="2" s="1"/>
  <c r="EI12" i="2" a="1"/>
  <c r="EI12" i="2" s="1"/>
  <c r="EU12" i="2" a="1"/>
  <c r="EU12" i="2" s="1"/>
  <c r="EY12" i="2" a="1"/>
  <c r="EY12" i="2" s="1"/>
  <c r="FD12" i="2" a="1"/>
  <c r="FD12" i="2" s="1"/>
  <c r="FJ12" i="2" a="1"/>
  <c r="FJ12" i="2" s="1"/>
  <c r="FO12" i="2" a="1"/>
  <c r="FO12" i="2" s="1"/>
  <c r="FS12" i="2" a="1"/>
  <c r="FS12" i="2" s="1"/>
  <c r="FU12" i="2" a="1"/>
  <c r="FU12" i="2" s="1"/>
  <c r="FY12" i="2" a="1"/>
  <c r="FY12" i="2" s="1"/>
  <c r="GC12" i="2" a="1"/>
  <c r="GC12" i="2" s="1"/>
  <c r="GG12" i="2" a="1"/>
  <c r="GG12" i="2" s="1"/>
  <c r="GL12" i="2" a="1"/>
  <c r="GL12" i="2" s="1"/>
  <c r="GP12" i="2" a="1"/>
  <c r="GP12" i="2" s="1"/>
  <c r="GZ12" i="2" a="1"/>
  <c r="GZ12" i="2" s="1"/>
  <c r="HJ12" i="2" a="1"/>
  <c r="HJ12" i="2" s="1"/>
  <c r="HL12" i="2" a="1"/>
  <c r="HL12" i="2" s="1"/>
  <c r="HP12" i="2" a="1"/>
  <c r="HP12" i="2" s="1"/>
  <c r="IC12" i="2" a="1"/>
  <c r="IC12" i="2" s="1"/>
  <c r="IG12" i="2" a="1"/>
  <c r="IG12" i="2" s="1"/>
  <c r="DW13" i="2" a="1"/>
  <c r="DW13" i="2" s="1"/>
  <c r="EA13" i="2" a="1"/>
  <c r="EA13" i="2" s="1"/>
  <c r="EE13" i="2" a="1"/>
  <c r="EE13" i="2" s="1"/>
  <c r="EI13" i="2" a="1"/>
  <c r="EI13" i="2" s="1"/>
  <c r="EU13" i="2" a="1"/>
  <c r="EU13" i="2" s="1"/>
  <c r="EY13" i="2" a="1"/>
  <c r="EY13" i="2" s="1"/>
  <c r="FD13" i="2" a="1"/>
  <c r="FD13" i="2" s="1"/>
  <c r="FJ13" i="2" a="1"/>
  <c r="FJ13" i="2" s="1"/>
  <c r="FO13" i="2" a="1"/>
  <c r="FO13" i="2" s="1"/>
  <c r="FS13" i="2" a="1"/>
  <c r="FS13" i="2" s="1"/>
  <c r="FU13" i="2" a="1"/>
  <c r="FU13" i="2" s="1"/>
  <c r="FY13" i="2" a="1"/>
  <c r="FY13" i="2" s="1"/>
  <c r="GC13" i="2" a="1"/>
  <c r="GC13" i="2" s="1"/>
  <c r="GG13" i="2" a="1"/>
  <c r="GG13" i="2" s="1"/>
  <c r="GL13" i="2" a="1"/>
  <c r="GL13" i="2" s="1"/>
  <c r="GP13" i="2" a="1"/>
  <c r="GP13" i="2" s="1"/>
  <c r="GZ13" i="2" a="1"/>
  <c r="GZ13" i="2" s="1"/>
  <c r="HJ13" i="2" a="1"/>
  <c r="HJ13" i="2" s="1"/>
  <c r="HL13" i="2" a="1"/>
  <c r="HL13" i="2" s="1"/>
  <c r="HP13" i="2" a="1"/>
  <c r="HP13" i="2" s="1"/>
  <c r="IC13" i="2" a="1"/>
  <c r="IC13" i="2" s="1"/>
  <c r="IG13" i="2" a="1"/>
  <c r="IG13" i="2" s="1"/>
  <c r="DW14" i="2" a="1"/>
  <c r="DW14" i="2" s="1"/>
  <c r="DX14" i="2"/>
  <c r="EA14" i="2" a="1"/>
  <c r="EA14" i="2" s="1"/>
  <c r="EB14" i="2"/>
  <c r="EE14" i="2" a="1"/>
  <c r="EE14" i="2" s="1"/>
  <c r="EF14" i="2"/>
  <c r="EI14" i="2" a="1"/>
  <c r="EI14" i="2" s="1"/>
  <c r="EJ14" i="2"/>
  <c r="EU14" i="2" a="1"/>
  <c r="EU14" i="2" s="1"/>
  <c r="EV14" i="2"/>
  <c r="EY14" i="2" a="1"/>
  <c r="EY14" i="2" s="1"/>
  <c r="EZ14" i="2"/>
  <c r="FD14" i="2" a="1"/>
  <c r="FD14" i="2" s="1"/>
  <c r="FE14" i="2"/>
  <c r="FJ14" i="2" a="1"/>
  <c r="FJ14" i="2" s="1"/>
  <c r="FK14" i="2"/>
  <c r="FO14" i="2" a="1"/>
  <c r="FO14" i="2" s="1"/>
  <c r="FP14" i="2"/>
  <c r="FS14" i="2" a="1"/>
  <c r="FS14" i="2" s="1"/>
  <c r="FT14" i="2"/>
  <c r="FU14" i="2" a="1"/>
  <c r="FU14" i="2" s="1"/>
  <c r="FV14" i="2"/>
  <c r="FY14" i="2" a="1"/>
  <c r="FY14" i="2" s="1"/>
  <c r="FZ14" i="2"/>
  <c r="GC14" i="2" a="1"/>
  <c r="GC14" i="2" s="1"/>
  <c r="GD14" i="2"/>
  <c r="GG14" i="2" a="1"/>
  <c r="GG14" i="2" s="1"/>
  <c r="GH14" i="2"/>
  <c r="GL14" i="2" a="1"/>
  <c r="GL14" i="2" s="1"/>
  <c r="GM14" i="2"/>
  <c r="GP14" i="2" a="1"/>
  <c r="GP14" i="2" s="1"/>
  <c r="GQ14" i="2"/>
  <c r="GZ14" i="2" a="1"/>
  <c r="GZ14" i="2" s="1"/>
  <c r="HA14" i="2"/>
  <c r="HJ14" i="2" a="1"/>
  <c r="HJ14" i="2" s="1"/>
  <c r="HK14" i="2"/>
  <c r="HL14" i="2" a="1"/>
  <c r="HL14" i="2" s="1"/>
  <c r="HM14" i="2"/>
  <c r="HP14" i="2" a="1"/>
  <c r="HP14" i="2" s="1"/>
  <c r="HQ14" i="2"/>
  <c r="IC14" i="2" a="1"/>
  <c r="IC14" i="2" s="1"/>
  <c r="ID14" i="2"/>
  <c r="IG14" i="2" a="1"/>
  <c r="IG14" i="2" s="1"/>
  <c r="IH14" i="2"/>
  <c r="JP15" i="2" a="1"/>
  <c r="JP15" i="2" s="1"/>
  <c r="JL15" i="2" a="1"/>
  <c r="JL15" i="2" s="1"/>
  <c r="JC15" i="2" a="1"/>
  <c r="JC15" i="2" s="1"/>
  <c r="IU15" i="2" a="1"/>
  <c r="IU15" i="2" s="1"/>
  <c r="IQ15" i="2" a="1"/>
  <c r="IQ15" i="2" s="1"/>
  <c r="IG15" i="2" a="1"/>
  <c r="IG15" i="2" s="1"/>
  <c r="IC15" i="2" a="1"/>
  <c r="IC15" i="2" s="1"/>
  <c r="HP15" i="2" a="1"/>
  <c r="HP15" i="2" s="1"/>
  <c r="HL15" i="2" a="1"/>
  <c r="HL15" i="2" s="1"/>
  <c r="HJ15" i="2" a="1"/>
  <c r="HJ15" i="2" s="1"/>
  <c r="GP15" i="2" a="1"/>
  <c r="GP15" i="2" s="1"/>
  <c r="GZ15" i="2" a="1"/>
  <c r="GZ15" i="2" s="1"/>
  <c r="GL15" i="2" a="1"/>
  <c r="GL15" i="2" s="1"/>
  <c r="GG15" i="2" a="1"/>
  <c r="GG15" i="2" s="1"/>
  <c r="GC15" i="2" a="1"/>
  <c r="GC15" i="2" s="1"/>
  <c r="FY15" i="2" a="1"/>
  <c r="FY15" i="2" s="1"/>
  <c r="FU15" i="2" a="1"/>
  <c r="FU15" i="2" s="1"/>
  <c r="FS15" i="2" a="1"/>
  <c r="FS15" i="2" s="1"/>
  <c r="FO15" i="2" a="1"/>
  <c r="FO15" i="2" s="1"/>
  <c r="FJ15" i="2" a="1"/>
  <c r="FJ15" i="2" s="1"/>
  <c r="FD15" i="2" a="1"/>
  <c r="FD15" i="2" s="1"/>
  <c r="EY15" i="2" a="1"/>
  <c r="EY15" i="2" s="1"/>
  <c r="EU15" i="2" a="1"/>
  <c r="EU15" i="2" s="1"/>
  <c r="EI15" i="2" a="1"/>
  <c r="EI15" i="2" s="1"/>
  <c r="EE15" i="2" a="1"/>
  <c r="EE15" i="2" s="1"/>
  <c r="EA15" i="2" a="1"/>
  <c r="EA15" i="2" s="1"/>
  <c r="DW15" i="2" a="1"/>
  <c r="DW15" i="2" s="1"/>
  <c r="DP15" i="2" a="1"/>
  <c r="DP15" i="2" s="1"/>
  <c r="JS30" i="2" l="1"/>
  <c r="IJ25" i="2"/>
  <c r="JS41" i="2"/>
  <c r="EL32" i="2"/>
  <c r="EM39" i="2"/>
  <c r="EL21" i="2"/>
  <c r="EL16" i="2"/>
  <c r="EM16" i="2"/>
  <c r="IK13" i="2"/>
  <c r="IJ13" i="2"/>
  <c r="IJ23" i="2"/>
  <c r="IK23" i="2"/>
  <c r="JT38" i="2"/>
  <c r="JS38" i="2"/>
  <c r="EM41" i="2"/>
  <c r="EL41" i="2"/>
  <c r="IK16" i="2"/>
  <c r="IJ16" i="2"/>
  <c r="IK43" i="2"/>
  <c r="IJ43" i="2"/>
  <c r="IK17" i="2"/>
  <c r="IJ17" i="2"/>
  <c r="IJ20" i="2"/>
  <c r="IK20" i="2"/>
  <c r="JT39" i="2"/>
  <c r="JS39" i="2"/>
  <c r="EM13" i="2"/>
  <c r="EL13" i="2"/>
  <c r="EL44" i="2"/>
  <c r="EM44" i="2"/>
  <c r="EM25" i="2"/>
  <c r="EL25" i="2"/>
  <c r="JT42" i="2"/>
  <c r="JT21" i="2"/>
  <c r="JT17" i="2"/>
  <c r="EL36" i="2"/>
  <c r="EL29" i="2"/>
  <c r="IJ42" i="2"/>
  <c r="IK42" i="2"/>
  <c r="IK21" i="2"/>
  <c r="IJ21" i="2"/>
  <c r="JT18" i="2"/>
  <c r="JS18" i="2"/>
  <c r="EL27" i="2"/>
  <c r="EM27" i="2"/>
  <c r="IK39" i="2"/>
  <c r="IJ39" i="2"/>
  <c r="IK28" i="2"/>
  <c r="IJ28" i="2"/>
  <c r="IJ27" i="2"/>
  <c r="IK27" i="2"/>
  <c r="EL20" i="2"/>
  <c r="EM20" i="2"/>
  <c r="JT37" i="2"/>
  <c r="JS37" i="2"/>
  <c r="IK36" i="2"/>
  <c r="IJ36" i="2"/>
  <c r="JS25" i="2"/>
  <c r="JT25" i="2"/>
  <c r="EM28" i="2"/>
  <c r="EL28" i="2"/>
  <c r="EM37" i="2"/>
  <c r="EL37" i="2"/>
  <c r="IJ37" i="2"/>
  <c r="EM43" i="2"/>
  <c r="EL23" i="2"/>
  <c r="EM23" i="2"/>
  <c r="EL17" i="2"/>
  <c r="EM42" i="2"/>
  <c r="EL42" i="2"/>
  <c r="EM38" i="2"/>
  <c r="EL38" i="2"/>
  <c r="EM30" i="2"/>
  <c r="EL30" i="2"/>
  <c r="EM18" i="2"/>
  <c r="EL18" i="2"/>
  <c r="JT16" i="2"/>
  <c r="JS16" i="2"/>
  <c r="IK38" i="2"/>
  <c r="IJ38" i="2"/>
  <c r="IK41" i="2"/>
  <c r="IJ41" i="2"/>
  <c r="JT28" i="2"/>
  <c r="JS28" i="2"/>
  <c r="JT20" i="2"/>
  <c r="JS20" i="2"/>
  <c r="JT36" i="2"/>
  <c r="JS36" i="2"/>
  <c r="JT27" i="2"/>
  <c r="JS27" i="2"/>
  <c r="JT23" i="2"/>
  <c r="JS23" i="2"/>
  <c r="IK30" i="2"/>
  <c r="IJ30" i="2"/>
  <c r="IK18" i="2"/>
  <c r="IJ18" i="2"/>
  <c r="JT13" i="2"/>
  <c r="CR16" i="2" a="1"/>
  <c r="CR16" i="2" s="1"/>
  <c r="CS16" i="2"/>
  <c r="CR17" i="2" a="1"/>
  <c r="CR17" i="2" s="1"/>
  <c r="CR18" i="2" a="1"/>
  <c r="CR18" i="2" s="1"/>
  <c r="CS18" i="2"/>
  <c r="CR19" i="2" a="1"/>
  <c r="CR19" i="2" s="1"/>
  <c r="CS19" i="2"/>
  <c r="CR20" i="2" a="1"/>
  <c r="CR20" i="2" s="1"/>
  <c r="CS20" i="2"/>
  <c r="CR21" i="2" a="1"/>
  <c r="CR21" i="2" s="1"/>
  <c r="CS21" i="2"/>
  <c r="CR22" i="2" a="1"/>
  <c r="CR22" i="2" s="1"/>
  <c r="CS22" i="2"/>
  <c r="CR23" i="2" a="1"/>
  <c r="CR23" i="2" s="1"/>
  <c r="CS23" i="2"/>
  <c r="CR24" i="2" a="1"/>
  <c r="CR24" i="2" s="1"/>
  <c r="CS24" i="2"/>
  <c r="CR25" i="2" a="1"/>
  <c r="CR25" i="2" s="1"/>
  <c r="CS25" i="2"/>
  <c r="CR26" i="2" a="1"/>
  <c r="CR26" i="2" s="1"/>
  <c r="CS26" i="2"/>
  <c r="CR27" i="2" a="1"/>
  <c r="CR27" i="2" s="1"/>
  <c r="CS27" i="2"/>
  <c r="CR28" i="2" a="1"/>
  <c r="CR28" i="2" s="1"/>
  <c r="CS28" i="2"/>
  <c r="CR29" i="2" a="1"/>
  <c r="CR29" i="2" s="1"/>
  <c r="CS29" i="2"/>
  <c r="CR30" i="2" a="1"/>
  <c r="CR30" i="2" s="1"/>
  <c r="CS30" i="2"/>
  <c r="CR31" i="2" a="1"/>
  <c r="CR31" i="2" s="1"/>
  <c r="CS31" i="2"/>
  <c r="CR32" i="2" a="1"/>
  <c r="CR32" i="2" s="1"/>
  <c r="CS32" i="2"/>
  <c r="CR33" i="2" a="1"/>
  <c r="CR33" i="2" s="1"/>
  <c r="CR34" i="2" a="1"/>
  <c r="CR34" i="2" s="1"/>
  <c r="CS34" i="2"/>
  <c r="CR35" i="2" a="1"/>
  <c r="CR35" i="2" s="1"/>
  <c r="CS35" i="2"/>
  <c r="CR36" i="2" a="1"/>
  <c r="CR36" i="2" s="1"/>
  <c r="CS36" i="2"/>
  <c r="CR37" i="2" a="1"/>
  <c r="CR37" i="2" s="1"/>
  <c r="CS37" i="2"/>
  <c r="CR38" i="2" a="1"/>
  <c r="CR38" i="2" s="1"/>
  <c r="CS38" i="2"/>
  <c r="CR39" i="2" a="1"/>
  <c r="CR39" i="2" s="1"/>
  <c r="CS39" i="2"/>
  <c r="CR40" i="2" a="1"/>
  <c r="CR40" i="2" s="1"/>
  <c r="CS40" i="2"/>
  <c r="CR41" i="2" a="1"/>
  <c r="CR41" i="2" s="1"/>
  <c r="CS41" i="2"/>
  <c r="CR42" i="2" a="1"/>
  <c r="CR42" i="2" s="1"/>
  <c r="CS42" i="2"/>
  <c r="CR43" i="2" a="1"/>
  <c r="CR43" i="2" s="1"/>
  <c r="CS43" i="2"/>
  <c r="CR44" i="2" a="1"/>
  <c r="CR44" i="2" s="1"/>
  <c r="CS44" i="2"/>
  <c r="CR45" i="2" a="1"/>
  <c r="CR45" i="2" s="1"/>
  <c r="CS45" i="2"/>
  <c r="CR46" i="2" a="1"/>
  <c r="CR46" i="2" s="1"/>
  <c r="CS46" i="2"/>
  <c r="CR12" i="2" a="1"/>
  <c r="CR12" i="2" s="1"/>
  <c r="CR13" i="2" a="1"/>
  <c r="CR13" i="2" s="1"/>
  <c r="CR14" i="2" a="1"/>
  <c r="CR14" i="2" s="1"/>
  <c r="CS14" i="2"/>
  <c r="CN16" i="2" a="1"/>
  <c r="CN16" i="2" s="1"/>
  <c r="CO16" i="2"/>
  <c r="CN17" i="2" a="1"/>
  <c r="CN17" i="2" s="1"/>
  <c r="CN18" i="2" a="1"/>
  <c r="CN18" i="2" s="1"/>
  <c r="CO18" i="2"/>
  <c r="CN19" i="2" a="1"/>
  <c r="CN19" i="2" s="1"/>
  <c r="CO19" i="2"/>
  <c r="CN20" i="2" a="1"/>
  <c r="CN20" i="2" s="1"/>
  <c r="CO20" i="2"/>
  <c r="CN21" i="2" a="1"/>
  <c r="CN21" i="2" s="1"/>
  <c r="CO21" i="2"/>
  <c r="CN22" i="2" a="1"/>
  <c r="CN22" i="2" s="1"/>
  <c r="CO22" i="2"/>
  <c r="CN23" i="2" a="1"/>
  <c r="CN23" i="2" s="1"/>
  <c r="CO23" i="2"/>
  <c r="CN24" i="2" a="1"/>
  <c r="CN24" i="2" s="1"/>
  <c r="CO24" i="2"/>
  <c r="CN25" i="2" a="1"/>
  <c r="CN25" i="2" s="1"/>
  <c r="CO25" i="2"/>
  <c r="CN26" i="2" a="1"/>
  <c r="CN26" i="2" s="1"/>
  <c r="CO26" i="2"/>
  <c r="CN27" i="2" a="1"/>
  <c r="CN27" i="2" s="1"/>
  <c r="CO27" i="2"/>
  <c r="CN28" i="2" a="1"/>
  <c r="CN28" i="2" s="1"/>
  <c r="CO28" i="2"/>
  <c r="CN29" i="2" a="1"/>
  <c r="CN29" i="2" s="1"/>
  <c r="CO29" i="2"/>
  <c r="CN30" i="2" a="1"/>
  <c r="CN30" i="2" s="1"/>
  <c r="CO30" i="2"/>
  <c r="CN31" i="2" a="1"/>
  <c r="CN31" i="2" s="1"/>
  <c r="CO31" i="2"/>
  <c r="CN32" i="2" a="1"/>
  <c r="CN32" i="2" s="1"/>
  <c r="CO32" i="2"/>
  <c r="CN33" i="2" a="1"/>
  <c r="CN33" i="2" s="1"/>
  <c r="CN34" i="2" a="1"/>
  <c r="CN34" i="2" s="1"/>
  <c r="CO34" i="2"/>
  <c r="CN35" i="2" a="1"/>
  <c r="CN35" i="2" s="1"/>
  <c r="CO35" i="2"/>
  <c r="CN36" i="2" a="1"/>
  <c r="CN36" i="2" s="1"/>
  <c r="CO36" i="2"/>
  <c r="CN37" i="2" a="1"/>
  <c r="CN37" i="2" s="1"/>
  <c r="CO37" i="2"/>
  <c r="CN38" i="2" a="1"/>
  <c r="CN38" i="2" s="1"/>
  <c r="CO38" i="2"/>
  <c r="CN39" i="2" a="1"/>
  <c r="CN39" i="2" s="1"/>
  <c r="CO39" i="2"/>
  <c r="CN40" i="2" a="1"/>
  <c r="CN40" i="2" s="1"/>
  <c r="CO40" i="2"/>
  <c r="CN41" i="2" a="1"/>
  <c r="CN41" i="2" s="1"/>
  <c r="CO41" i="2"/>
  <c r="CN42" i="2" a="1"/>
  <c r="CN42" i="2" s="1"/>
  <c r="CO42" i="2"/>
  <c r="CN43" i="2" a="1"/>
  <c r="CN43" i="2" s="1"/>
  <c r="CO43" i="2"/>
  <c r="CN44" i="2" a="1"/>
  <c r="CN44" i="2" s="1"/>
  <c r="CO44" i="2"/>
  <c r="CN45" i="2" a="1"/>
  <c r="CN45" i="2" s="1"/>
  <c r="CO45" i="2"/>
  <c r="CN46" i="2" a="1"/>
  <c r="CN46" i="2" s="1"/>
  <c r="CO46" i="2"/>
  <c r="CN12" i="2" a="1"/>
  <c r="CN12" i="2" s="1"/>
  <c r="CN13" i="2" a="1"/>
  <c r="CN13" i="2" s="1"/>
  <c r="CN14" i="2" a="1"/>
  <c r="CN14" i="2" s="1"/>
  <c r="CO14" i="2"/>
  <c r="CN15" i="2" a="1"/>
  <c r="CN15" i="2" s="1"/>
  <c r="CI16" i="2" l="1" a="1"/>
  <c r="CI16" i="2" s="1"/>
  <c r="CJ16" i="2"/>
  <c r="CI17" i="2" a="1"/>
  <c r="CI17" i="2" s="1"/>
  <c r="CI18" i="2" a="1"/>
  <c r="CI18" i="2" s="1"/>
  <c r="CJ18" i="2"/>
  <c r="CI19" i="2" a="1"/>
  <c r="CI19" i="2" s="1"/>
  <c r="CJ19" i="2"/>
  <c r="CI20" i="2" a="1"/>
  <c r="CI20" i="2" s="1"/>
  <c r="CJ20" i="2"/>
  <c r="CI21" i="2" a="1"/>
  <c r="CI21" i="2" s="1"/>
  <c r="CJ21" i="2"/>
  <c r="CI22" i="2" a="1"/>
  <c r="CI22" i="2" s="1"/>
  <c r="CJ22" i="2"/>
  <c r="CI23" i="2" a="1"/>
  <c r="CI23" i="2" s="1"/>
  <c r="CJ23" i="2"/>
  <c r="CI24" i="2" a="1"/>
  <c r="CI24" i="2" s="1"/>
  <c r="CJ24" i="2"/>
  <c r="CI25" i="2" a="1"/>
  <c r="CI25" i="2" s="1"/>
  <c r="CJ25" i="2"/>
  <c r="CI26" i="2" a="1"/>
  <c r="CI26" i="2" s="1"/>
  <c r="CJ26" i="2"/>
  <c r="CI27" i="2" a="1"/>
  <c r="CI27" i="2" s="1"/>
  <c r="CJ27" i="2"/>
  <c r="CI28" i="2" a="1"/>
  <c r="CI28" i="2" s="1"/>
  <c r="CJ28" i="2"/>
  <c r="CI29" i="2" a="1"/>
  <c r="CI29" i="2" s="1"/>
  <c r="CJ29" i="2"/>
  <c r="CI30" i="2" a="1"/>
  <c r="CI30" i="2" s="1"/>
  <c r="CJ30" i="2"/>
  <c r="CI31" i="2" a="1"/>
  <c r="CI31" i="2" s="1"/>
  <c r="CJ31" i="2"/>
  <c r="CI32" i="2" a="1"/>
  <c r="CI32" i="2" s="1"/>
  <c r="CJ32" i="2"/>
  <c r="CI33" i="2" a="1"/>
  <c r="CI33" i="2" s="1"/>
  <c r="CI34" i="2" a="1"/>
  <c r="CI34" i="2" s="1"/>
  <c r="CJ34" i="2"/>
  <c r="CI35" i="2" a="1"/>
  <c r="CI35" i="2" s="1"/>
  <c r="CJ35" i="2"/>
  <c r="CI36" i="2" a="1"/>
  <c r="CI36" i="2" s="1"/>
  <c r="CJ36" i="2"/>
  <c r="CI37" i="2" a="1"/>
  <c r="CI37" i="2" s="1"/>
  <c r="CJ37" i="2"/>
  <c r="CI38" i="2" a="1"/>
  <c r="CI38" i="2" s="1"/>
  <c r="CJ38" i="2"/>
  <c r="CI39" i="2" a="1"/>
  <c r="CI39" i="2" s="1"/>
  <c r="CJ39" i="2"/>
  <c r="CI40" i="2" a="1"/>
  <c r="CI40" i="2" s="1"/>
  <c r="CJ40" i="2"/>
  <c r="CI41" i="2" a="1"/>
  <c r="CI41" i="2" s="1"/>
  <c r="CJ41" i="2"/>
  <c r="CI42" i="2" a="1"/>
  <c r="CI42" i="2" s="1"/>
  <c r="CJ42" i="2"/>
  <c r="CI43" i="2" a="1"/>
  <c r="CI43" i="2" s="1"/>
  <c r="CJ43" i="2"/>
  <c r="CI44" i="2" a="1"/>
  <c r="CI44" i="2" s="1"/>
  <c r="CJ44" i="2"/>
  <c r="CI45" i="2" a="1"/>
  <c r="CI45" i="2" s="1"/>
  <c r="CJ45" i="2"/>
  <c r="CI46" i="2" a="1"/>
  <c r="CI46" i="2" s="1"/>
  <c r="CJ46" i="2"/>
  <c r="CI12" i="2" a="1"/>
  <c r="CI12" i="2" s="1"/>
  <c r="CI13" i="2" a="1"/>
  <c r="CI13" i="2" s="1"/>
  <c r="CI14" i="2" a="1"/>
  <c r="CI14" i="2" s="1"/>
  <c r="CJ14" i="2"/>
  <c r="CB16" i="2" l="1"/>
  <c r="CC16" i="2" s="1"/>
  <c r="CE16" i="2"/>
  <c r="CF16" i="2"/>
  <c r="CB17" i="2"/>
  <c r="CE17" i="2"/>
  <c r="CF17" i="2"/>
  <c r="CB18" i="2"/>
  <c r="CD18" i="2" s="1"/>
  <c r="CE18" i="2"/>
  <c r="CF18" i="2"/>
  <c r="CB19" i="2"/>
  <c r="CE19" i="2"/>
  <c r="CF19" i="2"/>
  <c r="CB20" i="2"/>
  <c r="CC20" i="2" s="1"/>
  <c r="CE20" i="2"/>
  <c r="CF20" i="2"/>
  <c r="CB21" i="2"/>
  <c r="CE21" i="2"/>
  <c r="CF21" i="2"/>
  <c r="CB22" i="2"/>
  <c r="CE22" i="2"/>
  <c r="CF22" i="2"/>
  <c r="CB23" i="2"/>
  <c r="CC23" i="2" s="1"/>
  <c r="CE23" i="2"/>
  <c r="CF23" i="2"/>
  <c r="CB24" i="2"/>
  <c r="CE24" i="2"/>
  <c r="CF24" i="2"/>
  <c r="CB25" i="2"/>
  <c r="CC25" i="2" s="1"/>
  <c r="CE25" i="2"/>
  <c r="CF25" i="2"/>
  <c r="CB26" i="2"/>
  <c r="CE26" i="2"/>
  <c r="CF26" i="2"/>
  <c r="CB27" i="2"/>
  <c r="CE27" i="2"/>
  <c r="CF27" i="2"/>
  <c r="CB28" i="2"/>
  <c r="CC28" i="2" s="1"/>
  <c r="CE28" i="2"/>
  <c r="CF28" i="2"/>
  <c r="CB29" i="2"/>
  <c r="CC29" i="2" s="1"/>
  <c r="CE29" i="2"/>
  <c r="CF29" i="2"/>
  <c r="CB30" i="2"/>
  <c r="CD30" i="2" s="1"/>
  <c r="CE30" i="2"/>
  <c r="CF30" i="2"/>
  <c r="CB31" i="2"/>
  <c r="CE31" i="2"/>
  <c r="CF31" i="2"/>
  <c r="CB32" i="2"/>
  <c r="CD32" i="2" s="1"/>
  <c r="CE32" i="2"/>
  <c r="CF32" i="2"/>
  <c r="CB33" i="2"/>
  <c r="CE33" i="2"/>
  <c r="CF33" i="2"/>
  <c r="CB34" i="2"/>
  <c r="CE34" i="2"/>
  <c r="CF34" i="2"/>
  <c r="CB35" i="2"/>
  <c r="CE35" i="2"/>
  <c r="CF35" i="2"/>
  <c r="CB36" i="2"/>
  <c r="CD36" i="2" s="1"/>
  <c r="CE36" i="2"/>
  <c r="CF36" i="2"/>
  <c r="CB37" i="2"/>
  <c r="CE37" i="2"/>
  <c r="CF37" i="2"/>
  <c r="CB38" i="2"/>
  <c r="CD38" i="2" s="1"/>
  <c r="CC38" i="2"/>
  <c r="CE38" i="2"/>
  <c r="CF38" i="2"/>
  <c r="CB39" i="2"/>
  <c r="CC39" i="2" s="1"/>
  <c r="CE39" i="2"/>
  <c r="CF39" i="2"/>
  <c r="CB40" i="2"/>
  <c r="CE40" i="2"/>
  <c r="CF40" i="2"/>
  <c r="CB41" i="2"/>
  <c r="CD41" i="2" s="1"/>
  <c r="CE41" i="2"/>
  <c r="CF41" i="2"/>
  <c r="CB42" i="2"/>
  <c r="CE42" i="2"/>
  <c r="CF42" i="2"/>
  <c r="CB43" i="2"/>
  <c r="CE43" i="2"/>
  <c r="CF43" i="2"/>
  <c r="CB44" i="2"/>
  <c r="CC44" i="2" s="1"/>
  <c r="CE44" i="2"/>
  <c r="CF44" i="2"/>
  <c r="CB45" i="2"/>
  <c r="CE45" i="2"/>
  <c r="CF45" i="2"/>
  <c r="CB46" i="2"/>
  <c r="CE46" i="2"/>
  <c r="CF46" i="2"/>
  <c r="CB12" i="2"/>
  <c r="CE12" i="2"/>
  <c r="CF12" i="2"/>
  <c r="CB13" i="2"/>
  <c r="CC13" i="2" s="1"/>
  <c r="CE13" i="2"/>
  <c r="CF13" i="2"/>
  <c r="CB14" i="2"/>
  <c r="CE14" i="2"/>
  <c r="CF14" i="2"/>
  <c r="CB15" i="2"/>
  <c r="CF15" i="2"/>
  <c r="CE15" i="2"/>
  <c r="CB12" i="9"/>
  <c r="BZ16" i="2" a="1"/>
  <c r="BZ16" i="2" s="1"/>
  <c r="CA16" i="2"/>
  <c r="BZ17" i="2" a="1"/>
  <c r="BZ17" i="2" s="1"/>
  <c r="BZ18" i="2" a="1"/>
  <c r="BZ18" i="2" s="1"/>
  <c r="CA18" i="2"/>
  <c r="BZ19" i="2" a="1"/>
  <c r="BZ19" i="2" s="1"/>
  <c r="CA19" i="2"/>
  <c r="BZ20" i="2" a="1"/>
  <c r="BZ20" i="2" s="1"/>
  <c r="CA20" i="2"/>
  <c r="BZ21" i="2" a="1"/>
  <c r="BZ21" i="2" s="1"/>
  <c r="CA21" i="2"/>
  <c r="BZ22" i="2" a="1"/>
  <c r="BZ22" i="2" s="1"/>
  <c r="CA22" i="2"/>
  <c r="BZ23" i="2" a="1"/>
  <c r="BZ23" i="2" s="1"/>
  <c r="CA23" i="2"/>
  <c r="BZ24" i="2" a="1"/>
  <c r="BZ24" i="2" s="1"/>
  <c r="CA24" i="2"/>
  <c r="BZ25" i="2" a="1"/>
  <c r="BZ25" i="2" s="1"/>
  <c r="CA25" i="2"/>
  <c r="BZ26" i="2" a="1"/>
  <c r="BZ26" i="2" s="1"/>
  <c r="CA26" i="2"/>
  <c r="BZ27" i="2" a="1"/>
  <c r="BZ27" i="2" s="1"/>
  <c r="CA27" i="2"/>
  <c r="BZ28" i="2" a="1"/>
  <c r="BZ28" i="2" s="1"/>
  <c r="CA28" i="2"/>
  <c r="BZ29" i="2" a="1"/>
  <c r="BZ29" i="2" s="1"/>
  <c r="CA29" i="2"/>
  <c r="BZ30" i="2" a="1"/>
  <c r="BZ30" i="2" s="1"/>
  <c r="CA30" i="2"/>
  <c r="BZ31" i="2" a="1"/>
  <c r="BZ31" i="2" s="1"/>
  <c r="CA31" i="2"/>
  <c r="BZ32" i="2" a="1"/>
  <c r="BZ32" i="2" s="1"/>
  <c r="CA32" i="2"/>
  <c r="BZ33" i="2" a="1"/>
  <c r="BZ33" i="2" s="1"/>
  <c r="BZ34" i="2" a="1"/>
  <c r="BZ34" i="2" s="1"/>
  <c r="CA34" i="2"/>
  <c r="BZ35" i="2" a="1"/>
  <c r="BZ35" i="2" s="1"/>
  <c r="CA35" i="2"/>
  <c r="BZ36" i="2" a="1"/>
  <c r="BZ36" i="2" s="1"/>
  <c r="CA36" i="2"/>
  <c r="BZ37" i="2" a="1"/>
  <c r="BZ37" i="2" s="1"/>
  <c r="CA37" i="2"/>
  <c r="BZ38" i="2" a="1"/>
  <c r="BZ38" i="2" s="1"/>
  <c r="CA38" i="2"/>
  <c r="BZ39" i="2" a="1"/>
  <c r="BZ39" i="2" s="1"/>
  <c r="CA39" i="2"/>
  <c r="BZ40" i="2" a="1"/>
  <c r="BZ40" i="2" s="1"/>
  <c r="CA40" i="2"/>
  <c r="BZ41" i="2" a="1"/>
  <c r="BZ41" i="2" s="1"/>
  <c r="CA41" i="2"/>
  <c r="BZ42" i="2" a="1"/>
  <c r="BZ42" i="2" s="1"/>
  <c r="CA42" i="2"/>
  <c r="BZ43" i="2" a="1"/>
  <c r="BZ43" i="2" s="1"/>
  <c r="CA43" i="2"/>
  <c r="BZ44" i="2" a="1"/>
  <c r="BZ44" i="2" s="1"/>
  <c r="CA44" i="2"/>
  <c r="BZ45" i="2" a="1"/>
  <c r="BZ45" i="2" s="1"/>
  <c r="CA45" i="2"/>
  <c r="BZ46" i="2" a="1"/>
  <c r="BZ46" i="2" s="1"/>
  <c r="CA46" i="2"/>
  <c r="BZ12" i="2" a="1"/>
  <c r="BZ12" i="2"/>
  <c r="BZ13" i="2" a="1"/>
  <c r="BZ13" i="2" s="1"/>
  <c r="BZ14" i="2" a="1"/>
  <c r="BZ14" i="2" s="1"/>
  <c r="CA14" i="2"/>
  <c r="BU16" i="2" a="1"/>
  <c r="BU16" i="2" s="1"/>
  <c r="BV16" i="2"/>
  <c r="BU17" i="2" a="1"/>
  <c r="BU17" i="2" s="1"/>
  <c r="BU18" i="2" a="1"/>
  <c r="BU18" i="2" s="1"/>
  <c r="BV18" i="2"/>
  <c r="BU19" i="2" a="1"/>
  <c r="BU19" i="2" s="1"/>
  <c r="BV19" i="2"/>
  <c r="BU20" i="2" a="1"/>
  <c r="BU20" i="2" s="1"/>
  <c r="BV20" i="2"/>
  <c r="BU21" i="2" a="1"/>
  <c r="BU21" i="2" s="1"/>
  <c r="BV21" i="2"/>
  <c r="BU22" i="2" a="1"/>
  <c r="BU22" i="2" s="1"/>
  <c r="BV22" i="2"/>
  <c r="BU23" i="2" a="1"/>
  <c r="BU23" i="2" s="1"/>
  <c r="BV23" i="2"/>
  <c r="BU24" i="2" a="1"/>
  <c r="BU24" i="2" s="1"/>
  <c r="BV24" i="2"/>
  <c r="BU25" i="2" a="1"/>
  <c r="BU25" i="2" s="1"/>
  <c r="BV25" i="2"/>
  <c r="BU26" i="2" a="1"/>
  <c r="BU26" i="2" s="1"/>
  <c r="BV26" i="2"/>
  <c r="BU27" i="2" a="1"/>
  <c r="BU27" i="2" s="1"/>
  <c r="BV27" i="2"/>
  <c r="BU28" i="2" a="1"/>
  <c r="BU28" i="2" s="1"/>
  <c r="BV28" i="2"/>
  <c r="BU29" i="2" a="1"/>
  <c r="BU29" i="2" s="1"/>
  <c r="BV29" i="2"/>
  <c r="BU30" i="2" a="1"/>
  <c r="BU30" i="2" s="1"/>
  <c r="BV30" i="2"/>
  <c r="BU31" i="2" a="1"/>
  <c r="BU31" i="2" s="1"/>
  <c r="BV31" i="2"/>
  <c r="BU32" i="2" a="1"/>
  <c r="BU32" i="2" s="1"/>
  <c r="BV32" i="2"/>
  <c r="BU33" i="2" a="1"/>
  <c r="BU33" i="2" s="1"/>
  <c r="BU34" i="2" a="1"/>
  <c r="BU34" i="2" s="1"/>
  <c r="BV34" i="2"/>
  <c r="BU35" i="2" a="1"/>
  <c r="BU35" i="2" s="1"/>
  <c r="BV35" i="2"/>
  <c r="BU36" i="2" a="1"/>
  <c r="BU36" i="2" s="1"/>
  <c r="BV36" i="2"/>
  <c r="BU37" i="2" a="1"/>
  <c r="BU37" i="2" s="1"/>
  <c r="BV37" i="2"/>
  <c r="BU38" i="2" a="1"/>
  <c r="BU38" i="2" s="1"/>
  <c r="BV38" i="2"/>
  <c r="BU39" i="2" a="1"/>
  <c r="BU39" i="2" s="1"/>
  <c r="BV39" i="2"/>
  <c r="BU40" i="2" a="1"/>
  <c r="BU40" i="2" s="1"/>
  <c r="BV40" i="2"/>
  <c r="BU41" i="2" a="1"/>
  <c r="BU41" i="2" s="1"/>
  <c r="BV41" i="2"/>
  <c r="BU42" i="2" a="1"/>
  <c r="BU42" i="2" s="1"/>
  <c r="BV42" i="2"/>
  <c r="BU43" i="2" a="1"/>
  <c r="BU43" i="2" s="1"/>
  <c r="BV43" i="2"/>
  <c r="BU44" i="2" a="1"/>
  <c r="BU44" i="2" s="1"/>
  <c r="BV44" i="2"/>
  <c r="BU45" i="2" a="1"/>
  <c r="BU45" i="2" s="1"/>
  <c r="BV45" i="2"/>
  <c r="BU46" i="2" a="1"/>
  <c r="BU46" i="2" s="1"/>
  <c r="BV46" i="2"/>
  <c r="BU12" i="2" a="1"/>
  <c r="BU12" i="2" s="1"/>
  <c r="BU13" i="2" a="1"/>
  <c r="BU13" i="2" s="1"/>
  <c r="BU14" i="2" a="1"/>
  <c r="BU14" i="2" s="1"/>
  <c r="BV14" i="2"/>
  <c r="CC32" i="2" l="1"/>
  <c r="CD44" i="2"/>
  <c r="CD25" i="2"/>
  <c r="CC36" i="2"/>
  <c r="CC30" i="2"/>
  <c r="CD29" i="2"/>
  <c r="CC41" i="2"/>
  <c r="CD13" i="2"/>
  <c r="CD39" i="2"/>
  <c r="CD28" i="2"/>
  <c r="CD20" i="2"/>
  <c r="CD16" i="2"/>
  <c r="CD23" i="2"/>
  <c r="CC18" i="2"/>
  <c r="CC43" i="2"/>
  <c r="CD43" i="2"/>
  <c r="CC17" i="2"/>
  <c r="CD17" i="2"/>
  <c r="CC27" i="2"/>
  <c r="CD27" i="2"/>
  <c r="CC21" i="2"/>
  <c r="CD21" i="2"/>
  <c r="CD42" i="2"/>
  <c r="CC42" i="2"/>
  <c r="CC37" i="2"/>
  <c r="CD37" i="2"/>
  <c r="AY19" i="2" a="1"/>
  <c r="AY19" i="2" s="1"/>
  <c r="AZ19" i="2"/>
  <c r="BC19" i="2" a="1"/>
  <c r="BC19" i="2" s="1"/>
  <c r="BD19" i="2"/>
  <c r="BG19" i="2" a="1"/>
  <c r="BG19" i="2" s="1"/>
  <c r="BH19" i="2"/>
  <c r="BI19" i="2"/>
  <c r="BL19" i="2"/>
  <c r="BM19" i="2"/>
  <c r="BP19" i="2" a="1"/>
  <c r="BP19" i="2" s="1"/>
  <c r="BQ19" i="2"/>
  <c r="AY20" i="2" a="1"/>
  <c r="AY20" i="2" s="1"/>
  <c r="AZ20" i="2"/>
  <c r="BC20" i="2" a="1"/>
  <c r="BC20" i="2" s="1"/>
  <c r="BD20" i="2"/>
  <c r="BG20" i="2" a="1"/>
  <c r="BG20" i="2" s="1"/>
  <c r="BH20" i="2"/>
  <c r="BI20" i="2"/>
  <c r="BK20" i="2" s="1"/>
  <c r="BL20" i="2"/>
  <c r="BM20" i="2"/>
  <c r="BP20" i="2" a="1"/>
  <c r="BP20" i="2" s="1"/>
  <c r="BQ20" i="2"/>
  <c r="AY21" i="2" a="1"/>
  <c r="AY21" i="2" s="1"/>
  <c r="AZ21" i="2"/>
  <c r="BC21" i="2" a="1"/>
  <c r="BC21" i="2" s="1"/>
  <c r="BD21" i="2"/>
  <c r="BG21" i="2" a="1"/>
  <c r="BG21" i="2" s="1"/>
  <c r="BH21" i="2"/>
  <c r="BI21" i="2"/>
  <c r="BK21" i="2" s="1"/>
  <c r="BL21" i="2"/>
  <c r="BM21" i="2"/>
  <c r="BP21" i="2" a="1"/>
  <c r="BP21" i="2" s="1"/>
  <c r="BQ21" i="2"/>
  <c r="AY22" i="2" a="1"/>
  <c r="AY22" i="2" s="1"/>
  <c r="AZ22" i="2"/>
  <c r="BC22" i="2" a="1"/>
  <c r="BC22" i="2" s="1"/>
  <c r="BD22" i="2"/>
  <c r="BG22" i="2" a="1"/>
  <c r="BG22" i="2" s="1"/>
  <c r="BH22" i="2"/>
  <c r="BI22" i="2"/>
  <c r="BL22" i="2"/>
  <c r="BM22" i="2"/>
  <c r="BP22" i="2" a="1"/>
  <c r="BP22" i="2" s="1"/>
  <c r="BQ22" i="2"/>
  <c r="AY23" i="2" a="1"/>
  <c r="AY23" i="2" s="1"/>
  <c r="AZ23" i="2"/>
  <c r="BC23" i="2" a="1"/>
  <c r="BC23" i="2" s="1"/>
  <c r="BD23" i="2"/>
  <c r="BG23" i="2" a="1"/>
  <c r="BG23" i="2" s="1"/>
  <c r="BH23" i="2"/>
  <c r="BI23" i="2"/>
  <c r="BK23" i="2" s="1"/>
  <c r="BL23" i="2"/>
  <c r="BM23" i="2"/>
  <c r="BP23" i="2" a="1"/>
  <c r="BP23" i="2" s="1"/>
  <c r="BQ23" i="2"/>
  <c r="AY24" i="2" a="1"/>
  <c r="AY24" i="2" s="1"/>
  <c r="AZ24" i="2"/>
  <c r="BC24" i="2" a="1"/>
  <c r="BC24" i="2" s="1"/>
  <c r="BD24" i="2"/>
  <c r="BG24" i="2" a="1"/>
  <c r="BG24" i="2" s="1"/>
  <c r="BH24" i="2"/>
  <c r="BI24" i="2"/>
  <c r="BL24" i="2"/>
  <c r="BM24" i="2"/>
  <c r="BP24" i="2" a="1"/>
  <c r="BP24" i="2" s="1"/>
  <c r="BQ24" i="2"/>
  <c r="AY25" i="2" a="1"/>
  <c r="AY25" i="2" s="1"/>
  <c r="AZ25" i="2"/>
  <c r="BC25" i="2" a="1"/>
  <c r="BC25" i="2" s="1"/>
  <c r="BD25" i="2"/>
  <c r="BG25" i="2" a="1"/>
  <c r="BG25" i="2" s="1"/>
  <c r="BH25" i="2"/>
  <c r="BI25" i="2"/>
  <c r="BJ25" i="2" s="1"/>
  <c r="BL25" i="2"/>
  <c r="BM25" i="2"/>
  <c r="BP25" i="2" a="1"/>
  <c r="BP25" i="2" s="1"/>
  <c r="BQ25" i="2"/>
  <c r="AY26" i="2" a="1"/>
  <c r="AY26" i="2" s="1"/>
  <c r="AZ26" i="2"/>
  <c r="BC26" i="2" a="1"/>
  <c r="BC26" i="2" s="1"/>
  <c r="BD26" i="2"/>
  <c r="BG26" i="2" a="1"/>
  <c r="BG26" i="2" s="1"/>
  <c r="BH26" i="2"/>
  <c r="BI26" i="2"/>
  <c r="BL26" i="2"/>
  <c r="BM26" i="2"/>
  <c r="BP26" i="2" a="1"/>
  <c r="BP26" i="2" s="1"/>
  <c r="BQ26" i="2"/>
  <c r="AY27" i="2" a="1"/>
  <c r="AY27" i="2" s="1"/>
  <c r="AZ27" i="2"/>
  <c r="BC27" i="2" a="1"/>
  <c r="BC27" i="2" s="1"/>
  <c r="BD27" i="2"/>
  <c r="BG27" i="2" a="1"/>
  <c r="BG27" i="2" s="1"/>
  <c r="BH27" i="2"/>
  <c r="BI27" i="2"/>
  <c r="BK27" i="2" s="1"/>
  <c r="BL27" i="2"/>
  <c r="BM27" i="2"/>
  <c r="BP27" i="2" a="1"/>
  <c r="BP27" i="2" s="1"/>
  <c r="BQ27" i="2"/>
  <c r="AY28" i="2" a="1"/>
  <c r="AY28" i="2" s="1"/>
  <c r="AZ28" i="2"/>
  <c r="BC28" i="2" a="1"/>
  <c r="BC28" i="2" s="1"/>
  <c r="BD28" i="2"/>
  <c r="BG28" i="2" a="1"/>
  <c r="BG28" i="2" s="1"/>
  <c r="BH28" i="2"/>
  <c r="BI28" i="2"/>
  <c r="BL28" i="2"/>
  <c r="BM28" i="2"/>
  <c r="BP28" i="2" a="1"/>
  <c r="BP28" i="2" s="1"/>
  <c r="BQ28" i="2"/>
  <c r="AY29" i="2" a="1"/>
  <c r="AY29" i="2" s="1"/>
  <c r="AZ29" i="2"/>
  <c r="BC29" i="2" a="1"/>
  <c r="BC29" i="2" s="1"/>
  <c r="BD29" i="2"/>
  <c r="BG29" i="2" a="1"/>
  <c r="BG29" i="2" s="1"/>
  <c r="BH29" i="2"/>
  <c r="BI29" i="2"/>
  <c r="BJ29" i="2" s="1"/>
  <c r="BL29" i="2"/>
  <c r="BM29" i="2"/>
  <c r="BP29" i="2" a="1"/>
  <c r="BP29" i="2" s="1"/>
  <c r="BQ29" i="2"/>
  <c r="AY30" i="2" a="1"/>
  <c r="AY30" i="2" s="1"/>
  <c r="AZ30" i="2"/>
  <c r="BC30" i="2" a="1"/>
  <c r="BC30" i="2" s="1"/>
  <c r="BD30" i="2"/>
  <c r="BG30" i="2" a="1"/>
  <c r="BG30" i="2" s="1"/>
  <c r="BH30" i="2"/>
  <c r="BI30" i="2"/>
  <c r="BL30" i="2"/>
  <c r="BM30" i="2"/>
  <c r="BP30" i="2" a="1"/>
  <c r="BP30" i="2" s="1"/>
  <c r="BQ30" i="2"/>
  <c r="AY31" i="2" a="1"/>
  <c r="AY31" i="2" s="1"/>
  <c r="AZ31" i="2"/>
  <c r="BC31" i="2" a="1"/>
  <c r="BC31" i="2" s="1"/>
  <c r="BD31" i="2"/>
  <c r="BG31" i="2" a="1"/>
  <c r="BG31" i="2" s="1"/>
  <c r="BH31" i="2"/>
  <c r="BI31" i="2"/>
  <c r="BL31" i="2"/>
  <c r="BM31" i="2"/>
  <c r="BP31" i="2" a="1"/>
  <c r="BP31" i="2" s="1"/>
  <c r="BQ31" i="2"/>
  <c r="AY32" i="2" a="1"/>
  <c r="AY32" i="2" s="1"/>
  <c r="AZ32" i="2"/>
  <c r="BC32" i="2" a="1"/>
  <c r="BC32" i="2" s="1"/>
  <c r="BD32" i="2"/>
  <c r="BG32" i="2" a="1"/>
  <c r="BG32" i="2" s="1"/>
  <c r="BH32" i="2"/>
  <c r="BI32" i="2"/>
  <c r="BJ32" i="2" s="1"/>
  <c r="BL32" i="2"/>
  <c r="BM32" i="2"/>
  <c r="BP32" i="2" a="1"/>
  <c r="BP32" i="2" s="1"/>
  <c r="BQ32" i="2"/>
  <c r="AY33" i="2" a="1"/>
  <c r="AY33" i="2" s="1"/>
  <c r="BC33" i="2" a="1"/>
  <c r="BC33" i="2" s="1"/>
  <c r="BG33" i="2" a="1"/>
  <c r="BG33" i="2" s="1"/>
  <c r="BI33" i="2"/>
  <c r="BL33" i="2"/>
  <c r="BM33" i="2"/>
  <c r="BP33" i="2" a="1"/>
  <c r="BP33" i="2" s="1"/>
  <c r="AY34" i="2" a="1"/>
  <c r="AY34" i="2" s="1"/>
  <c r="AZ34" i="2"/>
  <c r="BC34" i="2" a="1"/>
  <c r="BC34" i="2" s="1"/>
  <c r="BD34" i="2"/>
  <c r="BG34" i="2" a="1"/>
  <c r="BG34" i="2" s="1"/>
  <c r="BH34" i="2"/>
  <c r="BI34" i="2"/>
  <c r="BL34" i="2"/>
  <c r="BM34" i="2"/>
  <c r="BP34" i="2" a="1"/>
  <c r="BP34" i="2" s="1"/>
  <c r="BQ34" i="2"/>
  <c r="AY35" i="2" a="1"/>
  <c r="AY35" i="2" s="1"/>
  <c r="AZ35" i="2"/>
  <c r="BC35" i="2" a="1"/>
  <c r="BC35" i="2" s="1"/>
  <c r="BD35" i="2"/>
  <c r="BG35" i="2" a="1"/>
  <c r="BG35" i="2" s="1"/>
  <c r="BH35" i="2"/>
  <c r="BI35" i="2"/>
  <c r="BL35" i="2"/>
  <c r="BM35" i="2"/>
  <c r="BP35" i="2" a="1"/>
  <c r="BP35" i="2" s="1"/>
  <c r="BQ35" i="2"/>
  <c r="AY36" i="2" a="1"/>
  <c r="AY36" i="2" s="1"/>
  <c r="AZ36" i="2"/>
  <c r="BC36" i="2" a="1"/>
  <c r="BC36" i="2" s="1"/>
  <c r="BD36" i="2"/>
  <c r="BG36" i="2" a="1"/>
  <c r="BG36" i="2" s="1"/>
  <c r="BH36" i="2"/>
  <c r="BI36" i="2"/>
  <c r="BJ36" i="2" s="1"/>
  <c r="BL36" i="2"/>
  <c r="BM36" i="2"/>
  <c r="BP36" i="2" a="1"/>
  <c r="BP36" i="2" s="1"/>
  <c r="BQ36" i="2"/>
  <c r="AY37" i="2" a="1"/>
  <c r="AY37" i="2" s="1"/>
  <c r="AZ37" i="2"/>
  <c r="BC37" i="2" a="1"/>
  <c r="BC37" i="2" s="1"/>
  <c r="BD37" i="2"/>
  <c r="BG37" i="2" a="1"/>
  <c r="BG37" i="2" s="1"/>
  <c r="BH37" i="2"/>
  <c r="BI37" i="2"/>
  <c r="BK37" i="2" s="1"/>
  <c r="BJ37" i="2"/>
  <c r="BL37" i="2"/>
  <c r="BM37" i="2"/>
  <c r="BP37" i="2" a="1"/>
  <c r="BP37" i="2" s="1"/>
  <c r="BQ37" i="2"/>
  <c r="AY38" i="2" a="1"/>
  <c r="AY38" i="2" s="1"/>
  <c r="AZ38" i="2"/>
  <c r="BC38" i="2" a="1"/>
  <c r="BC38" i="2" s="1"/>
  <c r="BD38" i="2"/>
  <c r="BG38" i="2" a="1"/>
  <c r="BG38" i="2" s="1"/>
  <c r="BH38" i="2"/>
  <c r="BI38" i="2"/>
  <c r="BL38" i="2"/>
  <c r="BM38" i="2"/>
  <c r="BP38" i="2" a="1"/>
  <c r="BP38" i="2" s="1"/>
  <c r="BQ38" i="2"/>
  <c r="AY39" i="2" a="1"/>
  <c r="AY39" i="2" s="1"/>
  <c r="AZ39" i="2"/>
  <c r="BC39" i="2" a="1"/>
  <c r="BC39" i="2" s="1"/>
  <c r="BD39" i="2"/>
  <c r="BG39" i="2" a="1"/>
  <c r="BG39" i="2" s="1"/>
  <c r="BH39" i="2"/>
  <c r="BI39" i="2"/>
  <c r="BK39" i="2" s="1"/>
  <c r="BL39" i="2"/>
  <c r="BM39" i="2"/>
  <c r="BP39" i="2" a="1"/>
  <c r="BP39" i="2" s="1"/>
  <c r="BQ39" i="2"/>
  <c r="AY40" i="2" a="1"/>
  <c r="AY40" i="2" s="1"/>
  <c r="AZ40" i="2"/>
  <c r="BC40" i="2" a="1"/>
  <c r="BC40" i="2" s="1"/>
  <c r="BD40" i="2"/>
  <c r="BG40" i="2" a="1"/>
  <c r="BG40" i="2" s="1"/>
  <c r="BH40" i="2"/>
  <c r="BI40" i="2"/>
  <c r="BL40" i="2"/>
  <c r="BM40" i="2"/>
  <c r="BP40" i="2" a="1"/>
  <c r="BP40" i="2" s="1"/>
  <c r="BQ40" i="2"/>
  <c r="AY41" i="2" a="1"/>
  <c r="AY41" i="2" s="1"/>
  <c r="AZ41" i="2"/>
  <c r="BC41" i="2" a="1"/>
  <c r="BC41" i="2" s="1"/>
  <c r="BD41" i="2"/>
  <c r="BG41" i="2" a="1"/>
  <c r="BG41" i="2" s="1"/>
  <c r="BH41" i="2"/>
  <c r="BI41" i="2"/>
  <c r="BJ41" i="2" s="1"/>
  <c r="BL41" i="2"/>
  <c r="BM41" i="2"/>
  <c r="BP41" i="2" a="1"/>
  <c r="BP41" i="2" s="1"/>
  <c r="BQ41" i="2"/>
  <c r="AY42" i="2" a="1"/>
  <c r="AY42" i="2" s="1"/>
  <c r="AZ42" i="2"/>
  <c r="BC42" i="2" a="1"/>
  <c r="BC42" i="2" s="1"/>
  <c r="BD42" i="2"/>
  <c r="BG42" i="2" a="1"/>
  <c r="BG42" i="2" s="1"/>
  <c r="BH42" i="2"/>
  <c r="BI42" i="2"/>
  <c r="BJ42" i="2" s="1"/>
  <c r="BL42" i="2"/>
  <c r="BM42" i="2"/>
  <c r="BP42" i="2" a="1"/>
  <c r="BP42" i="2" s="1"/>
  <c r="BQ42" i="2"/>
  <c r="AY43" i="2" a="1"/>
  <c r="AY43" i="2" s="1"/>
  <c r="AZ43" i="2"/>
  <c r="BC43" i="2" a="1"/>
  <c r="BC43" i="2" s="1"/>
  <c r="BD43" i="2"/>
  <c r="BG43" i="2" a="1"/>
  <c r="BG43" i="2" s="1"/>
  <c r="BH43" i="2"/>
  <c r="BI43" i="2"/>
  <c r="BK43" i="2" s="1"/>
  <c r="BL43" i="2"/>
  <c r="BM43" i="2"/>
  <c r="BP43" i="2" a="1"/>
  <c r="BP43" i="2" s="1"/>
  <c r="BQ43" i="2"/>
  <c r="AY44" i="2" a="1"/>
  <c r="AY44" i="2" s="1"/>
  <c r="AZ44" i="2"/>
  <c r="BC44" i="2" a="1"/>
  <c r="BC44" i="2" s="1"/>
  <c r="BD44" i="2"/>
  <c r="BG44" i="2" a="1"/>
  <c r="BG44" i="2" s="1"/>
  <c r="BH44" i="2"/>
  <c r="BI44" i="2"/>
  <c r="BJ44" i="2" s="1"/>
  <c r="BL44" i="2"/>
  <c r="BM44" i="2"/>
  <c r="BP44" i="2" a="1"/>
  <c r="BP44" i="2" s="1"/>
  <c r="BQ44" i="2"/>
  <c r="AY45" i="2" a="1"/>
  <c r="AY45" i="2" s="1"/>
  <c r="AZ45" i="2"/>
  <c r="BC45" i="2" a="1"/>
  <c r="BC45" i="2" s="1"/>
  <c r="BD45" i="2"/>
  <c r="BG45" i="2" a="1"/>
  <c r="BG45" i="2" s="1"/>
  <c r="BH45" i="2"/>
  <c r="BI45" i="2"/>
  <c r="BL45" i="2"/>
  <c r="BM45" i="2"/>
  <c r="BP45" i="2" a="1"/>
  <c r="BP45" i="2" s="1"/>
  <c r="BQ45" i="2"/>
  <c r="AY46" i="2" a="1"/>
  <c r="AY46" i="2" s="1"/>
  <c r="AZ46" i="2"/>
  <c r="BC46" i="2" a="1"/>
  <c r="BC46" i="2" s="1"/>
  <c r="BD46" i="2"/>
  <c r="BG46" i="2" a="1"/>
  <c r="BG46" i="2" s="1"/>
  <c r="BH46" i="2"/>
  <c r="BI46" i="2"/>
  <c r="BL46" i="2"/>
  <c r="BM46" i="2"/>
  <c r="BP46" i="2" a="1"/>
  <c r="BP46" i="2" s="1"/>
  <c r="BQ46" i="2"/>
  <c r="AY14" i="2" a="1"/>
  <c r="AY14" i="2" s="1"/>
  <c r="AZ14" i="2"/>
  <c r="BC14" i="2" a="1"/>
  <c r="BC14" i="2" s="1"/>
  <c r="BD14" i="2"/>
  <c r="BG14" i="2" a="1"/>
  <c r="BG14" i="2" s="1"/>
  <c r="BH14" i="2"/>
  <c r="BI14" i="2"/>
  <c r="BL14" i="2"/>
  <c r="BM14" i="2"/>
  <c r="BP14" i="2" a="1"/>
  <c r="BP14" i="2" s="1"/>
  <c r="BQ14" i="2"/>
  <c r="BI15" i="2"/>
  <c r="BL15" i="2"/>
  <c r="BM15" i="2"/>
  <c r="AY16" i="2" a="1"/>
  <c r="AY16" i="2" s="1"/>
  <c r="AZ16" i="2"/>
  <c r="BC16" i="2" a="1"/>
  <c r="BC16" i="2" s="1"/>
  <c r="BD16" i="2"/>
  <c r="BG16" i="2" a="1"/>
  <c r="BG16" i="2" s="1"/>
  <c r="BH16" i="2"/>
  <c r="BI16" i="2"/>
  <c r="BK16" i="2" s="1"/>
  <c r="BL16" i="2"/>
  <c r="BM16" i="2"/>
  <c r="BP16" i="2" a="1"/>
  <c r="BP16" i="2" s="1"/>
  <c r="BQ16" i="2"/>
  <c r="AY17" i="2" a="1"/>
  <c r="AY17" i="2" s="1"/>
  <c r="BC17" i="2" a="1"/>
  <c r="BC17" i="2" s="1"/>
  <c r="BG17" i="2" a="1"/>
  <c r="BG17" i="2" s="1"/>
  <c r="BI17" i="2"/>
  <c r="BK17" i="2" s="1"/>
  <c r="BL17" i="2"/>
  <c r="BM17" i="2"/>
  <c r="BP17" i="2" a="1"/>
  <c r="BP17" i="2" s="1"/>
  <c r="AY18" i="2" a="1"/>
  <c r="AY18" i="2" s="1"/>
  <c r="AZ18" i="2"/>
  <c r="BC18" i="2" a="1"/>
  <c r="BC18" i="2" s="1"/>
  <c r="BD18" i="2"/>
  <c r="BG18" i="2" a="1"/>
  <c r="BG18" i="2" s="1"/>
  <c r="BH18" i="2"/>
  <c r="BI18" i="2"/>
  <c r="BJ18" i="2" s="1"/>
  <c r="BL18" i="2"/>
  <c r="BM18" i="2"/>
  <c r="BP18" i="2" a="1"/>
  <c r="BP18" i="2" s="1"/>
  <c r="BQ18" i="2"/>
  <c r="AY12" i="2" a="1"/>
  <c r="AY12" i="2" s="1"/>
  <c r="BC12" i="2" a="1"/>
  <c r="BC12" i="2" s="1"/>
  <c r="BG12" i="2" a="1"/>
  <c r="BG12" i="2" s="1"/>
  <c r="BI12" i="2"/>
  <c r="BL12" i="2"/>
  <c r="BM12" i="2"/>
  <c r="BP12" i="2" a="1"/>
  <c r="BP12" i="2" s="1"/>
  <c r="BP13" i="2" a="1"/>
  <c r="BP13" i="2" s="1"/>
  <c r="BG13" i="2" a="1"/>
  <c r="BG13" i="2" s="1"/>
  <c r="AY13" i="2" a="1"/>
  <c r="AY13" i="2" s="1"/>
  <c r="BM13" i="2"/>
  <c r="BL13" i="2"/>
  <c r="BI12" i="9"/>
  <c r="BJ17" i="2" l="1"/>
  <c r="BJ21" i="2"/>
  <c r="BK29" i="2"/>
  <c r="BJ43" i="2"/>
  <c r="BK41" i="2"/>
  <c r="BK28" i="2"/>
  <c r="BJ28" i="2"/>
  <c r="BK44" i="2"/>
  <c r="BK36" i="2"/>
  <c r="BJ20" i="2"/>
  <c r="BK18" i="2"/>
  <c r="BJ16" i="2"/>
  <c r="BJ39" i="2"/>
  <c r="BJ27" i="2"/>
  <c r="BK32" i="2"/>
  <c r="BK25" i="2"/>
  <c r="BK42" i="2"/>
  <c r="BJ23" i="2"/>
  <c r="BK30" i="2"/>
  <c r="BJ30" i="2"/>
  <c r="BK38" i="2"/>
  <c r="BJ38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14" i="2"/>
  <c r="AL16" i="2"/>
  <c r="AL17" i="2"/>
  <c r="AL12" i="2"/>
  <c r="AL13" i="2"/>
  <c r="AM16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14" i="2"/>
  <c r="AQ14" i="2"/>
  <c r="AR14" i="2"/>
  <c r="AQ15" i="2"/>
  <c r="AR15" i="2"/>
  <c r="AQ16" i="2"/>
  <c r="AR16" i="2"/>
  <c r="AQ17" i="2"/>
  <c r="AR17" i="2"/>
  <c r="AQ18" i="2"/>
  <c r="AR18" i="2"/>
  <c r="AQ19" i="2"/>
  <c r="AR19" i="2"/>
  <c r="AQ20" i="2"/>
  <c r="AR20" i="2"/>
  <c r="AQ21" i="2"/>
  <c r="AR21" i="2"/>
  <c r="AQ22" i="2"/>
  <c r="AR22" i="2"/>
  <c r="AQ23" i="2"/>
  <c r="AR23" i="2"/>
  <c r="AQ24" i="2"/>
  <c r="AR24" i="2"/>
  <c r="AQ25" i="2"/>
  <c r="AR25" i="2"/>
  <c r="AQ26" i="2"/>
  <c r="AR26" i="2"/>
  <c r="AQ27" i="2"/>
  <c r="AR27" i="2"/>
  <c r="AQ28" i="2"/>
  <c r="AR28" i="2"/>
  <c r="AQ29" i="2"/>
  <c r="AR29" i="2"/>
  <c r="AQ30" i="2"/>
  <c r="AR30" i="2"/>
  <c r="AQ31" i="2"/>
  <c r="AR31" i="2"/>
  <c r="AQ32" i="2"/>
  <c r="AR32" i="2"/>
  <c r="AQ33" i="2"/>
  <c r="AR33" i="2"/>
  <c r="AQ34" i="2"/>
  <c r="AR34" i="2"/>
  <c r="AQ35" i="2"/>
  <c r="AR35" i="2"/>
  <c r="AQ36" i="2"/>
  <c r="AR36" i="2"/>
  <c r="AQ37" i="2"/>
  <c r="AR37" i="2"/>
  <c r="AQ38" i="2"/>
  <c r="AR38" i="2"/>
  <c r="AQ39" i="2"/>
  <c r="AR39" i="2"/>
  <c r="AQ40" i="2"/>
  <c r="AR40" i="2"/>
  <c r="AQ41" i="2"/>
  <c r="AR41" i="2"/>
  <c r="AQ42" i="2"/>
  <c r="AR42" i="2"/>
  <c r="AQ43" i="2"/>
  <c r="AR43" i="2"/>
  <c r="AQ44" i="2"/>
  <c r="AR44" i="2"/>
  <c r="AQ45" i="2"/>
  <c r="AR45" i="2"/>
  <c r="AQ46" i="2"/>
  <c r="AR46" i="2"/>
  <c r="AQ12" i="2"/>
  <c r="AR12" i="2"/>
  <c r="AR13" i="2"/>
  <c r="AQ13" i="2"/>
  <c r="AN12" i="9"/>
  <c r="AN14" i="2"/>
  <c r="AN15" i="2"/>
  <c r="AN16" i="2"/>
  <c r="AO16" i="2" s="1"/>
  <c r="AN17" i="2"/>
  <c r="AO17" i="2" s="1"/>
  <c r="AN18" i="2"/>
  <c r="AO18" i="2" s="1"/>
  <c r="AN19" i="2"/>
  <c r="AN20" i="2"/>
  <c r="AN21" i="2"/>
  <c r="AO21" i="2" s="1"/>
  <c r="AN22" i="2"/>
  <c r="AN23" i="2"/>
  <c r="AP23" i="2" s="1"/>
  <c r="AN24" i="2"/>
  <c r="AN25" i="2"/>
  <c r="AN26" i="2"/>
  <c r="AN27" i="2"/>
  <c r="AP27" i="2" s="1"/>
  <c r="AN28" i="2"/>
  <c r="AN29" i="2"/>
  <c r="AN30" i="2"/>
  <c r="AN31" i="2"/>
  <c r="AN32" i="2"/>
  <c r="AN33" i="2"/>
  <c r="AN34" i="2"/>
  <c r="AN35" i="2"/>
  <c r="AN36" i="2"/>
  <c r="AN37" i="2"/>
  <c r="AN38" i="2"/>
  <c r="AN39" i="2"/>
  <c r="AP39" i="2" s="1"/>
  <c r="AN40" i="2"/>
  <c r="AN41" i="2"/>
  <c r="AN42" i="2"/>
  <c r="AN43" i="2"/>
  <c r="AP43" i="2" s="1"/>
  <c r="AN44" i="2"/>
  <c r="AN45" i="2"/>
  <c r="AN46" i="2"/>
  <c r="AO27" i="2"/>
  <c r="AO39" i="2"/>
  <c r="AO20" i="2"/>
  <c r="AN12" i="2"/>
  <c r="AN13" i="2"/>
  <c r="AP13" i="2" s="1"/>
  <c r="AO13" i="2" l="1"/>
  <c r="AO23" i="2"/>
  <c r="AP41" i="2"/>
  <c r="AO41" i="2"/>
  <c r="AP29" i="2"/>
  <c r="AO29" i="2"/>
  <c r="AP37" i="2"/>
  <c r="AO37" i="2"/>
  <c r="AP25" i="2"/>
  <c r="AO25" i="2"/>
  <c r="AO43" i="2"/>
  <c r="AP30" i="2"/>
  <c r="AO30" i="2"/>
  <c r="AP38" i="2"/>
  <c r="AO38" i="2"/>
  <c r="AP42" i="2"/>
  <c r="AO42" i="2"/>
  <c r="AP32" i="2"/>
  <c r="AO32" i="2"/>
  <c r="AP44" i="2"/>
  <c r="AO44" i="2"/>
  <c r="AP36" i="2"/>
  <c r="AO36" i="2"/>
  <c r="AP28" i="2"/>
  <c r="AO28" i="2"/>
  <c r="AP21" i="2"/>
  <c r="AP20" i="2"/>
  <c r="AP18" i="2"/>
  <c r="AP17" i="2"/>
  <c r="AP16" i="2"/>
  <c r="AB16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14" i="2"/>
  <c r="AB17" i="2"/>
  <c r="AB33" i="2" l="1"/>
  <c r="I30" i="10"/>
  <c r="CY33" i="2"/>
  <c r="DQ33" i="2"/>
  <c r="DL33" i="2"/>
  <c r="FZ33" i="2"/>
  <c r="GH33" i="2"/>
  <c r="GQ33" i="2"/>
  <c r="HK33" i="2"/>
  <c r="HQ33" i="2"/>
  <c r="IH33" i="2"/>
  <c r="EJ33" i="2"/>
  <c r="IR33" i="2"/>
  <c r="JD33" i="2"/>
  <c r="JQ33" i="2"/>
  <c r="DX33" i="2"/>
  <c r="EF33" i="2"/>
  <c r="EV33" i="2"/>
  <c r="FE33" i="2"/>
  <c r="FP33" i="2"/>
  <c r="JM33" i="2"/>
  <c r="EZ33" i="2"/>
  <c r="FT33" i="2"/>
  <c r="FV33" i="2"/>
  <c r="GD33" i="2"/>
  <c r="GM33" i="2"/>
  <c r="HA33" i="2"/>
  <c r="HM33" i="2"/>
  <c r="ID33" i="2"/>
  <c r="IV33" i="2"/>
  <c r="EB33" i="2"/>
  <c r="FK33" i="2"/>
  <c r="CO33" i="2"/>
  <c r="CS33" i="2"/>
  <c r="CJ33" i="2"/>
  <c r="CA33" i="2"/>
  <c r="BV33" i="2"/>
  <c r="BD33" i="2"/>
  <c r="AZ33" i="2"/>
  <c r="BH33" i="2"/>
  <c r="BQ33" i="2"/>
  <c r="AM33" i="2"/>
  <c r="AB15" i="2"/>
  <c r="V13" i="2"/>
  <c r="V14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12" i="2"/>
  <c r="X53" i="9" l="1"/>
  <c r="X52" i="9"/>
  <c r="X51" i="9"/>
  <c r="X50" i="9"/>
  <c r="U49" i="9"/>
  <c r="T49" i="9"/>
  <c r="S49" i="9"/>
  <c r="R49" i="9"/>
  <c r="Q49" i="9"/>
  <c r="P49" i="9"/>
  <c r="L49" i="9"/>
  <c r="K49" i="9"/>
  <c r="I49" i="9"/>
  <c r="H49" i="9"/>
  <c r="G49" i="9"/>
  <c r="F49" i="9"/>
  <c r="E49" i="9"/>
  <c r="D49" i="9" s="1"/>
  <c r="C49" i="9"/>
  <c r="B49" i="9"/>
  <c r="A49" i="9"/>
  <c r="U48" i="9"/>
  <c r="T48" i="9"/>
  <c r="S48" i="9"/>
  <c r="R48" i="9"/>
  <c r="Q48" i="9"/>
  <c r="P48" i="9"/>
  <c r="L48" i="9"/>
  <c r="Z48" i="9" s="1"/>
  <c r="K48" i="9"/>
  <c r="I48" i="9"/>
  <c r="H48" i="9"/>
  <c r="G48" i="9"/>
  <c r="F48" i="9"/>
  <c r="E48" i="9"/>
  <c r="D48" i="9"/>
  <c r="C48" i="9"/>
  <c r="B48" i="9"/>
  <c r="A48" i="9"/>
  <c r="W47" i="9"/>
  <c r="X47" i="9" s="1"/>
  <c r="U47" i="9"/>
  <c r="T47" i="9"/>
  <c r="S47" i="9"/>
  <c r="R47" i="9"/>
  <c r="Q47" i="9"/>
  <c r="P47" i="9"/>
  <c r="N47" i="9"/>
  <c r="O47" i="9" s="1"/>
  <c r="M47" i="9"/>
  <c r="L47" i="9"/>
  <c r="Y47" i="9" s="1"/>
  <c r="K47" i="9"/>
  <c r="I47" i="9"/>
  <c r="H47" i="9"/>
  <c r="G47" i="9"/>
  <c r="F47" i="9"/>
  <c r="E47" i="9"/>
  <c r="D47" i="9"/>
  <c r="C47" i="9"/>
  <c r="B47" i="9"/>
  <c r="A47" i="9"/>
  <c r="Z13" i="9"/>
  <c r="U13" i="9"/>
  <c r="T13" i="9"/>
  <c r="S13" i="9"/>
  <c r="R13" i="9"/>
  <c r="Q13" i="9"/>
  <c r="P13" i="9"/>
  <c r="L13" i="9"/>
  <c r="Y13" i="9" s="1"/>
  <c r="K13" i="9"/>
  <c r="I13" i="9"/>
  <c r="H13" i="9"/>
  <c r="G13" i="9"/>
  <c r="D10" i="10" s="1"/>
  <c r="F13" i="9"/>
  <c r="E13" i="9"/>
  <c r="D13" i="9" s="1"/>
  <c r="C13" i="9"/>
  <c r="B13" i="9"/>
  <c r="C10" i="10" s="1"/>
  <c r="A13" i="9"/>
  <c r="AF12" i="9"/>
  <c r="X12" i="9"/>
  <c r="S12" i="9"/>
  <c r="P12" i="9"/>
  <c r="L12" i="9"/>
  <c r="W12" i="9" s="1"/>
  <c r="K12" i="9"/>
  <c r="I12" i="9"/>
  <c r="H12" i="9"/>
  <c r="G12" i="9"/>
  <c r="D9" i="10" s="1"/>
  <c r="F12" i="9"/>
  <c r="E12" i="9"/>
  <c r="D12" i="9" s="1"/>
  <c r="C12" i="9"/>
  <c r="B12" i="9"/>
  <c r="C9" i="10" s="1"/>
  <c r="A12" i="9"/>
  <c r="AC2" i="9"/>
  <c r="AC3" i="9" s="1"/>
  <c r="AA47" i="9" l="1"/>
  <c r="M48" i="9"/>
  <c r="M13" i="9"/>
  <c r="W13" i="9"/>
  <c r="F9" i="10"/>
  <c r="AB12" i="9"/>
  <c r="AB12" i="2" s="1"/>
  <c r="N13" i="9"/>
  <c r="O13" i="9" s="1"/>
  <c r="X13" i="9"/>
  <c r="Z47" i="9"/>
  <c r="DL17" i="2"/>
  <c r="DQ17" i="2"/>
  <c r="CY17" i="2"/>
  <c r="IV17" i="2"/>
  <c r="JM17" i="2"/>
  <c r="DX17" i="2"/>
  <c r="HQ17" i="2"/>
  <c r="IH17" i="2"/>
  <c r="EF17" i="2"/>
  <c r="EV17" i="2"/>
  <c r="FE17" i="2"/>
  <c r="FP17" i="2"/>
  <c r="FV17" i="2"/>
  <c r="GD17" i="2"/>
  <c r="GM17" i="2"/>
  <c r="HA17" i="2"/>
  <c r="IR17" i="2"/>
  <c r="JD17" i="2"/>
  <c r="JQ17" i="2"/>
  <c r="HM17" i="2"/>
  <c r="ID17" i="2"/>
  <c r="EB17" i="2"/>
  <c r="EJ17" i="2"/>
  <c r="EZ17" i="2"/>
  <c r="FK17" i="2"/>
  <c r="FT17" i="2"/>
  <c r="FZ17" i="2"/>
  <c r="GH17" i="2"/>
  <c r="GQ17" i="2"/>
  <c r="HK17" i="2"/>
  <c r="CS17" i="2"/>
  <c r="CO17" i="2"/>
  <c r="CJ17" i="2"/>
  <c r="CA17" i="2"/>
  <c r="BV17" i="2"/>
  <c r="AZ17" i="2"/>
  <c r="BH17" i="2"/>
  <c r="BD17" i="2"/>
  <c r="BQ17" i="2"/>
  <c r="AM17" i="2"/>
  <c r="AA12" i="9"/>
  <c r="AD12" i="9" s="1"/>
  <c r="H9" i="10" s="1"/>
  <c r="H30" i="10"/>
  <c r="T12" i="9"/>
  <c r="AC4" i="9"/>
  <c r="M12" i="9"/>
  <c r="Q12" i="9"/>
  <c r="U12" i="9"/>
  <c r="Z12" i="9"/>
  <c r="Y12" i="9"/>
  <c r="N12" i="9"/>
  <c r="O12" i="9" s="1"/>
  <c r="R12" i="9"/>
  <c r="Y48" i="9"/>
  <c r="N48" i="9"/>
  <c r="O48" i="9" s="1"/>
  <c r="W48" i="9"/>
  <c r="AA48" i="9" s="1"/>
  <c r="W49" i="9"/>
  <c r="AA49" i="9" s="1"/>
  <c r="N49" i="9"/>
  <c r="O49" i="9" s="1"/>
  <c r="Z49" i="9"/>
  <c r="M49" i="9"/>
  <c r="Y49" i="9"/>
  <c r="AF14" i="2"/>
  <c r="AF15" i="2"/>
  <c r="JR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12" i="2"/>
  <c r="AE12" i="9" l="1"/>
  <c r="AA13" i="9"/>
  <c r="AD13" i="9" s="1"/>
  <c r="H10" i="10" s="1"/>
  <c r="F10" i="10"/>
  <c r="AB13" i="9"/>
  <c r="X48" i="9"/>
  <c r="X49" i="9"/>
  <c r="I12" i="10"/>
  <c r="JR47" i="2"/>
  <c r="JR48" i="2"/>
  <c r="JR49" i="2"/>
  <c r="JR50" i="2"/>
  <c r="JR51" i="2"/>
  <c r="JR52" i="2"/>
  <c r="JR53" i="2"/>
  <c r="JR54" i="2"/>
  <c r="JR55" i="2"/>
  <c r="JR56" i="2"/>
  <c r="JR57" i="2"/>
  <c r="JR58" i="2"/>
  <c r="JR59" i="2"/>
  <c r="JR60" i="2"/>
  <c r="JR61" i="2"/>
  <c r="JR62" i="2"/>
  <c r="JR63" i="2"/>
  <c r="JR64" i="2"/>
  <c r="JR65" i="2"/>
  <c r="JR66" i="2"/>
  <c r="JR67" i="2"/>
  <c r="JR68" i="2"/>
  <c r="JR69" i="2"/>
  <c r="JR70" i="2"/>
  <c r="JR71" i="2"/>
  <c r="JR72" i="2"/>
  <c r="JR73" i="2"/>
  <c r="JR74" i="2"/>
  <c r="JR75" i="2"/>
  <c r="JR76" i="2"/>
  <c r="JR77" i="2"/>
  <c r="JR78" i="2"/>
  <c r="JR79" i="2"/>
  <c r="JR80" i="2"/>
  <c r="JR81" i="2"/>
  <c r="JR82" i="2"/>
  <c r="JR83" i="2"/>
  <c r="JR84" i="2"/>
  <c r="JR85" i="2"/>
  <c r="JR86" i="2"/>
  <c r="JR87" i="2"/>
  <c r="JR88" i="2"/>
  <c r="JR89" i="2"/>
  <c r="JR90" i="2"/>
  <c r="JR91" i="2"/>
  <c r="JR92" i="2"/>
  <c r="JR93" i="2"/>
  <c r="JR94" i="2"/>
  <c r="JR95" i="2"/>
  <c r="JR96" i="2"/>
  <c r="JR97" i="2"/>
  <c r="JR98" i="2"/>
  <c r="JR99" i="2"/>
  <c r="JR100" i="2"/>
  <c r="JR101" i="2"/>
  <c r="JR102" i="2"/>
  <c r="JR103" i="2"/>
  <c r="JR104" i="2"/>
  <c r="JR105" i="2"/>
  <c r="JR106" i="2"/>
  <c r="JR107" i="2"/>
  <c r="JR108" i="2"/>
  <c r="JR109" i="2"/>
  <c r="JR110" i="2"/>
  <c r="JR111" i="2"/>
  <c r="JR112" i="2"/>
  <c r="JR113" i="2"/>
  <c r="JR114" i="2"/>
  <c r="JR115" i="2"/>
  <c r="JR116" i="2"/>
  <c r="JR117" i="2"/>
  <c r="JR118" i="2"/>
  <c r="JR119" i="2"/>
  <c r="JR120" i="2"/>
  <c r="JR121" i="2"/>
  <c r="JR122" i="2"/>
  <c r="JR123" i="2"/>
  <c r="JR124" i="2"/>
  <c r="JR125" i="2"/>
  <c r="JR126" i="2"/>
  <c r="JR127" i="2"/>
  <c r="JR128" i="2"/>
  <c r="JR129" i="2"/>
  <c r="JR130" i="2"/>
  <c r="JR131" i="2"/>
  <c r="JR132" i="2"/>
  <c r="JR133" i="2"/>
  <c r="JR134" i="2"/>
  <c r="JR135" i="2"/>
  <c r="JR136" i="2"/>
  <c r="JR137" i="2"/>
  <c r="JR138" i="2"/>
  <c r="JR139" i="2"/>
  <c r="JR140" i="2"/>
  <c r="JR141" i="2"/>
  <c r="JR142" i="2"/>
  <c r="JR143" i="2"/>
  <c r="JR144" i="2"/>
  <c r="JR145" i="2"/>
  <c r="JR146" i="2"/>
  <c r="JR147" i="2"/>
  <c r="JR148" i="2"/>
  <c r="JR149" i="2"/>
  <c r="JR150" i="2"/>
  <c r="JR151" i="2"/>
  <c r="JR152" i="2"/>
  <c r="JR153" i="2"/>
  <c r="JR154" i="2"/>
  <c r="JR155" i="2"/>
  <c r="JR156" i="2"/>
  <c r="JR157" i="2"/>
  <c r="JR158" i="2"/>
  <c r="JR159" i="2"/>
  <c r="JR160" i="2"/>
  <c r="JR161" i="2"/>
  <c r="JR162" i="2"/>
  <c r="JR163" i="2"/>
  <c r="JR164" i="2"/>
  <c r="JR165" i="2"/>
  <c r="JR166" i="2"/>
  <c r="JR167" i="2"/>
  <c r="JR168" i="2"/>
  <c r="JR169" i="2"/>
  <c r="JR170" i="2"/>
  <c r="JR171" i="2"/>
  <c r="JR172" i="2"/>
  <c r="JR173" i="2"/>
  <c r="JR174" i="2"/>
  <c r="JR175" i="2"/>
  <c r="JR176" i="2"/>
  <c r="JR177" i="2"/>
  <c r="JR178" i="2"/>
  <c r="JR179" i="2"/>
  <c r="JR180" i="2"/>
  <c r="JR181" i="2"/>
  <c r="JR182" i="2"/>
  <c r="JR183" i="2"/>
  <c r="JR184" i="2"/>
  <c r="JR185" i="2"/>
  <c r="JR186" i="2"/>
  <c r="JR187" i="2"/>
  <c r="JR188" i="2"/>
  <c r="JR189" i="2"/>
  <c r="JR190" i="2"/>
  <c r="JR191" i="2"/>
  <c r="JR192" i="2"/>
  <c r="JR193" i="2"/>
  <c r="JR194" i="2"/>
  <c r="JR195" i="2"/>
  <c r="JR196" i="2"/>
  <c r="JR197" i="2"/>
  <c r="JR198" i="2"/>
  <c r="JR199" i="2"/>
  <c r="JR200" i="2"/>
  <c r="JR201" i="2"/>
  <c r="JR202" i="2"/>
  <c r="JR203" i="2"/>
  <c r="JR204" i="2"/>
  <c r="JR205" i="2"/>
  <c r="JR206" i="2"/>
  <c r="JR207" i="2"/>
  <c r="JR208" i="2"/>
  <c r="JR209" i="2"/>
  <c r="JR210" i="2"/>
  <c r="JR211" i="2"/>
  <c r="JR212" i="2"/>
  <c r="JR213" i="2"/>
  <c r="JR214" i="2"/>
  <c r="JR215" i="2"/>
  <c r="JR216" i="2"/>
  <c r="JR217" i="2"/>
  <c r="JR218" i="2"/>
  <c r="JR219" i="2"/>
  <c r="JR220" i="2"/>
  <c r="JR221" i="2"/>
  <c r="JR222" i="2"/>
  <c r="JR223" i="2"/>
  <c r="JR224" i="2"/>
  <c r="JR225" i="2"/>
  <c r="JR226" i="2"/>
  <c r="JR227" i="2"/>
  <c r="JR228" i="2"/>
  <c r="JR229" i="2"/>
  <c r="JR230" i="2"/>
  <c r="JR231" i="2"/>
  <c r="JR232" i="2"/>
  <c r="JR233" i="2"/>
  <c r="JR234" i="2"/>
  <c r="JR235" i="2"/>
  <c r="JR236" i="2"/>
  <c r="JR237" i="2"/>
  <c r="JR238" i="2"/>
  <c r="JR239" i="2"/>
  <c r="JR240" i="2"/>
  <c r="JR241" i="2"/>
  <c r="JR242" i="2"/>
  <c r="JR243" i="2"/>
  <c r="JR244" i="2"/>
  <c r="JR245" i="2"/>
  <c r="JR246" i="2"/>
  <c r="JR247" i="2"/>
  <c r="JR248" i="2"/>
  <c r="JR249" i="2"/>
  <c r="JR250" i="2"/>
  <c r="JR251" i="2"/>
  <c r="JR252" i="2"/>
  <c r="JR253" i="2"/>
  <c r="JR254" i="2"/>
  <c r="JR255" i="2"/>
  <c r="JR256" i="2"/>
  <c r="JR257" i="2"/>
  <c r="JR258" i="2"/>
  <c r="JR259" i="2"/>
  <c r="JR260" i="2"/>
  <c r="JR261" i="2"/>
  <c r="JR262" i="2"/>
  <c r="JR263" i="2"/>
  <c r="JR264" i="2"/>
  <c r="JR265" i="2"/>
  <c r="JR266" i="2"/>
  <c r="JR267" i="2"/>
  <c r="JR268" i="2"/>
  <c r="JR269" i="2"/>
  <c r="JR270" i="2"/>
  <c r="JR271" i="2"/>
  <c r="JR272" i="2"/>
  <c r="JR273" i="2"/>
  <c r="JR274" i="2"/>
  <c r="JR275" i="2"/>
  <c r="JR276" i="2"/>
  <c r="JR277" i="2"/>
  <c r="JR278" i="2"/>
  <c r="JR279" i="2"/>
  <c r="JR280" i="2"/>
  <c r="JR281" i="2"/>
  <c r="JR282" i="2"/>
  <c r="JR283" i="2"/>
  <c r="JR284" i="2"/>
  <c r="JR285" i="2"/>
  <c r="JR286" i="2"/>
  <c r="JR287" i="2"/>
  <c r="JR288" i="2"/>
  <c r="JR289" i="2"/>
  <c r="JR290" i="2"/>
  <c r="JR291" i="2"/>
  <c r="JR292" i="2"/>
  <c r="JR293" i="2"/>
  <c r="JR294" i="2"/>
  <c r="JR295" i="2"/>
  <c r="JR296" i="2"/>
  <c r="JR297" i="2"/>
  <c r="JR298" i="2"/>
  <c r="JR299" i="2"/>
  <c r="JR300" i="2"/>
  <c r="JR301" i="2"/>
  <c r="JR302" i="2"/>
  <c r="JR303" i="2"/>
  <c r="JR304" i="2"/>
  <c r="JR305" i="2"/>
  <c r="JR306" i="2"/>
  <c r="JR307" i="2"/>
  <c r="JR308" i="2"/>
  <c r="JR309" i="2"/>
  <c r="JR310" i="2"/>
  <c r="JR311" i="2"/>
  <c r="JR312" i="2"/>
  <c r="JR313" i="2"/>
  <c r="JR314" i="2"/>
  <c r="JR315" i="2"/>
  <c r="JR316" i="2"/>
  <c r="JR317" i="2"/>
  <c r="JR318" i="2"/>
  <c r="JR319" i="2"/>
  <c r="JR320" i="2"/>
  <c r="JR321" i="2"/>
  <c r="JR322" i="2"/>
  <c r="JR323" i="2"/>
  <c r="JR324" i="2"/>
  <c r="JR325" i="2"/>
  <c r="JR326" i="2"/>
  <c r="JR327" i="2"/>
  <c r="JR328" i="2"/>
  <c r="JR329" i="2"/>
  <c r="JR330" i="2"/>
  <c r="JR331" i="2"/>
  <c r="JR332" i="2"/>
  <c r="JR333" i="2"/>
  <c r="JR334" i="2"/>
  <c r="JR335" i="2"/>
  <c r="JR336" i="2"/>
  <c r="JR337" i="2"/>
  <c r="JR338" i="2"/>
  <c r="JR339" i="2"/>
  <c r="JR340" i="2"/>
  <c r="JR341" i="2"/>
  <c r="JR342" i="2"/>
  <c r="JR343" i="2"/>
  <c r="JR344" i="2"/>
  <c r="JR345" i="2"/>
  <c r="JR346" i="2"/>
  <c r="JR347" i="2"/>
  <c r="JR348" i="2"/>
  <c r="JR349" i="2"/>
  <c r="JR350" i="2"/>
  <c r="JR351" i="2"/>
  <c r="JR352" i="2"/>
  <c r="JR353" i="2"/>
  <c r="JR354" i="2"/>
  <c r="JR355" i="2"/>
  <c r="JR356" i="2"/>
  <c r="JR357" i="2"/>
  <c r="JR358" i="2"/>
  <c r="JR359" i="2"/>
  <c r="JR360" i="2"/>
  <c r="JR361" i="2"/>
  <c r="JR362" i="2"/>
  <c r="JR363" i="2"/>
  <c r="JR364" i="2"/>
  <c r="JR365" i="2"/>
  <c r="JR366" i="2"/>
  <c r="JR367" i="2"/>
  <c r="JR368" i="2"/>
  <c r="JR369" i="2"/>
  <c r="JR370" i="2"/>
  <c r="JR371" i="2"/>
  <c r="JR372" i="2"/>
  <c r="JR373" i="2"/>
  <c r="JR374" i="2"/>
  <c r="JR375" i="2"/>
  <c r="JR376" i="2"/>
  <c r="JR377" i="2"/>
  <c r="JR378" i="2"/>
  <c r="JR379" i="2"/>
  <c r="JR380" i="2"/>
  <c r="JR381" i="2"/>
  <c r="JR382" i="2"/>
  <c r="JR383" i="2"/>
  <c r="JR384" i="2"/>
  <c r="JR385" i="2"/>
  <c r="JR386" i="2"/>
  <c r="JR387" i="2"/>
  <c r="JR388" i="2"/>
  <c r="JR389" i="2"/>
  <c r="JR390" i="2"/>
  <c r="JR391" i="2"/>
  <c r="JR392" i="2"/>
  <c r="JR393" i="2"/>
  <c r="JR394" i="2"/>
  <c r="JR395" i="2"/>
  <c r="JR396" i="2"/>
  <c r="JR397" i="2"/>
  <c r="JR398" i="2"/>
  <c r="JR399" i="2"/>
  <c r="JR400" i="2"/>
  <c r="JR401" i="2"/>
  <c r="JR402" i="2"/>
  <c r="JR403" i="2"/>
  <c r="JR404" i="2"/>
  <c r="JR405" i="2"/>
  <c r="JR406" i="2"/>
  <c r="JR407" i="2"/>
  <c r="JR408" i="2"/>
  <c r="JR409" i="2"/>
  <c r="JR410" i="2"/>
  <c r="JR411" i="2"/>
  <c r="JR412" i="2"/>
  <c r="II47" i="2"/>
  <c r="II48" i="2"/>
  <c r="II49" i="2"/>
  <c r="II50" i="2"/>
  <c r="II51" i="2"/>
  <c r="II52" i="2"/>
  <c r="II53" i="2"/>
  <c r="II54" i="2"/>
  <c r="II55" i="2"/>
  <c r="II56" i="2"/>
  <c r="II57" i="2"/>
  <c r="II58" i="2"/>
  <c r="II59" i="2"/>
  <c r="II60" i="2"/>
  <c r="II61" i="2"/>
  <c r="II62" i="2"/>
  <c r="II63" i="2"/>
  <c r="II64" i="2"/>
  <c r="II65" i="2"/>
  <c r="II66" i="2"/>
  <c r="II67" i="2"/>
  <c r="II68" i="2"/>
  <c r="II69" i="2"/>
  <c r="II70" i="2"/>
  <c r="II71" i="2"/>
  <c r="II72" i="2"/>
  <c r="II73" i="2"/>
  <c r="II74" i="2"/>
  <c r="II75" i="2"/>
  <c r="II76" i="2"/>
  <c r="II77" i="2"/>
  <c r="II78" i="2"/>
  <c r="II79" i="2"/>
  <c r="II80" i="2"/>
  <c r="II81" i="2"/>
  <c r="II82" i="2"/>
  <c r="II83" i="2"/>
  <c r="II84" i="2"/>
  <c r="II85" i="2"/>
  <c r="II86" i="2"/>
  <c r="II87" i="2"/>
  <c r="II88" i="2"/>
  <c r="II89" i="2"/>
  <c r="II90" i="2"/>
  <c r="II91" i="2"/>
  <c r="II92" i="2"/>
  <c r="II93" i="2"/>
  <c r="II94" i="2"/>
  <c r="II95" i="2"/>
  <c r="II96" i="2"/>
  <c r="II97" i="2"/>
  <c r="II98" i="2"/>
  <c r="II99" i="2"/>
  <c r="II100" i="2"/>
  <c r="II101" i="2"/>
  <c r="II102" i="2"/>
  <c r="II103" i="2"/>
  <c r="II104" i="2"/>
  <c r="II105" i="2"/>
  <c r="II106" i="2"/>
  <c r="II107" i="2"/>
  <c r="II108" i="2"/>
  <c r="II109" i="2"/>
  <c r="II110" i="2"/>
  <c r="II111" i="2"/>
  <c r="II112" i="2"/>
  <c r="II113" i="2"/>
  <c r="II114" i="2"/>
  <c r="II115" i="2"/>
  <c r="II116" i="2"/>
  <c r="II117" i="2"/>
  <c r="II118" i="2"/>
  <c r="II119" i="2"/>
  <c r="II120" i="2"/>
  <c r="II121" i="2"/>
  <c r="II122" i="2"/>
  <c r="II123" i="2"/>
  <c r="II124" i="2"/>
  <c r="II125" i="2"/>
  <c r="II126" i="2"/>
  <c r="II127" i="2"/>
  <c r="II128" i="2"/>
  <c r="II129" i="2"/>
  <c r="II130" i="2"/>
  <c r="II131" i="2"/>
  <c r="II132" i="2"/>
  <c r="II133" i="2"/>
  <c r="II134" i="2"/>
  <c r="II135" i="2"/>
  <c r="II136" i="2"/>
  <c r="II137" i="2"/>
  <c r="II138" i="2"/>
  <c r="II139" i="2"/>
  <c r="II140" i="2"/>
  <c r="II141" i="2"/>
  <c r="II142" i="2"/>
  <c r="II143" i="2"/>
  <c r="II144" i="2"/>
  <c r="II145" i="2"/>
  <c r="II146" i="2"/>
  <c r="II147" i="2"/>
  <c r="II148" i="2"/>
  <c r="II149" i="2"/>
  <c r="II150" i="2"/>
  <c r="II151" i="2"/>
  <c r="II152" i="2"/>
  <c r="II153" i="2"/>
  <c r="II154" i="2"/>
  <c r="II155" i="2"/>
  <c r="II156" i="2"/>
  <c r="II157" i="2"/>
  <c r="II158" i="2"/>
  <c r="II159" i="2"/>
  <c r="II160" i="2"/>
  <c r="II161" i="2"/>
  <c r="II162" i="2"/>
  <c r="II163" i="2"/>
  <c r="II164" i="2"/>
  <c r="II165" i="2"/>
  <c r="II166" i="2"/>
  <c r="II167" i="2"/>
  <c r="II168" i="2"/>
  <c r="II169" i="2"/>
  <c r="II170" i="2"/>
  <c r="II171" i="2"/>
  <c r="II172" i="2"/>
  <c r="II173" i="2"/>
  <c r="II174" i="2"/>
  <c r="II175" i="2"/>
  <c r="II176" i="2"/>
  <c r="II177" i="2"/>
  <c r="II178" i="2"/>
  <c r="II179" i="2"/>
  <c r="II180" i="2"/>
  <c r="II181" i="2"/>
  <c r="II182" i="2"/>
  <c r="II183" i="2"/>
  <c r="II184" i="2"/>
  <c r="II185" i="2"/>
  <c r="II186" i="2"/>
  <c r="II187" i="2"/>
  <c r="II188" i="2"/>
  <c r="II189" i="2"/>
  <c r="II190" i="2"/>
  <c r="II191" i="2"/>
  <c r="II192" i="2"/>
  <c r="II193" i="2"/>
  <c r="II194" i="2"/>
  <c r="II195" i="2"/>
  <c r="II196" i="2"/>
  <c r="II197" i="2"/>
  <c r="II198" i="2"/>
  <c r="II199" i="2"/>
  <c r="II200" i="2"/>
  <c r="II201" i="2"/>
  <c r="II202" i="2"/>
  <c r="II203" i="2"/>
  <c r="II204" i="2"/>
  <c r="II205" i="2"/>
  <c r="II206" i="2"/>
  <c r="II207" i="2"/>
  <c r="II208" i="2"/>
  <c r="II209" i="2"/>
  <c r="II210" i="2"/>
  <c r="II211" i="2"/>
  <c r="II212" i="2"/>
  <c r="II213" i="2"/>
  <c r="II214" i="2"/>
  <c r="II215" i="2"/>
  <c r="II216" i="2"/>
  <c r="II217" i="2"/>
  <c r="II218" i="2"/>
  <c r="II219" i="2"/>
  <c r="II220" i="2"/>
  <c r="II221" i="2"/>
  <c r="II222" i="2"/>
  <c r="II223" i="2"/>
  <c r="II224" i="2"/>
  <c r="EK47" i="2"/>
  <c r="EK48" i="2"/>
  <c r="EK49" i="2"/>
  <c r="EK50" i="2"/>
  <c r="EK51" i="2"/>
  <c r="EK52" i="2"/>
  <c r="EK53" i="2"/>
  <c r="EK54" i="2"/>
  <c r="EK55" i="2"/>
  <c r="EK56" i="2"/>
  <c r="EK57" i="2"/>
  <c r="EK58" i="2"/>
  <c r="EK59" i="2"/>
  <c r="EK60" i="2"/>
  <c r="EK61" i="2"/>
  <c r="EK62" i="2"/>
  <c r="EK63" i="2"/>
  <c r="EK64" i="2"/>
  <c r="EK65" i="2"/>
  <c r="EK66" i="2"/>
  <c r="EK67" i="2"/>
  <c r="EK68" i="2"/>
  <c r="EK69" i="2"/>
  <c r="EK70" i="2"/>
  <c r="EK71" i="2"/>
  <c r="EK72" i="2"/>
  <c r="EK73" i="2"/>
  <c r="EK74" i="2"/>
  <c r="EK75" i="2"/>
  <c r="EK76" i="2"/>
  <c r="EK77" i="2"/>
  <c r="EK78" i="2"/>
  <c r="EK79" i="2"/>
  <c r="EK80" i="2"/>
  <c r="EK81" i="2"/>
  <c r="EK82" i="2"/>
  <c r="EK83" i="2"/>
  <c r="EK84" i="2"/>
  <c r="EK85" i="2"/>
  <c r="EK86" i="2"/>
  <c r="EK87" i="2"/>
  <c r="EK88" i="2"/>
  <c r="EK89" i="2"/>
  <c r="EK90" i="2"/>
  <c r="EK91" i="2"/>
  <c r="EK92" i="2"/>
  <c r="EK93" i="2"/>
  <c r="EK94" i="2"/>
  <c r="EK95" i="2"/>
  <c r="EK96" i="2"/>
  <c r="EK97" i="2"/>
  <c r="EK98" i="2"/>
  <c r="EK99" i="2"/>
  <c r="EK100" i="2"/>
  <c r="EK101" i="2"/>
  <c r="EK102" i="2"/>
  <c r="EK103" i="2"/>
  <c r="EK104" i="2"/>
  <c r="EK105" i="2"/>
  <c r="EK106" i="2"/>
  <c r="EK107" i="2"/>
  <c r="EK108" i="2"/>
  <c r="EK109" i="2"/>
  <c r="EK110" i="2"/>
  <c r="EK111" i="2"/>
  <c r="EK112" i="2"/>
  <c r="EK113" i="2"/>
  <c r="EK114" i="2"/>
  <c r="EK115" i="2"/>
  <c r="EK116" i="2"/>
  <c r="EK117" i="2"/>
  <c r="EK118" i="2"/>
  <c r="EK119" i="2"/>
  <c r="EK120" i="2"/>
  <c r="EK121" i="2"/>
  <c r="EK122" i="2"/>
  <c r="EK123" i="2"/>
  <c r="EK124" i="2"/>
  <c r="EK125" i="2"/>
  <c r="EK126" i="2"/>
  <c r="EK127" i="2"/>
  <c r="EK128" i="2"/>
  <c r="EK129" i="2"/>
  <c r="EK130" i="2"/>
  <c r="EK131" i="2"/>
  <c r="EK132" i="2"/>
  <c r="EK133" i="2"/>
  <c r="EK134" i="2"/>
  <c r="EK135" i="2"/>
  <c r="EK136" i="2"/>
  <c r="EK137" i="2"/>
  <c r="EK138" i="2"/>
  <c r="EK139" i="2"/>
  <c r="EK140" i="2"/>
  <c r="EK141" i="2"/>
  <c r="EK142" i="2"/>
  <c r="EK143" i="2"/>
  <c r="EK144" i="2"/>
  <c r="EK145" i="2"/>
  <c r="EK146" i="2"/>
  <c r="EK147" i="2"/>
  <c r="EK148" i="2"/>
  <c r="EK149" i="2"/>
  <c r="EK150" i="2"/>
  <c r="EK151" i="2"/>
  <c r="EK152" i="2"/>
  <c r="EK153" i="2"/>
  <c r="EK154" i="2"/>
  <c r="EK155" i="2"/>
  <c r="EK156" i="2"/>
  <c r="EK157" i="2"/>
  <c r="EK158" i="2"/>
  <c r="EK159" i="2"/>
  <c r="EK160" i="2"/>
  <c r="EK161" i="2"/>
  <c r="EK162" i="2"/>
  <c r="EK163" i="2"/>
  <c r="EK164" i="2"/>
  <c r="EK165" i="2"/>
  <c r="EK166" i="2"/>
  <c r="EK167" i="2"/>
  <c r="EK168" i="2"/>
  <c r="EK169" i="2"/>
  <c r="EK170" i="2"/>
  <c r="EK171" i="2"/>
  <c r="EK172" i="2"/>
  <c r="EK173" i="2"/>
  <c r="EK174" i="2"/>
  <c r="EK175" i="2"/>
  <c r="EK176" i="2"/>
  <c r="EK177" i="2"/>
  <c r="EK178" i="2"/>
  <c r="EK179" i="2"/>
  <c r="EK180" i="2"/>
  <c r="EK181" i="2"/>
  <c r="EK182" i="2"/>
  <c r="EK183" i="2"/>
  <c r="EK184" i="2"/>
  <c r="EK185" i="2"/>
  <c r="EK186" i="2"/>
  <c r="EK187" i="2"/>
  <c r="EK188" i="2"/>
  <c r="EK189" i="2"/>
  <c r="EK190" i="2"/>
  <c r="EK191" i="2"/>
  <c r="EK192" i="2"/>
  <c r="EK193" i="2"/>
  <c r="EK194" i="2"/>
  <c r="EK195" i="2"/>
  <c r="EK196" i="2"/>
  <c r="EK197" i="2"/>
  <c r="EK198" i="2"/>
  <c r="EK199" i="2"/>
  <c r="EK200" i="2"/>
  <c r="EK201" i="2"/>
  <c r="EK202" i="2"/>
  <c r="EK203" i="2"/>
  <c r="EK204" i="2"/>
  <c r="EK205" i="2"/>
  <c r="EK206" i="2"/>
  <c r="EK207" i="2"/>
  <c r="EK208" i="2"/>
  <c r="EK209" i="2"/>
  <c r="EK210" i="2"/>
  <c r="EK211" i="2"/>
  <c r="EK212" i="2"/>
  <c r="EK213" i="2"/>
  <c r="EK214" i="2"/>
  <c r="EK215" i="2"/>
  <c r="EK216" i="2"/>
  <c r="EK217" i="2"/>
  <c r="EK218" i="2"/>
  <c r="EK219" i="2"/>
  <c r="EK220" i="2"/>
  <c r="EK221" i="2"/>
  <c r="EK222" i="2"/>
  <c r="EK223" i="2"/>
  <c r="EK224" i="2"/>
  <c r="EK225" i="2"/>
  <c r="EK226" i="2"/>
  <c r="EK227" i="2"/>
  <c r="EK228" i="2"/>
  <c r="EK229" i="2"/>
  <c r="EK230" i="2"/>
  <c r="EK231" i="2"/>
  <c r="EK232" i="2"/>
  <c r="EK233" i="2"/>
  <c r="EK234" i="2"/>
  <c r="CB47" i="2"/>
  <c r="CB48" i="2"/>
  <c r="CB49" i="2"/>
  <c r="CB50" i="2"/>
  <c r="CB51" i="2"/>
  <c r="CB52" i="2"/>
  <c r="CB53" i="2"/>
  <c r="CB54" i="2"/>
  <c r="CB55" i="2"/>
  <c r="CB56" i="2"/>
  <c r="CB57" i="2"/>
  <c r="CB58" i="2"/>
  <c r="CB59" i="2"/>
  <c r="CB60" i="2"/>
  <c r="CB61" i="2"/>
  <c r="CB62" i="2"/>
  <c r="CB63" i="2"/>
  <c r="CB64" i="2"/>
  <c r="CB65" i="2"/>
  <c r="CB66" i="2"/>
  <c r="CB67" i="2"/>
  <c r="CB68" i="2"/>
  <c r="CB69" i="2"/>
  <c r="CB70" i="2"/>
  <c r="CB71" i="2"/>
  <c r="CB72" i="2"/>
  <c r="CB73" i="2"/>
  <c r="CB74" i="2"/>
  <c r="CB75" i="2"/>
  <c r="CB76" i="2"/>
  <c r="CB77" i="2"/>
  <c r="CB78" i="2"/>
  <c r="CB79" i="2"/>
  <c r="CB80" i="2"/>
  <c r="CB81" i="2"/>
  <c r="CB82" i="2"/>
  <c r="CB83" i="2"/>
  <c r="CB84" i="2"/>
  <c r="CB85" i="2"/>
  <c r="CB86" i="2"/>
  <c r="CB87" i="2"/>
  <c r="CB88" i="2"/>
  <c r="CB89" i="2"/>
  <c r="CB90" i="2"/>
  <c r="CB91" i="2"/>
  <c r="CB92" i="2"/>
  <c r="CB93" i="2"/>
  <c r="CB94" i="2"/>
  <c r="CB95" i="2"/>
  <c r="CB96" i="2"/>
  <c r="CB97" i="2"/>
  <c r="CB98" i="2"/>
  <c r="CB99" i="2"/>
  <c r="CB100" i="2"/>
  <c r="CB101" i="2"/>
  <c r="CB102" i="2"/>
  <c r="CB103" i="2"/>
  <c r="CB104" i="2"/>
  <c r="CB105" i="2"/>
  <c r="CB106" i="2"/>
  <c r="CB107" i="2"/>
  <c r="CB108" i="2"/>
  <c r="CB109" i="2"/>
  <c r="CB110" i="2"/>
  <c r="CB111" i="2"/>
  <c r="CB112" i="2"/>
  <c r="CB113" i="2"/>
  <c r="CB114" i="2"/>
  <c r="CB115" i="2"/>
  <c r="CB116" i="2"/>
  <c r="CB117" i="2"/>
  <c r="CB118" i="2"/>
  <c r="CB119" i="2"/>
  <c r="CB120" i="2"/>
  <c r="CB121" i="2"/>
  <c r="CB122" i="2"/>
  <c r="CB123" i="2"/>
  <c r="CB124" i="2"/>
  <c r="CB125" i="2"/>
  <c r="CB126" i="2"/>
  <c r="CB127" i="2"/>
  <c r="CB128" i="2"/>
  <c r="CB129" i="2"/>
  <c r="CB130" i="2"/>
  <c r="CB131" i="2"/>
  <c r="CB132" i="2"/>
  <c r="CB133" i="2"/>
  <c r="CB134" i="2"/>
  <c r="CB135" i="2"/>
  <c r="CB136" i="2"/>
  <c r="CB137" i="2"/>
  <c r="CB138" i="2"/>
  <c r="CB139" i="2"/>
  <c r="CB140" i="2"/>
  <c r="CB141" i="2"/>
  <c r="CB142" i="2"/>
  <c r="CB143" i="2"/>
  <c r="CB144" i="2"/>
  <c r="CB145" i="2"/>
  <c r="CB146" i="2"/>
  <c r="CB147" i="2"/>
  <c r="CB148" i="2"/>
  <c r="CB149" i="2"/>
  <c r="CB150" i="2"/>
  <c r="CB151" i="2"/>
  <c r="CB152" i="2"/>
  <c r="CB153" i="2"/>
  <c r="CB154" i="2"/>
  <c r="CB155" i="2"/>
  <c r="CB156" i="2"/>
  <c r="CB157" i="2"/>
  <c r="CB158" i="2"/>
  <c r="CB159" i="2"/>
  <c r="CB160" i="2"/>
  <c r="CB161" i="2"/>
  <c r="CB162" i="2"/>
  <c r="CB163" i="2"/>
  <c r="CB164" i="2"/>
  <c r="CB165" i="2"/>
  <c r="CB166" i="2"/>
  <c r="CB167" i="2"/>
  <c r="CB168" i="2"/>
  <c r="CB169" i="2"/>
  <c r="CB170" i="2"/>
  <c r="CB171" i="2"/>
  <c r="CB172" i="2"/>
  <c r="CB173" i="2"/>
  <c r="CB174" i="2"/>
  <c r="CB175" i="2"/>
  <c r="CB176" i="2"/>
  <c r="CB177" i="2"/>
  <c r="CB178" i="2"/>
  <c r="CB179" i="2"/>
  <c r="CB180" i="2"/>
  <c r="CB181" i="2"/>
  <c r="CB182" i="2"/>
  <c r="CB183" i="2"/>
  <c r="CB184" i="2"/>
  <c r="CB185" i="2"/>
  <c r="CB186" i="2"/>
  <c r="CB187" i="2"/>
  <c r="CB188" i="2"/>
  <c r="CB189" i="2"/>
  <c r="CB190" i="2"/>
  <c r="CB191" i="2"/>
  <c r="CB192" i="2"/>
  <c r="CB193" i="2"/>
  <c r="CB194" i="2"/>
  <c r="CB195" i="2"/>
  <c r="CB196" i="2"/>
  <c r="CB197" i="2"/>
  <c r="CB198" i="2"/>
  <c r="CB199" i="2"/>
  <c r="CB200" i="2"/>
  <c r="CB201" i="2"/>
  <c r="CB202" i="2"/>
  <c r="CB203" i="2"/>
  <c r="CB204" i="2"/>
  <c r="CB205" i="2"/>
  <c r="CB206" i="2"/>
  <c r="CB207" i="2"/>
  <c r="CB208" i="2"/>
  <c r="CB209" i="2"/>
  <c r="CB210" i="2"/>
  <c r="CB211" i="2"/>
  <c r="CB212" i="2"/>
  <c r="CB213" i="2"/>
  <c r="CB214" i="2"/>
  <c r="CB215" i="2"/>
  <c r="CB216" i="2"/>
  <c r="CB217" i="2"/>
  <c r="CB218" i="2"/>
  <c r="CB219" i="2"/>
  <c r="CB220" i="2"/>
  <c r="CB221" i="2"/>
  <c r="CB222" i="2"/>
  <c r="CB223" i="2"/>
  <c r="CB224" i="2"/>
  <c r="CB225" i="2"/>
  <c r="CB226" i="2"/>
  <c r="CB227" i="2"/>
  <c r="CB228" i="2"/>
  <c r="CB229" i="2"/>
  <c r="CB230" i="2"/>
  <c r="CB231" i="2"/>
  <c r="CB232" i="2"/>
  <c r="CB233" i="2"/>
  <c r="CB234" i="2"/>
  <c r="CB235" i="2"/>
  <c r="CB236" i="2"/>
  <c r="CB237" i="2"/>
  <c r="CB238" i="2"/>
  <c r="CB239" i="2"/>
  <c r="CB240" i="2"/>
  <c r="CB241" i="2"/>
  <c r="CB242" i="2"/>
  <c r="CB243" i="2"/>
  <c r="CB244" i="2"/>
  <c r="CB245" i="2"/>
  <c r="CB246" i="2"/>
  <c r="CB247" i="2"/>
  <c r="CB248" i="2"/>
  <c r="CB249" i="2"/>
  <c r="CB250" i="2"/>
  <c r="CB251" i="2"/>
  <c r="CB252" i="2"/>
  <c r="CB253" i="2"/>
  <c r="CB254" i="2"/>
  <c r="CB255" i="2"/>
  <c r="CB256" i="2"/>
  <c r="CB257" i="2"/>
  <c r="CB258" i="2"/>
  <c r="CB259" i="2"/>
  <c r="CB260" i="2"/>
  <c r="CB261" i="2"/>
  <c r="CB262" i="2"/>
  <c r="CB263" i="2"/>
  <c r="CB264" i="2"/>
  <c r="CB265" i="2"/>
  <c r="CB266" i="2"/>
  <c r="CB267" i="2"/>
  <c r="CB268" i="2"/>
  <c r="CB269" i="2"/>
  <c r="CB270" i="2"/>
  <c r="CB271" i="2"/>
  <c r="CB272" i="2"/>
  <c r="CB273" i="2"/>
  <c r="CB274" i="2"/>
  <c r="CB275" i="2"/>
  <c r="CB276" i="2"/>
  <c r="CB277" i="2"/>
  <c r="CB278" i="2"/>
  <c r="CB279" i="2"/>
  <c r="CB280" i="2"/>
  <c r="CB281" i="2"/>
  <c r="CB282" i="2"/>
  <c r="CB283" i="2"/>
  <c r="CB284" i="2"/>
  <c r="CB285" i="2"/>
  <c r="CB286" i="2"/>
  <c r="CB287" i="2"/>
  <c r="CB288" i="2"/>
  <c r="CB289" i="2"/>
  <c r="CB290" i="2"/>
  <c r="CB291" i="2"/>
  <c r="CB292" i="2"/>
  <c r="CB293" i="2"/>
  <c r="CB294" i="2"/>
  <c r="CB295" i="2"/>
  <c r="CB296" i="2"/>
  <c r="CB297" i="2"/>
  <c r="CB298" i="2"/>
  <c r="CB299" i="2"/>
  <c r="CB300" i="2"/>
  <c r="CB301" i="2"/>
  <c r="CB302" i="2"/>
  <c r="CB303" i="2"/>
  <c r="CB304" i="2"/>
  <c r="CB305" i="2"/>
  <c r="CB306" i="2"/>
  <c r="CB307" i="2"/>
  <c r="CB308" i="2"/>
  <c r="CB309" i="2"/>
  <c r="CB310" i="2"/>
  <c r="CB311" i="2"/>
  <c r="CB312" i="2"/>
  <c r="CB313" i="2"/>
  <c r="CB314" i="2"/>
  <c r="CB315" i="2"/>
  <c r="CB316" i="2"/>
  <c r="CB317" i="2"/>
  <c r="CB318" i="2"/>
  <c r="CB319" i="2"/>
  <c r="CB320" i="2"/>
  <c r="CB321" i="2"/>
  <c r="CB322" i="2"/>
  <c r="CB323" i="2"/>
  <c r="CB324" i="2"/>
  <c r="CB325" i="2"/>
  <c r="CB326" i="2"/>
  <c r="CB327" i="2"/>
  <c r="CB328" i="2"/>
  <c r="CB329" i="2"/>
  <c r="CB330" i="2"/>
  <c r="CB331" i="2"/>
  <c r="CB332" i="2"/>
  <c r="CB333" i="2"/>
  <c r="CB334" i="2"/>
  <c r="CB335" i="2"/>
  <c r="CB336" i="2"/>
  <c r="CB337" i="2"/>
  <c r="CB338" i="2"/>
  <c r="CB339" i="2"/>
  <c r="CB340" i="2"/>
  <c r="CB341" i="2"/>
  <c r="CB342" i="2"/>
  <c r="CB343" i="2"/>
  <c r="CB344" i="2"/>
  <c r="CB345" i="2"/>
  <c r="CB346" i="2"/>
  <c r="CB347" i="2"/>
  <c r="CB348" i="2"/>
  <c r="CB349" i="2"/>
  <c r="CB350" i="2"/>
  <c r="CB351" i="2"/>
  <c r="CB352" i="2"/>
  <c r="CB353" i="2"/>
  <c r="CB354" i="2"/>
  <c r="CB355" i="2"/>
  <c r="CB356" i="2"/>
  <c r="CB357" i="2"/>
  <c r="CB358" i="2"/>
  <c r="CB359" i="2"/>
  <c r="CB360" i="2"/>
  <c r="CB361" i="2"/>
  <c r="CB362" i="2"/>
  <c r="CB363" i="2"/>
  <c r="CB364" i="2"/>
  <c r="CB365" i="2"/>
  <c r="CB366" i="2"/>
  <c r="CB367" i="2"/>
  <c r="CB368" i="2"/>
  <c r="CB369" i="2"/>
  <c r="CB370" i="2"/>
  <c r="CB371" i="2"/>
  <c r="CB372" i="2"/>
  <c r="CB373" i="2"/>
  <c r="CB374" i="2"/>
  <c r="CB375" i="2"/>
  <c r="CB376" i="2"/>
  <c r="CB377" i="2"/>
  <c r="CB378" i="2"/>
  <c r="CB379" i="2"/>
  <c r="CB380" i="2"/>
  <c r="CB381" i="2"/>
  <c r="CB382" i="2"/>
  <c r="CB383" i="2"/>
  <c r="CB384" i="2"/>
  <c r="CB385" i="2"/>
  <c r="CB386" i="2"/>
  <c r="CB387" i="2"/>
  <c r="CB388" i="2"/>
  <c r="CB389" i="2"/>
  <c r="CB390" i="2"/>
  <c r="CB391" i="2"/>
  <c r="CB392" i="2"/>
  <c r="CB393" i="2"/>
  <c r="CB394" i="2"/>
  <c r="CB395" i="2"/>
  <c r="CB396" i="2"/>
  <c r="CB397" i="2"/>
  <c r="CB398" i="2"/>
  <c r="CB399" i="2"/>
  <c r="CB400" i="2"/>
  <c r="CB401" i="2"/>
  <c r="CB402" i="2"/>
  <c r="CB403" i="2"/>
  <c r="CB404" i="2"/>
  <c r="CB405" i="2"/>
  <c r="BI13" i="2"/>
  <c r="BI47" i="2"/>
  <c r="BI48" i="2"/>
  <c r="BI49" i="2"/>
  <c r="BI50" i="2"/>
  <c r="BI51" i="2"/>
  <c r="BI52" i="2"/>
  <c r="BI53" i="2"/>
  <c r="BI54" i="2"/>
  <c r="BI55" i="2"/>
  <c r="BI56" i="2"/>
  <c r="BI57" i="2"/>
  <c r="BI58" i="2"/>
  <c r="BI59" i="2"/>
  <c r="BI60" i="2"/>
  <c r="BI61" i="2"/>
  <c r="BI62" i="2"/>
  <c r="BI63" i="2"/>
  <c r="BI64" i="2"/>
  <c r="BI65" i="2"/>
  <c r="BI66" i="2"/>
  <c r="BI67" i="2"/>
  <c r="BI68" i="2"/>
  <c r="BI69" i="2"/>
  <c r="BI70" i="2"/>
  <c r="BI71" i="2"/>
  <c r="BI72" i="2"/>
  <c r="BI73" i="2"/>
  <c r="BI74" i="2"/>
  <c r="BI75" i="2"/>
  <c r="BI76" i="2"/>
  <c r="BI77" i="2"/>
  <c r="BI78" i="2"/>
  <c r="BI79" i="2"/>
  <c r="BI80" i="2"/>
  <c r="BI81" i="2"/>
  <c r="BI82" i="2"/>
  <c r="BI83" i="2"/>
  <c r="BI84" i="2"/>
  <c r="BI85" i="2"/>
  <c r="BI86" i="2"/>
  <c r="BI87" i="2"/>
  <c r="BI88" i="2"/>
  <c r="BI89" i="2"/>
  <c r="BI90" i="2"/>
  <c r="BI91" i="2"/>
  <c r="BI92" i="2"/>
  <c r="BI93" i="2"/>
  <c r="BI94" i="2"/>
  <c r="BI95" i="2"/>
  <c r="BI96" i="2"/>
  <c r="BI97" i="2"/>
  <c r="BI98" i="2"/>
  <c r="BI99" i="2"/>
  <c r="BI100" i="2"/>
  <c r="BI101" i="2"/>
  <c r="BI102" i="2"/>
  <c r="BI103" i="2"/>
  <c r="BI104" i="2"/>
  <c r="BI105" i="2"/>
  <c r="BI106" i="2"/>
  <c r="BI107" i="2"/>
  <c r="BI108" i="2"/>
  <c r="BI109" i="2"/>
  <c r="BI110" i="2"/>
  <c r="BI111" i="2"/>
  <c r="BI112" i="2"/>
  <c r="BI113" i="2"/>
  <c r="BI114" i="2"/>
  <c r="BI115" i="2"/>
  <c r="BI116" i="2"/>
  <c r="BI117" i="2"/>
  <c r="BI118" i="2"/>
  <c r="BI119" i="2"/>
  <c r="BI120" i="2"/>
  <c r="BI121" i="2"/>
  <c r="BI122" i="2"/>
  <c r="BI123" i="2"/>
  <c r="BI124" i="2"/>
  <c r="BI125" i="2"/>
  <c r="BI126" i="2"/>
  <c r="BI127" i="2"/>
  <c r="BI128" i="2"/>
  <c r="BI129" i="2"/>
  <c r="BI130" i="2"/>
  <c r="BI131" i="2"/>
  <c r="BI132" i="2"/>
  <c r="BI133" i="2"/>
  <c r="BI134" i="2"/>
  <c r="BI135" i="2"/>
  <c r="BI136" i="2"/>
  <c r="BI137" i="2"/>
  <c r="BI138" i="2"/>
  <c r="BI139" i="2"/>
  <c r="BI140" i="2"/>
  <c r="BI141" i="2"/>
  <c r="BI142" i="2"/>
  <c r="BI143" i="2"/>
  <c r="BI144" i="2"/>
  <c r="BI145" i="2"/>
  <c r="BI146" i="2"/>
  <c r="BI147" i="2"/>
  <c r="BI148" i="2"/>
  <c r="BI149" i="2"/>
  <c r="BI150" i="2"/>
  <c r="BI151" i="2"/>
  <c r="BI152" i="2"/>
  <c r="BI153" i="2"/>
  <c r="BI154" i="2"/>
  <c r="BI155" i="2"/>
  <c r="BI156" i="2"/>
  <c r="BI157" i="2"/>
  <c r="BI158" i="2"/>
  <c r="BI159" i="2"/>
  <c r="BI160" i="2"/>
  <c r="BI161" i="2"/>
  <c r="BI162" i="2"/>
  <c r="BI163" i="2"/>
  <c r="BI164" i="2"/>
  <c r="BI165" i="2"/>
  <c r="BI166" i="2"/>
  <c r="BI167" i="2"/>
  <c r="BI168" i="2"/>
  <c r="BI169" i="2"/>
  <c r="BI170" i="2"/>
  <c r="BI171" i="2"/>
  <c r="BI172" i="2"/>
  <c r="BI173" i="2"/>
  <c r="BI174" i="2"/>
  <c r="BI175" i="2"/>
  <c r="BI176" i="2"/>
  <c r="BI177" i="2"/>
  <c r="BI178" i="2"/>
  <c r="BI179" i="2"/>
  <c r="BI180" i="2"/>
  <c r="BI181" i="2"/>
  <c r="BI182" i="2"/>
  <c r="BI183" i="2"/>
  <c r="BI184" i="2"/>
  <c r="BI185" i="2"/>
  <c r="BI186" i="2"/>
  <c r="BI187" i="2"/>
  <c r="BI188" i="2"/>
  <c r="BI189" i="2"/>
  <c r="BI190" i="2"/>
  <c r="BI191" i="2"/>
  <c r="BI192" i="2"/>
  <c r="BI193" i="2"/>
  <c r="BI194" i="2"/>
  <c r="BI195" i="2"/>
  <c r="BI196" i="2"/>
  <c r="BI197" i="2"/>
  <c r="BI198" i="2"/>
  <c r="BI199" i="2"/>
  <c r="BI200" i="2"/>
  <c r="BI201" i="2"/>
  <c r="BI202" i="2"/>
  <c r="BI203" i="2"/>
  <c r="BI204" i="2"/>
  <c r="BI205" i="2"/>
  <c r="BI206" i="2"/>
  <c r="BI207" i="2"/>
  <c r="BI208" i="2"/>
  <c r="BI209" i="2"/>
  <c r="BI210" i="2"/>
  <c r="BI211" i="2"/>
  <c r="BI212" i="2"/>
  <c r="BI213" i="2"/>
  <c r="BI214" i="2"/>
  <c r="BI215" i="2"/>
  <c r="BI216" i="2"/>
  <c r="BI217" i="2"/>
  <c r="BI218" i="2"/>
  <c r="BI219" i="2"/>
  <c r="BI220" i="2"/>
  <c r="BI221" i="2"/>
  <c r="BI222" i="2"/>
  <c r="BI223" i="2"/>
  <c r="BI224" i="2"/>
  <c r="BI225" i="2"/>
  <c r="BI226" i="2"/>
  <c r="BI227" i="2"/>
  <c r="BI228" i="2"/>
  <c r="BI229" i="2"/>
  <c r="BI230" i="2"/>
  <c r="BI231" i="2"/>
  <c r="BI232" i="2"/>
  <c r="BI233" i="2"/>
  <c r="BI234" i="2"/>
  <c r="BI235" i="2"/>
  <c r="BI236" i="2"/>
  <c r="BI237" i="2"/>
  <c r="BI238" i="2"/>
  <c r="BI239" i="2"/>
  <c r="BI240" i="2"/>
  <c r="BI241" i="2"/>
  <c r="BI242" i="2"/>
  <c r="BI243" i="2"/>
  <c r="BI244" i="2"/>
  <c r="BI245" i="2"/>
  <c r="AC2" i="2"/>
  <c r="AF13" i="2"/>
  <c r="AE13" i="9" l="1"/>
  <c r="AB13" i="2"/>
  <c r="I9" i="10"/>
  <c r="DL12" i="2"/>
  <c r="DQ12" i="2"/>
  <c r="CY12" i="2"/>
  <c r="DG12" i="9"/>
  <c r="DS12" i="9"/>
  <c r="EA12" i="9"/>
  <c r="EQ12" i="9"/>
  <c r="EZ12" i="9"/>
  <c r="FK12" i="9"/>
  <c r="FU12" i="9"/>
  <c r="GC12" i="9"/>
  <c r="GL12" i="9"/>
  <c r="HF12" i="9"/>
  <c r="HY12" i="9"/>
  <c r="IM12" i="9"/>
  <c r="IY12" i="9"/>
  <c r="JL12" i="9"/>
  <c r="JQ12" i="9" s="1" a="1"/>
  <c r="JQ12" i="9" s="1"/>
  <c r="Z9" i="10" s="1"/>
  <c r="DX12" i="2"/>
  <c r="EF12" i="2"/>
  <c r="EV12" i="2"/>
  <c r="FE12" i="2"/>
  <c r="FP12" i="2"/>
  <c r="GD12" i="2"/>
  <c r="HM12" i="2"/>
  <c r="GH12" i="2"/>
  <c r="HK12" i="2"/>
  <c r="IH12" i="2"/>
  <c r="DH12" i="9"/>
  <c r="DT12" i="9"/>
  <c r="EB12" i="9"/>
  <c r="ER12" i="9"/>
  <c r="FA12" i="9"/>
  <c r="FL12" i="9"/>
  <c r="FV12" i="9"/>
  <c r="GD12" i="9"/>
  <c r="GM12" i="9"/>
  <c r="HG12" i="9"/>
  <c r="HZ12" i="9"/>
  <c r="IN12" i="9"/>
  <c r="IZ12" i="9"/>
  <c r="JM12" i="9"/>
  <c r="JR12" i="9" s="1"/>
  <c r="AA9" i="10" s="1"/>
  <c r="IV12" i="2"/>
  <c r="JM12" i="2"/>
  <c r="FV12" i="2"/>
  <c r="GM12" i="2"/>
  <c r="HA12" i="2"/>
  <c r="ID12" i="2"/>
  <c r="GQ12" i="2"/>
  <c r="DL12" i="9"/>
  <c r="DW12" i="9"/>
  <c r="EE12" i="9"/>
  <c r="EJ12" i="9" s="1" a="1"/>
  <c r="EJ12" i="9" s="1"/>
  <c r="EU12" i="9"/>
  <c r="FF12" i="9"/>
  <c r="FO12" i="9"/>
  <c r="FY12" i="9"/>
  <c r="GH12" i="9"/>
  <c r="GV12" i="9"/>
  <c r="HL12" i="9"/>
  <c r="IC12" i="9"/>
  <c r="IH12" i="9" s="1" a="1"/>
  <c r="IH12" i="9" s="1"/>
  <c r="IQ12" i="9"/>
  <c r="JH12" i="9"/>
  <c r="EB12" i="2"/>
  <c r="EJ12" i="2"/>
  <c r="EZ12" i="2"/>
  <c r="FK12" i="2"/>
  <c r="FT12" i="2"/>
  <c r="DM12" i="9"/>
  <c r="DX12" i="9"/>
  <c r="EF12" i="9"/>
  <c r="EK12" i="9" s="1"/>
  <c r="U9" i="10" s="1"/>
  <c r="EV12" i="9"/>
  <c r="FG12" i="9"/>
  <c r="FP12" i="9"/>
  <c r="FZ12" i="9"/>
  <c r="GI12" i="9"/>
  <c r="GW12" i="9"/>
  <c r="HM12" i="9"/>
  <c r="ID12" i="9"/>
  <c r="II12" i="9" s="1"/>
  <c r="X9" i="10" s="1"/>
  <c r="IR12" i="9"/>
  <c r="JI12" i="9"/>
  <c r="IR12" i="2"/>
  <c r="JD12" i="2"/>
  <c r="JQ12" i="2"/>
  <c r="FZ12" i="2"/>
  <c r="HQ12" i="2"/>
  <c r="CZ12" i="9"/>
  <c r="CP12" i="9"/>
  <c r="CL12" i="9"/>
  <c r="DA12" i="9"/>
  <c r="CQ12" i="9"/>
  <c r="CS12" i="2"/>
  <c r="CU12" i="9"/>
  <c r="CV12" i="9"/>
  <c r="CM12" i="9"/>
  <c r="CO12" i="2"/>
  <c r="CH12" i="9"/>
  <c r="CJ12" i="2"/>
  <c r="CG12" i="9"/>
  <c r="CA12" i="2"/>
  <c r="BS12" i="9"/>
  <c r="BT12" i="9"/>
  <c r="BX12" i="9"/>
  <c r="CC12" i="9" s="1" a="1"/>
  <c r="CC12" i="9" s="1"/>
  <c r="BY12" i="9"/>
  <c r="CD12" i="9" s="1"/>
  <c r="R9" i="10" s="1"/>
  <c r="BV12" i="2"/>
  <c r="BN12" i="9"/>
  <c r="BD12" i="2"/>
  <c r="AZ12" i="2"/>
  <c r="BH12" i="2"/>
  <c r="BO12" i="9"/>
  <c r="BQ12" i="2"/>
  <c r="BA12" i="9"/>
  <c r="AM12" i="2"/>
  <c r="BE12" i="9"/>
  <c r="BJ12" i="9" s="1" a="1"/>
  <c r="BJ12" i="9" s="1"/>
  <c r="BB12" i="9"/>
  <c r="AW12" i="9"/>
  <c r="AJ12" i="9"/>
  <c r="AO12" i="9" s="1" a="1"/>
  <c r="AO12" i="9" s="1"/>
  <c r="BF12" i="9"/>
  <c r="BK12" i="9" s="1"/>
  <c r="O9" i="10" s="1"/>
  <c r="AX12" i="9"/>
  <c r="AK12" i="9"/>
  <c r="AP12" i="9" s="1"/>
  <c r="L9" i="10" s="1"/>
  <c r="H12" i="10"/>
  <c r="BK13" i="2"/>
  <c r="BJ13" i="2"/>
  <c r="JM15" i="2"/>
  <c r="IV15" i="2"/>
  <c r="IH15" i="2"/>
  <c r="HQ15" i="2"/>
  <c r="HK15" i="2"/>
  <c r="HA15" i="2"/>
  <c r="GH15" i="2"/>
  <c r="FZ15" i="2"/>
  <c r="FT15" i="2"/>
  <c r="FK15" i="2"/>
  <c r="EZ15" i="2"/>
  <c r="EJ15" i="2"/>
  <c r="EB15" i="2"/>
  <c r="DQ15" i="2"/>
  <c r="DL15" i="2"/>
  <c r="JQ15" i="2"/>
  <c r="JD15" i="2"/>
  <c r="IR15" i="2"/>
  <c r="ID15" i="2"/>
  <c r="HM15" i="2"/>
  <c r="GQ15" i="2"/>
  <c r="GM15" i="2"/>
  <c r="GD15" i="2"/>
  <c r="FV15" i="2"/>
  <c r="FP15" i="2"/>
  <c r="FE15" i="2"/>
  <c r="EV15" i="2"/>
  <c r="EF15" i="2"/>
  <c r="DX15" i="2"/>
  <c r="CO15" i="2"/>
  <c r="CY15" i="2"/>
  <c r="CJ15" i="2"/>
  <c r="CA15" i="2"/>
  <c r="BV15" i="2"/>
  <c r="BD15" i="2"/>
  <c r="BH15" i="2"/>
  <c r="AZ15" i="2"/>
  <c r="BQ15" i="2"/>
  <c r="AM15" i="2"/>
  <c r="AC4" i="2"/>
  <c r="AC3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2" i="2"/>
  <c r="P13" i="2"/>
  <c r="Q13" i="2"/>
  <c r="R13" i="2"/>
  <c r="S13" i="2"/>
  <c r="T13" i="2"/>
  <c r="U13" i="2"/>
  <c r="P14" i="2"/>
  <c r="P16" i="2"/>
  <c r="Q16" i="2"/>
  <c r="R16" i="2"/>
  <c r="S16" i="2"/>
  <c r="T16" i="2"/>
  <c r="U16" i="2"/>
  <c r="P17" i="2"/>
  <c r="Q17" i="2"/>
  <c r="R17" i="2"/>
  <c r="S17" i="2"/>
  <c r="T17" i="2"/>
  <c r="U17" i="2"/>
  <c r="P18" i="2"/>
  <c r="Q18" i="2"/>
  <c r="R18" i="2"/>
  <c r="S18" i="2"/>
  <c r="T18" i="2"/>
  <c r="U18" i="2"/>
  <c r="P20" i="2"/>
  <c r="Q20" i="2"/>
  <c r="R20" i="2"/>
  <c r="S20" i="2"/>
  <c r="T20" i="2"/>
  <c r="U20" i="2"/>
  <c r="P21" i="2"/>
  <c r="Q21" i="2"/>
  <c r="R21" i="2"/>
  <c r="S21" i="2"/>
  <c r="T21" i="2"/>
  <c r="P23" i="2"/>
  <c r="Q23" i="2"/>
  <c r="R23" i="2"/>
  <c r="S23" i="2"/>
  <c r="T23" i="2"/>
  <c r="U23" i="2"/>
  <c r="P24" i="2"/>
  <c r="Q24" i="2"/>
  <c r="P25" i="2"/>
  <c r="Q25" i="2"/>
  <c r="R25" i="2"/>
  <c r="S25" i="2"/>
  <c r="T25" i="2"/>
  <c r="U25" i="2"/>
  <c r="P26" i="2"/>
  <c r="P27" i="2"/>
  <c r="Q27" i="2"/>
  <c r="R27" i="2"/>
  <c r="S27" i="2"/>
  <c r="T27" i="2"/>
  <c r="U27" i="2"/>
  <c r="P28" i="2"/>
  <c r="Q28" i="2"/>
  <c r="R28" i="2"/>
  <c r="S28" i="2"/>
  <c r="T28" i="2"/>
  <c r="U28" i="2"/>
  <c r="P29" i="2"/>
  <c r="Q29" i="2"/>
  <c r="R29" i="2"/>
  <c r="S29" i="2"/>
  <c r="T29" i="2"/>
  <c r="U29" i="2"/>
  <c r="P30" i="2"/>
  <c r="Q30" i="2"/>
  <c r="R30" i="2"/>
  <c r="S30" i="2"/>
  <c r="T30" i="2"/>
  <c r="U30" i="2"/>
  <c r="P32" i="2"/>
  <c r="Q32" i="2"/>
  <c r="R32" i="2"/>
  <c r="S32" i="2"/>
  <c r="T32" i="2"/>
  <c r="U32" i="2"/>
  <c r="P33" i="2"/>
  <c r="Q33" i="2"/>
  <c r="P34" i="2"/>
  <c r="P36" i="2"/>
  <c r="Q36" i="2"/>
  <c r="R36" i="2"/>
  <c r="S36" i="2"/>
  <c r="T36" i="2"/>
  <c r="U36" i="2"/>
  <c r="P37" i="2"/>
  <c r="Q37" i="2"/>
  <c r="R37" i="2"/>
  <c r="S37" i="2"/>
  <c r="T37" i="2"/>
  <c r="U37" i="2"/>
  <c r="P38" i="2"/>
  <c r="Q38" i="2"/>
  <c r="R38" i="2"/>
  <c r="S38" i="2"/>
  <c r="T38" i="2"/>
  <c r="U38" i="2"/>
  <c r="P39" i="2"/>
  <c r="Q39" i="2"/>
  <c r="R39" i="2"/>
  <c r="S39" i="2"/>
  <c r="T39" i="2"/>
  <c r="P41" i="2"/>
  <c r="Q41" i="2"/>
  <c r="R41" i="2"/>
  <c r="S41" i="2"/>
  <c r="T41" i="2"/>
  <c r="P42" i="2"/>
  <c r="Q42" i="2"/>
  <c r="R42" i="2"/>
  <c r="S42" i="2"/>
  <c r="T42" i="2"/>
  <c r="U42" i="2"/>
  <c r="P43" i="2"/>
  <c r="Q43" i="2"/>
  <c r="R43" i="2"/>
  <c r="S43" i="2"/>
  <c r="T43" i="2"/>
  <c r="U43" i="2"/>
  <c r="P44" i="2"/>
  <c r="Q44" i="2"/>
  <c r="R44" i="2"/>
  <c r="S44" i="2"/>
  <c r="U44" i="2"/>
  <c r="P46" i="2"/>
  <c r="P12" i="2"/>
  <c r="Q408" i="2"/>
  <c r="R408" i="2"/>
  <c r="S408" i="2"/>
  <c r="T408" i="2"/>
  <c r="U408" i="2"/>
  <c r="Q409" i="2"/>
  <c r="R409" i="2"/>
  <c r="S409" i="2"/>
  <c r="T409" i="2"/>
  <c r="U409" i="2"/>
  <c r="Q410" i="2"/>
  <c r="R410" i="2"/>
  <c r="S410" i="2"/>
  <c r="T410" i="2"/>
  <c r="U410" i="2"/>
  <c r="Q411" i="2"/>
  <c r="R411" i="2"/>
  <c r="S411" i="2"/>
  <c r="T411" i="2"/>
  <c r="U411" i="2"/>
  <c r="Q412" i="2"/>
  <c r="R412" i="2"/>
  <c r="S412" i="2"/>
  <c r="T412" i="2"/>
  <c r="U412" i="2"/>
  <c r="Q413" i="2"/>
  <c r="R413" i="2"/>
  <c r="S413" i="2"/>
  <c r="T413" i="2"/>
  <c r="U413" i="2"/>
  <c r="Q414" i="2"/>
  <c r="R414" i="2"/>
  <c r="S414" i="2"/>
  <c r="T414" i="2"/>
  <c r="U414" i="2"/>
  <c r="X425" i="2"/>
  <c r="X426" i="2"/>
  <c r="X427" i="2"/>
  <c r="X428" i="2"/>
  <c r="I10" i="10" l="1"/>
  <c r="DL13" i="2"/>
  <c r="DQ13" i="2"/>
  <c r="CY13" i="2"/>
  <c r="DX13" i="2"/>
  <c r="EV13" i="2"/>
  <c r="FP13" i="2"/>
  <c r="GD13" i="2"/>
  <c r="GM13" i="2"/>
  <c r="HM13" i="2"/>
  <c r="EJ13" i="2"/>
  <c r="FK13" i="2"/>
  <c r="FZ13" i="2"/>
  <c r="HK13" i="2"/>
  <c r="IR13" i="2"/>
  <c r="JD13" i="2"/>
  <c r="JQ13" i="2"/>
  <c r="EF13" i="2"/>
  <c r="FE13" i="2"/>
  <c r="FV13" i="2"/>
  <c r="HA13" i="2"/>
  <c r="ID13" i="2"/>
  <c r="EZ13" i="2"/>
  <c r="GQ13" i="2"/>
  <c r="IH13" i="2"/>
  <c r="IV13" i="2"/>
  <c r="JM13" i="2"/>
  <c r="EB13" i="2"/>
  <c r="FT13" i="2"/>
  <c r="GH13" i="2"/>
  <c r="HQ13" i="2"/>
  <c r="CO13" i="2"/>
  <c r="CS13" i="2"/>
  <c r="CJ13" i="2"/>
  <c r="BV13" i="2"/>
  <c r="CA13" i="2"/>
  <c r="BQ13" i="2"/>
  <c r="AZ13" i="2"/>
  <c r="BD13" i="2"/>
  <c r="BH13" i="2"/>
  <c r="AM13" i="2"/>
  <c r="B47" i="2"/>
  <c r="C47" i="2"/>
  <c r="E47" i="2"/>
  <c r="D47" i="2" s="1"/>
  <c r="F47" i="2"/>
  <c r="G47" i="2"/>
  <c r="H47" i="2"/>
  <c r="I47" i="2"/>
  <c r="K47" i="2"/>
  <c r="L47" i="2"/>
  <c r="B48" i="2"/>
  <c r="C48" i="2"/>
  <c r="E48" i="2"/>
  <c r="D48" i="2" s="1"/>
  <c r="F48" i="2"/>
  <c r="G48" i="2"/>
  <c r="H48" i="2"/>
  <c r="I48" i="2"/>
  <c r="K48" i="2"/>
  <c r="L48" i="2"/>
  <c r="M48" i="2" s="1"/>
  <c r="B49" i="2"/>
  <c r="C49" i="2"/>
  <c r="E49" i="2"/>
  <c r="D49" i="2" s="1"/>
  <c r="F49" i="2"/>
  <c r="G49" i="2"/>
  <c r="H49" i="2"/>
  <c r="I49" i="2"/>
  <c r="K49" i="2"/>
  <c r="L49" i="2"/>
  <c r="N49" i="2" s="1"/>
  <c r="O49" i="2" s="1"/>
  <c r="B50" i="2"/>
  <c r="C50" i="2"/>
  <c r="E50" i="2"/>
  <c r="D50" i="2" s="1"/>
  <c r="F50" i="2"/>
  <c r="G50" i="2"/>
  <c r="H50" i="2"/>
  <c r="I50" i="2"/>
  <c r="K50" i="2"/>
  <c r="L50" i="2"/>
  <c r="M50" i="2" s="1"/>
  <c r="B51" i="2"/>
  <c r="C51" i="2"/>
  <c r="E51" i="2"/>
  <c r="D51" i="2" s="1"/>
  <c r="F51" i="2"/>
  <c r="G51" i="2"/>
  <c r="H51" i="2"/>
  <c r="I51" i="2"/>
  <c r="K51" i="2"/>
  <c r="L51" i="2"/>
  <c r="M51" i="2" s="1"/>
  <c r="B52" i="2"/>
  <c r="C52" i="2"/>
  <c r="E52" i="2"/>
  <c r="D52" i="2" s="1"/>
  <c r="F52" i="2"/>
  <c r="G52" i="2"/>
  <c r="H52" i="2"/>
  <c r="I52" i="2"/>
  <c r="K52" i="2"/>
  <c r="L52" i="2"/>
  <c r="M52" i="2" s="1"/>
  <c r="B53" i="2"/>
  <c r="C53" i="2"/>
  <c r="E53" i="2"/>
  <c r="D53" i="2" s="1"/>
  <c r="F53" i="2"/>
  <c r="G53" i="2"/>
  <c r="H53" i="2"/>
  <c r="I53" i="2"/>
  <c r="K53" i="2"/>
  <c r="L53" i="2"/>
  <c r="N53" i="2" s="1"/>
  <c r="O53" i="2" s="1"/>
  <c r="B54" i="2"/>
  <c r="C54" i="2"/>
  <c r="E54" i="2"/>
  <c r="D54" i="2" s="1"/>
  <c r="F54" i="2"/>
  <c r="G54" i="2"/>
  <c r="H54" i="2"/>
  <c r="I54" i="2"/>
  <c r="K54" i="2"/>
  <c r="L54" i="2"/>
  <c r="M54" i="2" s="1"/>
  <c r="B55" i="2"/>
  <c r="C55" i="2"/>
  <c r="E55" i="2"/>
  <c r="D55" i="2" s="1"/>
  <c r="F55" i="2"/>
  <c r="G55" i="2"/>
  <c r="H55" i="2"/>
  <c r="I55" i="2"/>
  <c r="K55" i="2"/>
  <c r="L55" i="2"/>
  <c r="M55" i="2" s="1"/>
  <c r="B56" i="2"/>
  <c r="C56" i="2"/>
  <c r="E56" i="2"/>
  <c r="D56" i="2" s="1"/>
  <c r="F56" i="2"/>
  <c r="G56" i="2"/>
  <c r="H56" i="2"/>
  <c r="I56" i="2"/>
  <c r="K56" i="2"/>
  <c r="L56" i="2"/>
  <c r="M56" i="2" s="1"/>
  <c r="B57" i="2"/>
  <c r="C57" i="2"/>
  <c r="E57" i="2"/>
  <c r="D57" i="2" s="1"/>
  <c r="F57" i="2"/>
  <c r="G57" i="2"/>
  <c r="H57" i="2"/>
  <c r="I57" i="2"/>
  <c r="K57" i="2"/>
  <c r="L57" i="2"/>
  <c r="N57" i="2" s="1"/>
  <c r="O57" i="2" s="1"/>
  <c r="B58" i="2"/>
  <c r="C58" i="2"/>
  <c r="E58" i="2"/>
  <c r="D58" i="2" s="1"/>
  <c r="F58" i="2"/>
  <c r="G58" i="2"/>
  <c r="H58" i="2"/>
  <c r="I58" i="2"/>
  <c r="K58" i="2"/>
  <c r="L58" i="2"/>
  <c r="M58" i="2" s="1"/>
  <c r="B59" i="2"/>
  <c r="C59" i="2"/>
  <c r="E59" i="2"/>
  <c r="D59" i="2" s="1"/>
  <c r="F59" i="2"/>
  <c r="G59" i="2"/>
  <c r="H59" i="2"/>
  <c r="I59" i="2"/>
  <c r="K59" i="2"/>
  <c r="L59" i="2"/>
  <c r="M59" i="2" s="1"/>
  <c r="B60" i="2"/>
  <c r="C60" i="2"/>
  <c r="E60" i="2"/>
  <c r="D60" i="2" s="1"/>
  <c r="F60" i="2"/>
  <c r="G60" i="2"/>
  <c r="H60" i="2"/>
  <c r="I60" i="2"/>
  <c r="K60" i="2"/>
  <c r="L60" i="2"/>
  <c r="M60" i="2" s="1"/>
  <c r="B61" i="2"/>
  <c r="C61" i="2"/>
  <c r="E61" i="2"/>
  <c r="D61" i="2" s="1"/>
  <c r="F61" i="2"/>
  <c r="G61" i="2"/>
  <c r="H61" i="2"/>
  <c r="I61" i="2"/>
  <c r="K61" i="2"/>
  <c r="L61" i="2"/>
  <c r="N61" i="2" s="1"/>
  <c r="O61" i="2" s="1"/>
  <c r="B62" i="2"/>
  <c r="C62" i="2"/>
  <c r="E62" i="2"/>
  <c r="D62" i="2" s="1"/>
  <c r="F62" i="2"/>
  <c r="G62" i="2"/>
  <c r="H62" i="2"/>
  <c r="I62" i="2"/>
  <c r="K62" i="2"/>
  <c r="L62" i="2"/>
  <c r="M62" i="2" s="1"/>
  <c r="B63" i="2"/>
  <c r="C63" i="2"/>
  <c r="E63" i="2"/>
  <c r="D63" i="2" s="1"/>
  <c r="F63" i="2"/>
  <c r="G63" i="2"/>
  <c r="H63" i="2"/>
  <c r="I63" i="2"/>
  <c r="K63" i="2"/>
  <c r="L63" i="2"/>
  <c r="M63" i="2" s="1"/>
  <c r="B64" i="2"/>
  <c r="C64" i="2"/>
  <c r="E64" i="2"/>
  <c r="D64" i="2" s="1"/>
  <c r="F64" i="2"/>
  <c r="G64" i="2"/>
  <c r="H64" i="2"/>
  <c r="I64" i="2"/>
  <c r="K64" i="2"/>
  <c r="L64" i="2"/>
  <c r="M64" i="2" s="1"/>
  <c r="B65" i="2"/>
  <c r="C65" i="2"/>
  <c r="E65" i="2"/>
  <c r="D65" i="2" s="1"/>
  <c r="F65" i="2"/>
  <c r="G65" i="2"/>
  <c r="H65" i="2"/>
  <c r="I65" i="2"/>
  <c r="K65" i="2"/>
  <c r="L65" i="2"/>
  <c r="N65" i="2" s="1"/>
  <c r="O65" i="2" s="1"/>
  <c r="B66" i="2"/>
  <c r="C66" i="2"/>
  <c r="E66" i="2"/>
  <c r="D66" i="2" s="1"/>
  <c r="F66" i="2"/>
  <c r="G66" i="2"/>
  <c r="H66" i="2"/>
  <c r="I66" i="2"/>
  <c r="K66" i="2"/>
  <c r="L66" i="2"/>
  <c r="M66" i="2" s="1"/>
  <c r="B67" i="2"/>
  <c r="C67" i="2"/>
  <c r="E67" i="2"/>
  <c r="D67" i="2" s="1"/>
  <c r="F67" i="2"/>
  <c r="G67" i="2"/>
  <c r="H67" i="2"/>
  <c r="I67" i="2"/>
  <c r="K67" i="2"/>
  <c r="L67" i="2"/>
  <c r="M67" i="2" s="1"/>
  <c r="B68" i="2"/>
  <c r="C68" i="2"/>
  <c r="E68" i="2"/>
  <c r="D68" i="2" s="1"/>
  <c r="F68" i="2"/>
  <c r="G68" i="2"/>
  <c r="H68" i="2"/>
  <c r="I68" i="2"/>
  <c r="K68" i="2"/>
  <c r="L68" i="2"/>
  <c r="M68" i="2" s="1"/>
  <c r="B69" i="2"/>
  <c r="C69" i="2"/>
  <c r="E69" i="2"/>
  <c r="D69" i="2" s="1"/>
  <c r="F69" i="2"/>
  <c r="G69" i="2"/>
  <c r="H69" i="2"/>
  <c r="I69" i="2"/>
  <c r="K69" i="2"/>
  <c r="L69" i="2"/>
  <c r="N69" i="2" s="1"/>
  <c r="O69" i="2" s="1"/>
  <c r="B70" i="2"/>
  <c r="C70" i="2"/>
  <c r="E70" i="2"/>
  <c r="D70" i="2" s="1"/>
  <c r="F70" i="2"/>
  <c r="G70" i="2"/>
  <c r="H70" i="2"/>
  <c r="I70" i="2"/>
  <c r="K70" i="2"/>
  <c r="L70" i="2"/>
  <c r="M70" i="2" s="1"/>
  <c r="B71" i="2"/>
  <c r="C71" i="2"/>
  <c r="E71" i="2"/>
  <c r="D71" i="2" s="1"/>
  <c r="F71" i="2"/>
  <c r="G71" i="2"/>
  <c r="H71" i="2"/>
  <c r="I71" i="2"/>
  <c r="K71" i="2"/>
  <c r="L71" i="2"/>
  <c r="M71" i="2" s="1"/>
  <c r="B72" i="2"/>
  <c r="C72" i="2"/>
  <c r="E72" i="2"/>
  <c r="D72" i="2" s="1"/>
  <c r="F72" i="2"/>
  <c r="G72" i="2"/>
  <c r="H72" i="2"/>
  <c r="I72" i="2"/>
  <c r="K72" i="2"/>
  <c r="L72" i="2"/>
  <c r="M72" i="2" s="1"/>
  <c r="B73" i="2"/>
  <c r="C73" i="2"/>
  <c r="E73" i="2"/>
  <c r="D73" i="2" s="1"/>
  <c r="F73" i="2"/>
  <c r="G73" i="2"/>
  <c r="H73" i="2"/>
  <c r="I73" i="2"/>
  <c r="K73" i="2"/>
  <c r="L73" i="2"/>
  <c r="N73" i="2" s="1"/>
  <c r="O73" i="2" s="1"/>
  <c r="B74" i="2"/>
  <c r="C74" i="2"/>
  <c r="E74" i="2"/>
  <c r="D74" i="2" s="1"/>
  <c r="F74" i="2"/>
  <c r="G74" i="2"/>
  <c r="H74" i="2"/>
  <c r="I74" i="2"/>
  <c r="K74" i="2"/>
  <c r="L74" i="2"/>
  <c r="M74" i="2" s="1"/>
  <c r="B75" i="2"/>
  <c r="C75" i="2"/>
  <c r="E75" i="2"/>
  <c r="D75" i="2" s="1"/>
  <c r="F75" i="2"/>
  <c r="G75" i="2"/>
  <c r="H75" i="2"/>
  <c r="I75" i="2"/>
  <c r="K75" i="2"/>
  <c r="L75" i="2"/>
  <c r="M75" i="2" s="1"/>
  <c r="B76" i="2"/>
  <c r="C76" i="2"/>
  <c r="E76" i="2"/>
  <c r="D76" i="2" s="1"/>
  <c r="F76" i="2"/>
  <c r="G76" i="2"/>
  <c r="H76" i="2"/>
  <c r="I76" i="2"/>
  <c r="K76" i="2"/>
  <c r="L76" i="2"/>
  <c r="M76" i="2" s="1"/>
  <c r="B77" i="2"/>
  <c r="C77" i="2"/>
  <c r="E77" i="2"/>
  <c r="D77" i="2" s="1"/>
  <c r="F77" i="2"/>
  <c r="G77" i="2"/>
  <c r="H77" i="2"/>
  <c r="I77" i="2"/>
  <c r="K77" i="2"/>
  <c r="L77" i="2"/>
  <c r="N77" i="2" s="1"/>
  <c r="O77" i="2" s="1"/>
  <c r="B78" i="2"/>
  <c r="C78" i="2"/>
  <c r="E78" i="2"/>
  <c r="D78" i="2" s="1"/>
  <c r="F78" i="2"/>
  <c r="G78" i="2"/>
  <c r="H78" i="2"/>
  <c r="I78" i="2"/>
  <c r="K78" i="2"/>
  <c r="L78" i="2"/>
  <c r="M78" i="2" s="1"/>
  <c r="B79" i="2"/>
  <c r="C79" i="2"/>
  <c r="E79" i="2"/>
  <c r="D79" i="2" s="1"/>
  <c r="F79" i="2"/>
  <c r="G79" i="2"/>
  <c r="H79" i="2"/>
  <c r="I79" i="2"/>
  <c r="K79" i="2"/>
  <c r="L79" i="2"/>
  <c r="M79" i="2" s="1"/>
  <c r="B80" i="2"/>
  <c r="C80" i="2"/>
  <c r="E80" i="2"/>
  <c r="D80" i="2" s="1"/>
  <c r="F80" i="2"/>
  <c r="G80" i="2"/>
  <c r="H80" i="2"/>
  <c r="I80" i="2"/>
  <c r="K80" i="2"/>
  <c r="L80" i="2"/>
  <c r="M80" i="2" s="1"/>
  <c r="B81" i="2"/>
  <c r="C81" i="2"/>
  <c r="E81" i="2"/>
  <c r="D81" i="2" s="1"/>
  <c r="F81" i="2"/>
  <c r="G81" i="2"/>
  <c r="H81" i="2"/>
  <c r="I81" i="2"/>
  <c r="K81" i="2"/>
  <c r="L81" i="2"/>
  <c r="N81" i="2" s="1"/>
  <c r="O81" i="2" s="1"/>
  <c r="B82" i="2"/>
  <c r="C82" i="2"/>
  <c r="E82" i="2"/>
  <c r="D82" i="2" s="1"/>
  <c r="F82" i="2"/>
  <c r="G82" i="2"/>
  <c r="H82" i="2"/>
  <c r="I82" i="2"/>
  <c r="K82" i="2"/>
  <c r="L82" i="2"/>
  <c r="M82" i="2" s="1"/>
  <c r="B83" i="2"/>
  <c r="C83" i="2"/>
  <c r="E83" i="2"/>
  <c r="D83" i="2" s="1"/>
  <c r="F83" i="2"/>
  <c r="G83" i="2"/>
  <c r="H83" i="2"/>
  <c r="I83" i="2"/>
  <c r="K83" i="2"/>
  <c r="L83" i="2"/>
  <c r="M83" i="2" s="1"/>
  <c r="B84" i="2"/>
  <c r="C84" i="2"/>
  <c r="E84" i="2"/>
  <c r="D84" i="2" s="1"/>
  <c r="F84" i="2"/>
  <c r="G84" i="2"/>
  <c r="H84" i="2"/>
  <c r="I84" i="2"/>
  <c r="K84" i="2"/>
  <c r="L84" i="2"/>
  <c r="B85" i="2"/>
  <c r="C85" i="2"/>
  <c r="E85" i="2"/>
  <c r="D85" i="2" s="1"/>
  <c r="F85" i="2"/>
  <c r="G85" i="2"/>
  <c r="H85" i="2"/>
  <c r="I85" i="2"/>
  <c r="K85" i="2"/>
  <c r="L85" i="2"/>
  <c r="B86" i="2"/>
  <c r="C86" i="2"/>
  <c r="E86" i="2"/>
  <c r="D86" i="2" s="1"/>
  <c r="F86" i="2"/>
  <c r="G86" i="2"/>
  <c r="H86" i="2"/>
  <c r="I86" i="2"/>
  <c r="K86" i="2"/>
  <c r="L86" i="2"/>
  <c r="B87" i="2"/>
  <c r="C87" i="2"/>
  <c r="E87" i="2"/>
  <c r="D87" i="2" s="1"/>
  <c r="F87" i="2"/>
  <c r="G87" i="2"/>
  <c r="H87" i="2"/>
  <c r="I87" i="2"/>
  <c r="K87" i="2"/>
  <c r="L87" i="2"/>
  <c r="B88" i="2"/>
  <c r="C88" i="2"/>
  <c r="E88" i="2"/>
  <c r="D88" i="2" s="1"/>
  <c r="F88" i="2"/>
  <c r="G88" i="2"/>
  <c r="H88" i="2"/>
  <c r="I88" i="2"/>
  <c r="K88" i="2"/>
  <c r="L88" i="2"/>
  <c r="N88" i="2" s="1"/>
  <c r="O88" i="2" s="1"/>
  <c r="B89" i="2"/>
  <c r="C89" i="2"/>
  <c r="E89" i="2"/>
  <c r="D89" i="2" s="1"/>
  <c r="F89" i="2"/>
  <c r="G89" i="2"/>
  <c r="H89" i="2"/>
  <c r="I89" i="2"/>
  <c r="K89" i="2"/>
  <c r="L89" i="2"/>
  <c r="B90" i="2"/>
  <c r="C90" i="2"/>
  <c r="E90" i="2"/>
  <c r="D90" i="2" s="1"/>
  <c r="F90" i="2"/>
  <c r="G90" i="2"/>
  <c r="H90" i="2"/>
  <c r="I90" i="2"/>
  <c r="K90" i="2"/>
  <c r="L90" i="2"/>
  <c r="B91" i="2"/>
  <c r="C91" i="2"/>
  <c r="E91" i="2"/>
  <c r="D91" i="2" s="1"/>
  <c r="F91" i="2"/>
  <c r="G91" i="2"/>
  <c r="H91" i="2"/>
  <c r="I91" i="2"/>
  <c r="K91" i="2"/>
  <c r="L91" i="2"/>
  <c r="B92" i="2"/>
  <c r="C92" i="2"/>
  <c r="E92" i="2"/>
  <c r="D92" i="2" s="1"/>
  <c r="F92" i="2"/>
  <c r="G92" i="2"/>
  <c r="H92" i="2"/>
  <c r="I92" i="2"/>
  <c r="K92" i="2"/>
  <c r="L92" i="2"/>
  <c r="B93" i="2"/>
  <c r="C93" i="2"/>
  <c r="E93" i="2"/>
  <c r="D93" i="2" s="1"/>
  <c r="F93" i="2"/>
  <c r="G93" i="2"/>
  <c r="H93" i="2"/>
  <c r="I93" i="2"/>
  <c r="K93" i="2"/>
  <c r="L93" i="2"/>
  <c r="B94" i="2"/>
  <c r="C94" i="2"/>
  <c r="E94" i="2"/>
  <c r="D94" i="2" s="1"/>
  <c r="F94" i="2"/>
  <c r="G94" i="2"/>
  <c r="H94" i="2"/>
  <c r="I94" i="2"/>
  <c r="K94" i="2"/>
  <c r="L94" i="2"/>
  <c r="B95" i="2"/>
  <c r="C95" i="2"/>
  <c r="E95" i="2"/>
  <c r="D95" i="2" s="1"/>
  <c r="F95" i="2"/>
  <c r="G95" i="2"/>
  <c r="H95" i="2"/>
  <c r="I95" i="2"/>
  <c r="K95" i="2"/>
  <c r="L95" i="2"/>
  <c r="B96" i="2"/>
  <c r="C96" i="2"/>
  <c r="E96" i="2"/>
  <c r="D96" i="2" s="1"/>
  <c r="F96" i="2"/>
  <c r="G96" i="2"/>
  <c r="H96" i="2"/>
  <c r="I96" i="2"/>
  <c r="K96" i="2"/>
  <c r="L96" i="2"/>
  <c r="M96" i="2" s="1"/>
  <c r="B97" i="2"/>
  <c r="C97" i="2"/>
  <c r="E97" i="2"/>
  <c r="D97" i="2" s="1"/>
  <c r="F97" i="2"/>
  <c r="G97" i="2"/>
  <c r="H97" i="2"/>
  <c r="I97" i="2"/>
  <c r="K97" i="2"/>
  <c r="L97" i="2"/>
  <c r="M97" i="2" s="1"/>
  <c r="B98" i="2"/>
  <c r="C98" i="2"/>
  <c r="E98" i="2"/>
  <c r="D98" i="2" s="1"/>
  <c r="F98" i="2"/>
  <c r="G98" i="2"/>
  <c r="H98" i="2"/>
  <c r="I98" i="2"/>
  <c r="K98" i="2"/>
  <c r="L98" i="2"/>
  <c r="M98" i="2" s="1"/>
  <c r="B99" i="2"/>
  <c r="C99" i="2"/>
  <c r="E99" i="2"/>
  <c r="D99" i="2" s="1"/>
  <c r="F99" i="2"/>
  <c r="G99" i="2"/>
  <c r="H99" i="2"/>
  <c r="I99" i="2"/>
  <c r="K99" i="2"/>
  <c r="L99" i="2"/>
  <c r="B100" i="2"/>
  <c r="C100" i="2"/>
  <c r="E100" i="2"/>
  <c r="D100" i="2" s="1"/>
  <c r="F100" i="2"/>
  <c r="G100" i="2"/>
  <c r="H100" i="2"/>
  <c r="I100" i="2"/>
  <c r="K100" i="2"/>
  <c r="L100" i="2"/>
  <c r="N100" i="2" s="1"/>
  <c r="O100" i="2" s="1"/>
  <c r="B101" i="2"/>
  <c r="C101" i="2"/>
  <c r="E101" i="2"/>
  <c r="D101" i="2" s="1"/>
  <c r="F101" i="2"/>
  <c r="G101" i="2"/>
  <c r="H101" i="2"/>
  <c r="I101" i="2"/>
  <c r="K101" i="2"/>
  <c r="L101" i="2"/>
  <c r="B102" i="2"/>
  <c r="C102" i="2"/>
  <c r="E102" i="2"/>
  <c r="D102" i="2" s="1"/>
  <c r="F102" i="2"/>
  <c r="G102" i="2"/>
  <c r="H102" i="2"/>
  <c r="I102" i="2"/>
  <c r="K102" i="2"/>
  <c r="L102" i="2"/>
  <c r="B103" i="2"/>
  <c r="C103" i="2"/>
  <c r="E103" i="2"/>
  <c r="D103" i="2" s="1"/>
  <c r="F103" i="2"/>
  <c r="G103" i="2"/>
  <c r="H103" i="2"/>
  <c r="I103" i="2"/>
  <c r="K103" i="2"/>
  <c r="L103" i="2"/>
  <c r="B104" i="2"/>
  <c r="C104" i="2"/>
  <c r="E104" i="2"/>
  <c r="D104" i="2" s="1"/>
  <c r="F104" i="2"/>
  <c r="G104" i="2"/>
  <c r="H104" i="2"/>
  <c r="I104" i="2"/>
  <c r="K104" i="2"/>
  <c r="L104" i="2"/>
  <c r="B105" i="2"/>
  <c r="C105" i="2"/>
  <c r="E105" i="2"/>
  <c r="D105" i="2" s="1"/>
  <c r="F105" i="2"/>
  <c r="G105" i="2"/>
  <c r="H105" i="2"/>
  <c r="I105" i="2"/>
  <c r="K105" i="2"/>
  <c r="L105" i="2"/>
  <c r="B106" i="2"/>
  <c r="C106" i="2"/>
  <c r="E106" i="2"/>
  <c r="D106" i="2" s="1"/>
  <c r="F106" i="2"/>
  <c r="G106" i="2"/>
  <c r="H106" i="2"/>
  <c r="I106" i="2"/>
  <c r="K106" i="2"/>
  <c r="L106" i="2"/>
  <c r="B107" i="2"/>
  <c r="C107" i="2"/>
  <c r="E107" i="2"/>
  <c r="D107" i="2" s="1"/>
  <c r="F107" i="2"/>
  <c r="G107" i="2"/>
  <c r="H107" i="2"/>
  <c r="I107" i="2"/>
  <c r="K107" i="2"/>
  <c r="L107" i="2"/>
  <c r="B108" i="2"/>
  <c r="C108" i="2"/>
  <c r="E108" i="2"/>
  <c r="D108" i="2" s="1"/>
  <c r="F108" i="2"/>
  <c r="G108" i="2"/>
  <c r="H108" i="2"/>
  <c r="I108" i="2"/>
  <c r="K108" i="2"/>
  <c r="L108" i="2"/>
  <c r="B109" i="2"/>
  <c r="C109" i="2"/>
  <c r="E109" i="2"/>
  <c r="D109" i="2" s="1"/>
  <c r="F109" i="2"/>
  <c r="G109" i="2"/>
  <c r="H109" i="2"/>
  <c r="I109" i="2"/>
  <c r="K109" i="2"/>
  <c r="L109" i="2"/>
  <c r="B110" i="2"/>
  <c r="C110" i="2"/>
  <c r="E110" i="2"/>
  <c r="D110" i="2" s="1"/>
  <c r="F110" i="2"/>
  <c r="G110" i="2"/>
  <c r="H110" i="2"/>
  <c r="I110" i="2"/>
  <c r="K110" i="2"/>
  <c r="L110" i="2"/>
  <c r="B111" i="2"/>
  <c r="C111" i="2"/>
  <c r="E111" i="2"/>
  <c r="D111" i="2" s="1"/>
  <c r="F111" i="2"/>
  <c r="G111" i="2"/>
  <c r="H111" i="2"/>
  <c r="I111" i="2"/>
  <c r="K111" i="2"/>
  <c r="L111" i="2"/>
  <c r="M111" i="2" s="1"/>
  <c r="B112" i="2"/>
  <c r="C112" i="2"/>
  <c r="E112" i="2"/>
  <c r="D112" i="2" s="1"/>
  <c r="F112" i="2"/>
  <c r="G112" i="2"/>
  <c r="H112" i="2"/>
  <c r="I112" i="2"/>
  <c r="K112" i="2"/>
  <c r="L112" i="2"/>
  <c r="B113" i="2"/>
  <c r="C113" i="2"/>
  <c r="E113" i="2"/>
  <c r="D113" i="2" s="1"/>
  <c r="F113" i="2"/>
  <c r="G113" i="2"/>
  <c r="H113" i="2"/>
  <c r="I113" i="2"/>
  <c r="K113" i="2"/>
  <c r="L113" i="2"/>
  <c r="M113" i="2" s="1"/>
  <c r="B114" i="2"/>
  <c r="C114" i="2"/>
  <c r="E114" i="2"/>
  <c r="D114" i="2" s="1"/>
  <c r="F114" i="2"/>
  <c r="G114" i="2"/>
  <c r="H114" i="2"/>
  <c r="I114" i="2"/>
  <c r="K114" i="2"/>
  <c r="L114" i="2"/>
  <c r="B115" i="2"/>
  <c r="C115" i="2"/>
  <c r="E115" i="2"/>
  <c r="D115" i="2" s="1"/>
  <c r="F115" i="2"/>
  <c r="G115" i="2"/>
  <c r="H115" i="2"/>
  <c r="I115" i="2"/>
  <c r="K115" i="2"/>
  <c r="L115" i="2"/>
  <c r="B116" i="2"/>
  <c r="C116" i="2"/>
  <c r="E116" i="2"/>
  <c r="D116" i="2" s="1"/>
  <c r="F116" i="2"/>
  <c r="G116" i="2"/>
  <c r="H116" i="2"/>
  <c r="I116" i="2"/>
  <c r="K116" i="2"/>
  <c r="L116" i="2"/>
  <c r="B117" i="2"/>
  <c r="C117" i="2"/>
  <c r="E117" i="2"/>
  <c r="D117" i="2" s="1"/>
  <c r="F117" i="2"/>
  <c r="G117" i="2"/>
  <c r="H117" i="2"/>
  <c r="I117" i="2"/>
  <c r="K117" i="2"/>
  <c r="L117" i="2"/>
  <c r="M117" i="2" s="1"/>
  <c r="B118" i="2"/>
  <c r="C118" i="2"/>
  <c r="E118" i="2"/>
  <c r="D118" i="2" s="1"/>
  <c r="F118" i="2"/>
  <c r="G118" i="2"/>
  <c r="H118" i="2"/>
  <c r="I118" i="2"/>
  <c r="K118" i="2"/>
  <c r="L118" i="2"/>
  <c r="M118" i="2" s="1"/>
  <c r="B119" i="2"/>
  <c r="C119" i="2"/>
  <c r="E119" i="2"/>
  <c r="D119" i="2" s="1"/>
  <c r="F119" i="2"/>
  <c r="G119" i="2"/>
  <c r="H119" i="2"/>
  <c r="I119" i="2"/>
  <c r="K119" i="2"/>
  <c r="L119" i="2"/>
  <c r="B120" i="2"/>
  <c r="C120" i="2"/>
  <c r="E120" i="2"/>
  <c r="D120" i="2" s="1"/>
  <c r="F120" i="2"/>
  <c r="G120" i="2"/>
  <c r="H120" i="2"/>
  <c r="I120" i="2"/>
  <c r="K120" i="2"/>
  <c r="L120" i="2"/>
  <c r="B121" i="2"/>
  <c r="C121" i="2"/>
  <c r="E121" i="2"/>
  <c r="D121" i="2" s="1"/>
  <c r="F121" i="2"/>
  <c r="G121" i="2"/>
  <c r="H121" i="2"/>
  <c r="I121" i="2"/>
  <c r="K121" i="2"/>
  <c r="L121" i="2"/>
  <c r="B122" i="2"/>
  <c r="C122" i="2"/>
  <c r="E122" i="2"/>
  <c r="D122" i="2" s="1"/>
  <c r="F122" i="2"/>
  <c r="G122" i="2"/>
  <c r="H122" i="2"/>
  <c r="I122" i="2"/>
  <c r="K122" i="2"/>
  <c r="L122" i="2"/>
  <c r="B123" i="2"/>
  <c r="C123" i="2"/>
  <c r="E123" i="2"/>
  <c r="D123" i="2" s="1"/>
  <c r="F123" i="2"/>
  <c r="G123" i="2"/>
  <c r="H123" i="2"/>
  <c r="I123" i="2"/>
  <c r="K123" i="2"/>
  <c r="L123" i="2"/>
  <c r="B124" i="2"/>
  <c r="C124" i="2"/>
  <c r="E124" i="2"/>
  <c r="D124" i="2" s="1"/>
  <c r="F124" i="2"/>
  <c r="G124" i="2"/>
  <c r="H124" i="2"/>
  <c r="I124" i="2"/>
  <c r="K124" i="2"/>
  <c r="L124" i="2"/>
  <c r="B125" i="2"/>
  <c r="C125" i="2"/>
  <c r="E125" i="2"/>
  <c r="D125" i="2" s="1"/>
  <c r="F125" i="2"/>
  <c r="G125" i="2"/>
  <c r="H125" i="2"/>
  <c r="I125" i="2"/>
  <c r="K125" i="2"/>
  <c r="L125" i="2"/>
  <c r="M125" i="2" s="1"/>
  <c r="B126" i="2"/>
  <c r="C126" i="2"/>
  <c r="E126" i="2"/>
  <c r="D126" i="2" s="1"/>
  <c r="F126" i="2"/>
  <c r="G126" i="2"/>
  <c r="H126" i="2"/>
  <c r="I126" i="2"/>
  <c r="K126" i="2"/>
  <c r="L126" i="2"/>
  <c r="M126" i="2" s="1"/>
  <c r="B127" i="2"/>
  <c r="C127" i="2"/>
  <c r="E127" i="2"/>
  <c r="D127" i="2" s="1"/>
  <c r="F127" i="2"/>
  <c r="G127" i="2"/>
  <c r="H127" i="2"/>
  <c r="I127" i="2"/>
  <c r="K127" i="2"/>
  <c r="L127" i="2"/>
  <c r="B128" i="2"/>
  <c r="C128" i="2"/>
  <c r="E128" i="2"/>
  <c r="D128" i="2" s="1"/>
  <c r="F128" i="2"/>
  <c r="G128" i="2"/>
  <c r="H128" i="2"/>
  <c r="I128" i="2"/>
  <c r="K128" i="2"/>
  <c r="L128" i="2"/>
  <c r="B129" i="2"/>
  <c r="C129" i="2"/>
  <c r="E129" i="2"/>
  <c r="D129" i="2" s="1"/>
  <c r="F129" i="2"/>
  <c r="G129" i="2"/>
  <c r="H129" i="2"/>
  <c r="I129" i="2"/>
  <c r="K129" i="2"/>
  <c r="L129" i="2"/>
  <c r="M129" i="2" s="1"/>
  <c r="B130" i="2"/>
  <c r="C130" i="2"/>
  <c r="E130" i="2"/>
  <c r="D130" i="2" s="1"/>
  <c r="F130" i="2"/>
  <c r="G130" i="2"/>
  <c r="H130" i="2"/>
  <c r="I130" i="2"/>
  <c r="K130" i="2"/>
  <c r="L130" i="2"/>
  <c r="M130" i="2" s="1"/>
  <c r="B131" i="2"/>
  <c r="C131" i="2"/>
  <c r="E131" i="2"/>
  <c r="D131" i="2" s="1"/>
  <c r="F131" i="2"/>
  <c r="G131" i="2"/>
  <c r="H131" i="2"/>
  <c r="I131" i="2"/>
  <c r="K131" i="2"/>
  <c r="L131" i="2"/>
  <c r="B132" i="2"/>
  <c r="C132" i="2"/>
  <c r="E132" i="2"/>
  <c r="D132" i="2" s="1"/>
  <c r="F132" i="2"/>
  <c r="G132" i="2"/>
  <c r="H132" i="2"/>
  <c r="I132" i="2"/>
  <c r="K132" i="2"/>
  <c r="L132" i="2"/>
  <c r="B133" i="2"/>
  <c r="C133" i="2"/>
  <c r="E133" i="2"/>
  <c r="D133" i="2" s="1"/>
  <c r="F133" i="2"/>
  <c r="G133" i="2"/>
  <c r="H133" i="2"/>
  <c r="I133" i="2"/>
  <c r="K133" i="2"/>
  <c r="L133" i="2"/>
  <c r="M133" i="2" s="1"/>
  <c r="B134" i="2"/>
  <c r="C134" i="2"/>
  <c r="E134" i="2"/>
  <c r="D134" i="2" s="1"/>
  <c r="F134" i="2"/>
  <c r="G134" i="2"/>
  <c r="H134" i="2"/>
  <c r="I134" i="2"/>
  <c r="K134" i="2"/>
  <c r="L134" i="2"/>
  <c r="M134" i="2" s="1"/>
  <c r="B135" i="2"/>
  <c r="C135" i="2"/>
  <c r="E135" i="2"/>
  <c r="D135" i="2" s="1"/>
  <c r="F135" i="2"/>
  <c r="G135" i="2"/>
  <c r="H135" i="2"/>
  <c r="I135" i="2"/>
  <c r="K135" i="2"/>
  <c r="L135" i="2"/>
  <c r="M135" i="2" s="1"/>
  <c r="A136" i="2"/>
  <c r="B136" i="2"/>
  <c r="C136" i="2"/>
  <c r="E136" i="2"/>
  <c r="D136" i="2" s="1"/>
  <c r="F136" i="2"/>
  <c r="G136" i="2"/>
  <c r="H136" i="2"/>
  <c r="I136" i="2"/>
  <c r="K136" i="2"/>
  <c r="L136" i="2"/>
  <c r="A137" i="2"/>
  <c r="B137" i="2"/>
  <c r="C137" i="2"/>
  <c r="E137" i="2"/>
  <c r="D137" i="2" s="1"/>
  <c r="F137" i="2"/>
  <c r="G137" i="2"/>
  <c r="H137" i="2"/>
  <c r="I137" i="2"/>
  <c r="K137" i="2"/>
  <c r="L137" i="2"/>
  <c r="M137" i="2" s="1"/>
  <c r="A138" i="2"/>
  <c r="B138" i="2"/>
  <c r="C138" i="2"/>
  <c r="E138" i="2"/>
  <c r="D138" i="2" s="1"/>
  <c r="F138" i="2"/>
  <c r="G138" i="2"/>
  <c r="H138" i="2"/>
  <c r="I138" i="2"/>
  <c r="K138" i="2"/>
  <c r="L138" i="2"/>
  <c r="M138" i="2" s="1"/>
  <c r="A139" i="2"/>
  <c r="B139" i="2"/>
  <c r="C139" i="2"/>
  <c r="E139" i="2"/>
  <c r="D139" i="2" s="1"/>
  <c r="F139" i="2"/>
  <c r="G139" i="2"/>
  <c r="H139" i="2"/>
  <c r="I139" i="2"/>
  <c r="K139" i="2"/>
  <c r="L139" i="2"/>
  <c r="A140" i="2"/>
  <c r="B140" i="2"/>
  <c r="C140" i="2"/>
  <c r="E140" i="2"/>
  <c r="D140" i="2" s="1"/>
  <c r="F140" i="2"/>
  <c r="G140" i="2"/>
  <c r="H140" i="2"/>
  <c r="I140" i="2"/>
  <c r="K140" i="2"/>
  <c r="L140" i="2"/>
  <c r="A141" i="2"/>
  <c r="B141" i="2"/>
  <c r="C141" i="2"/>
  <c r="E141" i="2"/>
  <c r="D141" i="2" s="1"/>
  <c r="F141" i="2"/>
  <c r="G141" i="2"/>
  <c r="H141" i="2"/>
  <c r="I141" i="2"/>
  <c r="K141" i="2"/>
  <c r="L141" i="2"/>
  <c r="N141" i="2" s="1"/>
  <c r="O141" i="2" s="1"/>
  <c r="A142" i="2"/>
  <c r="B142" i="2"/>
  <c r="C142" i="2"/>
  <c r="E142" i="2"/>
  <c r="D142" i="2" s="1"/>
  <c r="F142" i="2"/>
  <c r="G142" i="2"/>
  <c r="H142" i="2"/>
  <c r="I142" i="2"/>
  <c r="K142" i="2"/>
  <c r="L142" i="2"/>
  <c r="A143" i="2"/>
  <c r="B143" i="2"/>
  <c r="C143" i="2"/>
  <c r="E143" i="2"/>
  <c r="D143" i="2" s="1"/>
  <c r="F143" i="2"/>
  <c r="G143" i="2"/>
  <c r="H143" i="2"/>
  <c r="I143" i="2"/>
  <c r="K143" i="2"/>
  <c r="L143" i="2"/>
  <c r="M143" i="2" s="1"/>
  <c r="A144" i="2"/>
  <c r="B144" i="2"/>
  <c r="C144" i="2"/>
  <c r="E144" i="2"/>
  <c r="D144" i="2" s="1"/>
  <c r="F144" i="2"/>
  <c r="G144" i="2"/>
  <c r="H144" i="2"/>
  <c r="I144" i="2"/>
  <c r="K144" i="2"/>
  <c r="L144" i="2"/>
  <c r="A145" i="2"/>
  <c r="B145" i="2"/>
  <c r="C145" i="2"/>
  <c r="E145" i="2"/>
  <c r="D145" i="2" s="1"/>
  <c r="F145" i="2"/>
  <c r="G145" i="2"/>
  <c r="H145" i="2"/>
  <c r="I145" i="2"/>
  <c r="K145" i="2"/>
  <c r="L145" i="2"/>
  <c r="M145" i="2" s="1"/>
  <c r="A146" i="2"/>
  <c r="B146" i="2"/>
  <c r="C146" i="2"/>
  <c r="E146" i="2"/>
  <c r="D146" i="2" s="1"/>
  <c r="F146" i="2"/>
  <c r="G146" i="2"/>
  <c r="H146" i="2"/>
  <c r="I146" i="2"/>
  <c r="K146" i="2"/>
  <c r="L146" i="2"/>
  <c r="M146" i="2" s="1"/>
  <c r="A147" i="2"/>
  <c r="B147" i="2"/>
  <c r="C147" i="2"/>
  <c r="E147" i="2"/>
  <c r="D147" i="2" s="1"/>
  <c r="F147" i="2"/>
  <c r="G147" i="2"/>
  <c r="H147" i="2"/>
  <c r="I147" i="2"/>
  <c r="K147" i="2"/>
  <c r="L147" i="2"/>
  <c r="A148" i="2"/>
  <c r="B148" i="2"/>
  <c r="C148" i="2"/>
  <c r="E148" i="2"/>
  <c r="D148" i="2" s="1"/>
  <c r="F148" i="2"/>
  <c r="G148" i="2"/>
  <c r="H148" i="2"/>
  <c r="I148" i="2"/>
  <c r="K148" i="2"/>
  <c r="L148" i="2"/>
  <c r="A149" i="2"/>
  <c r="B149" i="2"/>
  <c r="C149" i="2"/>
  <c r="E149" i="2"/>
  <c r="D149" i="2" s="1"/>
  <c r="F149" i="2"/>
  <c r="G149" i="2"/>
  <c r="H149" i="2"/>
  <c r="I149" i="2"/>
  <c r="K149" i="2"/>
  <c r="L149" i="2"/>
  <c r="N149" i="2" s="1"/>
  <c r="O149" i="2" s="1"/>
  <c r="A150" i="2"/>
  <c r="B150" i="2"/>
  <c r="C150" i="2"/>
  <c r="E150" i="2"/>
  <c r="D150" i="2" s="1"/>
  <c r="F150" i="2"/>
  <c r="G150" i="2"/>
  <c r="H150" i="2"/>
  <c r="I150" i="2"/>
  <c r="K150" i="2"/>
  <c r="L150" i="2"/>
  <c r="A151" i="2"/>
  <c r="B151" i="2"/>
  <c r="C151" i="2"/>
  <c r="E151" i="2"/>
  <c r="D151" i="2" s="1"/>
  <c r="F151" i="2"/>
  <c r="G151" i="2"/>
  <c r="H151" i="2"/>
  <c r="I151" i="2"/>
  <c r="K151" i="2"/>
  <c r="L151" i="2"/>
  <c r="M151" i="2" s="1"/>
  <c r="A152" i="2"/>
  <c r="B152" i="2"/>
  <c r="C152" i="2"/>
  <c r="E152" i="2"/>
  <c r="D152" i="2" s="1"/>
  <c r="F152" i="2"/>
  <c r="G152" i="2"/>
  <c r="H152" i="2"/>
  <c r="I152" i="2"/>
  <c r="K152" i="2"/>
  <c r="L152" i="2"/>
  <c r="A153" i="2"/>
  <c r="B153" i="2"/>
  <c r="C153" i="2"/>
  <c r="E153" i="2"/>
  <c r="D153" i="2" s="1"/>
  <c r="F153" i="2"/>
  <c r="G153" i="2"/>
  <c r="H153" i="2"/>
  <c r="I153" i="2"/>
  <c r="K153" i="2"/>
  <c r="L153" i="2"/>
  <c r="M153" i="2" s="1"/>
  <c r="A154" i="2"/>
  <c r="B154" i="2"/>
  <c r="C154" i="2"/>
  <c r="E154" i="2"/>
  <c r="D154" i="2" s="1"/>
  <c r="F154" i="2"/>
  <c r="G154" i="2"/>
  <c r="H154" i="2"/>
  <c r="I154" i="2"/>
  <c r="K154" i="2"/>
  <c r="L154" i="2"/>
  <c r="M154" i="2" s="1"/>
  <c r="A155" i="2"/>
  <c r="B155" i="2"/>
  <c r="C155" i="2"/>
  <c r="E155" i="2"/>
  <c r="D155" i="2" s="1"/>
  <c r="F155" i="2"/>
  <c r="G155" i="2"/>
  <c r="H155" i="2"/>
  <c r="I155" i="2"/>
  <c r="K155" i="2"/>
  <c r="L155" i="2"/>
  <c r="A156" i="2"/>
  <c r="B156" i="2"/>
  <c r="C156" i="2"/>
  <c r="E156" i="2"/>
  <c r="D156" i="2" s="1"/>
  <c r="F156" i="2"/>
  <c r="G156" i="2"/>
  <c r="H156" i="2"/>
  <c r="I156" i="2"/>
  <c r="K156" i="2"/>
  <c r="L156" i="2"/>
  <c r="A157" i="2"/>
  <c r="B157" i="2"/>
  <c r="C157" i="2"/>
  <c r="E157" i="2"/>
  <c r="D157" i="2" s="1"/>
  <c r="F157" i="2"/>
  <c r="G157" i="2"/>
  <c r="H157" i="2"/>
  <c r="I157" i="2"/>
  <c r="K157" i="2"/>
  <c r="L157" i="2"/>
  <c r="A158" i="2"/>
  <c r="B158" i="2"/>
  <c r="C158" i="2"/>
  <c r="E158" i="2"/>
  <c r="D158" i="2" s="1"/>
  <c r="F158" i="2"/>
  <c r="G158" i="2"/>
  <c r="H158" i="2"/>
  <c r="I158" i="2"/>
  <c r="K158" i="2"/>
  <c r="L158" i="2"/>
  <c r="M158" i="2" s="1"/>
  <c r="A159" i="2"/>
  <c r="B159" i="2"/>
  <c r="C159" i="2"/>
  <c r="E159" i="2"/>
  <c r="D159" i="2" s="1"/>
  <c r="F159" i="2"/>
  <c r="G159" i="2"/>
  <c r="H159" i="2"/>
  <c r="I159" i="2"/>
  <c r="K159" i="2"/>
  <c r="L159" i="2"/>
  <c r="M159" i="2" s="1"/>
  <c r="A160" i="2"/>
  <c r="B160" i="2"/>
  <c r="C160" i="2"/>
  <c r="E160" i="2"/>
  <c r="D160" i="2" s="1"/>
  <c r="F160" i="2"/>
  <c r="G160" i="2"/>
  <c r="H160" i="2"/>
  <c r="I160" i="2"/>
  <c r="K160" i="2"/>
  <c r="L160" i="2"/>
  <c r="A161" i="2"/>
  <c r="B161" i="2"/>
  <c r="C161" i="2"/>
  <c r="E161" i="2"/>
  <c r="D161" i="2" s="1"/>
  <c r="F161" i="2"/>
  <c r="G161" i="2"/>
  <c r="H161" i="2"/>
  <c r="I161" i="2"/>
  <c r="K161" i="2"/>
  <c r="L161" i="2"/>
  <c r="A162" i="2"/>
  <c r="B162" i="2"/>
  <c r="C162" i="2"/>
  <c r="E162" i="2"/>
  <c r="D162" i="2" s="1"/>
  <c r="F162" i="2"/>
  <c r="G162" i="2"/>
  <c r="H162" i="2"/>
  <c r="I162" i="2"/>
  <c r="K162" i="2"/>
  <c r="L162" i="2"/>
  <c r="M162" i="2" s="1"/>
  <c r="A163" i="2"/>
  <c r="B163" i="2"/>
  <c r="C163" i="2"/>
  <c r="E163" i="2"/>
  <c r="D163" i="2" s="1"/>
  <c r="F163" i="2"/>
  <c r="G163" i="2"/>
  <c r="H163" i="2"/>
  <c r="I163" i="2"/>
  <c r="K163" i="2"/>
  <c r="L163" i="2"/>
  <c r="A164" i="2"/>
  <c r="B164" i="2"/>
  <c r="C164" i="2"/>
  <c r="E164" i="2"/>
  <c r="D164" i="2" s="1"/>
  <c r="F164" i="2"/>
  <c r="G164" i="2"/>
  <c r="H164" i="2"/>
  <c r="I164" i="2"/>
  <c r="K164" i="2"/>
  <c r="L164" i="2"/>
  <c r="N164" i="2" s="1"/>
  <c r="O164" i="2" s="1"/>
  <c r="A165" i="2"/>
  <c r="B165" i="2"/>
  <c r="C165" i="2"/>
  <c r="E165" i="2"/>
  <c r="D165" i="2" s="1"/>
  <c r="F165" i="2"/>
  <c r="G165" i="2"/>
  <c r="H165" i="2"/>
  <c r="I165" i="2"/>
  <c r="K165" i="2"/>
  <c r="L165" i="2"/>
  <c r="A166" i="2"/>
  <c r="B166" i="2"/>
  <c r="C166" i="2"/>
  <c r="E166" i="2"/>
  <c r="D166" i="2" s="1"/>
  <c r="F166" i="2"/>
  <c r="G166" i="2"/>
  <c r="H166" i="2"/>
  <c r="I166" i="2"/>
  <c r="K166" i="2"/>
  <c r="L166" i="2"/>
  <c r="N166" i="2" s="1"/>
  <c r="O166" i="2" s="1"/>
  <c r="A167" i="2"/>
  <c r="B167" i="2"/>
  <c r="C167" i="2"/>
  <c r="E167" i="2"/>
  <c r="D167" i="2" s="1"/>
  <c r="F167" i="2"/>
  <c r="G167" i="2"/>
  <c r="H167" i="2"/>
  <c r="I167" i="2"/>
  <c r="K167" i="2"/>
  <c r="L167" i="2"/>
  <c r="A168" i="2"/>
  <c r="B168" i="2"/>
  <c r="C168" i="2"/>
  <c r="E168" i="2"/>
  <c r="D168" i="2" s="1"/>
  <c r="F168" i="2"/>
  <c r="G168" i="2"/>
  <c r="H168" i="2"/>
  <c r="I168" i="2"/>
  <c r="K168" i="2"/>
  <c r="L168" i="2"/>
  <c r="N168" i="2" s="1"/>
  <c r="O168" i="2" s="1"/>
  <c r="A169" i="2"/>
  <c r="B169" i="2"/>
  <c r="C169" i="2"/>
  <c r="E169" i="2"/>
  <c r="D169" i="2" s="1"/>
  <c r="F169" i="2"/>
  <c r="G169" i="2"/>
  <c r="H169" i="2"/>
  <c r="I169" i="2"/>
  <c r="K169" i="2"/>
  <c r="L169" i="2"/>
  <c r="A170" i="2"/>
  <c r="B170" i="2"/>
  <c r="C170" i="2"/>
  <c r="E170" i="2"/>
  <c r="D170" i="2" s="1"/>
  <c r="F170" i="2"/>
  <c r="G170" i="2"/>
  <c r="H170" i="2"/>
  <c r="I170" i="2"/>
  <c r="K170" i="2"/>
  <c r="L170" i="2"/>
  <c r="N170" i="2" s="1"/>
  <c r="O170" i="2" s="1"/>
  <c r="A171" i="2"/>
  <c r="B171" i="2"/>
  <c r="C171" i="2"/>
  <c r="E171" i="2"/>
  <c r="D171" i="2" s="1"/>
  <c r="F171" i="2"/>
  <c r="G171" i="2"/>
  <c r="H171" i="2"/>
  <c r="I171" i="2"/>
  <c r="K171" i="2"/>
  <c r="L171" i="2"/>
  <c r="A172" i="2"/>
  <c r="B172" i="2"/>
  <c r="C172" i="2"/>
  <c r="E172" i="2"/>
  <c r="D172" i="2" s="1"/>
  <c r="F172" i="2"/>
  <c r="G172" i="2"/>
  <c r="H172" i="2"/>
  <c r="I172" i="2"/>
  <c r="K172" i="2"/>
  <c r="L172" i="2"/>
  <c r="A173" i="2"/>
  <c r="B173" i="2"/>
  <c r="C173" i="2"/>
  <c r="E173" i="2"/>
  <c r="D173" i="2" s="1"/>
  <c r="F173" i="2"/>
  <c r="G173" i="2"/>
  <c r="H173" i="2"/>
  <c r="I173" i="2"/>
  <c r="K173" i="2"/>
  <c r="L173" i="2"/>
  <c r="M173" i="2" s="1"/>
  <c r="A174" i="2"/>
  <c r="B174" i="2"/>
  <c r="C174" i="2"/>
  <c r="E174" i="2"/>
  <c r="D174" i="2" s="1"/>
  <c r="F174" i="2"/>
  <c r="G174" i="2"/>
  <c r="H174" i="2"/>
  <c r="I174" i="2"/>
  <c r="K174" i="2"/>
  <c r="L174" i="2"/>
  <c r="A175" i="2"/>
  <c r="B175" i="2"/>
  <c r="C175" i="2"/>
  <c r="E175" i="2"/>
  <c r="D175" i="2" s="1"/>
  <c r="F175" i="2"/>
  <c r="G175" i="2"/>
  <c r="H175" i="2"/>
  <c r="I175" i="2"/>
  <c r="K175" i="2"/>
  <c r="L175" i="2"/>
  <c r="A176" i="2"/>
  <c r="B176" i="2"/>
  <c r="C176" i="2"/>
  <c r="E176" i="2"/>
  <c r="D176" i="2" s="1"/>
  <c r="F176" i="2"/>
  <c r="G176" i="2"/>
  <c r="H176" i="2"/>
  <c r="I176" i="2"/>
  <c r="K176" i="2"/>
  <c r="L176" i="2"/>
  <c r="N176" i="2" s="1"/>
  <c r="O176" i="2" s="1"/>
  <c r="A177" i="2"/>
  <c r="B177" i="2"/>
  <c r="C177" i="2"/>
  <c r="E177" i="2"/>
  <c r="D177" i="2" s="1"/>
  <c r="F177" i="2"/>
  <c r="G177" i="2"/>
  <c r="H177" i="2"/>
  <c r="I177" i="2"/>
  <c r="K177" i="2"/>
  <c r="L177" i="2"/>
  <c r="M177" i="2" s="1"/>
  <c r="A178" i="2"/>
  <c r="B178" i="2"/>
  <c r="C178" i="2"/>
  <c r="E178" i="2"/>
  <c r="D178" i="2" s="1"/>
  <c r="F178" i="2"/>
  <c r="G178" i="2"/>
  <c r="H178" i="2"/>
  <c r="I178" i="2"/>
  <c r="K178" i="2"/>
  <c r="L178" i="2"/>
  <c r="M178" i="2" s="1"/>
  <c r="A179" i="2"/>
  <c r="B179" i="2"/>
  <c r="C179" i="2"/>
  <c r="E179" i="2"/>
  <c r="D179" i="2" s="1"/>
  <c r="F179" i="2"/>
  <c r="G179" i="2"/>
  <c r="H179" i="2"/>
  <c r="I179" i="2"/>
  <c r="K179" i="2"/>
  <c r="L179" i="2"/>
  <c r="A180" i="2"/>
  <c r="B180" i="2"/>
  <c r="C180" i="2"/>
  <c r="E180" i="2"/>
  <c r="D180" i="2" s="1"/>
  <c r="F180" i="2"/>
  <c r="G180" i="2"/>
  <c r="H180" i="2"/>
  <c r="I180" i="2"/>
  <c r="K180" i="2"/>
  <c r="L180" i="2"/>
  <c r="N180" i="2" s="1"/>
  <c r="O180" i="2" s="1"/>
  <c r="A181" i="2"/>
  <c r="B181" i="2"/>
  <c r="C181" i="2"/>
  <c r="E181" i="2"/>
  <c r="D181" i="2" s="1"/>
  <c r="F181" i="2"/>
  <c r="G181" i="2"/>
  <c r="H181" i="2"/>
  <c r="I181" i="2"/>
  <c r="K181" i="2"/>
  <c r="L181" i="2"/>
  <c r="M181" i="2" s="1"/>
  <c r="A182" i="2"/>
  <c r="B182" i="2"/>
  <c r="C182" i="2"/>
  <c r="E182" i="2"/>
  <c r="D182" i="2" s="1"/>
  <c r="F182" i="2"/>
  <c r="G182" i="2"/>
  <c r="H182" i="2"/>
  <c r="I182" i="2"/>
  <c r="K182" i="2"/>
  <c r="L182" i="2"/>
  <c r="M182" i="2" s="1"/>
  <c r="A183" i="2"/>
  <c r="B183" i="2"/>
  <c r="C183" i="2"/>
  <c r="E183" i="2"/>
  <c r="D183" i="2" s="1"/>
  <c r="F183" i="2"/>
  <c r="G183" i="2"/>
  <c r="H183" i="2"/>
  <c r="I183" i="2"/>
  <c r="K183" i="2"/>
  <c r="L183" i="2"/>
  <c r="A184" i="2"/>
  <c r="B184" i="2"/>
  <c r="C184" i="2"/>
  <c r="E184" i="2"/>
  <c r="D184" i="2" s="1"/>
  <c r="F184" i="2"/>
  <c r="G184" i="2"/>
  <c r="H184" i="2"/>
  <c r="I184" i="2"/>
  <c r="K184" i="2"/>
  <c r="L184" i="2"/>
  <c r="N184" i="2" s="1"/>
  <c r="O184" i="2" s="1"/>
  <c r="A185" i="2"/>
  <c r="B185" i="2"/>
  <c r="C185" i="2"/>
  <c r="E185" i="2"/>
  <c r="D185" i="2" s="1"/>
  <c r="F185" i="2"/>
  <c r="G185" i="2"/>
  <c r="H185" i="2"/>
  <c r="I185" i="2"/>
  <c r="K185" i="2"/>
  <c r="L185" i="2"/>
  <c r="A186" i="2"/>
  <c r="B186" i="2"/>
  <c r="C186" i="2"/>
  <c r="E186" i="2"/>
  <c r="D186" i="2" s="1"/>
  <c r="F186" i="2"/>
  <c r="G186" i="2"/>
  <c r="H186" i="2"/>
  <c r="I186" i="2"/>
  <c r="K186" i="2"/>
  <c r="L186" i="2"/>
  <c r="N186" i="2" s="1"/>
  <c r="O186" i="2" s="1"/>
  <c r="A187" i="2"/>
  <c r="B187" i="2"/>
  <c r="C187" i="2"/>
  <c r="E187" i="2"/>
  <c r="D187" i="2" s="1"/>
  <c r="F187" i="2"/>
  <c r="G187" i="2"/>
  <c r="H187" i="2"/>
  <c r="I187" i="2"/>
  <c r="K187" i="2"/>
  <c r="L187" i="2"/>
  <c r="A188" i="2"/>
  <c r="B188" i="2"/>
  <c r="C188" i="2"/>
  <c r="E188" i="2"/>
  <c r="D188" i="2" s="1"/>
  <c r="F188" i="2"/>
  <c r="G188" i="2"/>
  <c r="H188" i="2"/>
  <c r="I188" i="2"/>
  <c r="K188" i="2"/>
  <c r="L188" i="2"/>
  <c r="A189" i="2"/>
  <c r="B189" i="2"/>
  <c r="C189" i="2"/>
  <c r="E189" i="2"/>
  <c r="D189" i="2" s="1"/>
  <c r="F189" i="2"/>
  <c r="G189" i="2"/>
  <c r="H189" i="2"/>
  <c r="I189" i="2"/>
  <c r="K189" i="2"/>
  <c r="L189" i="2"/>
  <c r="M189" i="2" s="1"/>
  <c r="A190" i="2"/>
  <c r="B190" i="2"/>
  <c r="C190" i="2"/>
  <c r="E190" i="2"/>
  <c r="D190" i="2" s="1"/>
  <c r="F190" i="2"/>
  <c r="G190" i="2"/>
  <c r="H190" i="2"/>
  <c r="I190" i="2"/>
  <c r="K190" i="2"/>
  <c r="L190" i="2"/>
  <c r="A191" i="2"/>
  <c r="B191" i="2"/>
  <c r="C191" i="2"/>
  <c r="E191" i="2"/>
  <c r="D191" i="2" s="1"/>
  <c r="F191" i="2"/>
  <c r="G191" i="2"/>
  <c r="H191" i="2"/>
  <c r="I191" i="2"/>
  <c r="K191" i="2"/>
  <c r="L191" i="2"/>
  <c r="A192" i="2"/>
  <c r="B192" i="2"/>
  <c r="C192" i="2"/>
  <c r="E192" i="2"/>
  <c r="D192" i="2" s="1"/>
  <c r="F192" i="2"/>
  <c r="G192" i="2"/>
  <c r="H192" i="2"/>
  <c r="I192" i="2"/>
  <c r="K192" i="2"/>
  <c r="L192" i="2"/>
  <c r="N192" i="2" s="1"/>
  <c r="O192" i="2" s="1"/>
  <c r="A193" i="2"/>
  <c r="B193" i="2"/>
  <c r="C193" i="2"/>
  <c r="E193" i="2"/>
  <c r="D193" i="2" s="1"/>
  <c r="F193" i="2"/>
  <c r="G193" i="2"/>
  <c r="H193" i="2"/>
  <c r="I193" i="2"/>
  <c r="K193" i="2"/>
  <c r="L193" i="2"/>
  <c r="N193" i="2" s="1"/>
  <c r="O193" i="2" s="1"/>
  <c r="A194" i="2"/>
  <c r="B194" i="2"/>
  <c r="C194" i="2"/>
  <c r="E194" i="2"/>
  <c r="D194" i="2" s="1"/>
  <c r="F194" i="2"/>
  <c r="G194" i="2"/>
  <c r="H194" i="2"/>
  <c r="I194" i="2"/>
  <c r="K194" i="2"/>
  <c r="L194" i="2"/>
  <c r="M194" i="2" s="1"/>
  <c r="A195" i="2"/>
  <c r="B195" i="2"/>
  <c r="C195" i="2"/>
  <c r="E195" i="2"/>
  <c r="D195" i="2" s="1"/>
  <c r="F195" i="2"/>
  <c r="G195" i="2"/>
  <c r="H195" i="2"/>
  <c r="I195" i="2"/>
  <c r="K195" i="2"/>
  <c r="L195" i="2"/>
  <c r="A196" i="2"/>
  <c r="B196" i="2"/>
  <c r="C196" i="2"/>
  <c r="E196" i="2"/>
  <c r="D196" i="2" s="1"/>
  <c r="F196" i="2"/>
  <c r="G196" i="2"/>
  <c r="H196" i="2"/>
  <c r="I196" i="2"/>
  <c r="K196" i="2"/>
  <c r="L196" i="2"/>
  <c r="A197" i="2"/>
  <c r="B197" i="2"/>
  <c r="C197" i="2"/>
  <c r="E197" i="2"/>
  <c r="D197" i="2" s="1"/>
  <c r="F197" i="2"/>
  <c r="G197" i="2"/>
  <c r="H197" i="2"/>
  <c r="I197" i="2"/>
  <c r="K197" i="2"/>
  <c r="L197" i="2"/>
  <c r="N197" i="2" s="1"/>
  <c r="O197" i="2" s="1"/>
  <c r="A198" i="2"/>
  <c r="B198" i="2"/>
  <c r="C198" i="2"/>
  <c r="E198" i="2"/>
  <c r="D198" i="2" s="1"/>
  <c r="F198" i="2"/>
  <c r="G198" i="2"/>
  <c r="H198" i="2"/>
  <c r="I198" i="2"/>
  <c r="K198" i="2"/>
  <c r="L198" i="2"/>
  <c r="A199" i="2"/>
  <c r="B199" i="2"/>
  <c r="C199" i="2"/>
  <c r="E199" i="2"/>
  <c r="D199" i="2" s="1"/>
  <c r="F199" i="2"/>
  <c r="G199" i="2"/>
  <c r="H199" i="2"/>
  <c r="I199" i="2"/>
  <c r="K199" i="2"/>
  <c r="L199" i="2"/>
  <c r="A200" i="2"/>
  <c r="B200" i="2"/>
  <c r="C200" i="2"/>
  <c r="E200" i="2"/>
  <c r="D200" i="2" s="1"/>
  <c r="F200" i="2"/>
  <c r="G200" i="2"/>
  <c r="H200" i="2"/>
  <c r="I200" i="2"/>
  <c r="K200" i="2"/>
  <c r="L200" i="2"/>
  <c r="A201" i="2"/>
  <c r="B201" i="2"/>
  <c r="C201" i="2"/>
  <c r="E201" i="2"/>
  <c r="D201" i="2" s="1"/>
  <c r="F201" i="2"/>
  <c r="G201" i="2"/>
  <c r="H201" i="2"/>
  <c r="I201" i="2"/>
  <c r="K201" i="2"/>
  <c r="L201" i="2"/>
  <c r="N201" i="2" s="1"/>
  <c r="O201" i="2" s="1"/>
  <c r="A202" i="2"/>
  <c r="B202" i="2"/>
  <c r="C202" i="2"/>
  <c r="E202" i="2"/>
  <c r="D202" i="2" s="1"/>
  <c r="F202" i="2"/>
  <c r="G202" i="2"/>
  <c r="H202" i="2"/>
  <c r="I202" i="2"/>
  <c r="K202" i="2"/>
  <c r="L202" i="2"/>
  <c r="M202" i="2" s="1"/>
  <c r="A203" i="2"/>
  <c r="B203" i="2"/>
  <c r="C203" i="2"/>
  <c r="E203" i="2"/>
  <c r="D203" i="2" s="1"/>
  <c r="F203" i="2"/>
  <c r="G203" i="2"/>
  <c r="H203" i="2"/>
  <c r="I203" i="2"/>
  <c r="K203" i="2"/>
  <c r="L203" i="2"/>
  <c r="A204" i="2"/>
  <c r="B204" i="2"/>
  <c r="C204" i="2"/>
  <c r="E204" i="2"/>
  <c r="D204" i="2" s="1"/>
  <c r="F204" i="2"/>
  <c r="G204" i="2"/>
  <c r="H204" i="2"/>
  <c r="I204" i="2"/>
  <c r="K204" i="2"/>
  <c r="L204" i="2"/>
  <c r="A205" i="2"/>
  <c r="B205" i="2"/>
  <c r="C205" i="2"/>
  <c r="E205" i="2"/>
  <c r="D205" i="2" s="1"/>
  <c r="F205" i="2"/>
  <c r="G205" i="2"/>
  <c r="H205" i="2"/>
  <c r="I205" i="2"/>
  <c r="K205" i="2"/>
  <c r="L205" i="2"/>
  <c r="N205" i="2" s="1"/>
  <c r="O205" i="2" s="1"/>
  <c r="A206" i="2"/>
  <c r="B206" i="2"/>
  <c r="C206" i="2"/>
  <c r="E206" i="2"/>
  <c r="D206" i="2" s="1"/>
  <c r="F206" i="2"/>
  <c r="G206" i="2"/>
  <c r="H206" i="2"/>
  <c r="I206" i="2"/>
  <c r="K206" i="2"/>
  <c r="L206" i="2"/>
  <c r="N206" i="2" s="1"/>
  <c r="O206" i="2" s="1"/>
  <c r="A207" i="2"/>
  <c r="B207" i="2"/>
  <c r="C207" i="2"/>
  <c r="E207" i="2"/>
  <c r="D207" i="2" s="1"/>
  <c r="F207" i="2"/>
  <c r="G207" i="2"/>
  <c r="H207" i="2"/>
  <c r="I207" i="2"/>
  <c r="K207" i="2"/>
  <c r="L207" i="2"/>
  <c r="A208" i="2"/>
  <c r="B208" i="2"/>
  <c r="C208" i="2"/>
  <c r="E208" i="2"/>
  <c r="D208" i="2" s="1"/>
  <c r="F208" i="2"/>
  <c r="G208" i="2"/>
  <c r="H208" i="2"/>
  <c r="I208" i="2"/>
  <c r="K208" i="2"/>
  <c r="L208" i="2"/>
  <c r="A209" i="2"/>
  <c r="B209" i="2"/>
  <c r="C209" i="2"/>
  <c r="E209" i="2"/>
  <c r="D209" i="2" s="1"/>
  <c r="F209" i="2"/>
  <c r="G209" i="2"/>
  <c r="H209" i="2"/>
  <c r="I209" i="2"/>
  <c r="K209" i="2"/>
  <c r="L209" i="2"/>
  <c r="N209" i="2" s="1"/>
  <c r="O209" i="2" s="1"/>
  <c r="A210" i="2"/>
  <c r="B210" i="2"/>
  <c r="C210" i="2"/>
  <c r="E210" i="2"/>
  <c r="D210" i="2" s="1"/>
  <c r="F210" i="2"/>
  <c r="G210" i="2"/>
  <c r="H210" i="2"/>
  <c r="I210" i="2"/>
  <c r="K210" i="2"/>
  <c r="L210" i="2"/>
  <c r="M210" i="2" s="1"/>
  <c r="A211" i="2"/>
  <c r="B211" i="2"/>
  <c r="C211" i="2"/>
  <c r="E211" i="2"/>
  <c r="D211" i="2" s="1"/>
  <c r="F211" i="2"/>
  <c r="G211" i="2"/>
  <c r="H211" i="2"/>
  <c r="I211" i="2"/>
  <c r="K211" i="2"/>
  <c r="L211" i="2"/>
  <c r="A212" i="2"/>
  <c r="B212" i="2"/>
  <c r="C212" i="2"/>
  <c r="E212" i="2"/>
  <c r="D212" i="2" s="1"/>
  <c r="F212" i="2"/>
  <c r="G212" i="2"/>
  <c r="H212" i="2"/>
  <c r="I212" i="2"/>
  <c r="K212" i="2"/>
  <c r="L212" i="2"/>
  <c r="A213" i="2"/>
  <c r="B213" i="2"/>
  <c r="C213" i="2"/>
  <c r="E213" i="2"/>
  <c r="D213" i="2" s="1"/>
  <c r="F213" i="2"/>
  <c r="G213" i="2"/>
  <c r="H213" i="2"/>
  <c r="I213" i="2"/>
  <c r="K213" i="2"/>
  <c r="L213" i="2"/>
  <c r="N213" i="2" s="1"/>
  <c r="O213" i="2" s="1"/>
  <c r="A214" i="2"/>
  <c r="B214" i="2"/>
  <c r="C214" i="2"/>
  <c r="E214" i="2"/>
  <c r="D214" i="2" s="1"/>
  <c r="F214" i="2"/>
  <c r="G214" i="2"/>
  <c r="H214" i="2"/>
  <c r="I214" i="2"/>
  <c r="K214" i="2"/>
  <c r="L214" i="2"/>
  <c r="M214" i="2" s="1"/>
  <c r="A215" i="2"/>
  <c r="B215" i="2"/>
  <c r="C215" i="2"/>
  <c r="E215" i="2"/>
  <c r="D215" i="2" s="1"/>
  <c r="F215" i="2"/>
  <c r="G215" i="2"/>
  <c r="H215" i="2"/>
  <c r="I215" i="2"/>
  <c r="K215" i="2"/>
  <c r="L215" i="2"/>
  <c r="A216" i="2"/>
  <c r="B216" i="2"/>
  <c r="C216" i="2"/>
  <c r="E216" i="2"/>
  <c r="D216" i="2" s="1"/>
  <c r="F216" i="2"/>
  <c r="G216" i="2"/>
  <c r="H216" i="2"/>
  <c r="I216" i="2"/>
  <c r="K216" i="2"/>
  <c r="L216" i="2"/>
  <c r="A217" i="2"/>
  <c r="B217" i="2"/>
  <c r="C217" i="2"/>
  <c r="E217" i="2"/>
  <c r="D217" i="2" s="1"/>
  <c r="F217" i="2"/>
  <c r="G217" i="2"/>
  <c r="H217" i="2"/>
  <c r="I217" i="2"/>
  <c r="K217" i="2"/>
  <c r="L217" i="2"/>
  <c r="N217" i="2" s="1"/>
  <c r="O217" i="2" s="1"/>
  <c r="A218" i="2"/>
  <c r="B218" i="2"/>
  <c r="C218" i="2"/>
  <c r="E218" i="2"/>
  <c r="D218" i="2" s="1"/>
  <c r="F218" i="2"/>
  <c r="G218" i="2"/>
  <c r="H218" i="2"/>
  <c r="I218" i="2"/>
  <c r="K218" i="2"/>
  <c r="L218" i="2"/>
  <c r="M218" i="2" s="1"/>
  <c r="A219" i="2"/>
  <c r="B219" i="2"/>
  <c r="C219" i="2"/>
  <c r="E219" i="2"/>
  <c r="D219" i="2" s="1"/>
  <c r="F219" i="2"/>
  <c r="G219" i="2"/>
  <c r="H219" i="2"/>
  <c r="I219" i="2"/>
  <c r="K219" i="2"/>
  <c r="L219" i="2"/>
  <c r="A220" i="2"/>
  <c r="B220" i="2"/>
  <c r="C220" i="2"/>
  <c r="E220" i="2"/>
  <c r="D220" i="2" s="1"/>
  <c r="F220" i="2"/>
  <c r="G220" i="2"/>
  <c r="H220" i="2"/>
  <c r="I220" i="2"/>
  <c r="K220" i="2"/>
  <c r="L220" i="2"/>
  <c r="A221" i="2"/>
  <c r="B221" i="2"/>
  <c r="C221" i="2"/>
  <c r="E221" i="2"/>
  <c r="D221" i="2" s="1"/>
  <c r="F221" i="2"/>
  <c r="G221" i="2"/>
  <c r="H221" i="2"/>
  <c r="I221" i="2"/>
  <c r="K221" i="2"/>
  <c r="L221" i="2"/>
  <c r="N221" i="2" s="1"/>
  <c r="O221" i="2" s="1"/>
  <c r="A222" i="2"/>
  <c r="B222" i="2"/>
  <c r="C222" i="2"/>
  <c r="E222" i="2"/>
  <c r="D222" i="2" s="1"/>
  <c r="F222" i="2"/>
  <c r="G222" i="2"/>
  <c r="H222" i="2"/>
  <c r="I222" i="2"/>
  <c r="K222" i="2"/>
  <c r="L222" i="2"/>
  <c r="N222" i="2" s="1"/>
  <c r="O222" i="2" s="1"/>
  <c r="A223" i="2"/>
  <c r="B223" i="2"/>
  <c r="C223" i="2"/>
  <c r="E223" i="2"/>
  <c r="D223" i="2" s="1"/>
  <c r="F223" i="2"/>
  <c r="G223" i="2"/>
  <c r="H223" i="2"/>
  <c r="I223" i="2"/>
  <c r="K223" i="2"/>
  <c r="L223" i="2"/>
  <c r="A224" i="2"/>
  <c r="B224" i="2"/>
  <c r="C224" i="2"/>
  <c r="E224" i="2"/>
  <c r="D224" i="2" s="1"/>
  <c r="F224" i="2"/>
  <c r="G224" i="2"/>
  <c r="H224" i="2"/>
  <c r="I224" i="2"/>
  <c r="K224" i="2"/>
  <c r="L224" i="2"/>
  <c r="A225" i="2"/>
  <c r="B225" i="2"/>
  <c r="C225" i="2"/>
  <c r="E225" i="2"/>
  <c r="D225" i="2" s="1"/>
  <c r="F225" i="2"/>
  <c r="G225" i="2"/>
  <c r="H225" i="2"/>
  <c r="I225" i="2"/>
  <c r="K225" i="2"/>
  <c r="L225" i="2"/>
  <c r="N225" i="2" s="1"/>
  <c r="O225" i="2" s="1"/>
  <c r="A226" i="2"/>
  <c r="B226" i="2"/>
  <c r="C226" i="2"/>
  <c r="E226" i="2"/>
  <c r="D226" i="2" s="1"/>
  <c r="F226" i="2"/>
  <c r="G226" i="2"/>
  <c r="H226" i="2"/>
  <c r="I226" i="2"/>
  <c r="K226" i="2"/>
  <c r="L226" i="2"/>
  <c r="M226" i="2" s="1"/>
  <c r="A227" i="2"/>
  <c r="B227" i="2"/>
  <c r="C227" i="2"/>
  <c r="E227" i="2"/>
  <c r="D227" i="2" s="1"/>
  <c r="F227" i="2"/>
  <c r="G227" i="2"/>
  <c r="H227" i="2"/>
  <c r="I227" i="2"/>
  <c r="K227" i="2"/>
  <c r="L227" i="2"/>
  <c r="A228" i="2"/>
  <c r="B228" i="2"/>
  <c r="C228" i="2"/>
  <c r="E228" i="2"/>
  <c r="D228" i="2" s="1"/>
  <c r="F228" i="2"/>
  <c r="G228" i="2"/>
  <c r="H228" i="2"/>
  <c r="I228" i="2"/>
  <c r="K228" i="2"/>
  <c r="L228" i="2"/>
  <c r="A229" i="2"/>
  <c r="B229" i="2"/>
  <c r="C229" i="2"/>
  <c r="E229" i="2"/>
  <c r="D229" i="2" s="1"/>
  <c r="F229" i="2"/>
  <c r="G229" i="2"/>
  <c r="H229" i="2"/>
  <c r="I229" i="2"/>
  <c r="K229" i="2"/>
  <c r="L229" i="2"/>
  <c r="N229" i="2" s="1"/>
  <c r="O229" i="2" s="1"/>
  <c r="A230" i="2"/>
  <c r="B230" i="2"/>
  <c r="C230" i="2"/>
  <c r="E230" i="2"/>
  <c r="D230" i="2" s="1"/>
  <c r="F230" i="2"/>
  <c r="G230" i="2"/>
  <c r="H230" i="2"/>
  <c r="I230" i="2"/>
  <c r="K230" i="2"/>
  <c r="L230" i="2"/>
  <c r="A231" i="2"/>
  <c r="B231" i="2"/>
  <c r="C231" i="2"/>
  <c r="E231" i="2"/>
  <c r="D231" i="2" s="1"/>
  <c r="F231" i="2"/>
  <c r="G231" i="2"/>
  <c r="H231" i="2"/>
  <c r="I231" i="2"/>
  <c r="K231" i="2"/>
  <c r="L231" i="2"/>
  <c r="A232" i="2"/>
  <c r="B232" i="2"/>
  <c r="C232" i="2"/>
  <c r="E232" i="2"/>
  <c r="D232" i="2" s="1"/>
  <c r="F232" i="2"/>
  <c r="G232" i="2"/>
  <c r="H232" i="2"/>
  <c r="I232" i="2"/>
  <c r="K232" i="2"/>
  <c r="L232" i="2"/>
  <c r="A233" i="2"/>
  <c r="B233" i="2"/>
  <c r="C233" i="2"/>
  <c r="E233" i="2"/>
  <c r="D233" i="2" s="1"/>
  <c r="F233" i="2"/>
  <c r="G233" i="2"/>
  <c r="H233" i="2"/>
  <c r="I233" i="2"/>
  <c r="K233" i="2"/>
  <c r="L233" i="2"/>
  <c r="N233" i="2" s="1"/>
  <c r="O233" i="2" s="1"/>
  <c r="A234" i="2"/>
  <c r="B234" i="2"/>
  <c r="C234" i="2"/>
  <c r="E234" i="2"/>
  <c r="D234" i="2" s="1"/>
  <c r="F234" i="2"/>
  <c r="G234" i="2"/>
  <c r="H234" i="2"/>
  <c r="I234" i="2"/>
  <c r="K234" i="2"/>
  <c r="L234" i="2"/>
  <c r="N234" i="2" s="1"/>
  <c r="O234" i="2" s="1"/>
  <c r="A235" i="2"/>
  <c r="B235" i="2"/>
  <c r="C235" i="2"/>
  <c r="E235" i="2"/>
  <c r="D235" i="2" s="1"/>
  <c r="F235" i="2"/>
  <c r="G235" i="2"/>
  <c r="H235" i="2"/>
  <c r="I235" i="2"/>
  <c r="K235" i="2"/>
  <c r="L235" i="2"/>
  <c r="A236" i="2"/>
  <c r="B236" i="2"/>
  <c r="C236" i="2"/>
  <c r="E236" i="2"/>
  <c r="D236" i="2" s="1"/>
  <c r="F236" i="2"/>
  <c r="G236" i="2"/>
  <c r="H236" i="2"/>
  <c r="I236" i="2"/>
  <c r="K236" i="2"/>
  <c r="L236" i="2"/>
  <c r="A237" i="2"/>
  <c r="B237" i="2"/>
  <c r="C237" i="2"/>
  <c r="E237" i="2"/>
  <c r="D237" i="2" s="1"/>
  <c r="F237" i="2"/>
  <c r="G237" i="2"/>
  <c r="H237" i="2"/>
  <c r="I237" i="2"/>
  <c r="K237" i="2"/>
  <c r="L237" i="2"/>
  <c r="N237" i="2" s="1"/>
  <c r="O237" i="2" s="1"/>
  <c r="A238" i="2"/>
  <c r="B238" i="2"/>
  <c r="C238" i="2"/>
  <c r="E238" i="2"/>
  <c r="D238" i="2" s="1"/>
  <c r="F238" i="2"/>
  <c r="G238" i="2"/>
  <c r="H238" i="2"/>
  <c r="I238" i="2"/>
  <c r="K238" i="2"/>
  <c r="L238" i="2"/>
  <c r="N238" i="2" s="1"/>
  <c r="O238" i="2" s="1"/>
  <c r="A239" i="2"/>
  <c r="B239" i="2"/>
  <c r="C239" i="2"/>
  <c r="E239" i="2"/>
  <c r="D239" i="2" s="1"/>
  <c r="F239" i="2"/>
  <c r="G239" i="2"/>
  <c r="H239" i="2"/>
  <c r="I239" i="2"/>
  <c r="K239" i="2"/>
  <c r="L239" i="2"/>
  <c r="A240" i="2"/>
  <c r="B240" i="2"/>
  <c r="C240" i="2"/>
  <c r="E240" i="2"/>
  <c r="D240" i="2" s="1"/>
  <c r="F240" i="2"/>
  <c r="G240" i="2"/>
  <c r="H240" i="2"/>
  <c r="I240" i="2"/>
  <c r="K240" i="2"/>
  <c r="L240" i="2"/>
  <c r="A241" i="2"/>
  <c r="B241" i="2"/>
  <c r="C241" i="2"/>
  <c r="E241" i="2"/>
  <c r="D241" i="2" s="1"/>
  <c r="F241" i="2"/>
  <c r="G241" i="2"/>
  <c r="H241" i="2"/>
  <c r="I241" i="2"/>
  <c r="K241" i="2"/>
  <c r="L241" i="2"/>
  <c r="A242" i="2"/>
  <c r="B242" i="2"/>
  <c r="C242" i="2"/>
  <c r="E242" i="2"/>
  <c r="D242" i="2" s="1"/>
  <c r="F242" i="2"/>
  <c r="G242" i="2"/>
  <c r="H242" i="2"/>
  <c r="I242" i="2"/>
  <c r="K242" i="2"/>
  <c r="L242" i="2"/>
  <c r="M242" i="2" s="1"/>
  <c r="A243" i="2"/>
  <c r="B243" i="2"/>
  <c r="C243" i="2"/>
  <c r="E243" i="2"/>
  <c r="D243" i="2" s="1"/>
  <c r="F243" i="2"/>
  <c r="G243" i="2"/>
  <c r="H243" i="2"/>
  <c r="I243" i="2"/>
  <c r="K243" i="2"/>
  <c r="L243" i="2"/>
  <c r="A244" i="2"/>
  <c r="B244" i="2"/>
  <c r="C244" i="2"/>
  <c r="E244" i="2"/>
  <c r="D244" i="2" s="1"/>
  <c r="F244" i="2"/>
  <c r="G244" i="2"/>
  <c r="H244" i="2"/>
  <c r="I244" i="2"/>
  <c r="K244" i="2"/>
  <c r="L244" i="2"/>
  <c r="A245" i="2"/>
  <c r="B245" i="2"/>
  <c r="C245" i="2"/>
  <c r="E245" i="2"/>
  <c r="D245" i="2" s="1"/>
  <c r="F245" i="2"/>
  <c r="G245" i="2"/>
  <c r="H245" i="2"/>
  <c r="I245" i="2"/>
  <c r="K245" i="2"/>
  <c r="L245" i="2"/>
  <c r="N245" i="2" s="1"/>
  <c r="O245" i="2" s="1"/>
  <c r="A246" i="2"/>
  <c r="B246" i="2"/>
  <c r="C246" i="2"/>
  <c r="E246" i="2"/>
  <c r="D246" i="2" s="1"/>
  <c r="F246" i="2"/>
  <c r="G246" i="2"/>
  <c r="H246" i="2"/>
  <c r="I246" i="2"/>
  <c r="K246" i="2"/>
  <c r="L246" i="2"/>
  <c r="A247" i="2"/>
  <c r="B247" i="2"/>
  <c r="C247" i="2"/>
  <c r="E247" i="2"/>
  <c r="D247" i="2" s="1"/>
  <c r="F247" i="2"/>
  <c r="G247" i="2"/>
  <c r="H247" i="2"/>
  <c r="I247" i="2"/>
  <c r="K247" i="2"/>
  <c r="L247" i="2"/>
  <c r="M247" i="2" s="1"/>
  <c r="A248" i="2"/>
  <c r="B248" i="2"/>
  <c r="C248" i="2"/>
  <c r="E248" i="2"/>
  <c r="D248" i="2" s="1"/>
  <c r="F248" i="2"/>
  <c r="G248" i="2"/>
  <c r="H248" i="2"/>
  <c r="I248" i="2"/>
  <c r="K248" i="2"/>
  <c r="L248" i="2"/>
  <c r="A249" i="2"/>
  <c r="B249" i="2"/>
  <c r="C249" i="2"/>
  <c r="E249" i="2"/>
  <c r="D249" i="2" s="1"/>
  <c r="F249" i="2"/>
  <c r="G249" i="2"/>
  <c r="H249" i="2"/>
  <c r="I249" i="2"/>
  <c r="K249" i="2"/>
  <c r="L249" i="2"/>
  <c r="N249" i="2" s="1"/>
  <c r="O249" i="2" s="1"/>
  <c r="A250" i="2"/>
  <c r="B250" i="2"/>
  <c r="C250" i="2"/>
  <c r="E250" i="2"/>
  <c r="D250" i="2" s="1"/>
  <c r="F250" i="2"/>
  <c r="G250" i="2"/>
  <c r="H250" i="2"/>
  <c r="I250" i="2"/>
  <c r="K250" i="2"/>
  <c r="L250" i="2"/>
  <c r="A251" i="2"/>
  <c r="B251" i="2"/>
  <c r="C251" i="2"/>
  <c r="E251" i="2"/>
  <c r="D251" i="2" s="1"/>
  <c r="F251" i="2"/>
  <c r="G251" i="2"/>
  <c r="H251" i="2"/>
  <c r="I251" i="2"/>
  <c r="K251" i="2"/>
  <c r="L251" i="2"/>
  <c r="M251" i="2" s="1"/>
  <c r="A252" i="2"/>
  <c r="B252" i="2"/>
  <c r="C252" i="2"/>
  <c r="E252" i="2"/>
  <c r="D252" i="2" s="1"/>
  <c r="F252" i="2"/>
  <c r="G252" i="2"/>
  <c r="H252" i="2"/>
  <c r="I252" i="2"/>
  <c r="K252" i="2"/>
  <c r="L252" i="2"/>
  <c r="A253" i="2"/>
  <c r="B253" i="2"/>
  <c r="C253" i="2"/>
  <c r="E253" i="2"/>
  <c r="D253" i="2" s="1"/>
  <c r="F253" i="2"/>
  <c r="G253" i="2"/>
  <c r="H253" i="2"/>
  <c r="I253" i="2"/>
  <c r="K253" i="2"/>
  <c r="L253" i="2"/>
  <c r="N253" i="2" s="1"/>
  <c r="O253" i="2" s="1"/>
  <c r="A254" i="2"/>
  <c r="B254" i="2"/>
  <c r="C254" i="2"/>
  <c r="E254" i="2"/>
  <c r="D254" i="2" s="1"/>
  <c r="F254" i="2"/>
  <c r="G254" i="2"/>
  <c r="H254" i="2"/>
  <c r="I254" i="2"/>
  <c r="K254" i="2"/>
  <c r="L254" i="2"/>
  <c r="A255" i="2"/>
  <c r="B255" i="2"/>
  <c r="C255" i="2"/>
  <c r="E255" i="2"/>
  <c r="D255" i="2" s="1"/>
  <c r="F255" i="2"/>
  <c r="G255" i="2"/>
  <c r="H255" i="2"/>
  <c r="I255" i="2"/>
  <c r="K255" i="2"/>
  <c r="L255" i="2"/>
  <c r="M255" i="2" s="1"/>
  <c r="A256" i="2"/>
  <c r="B256" i="2"/>
  <c r="C256" i="2"/>
  <c r="E256" i="2"/>
  <c r="D256" i="2" s="1"/>
  <c r="F256" i="2"/>
  <c r="G256" i="2"/>
  <c r="H256" i="2"/>
  <c r="I256" i="2"/>
  <c r="K256" i="2"/>
  <c r="L256" i="2"/>
  <c r="A257" i="2"/>
  <c r="B257" i="2"/>
  <c r="C257" i="2"/>
  <c r="E257" i="2"/>
  <c r="D257" i="2" s="1"/>
  <c r="F257" i="2"/>
  <c r="G257" i="2"/>
  <c r="H257" i="2"/>
  <c r="I257" i="2"/>
  <c r="K257" i="2"/>
  <c r="L257" i="2"/>
  <c r="A258" i="2"/>
  <c r="B258" i="2"/>
  <c r="C258" i="2"/>
  <c r="E258" i="2"/>
  <c r="D258" i="2" s="1"/>
  <c r="F258" i="2"/>
  <c r="G258" i="2"/>
  <c r="H258" i="2"/>
  <c r="I258" i="2"/>
  <c r="K258" i="2"/>
  <c r="L258" i="2"/>
  <c r="M258" i="2" s="1"/>
  <c r="A259" i="2"/>
  <c r="B259" i="2"/>
  <c r="C259" i="2"/>
  <c r="E259" i="2"/>
  <c r="D259" i="2" s="1"/>
  <c r="F259" i="2"/>
  <c r="G259" i="2"/>
  <c r="H259" i="2"/>
  <c r="I259" i="2"/>
  <c r="K259" i="2"/>
  <c r="L259" i="2"/>
  <c r="M259" i="2" s="1"/>
  <c r="A260" i="2"/>
  <c r="B260" i="2"/>
  <c r="C260" i="2"/>
  <c r="E260" i="2"/>
  <c r="D260" i="2" s="1"/>
  <c r="F260" i="2"/>
  <c r="G260" i="2"/>
  <c r="H260" i="2"/>
  <c r="I260" i="2"/>
  <c r="K260" i="2"/>
  <c r="L260" i="2"/>
  <c r="A261" i="2"/>
  <c r="B261" i="2"/>
  <c r="C261" i="2"/>
  <c r="E261" i="2"/>
  <c r="D261" i="2" s="1"/>
  <c r="F261" i="2"/>
  <c r="G261" i="2"/>
  <c r="H261" i="2"/>
  <c r="I261" i="2"/>
  <c r="K261" i="2"/>
  <c r="L261" i="2"/>
  <c r="N261" i="2" s="1"/>
  <c r="O261" i="2" s="1"/>
  <c r="A262" i="2"/>
  <c r="B262" i="2"/>
  <c r="C262" i="2"/>
  <c r="E262" i="2"/>
  <c r="D262" i="2" s="1"/>
  <c r="F262" i="2"/>
  <c r="G262" i="2"/>
  <c r="H262" i="2"/>
  <c r="I262" i="2"/>
  <c r="K262" i="2"/>
  <c r="L262" i="2"/>
  <c r="A263" i="2"/>
  <c r="B263" i="2"/>
  <c r="C263" i="2"/>
  <c r="E263" i="2"/>
  <c r="D263" i="2" s="1"/>
  <c r="F263" i="2"/>
  <c r="G263" i="2"/>
  <c r="H263" i="2"/>
  <c r="I263" i="2"/>
  <c r="K263" i="2"/>
  <c r="L263" i="2"/>
  <c r="M263" i="2" s="1"/>
  <c r="A264" i="2"/>
  <c r="B264" i="2"/>
  <c r="C264" i="2"/>
  <c r="E264" i="2"/>
  <c r="D264" i="2" s="1"/>
  <c r="F264" i="2"/>
  <c r="G264" i="2"/>
  <c r="H264" i="2"/>
  <c r="I264" i="2"/>
  <c r="K264" i="2"/>
  <c r="L264" i="2"/>
  <c r="A265" i="2"/>
  <c r="B265" i="2"/>
  <c r="C265" i="2"/>
  <c r="E265" i="2"/>
  <c r="D265" i="2" s="1"/>
  <c r="F265" i="2"/>
  <c r="G265" i="2"/>
  <c r="H265" i="2"/>
  <c r="I265" i="2"/>
  <c r="K265" i="2"/>
  <c r="L265" i="2"/>
  <c r="A266" i="2"/>
  <c r="B266" i="2"/>
  <c r="C266" i="2"/>
  <c r="E266" i="2"/>
  <c r="D266" i="2" s="1"/>
  <c r="F266" i="2"/>
  <c r="G266" i="2"/>
  <c r="H266" i="2"/>
  <c r="I266" i="2"/>
  <c r="K266" i="2"/>
  <c r="L266" i="2"/>
  <c r="A267" i="2"/>
  <c r="B267" i="2"/>
  <c r="C267" i="2"/>
  <c r="E267" i="2"/>
  <c r="D267" i="2" s="1"/>
  <c r="F267" i="2"/>
  <c r="G267" i="2"/>
  <c r="H267" i="2"/>
  <c r="I267" i="2"/>
  <c r="K267" i="2"/>
  <c r="L267" i="2"/>
  <c r="A268" i="2"/>
  <c r="B268" i="2"/>
  <c r="C268" i="2"/>
  <c r="E268" i="2"/>
  <c r="D268" i="2" s="1"/>
  <c r="F268" i="2"/>
  <c r="G268" i="2"/>
  <c r="H268" i="2"/>
  <c r="I268" i="2"/>
  <c r="K268" i="2"/>
  <c r="L268" i="2"/>
  <c r="A269" i="2"/>
  <c r="B269" i="2"/>
  <c r="C269" i="2"/>
  <c r="E269" i="2"/>
  <c r="D269" i="2" s="1"/>
  <c r="F269" i="2"/>
  <c r="G269" i="2"/>
  <c r="H269" i="2"/>
  <c r="I269" i="2"/>
  <c r="K269" i="2"/>
  <c r="L269" i="2"/>
  <c r="N269" i="2" s="1"/>
  <c r="O269" i="2" s="1"/>
  <c r="A270" i="2"/>
  <c r="B270" i="2"/>
  <c r="C270" i="2"/>
  <c r="E270" i="2"/>
  <c r="D270" i="2" s="1"/>
  <c r="F270" i="2"/>
  <c r="G270" i="2"/>
  <c r="H270" i="2"/>
  <c r="I270" i="2"/>
  <c r="K270" i="2"/>
  <c r="L270" i="2"/>
  <c r="A271" i="2"/>
  <c r="B271" i="2"/>
  <c r="C271" i="2"/>
  <c r="E271" i="2"/>
  <c r="D271" i="2" s="1"/>
  <c r="F271" i="2"/>
  <c r="G271" i="2"/>
  <c r="H271" i="2"/>
  <c r="I271" i="2"/>
  <c r="K271" i="2"/>
  <c r="L271" i="2"/>
  <c r="M271" i="2" s="1"/>
  <c r="A272" i="2"/>
  <c r="B272" i="2"/>
  <c r="C272" i="2"/>
  <c r="E272" i="2"/>
  <c r="D272" i="2" s="1"/>
  <c r="F272" i="2"/>
  <c r="G272" i="2"/>
  <c r="H272" i="2"/>
  <c r="I272" i="2"/>
  <c r="K272" i="2"/>
  <c r="L272" i="2"/>
  <c r="A273" i="2"/>
  <c r="B273" i="2"/>
  <c r="C273" i="2"/>
  <c r="E273" i="2"/>
  <c r="D273" i="2" s="1"/>
  <c r="F273" i="2"/>
  <c r="G273" i="2"/>
  <c r="H273" i="2"/>
  <c r="I273" i="2"/>
  <c r="K273" i="2"/>
  <c r="L273" i="2"/>
  <c r="N273" i="2" s="1"/>
  <c r="O273" i="2" s="1"/>
  <c r="A274" i="2"/>
  <c r="B274" i="2"/>
  <c r="C274" i="2"/>
  <c r="E274" i="2"/>
  <c r="D274" i="2" s="1"/>
  <c r="F274" i="2"/>
  <c r="G274" i="2"/>
  <c r="H274" i="2"/>
  <c r="I274" i="2"/>
  <c r="K274" i="2"/>
  <c r="L274" i="2"/>
  <c r="M274" i="2" s="1"/>
  <c r="A275" i="2"/>
  <c r="B275" i="2"/>
  <c r="C275" i="2"/>
  <c r="E275" i="2"/>
  <c r="D275" i="2" s="1"/>
  <c r="F275" i="2"/>
  <c r="G275" i="2"/>
  <c r="H275" i="2"/>
  <c r="I275" i="2"/>
  <c r="K275" i="2"/>
  <c r="L275" i="2"/>
  <c r="M275" i="2" s="1"/>
  <c r="A276" i="2"/>
  <c r="B276" i="2"/>
  <c r="C276" i="2"/>
  <c r="E276" i="2"/>
  <c r="D276" i="2" s="1"/>
  <c r="F276" i="2"/>
  <c r="G276" i="2"/>
  <c r="H276" i="2"/>
  <c r="I276" i="2"/>
  <c r="K276" i="2"/>
  <c r="L276" i="2"/>
  <c r="A277" i="2"/>
  <c r="B277" i="2"/>
  <c r="C277" i="2"/>
  <c r="E277" i="2"/>
  <c r="D277" i="2" s="1"/>
  <c r="F277" i="2"/>
  <c r="G277" i="2"/>
  <c r="H277" i="2"/>
  <c r="I277" i="2"/>
  <c r="K277" i="2"/>
  <c r="L277" i="2"/>
  <c r="N277" i="2" s="1"/>
  <c r="O277" i="2" s="1"/>
  <c r="A278" i="2"/>
  <c r="B278" i="2"/>
  <c r="C278" i="2"/>
  <c r="E278" i="2"/>
  <c r="D278" i="2" s="1"/>
  <c r="F278" i="2"/>
  <c r="G278" i="2"/>
  <c r="H278" i="2"/>
  <c r="I278" i="2"/>
  <c r="K278" i="2"/>
  <c r="L278" i="2"/>
  <c r="A279" i="2"/>
  <c r="B279" i="2"/>
  <c r="C279" i="2"/>
  <c r="E279" i="2"/>
  <c r="D279" i="2" s="1"/>
  <c r="F279" i="2"/>
  <c r="G279" i="2"/>
  <c r="H279" i="2"/>
  <c r="I279" i="2"/>
  <c r="K279" i="2"/>
  <c r="L279" i="2"/>
  <c r="M279" i="2" s="1"/>
  <c r="A280" i="2"/>
  <c r="B280" i="2"/>
  <c r="C280" i="2"/>
  <c r="E280" i="2"/>
  <c r="D280" i="2" s="1"/>
  <c r="F280" i="2"/>
  <c r="G280" i="2"/>
  <c r="H280" i="2"/>
  <c r="I280" i="2"/>
  <c r="K280" i="2"/>
  <c r="L280" i="2"/>
  <c r="A281" i="2"/>
  <c r="B281" i="2"/>
  <c r="C281" i="2"/>
  <c r="E281" i="2"/>
  <c r="D281" i="2" s="1"/>
  <c r="F281" i="2"/>
  <c r="G281" i="2"/>
  <c r="H281" i="2"/>
  <c r="I281" i="2"/>
  <c r="K281" i="2"/>
  <c r="L281" i="2"/>
  <c r="N281" i="2" s="1"/>
  <c r="O281" i="2" s="1"/>
  <c r="A282" i="2"/>
  <c r="B282" i="2"/>
  <c r="C282" i="2"/>
  <c r="E282" i="2"/>
  <c r="D282" i="2" s="1"/>
  <c r="F282" i="2"/>
  <c r="G282" i="2"/>
  <c r="H282" i="2"/>
  <c r="I282" i="2"/>
  <c r="K282" i="2"/>
  <c r="L282" i="2"/>
  <c r="A283" i="2"/>
  <c r="B283" i="2"/>
  <c r="C283" i="2"/>
  <c r="E283" i="2"/>
  <c r="D283" i="2" s="1"/>
  <c r="F283" i="2"/>
  <c r="G283" i="2"/>
  <c r="H283" i="2"/>
  <c r="I283" i="2"/>
  <c r="K283" i="2"/>
  <c r="L283" i="2"/>
  <c r="A284" i="2"/>
  <c r="B284" i="2"/>
  <c r="C284" i="2"/>
  <c r="E284" i="2"/>
  <c r="D284" i="2" s="1"/>
  <c r="F284" i="2"/>
  <c r="G284" i="2"/>
  <c r="H284" i="2"/>
  <c r="I284" i="2"/>
  <c r="K284" i="2"/>
  <c r="L284" i="2"/>
  <c r="A285" i="2"/>
  <c r="B285" i="2"/>
  <c r="C285" i="2"/>
  <c r="E285" i="2"/>
  <c r="D285" i="2" s="1"/>
  <c r="F285" i="2"/>
  <c r="G285" i="2"/>
  <c r="H285" i="2"/>
  <c r="I285" i="2"/>
  <c r="K285" i="2"/>
  <c r="L285" i="2"/>
  <c r="N285" i="2" s="1"/>
  <c r="O285" i="2" s="1"/>
  <c r="A286" i="2"/>
  <c r="B286" i="2"/>
  <c r="C286" i="2"/>
  <c r="E286" i="2"/>
  <c r="D286" i="2" s="1"/>
  <c r="F286" i="2"/>
  <c r="G286" i="2"/>
  <c r="H286" i="2"/>
  <c r="I286" i="2"/>
  <c r="K286" i="2"/>
  <c r="L286" i="2"/>
  <c r="A287" i="2"/>
  <c r="B287" i="2"/>
  <c r="C287" i="2"/>
  <c r="E287" i="2"/>
  <c r="D287" i="2" s="1"/>
  <c r="F287" i="2"/>
  <c r="G287" i="2"/>
  <c r="H287" i="2"/>
  <c r="I287" i="2"/>
  <c r="K287" i="2"/>
  <c r="L287" i="2"/>
  <c r="M287" i="2" s="1"/>
  <c r="A288" i="2"/>
  <c r="B288" i="2"/>
  <c r="C288" i="2"/>
  <c r="E288" i="2"/>
  <c r="D288" i="2" s="1"/>
  <c r="F288" i="2"/>
  <c r="G288" i="2"/>
  <c r="H288" i="2"/>
  <c r="I288" i="2"/>
  <c r="K288" i="2"/>
  <c r="L288" i="2"/>
  <c r="M288" i="2" s="1"/>
  <c r="A289" i="2"/>
  <c r="B289" i="2"/>
  <c r="C289" i="2"/>
  <c r="E289" i="2"/>
  <c r="D289" i="2" s="1"/>
  <c r="F289" i="2"/>
  <c r="G289" i="2"/>
  <c r="H289" i="2"/>
  <c r="I289" i="2"/>
  <c r="K289" i="2"/>
  <c r="L289" i="2"/>
  <c r="A290" i="2"/>
  <c r="B290" i="2"/>
  <c r="C290" i="2"/>
  <c r="E290" i="2"/>
  <c r="D290" i="2" s="1"/>
  <c r="F290" i="2"/>
  <c r="G290" i="2"/>
  <c r="H290" i="2"/>
  <c r="I290" i="2"/>
  <c r="K290" i="2"/>
  <c r="L290" i="2"/>
  <c r="M290" i="2" s="1"/>
  <c r="A291" i="2"/>
  <c r="B291" i="2"/>
  <c r="C291" i="2"/>
  <c r="E291" i="2"/>
  <c r="D291" i="2" s="1"/>
  <c r="F291" i="2"/>
  <c r="G291" i="2"/>
  <c r="H291" i="2"/>
  <c r="I291" i="2"/>
  <c r="K291" i="2"/>
  <c r="L291" i="2"/>
  <c r="A292" i="2"/>
  <c r="B292" i="2"/>
  <c r="C292" i="2"/>
  <c r="E292" i="2"/>
  <c r="D292" i="2" s="1"/>
  <c r="F292" i="2"/>
  <c r="G292" i="2"/>
  <c r="H292" i="2"/>
  <c r="I292" i="2"/>
  <c r="K292" i="2"/>
  <c r="L292" i="2"/>
  <c r="A293" i="2"/>
  <c r="B293" i="2"/>
  <c r="C293" i="2"/>
  <c r="E293" i="2"/>
  <c r="D293" i="2" s="1"/>
  <c r="F293" i="2"/>
  <c r="G293" i="2"/>
  <c r="H293" i="2"/>
  <c r="I293" i="2"/>
  <c r="K293" i="2"/>
  <c r="L293" i="2"/>
  <c r="N293" i="2" s="1"/>
  <c r="O293" i="2" s="1"/>
  <c r="A294" i="2"/>
  <c r="B294" i="2"/>
  <c r="C294" i="2"/>
  <c r="E294" i="2"/>
  <c r="D294" i="2" s="1"/>
  <c r="F294" i="2"/>
  <c r="G294" i="2"/>
  <c r="H294" i="2"/>
  <c r="I294" i="2"/>
  <c r="K294" i="2"/>
  <c r="L294" i="2"/>
  <c r="N294" i="2" s="1"/>
  <c r="O294" i="2" s="1"/>
  <c r="A295" i="2"/>
  <c r="B295" i="2"/>
  <c r="C295" i="2"/>
  <c r="E295" i="2"/>
  <c r="D295" i="2" s="1"/>
  <c r="F295" i="2"/>
  <c r="G295" i="2"/>
  <c r="H295" i="2"/>
  <c r="I295" i="2"/>
  <c r="K295" i="2"/>
  <c r="L295" i="2"/>
  <c r="A296" i="2"/>
  <c r="B296" i="2"/>
  <c r="C296" i="2"/>
  <c r="E296" i="2"/>
  <c r="D296" i="2" s="1"/>
  <c r="F296" i="2"/>
  <c r="G296" i="2"/>
  <c r="H296" i="2"/>
  <c r="I296" i="2"/>
  <c r="K296" i="2"/>
  <c r="L296" i="2"/>
  <c r="M296" i="2" s="1"/>
  <c r="A297" i="2"/>
  <c r="B297" i="2"/>
  <c r="C297" i="2"/>
  <c r="E297" i="2"/>
  <c r="D297" i="2" s="1"/>
  <c r="F297" i="2"/>
  <c r="G297" i="2"/>
  <c r="H297" i="2"/>
  <c r="I297" i="2"/>
  <c r="K297" i="2"/>
  <c r="L297" i="2"/>
  <c r="Y297" i="2" s="1"/>
  <c r="A298" i="2"/>
  <c r="B298" i="2"/>
  <c r="C298" i="2"/>
  <c r="E298" i="2"/>
  <c r="D298" i="2" s="1"/>
  <c r="F298" i="2"/>
  <c r="G298" i="2"/>
  <c r="H298" i="2"/>
  <c r="I298" i="2"/>
  <c r="K298" i="2"/>
  <c r="L298" i="2"/>
  <c r="Y298" i="2" s="1"/>
  <c r="A299" i="2"/>
  <c r="B299" i="2"/>
  <c r="C299" i="2"/>
  <c r="E299" i="2"/>
  <c r="D299" i="2" s="1"/>
  <c r="F299" i="2"/>
  <c r="G299" i="2"/>
  <c r="H299" i="2"/>
  <c r="I299" i="2"/>
  <c r="K299" i="2"/>
  <c r="L299" i="2"/>
  <c r="A300" i="2"/>
  <c r="B300" i="2"/>
  <c r="C300" i="2"/>
  <c r="E300" i="2"/>
  <c r="D300" i="2" s="1"/>
  <c r="F300" i="2"/>
  <c r="G300" i="2"/>
  <c r="H300" i="2"/>
  <c r="I300" i="2"/>
  <c r="K300" i="2"/>
  <c r="L300" i="2"/>
  <c r="A301" i="2"/>
  <c r="B301" i="2"/>
  <c r="C301" i="2"/>
  <c r="E301" i="2"/>
  <c r="D301" i="2" s="1"/>
  <c r="F301" i="2"/>
  <c r="G301" i="2"/>
  <c r="H301" i="2"/>
  <c r="I301" i="2"/>
  <c r="K301" i="2"/>
  <c r="L301" i="2"/>
  <c r="N301" i="2" s="1"/>
  <c r="O301" i="2" s="1"/>
  <c r="A302" i="2"/>
  <c r="B302" i="2"/>
  <c r="C302" i="2"/>
  <c r="E302" i="2"/>
  <c r="D302" i="2" s="1"/>
  <c r="F302" i="2"/>
  <c r="G302" i="2"/>
  <c r="H302" i="2"/>
  <c r="I302" i="2"/>
  <c r="K302" i="2"/>
  <c r="L302" i="2"/>
  <c r="M302" i="2" s="1"/>
  <c r="A303" i="2"/>
  <c r="B303" i="2"/>
  <c r="C303" i="2"/>
  <c r="E303" i="2"/>
  <c r="D303" i="2" s="1"/>
  <c r="F303" i="2"/>
  <c r="G303" i="2"/>
  <c r="H303" i="2"/>
  <c r="I303" i="2"/>
  <c r="K303" i="2"/>
  <c r="L303" i="2"/>
  <c r="M303" i="2" s="1"/>
  <c r="A304" i="2"/>
  <c r="B304" i="2"/>
  <c r="C304" i="2"/>
  <c r="E304" i="2"/>
  <c r="D304" i="2" s="1"/>
  <c r="F304" i="2"/>
  <c r="G304" i="2"/>
  <c r="H304" i="2"/>
  <c r="I304" i="2"/>
  <c r="K304" i="2"/>
  <c r="L304" i="2"/>
  <c r="M304" i="2" s="1"/>
  <c r="A305" i="2"/>
  <c r="B305" i="2"/>
  <c r="C305" i="2"/>
  <c r="E305" i="2"/>
  <c r="D305" i="2" s="1"/>
  <c r="F305" i="2"/>
  <c r="G305" i="2"/>
  <c r="H305" i="2"/>
  <c r="I305" i="2"/>
  <c r="K305" i="2"/>
  <c r="L305" i="2"/>
  <c r="Y305" i="2" s="1"/>
  <c r="A306" i="2"/>
  <c r="B306" i="2"/>
  <c r="C306" i="2"/>
  <c r="E306" i="2"/>
  <c r="D306" i="2" s="1"/>
  <c r="F306" i="2"/>
  <c r="G306" i="2"/>
  <c r="H306" i="2"/>
  <c r="I306" i="2"/>
  <c r="K306" i="2"/>
  <c r="L306" i="2"/>
  <c r="N306" i="2" s="1"/>
  <c r="O306" i="2" s="1"/>
  <c r="A307" i="2"/>
  <c r="B307" i="2"/>
  <c r="C307" i="2"/>
  <c r="E307" i="2"/>
  <c r="D307" i="2" s="1"/>
  <c r="F307" i="2"/>
  <c r="G307" i="2"/>
  <c r="H307" i="2"/>
  <c r="I307" i="2"/>
  <c r="K307" i="2"/>
  <c r="L307" i="2"/>
  <c r="A308" i="2"/>
  <c r="B308" i="2"/>
  <c r="C308" i="2"/>
  <c r="E308" i="2"/>
  <c r="D308" i="2" s="1"/>
  <c r="F308" i="2"/>
  <c r="G308" i="2"/>
  <c r="H308" i="2"/>
  <c r="I308" i="2"/>
  <c r="K308" i="2"/>
  <c r="L308" i="2"/>
  <c r="M308" i="2" s="1"/>
  <c r="A309" i="2"/>
  <c r="B309" i="2"/>
  <c r="C309" i="2"/>
  <c r="E309" i="2"/>
  <c r="D309" i="2" s="1"/>
  <c r="F309" i="2"/>
  <c r="G309" i="2"/>
  <c r="H309" i="2"/>
  <c r="I309" i="2"/>
  <c r="K309" i="2"/>
  <c r="L309" i="2"/>
  <c r="A310" i="2"/>
  <c r="B310" i="2"/>
  <c r="C310" i="2"/>
  <c r="E310" i="2"/>
  <c r="D310" i="2" s="1"/>
  <c r="F310" i="2"/>
  <c r="G310" i="2"/>
  <c r="H310" i="2"/>
  <c r="I310" i="2"/>
  <c r="K310" i="2"/>
  <c r="L310" i="2"/>
  <c r="A311" i="2"/>
  <c r="B311" i="2"/>
  <c r="C311" i="2"/>
  <c r="E311" i="2"/>
  <c r="D311" i="2" s="1"/>
  <c r="F311" i="2"/>
  <c r="G311" i="2"/>
  <c r="H311" i="2"/>
  <c r="I311" i="2"/>
  <c r="K311" i="2"/>
  <c r="L311" i="2"/>
  <c r="A312" i="2"/>
  <c r="B312" i="2"/>
  <c r="C312" i="2"/>
  <c r="E312" i="2"/>
  <c r="D312" i="2" s="1"/>
  <c r="F312" i="2"/>
  <c r="G312" i="2"/>
  <c r="H312" i="2"/>
  <c r="I312" i="2"/>
  <c r="K312" i="2"/>
  <c r="L312" i="2"/>
  <c r="M312" i="2" s="1"/>
  <c r="A313" i="2"/>
  <c r="B313" i="2"/>
  <c r="C313" i="2"/>
  <c r="E313" i="2"/>
  <c r="D313" i="2" s="1"/>
  <c r="F313" i="2"/>
  <c r="G313" i="2"/>
  <c r="H313" i="2"/>
  <c r="I313" i="2"/>
  <c r="K313" i="2"/>
  <c r="L313" i="2"/>
  <c r="Y313" i="2" s="1"/>
  <c r="A314" i="2"/>
  <c r="B314" i="2"/>
  <c r="C314" i="2"/>
  <c r="E314" i="2"/>
  <c r="D314" i="2" s="1"/>
  <c r="F314" i="2"/>
  <c r="G314" i="2"/>
  <c r="H314" i="2"/>
  <c r="I314" i="2"/>
  <c r="K314" i="2"/>
  <c r="L314" i="2"/>
  <c r="A315" i="2"/>
  <c r="B315" i="2"/>
  <c r="C315" i="2"/>
  <c r="E315" i="2"/>
  <c r="D315" i="2" s="1"/>
  <c r="F315" i="2"/>
  <c r="G315" i="2"/>
  <c r="H315" i="2"/>
  <c r="I315" i="2"/>
  <c r="K315" i="2"/>
  <c r="L315" i="2"/>
  <c r="A316" i="2"/>
  <c r="B316" i="2"/>
  <c r="C316" i="2"/>
  <c r="E316" i="2"/>
  <c r="D316" i="2" s="1"/>
  <c r="F316" i="2"/>
  <c r="G316" i="2"/>
  <c r="H316" i="2"/>
  <c r="I316" i="2"/>
  <c r="K316" i="2"/>
  <c r="L316" i="2"/>
  <c r="A317" i="2"/>
  <c r="B317" i="2"/>
  <c r="C317" i="2"/>
  <c r="E317" i="2"/>
  <c r="D317" i="2" s="1"/>
  <c r="F317" i="2"/>
  <c r="G317" i="2"/>
  <c r="H317" i="2"/>
  <c r="I317" i="2"/>
  <c r="K317" i="2"/>
  <c r="L317" i="2"/>
  <c r="A318" i="2"/>
  <c r="B318" i="2"/>
  <c r="C318" i="2"/>
  <c r="E318" i="2"/>
  <c r="D318" i="2" s="1"/>
  <c r="F318" i="2"/>
  <c r="G318" i="2"/>
  <c r="H318" i="2"/>
  <c r="I318" i="2"/>
  <c r="K318" i="2"/>
  <c r="L318" i="2"/>
  <c r="A319" i="2"/>
  <c r="B319" i="2"/>
  <c r="C319" i="2"/>
  <c r="E319" i="2"/>
  <c r="D319" i="2" s="1"/>
  <c r="F319" i="2"/>
  <c r="G319" i="2"/>
  <c r="H319" i="2"/>
  <c r="I319" i="2"/>
  <c r="K319" i="2"/>
  <c r="L319" i="2"/>
  <c r="M319" i="2" s="1"/>
  <c r="A320" i="2"/>
  <c r="B320" i="2"/>
  <c r="C320" i="2"/>
  <c r="E320" i="2"/>
  <c r="D320" i="2" s="1"/>
  <c r="F320" i="2"/>
  <c r="G320" i="2"/>
  <c r="H320" i="2"/>
  <c r="I320" i="2"/>
  <c r="K320" i="2"/>
  <c r="L320" i="2"/>
  <c r="M320" i="2" s="1"/>
  <c r="A321" i="2"/>
  <c r="B321" i="2"/>
  <c r="C321" i="2"/>
  <c r="E321" i="2"/>
  <c r="D321" i="2" s="1"/>
  <c r="F321" i="2"/>
  <c r="G321" i="2"/>
  <c r="H321" i="2"/>
  <c r="I321" i="2"/>
  <c r="K321" i="2"/>
  <c r="L321" i="2"/>
  <c r="A322" i="2"/>
  <c r="B322" i="2"/>
  <c r="C322" i="2"/>
  <c r="E322" i="2"/>
  <c r="D322" i="2" s="1"/>
  <c r="F322" i="2"/>
  <c r="G322" i="2"/>
  <c r="H322" i="2"/>
  <c r="I322" i="2"/>
  <c r="K322" i="2"/>
  <c r="L322" i="2"/>
  <c r="Z322" i="2" s="1"/>
  <c r="A323" i="2"/>
  <c r="B323" i="2"/>
  <c r="C323" i="2"/>
  <c r="E323" i="2"/>
  <c r="D323" i="2" s="1"/>
  <c r="F323" i="2"/>
  <c r="G323" i="2"/>
  <c r="H323" i="2"/>
  <c r="I323" i="2"/>
  <c r="K323" i="2"/>
  <c r="L323" i="2"/>
  <c r="A324" i="2"/>
  <c r="B324" i="2"/>
  <c r="C324" i="2"/>
  <c r="E324" i="2"/>
  <c r="D324" i="2" s="1"/>
  <c r="F324" i="2"/>
  <c r="G324" i="2"/>
  <c r="H324" i="2"/>
  <c r="I324" i="2"/>
  <c r="K324" i="2"/>
  <c r="L324" i="2"/>
  <c r="Y324" i="2" s="1"/>
  <c r="A325" i="2"/>
  <c r="B325" i="2"/>
  <c r="C325" i="2"/>
  <c r="E325" i="2"/>
  <c r="D325" i="2" s="1"/>
  <c r="F325" i="2"/>
  <c r="G325" i="2"/>
  <c r="H325" i="2"/>
  <c r="I325" i="2"/>
  <c r="K325" i="2"/>
  <c r="L325" i="2"/>
  <c r="A326" i="2"/>
  <c r="B326" i="2"/>
  <c r="C326" i="2"/>
  <c r="E326" i="2"/>
  <c r="D326" i="2" s="1"/>
  <c r="F326" i="2"/>
  <c r="G326" i="2"/>
  <c r="H326" i="2"/>
  <c r="I326" i="2"/>
  <c r="K326" i="2"/>
  <c r="L326" i="2"/>
  <c r="A327" i="2"/>
  <c r="B327" i="2"/>
  <c r="C327" i="2"/>
  <c r="E327" i="2"/>
  <c r="D327" i="2" s="1"/>
  <c r="F327" i="2"/>
  <c r="G327" i="2"/>
  <c r="H327" i="2"/>
  <c r="I327" i="2"/>
  <c r="K327" i="2"/>
  <c r="L327" i="2"/>
  <c r="M327" i="2" s="1"/>
  <c r="A328" i="2"/>
  <c r="B328" i="2"/>
  <c r="C328" i="2"/>
  <c r="E328" i="2"/>
  <c r="D328" i="2" s="1"/>
  <c r="F328" i="2"/>
  <c r="G328" i="2"/>
  <c r="H328" i="2"/>
  <c r="I328" i="2"/>
  <c r="K328" i="2"/>
  <c r="L328" i="2"/>
  <c r="M328" i="2" s="1"/>
  <c r="A329" i="2"/>
  <c r="B329" i="2"/>
  <c r="C329" i="2"/>
  <c r="E329" i="2"/>
  <c r="D329" i="2" s="1"/>
  <c r="F329" i="2"/>
  <c r="G329" i="2"/>
  <c r="H329" i="2"/>
  <c r="I329" i="2"/>
  <c r="K329" i="2"/>
  <c r="L329" i="2"/>
  <c r="A330" i="2"/>
  <c r="B330" i="2"/>
  <c r="C330" i="2"/>
  <c r="E330" i="2"/>
  <c r="D330" i="2" s="1"/>
  <c r="F330" i="2"/>
  <c r="G330" i="2"/>
  <c r="H330" i="2"/>
  <c r="I330" i="2"/>
  <c r="K330" i="2"/>
  <c r="L330" i="2"/>
  <c r="A331" i="2"/>
  <c r="B331" i="2"/>
  <c r="C331" i="2"/>
  <c r="E331" i="2"/>
  <c r="D331" i="2" s="1"/>
  <c r="F331" i="2"/>
  <c r="G331" i="2"/>
  <c r="H331" i="2"/>
  <c r="I331" i="2"/>
  <c r="K331" i="2"/>
  <c r="L331" i="2"/>
  <c r="A332" i="2"/>
  <c r="B332" i="2"/>
  <c r="C332" i="2"/>
  <c r="E332" i="2"/>
  <c r="D332" i="2" s="1"/>
  <c r="F332" i="2"/>
  <c r="G332" i="2"/>
  <c r="H332" i="2"/>
  <c r="I332" i="2"/>
  <c r="K332" i="2"/>
  <c r="L332" i="2"/>
  <c r="Y332" i="2" s="1"/>
  <c r="A333" i="2"/>
  <c r="B333" i="2"/>
  <c r="C333" i="2"/>
  <c r="E333" i="2"/>
  <c r="D333" i="2" s="1"/>
  <c r="F333" i="2"/>
  <c r="G333" i="2"/>
  <c r="H333" i="2"/>
  <c r="I333" i="2"/>
  <c r="K333" i="2"/>
  <c r="L333" i="2"/>
  <c r="A334" i="2"/>
  <c r="B334" i="2"/>
  <c r="C334" i="2"/>
  <c r="E334" i="2"/>
  <c r="D334" i="2" s="1"/>
  <c r="F334" i="2"/>
  <c r="G334" i="2"/>
  <c r="H334" i="2"/>
  <c r="I334" i="2"/>
  <c r="K334" i="2"/>
  <c r="L334" i="2"/>
  <c r="A335" i="2"/>
  <c r="B335" i="2"/>
  <c r="C335" i="2"/>
  <c r="E335" i="2"/>
  <c r="D335" i="2" s="1"/>
  <c r="F335" i="2"/>
  <c r="G335" i="2"/>
  <c r="H335" i="2"/>
  <c r="I335" i="2"/>
  <c r="K335" i="2"/>
  <c r="L335" i="2"/>
  <c r="M335" i="2" s="1"/>
  <c r="A336" i="2"/>
  <c r="B336" i="2"/>
  <c r="C336" i="2"/>
  <c r="E336" i="2"/>
  <c r="D336" i="2" s="1"/>
  <c r="F336" i="2"/>
  <c r="G336" i="2"/>
  <c r="H336" i="2"/>
  <c r="I336" i="2"/>
  <c r="K336" i="2"/>
  <c r="L336" i="2"/>
  <c r="A337" i="2"/>
  <c r="B337" i="2"/>
  <c r="C337" i="2"/>
  <c r="E337" i="2"/>
  <c r="D337" i="2" s="1"/>
  <c r="F337" i="2"/>
  <c r="G337" i="2"/>
  <c r="H337" i="2"/>
  <c r="I337" i="2"/>
  <c r="K337" i="2"/>
  <c r="L337" i="2"/>
  <c r="N337" i="2" s="1"/>
  <c r="O337" i="2" s="1"/>
  <c r="A338" i="2"/>
  <c r="B338" i="2"/>
  <c r="C338" i="2"/>
  <c r="E338" i="2"/>
  <c r="D338" i="2" s="1"/>
  <c r="F338" i="2"/>
  <c r="G338" i="2"/>
  <c r="H338" i="2"/>
  <c r="I338" i="2"/>
  <c r="K338" i="2"/>
  <c r="L338" i="2"/>
  <c r="A339" i="2"/>
  <c r="B339" i="2"/>
  <c r="C339" i="2"/>
  <c r="E339" i="2"/>
  <c r="D339" i="2" s="1"/>
  <c r="F339" i="2"/>
  <c r="G339" i="2"/>
  <c r="H339" i="2"/>
  <c r="I339" i="2"/>
  <c r="K339" i="2"/>
  <c r="L339" i="2"/>
  <c r="M339" i="2" s="1"/>
  <c r="A340" i="2"/>
  <c r="B340" i="2"/>
  <c r="C340" i="2"/>
  <c r="E340" i="2"/>
  <c r="D340" i="2" s="1"/>
  <c r="F340" i="2"/>
  <c r="G340" i="2"/>
  <c r="H340" i="2"/>
  <c r="I340" i="2"/>
  <c r="K340" i="2"/>
  <c r="L340" i="2"/>
  <c r="A341" i="2"/>
  <c r="B341" i="2"/>
  <c r="C341" i="2"/>
  <c r="E341" i="2"/>
  <c r="D341" i="2" s="1"/>
  <c r="F341" i="2"/>
  <c r="G341" i="2"/>
  <c r="H341" i="2"/>
  <c r="I341" i="2"/>
  <c r="K341" i="2"/>
  <c r="L341" i="2"/>
  <c r="M341" i="2" s="1"/>
  <c r="A342" i="2"/>
  <c r="B342" i="2"/>
  <c r="C342" i="2"/>
  <c r="E342" i="2"/>
  <c r="D342" i="2" s="1"/>
  <c r="F342" i="2"/>
  <c r="G342" i="2"/>
  <c r="H342" i="2"/>
  <c r="I342" i="2"/>
  <c r="K342" i="2"/>
  <c r="L342" i="2"/>
  <c r="A343" i="2"/>
  <c r="B343" i="2"/>
  <c r="C343" i="2"/>
  <c r="E343" i="2"/>
  <c r="D343" i="2" s="1"/>
  <c r="F343" i="2"/>
  <c r="G343" i="2"/>
  <c r="H343" i="2"/>
  <c r="I343" i="2"/>
  <c r="K343" i="2"/>
  <c r="L343" i="2"/>
  <c r="M343" i="2" s="1"/>
  <c r="A344" i="2"/>
  <c r="B344" i="2"/>
  <c r="C344" i="2"/>
  <c r="E344" i="2"/>
  <c r="D344" i="2" s="1"/>
  <c r="F344" i="2"/>
  <c r="G344" i="2"/>
  <c r="H344" i="2"/>
  <c r="I344" i="2"/>
  <c r="K344" i="2"/>
  <c r="L344" i="2"/>
  <c r="A345" i="2"/>
  <c r="B345" i="2"/>
  <c r="C345" i="2"/>
  <c r="E345" i="2"/>
  <c r="D345" i="2" s="1"/>
  <c r="F345" i="2"/>
  <c r="G345" i="2"/>
  <c r="H345" i="2"/>
  <c r="I345" i="2"/>
  <c r="K345" i="2"/>
  <c r="L345" i="2"/>
  <c r="N345" i="2" s="1"/>
  <c r="O345" i="2" s="1"/>
  <c r="A346" i="2"/>
  <c r="B346" i="2"/>
  <c r="C346" i="2"/>
  <c r="E346" i="2"/>
  <c r="D346" i="2" s="1"/>
  <c r="F346" i="2"/>
  <c r="G346" i="2"/>
  <c r="H346" i="2"/>
  <c r="I346" i="2"/>
  <c r="K346" i="2"/>
  <c r="L346" i="2"/>
  <c r="A347" i="2"/>
  <c r="B347" i="2"/>
  <c r="C347" i="2"/>
  <c r="E347" i="2"/>
  <c r="D347" i="2" s="1"/>
  <c r="F347" i="2"/>
  <c r="G347" i="2"/>
  <c r="H347" i="2"/>
  <c r="I347" i="2"/>
  <c r="K347" i="2"/>
  <c r="L347" i="2"/>
  <c r="M347" i="2" s="1"/>
  <c r="A348" i="2"/>
  <c r="B348" i="2"/>
  <c r="C348" i="2"/>
  <c r="E348" i="2"/>
  <c r="D348" i="2" s="1"/>
  <c r="F348" i="2"/>
  <c r="G348" i="2"/>
  <c r="H348" i="2"/>
  <c r="I348" i="2"/>
  <c r="K348" i="2"/>
  <c r="L348" i="2"/>
  <c r="A349" i="2"/>
  <c r="B349" i="2"/>
  <c r="C349" i="2"/>
  <c r="E349" i="2"/>
  <c r="D349" i="2" s="1"/>
  <c r="F349" i="2"/>
  <c r="G349" i="2"/>
  <c r="H349" i="2"/>
  <c r="I349" i="2"/>
  <c r="K349" i="2"/>
  <c r="L349" i="2"/>
  <c r="Z349" i="2" s="1"/>
  <c r="A350" i="2"/>
  <c r="B350" i="2"/>
  <c r="C350" i="2"/>
  <c r="E350" i="2"/>
  <c r="D350" i="2" s="1"/>
  <c r="F350" i="2"/>
  <c r="G350" i="2"/>
  <c r="H350" i="2"/>
  <c r="I350" i="2"/>
  <c r="K350" i="2"/>
  <c r="L350" i="2"/>
  <c r="A351" i="2"/>
  <c r="B351" i="2"/>
  <c r="C351" i="2"/>
  <c r="E351" i="2"/>
  <c r="D351" i="2" s="1"/>
  <c r="F351" i="2"/>
  <c r="G351" i="2"/>
  <c r="H351" i="2"/>
  <c r="I351" i="2"/>
  <c r="K351" i="2"/>
  <c r="L351" i="2"/>
  <c r="M351" i="2" s="1"/>
  <c r="A352" i="2"/>
  <c r="B352" i="2"/>
  <c r="C352" i="2"/>
  <c r="E352" i="2"/>
  <c r="D352" i="2" s="1"/>
  <c r="F352" i="2"/>
  <c r="G352" i="2"/>
  <c r="H352" i="2"/>
  <c r="I352" i="2"/>
  <c r="K352" i="2"/>
  <c r="L352" i="2"/>
  <c r="A353" i="2"/>
  <c r="B353" i="2"/>
  <c r="C353" i="2"/>
  <c r="E353" i="2"/>
  <c r="D353" i="2" s="1"/>
  <c r="F353" i="2"/>
  <c r="G353" i="2"/>
  <c r="H353" i="2"/>
  <c r="I353" i="2"/>
  <c r="K353" i="2"/>
  <c r="L353" i="2"/>
  <c r="Y353" i="2" s="1"/>
  <c r="A354" i="2"/>
  <c r="B354" i="2"/>
  <c r="C354" i="2"/>
  <c r="E354" i="2"/>
  <c r="D354" i="2" s="1"/>
  <c r="F354" i="2"/>
  <c r="G354" i="2"/>
  <c r="H354" i="2"/>
  <c r="I354" i="2"/>
  <c r="K354" i="2"/>
  <c r="L354" i="2"/>
  <c r="A355" i="2"/>
  <c r="B355" i="2"/>
  <c r="C355" i="2"/>
  <c r="E355" i="2"/>
  <c r="D355" i="2" s="1"/>
  <c r="F355" i="2"/>
  <c r="G355" i="2"/>
  <c r="H355" i="2"/>
  <c r="I355" i="2"/>
  <c r="K355" i="2"/>
  <c r="L355" i="2"/>
  <c r="M355" i="2" s="1"/>
  <c r="A356" i="2"/>
  <c r="B356" i="2"/>
  <c r="C356" i="2"/>
  <c r="E356" i="2"/>
  <c r="D356" i="2" s="1"/>
  <c r="F356" i="2"/>
  <c r="G356" i="2"/>
  <c r="H356" i="2"/>
  <c r="I356" i="2"/>
  <c r="K356" i="2"/>
  <c r="L356" i="2"/>
  <c r="N356" i="2" s="1"/>
  <c r="O356" i="2" s="1"/>
  <c r="A357" i="2"/>
  <c r="B357" i="2"/>
  <c r="C357" i="2"/>
  <c r="E357" i="2"/>
  <c r="D357" i="2" s="1"/>
  <c r="F357" i="2"/>
  <c r="G357" i="2"/>
  <c r="H357" i="2"/>
  <c r="I357" i="2"/>
  <c r="K357" i="2"/>
  <c r="L357" i="2"/>
  <c r="N357" i="2" s="1"/>
  <c r="O357" i="2" s="1"/>
  <c r="A358" i="2"/>
  <c r="B358" i="2"/>
  <c r="C358" i="2"/>
  <c r="E358" i="2"/>
  <c r="D358" i="2" s="1"/>
  <c r="F358" i="2"/>
  <c r="G358" i="2"/>
  <c r="H358" i="2"/>
  <c r="I358" i="2"/>
  <c r="K358" i="2"/>
  <c r="L358" i="2"/>
  <c r="M358" i="2" s="1"/>
  <c r="A359" i="2"/>
  <c r="B359" i="2"/>
  <c r="C359" i="2"/>
  <c r="E359" i="2"/>
  <c r="D359" i="2" s="1"/>
  <c r="F359" i="2"/>
  <c r="G359" i="2"/>
  <c r="H359" i="2"/>
  <c r="I359" i="2"/>
  <c r="K359" i="2"/>
  <c r="L359" i="2"/>
  <c r="A360" i="2"/>
  <c r="B360" i="2"/>
  <c r="C360" i="2"/>
  <c r="E360" i="2"/>
  <c r="D360" i="2" s="1"/>
  <c r="F360" i="2"/>
  <c r="G360" i="2"/>
  <c r="H360" i="2"/>
  <c r="I360" i="2"/>
  <c r="K360" i="2"/>
  <c r="L360" i="2"/>
  <c r="N360" i="2" s="1"/>
  <c r="O360" i="2" s="1"/>
  <c r="A361" i="2"/>
  <c r="B361" i="2"/>
  <c r="C361" i="2"/>
  <c r="E361" i="2"/>
  <c r="D361" i="2" s="1"/>
  <c r="F361" i="2"/>
  <c r="G361" i="2"/>
  <c r="H361" i="2"/>
  <c r="I361" i="2"/>
  <c r="K361" i="2"/>
  <c r="L361" i="2"/>
  <c r="M361" i="2" s="1"/>
  <c r="A362" i="2"/>
  <c r="B362" i="2"/>
  <c r="C362" i="2"/>
  <c r="E362" i="2"/>
  <c r="D362" i="2" s="1"/>
  <c r="F362" i="2"/>
  <c r="G362" i="2"/>
  <c r="H362" i="2"/>
  <c r="I362" i="2"/>
  <c r="K362" i="2"/>
  <c r="L362" i="2"/>
  <c r="Y362" i="2" s="1"/>
  <c r="A363" i="2"/>
  <c r="B363" i="2"/>
  <c r="C363" i="2"/>
  <c r="E363" i="2"/>
  <c r="D363" i="2" s="1"/>
  <c r="F363" i="2"/>
  <c r="G363" i="2"/>
  <c r="H363" i="2"/>
  <c r="I363" i="2"/>
  <c r="K363" i="2"/>
  <c r="L363" i="2"/>
  <c r="Y363" i="2" s="1"/>
  <c r="A364" i="2"/>
  <c r="B364" i="2"/>
  <c r="C364" i="2"/>
  <c r="E364" i="2"/>
  <c r="D364" i="2" s="1"/>
  <c r="F364" i="2"/>
  <c r="G364" i="2"/>
  <c r="H364" i="2"/>
  <c r="I364" i="2"/>
  <c r="K364" i="2"/>
  <c r="L364" i="2"/>
  <c r="A365" i="2"/>
  <c r="B365" i="2"/>
  <c r="C365" i="2"/>
  <c r="E365" i="2"/>
  <c r="D365" i="2" s="1"/>
  <c r="F365" i="2"/>
  <c r="G365" i="2"/>
  <c r="H365" i="2"/>
  <c r="I365" i="2"/>
  <c r="K365" i="2"/>
  <c r="L365" i="2"/>
  <c r="M365" i="2" s="1"/>
  <c r="A366" i="2"/>
  <c r="B366" i="2"/>
  <c r="C366" i="2"/>
  <c r="E366" i="2"/>
  <c r="D366" i="2" s="1"/>
  <c r="F366" i="2"/>
  <c r="G366" i="2"/>
  <c r="H366" i="2"/>
  <c r="I366" i="2"/>
  <c r="K366" i="2"/>
  <c r="L366" i="2"/>
  <c r="A367" i="2"/>
  <c r="B367" i="2"/>
  <c r="C367" i="2"/>
  <c r="E367" i="2"/>
  <c r="D367" i="2" s="1"/>
  <c r="F367" i="2"/>
  <c r="G367" i="2"/>
  <c r="H367" i="2"/>
  <c r="I367" i="2"/>
  <c r="K367" i="2"/>
  <c r="L367" i="2"/>
  <c r="A368" i="2"/>
  <c r="B368" i="2"/>
  <c r="C368" i="2"/>
  <c r="E368" i="2"/>
  <c r="D368" i="2" s="1"/>
  <c r="F368" i="2"/>
  <c r="G368" i="2"/>
  <c r="H368" i="2"/>
  <c r="I368" i="2"/>
  <c r="K368" i="2"/>
  <c r="L368" i="2"/>
  <c r="A369" i="2"/>
  <c r="B369" i="2"/>
  <c r="C369" i="2"/>
  <c r="E369" i="2"/>
  <c r="D369" i="2" s="1"/>
  <c r="F369" i="2"/>
  <c r="G369" i="2"/>
  <c r="H369" i="2"/>
  <c r="I369" i="2"/>
  <c r="K369" i="2"/>
  <c r="L369" i="2"/>
  <c r="A370" i="2"/>
  <c r="B370" i="2"/>
  <c r="C370" i="2"/>
  <c r="E370" i="2"/>
  <c r="D370" i="2" s="1"/>
  <c r="F370" i="2"/>
  <c r="G370" i="2"/>
  <c r="H370" i="2"/>
  <c r="I370" i="2"/>
  <c r="K370" i="2"/>
  <c r="L370" i="2"/>
  <c r="M370" i="2" s="1"/>
  <c r="A371" i="2"/>
  <c r="B371" i="2"/>
  <c r="C371" i="2"/>
  <c r="E371" i="2"/>
  <c r="D371" i="2" s="1"/>
  <c r="F371" i="2"/>
  <c r="G371" i="2"/>
  <c r="H371" i="2"/>
  <c r="I371" i="2"/>
  <c r="K371" i="2"/>
  <c r="L371" i="2"/>
  <c r="Y371" i="2" s="1"/>
  <c r="A372" i="2"/>
  <c r="B372" i="2"/>
  <c r="C372" i="2"/>
  <c r="E372" i="2"/>
  <c r="D372" i="2" s="1"/>
  <c r="F372" i="2"/>
  <c r="G372" i="2"/>
  <c r="H372" i="2"/>
  <c r="I372" i="2"/>
  <c r="K372" i="2"/>
  <c r="L372" i="2"/>
  <c r="N372" i="2" s="1"/>
  <c r="O372" i="2" s="1"/>
  <c r="A373" i="2"/>
  <c r="B373" i="2"/>
  <c r="C373" i="2"/>
  <c r="E373" i="2"/>
  <c r="D373" i="2" s="1"/>
  <c r="F373" i="2"/>
  <c r="G373" i="2"/>
  <c r="H373" i="2"/>
  <c r="I373" i="2"/>
  <c r="K373" i="2"/>
  <c r="L373" i="2"/>
  <c r="M373" i="2" s="1"/>
  <c r="A374" i="2"/>
  <c r="B374" i="2"/>
  <c r="C374" i="2"/>
  <c r="E374" i="2"/>
  <c r="D374" i="2" s="1"/>
  <c r="F374" i="2"/>
  <c r="G374" i="2"/>
  <c r="H374" i="2"/>
  <c r="I374" i="2"/>
  <c r="K374" i="2"/>
  <c r="L374" i="2"/>
  <c r="A375" i="2"/>
  <c r="B375" i="2"/>
  <c r="C375" i="2"/>
  <c r="E375" i="2"/>
  <c r="D375" i="2" s="1"/>
  <c r="F375" i="2"/>
  <c r="G375" i="2"/>
  <c r="H375" i="2"/>
  <c r="I375" i="2"/>
  <c r="K375" i="2"/>
  <c r="L375" i="2"/>
  <c r="A376" i="2"/>
  <c r="B376" i="2"/>
  <c r="C376" i="2"/>
  <c r="E376" i="2"/>
  <c r="D376" i="2" s="1"/>
  <c r="F376" i="2"/>
  <c r="G376" i="2"/>
  <c r="H376" i="2"/>
  <c r="I376" i="2"/>
  <c r="K376" i="2"/>
  <c r="L376" i="2"/>
  <c r="N376" i="2" s="1"/>
  <c r="O376" i="2" s="1"/>
  <c r="A377" i="2"/>
  <c r="B377" i="2"/>
  <c r="C377" i="2"/>
  <c r="E377" i="2"/>
  <c r="D377" i="2" s="1"/>
  <c r="F377" i="2"/>
  <c r="G377" i="2"/>
  <c r="H377" i="2"/>
  <c r="I377" i="2"/>
  <c r="K377" i="2"/>
  <c r="L377" i="2"/>
  <c r="M377" i="2" s="1"/>
  <c r="A378" i="2"/>
  <c r="B378" i="2"/>
  <c r="C378" i="2"/>
  <c r="E378" i="2"/>
  <c r="D378" i="2" s="1"/>
  <c r="F378" i="2"/>
  <c r="G378" i="2"/>
  <c r="H378" i="2"/>
  <c r="I378" i="2"/>
  <c r="K378" i="2"/>
  <c r="L378" i="2"/>
  <c r="Y378" i="2" s="1"/>
  <c r="A379" i="2"/>
  <c r="B379" i="2"/>
  <c r="C379" i="2"/>
  <c r="E379" i="2"/>
  <c r="D379" i="2" s="1"/>
  <c r="F379" i="2"/>
  <c r="G379" i="2"/>
  <c r="H379" i="2"/>
  <c r="I379" i="2"/>
  <c r="K379" i="2"/>
  <c r="L379" i="2"/>
  <c r="Y379" i="2" s="1"/>
  <c r="A380" i="2"/>
  <c r="B380" i="2"/>
  <c r="C380" i="2"/>
  <c r="E380" i="2"/>
  <c r="D380" i="2" s="1"/>
  <c r="F380" i="2"/>
  <c r="G380" i="2"/>
  <c r="H380" i="2"/>
  <c r="I380" i="2"/>
  <c r="K380" i="2"/>
  <c r="L380" i="2"/>
  <c r="A381" i="2"/>
  <c r="B381" i="2"/>
  <c r="C381" i="2"/>
  <c r="E381" i="2"/>
  <c r="D381" i="2" s="1"/>
  <c r="F381" i="2"/>
  <c r="G381" i="2"/>
  <c r="H381" i="2"/>
  <c r="I381" i="2"/>
  <c r="K381" i="2"/>
  <c r="L381" i="2"/>
  <c r="Z381" i="2" s="1"/>
  <c r="A382" i="2"/>
  <c r="B382" i="2"/>
  <c r="C382" i="2"/>
  <c r="E382" i="2"/>
  <c r="D382" i="2" s="1"/>
  <c r="F382" i="2"/>
  <c r="G382" i="2"/>
  <c r="H382" i="2"/>
  <c r="I382" i="2"/>
  <c r="K382" i="2"/>
  <c r="L382" i="2"/>
  <c r="A383" i="2"/>
  <c r="B383" i="2"/>
  <c r="C383" i="2"/>
  <c r="E383" i="2"/>
  <c r="D383" i="2" s="1"/>
  <c r="F383" i="2"/>
  <c r="G383" i="2"/>
  <c r="H383" i="2"/>
  <c r="I383" i="2"/>
  <c r="K383" i="2"/>
  <c r="L383" i="2"/>
  <c r="A384" i="2"/>
  <c r="B384" i="2"/>
  <c r="C384" i="2"/>
  <c r="E384" i="2"/>
  <c r="D384" i="2" s="1"/>
  <c r="F384" i="2"/>
  <c r="G384" i="2"/>
  <c r="H384" i="2"/>
  <c r="I384" i="2"/>
  <c r="K384" i="2"/>
  <c r="L384" i="2"/>
  <c r="Y384" i="2" s="1"/>
  <c r="A385" i="2"/>
  <c r="B385" i="2"/>
  <c r="C385" i="2"/>
  <c r="E385" i="2"/>
  <c r="D385" i="2" s="1"/>
  <c r="F385" i="2"/>
  <c r="G385" i="2"/>
  <c r="H385" i="2"/>
  <c r="I385" i="2"/>
  <c r="K385" i="2"/>
  <c r="L385" i="2"/>
  <c r="N385" i="2" s="1"/>
  <c r="O385" i="2" s="1"/>
  <c r="A386" i="2"/>
  <c r="B386" i="2"/>
  <c r="C386" i="2"/>
  <c r="E386" i="2"/>
  <c r="D386" i="2" s="1"/>
  <c r="F386" i="2"/>
  <c r="G386" i="2"/>
  <c r="H386" i="2"/>
  <c r="I386" i="2"/>
  <c r="K386" i="2"/>
  <c r="L386" i="2"/>
  <c r="M386" i="2" s="1"/>
  <c r="A387" i="2"/>
  <c r="B387" i="2"/>
  <c r="C387" i="2"/>
  <c r="E387" i="2"/>
  <c r="D387" i="2" s="1"/>
  <c r="F387" i="2"/>
  <c r="G387" i="2"/>
  <c r="H387" i="2"/>
  <c r="I387" i="2"/>
  <c r="K387" i="2"/>
  <c r="L387" i="2"/>
  <c r="A388" i="2"/>
  <c r="B388" i="2"/>
  <c r="C388" i="2"/>
  <c r="E388" i="2"/>
  <c r="D388" i="2" s="1"/>
  <c r="F388" i="2"/>
  <c r="G388" i="2"/>
  <c r="H388" i="2"/>
  <c r="I388" i="2"/>
  <c r="K388" i="2"/>
  <c r="L388" i="2"/>
  <c r="A389" i="2"/>
  <c r="B389" i="2"/>
  <c r="C389" i="2"/>
  <c r="E389" i="2"/>
  <c r="D389" i="2" s="1"/>
  <c r="F389" i="2"/>
  <c r="G389" i="2"/>
  <c r="H389" i="2"/>
  <c r="I389" i="2"/>
  <c r="K389" i="2"/>
  <c r="L389" i="2"/>
  <c r="M389" i="2" s="1"/>
  <c r="A390" i="2"/>
  <c r="B390" i="2"/>
  <c r="C390" i="2"/>
  <c r="E390" i="2"/>
  <c r="D390" i="2" s="1"/>
  <c r="F390" i="2"/>
  <c r="G390" i="2"/>
  <c r="H390" i="2"/>
  <c r="I390" i="2"/>
  <c r="K390" i="2"/>
  <c r="L390" i="2"/>
  <c r="Y390" i="2" s="1"/>
  <c r="A391" i="2"/>
  <c r="B391" i="2"/>
  <c r="C391" i="2"/>
  <c r="E391" i="2"/>
  <c r="D391" i="2" s="1"/>
  <c r="F391" i="2"/>
  <c r="G391" i="2"/>
  <c r="H391" i="2"/>
  <c r="I391" i="2"/>
  <c r="K391" i="2"/>
  <c r="L391" i="2"/>
  <c r="A392" i="2"/>
  <c r="B392" i="2"/>
  <c r="C392" i="2"/>
  <c r="E392" i="2"/>
  <c r="D392" i="2" s="1"/>
  <c r="F392" i="2"/>
  <c r="G392" i="2"/>
  <c r="H392" i="2"/>
  <c r="I392" i="2"/>
  <c r="K392" i="2"/>
  <c r="L392" i="2"/>
  <c r="Y392" i="2" s="1"/>
  <c r="A393" i="2"/>
  <c r="B393" i="2"/>
  <c r="C393" i="2"/>
  <c r="E393" i="2"/>
  <c r="D393" i="2" s="1"/>
  <c r="F393" i="2"/>
  <c r="G393" i="2"/>
  <c r="H393" i="2"/>
  <c r="I393" i="2"/>
  <c r="K393" i="2"/>
  <c r="L393" i="2"/>
  <c r="N393" i="2" s="1"/>
  <c r="O393" i="2" s="1"/>
  <c r="A394" i="2"/>
  <c r="B394" i="2"/>
  <c r="C394" i="2"/>
  <c r="E394" i="2"/>
  <c r="D394" i="2" s="1"/>
  <c r="F394" i="2"/>
  <c r="G394" i="2"/>
  <c r="H394" i="2"/>
  <c r="I394" i="2"/>
  <c r="K394" i="2"/>
  <c r="L394" i="2"/>
  <c r="M394" i="2" s="1"/>
  <c r="A395" i="2"/>
  <c r="B395" i="2"/>
  <c r="C395" i="2"/>
  <c r="E395" i="2"/>
  <c r="D395" i="2" s="1"/>
  <c r="F395" i="2"/>
  <c r="G395" i="2"/>
  <c r="H395" i="2"/>
  <c r="I395" i="2"/>
  <c r="K395" i="2"/>
  <c r="L395" i="2"/>
  <c r="Y395" i="2" s="1"/>
  <c r="A396" i="2"/>
  <c r="B396" i="2"/>
  <c r="C396" i="2"/>
  <c r="E396" i="2"/>
  <c r="D396" i="2" s="1"/>
  <c r="F396" i="2"/>
  <c r="G396" i="2"/>
  <c r="H396" i="2"/>
  <c r="I396" i="2"/>
  <c r="K396" i="2"/>
  <c r="L396" i="2"/>
  <c r="Y396" i="2" s="1"/>
  <c r="A397" i="2"/>
  <c r="B397" i="2"/>
  <c r="C397" i="2"/>
  <c r="E397" i="2"/>
  <c r="D397" i="2" s="1"/>
  <c r="F397" i="2"/>
  <c r="G397" i="2"/>
  <c r="H397" i="2"/>
  <c r="I397" i="2"/>
  <c r="K397" i="2"/>
  <c r="L397" i="2"/>
  <c r="N397" i="2" s="1"/>
  <c r="O397" i="2" s="1"/>
  <c r="A398" i="2"/>
  <c r="B398" i="2"/>
  <c r="C398" i="2"/>
  <c r="E398" i="2"/>
  <c r="D398" i="2" s="1"/>
  <c r="F398" i="2"/>
  <c r="G398" i="2"/>
  <c r="H398" i="2"/>
  <c r="I398" i="2"/>
  <c r="K398" i="2"/>
  <c r="L398" i="2"/>
  <c r="M398" i="2" s="1"/>
  <c r="A399" i="2"/>
  <c r="B399" i="2"/>
  <c r="C399" i="2"/>
  <c r="E399" i="2"/>
  <c r="D399" i="2" s="1"/>
  <c r="F399" i="2"/>
  <c r="G399" i="2"/>
  <c r="H399" i="2"/>
  <c r="I399" i="2"/>
  <c r="K399" i="2"/>
  <c r="L399" i="2"/>
  <c r="A400" i="2"/>
  <c r="B400" i="2"/>
  <c r="C400" i="2"/>
  <c r="E400" i="2"/>
  <c r="D400" i="2" s="1"/>
  <c r="F400" i="2"/>
  <c r="G400" i="2"/>
  <c r="H400" i="2"/>
  <c r="I400" i="2"/>
  <c r="K400" i="2"/>
  <c r="L400" i="2"/>
  <c r="A401" i="2"/>
  <c r="B401" i="2"/>
  <c r="C401" i="2"/>
  <c r="E401" i="2"/>
  <c r="D401" i="2" s="1"/>
  <c r="F401" i="2"/>
  <c r="G401" i="2"/>
  <c r="H401" i="2"/>
  <c r="I401" i="2"/>
  <c r="K401" i="2"/>
  <c r="L401" i="2"/>
  <c r="M401" i="2" s="1"/>
  <c r="A402" i="2"/>
  <c r="B402" i="2"/>
  <c r="C402" i="2"/>
  <c r="E402" i="2"/>
  <c r="D402" i="2" s="1"/>
  <c r="F402" i="2"/>
  <c r="G402" i="2"/>
  <c r="H402" i="2"/>
  <c r="I402" i="2"/>
  <c r="K402" i="2"/>
  <c r="L402" i="2"/>
  <c r="M402" i="2" s="1"/>
  <c r="A403" i="2"/>
  <c r="B403" i="2"/>
  <c r="C403" i="2"/>
  <c r="E403" i="2"/>
  <c r="D403" i="2" s="1"/>
  <c r="F403" i="2"/>
  <c r="G403" i="2"/>
  <c r="H403" i="2"/>
  <c r="I403" i="2"/>
  <c r="K403" i="2"/>
  <c r="L403" i="2"/>
  <c r="A404" i="2"/>
  <c r="B404" i="2"/>
  <c r="C404" i="2"/>
  <c r="E404" i="2"/>
  <c r="D404" i="2" s="1"/>
  <c r="F404" i="2"/>
  <c r="G404" i="2"/>
  <c r="H404" i="2"/>
  <c r="I404" i="2"/>
  <c r="K404" i="2"/>
  <c r="L404" i="2"/>
  <c r="A405" i="2"/>
  <c r="B405" i="2"/>
  <c r="C405" i="2"/>
  <c r="E405" i="2"/>
  <c r="D405" i="2" s="1"/>
  <c r="F405" i="2"/>
  <c r="G405" i="2"/>
  <c r="H405" i="2"/>
  <c r="I405" i="2"/>
  <c r="K405" i="2"/>
  <c r="L405" i="2"/>
  <c r="W405" i="2" s="1"/>
  <c r="A406" i="2"/>
  <c r="B406" i="2"/>
  <c r="C406" i="2"/>
  <c r="E406" i="2"/>
  <c r="D406" i="2" s="1"/>
  <c r="F406" i="2"/>
  <c r="G406" i="2"/>
  <c r="H406" i="2"/>
  <c r="I406" i="2"/>
  <c r="K406" i="2"/>
  <c r="L406" i="2"/>
  <c r="Z406" i="2" s="1"/>
  <c r="A407" i="2"/>
  <c r="B407" i="2"/>
  <c r="C407" i="2"/>
  <c r="E407" i="2"/>
  <c r="D407" i="2" s="1"/>
  <c r="F407" i="2"/>
  <c r="G407" i="2"/>
  <c r="H407" i="2"/>
  <c r="I407" i="2"/>
  <c r="K407" i="2"/>
  <c r="L407" i="2"/>
  <c r="A408" i="2"/>
  <c r="B408" i="2"/>
  <c r="C408" i="2"/>
  <c r="E408" i="2"/>
  <c r="D408" i="2" s="1"/>
  <c r="F408" i="2"/>
  <c r="G408" i="2"/>
  <c r="H408" i="2"/>
  <c r="I408" i="2"/>
  <c r="K408" i="2"/>
  <c r="L408" i="2"/>
  <c r="Y408" i="2" s="1"/>
  <c r="A409" i="2"/>
  <c r="B409" i="2"/>
  <c r="C409" i="2"/>
  <c r="E409" i="2"/>
  <c r="D409" i="2" s="1"/>
  <c r="F409" i="2"/>
  <c r="G409" i="2"/>
  <c r="H409" i="2"/>
  <c r="I409" i="2"/>
  <c r="K409" i="2"/>
  <c r="L409" i="2"/>
  <c r="A410" i="2"/>
  <c r="B410" i="2"/>
  <c r="C410" i="2"/>
  <c r="E410" i="2"/>
  <c r="D410" i="2" s="1"/>
  <c r="F410" i="2"/>
  <c r="G410" i="2"/>
  <c r="H410" i="2"/>
  <c r="I410" i="2"/>
  <c r="K410" i="2"/>
  <c r="L410" i="2"/>
  <c r="A411" i="2"/>
  <c r="B411" i="2"/>
  <c r="C411" i="2"/>
  <c r="E411" i="2"/>
  <c r="D411" i="2" s="1"/>
  <c r="F411" i="2"/>
  <c r="G411" i="2"/>
  <c r="H411" i="2"/>
  <c r="I411" i="2"/>
  <c r="K411" i="2"/>
  <c r="L411" i="2"/>
  <c r="P411" i="2" s="1"/>
  <c r="A412" i="2"/>
  <c r="B412" i="2"/>
  <c r="C412" i="2"/>
  <c r="E412" i="2"/>
  <c r="D412" i="2" s="1"/>
  <c r="F412" i="2"/>
  <c r="G412" i="2"/>
  <c r="H412" i="2"/>
  <c r="I412" i="2"/>
  <c r="K412" i="2"/>
  <c r="L412" i="2"/>
  <c r="W412" i="2" s="1"/>
  <c r="X412" i="2" s="1"/>
  <c r="A413" i="2"/>
  <c r="B413" i="2"/>
  <c r="C413" i="2"/>
  <c r="E413" i="2"/>
  <c r="D413" i="2" s="1"/>
  <c r="F413" i="2"/>
  <c r="G413" i="2"/>
  <c r="H413" i="2"/>
  <c r="I413" i="2"/>
  <c r="K413" i="2"/>
  <c r="L413" i="2"/>
  <c r="P413" i="2" s="1"/>
  <c r="A414" i="2"/>
  <c r="B414" i="2"/>
  <c r="C414" i="2"/>
  <c r="E414" i="2"/>
  <c r="D414" i="2" s="1"/>
  <c r="F414" i="2"/>
  <c r="G414" i="2"/>
  <c r="H414" i="2"/>
  <c r="I414" i="2"/>
  <c r="K414" i="2"/>
  <c r="L414" i="2"/>
  <c r="A415" i="2"/>
  <c r="B415" i="2"/>
  <c r="C415" i="2"/>
  <c r="E415" i="2"/>
  <c r="D415" i="2" s="1"/>
  <c r="F415" i="2"/>
  <c r="G415" i="2"/>
  <c r="H415" i="2"/>
  <c r="I415" i="2"/>
  <c r="K415" i="2"/>
  <c r="L415" i="2"/>
  <c r="P415" i="2"/>
  <c r="Q415" i="2"/>
  <c r="R415" i="2"/>
  <c r="S415" i="2"/>
  <c r="T415" i="2"/>
  <c r="U415" i="2"/>
  <c r="A416" i="2"/>
  <c r="B416" i="2"/>
  <c r="C416" i="2"/>
  <c r="E416" i="2"/>
  <c r="D416" i="2" s="1"/>
  <c r="F416" i="2"/>
  <c r="G416" i="2"/>
  <c r="H416" i="2"/>
  <c r="I416" i="2"/>
  <c r="K416" i="2"/>
  <c r="L416" i="2"/>
  <c r="P416" i="2"/>
  <c r="Q416" i="2"/>
  <c r="R416" i="2"/>
  <c r="S416" i="2"/>
  <c r="T416" i="2"/>
  <c r="U416" i="2"/>
  <c r="A417" i="2"/>
  <c r="B417" i="2"/>
  <c r="C417" i="2"/>
  <c r="E417" i="2"/>
  <c r="D417" i="2" s="1"/>
  <c r="F417" i="2"/>
  <c r="G417" i="2"/>
  <c r="H417" i="2"/>
  <c r="I417" i="2"/>
  <c r="K417" i="2"/>
  <c r="L417" i="2"/>
  <c r="M417" i="2" s="1"/>
  <c r="P417" i="2"/>
  <c r="Q417" i="2"/>
  <c r="R417" i="2"/>
  <c r="S417" i="2"/>
  <c r="T417" i="2"/>
  <c r="U417" i="2"/>
  <c r="A418" i="2"/>
  <c r="B418" i="2"/>
  <c r="C418" i="2"/>
  <c r="E418" i="2"/>
  <c r="D418" i="2" s="1"/>
  <c r="F418" i="2"/>
  <c r="G418" i="2"/>
  <c r="H418" i="2"/>
  <c r="I418" i="2"/>
  <c r="K418" i="2"/>
  <c r="L418" i="2"/>
  <c r="N418" i="2" s="1"/>
  <c r="O418" i="2" s="1"/>
  <c r="P418" i="2"/>
  <c r="Q418" i="2"/>
  <c r="R418" i="2"/>
  <c r="S418" i="2"/>
  <c r="T418" i="2"/>
  <c r="U418" i="2"/>
  <c r="A419" i="2"/>
  <c r="B419" i="2"/>
  <c r="C419" i="2"/>
  <c r="E419" i="2"/>
  <c r="D419" i="2" s="1"/>
  <c r="F419" i="2"/>
  <c r="G419" i="2"/>
  <c r="H419" i="2"/>
  <c r="I419" i="2"/>
  <c r="K419" i="2"/>
  <c r="L419" i="2"/>
  <c r="Y419" i="2" s="1"/>
  <c r="P419" i="2"/>
  <c r="Q419" i="2"/>
  <c r="R419" i="2"/>
  <c r="S419" i="2"/>
  <c r="T419" i="2"/>
  <c r="U419" i="2"/>
  <c r="A420" i="2"/>
  <c r="B420" i="2"/>
  <c r="C420" i="2"/>
  <c r="E420" i="2"/>
  <c r="D420" i="2" s="1"/>
  <c r="F420" i="2"/>
  <c r="G420" i="2"/>
  <c r="H420" i="2"/>
  <c r="I420" i="2"/>
  <c r="K420" i="2"/>
  <c r="L420" i="2"/>
  <c r="N420" i="2" s="1"/>
  <c r="O420" i="2" s="1"/>
  <c r="P420" i="2"/>
  <c r="Q420" i="2"/>
  <c r="R420" i="2"/>
  <c r="S420" i="2"/>
  <c r="T420" i="2"/>
  <c r="U420" i="2"/>
  <c r="A421" i="2"/>
  <c r="B421" i="2"/>
  <c r="C421" i="2"/>
  <c r="E421" i="2"/>
  <c r="D421" i="2" s="1"/>
  <c r="F421" i="2"/>
  <c r="G421" i="2"/>
  <c r="H421" i="2"/>
  <c r="I421" i="2"/>
  <c r="K421" i="2"/>
  <c r="L421" i="2"/>
  <c r="Y421" i="2" s="1"/>
  <c r="P421" i="2"/>
  <c r="Q421" i="2"/>
  <c r="R421" i="2"/>
  <c r="S421" i="2"/>
  <c r="T421" i="2"/>
  <c r="U421" i="2"/>
  <c r="A422" i="2"/>
  <c r="B422" i="2"/>
  <c r="C422" i="2"/>
  <c r="E422" i="2"/>
  <c r="D422" i="2" s="1"/>
  <c r="F422" i="2"/>
  <c r="G422" i="2"/>
  <c r="H422" i="2"/>
  <c r="I422" i="2"/>
  <c r="K422" i="2"/>
  <c r="L422" i="2"/>
  <c r="N422" i="2" s="1"/>
  <c r="O422" i="2" s="1"/>
  <c r="P422" i="2"/>
  <c r="Q422" i="2"/>
  <c r="R422" i="2"/>
  <c r="S422" i="2"/>
  <c r="T422" i="2"/>
  <c r="U422" i="2"/>
  <c r="A423" i="2"/>
  <c r="B423" i="2"/>
  <c r="C423" i="2"/>
  <c r="E423" i="2"/>
  <c r="D423" i="2" s="1"/>
  <c r="F423" i="2"/>
  <c r="G423" i="2"/>
  <c r="H423" i="2"/>
  <c r="I423" i="2"/>
  <c r="K423" i="2"/>
  <c r="L423" i="2"/>
  <c r="M423" i="2" s="1"/>
  <c r="P423" i="2"/>
  <c r="Q423" i="2"/>
  <c r="R423" i="2"/>
  <c r="S423" i="2"/>
  <c r="T423" i="2"/>
  <c r="U423" i="2"/>
  <c r="A424" i="2"/>
  <c r="B424" i="2"/>
  <c r="C424" i="2"/>
  <c r="E424" i="2"/>
  <c r="D424" i="2" s="1"/>
  <c r="F424" i="2"/>
  <c r="G424" i="2"/>
  <c r="H424" i="2"/>
  <c r="I424" i="2"/>
  <c r="K424" i="2"/>
  <c r="L424" i="2"/>
  <c r="N424" i="2" s="1"/>
  <c r="O424" i="2" s="1"/>
  <c r="P424" i="2"/>
  <c r="Q424" i="2"/>
  <c r="R424" i="2"/>
  <c r="S424" i="2"/>
  <c r="T424" i="2"/>
  <c r="U424" i="2"/>
  <c r="B12" i="2"/>
  <c r="C12" i="2"/>
  <c r="E12" i="2"/>
  <c r="D12" i="2" s="1"/>
  <c r="F12" i="2"/>
  <c r="G12" i="2"/>
  <c r="H12" i="2"/>
  <c r="I12" i="2"/>
  <c r="K12" i="2"/>
  <c r="L12" i="2"/>
  <c r="B13" i="2"/>
  <c r="C13" i="2"/>
  <c r="E13" i="2"/>
  <c r="D13" i="2" s="1"/>
  <c r="F13" i="2"/>
  <c r="G13" i="2"/>
  <c r="H13" i="2"/>
  <c r="I13" i="2"/>
  <c r="K13" i="2"/>
  <c r="L13" i="2"/>
  <c r="B14" i="2"/>
  <c r="C14" i="2"/>
  <c r="E14" i="2"/>
  <c r="D14" i="2" s="1"/>
  <c r="F14" i="2"/>
  <c r="G14" i="2"/>
  <c r="H14" i="2"/>
  <c r="I14" i="2"/>
  <c r="K14" i="2"/>
  <c r="L14" i="2"/>
  <c r="B15" i="2"/>
  <c r="C15" i="2"/>
  <c r="E15" i="2"/>
  <c r="D15" i="2" s="1"/>
  <c r="F15" i="2"/>
  <c r="G15" i="2"/>
  <c r="H15" i="2"/>
  <c r="I15" i="2"/>
  <c r="K15" i="2"/>
  <c r="L15" i="2"/>
  <c r="B16" i="2"/>
  <c r="C16" i="2"/>
  <c r="E16" i="2"/>
  <c r="D16" i="2" s="1"/>
  <c r="F16" i="2"/>
  <c r="G16" i="2"/>
  <c r="H16" i="2"/>
  <c r="I16" i="2"/>
  <c r="K16" i="2"/>
  <c r="L16" i="2"/>
  <c r="B17" i="2"/>
  <c r="C17" i="2"/>
  <c r="E17" i="2"/>
  <c r="D17" i="2" s="1"/>
  <c r="F17" i="2"/>
  <c r="G17" i="2"/>
  <c r="H17" i="2"/>
  <c r="I17" i="2"/>
  <c r="K17" i="2"/>
  <c r="L17" i="2"/>
  <c r="B18" i="2"/>
  <c r="C18" i="2"/>
  <c r="E18" i="2"/>
  <c r="D18" i="2" s="1"/>
  <c r="F18" i="2"/>
  <c r="G18" i="2"/>
  <c r="H18" i="2"/>
  <c r="I18" i="2"/>
  <c r="K18" i="2"/>
  <c r="L18" i="2"/>
  <c r="B19" i="2"/>
  <c r="C19" i="2"/>
  <c r="E19" i="2"/>
  <c r="D19" i="2" s="1"/>
  <c r="F19" i="2"/>
  <c r="G19" i="2"/>
  <c r="H19" i="2"/>
  <c r="I19" i="2"/>
  <c r="K19" i="2"/>
  <c r="L19" i="2"/>
  <c r="B20" i="2"/>
  <c r="C20" i="2"/>
  <c r="E20" i="2"/>
  <c r="D20" i="2" s="1"/>
  <c r="F20" i="2"/>
  <c r="G20" i="2"/>
  <c r="H20" i="2"/>
  <c r="I20" i="2"/>
  <c r="K20" i="2"/>
  <c r="L20" i="2"/>
  <c r="B21" i="2"/>
  <c r="C21" i="2"/>
  <c r="E21" i="2"/>
  <c r="D21" i="2" s="1"/>
  <c r="F21" i="2"/>
  <c r="G21" i="2"/>
  <c r="H21" i="2"/>
  <c r="I21" i="2"/>
  <c r="K21" i="2"/>
  <c r="L21" i="2"/>
  <c r="B22" i="2"/>
  <c r="C22" i="2"/>
  <c r="E22" i="2"/>
  <c r="D22" i="2" s="1"/>
  <c r="F22" i="2"/>
  <c r="G22" i="2"/>
  <c r="H22" i="2"/>
  <c r="I22" i="2"/>
  <c r="K22" i="2"/>
  <c r="L22" i="2"/>
  <c r="B23" i="2"/>
  <c r="C23" i="2"/>
  <c r="E23" i="2"/>
  <c r="D23" i="2" s="1"/>
  <c r="F23" i="2"/>
  <c r="G23" i="2"/>
  <c r="H23" i="2"/>
  <c r="I23" i="2"/>
  <c r="K23" i="2"/>
  <c r="L23" i="2"/>
  <c r="B24" i="2"/>
  <c r="C24" i="2"/>
  <c r="E24" i="2"/>
  <c r="D24" i="2" s="1"/>
  <c r="F24" i="2"/>
  <c r="G24" i="2"/>
  <c r="H24" i="2"/>
  <c r="I24" i="2"/>
  <c r="K24" i="2"/>
  <c r="L24" i="2"/>
  <c r="B25" i="2"/>
  <c r="C25" i="2"/>
  <c r="E25" i="2"/>
  <c r="D25" i="2" s="1"/>
  <c r="F25" i="2"/>
  <c r="G25" i="2"/>
  <c r="H25" i="2"/>
  <c r="I25" i="2"/>
  <c r="K25" i="2"/>
  <c r="L25" i="2"/>
  <c r="B26" i="2"/>
  <c r="C26" i="2"/>
  <c r="E26" i="2"/>
  <c r="D26" i="2" s="1"/>
  <c r="F26" i="2"/>
  <c r="G26" i="2"/>
  <c r="H26" i="2"/>
  <c r="I26" i="2"/>
  <c r="K26" i="2"/>
  <c r="L26" i="2"/>
  <c r="N26" i="2" s="1"/>
  <c r="B27" i="2"/>
  <c r="C27" i="2"/>
  <c r="E27" i="2"/>
  <c r="D27" i="2" s="1"/>
  <c r="F27" i="2"/>
  <c r="G27" i="2"/>
  <c r="H27" i="2"/>
  <c r="I27" i="2"/>
  <c r="K27" i="2"/>
  <c r="L27" i="2"/>
  <c r="B28" i="2"/>
  <c r="C28" i="2"/>
  <c r="E28" i="2"/>
  <c r="D28" i="2" s="1"/>
  <c r="F28" i="2"/>
  <c r="G28" i="2"/>
  <c r="H28" i="2"/>
  <c r="I28" i="2"/>
  <c r="K28" i="2"/>
  <c r="L28" i="2"/>
  <c r="B29" i="2"/>
  <c r="C29" i="2"/>
  <c r="E29" i="2"/>
  <c r="D29" i="2" s="1"/>
  <c r="F29" i="2"/>
  <c r="G29" i="2"/>
  <c r="H29" i="2"/>
  <c r="I29" i="2"/>
  <c r="K29" i="2"/>
  <c r="L29" i="2"/>
  <c r="N29" i="2" s="1"/>
  <c r="B30" i="2"/>
  <c r="C30" i="2"/>
  <c r="E30" i="2"/>
  <c r="D30" i="2" s="1"/>
  <c r="F30" i="2"/>
  <c r="G30" i="2"/>
  <c r="H30" i="2"/>
  <c r="I30" i="2"/>
  <c r="K30" i="2"/>
  <c r="L30" i="2"/>
  <c r="B31" i="2"/>
  <c r="C31" i="2"/>
  <c r="E31" i="2"/>
  <c r="D31" i="2" s="1"/>
  <c r="F31" i="2"/>
  <c r="G31" i="2"/>
  <c r="H31" i="2"/>
  <c r="I31" i="2"/>
  <c r="K31" i="2"/>
  <c r="L31" i="2"/>
  <c r="B32" i="2"/>
  <c r="C32" i="2"/>
  <c r="E32" i="2"/>
  <c r="D32" i="2" s="1"/>
  <c r="F32" i="2"/>
  <c r="G32" i="2"/>
  <c r="H32" i="2"/>
  <c r="I32" i="2"/>
  <c r="K32" i="2"/>
  <c r="L32" i="2"/>
  <c r="M32" i="2" s="1"/>
  <c r="B33" i="2"/>
  <c r="C33" i="2"/>
  <c r="E33" i="2"/>
  <c r="D33" i="2" s="1"/>
  <c r="F33" i="2"/>
  <c r="G33" i="2"/>
  <c r="H33" i="2"/>
  <c r="I33" i="2"/>
  <c r="K33" i="2"/>
  <c r="L33" i="2"/>
  <c r="B34" i="2"/>
  <c r="C34" i="2"/>
  <c r="E34" i="2"/>
  <c r="D34" i="2" s="1"/>
  <c r="F34" i="2"/>
  <c r="G34" i="2"/>
  <c r="H34" i="2"/>
  <c r="I34" i="2"/>
  <c r="K34" i="2"/>
  <c r="L34" i="2"/>
  <c r="B35" i="2"/>
  <c r="C35" i="2"/>
  <c r="E35" i="2"/>
  <c r="D35" i="2" s="1"/>
  <c r="F35" i="2"/>
  <c r="G35" i="2"/>
  <c r="H35" i="2"/>
  <c r="I35" i="2"/>
  <c r="K35" i="2"/>
  <c r="L35" i="2"/>
  <c r="B36" i="2"/>
  <c r="C36" i="2"/>
  <c r="E36" i="2"/>
  <c r="D36" i="2" s="1"/>
  <c r="F36" i="2"/>
  <c r="G36" i="2"/>
  <c r="H36" i="2"/>
  <c r="I36" i="2"/>
  <c r="K36" i="2"/>
  <c r="L36" i="2"/>
  <c r="B37" i="2"/>
  <c r="C37" i="2"/>
  <c r="E37" i="2"/>
  <c r="D37" i="2" s="1"/>
  <c r="F37" i="2"/>
  <c r="G37" i="2"/>
  <c r="H37" i="2"/>
  <c r="I37" i="2"/>
  <c r="K37" i="2"/>
  <c r="L37" i="2"/>
  <c r="B38" i="2"/>
  <c r="C38" i="2"/>
  <c r="E38" i="2"/>
  <c r="D38" i="2" s="1"/>
  <c r="F38" i="2"/>
  <c r="G38" i="2"/>
  <c r="H38" i="2"/>
  <c r="I38" i="2"/>
  <c r="K38" i="2"/>
  <c r="L38" i="2"/>
  <c r="B39" i="2"/>
  <c r="C39" i="2"/>
  <c r="E39" i="2"/>
  <c r="D39" i="2" s="1"/>
  <c r="F39" i="2"/>
  <c r="G39" i="2"/>
  <c r="H39" i="2"/>
  <c r="I39" i="2"/>
  <c r="K39" i="2"/>
  <c r="L39" i="2"/>
  <c r="B40" i="2"/>
  <c r="C40" i="2"/>
  <c r="E40" i="2"/>
  <c r="D40" i="2" s="1"/>
  <c r="F40" i="2"/>
  <c r="G40" i="2"/>
  <c r="H40" i="2"/>
  <c r="I40" i="2"/>
  <c r="K40" i="2"/>
  <c r="L40" i="2"/>
  <c r="B41" i="2"/>
  <c r="C41" i="2"/>
  <c r="E41" i="2"/>
  <c r="D41" i="2" s="1"/>
  <c r="F41" i="2"/>
  <c r="G41" i="2"/>
  <c r="H41" i="2"/>
  <c r="I41" i="2"/>
  <c r="K41" i="2"/>
  <c r="L41" i="2"/>
  <c r="B42" i="2"/>
  <c r="C42" i="2"/>
  <c r="E42" i="2"/>
  <c r="D42" i="2" s="1"/>
  <c r="F42" i="2"/>
  <c r="G42" i="2"/>
  <c r="H42" i="2"/>
  <c r="I42" i="2"/>
  <c r="K42" i="2"/>
  <c r="L42" i="2"/>
  <c r="N42" i="2" s="1"/>
  <c r="B43" i="2"/>
  <c r="C43" i="2"/>
  <c r="E43" i="2"/>
  <c r="D43" i="2" s="1"/>
  <c r="F43" i="2"/>
  <c r="G43" i="2"/>
  <c r="H43" i="2"/>
  <c r="I43" i="2"/>
  <c r="K43" i="2"/>
  <c r="L43" i="2"/>
  <c r="B44" i="2"/>
  <c r="C44" i="2"/>
  <c r="E44" i="2"/>
  <c r="D44" i="2" s="1"/>
  <c r="F44" i="2"/>
  <c r="G44" i="2"/>
  <c r="H44" i="2"/>
  <c r="I44" i="2"/>
  <c r="K44" i="2"/>
  <c r="L44" i="2"/>
  <c r="B45" i="2"/>
  <c r="C45" i="2"/>
  <c r="E45" i="2"/>
  <c r="D45" i="2" s="1"/>
  <c r="F45" i="2"/>
  <c r="G45" i="2"/>
  <c r="H45" i="2"/>
  <c r="I45" i="2"/>
  <c r="K45" i="2"/>
  <c r="L45" i="2"/>
  <c r="B46" i="2"/>
  <c r="C46" i="2"/>
  <c r="E46" i="2"/>
  <c r="D46" i="2" s="1"/>
  <c r="F46" i="2"/>
  <c r="G46" i="2"/>
  <c r="H46" i="2"/>
  <c r="I46" i="2"/>
  <c r="K46" i="2"/>
  <c r="L46" i="2"/>
  <c r="O29" i="2" l="1"/>
  <c r="E26" i="10"/>
  <c r="O42" i="2"/>
  <c r="E39" i="10"/>
  <c r="O26" i="2"/>
  <c r="E23" i="10"/>
  <c r="N138" i="2"/>
  <c r="O138" i="2" s="1"/>
  <c r="M141" i="2"/>
  <c r="Y423" i="2"/>
  <c r="Z337" i="2"/>
  <c r="M337" i="2"/>
  <c r="W413" i="2"/>
  <c r="X413" i="2" s="1"/>
  <c r="W424" i="2"/>
  <c r="AA424" i="2" s="1"/>
  <c r="Y398" i="2"/>
  <c r="Y345" i="2"/>
  <c r="N258" i="2"/>
  <c r="O258" i="2" s="1"/>
  <c r="W420" i="2"/>
  <c r="AA420" i="2" s="1"/>
  <c r="Y413" i="2"/>
  <c r="Z393" i="2"/>
  <c r="Z423" i="2"/>
  <c r="N413" i="2"/>
  <c r="O413" i="2" s="1"/>
  <c r="N50" i="2"/>
  <c r="O50" i="2" s="1"/>
  <c r="Y401" i="2"/>
  <c r="N384" i="2"/>
  <c r="O384" i="2" s="1"/>
  <c r="Z373" i="2"/>
  <c r="Z365" i="2"/>
  <c r="M362" i="2"/>
  <c r="Z361" i="2"/>
  <c r="Z345" i="2"/>
  <c r="Y294" i="2"/>
  <c r="N177" i="2"/>
  <c r="O177" i="2" s="1"/>
  <c r="N97" i="2"/>
  <c r="O97" i="2" s="1"/>
  <c r="Z385" i="2"/>
  <c r="Y373" i="2"/>
  <c r="Y372" i="2"/>
  <c r="N365" i="2"/>
  <c r="O365" i="2" s="1"/>
  <c r="Z357" i="2"/>
  <c r="Z306" i="2"/>
  <c r="N305" i="2"/>
  <c r="O305" i="2" s="1"/>
  <c r="M149" i="2"/>
  <c r="N146" i="2"/>
  <c r="O146" i="2" s="1"/>
  <c r="Y397" i="2"/>
  <c r="N373" i="2"/>
  <c r="O373" i="2" s="1"/>
  <c r="M306" i="2"/>
  <c r="M186" i="2"/>
  <c r="N154" i="2"/>
  <c r="O154" i="2" s="1"/>
  <c r="W408" i="2"/>
  <c r="X408" i="2" s="1"/>
  <c r="Y406" i="2"/>
  <c r="Z390" i="2"/>
  <c r="Z362" i="2"/>
  <c r="N353" i="2"/>
  <c r="O353" i="2" s="1"/>
  <c r="Y341" i="2"/>
  <c r="Y337" i="2"/>
  <c r="Y306" i="2"/>
  <c r="Z303" i="2"/>
  <c r="N182" i="2"/>
  <c r="O182" i="2" s="1"/>
  <c r="N181" i="2"/>
  <c r="O181" i="2" s="1"/>
  <c r="N96" i="2"/>
  <c r="O96" i="2" s="1"/>
  <c r="N408" i="2"/>
  <c r="O408" i="2" s="1"/>
  <c r="M406" i="2"/>
  <c r="Z397" i="2"/>
  <c r="N396" i="2"/>
  <c r="O396" i="2" s="1"/>
  <c r="M390" i="2"/>
  <c r="Y360" i="2"/>
  <c r="M353" i="2"/>
  <c r="N341" i="2"/>
  <c r="O341" i="2" s="1"/>
  <c r="Z294" i="2"/>
  <c r="N274" i="2"/>
  <c r="O274" i="2" s="1"/>
  <c r="N214" i="2"/>
  <c r="O214" i="2" s="1"/>
  <c r="N145" i="2"/>
  <c r="O145" i="2" s="1"/>
  <c r="N130" i="2"/>
  <c r="O130" i="2" s="1"/>
  <c r="Z353" i="2"/>
  <c r="Y417" i="2"/>
  <c r="Y402" i="2"/>
  <c r="N401" i="2"/>
  <c r="O401" i="2" s="1"/>
  <c r="Y386" i="2"/>
  <c r="Y385" i="2"/>
  <c r="Z378" i="2"/>
  <c r="Z341" i="2"/>
  <c r="N153" i="2"/>
  <c r="O153" i="2" s="1"/>
  <c r="N137" i="2"/>
  <c r="O137" i="2" s="1"/>
  <c r="N129" i="2"/>
  <c r="O129" i="2" s="1"/>
  <c r="M410" i="2"/>
  <c r="Y410" i="2"/>
  <c r="W404" i="2"/>
  <c r="AA404" i="2" s="1"/>
  <c r="N404" i="2"/>
  <c r="O404" i="2" s="1"/>
  <c r="Y404" i="2"/>
  <c r="N388" i="2"/>
  <c r="O388" i="2" s="1"/>
  <c r="Y388" i="2"/>
  <c r="Y369" i="2"/>
  <c r="M369" i="2"/>
  <c r="N369" i="2"/>
  <c r="O369" i="2" s="1"/>
  <c r="Y333" i="2"/>
  <c r="M333" i="2"/>
  <c r="N333" i="2"/>
  <c r="O333" i="2" s="1"/>
  <c r="N330" i="2"/>
  <c r="O330" i="2" s="1"/>
  <c r="Z330" i="2"/>
  <c r="M330" i="2"/>
  <c r="Y330" i="2"/>
  <c r="Y318" i="2"/>
  <c r="M318" i="2"/>
  <c r="N318" i="2"/>
  <c r="O318" i="2" s="1"/>
  <c r="M316" i="2"/>
  <c r="Y316" i="2"/>
  <c r="M282" i="2"/>
  <c r="N282" i="2"/>
  <c r="O282" i="2" s="1"/>
  <c r="M161" i="2"/>
  <c r="N161" i="2"/>
  <c r="O161" i="2" s="1"/>
  <c r="M122" i="2"/>
  <c r="N122" i="2"/>
  <c r="O122" i="2" s="1"/>
  <c r="M419" i="2"/>
  <c r="Z419" i="2"/>
  <c r="Y382" i="2"/>
  <c r="M382" i="2"/>
  <c r="Z382" i="2"/>
  <c r="N364" i="2"/>
  <c r="O364" i="2" s="1"/>
  <c r="Y364" i="2"/>
  <c r="N314" i="2"/>
  <c r="O314" i="2" s="1"/>
  <c r="Z314" i="2"/>
  <c r="M314" i="2"/>
  <c r="Y314" i="2"/>
  <c r="M266" i="2"/>
  <c r="N266" i="2"/>
  <c r="O266" i="2" s="1"/>
  <c r="M105" i="2"/>
  <c r="N105" i="2"/>
  <c r="O105" i="2" s="1"/>
  <c r="P409" i="2"/>
  <c r="N409" i="2"/>
  <c r="O409" i="2" s="1"/>
  <c r="Y409" i="2"/>
  <c r="N368" i="2"/>
  <c r="O368" i="2" s="1"/>
  <c r="Y368" i="2"/>
  <c r="Z366" i="2"/>
  <c r="M366" i="2"/>
  <c r="Y366" i="2"/>
  <c r="N326" i="2"/>
  <c r="O326" i="2" s="1"/>
  <c r="Z326" i="2"/>
  <c r="M326" i="2"/>
  <c r="Y326" i="2"/>
  <c r="N317" i="2"/>
  <c r="O317" i="2" s="1"/>
  <c r="Y317" i="2"/>
  <c r="M310" i="2"/>
  <c r="Z310" i="2"/>
  <c r="M250" i="2"/>
  <c r="N250" i="2"/>
  <c r="O250" i="2" s="1"/>
  <c r="M121" i="2"/>
  <c r="N121" i="2"/>
  <c r="O121" i="2" s="1"/>
  <c r="M421" i="2"/>
  <c r="N421" i="2"/>
  <c r="O421" i="2" s="1"/>
  <c r="N416" i="2"/>
  <c r="O416" i="2" s="1"/>
  <c r="W416" i="2"/>
  <c r="AA416" i="2" s="1"/>
  <c r="N400" i="2"/>
  <c r="O400" i="2" s="1"/>
  <c r="Y400" i="2"/>
  <c r="Z369" i="2"/>
  <c r="Y349" i="2"/>
  <c r="M349" i="2"/>
  <c r="N349" i="2"/>
  <c r="O349" i="2" s="1"/>
  <c r="Z333" i="2"/>
  <c r="N329" i="2"/>
  <c r="O329" i="2" s="1"/>
  <c r="Y329" i="2"/>
  <c r="Z318" i="2"/>
  <c r="Z311" i="2"/>
  <c r="M311" i="2"/>
  <c r="M198" i="2"/>
  <c r="N198" i="2"/>
  <c r="O198" i="2" s="1"/>
  <c r="M165" i="2"/>
  <c r="N165" i="2"/>
  <c r="O165" i="2" s="1"/>
  <c r="M109" i="2"/>
  <c r="N109" i="2"/>
  <c r="O109" i="2" s="1"/>
  <c r="M89" i="2"/>
  <c r="N89" i="2"/>
  <c r="O89" i="2" s="1"/>
  <c r="N417" i="2"/>
  <c r="O417" i="2" s="1"/>
  <c r="N412" i="2"/>
  <c r="O412" i="2" s="1"/>
  <c r="M393" i="2"/>
  <c r="M357" i="2"/>
  <c r="M345" i="2"/>
  <c r="Z327" i="2"/>
  <c r="N313" i="2"/>
  <c r="O313" i="2" s="1"/>
  <c r="M294" i="2"/>
  <c r="M238" i="2"/>
  <c r="M234" i="2"/>
  <c r="M222" i="2"/>
  <c r="M206" i="2"/>
  <c r="M193" i="2"/>
  <c r="M170" i="2"/>
  <c r="M166" i="2"/>
  <c r="M88" i="2"/>
  <c r="Z413" i="2"/>
  <c r="M413" i="2"/>
  <c r="Y412" i="2"/>
  <c r="M397" i="2"/>
  <c r="Y394" i="2"/>
  <c r="Y393" i="2"/>
  <c r="N392" i="2"/>
  <c r="O392" i="2" s="1"/>
  <c r="M385" i="2"/>
  <c r="M378" i="2"/>
  <c r="Z377" i="2"/>
  <c r="N361" i="2"/>
  <c r="O361" i="2" s="1"/>
  <c r="Y358" i="2"/>
  <c r="Y357" i="2"/>
  <c r="N298" i="2"/>
  <c r="O298" i="2" s="1"/>
  <c r="X405" i="2"/>
  <c r="AA405" i="2"/>
  <c r="X404" i="2"/>
  <c r="P403" i="2"/>
  <c r="T403" i="2"/>
  <c r="S403" i="2"/>
  <c r="Q403" i="2"/>
  <c r="R403" i="2"/>
  <c r="U403" i="2"/>
  <c r="P399" i="2"/>
  <c r="T399" i="2"/>
  <c r="W399" i="2"/>
  <c r="Q399" i="2"/>
  <c r="S399" i="2"/>
  <c r="U399" i="2"/>
  <c r="R399" i="2"/>
  <c r="Z389" i="2"/>
  <c r="P387" i="2"/>
  <c r="T387" i="2"/>
  <c r="W387" i="2"/>
  <c r="S387" i="2"/>
  <c r="Q387" i="2"/>
  <c r="R387" i="2"/>
  <c r="U387" i="2"/>
  <c r="P381" i="2"/>
  <c r="T381" i="2"/>
  <c r="W381" i="2"/>
  <c r="R381" i="2"/>
  <c r="U381" i="2"/>
  <c r="Q381" i="2"/>
  <c r="S381" i="2"/>
  <c r="M380" i="2"/>
  <c r="R380" i="2"/>
  <c r="W380" i="2"/>
  <c r="S380" i="2"/>
  <c r="P380" i="2"/>
  <c r="U380" i="2"/>
  <c r="Q380" i="2"/>
  <c r="T380" i="2"/>
  <c r="N374" i="2"/>
  <c r="O374" i="2" s="1"/>
  <c r="W374" i="2"/>
  <c r="AA374" i="2" s="1"/>
  <c r="R374" i="2"/>
  <c r="Q374" i="2"/>
  <c r="T374" i="2"/>
  <c r="P374" i="2"/>
  <c r="U374" i="2"/>
  <c r="S374" i="2"/>
  <c r="P359" i="2"/>
  <c r="T359" i="2"/>
  <c r="W359" i="2"/>
  <c r="Q359" i="2"/>
  <c r="S359" i="2"/>
  <c r="U359" i="2"/>
  <c r="R359" i="2"/>
  <c r="W354" i="2"/>
  <c r="R354" i="2"/>
  <c r="T354" i="2"/>
  <c r="Q354" i="2"/>
  <c r="S354" i="2"/>
  <c r="P354" i="2"/>
  <c r="U354" i="2"/>
  <c r="W350" i="2"/>
  <c r="AA350" i="2" s="1"/>
  <c r="R350" i="2"/>
  <c r="Q350" i="2"/>
  <c r="T350" i="2"/>
  <c r="P350" i="2"/>
  <c r="U350" i="2"/>
  <c r="S350" i="2"/>
  <c r="W334" i="2"/>
  <c r="AA334" i="2" s="1"/>
  <c r="R334" i="2"/>
  <c r="Q334" i="2"/>
  <c r="T334" i="2"/>
  <c r="P334" i="2"/>
  <c r="U334" i="2"/>
  <c r="S334" i="2"/>
  <c r="W322" i="2"/>
  <c r="R322" i="2"/>
  <c r="P322" i="2"/>
  <c r="U322" i="2"/>
  <c r="S322" i="2"/>
  <c r="Q322" i="2"/>
  <c r="T322" i="2"/>
  <c r="P321" i="2"/>
  <c r="T321" i="2"/>
  <c r="W321" i="2"/>
  <c r="Q321" i="2"/>
  <c r="R321" i="2"/>
  <c r="U321" i="2"/>
  <c r="S321" i="2"/>
  <c r="P309" i="2"/>
  <c r="T309" i="2"/>
  <c r="W309" i="2"/>
  <c r="S309" i="2"/>
  <c r="R309" i="2"/>
  <c r="Q309" i="2"/>
  <c r="U309" i="2"/>
  <c r="R300" i="2"/>
  <c r="T300" i="2"/>
  <c r="P300" i="2"/>
  <c r="W300" i="2"/>
  <c r="S300" i="2"/>
  <c r="U300" i="2"/>
  <c r="Q300" i="2"/>
  <c r="Y283" i="2"/>
  <c r="P283" i="2"/>
  <c r="T283" i="2"/>
  <c r="Z283" i="2"/>
  <c r="W283" i="2"/>
  <c r="AA283" i="2" s="1"/>
  <c r="U283" i="2"/>
  <c r="R283" i="2"/>
  <c r="Q283" i="2"/>
  <c r="S283" i="2"/>
  <c r="W268" i="2"/>
  <c r="R268" i="2"/>
  <c r="Y268" i="2"/>
  <c r="Z268" i="2"/>
  <c r="T268" i="2"/>
  <c r="P268" i="2"/>
  <c r="S268" i="2"/>
  <c r="U268" i="2"/>
  <c r="Q268" i="2"/>
  <c r="P267" i="2"/>
  <c r="T267" i="2"/>
  <c r="W267" i="2"/>
  <c r="Y267" i="2"/>
  <c r="U267" i="2"/>
  <c r="Z267" i="2"/>
  <c r="R267" i="2"/>
  <c r="S267" i="2"/>
  <c r="Q267" i="2"/>
  <c r="Y265" i="2"/>
  <c r="P265" i="2"/>
  <c r="T265" i="2"/>
  <c r="Z265" i="2"/>
  <c r="Q265" i="2"/>
  <c r="S265" i="2"/>
  <c r="W265" i="2"/>
  <c r="R265" i="2"/>
  <c r="U265" i="2"/>
  <c r="Z257" i="2"/>
  <c r="P257" i="2"/>
  <c r="T257" i="2"/>
  <c r="Y257" i="2"/>
  <c r="Q257" i="2"/>
  <c r="W257" i="2"/>
  <c r="R257" i="2"/>
  <c r="U257" i="2"/>
  <c r="S257" i="2"/>
  <c r="W422" i="2"/>
  <c r="AA422" i="2" s="1"/>
  <c r="M422" i="2"/>
  <c r="Z421" i="2"/>
  <c r="W418" i="2"/>
  <c r="AA418" i="2" s="1"/>
  <c r="M418" i="2"/>
  <c r="Z417" i="2"/>
  <c r="Y414" i="2"/>
  <c r="P414" i="2"/>
  <c r="Y411" i="2"/>
  <c r="Z410" i="2"/>
  <c r="W409" i="2"/>
  <c r="X409" i="2" s="1"/>
  <c r="M408" i="2"/>
  <c r="P408" i="2"/>
  <c r="N406" i="2"/>
  <c r="O406" i="2" s="1"/>
  <c r="R406" i="2"/>
  <c r="Q406" i="2"/>
  <c r="T406" i="2"/>
  <c r="P406" i="2"/>
  <c r="U406" i="2"/>
  <c r="S406" i="2"/>
  <c r="Z405" i="2"/>
  <c r="M405" i="2"/>
  <c r="Y403" i="2"/>
  <c r="Z402" i="2"/>
  <c r="W401" i="2"/>
  <c r="Z398" i="2"/>
  <c r="Z394" i="2"/>
  <c r="P391" i="2"/>
  <c r="T391" i="2"/>
  <c r="W391" i="2"/>
  <c r="Q391" i="2"/>
  <c r="S391" i="2"/>
  <c r="U391" i="2"/>
  <c r="R391" i="2"/>
  <c r="Y387" i="2"/>
  <c r="Z386" i="2"/>
  <c r="P383" i="2"/>
  <c r="T383" i="2"/>
  <c r="W383" i="2"/>
  <c r="Q383" i="2"/>
  <c r="S383" i="2"/>
  <c r="U383" i="2"/>
  <c r="R383" i="2"/>
  <c r="M381" i="2"/>
  <c r="N380" i="2"/>
  <c r="O380" i="2" s="1"/>
  <c r="P379" i="2"/>
  <c r="T379" i="2"/>
  <c r="W379" i="2"/>
  <c r="S379" i="2"/>
  <c r="Q379" i="2"/>
  <c r="R379" i="2"/>
  <c r="U379" i="2"/>
  <c r="M374" i="2"/>
  <c r="P373" i="2"/>
  <c r="T373" i="2"/>
  <c r="W373" i="2"/>
  <c r="R373" i="2"/>
  <c r="U373" i="2"/>
  <c r="Q373" i="2"/>
  <c r="S373" i="2"/>
  <c r="M372" i="2"/>
  <c r="R372" i="2"/>
  <c r="W372" i="2"/>
  <c r="S372" i="2"/>
  <c r="P372" i="2"/>
  <c r="U372" i="2"/>
  <c r="Q372" i="2"/>
  <c r="T372" i="2"/>
  <c r="P369" i="2"/>
  <c r="T369" i="2"/>
  <c r="W369" i="2"/>
  <c r="U369" i="2"/>
  <c r="R369" i="2"/>
  <c r="S369" i="2"/>
  <c r="Q369" i="2"/>
  <c r="M368" i="2"/>
  <c r="R368" i="2"/>
  <c r="W368" i="2"/>
  <c r="P368" i="2"/>
  <c r="U368" i="2"/>
  <c r="S368" i="2"/>
  <c r="T368" i="2"/>
  <c r="Q368" i="2"/>
  <c r="N366" i="2"/>
  <c r="O366" i="2" s="1"/>
  <c r="W366" i="2"/>
  <c r="R366" i="2"/>
  <c r="Q366" i="2"/>
  <c r="T366" i="2"/>
  <c r="P366" i="2"/>
  <c r="U366" i="2"/>
  <c r="S366" i="2"/>
  <c r="Y365" i="2"/>
  <c r="N362" i="2"/>
  <c r="O362" i="2" s="1"/>
  <c r="W362" i="2"/>
  <c r="AA362" i="2" s="1"/>
  <c r="R362" i="2"/>
  <c r="T362" i="2"/>
  <c r="Q362" i="2"/>
  <c r="S362" i="2"/>
  <c r="P362" i="2"/>
  <c r="U362" i="2"/>
  <c r="Y361" i="2"/>
  <c r="Z358" i="2"/>
  <c r="Y356" i="2"/>
  <c r="P353" i="2"/>
  <c r="T353" i="2"/>
  <c r="W353" i="2"/>
  <c r="AA353" i="2" s="1"/>
  <c r="U353" i="2"/>
  <c r="R353" i="2"/>
  <c r="S353" i="2"/>
  <c r="Q353" i="2"/>
  <c r="P349" i="2"/>
  <c r="T349" i="2"/>
  <c r="W349" i="2"/>
  <c r="R349" i="2"/>
  <c r="U349" i="2"/>
  <c r="Q349" i="2"/>
  <c r="S349" i="2"/>
  <c r="P345" i="2"/>
  <c r="T345" i="2"/>
  <c r="W345" i="2"/>
  <c r="U345" i="2"/>
  <c r="R345" i="2"/>
  <c r="S345" i="2"/>
  <c r="Q345" i="2"/>
  <c r="P341" i="2"/>
  <c r="T341" i="2"/>
  <c r="W341" i="2"/>
  <c r="R341" i="2"/>
  <c r="U341" i="2"/>
  <c r="Q341" i="2"/>
  <c r="S341" i="2"/>
  <c r="P337" i="2"/>
  <c r="T337" i="2"/>
  <c r="W337" i="2"/>
  <c r="U337" i="2"/>
  <c r="R337" i="2"/>
  <c r="S337" i="2"/>
  <c r="Q337" i="2"/>
  <c r="P333" i="2"/>
  <c r="T333" i="2"/>
  <c r="W333" i="2"/>
  <c r="R333" i="2"/>
  <c r="U333" i="2"/>
  <c r="Q333" i="2"/>
  <c r="S333" i="2"/>
  <c r="M332" i="2"/>
  <c r="R332" i="2"/>
  <c r="W332" i="2"/>
  <c r="S332" i="2"/>
  <c r="P332" i="2"/>
  <c r="U332" i="2"/>
  <c r="Q332" i="2"/>
  <c r="T332" i="2"/>
  <c r="N325" i="2"/>
  <c r="O325" i="2" s="1"/>
  <c r="P325" i="2"/>
  <c r="T325" i="2"/>
  <c r="W325" i="2"/>
  <c r="S325" i="2"/>
  <c r="R325" i="2"/>
  <c r="U325" i="2"/>
  <c r="Q325" i="2"/>
  <c r="M322" i="2"/>
  <c r="N321" i="2"/>
  <c r="O321" i="2" s="1"/>
  <c r="R320" i="2"/>
  <c r="Q320" i="2"/>
  <c r="P320" i="2"/>
  <c r="T320" i="2"/>
  <c r="W320" i="2"/>
  <c r="AA320" i="2" s="1"/>
  <c r="U320" i="2"/>
  <c r="S320" i="2"/>
  <c r="W318" i="2"/>
  <c r="AA318" i="2" s="1"/>
  <c r="R318" i="2"/>
  <c r="S318" i="2"/>
  <c r="U318" i="2"/>
  <c r="Q318" i="2"/>
  <c r="T318" i="2"/>
  <c r="P318" i="2"/>
  <c r="P317" i="2"/>
  <c r="T317" i="2"/>
  <c r="W317" i="2"/>
  <c r="S317" i="2"/>
  <c r="U317" i="2"/>
  <c r="Q317" i="2"/>
  <c r="R317" i="2"/>
  <c r="R316" i="2"/>
  <c r="W316" i="2"/>
  <c r="T316" i="2"/>
  <c r="S316" i="2"/>
  <c r="P316" i="2"/>
  <c r="Q316" i="2"/>
  <c r="U316" i="2"/>
  <c r="N309" i="2"/>
  <c r="O309" i="2" s="1"/>
  <c r="P307" i="2"/>
  <c r="T307" i="2"/>
  <c r="W307" i="2"/>
  <c r="U307" i="2"/>
  <c r="Q307" i="2"/>
  <c r="S307" i="2"/>
  <c r="R307" i="2"/>
  <c r="M300" i="2"/>
  <c r="P299" i="2"/>
  <c r="T299" i="2"/>
  <c r="W299" i="2"/>
  <c r="U299" i="2"/>
  <c r="R299" i="2"/>
  <c r="S299" i="2"/>
  <c r="Q299" i="2"/>
  <c r="P295" i="2"/>
  <c r="T295" i="2"/>
  <c r="W295" i="2"/>
  <c r="R295" i="2"/>
  <c r="Q295" i="2"/>
  <c r="U295" i="2"/>
  <c r="S295" i="2"/>
  <c r="M295" i="2"/>
  <c r="Z292" i="2"/>
  <c r="R292" i="2"/>
  <c r="Y292" i="2"/>
  <c r="W292" i="2"/>
  <c r="T292" i="2"/>
  <c r="U292" i="2"/>
  <c r="Q292" i="2"/>
  <c r="S292" i="2"/>
  <c r="P292" i="2"/>
  <c r="P289" i="2"/>
  <c r="T289" i="2"/>
  <c r="W289" i="2"/>
  <c r="Z289" i="2"/>
  <c r="Y289" i="2"/>
  <c r="Q289" i="2"/>
  <c r="R289" i="2"/>
  <c r="U289" i="2"/>
  <c r="S289" i="2"/>
  <c r="N289" i="2"/>
  <c r="O289" i="2" s="1"/>
  <c r="W286" i="2"/>
  <c r="AA286" i="2" s="1"/>
  <c r="R286" i="2"/>
  <c r="Y286" i="2"/>
  <c r="Z286" i="2"/>
  <c r="S286" i="2"/>
  <c r="U286" i="2"/>
  <c r="Q286" i="2"/>
  <c r="T286" i="2"/>
  <c r="P286" i="2"/>
  <c r="M286" i="2"/>
  <c r="N286" i="2"/>
  <c r="O286" i="2" s="1"/>
  <c r="M283" i="2"/>
  <c r="Y278" i="2"/>
  <c r="R278" i="2"/>
  <c r="Z278" i="2"/>
  <c r="W278" i="2"/>
  <c r="S278" i="2"/>
  <c r="T278" i="2"/>
  <c r="P278" i="2"/>
  <c r="Q278" i="2"/>
  <c r="U278" i="2"/>
  <c r="M278" i="2"/>
  <c r="N278" i="2"/>
  <c r="O278" i="2" s="1"/>
  <c r="Z270" i="2"/>
  <c r="R270" i="2"/>
  <c r="W270" i="2"/>
  <c r="Y270" i="2"/>
  <c r="S270" i="2"/>
  <c r="Q270" i="2"/>
  <c r="U270" i="2"/>
  <c r="P270" i="2"/>
  <c r="T270" i="2"/>
  <c r="M270" i="2"/>
  <c r="N270" i="2"/>
  <c r="O270" i="2" s="1"/>
  <c r="M267" i="2"/>
  <c r="N265" i="2"/>
  <c r="O265" i="2" s="1"/>
  <c r="Z262" i="2"/>
  <c r="R262" i="2"/>
  <c r="Y262" i="2"/>
  <c r="W262" i="2"/>
  <c r="AA262" i="2" s="1"/>
  <c r="S262" i="2"/>
  <c r="P262" i="2"/>
  <c r="T262" i="2"/>
  <c r="U262" i="2"/>
  <c r="Q262" i="2"/>
  <c r="M262" i="2"/>
  <c r="N262" i="2"/>
  <c r="O262" i="2" s="1"/>
  <c r="N257" i="2"/>
  <c r="O257" i="2" s="1"/>
  <c r="R254" i="2"/>
  <c r="W254" i="2"/>
  <c r="Z254" i="2"/>
  <c r="Y254" i="2"/>
  <c r="S254" i="2"/>
  <c r="U254" i="2"/>
  <c r="Q254" i="2"/>
  <c r="T254" i="2"/>
  <c r="P254" i="2"/>
  <c r="M254" i="2"/>
  <c r="N254" i="2"/>
  <c r="O254" i="2" s="1"/>
  <c r="R246" i="2"/>
  <c r="W246" i="2"/>
  <c r="Y246" i="2"/>
  <c r="S246" i="2"/>
  <c r="T246" i="2"/>
  <c r="P246" i="2"/>
  <c r="Q246" i="2"/>
  <c r="Z246" i="2"/>
  <c r="U246" i="2"/>
  <c r="M246" i="2"/>
  <c r="N246" i="2"/>
  <c r="O246" i="2" s="1"/>
  <c r="W243" i="2"/>
  <c r="AA243" i="2" s="1"/>
  <c r="P243" i="2"/>
  <c r="T243" i="2"/>
  <c r="Y243" i="2"/>
  <c r="Z243" i="2"/>
  <c r="U243" i="2"/>
  <c r="Q243" i="2"/>
  <c r="S243" i="2"/>
  <c r="R243" i="2"/>
  <c r="Z232" i="2"/>
  <c r="R232" i="2"/>
  <c r="Y232" i="2"/>
  <c r="W232" i="2"/>
  <c r="Q232" i="2"/>
  <c r="S232" i="2"/>
  <c r="U232" i="2"/>
  <c r="P232" i="2"/>
  <c r="T232" i="2"/>
  <c r="W230" i="2"/>
  <c r="R230" i="2"/>
  <c r="Y230" i="2"/>
  <c r="S230" i="2"/>
  <c r="Z230" i="2"/>
  <c r="P230" i="2"/>
  <c r="T230" i="2"/>
  <c r="U230" i="2"/>
  <c r="Q230" i="2"/>
  <c r="M230" i="2"/>
  <c r="N230" i="2"/>
  <c r="O230" i="2" s="1"/>
  <c r="Z227" i="2"/>
  <c r="P227" i="2"/>
  <c r="T227" i="2"/>
  <c r="Y227" i="2"/>
  <c r="W227" i="2"/>
  <c r="AA227" i="2" s="1"/>
  <c r="U227" i="2"/>
  <c r="S227" i="2"/>
  <c r="Q227" i="2"/>
  <c r="R227" i="2"/>
  <c r="Y219" i="2"/>
  <c r="P219" i="2"/>
  <c r="T219" i="2"/>
  <c r="Z219" i="2"/>
  <c r="W219" i="2"/>
  <c r="U219" i="2"/>
  <c r="R219" i="2"/>
  <c r="Q219" i="2"/>
  <c r="S219" i="2"/>
  <c r="Y211" i="2"/>
  <c r="P211" i="2"/>
  <c r="T211" i="2"/>
  <c r="Z211" i="2"/>
  <c r="W211" i="2"/>
  <c r="U211" i="2"/>
  <c r="Q211" i="2"/>
  <c r="S211" i="2"/>
  <c r="R211" i="2"/>
  <c r="Y203" i="2"/>
  <c r="P203" i="2"/>
  <c r="T203" i="2"/>
  <c r="Z203" i="2"/>
  <c r="U203" i="2"/>
  <c r="W203" i="2"/>
  <c r="R203" i="2"/>
  <c r="S203" i="2"/>
  <c r="Q203" i="2"/>
  <c r="Y195" i="2"/>
  <c r="P195" i="2"/>
  <c r="T195" i="2"/>
  <c r="Z195" i="2"/>
  <c r="W195" i="2"/>
  <c r="U195" i="2"/>
  <c r="S195" i="2"/>
  <c r="Q195" i="2"/>
  <c r="R195" i="2"/>
  <c r="Z188" i="2"/>
  <c r="R188" i="2"/>
  <c r="W188" i="2"/>
  <c r="T188" i="2"/>
  <c r="S188" i="2"/>
  <c r="P188" i="2"/>
  <c r="Y188" i="2"/>
  <c r="Q188" i="2"/>
  <c r="U188" i="2"/>
  <c r="N188" i="2"/>
  <c r="O188" i="2" s="1"/>
  <c r="Y178" i="2"/>
  <c r="R178" i="2"/>
  <c r="Z178" i="2"/>
  <c r="W178" i="2"/>
  <c r="AA178" i="2" s="1"/>
  <c r="P178" i="2"/>
  <c r="U178" i="2"/>
  <c r="S178" i="2"/>
  <c r="T178" i="2"/>
  <c r="Q178" i="2"/>
  <c r="N178" i="2"/>
  <c r="O178" i="2" s="1"/>
  <c r="R176" i="2"/>
  <c r="W176" i="2"/>
  <c r="Z176" i="2"/>
  <c r="Y176" i="2"/>
  <c r="Q176" i="2"/>
  <c r="T176" i="2"/>
  <c r="P176" i="2"/>
  <c r="S176" i="2"/>
  <c r="U176" i="2"/>
  <c r="Y174" i="2"/>
  <c r="R174" i="2"/>
  <c r="Z174" i="2"/>
  <c r="W174" i="2"/>
  <c r="S174" i="2"/>
  <c r="Q174" i="2"/>
  <c r="U174" i="2"/>
  <c r="P174" i="2"/>
  <c r="T174" i="2"/>
  <c r="M174" i="2"/>
  <c r="N174" i="2"/>
  <c r="O174" i="2" s="1"/>
  <c r="W101" i="2"/>
  <c r="P101" i="2"/>
  <c r="T101" i="2"/>
  <c r="Y101" i="2"/>
  <c r="Z101" i="2"/>
  <c r="R101" i="2"/>
  <c r="Q101" i="2"/>
  <c r="S101" i="2"/>
  <c r="U101" i="2"/>
  <c r="M101" i="2"/>
  <c r="N101" i="2"/>
  <c r="O101" i="2" s="1"/>
  <c r="Y405" i="2"/>
  <c r="P395" i="2"/>
  <c r="T395" i="2"/>
  <c r="W395" i="2"/>
  <c r="S395" i="2"/>
  <c r="Q395" i="2"/>
  <c r="R395" i="2"/>
  <c r="U395" i="2"/>
  <c r="P389" i="2"/>
  <c r="T389" i="2"/>
  <c r="W389" i="2"/>
  <c r="R389" i="2"/>
  <c r="U389" i="2"/>
  <c r="Q389" i="2"/>
  <c r="S389" i="2"/>
  <c r="P377" i="2"/>
  <c r="T377" i="2"/>
  <c r="W377" i="2"/>
  <c r="U377" i="2"/>
  <c r="R377" i="2"/>
  <c r="S377" i="2"/>
  <c r="Q377" i="2"/>
  <c r="M376" i="2"/>
  <c r="R376" i="2"/>
  <c r="P376" i="2"/>
  <c r="U376" i="2"/>
  <c r="S376" i="2"/>
  <c r="T376" i="2"/>
  <c r="W376" i="2"/>
  <c r="Q376" i="2"/>
  <c r="N370" i="2"/>
  <c r="O370" i="2" s="1"/>
  <c r="W370" i="2"/>
  <c r="R370" i="2"/>
  <c r="T370" i="2"/>
  <c r="Q370" i="2"/>
  <c r="S370" i="2"/>
  <c r="U370" i="2"/>
  <c r="P370" i="2"/>
  <c r="W346" i="2"/>
  <c r="AA346" i="2" s="1"/>
  <c r="R346" i="2"/>
  <c r="T346" i="2"/>
  <c r="Q346" i="2"/>
  <c r="S346" i="2"/>
  <c r="U346" i="2"/>
  <c r="P346" i="2"/>
  <c r="W342" i="2"/>
  <c r="R342" i="2"/>
  <c r="Q342" i="2"/>
  <c r="T342" i="2"/>
  <c r="P342" i="2"/>
  <c r="U342" i="2"/>
  <c r="S342" i="2"/>
  <c r="W338" i="2"/>
  <c r="R338" i="2"/>
  <c r="T338" i="2"/>
  <c r="Q338" i="2"/>
  <c r="S338" i="2"/>
  <c r="P338" i="2"/>
  <c r="U338" i="2"/>
  <c r="R312" i="2"/>
  <c r="W312" i="2"/>
  <c r="Q312" i="2"/>
  <c r="U312" i="2"/>
  <c r="S312" i="2"/>
  <c r="T312" i="2"/>
  <c r="P312" i="2"/>
  <c r="W310" i="2"/>
  <c r="AA310" i="2" s="1"/>
  <c r="R310" i="2"/>
  <c r="S310" i="2"/>
  <c r="T310" i="2"/>
  <c r="P310" i="2"/>
  <c r="Q310" i="2"/>
  <c r="U310" i="2"/>
  <c r="R308" i="2"/>
  <c r="W308" i="2"/>
  <c r="T308" i="2"/>
  <c r="Q308" i="2"/>
  <c r="U308" i="2"/>
  <c r="P308" i="2"/>
  <c r="S308" i="2"/>
  <c r="W302" i="2"/>
  <c r="R302" i="2"/>
  <c r="S302" i="2"/>
  <c r="Q302" i="2"/>
  <c r="U302" i="2"/>
  <c r="P302" i="2"/>
  <c r="T302" i="2"/>
  <c r="Y302" i="2"/>
  <c r="P293" i="2"/>
  <c r="T293" i="2"/>
  <c r="W293" i="2"/>
  <c r="Z293" i="2"/>
  <c r="S293" i="2"/>
  <c r="Y293" i="2"/>
  <c r="R293" i="2"/>
  <c r="U293" i="2"/>
  <c r="Q293" i="2"/>
  <c r="Z284" i="2"/>
  <c r="R284" i="2"/>
  <c r="Y284" i="2"/>
  <c r="T284" i="2"/>
  <c r="S284" i="2"/>
  <c r="P284" i="2"/>
  <c r="Q284" i="2"/>
  <c r="W284" i="2"/>
  <c r="AA284" i="2" s="1"/>
  <c r="U284" i="2"/>
  <c r="W281" i="2"/>
  <c r="AA281" i="2" s="1"/>
  <c r="P281" i="2"/>
  <c r="T281" i="2"/>
  <c r="Y281" i="2"/>
  <c r="Z281" i="2"/>
  <c r="Q281" i="2"/>
  <c r="S281" i="2"/>
  <c r="U281" i="2"/>
  <c r="R281" i="2"/>
  <c r="Z275" i="2"/>
  <c r="P275" i="2"/>
  <c r="T275" i="2"/>
  <c r="Y275" i="2"/>
  <c r="U275" i="2"/>
  <c r="W275" i="2"/>
  <c r="Q275" i="2"/>
  <c r="S275" i="2"/>
  <c r="R275" i="2"/>
  <c r="P273" i="2"/>
  <c r="T273" i="2"/>
  <c r="Y273" i="2"/>
  <c r="W273" i="2"/>
  <c r="AA273" i="2" s="1"/>
  <c r="Z273" i="2"/>
  <c r="Q273" i="2"/>
  <c r="U273" i="2"/>
  <c r="R273" i="2"/>
  <c r="S273" i="2"/>
  <c r="Y260" i="2"/>
  <c r="R260" i="2"/>
  <c r="Z260" i="2"/>
  <c r="W260" i="2"/>
  <c r="T260" i="2"/>
  <c r="U260" i="2"/>
  <c r="Q260" i="2"/>
  <c r="S260" i="2"/>
  <c r="P260" i="2"/>
  <c r="W259" i="2"/>
  <c r="AA259" i="2" s="1"/>
  <c r="P259" i="2"/>
  <c r="T259" i="2"/>
  <c r="Y259" i="2"/>
  <c r="Z259" i="2"/>
  <c r="U259" i="2"/>
  <c r="S259" i="2"/>
  <c r="Q259" i="2"/>
  <c r="R259" i="2"/>
  <c r="Y252" i="2"/>
  <c r="R252" i="2"/>
  <c r="Z252" i="2"/>
  <c r="W252" i="2"/>
  <c r="T252" i="2"/>
  <c r="S252" i="2"/>
  <c r="P252" i="2"/>
  <c r="Q252" i="2"/>
  <c r="U252" i="2"/>
  <c r="W251" i="2"/>
  <c r="P251" i="2"/>
  <c r="T251" i="2"/>
  <c r="Y251" i="2"/>
  <c r="Z251" i="2"/>
  <c r="U251" i="2"/>
  <c r="R251" i="2"/>
  <c r="Q251" i="2"/>
  <c r="S251" i="2"/>
  <c r="Z249" i="2"/>
  <c r="P249" i="2"/>
  <c r="T249" i="2"/>
  <c r="W249" i="2"/>
  <c r="Q249" i="2"/>
  <c r="Y249" i="2"/>
  <c r="S249" i="2"/>
  <c r="U249" i="2"/>
  <c r="R249" i="2"/>
  <c r="Y244" i="2"/>
  <c r="R244" i="2"/>
  <c r="Z244" i="2"/>
  <c r="W244" i="2"/>
  <c r="T244" i="2"/>
  <c r="Q244" i="2"/>
  <c r="U244" i="2"/>
  <c r="P244" i="2"/>
  <c r="S244" i="2"/>
  <c r="M241" i="2"/>
  <c r="Z241" i="2"/>
  <c r="P241" i="2"/>
  <c r="T241" i="2"/>
  <c r="Y241" i="2"/>
  <c r="W241" i="2"/>
  <c r="Q241" i="2"/>
  <c r="U241" i="2"/>
  <c r="R241" i="2"/>
  <c r="S241" i="2"/>
  <c r="N241" i="2"/>
  <c r="O241" i="2" s="1"/>
  <c r="Z228" i="2"/>
  <c r="R228" i="2"/>
  <c r="W228" i="2"/>
  <c r="AA228" i="2" s="1"/>
  <c r="T228" i="2"/>
  <c r="U228" i="2"/>
  <c r="Q228" i="2"/>
  <c r="Y228" i="2"/>
  <c r="S228" i="2"/>
  <c r="P228" i="2"/>
  <c r="M220" i="2"/>
  <c r="Z220" i="2"/>
  <c r="R220" i="2"/>
  <c r="Y220" i="2"/>
  <c r="T220" i="2"/>
  <c r="W220" i="2"/>
  <c r="AA220" i="2" s="1"/>
  <c r="S220" i="2"/>
  <c r="P220" i="2"/>
  <c r="Q220" i="2"/>
  <c r="U220" i="2"/>
  <c r="M212" i="2"/>
  <c r="Z212" i="2"/>
  <c r="R212" i="2"/>
  <c r="Y212" i="2"/>
  <c r="W212" i="2"/>
  <c r="T212" i="2"/>
  <c r="Q212" i="2"/>
  <c r="U212" i="2"/>
  <c r="P212" i="2"/>
  <c r="S212" i="2"/>
  <c r="M204" i="2"/>
  <c r="Z204" i="2"/>
  <c r="R204" i="2"/>
  <c r="Y204" i="2"/>
  <c r="W204" i="2"/>
  <c r="AA204" i="2" s="1"/>
  <c r="T204" i="2"/>
  <c r="P204" i="2"/>
  <c r="S204" i="2"/>
  <c r="U204" i="2"/>
  <c r="Q204" i="2"/>
  <c r="M196" i="2"/>
  <c r="Z196" i="2"/>
  <c r="R196" i="2"/>
  <c r="W196" i="2"/>
  <c r="Y196" i="2"/>
  <c r="T196" i="2"/>
  <c r="U196" i="2"/>
  <c r="Q196" i="2"/>
  <c r="S196" i="2"/>
  <c r="P196" i="2"/>
  <c r="P185" i="2"/>
  <c r="T185" i="2"/>
  <c r="W185" i="2"/>
  <c r="Y185" i="2"/>
  <c r="Z185" i="2"/>
  <c r="Q185" i="2"/>
  <c r="S185" i="2"/>
  <c r="U185" i="2"/>
  <c r="R185" i="2"/>
  <c r="M185" i="2"/>
  <c r="N185" i="2"/>
  <c r="O185" i="2" s="1"/>
  <c r="M179" i="2"/>
  <c r="Y179" i="2"/>
  <c r="P179" i="2"/>
  <c r="T179" i="2"/>
  <c r="Z179" i="2"/>
  <c r="U179" i="2"/>
  <c r="Q179" i="2"/>
  <c r="W179" i="2"/>
  <c r="AA179" i="2" s="1"/>
  <c r="S179" i="2"/>
  <c r="R179" i="2"/>
  <c r="R172" i="2"/>
  <c r="W172" i="2"/>
  <c r="AA172" i="2" s="1"/>
  <c r="Y172" i="2"/>
  <c r="Z172" i="2"/>
  <c r="T172" i="2"/>
  <c r="P172" i="2"/>
  <c r="S172" i="2"/>
  <c r="U172" i="2"/>
  <c r="Q172" i="2"/>
  <c r="N172" i="2"/>
  <c r="O172" i="2" s="1"/>
  <c r="Y162" i="2"/>
  <c r="R162" i="2"/>
  <c r="Z162" i="2"/>
  <c r="W162" i="2"/>
  <c r="P162" i="2"/>
  <c r="U162" i="2"/>
  <c r="S162" i="2"/>
  <c r="Q162" i="2"/>
  <c r="T162" i="2"/>
  <c r="N162" i="2"/>
  <c r="O162" i="2" s="1"/>
  <c r="M124" i="2"/>
  <c r="R124" i="2"/>
  <c r="W124" i="2"/>
  <c r="Z124" i="2"/>
  <c r="Y124" i="2"/>
  <c r="S124" i="2"/>
  <c r="U124" i="2"/>
  <c r="P124" i="2"/>
  <c r="Q124" i="2"/>
  <c r="T124" i="2"/>
  <c r="Z107" i="2"/>
  <c r="P107" i="2"/>
  <c r="T107" i="2"/>
  <c r="W107" i="2"/>
  <c r="Y107" i="2"/>
  <c r="S107" i="2"/>
  <c r="Q107" i="2"/>
  <c r="U107" i="2"/>
  <c r="R107" i="2"/>
  <c r="Y94" i="2"/>
  <c r="R94" i="2"/>
  <c r="Z94" i="2"/>
  <c r="S94" i="2"/>
  <c r="W94" i="2"/>
  <c r="AA94" i="2" s="1"/>
  <c r="Q94" i="2"/>
  <c r="U94" i="2"/>
  <c r="P94" i="2"/>
  <c r="T94" i="2"/>
  <c r="R92" i="2"/>
  <c r="W92" i="2"/>
  <c r="S92" i="2"/>
  <c r="Z92" i="2"/>
  <c r="Y92" i="2"/>
  <c r="U92" i="2"/>
  <c r="T92" i="2"/>
  <c r="Q92" i="2"/>
  <c r="P92" i="2"/>
  <c r="M92" i="2"/>
  <c r="N92" i="2"/>
  <c r="O92" i="2" s="1"/>
  <c r="W85" i="2"/>
  <c r="P85" i="2"/>
  <c r="T85" i="2"/>
  <c r="Y85" i="2"/>
  <c r="Q85" i="2"/>
  <c r="U85" i="2"/>
  <c r="Z85" i="2"/>
  <c r="S85" i="2"/>
  <c r="R85" i="2"/>
  <c r="M85" i="2"/>
  <c r="N85" i="2"/>
  <c r="O85" i="2" s="1"/>
  <c r="W421" i="2"/>
  <c r="X421" i="2" s="1"/>
  <c r="W417" i="2"/>
  <c r="AA417" i="2" s="1"/>
  <c r="M412" i="2"/>
  <c r="P412" i="2"/>
  <c r="Z409" i="2"/>
  <c r="M409" i="2"/>
  <c r="P407" i="2"/>
  <c r="T407" i="2"/>
  <c r="Q407" i="2"/>
  <c r="S407" i="2"/>
  <c r="U407" i="2"/>
  <c r="R407" i="2"/>
  <c r="M404" i="2"/>
  <c r="R404" i="2"/>
  <c r="S404" i="2"/>
  <c r="P404" i="2"/>
  <c r="U404" i="2"/>
  <c r="Q404" i="2"/>
  <c r="T404" i="2"/>
  <c r="Z401" i="2"/>
  <c r="P397" i="2"/>
  <c r="T397" i="2"/>
  <c r="W397" i="2"/>
  <c r="R397" i="2"/>
  <c r="U397" i="2"/>
  <c r="Q397" i="2"/>
  <c r="S397" i="2"/>
  <c r="M396" i="2"/>
  <c r="R396" i="2"/>
  <c r="W396" i="2"/>
  <c r="AA396" i="2" s="1"/>
  <c r="S396" i="2"/>
  <c r="P396" i="2"/>
  <c r="U396" i="2"/>
  <c r="Q396" i="2"/>
  <c r="T396" i="2"/>
  <c r="P393" i="2"/>
  <c r="T393" i="2"/>
  <c r="W393" i="2"/>
  <c r="U393" i="2"/>
  <c r="R393" i="2"/>
  <c r="S393" i="2"/>
  <c r="Q393" i="2"/>
  <c r="M392" i="2"/>
  <c r="R392" i="2"/>
  <c r="W392" i="2"/>
  <c r="P392" i="2"/>
  <c r="U392" i="2"/>
  <c r="S392" i="2"/>
  <c r="T392" i="2"/>
  <c r="Q392" i="2"/>
  <c r="N390" i="2"/>
  <c r="O390" i="2" s="1"/>
  <c r="W390" i="2"/>
  <c r="AA390" i="2" s="1"/>
  <c r="R390" i="2"/>
  <c r="Q390" i="2"/>
  <c r="T390" i="2"/>
  <c r="P390" i="2"/>
  <c r="U390" i="2"/>
  <c r="S390" i="2"/>
  <c r="Y389" i="2"/>
  <c r="M388" i="2"/>
  <c r="R388" i="2"/>
  <c r="W388" i="2"/>
  <c r="S388" i="2"/>
  <c r="P388" i="2"/>
  <c r="U388" i="2"/>
  <c r="Q388" i="2"/>
  <c r="T388" i="2"/>
  <c r="P385" i="2"/>
  <c r="T385" i="2"/>
  <c r="W385" i="2"/>
  <c r="U385" i="2"/>
  <c r="R385" i="2"/>
  <c r="S385" i="2"/>
  <c r="Q385" i="2"/>
  <c r="M384" i="2"/>
  <c r="R384" i="2"/>
  <c r="W384" i="2"/>
  <c r="P384" i="2"/>
  <c r="U384" i="2"/>
  <c r="S384" i="2"/>
  <c r="T384" i="2"/>
  <c r="Q384" i="2"/>
  <c r="N382" i="2"/>
  <c r="O382" i="2" s="1"/>
  <c r="W382" i="2"/>
  <c r="R382" i="2"/>
  <c r="Q382" i="2"/>
  <c r="T382" i="2"/>
  <c r="P382" i="2"/>
  <c r="U382" i="2"/>
  <c r="S382" i="2"/>
  <c r="Y381" i="2"/>
  <c r="N378" i="2"/>
  <c r="O378" i="2" s="1"/>
  <c r="W378" i="2"/>
  <c r="AA378" i="2" s="1"/>
  <c r="R378" i="2"/>
  <c r="T378" i="2"/>
  <c r="Q378" i="2"/>
  <c r="S378" i="2"/>
  <c r="U378" i="2"/>
  <c r="P378" i="2"/>
  <c r="Y377" i="2"/>
  <c r="Z374" i="2"/>
  <c r="Z370" i="2"/>
  <c r="P367" i="2"/>
  <c r="T367" i="2"/>
  <c r="W367" i="2"/>
  <c r="Q367" i="2"/>
  <c r="S367" i="2"/>
  <c r="U367" i="2"/>
  <c r="R367" i="2"/>
  <c r="P363" i="2"/>
  <c r="T363" i="2"/>
  <c r="W363" i="2"/>
  <c r="S363" i="2"/>
  <c r="Q363" i="2"/>
  <c r="R363" i="2"/>
  <c r="U363" i="2"/>
  <c r="P357" i="2"/>
  <c r="T357" i="2"/>
  <c r="W357" i="2"/>
  <c r="R357" i="2"/>
  <c r="U357" i="2"/>
  <c r="Q357" i="2"/>
  <c r="S357" i="2"/>
  <c r="P355" i="2"/>
  <c r="T355" i="2"/>
  <c r="W355" i="2"/>
  <c r="S355" i="2"/>
  <c r="Q355" i="2"/>
  <c r="R355" i="2"/>
  <c r="U355" i="2"/>
  <c r="P351" i="2"/>
  <c r="T351" i="2"/>
  <c r="W351" i="2"/>
  <c r="Q351" i="2"/>
  <c r="S351" i="2"/>
  <c r="U351" i="2"/>
  <c r="R351" i="2"/>
  <c r="P347" i="2"/>
  <c r="T347" i="2"/>
  <c r="W347" i="2"/>
  <c r="S347" i="2"/>
  <c r="Q347" i="2"/>
  <c r="R347" i="2"/>
  <c r="U347" i="2"/>
  <c r="P343" i="2"/>
  <c r="T343" i="2"/>
  <c r="W343" i="2"/>
  <c r="Q343" i="2"/>
  <c r="S343" i="2"/>
  <c r="U343" i="2"/>
  <c r="R343" i="2"/>
  <c r="P339" i="2"/>
  <c r="T339" i="2"/>
  <c r="W339" i="2"/>
  <c r="S339" i="2"/>
  <c r="Q339" i="2"/>
  <c r="R339" i="2"/>
  <c r="U339" i="2"/>
  <c r="P335" i="2"/>
  <c r="T335" i="2"/>
  <c r="W335" i="2"/>
  <c r="Q335" i="2"/>
  <c r="S335" i="2"/>
  <c r="U335" i="2"/>
  <c r="R335" i="2"/>
  <c r="W330" i="2"/>
  <c r="AA330" i="2" s="1"/>
  <c r="R330" i="2"/>
  <c r="P330" i="2"/>
  <c r="T330" i="2"/>
  <c r="Q330" i="2"/>
  <c r="S330" i="2"/>
  <c r="U330" i="2"/>
  <c r="R328" i="2"/>
  <c r="Q328" i="2"/>
  <c r="W328" i="2"/>
  <c r="S328" i="2"/>
  <c r="U328" i="2"/>
  <c r="P328" i="2"/>
  <c r="T328" i="2"/>
  <c r="W326" i="2"/>
  <c r="R326" i="2"/>
  <c r="S326" i="2"/>
  <c r="P326" i="2"/>
  <c r="T326" i="2"/>
  <c r="U326" i="2"/>
  <c r="Q326" i="2"/>
  <c r="P323" i="2"/>
  <c r="T323" i="2"/>
  <c r="W323" i="2"/>
  <c r="U323" i="2"/>
  <c r="S323" i="2"/>
  <c r="Q323" i="2"/>
  <c r="R323" i="2"/>
  <c r="Y322" i="2"/>
  <c r="W314" i="2"/>
  <c r="R314" i="2"/>
  <c r="P314" i="2"/>
  <c r="U314" i="2"/>
  <c r="Q314" i="2"/>
  <c r="T314" i="2"/>
  <c r="S314" i="2"/>
  <c r="P313" i="2"/>
  <c r="T313" i="2"/>
  <c r="W313" i="2"/>
  <c r="AA313" i="2" s="1"/>
  <c r="Q313" i="2"/>
  <c r="S313" i="2"/>
  <c r="U313" i="2"/>
  <c r="R313" i="2"/>
  <c r="P311" i="2"/>
  <c r="T311" i="2"/>
  <c r="W311" i="2"/>
  <c r="R311" i="2"/>
  <c r="U311" i="2"/>
  <c r="Q311" i="2"/>
  <c r="S311" i="2"/>
  <c r="Y310" i="2"/>
  <c r="R304" i="2"/>
  <c r="W304" i="2"/>
  <c r="Q304" i="2"/>
  <c r="T304" i="2"/>
  <c r="P304" i="2"/>
  <c r="S304" i="2"/>
  <c r="U304" i="2"/>
  <c r="Z302" i="2"/>
  <c r="W298" i="2"/>
  <c r="R298" i="2"/>
  <c r="P298" i="2"/>
  <c r="U298" i="2"/>
  <c r="T298" i="2"/>
  <c r="Q298" i="2"/>
  <c r="S298" i="2"/>
  <c r="M298" i="2"/>
  <c r="W290" i="2"/>
  <c r="R290" i="2"/>
  <c r="Y290" i="2"/>
  <c r="Z290" i="2"/>
  <c r="P290" i="2"/>
  <c r="U290" i="2"/>
  <c r="S290" i="2"/>
  <c r="Q290" i="2"/>
  <c r="T290" i="2"/>
  <c r="N290" i="2"/>
  <c r="O290" i="2" s="1"/>
  <c r="M239" i="2"/>
  <c r="W239" i="2"/>
  <c r="P239" i="2"/>
  <c r="T239" i="2"/>
  <c r="Y239" i="2"/>
  <c r="R239" i="2"/>
  <c r="Z239" i="2"/>
  <c r="S239" i="2"/>
  <c r="Q239" i="2"/>
  <c r="U239" i="2"/>
  <c r="M237" i="2"/>
  <c r="Z237" i="2"/>
  <c r="P237" i="2"/>
  <c r="T237" i="2"/>
  <c r="W237" i="2"/>
  <c r="AA237" i="2" s="1"/>
  <c r="Y237" i="2"/>
  <c r="S237" i="2"/>
  <c r="Q237" i="2"/>
  <c r="U237" i="2"/>
  <c r="R237" i="2"/>
  <c r="P189" i="2"/>
  <c r="T189" i="2"/>
  <c r="W189" i="2"/>
  <c r="Z189" i="2"/>
  <c r="Y189" i="2"/>
  <c r="S189" i="2"/>
  <c r="U189" i="2"/>
  <c r="Q189" i="2"/>
  <c r="R189" i="2"/>
  <c r="N189" i="2"/>
  <c r="O189" i="2" s="1"/>
  <c r="M183" i="2"/>
  <c r="Y183" i="2"/>
  <c r="P183" i="2"/>
  <c r="T183" i="2"/>
  <c r="Z183" i="2"/>
  <c r="W183" i="2"/>
  <c r="R183" i="2"/>
  <c r="U183" i="2"/>
  <c r="Q183" i="2"/>
  <c r="S183" i="2"/>
  <c r="W169" i="2"/>
  <c r="P169" i="2"/>
  <c r="T169" i="2"/>
  <c r="Y169" i="2"/>
  <c r="Z169" i="2"/>
  <c r="Q169" i="2"/>
  <c r="S169" i="2"/>
  <c r="R169" i="2"/>
  <c r="U169" i="2"/>
  <c r="M169" i="2"/>
  <c r="N169" i="2"/>
  <c r="O169" i="2" s="1"/>
  <c r="M163" i="2"/>
  <c r="Z163" i="2"/>
  <c r="P163" i="2"/>
  <c r="T163" i="2"/>
  <c r="W163" i="2"/>
  <c r="U163" i="2"/>
  <c r="S163" i="2"/>
  <c r="Q163" i="2"/>
  <c r="R163" i="2"/>
  <c r="Y163" i="2"/>
  <c r="R152" i="2"/>
  <c r="W152" i="2"/>
  <c r="Y152" i="2"/>
  <c r="Z152" i="2"/>
  <c r="Q152" i="2"/>
  <c r="U152" i="2"/>
  <c r="P152" i="2"/>
  <c r="S152" i="2"/>
  <c r="T152" i="2"/>
  <c r="Z150" i="2"/>
  <c r="R150" i="2"/>
  <c r="W150" i="2"/>
  <c r="S150" i="2"/>
  <c r="Y150" i="2"/>
  <c r="T150" i="2"/>
  <c r="P150" i="2"/>
  <c r="U150" i="2"/>
  <c r="Q150" i="2"/>
  <c r="M150" i="2"/>
  <c r="N150" i="2"/>
  <c r="O150" i="2" s="1"/>
  <c r="Y144" i="2"/>
  <c r="R144" i="2"/>
  <c r="Z144" i="2"/>
  <c r="W144" i="2"/>
  <c r="Q144" i="2"/>
  <c r="T144" i="2"/>
  <c r="P144" i="2"/>
  <c r="U144" i="2"/>
  <c r="S144" i="2"/>
  <c r="R142" i="2"/>
  <c r="W142" i="2"/>
  <c r="Y142" i="2"/>
  <c r="Z142" i="2"/>
  <c r="S142" i="2"/>
  <c r="Q142" i="2"/>
  <c r="U142" i="2"/>
  <c r="P142" i="2"/>
  <c r="T142" i="2"/>
  <c r="M142" i="2"/>
  <c r="N142" i="2"/>
  <c r="O142" i="2" s="1"/>
  <c r="Z136" i="2"/>
  <c r="R136" i="2"/>
  <c r="W136" i="2"/>
  <c r="Y136" i="2"/>
  <c r="Q136" i="2"/>
  <c r="S136" i="2"/>
  <c r="U136" i="2"/>
  <c r="P136" i="2"/>
  <c r="T136" i="2"/>
  <c r="Y102" i="2"/>
  <c r="R102" i="2"/>
  <c r="Z102" i="2"/>
  <c r="W102" i="2"/>
  <c r="AA102" i="2" s="1"/>
  <c r="Q102" i="2"/>
  <c r="S102" i="2"/>
  <c r="U102" i="2"/>
  <c r="P102" i="2"/>
  <c r="T102" i="2"/>
  <c r="M102" i="2"/>
  <c r="P405" i="2"/>
  <c r="T405" i="2"/>
  <c r="R405" i="2"/>
  <c r="U405" i="2"/>
  <c r="Q405" i="2"/>
  <c r="S405" i="2"/>
  <c r="P319" i="2"/>
  <c r="T319" i="2"/>
  <c r="W319" i="2"/>
  <c r="R319" i="2"/>
  <c r="S319" i="2"/>
  <c r="U319" i="2"/>
  <c r="Q319" i="2"/>
  <c r="P301" i="2"/>
  <c r="T301" i="2"/>
  <c r="W301" i="2"/>
  <c r="S301" i="2"/>
  <c r="Q301" i="2"/>
  <c r="U301" i="2"/>
  <c r="R301" i="2"/>
  <c r="P297" i="2"/>
  <c r="T297" i="2"/>
  <c r="W297" i="2"/>
  <c r="Q297" i="2"/>
  <c r="S297" i="2"/>
  <c r="R297" i="2"/>
  <c r="U297" i="2"/>
  <c r="N297" i="2"/>
  <c r="O297" i="2" s="1"/>
  <c r="R276" i="2"/>
  <c r="W276" i="2"/>
  <c r="Z276" i="2"/>
  <c r="Y276" i="2"/>
  <c r="T276" i="2"/>
  <c r="Q276" i="2"/>
  <c r="U276" i="2"/>
  <c r="P276" i="2"/>
  <c r="S276" i="2"/>
  <c r="Y422" i="2"/>
  <c r="Y418" i="2"/>
  <c r="N410" i="2"/>
  <c r="O410" i="2" s="1"/>
  <c r="P410" i="2"/>
  <c r="N405" i="2"/>
  <c r="O405" i="2" s="1"/>
  <c r="N402" i="2"/>
  <c r="O402" i="2" s="1"/>
  <c r="R402" i="2"/>
  <c r="T402" i="2"/>
  <c r="Q402" i="2"/>
  <c r="S402" i="2"/>
  <c r="U402" i="2"/>
  <c r="P402" i="2"/>
  <c r="P401" i="2"/>
  <c r="T401" i="2"/>
  <c r="U401" i="2"/>
  <c r="R401" i="2"/>
  <c r="S401" i="2"/>
  <c r="Q401" i="2"/>
  <c r="M400" i="2"/>
  <c r="R400" i="2"/>
  <c r="W400" i="2"/>
  <c r="P400" i="2"/>
  <c r="U400" i="2"/>
  <c r="S400" i="2"/>
  <c r="T400" i="2"/>
  <c r="Q400" i="2"/>
  <c r="N398" i="2"/>
  <c r="O398" i="2" s="1"/>
  <c r="W398" i="2"/>
  <c r="R398" i="2"/>
  <c r="Q398" i="2"/>
  <c r="T398" i="2"/>
  <c r="P398" i="2"/>
  <c r="U398" i="2"/>
  <c r="S398" i="2"/>
  <c r="N394" i="2"/>
  <c r="O394" i="2" s="1"/>
  <c r="W394" i="2"/>
  <c r="AA394" i="2" s="1"/>
  <c r="R394" i="2"/>
  <c r="T394" i="2"/>
  <c r="Q394" i="2"/>
  <c r="S394" i="2"/>
  <c r="P394" i="2"/>
  <c r="U394" i="2"/>
  <c r="N389" i="2"/>
  <c r="O389" i="2" s="1"/>
  <c r="N386" i="2"/>
  <c r="O386" i="2" s="1"/>
  <c r="W386" i="2"/>
  <c r="R386" i="2"/>
  <c r="T386" i="2"/>
  <c r="Q386" i="2"/>
  <c r="S386" i="2"/>
  <c r="P386" i="2"/>
  <c r="U386" i="2"/>
  <c r="N381" i="2"/>
  <c r="O381" i="2" s="1"/>
  <c r="Y380" i="2"/>
  <c r="N377" i="2"/>
  <c r="O377" i="2" s="1"/>
  <c r="Y376" i="2"/>
  <c r="P375" i="2"/>
  <c r="T375" i="2"/>
  <c r="W375" i="2"/>
  <c r="Q375" i="2"/>
  <c r="S375" i="2"/>
  <c r="U375" i="2"/>
  <c r="R375" i="2"/>
  <c r="Y374" i="2"/>
  <c r="P371" i="2"/>
  <c r="T371" i="2"/>
  <c r="W371" i="2"/>
  <c r="S371" i="2"/>
  <c r="Q371" i="2"/>
  <c r="R371" i="2"/>
  <c r="U371" i="2"/>
  <c r="Y370" i="2"/>
  <c r="P365" i="2"/>
  <c r="T365" i="2"/>
  <c r="W365" i="2"/>
  <c r="R365" i="2"/>
  <c r="U365" i="2"/>
  <c r="Q365" i="2"/>
  <c r="S365" i="2"/>
  <c r="M364" i="2"/>
  <c r="R364" i="2"/>
  <c r="W364" i="2"/>
  <c r="S364" i="2"/>
  <c r="P364" i="2"/>
  <c r="U364" i="2"/>
  <c r="Q364" i="2"/>
  <c r="T364" i="2"/>
  <c r="P361" i="2"/>
  <c r="T361" i="2"/>
  <c r="W361" i="2"/>
  <c r="U361" i="2"/>
  <c r="R361" i="2"/>
  <c r="S361" i="2"/>
  <c r="Q361" i="2"/>
  <c r="M360" i="2"/>
  <c r="R360" i="2"/>
  <c r="W360" i="2"/>
  <c r="P360" i="2"/>
  <c r="U360" i="2"/>
  <c r="S360" i="2"/>
  <c r="T360" i="2"/>
  <c r="Q360" i="2"/>
  <c r="N358" i="2"/>
  <c r="O358" i="2" s="1"/>
  <c r="W358" i="2"/>
  <c r="AA358" i="2" s="1"/>
  <c r="R358" i="2"/>
  <c r="Q358" i="2"/>
  <c r="T358" i="2"/>
  <c r="P358" i="2"/>
  <c r="U358" i="2"/>
  <c r="S358" i="2"/>
  <c r="M356" i="2"/>
  <c r="R356" i="2"/>
  <c r="W356" i="2"/>
  <c r="S356" i="2"/>
  <c r="P356" i="2"/>
  <c r="U356" i="2"/>
  <c r="Q356" i="2"/>
  <c r="T356" i="2"/>
  <c r="R352" i="2"/>
  <c r="W352" i="2"/>
  <c r="P352" i="2"/>
  <c r="U352" i="2"/>
  <c r="S352" i="2"/>
  <c r="T352" i="2"/>
  <c r="Q352" i="2"/>
  <c r="R348" i="2"/>
  <c r="W348" i="2"/>
  <c r="S348" i="2"/>
  <c r="P348" i="2"/>
  <c r="U348" i="2"/>
  <c r="Q348" i="2"/>
  <c r="T348" i="2"/>
  <c r="R344" i="2"/>
  <c r="W344" i="2"/>
  <c r="P344" i="2"/>
  <c r="U344" i="2"/>
  <c r="S344" i="2"/>
  <c r="T344" i="2"/>
  <c r="Q344" i="2"/>
  <c r="R340" i="2"/>
  <c r="W340" i="2"/>
  <c r="S340" i="2"/>
  <c r="P340" i="2"/>
  <c r="U340" i="2"/>
  <c r="Q340" i="2"/>
  <c r="T340" i="2"/>
  <c r="R336" i="2"/>
  <c r="W336" i="2"/>
  <c r="P336" i="2"/>
  <c r="U336" i="2"/>
  <c r="S336" i="2"/>
  <c r="T336" i="2"/>
  <c r="Q336" i="2"/>
  <c r="P331" i="2"/>
  <c r="T331" i="2"/>
  <c r="W331" i="2"/>
  <c r="S331" i="2"/>
  <c r="Q331" i="2"/>
  <c r="R331" i="2"/>
  <c r="U331" i="2"/>
  <c r="P329" i="2"/>
  <c r="T329" i="2"/>
  <c r="W329" i="2"/>
  <c r="Q329" i="2"/>
  <c r="S329" i="2"/>
  <c r="R329" i="2"/>
  <c r="U329" i="2"/>
  <c r="P327" i="2"/>
  <c r="T327" i="2"/>
  <c r="W327" i="2"/>
  <c r="R327" i="2"/>
  <c r="Q327" i="2"/>
  <c r="U327" i="2"/>
  <c r="S327" i="2"/>
  <c r="M324" i="2"/>
  <c r="R324" i="2"/>
  <c r="W324" i="2"/>
  <c r="T324" i="2"/>
  <c r="U324" i="2"/>
  <c r="Q324" i="2"/>
  <c r="S324" i="2"/>
  <c r="P324" i="2"/>
  <c r="N322" i="2"/>
  <c r="O322" i="2" s="1"/>
  <c r="Y321" i="2"/>
  <c r="Z319" i="2"/>
  <c r="P315" i="2"/>
  <c r="T315" i="2"/>
  <c r="W315" i="2"/>
  <c r="U315" i="2"/>
  <c r="R315" i="2"/>
  <c r="Q315" i="2"/>
  <c r="S315" i="2"/>
  <c r="N310" i="2"/>
  <c r="O310" i="2" s="1"/>
  <c r="Y309" i="2"/>
  <c r="Y308" i="2"/>
  <c r="W306" i="2"/>
  <c r="AA306" i="2" s="1"/>
  <c r="R306" i="2"/>
  <c r="P306" i="2"/>
  <c r="U306" i="2"/>
  <c r="S306" i="2"/>
  <c r="T306" i="2"/>
  <c r="Q306" i="2"/>
  <c r="P305" i="2"/>
  <c r="T305" i="2"/>
  <c r="W305" i="2"/>
  <c r="Q305" i="2"/>
  <c r="U305" i="2"/>
  <c r="R305" i="2"/>
  <c r="S305" i="2"/>
  <c r="P303" i="2"/>
  <c r="T303" i="2"/>
  <c r="W303" i="2"/>
  <c r="R303" i="2"/>
  <c r="S303" i="2"/>
  <c r="Q303" i="2"/>
  <c r="U303" i="2"/>
  <c r="N302" i="2"/>
  <c r="O302" i="2" s="1"/>
  <c r="Y301" i="2"/>
  <c r="Y300" i="2"/>
  <c r="Z298" i="2"/>
  <c r="Z295" i="2"/>
  <c r="M292" i="2"/>
  <c r="Y291" i="2"/>
  <c r="P291" i="2"/>
  <c r="T291" i="2"/>
  <c r="Z291" i="2"/>
  <c r="W291" i="2"/>
  <c r="U291" i="2"/>
  <c r="S291" i="2"/>
  <c r="Q291" i="2"/>
  <c r="R291" i="2"/>
  <c r="R242" i="2"/>
  <c r="W242" i="2"/>
  <c r="Z242" i="2"/>
  <c r="Y242" i="2"/>
  <c r="P242" i="2"/>
  <c r="U242" i="2"/>
  <c r="S242" i="2"/>
  <c r="T242" i="2"/>
  <c r="Q242" i="2"/>
  <c r="N242" i="2"/>
  <c r="O242" i="2" s="1"/>
  <c r="Y226" i="2"/>
  <c r="R226" i="2"/>
  <c r="Z226" i="2"/>
  <c r="W226" i="2"/>
  <c r="AA226" i="2" s="1"/>
  <c r="P226" i="2"/>
  <c r="U226" i="2"/>
  <c r="S226" i="2"/>
  <c r="Q226" i="2"/>
  <c r="T226" i="2"/>
  <c r="N226" i="2"/>
  <c r="O226" i="2" s="1"/>
  <c r="M225" i="2"/>
  <c r="Y225" i="2"/>
  <c r="P225" i="2"/>
  <c r="T225" i="2"/>
  <c r="Z225" i="2"/>
  <c r="W225" i="2"/>
  <c r="Q225" i="2"/>
  <c r="R225" i="2"/>
  <c r="U225" i="2"/>
  <c r="S225" i="2"/>
  <c r="W218" i="2"/>
  <c r="R218" i="2"/>
  <c r="Y218" i="2"/>
  <c r="Z218" i="2"/>
  <c r="P218" i="2"/>
  <c r="U218" i="2"/>
  <c r="Q218" i="2"/>
  <c r="T218" i="2"/>
  <c r="S218" i="2"/>
  <c r="N218" i="2"/>
  <c r="O218" i="2" s="1"/>
  <c r="M217" i="2"/>
  <c r="P217" i="2"/>
  <c r="T217" i="2"/>
  <c r="W217" i="2"/>
  <c r="AA217" i="2" s="1"/>
  <c r="Z217" i="2"/>
  <c r="Y217" i="2"/>
  <c r="Q217" i="2"/>
  <c r="S217" i="2"/>
  <c r="U217" i="2"/>
  <c r="R217" i="2"/>
  <c r="W210" i="2"/>
  <c r="AA210" i="2" s="1"/>
  <c r="R210" i="2"/>
  <c r="Y210" i="2"/>
  <c r="P210" i="2"/>
  <c r="U210" i="2"/>
  <c r="S210" i="2"/>
  <c r="T210" i="2"/>
  <c r="Z210" i="2"/>
  <c r="Q210" i="2"/>
  <c r="N210" i="2"/>
  <c r="O210" i="2" s="1"/>
  <c r="M209" i="2"/>
  <c r="P209" i="2"/>
  <c r="T209" i="2"/>
  <c r="W209" i="2"/>
  <c r="Z209" i="2"/>
  <c r="Y209" i="2"/>
  <c r="Q209" i="2"/>
  <c r="U209" i="2"/>
  <c r="R209" i="2"/>
  <c r="S209" i="2"/>
  <c r="W202" i="2"/>
  <c r="R202" i="2"/>
  <c r="Y202" i="2"/>
  <c r="Z202" i="2"/>
  <c r="P202" i="2"/>
  <c r="U202" i="2"/>
  <c r="T202" i="2"/>
  <c r="Q202" i="2"/>
  <c r="S202" i="2"/>
  <c r="N202" i="2"/>
  <c r="O202" i="2" s="1"/>
  <c r="M201" i="2"/>
  <c r="P201" i="2"/>
  <c r="T201" i="2"/>
  <c r="W201" i="2"/>
  <c r="Y201" i="2"/>
  <c r="Z201" i="2"/>
  <c r="Q201" i="2"/>
  <c r="S201" i="2"/>
  <c r="R201" i="2"/>
  <c r="U201" i="2"/>
  <c r="W194" i="2"/>
  <c r="R194" i="2"/>
  <c r="Y194" i="2"/>
  <c r="Z194" i="2"/>
  <c r="P194" i="2"/>
  <c r="U194" i="2"/>
  <c r="S194" i="2"/>
  <c r="Q194" i="2"/>
  <c r="T194" i="2"/>
  <c r="N194" i="2"/>
  <c r="O194" i="2" s="1"/>
  <c r="Z192" i="2"/>
  <c r="R192" i="2"/>
  <c r="Y192" i="2"/>
  <c r="Q192" i="2"/>
  <c r="W192" i="2"/>
  <c r="P192" i="2"/>
  <c r="T192" i="2"/>
  <c r="U192" i="2"/>
  <c r="S192" i="2"/>
  <c r="W190" i="2"/>
  <c r="R190" i="2"/>
  <c r="Y190" i="2"/>
  <c r="Z190" i="2"/>
  <c r="S190" i="2"/>
  <c r="U190" i="2"/>
  <c r="Q190" i="2"/>
  <c r="T190" i="2"/>
  <c r="P190" i="2"/>
  <c r="M190" i="2"/>
  <c r="N190" i="2"/>
  <c r="O190" i="2" s="1"/>
  <c r="W173" i="2"/>
  <c r="P173" i="2"/>
  <c r="T173" i="2"/>
  <c r="Y173" i="2"/>
  <c r="Z173" i="2"/>
  <c r="S173" i="2"/>
  <c r="Q173" i="2"/>
  <c r="U173" i="2"/>
  <c r="R173" i="2"/>
  <c r="N173" i="2"/>
  <c r="O173" i="2" s="1"/>
  <c r="M167" i="2"/>
  <c r="Z167" i="2"/>
  <c r="P167" i="2"/>
  <c r="T167" i="2"/>
  <c r="W167" i="2"/>
  <c r="Y167" i="2"/>
  <c r="R167" i="2"/>
  <c r="Q167" i="2"/>
  <c r="U167" i="2"/>
  <c r="S167" i="2"/>
  <c r="W157" i="2"/>
  <c r="P157" i="2"/>
  <c r="T157" i="2"/>
  <c r="Y157" i="2"/>
  <c r="Z157" i="2"/>
  <c r="S157" i="2"/>
  <c r="U157" i="2"/>
  <c r="Q157" i="2"/>
  <c r="R157" i="2"/>
  <c r="M157" i="2"/>
  <c r="N157" i="2"/>
  <c r="O157" i="2" s="1"/>
  <c r="Z155" i="2"/>
  <c r="P155" i="2"/>
  <c r="T155" i="2"/>
  <c r="Y155" i="2"/>
  <c r="W155" i="2"/>
  <c r="U155" i="2"/>
  <c r="R155" i="2"/>
  <c r="S155" i="2"/>
  <c r="Q155" i="2"/>
  <c r="Z132" i="2"/>
  <c r="R132" i="2"/>
  <c r="W132" i="2"/>
  <c r="AA132" i="2" s="1"/>
  <c r="Y132" i="2"/>
  <c r="T132" i="2"/>
  <c r="U132" i="2"/>
  <c r="Q132" i="2"/>
  <c r="S132" i="2"/>
  <c r="P132" i="2"/>
  <c r="M116" i="2"/>
  <c r="R116" i="2"/>
  <c r="W116" i="2"/>
  <c r="AA116" i="2" s="1"/>
  <c r="Y116" i="2"/>
  <c r="S116" i="2"/>
  <c r="T116" i="2"/>
  <c r="Z116" i="2"/>
  <c r="U116" i="2"/>
  <c r="P116" i="2"/>
  <c r="Q116" i="2"/>
  <c r="M104" i="2"/>
  <c r="R104" i="2"/>
  <c r="W104" i="2"/>
  <c r="Y104" i="2"/>
  <c r="P104" i="2"/>
  <c r="U104" i="2"/>
  <c r="T104" i="2"/>
  <c r="S104" i="2"/>
  <c r="Z104" i="2"/>
  <c r="Q104" i="2"/>
  <c r="N104" i="2"/>
  <c r="O104" i="2" s="1"/>
  <c r="Z99" i="2"/>
  <c r="P99" i="2"/>
  <c r="T99" i="2"/>
  <c r="Q99" i="2"/>
  <c r="W99" i="2"/>
  <c r="Y99" i="2"/>
  <c r="S99" i="2"/>
  <c r="U99" i="2"/>
  <c r="R99" i="2"/>
  <c r="W93" i="2"/>
  <c r="P93" i="2"/>
  <c r="T93" i="2"/>
  <c r="Y93" i="2"/>
  <c r="Q93" i="2"/>
  <c r="U93" i="2"/>
  <c r="Z93" i="2"/>
  <c r="R93" i="2"/>
  <c r="S93" i="2"/>
  <c r="M93" i="2"/>
  <c r="N93" i="2"/>
  <c r="O93" i="2" s="1"/>
  <c r="Y86" i="2"/>
  <c r="R86" i="2"/>
  <c r="Z86" i="2"/>
  <c r="S86" i="2"/>
  <c r="W86" i="2"/>
  <c r="Q86" i="2"/>
  <c r="P86" i="2"/>
  <c r="T86" i="2"/>
  <c r="U86" i="2"/>
  <c r="R84" i="2"/>
  <c r="W84" i="2"/>
  <c r="AA84" i="2" s="1"/>
  <c r="S84" i="2"/>
  <c r="Y84" i="2"/>
  <c r="U84" i="2"/>
  <c r="Z84" i="2"/>
  <c r="Q84" i="2"/>
  <c r="T84" i="2"/>
  <c r="P84" i="2"/>
  <c r="X84" i="2"/>
  <c r="M84" i="2"/>
  <c r="N84" i="2"/>
  <c r="O84" i="2" s="1"/>
  <c r="R282" i="2"/>
  <c r="Y282" i="2"/>
  <c r="W282" i="2"/>
  <c r="AA282" i="2" s="1"/>
  <c r="Z282" i="2"/>
  <c r="P282" i="2"/>
  <c r="U282" i="2"/>
  <c r="Q282" i="2"/>
  <c r="T282" i="2"/>
  <c r="S282" i="2"/>
  <c r="Y274" i="2"/>
  <c r="R274" i="2"/>
  <c r="Z274" i="2"/>
  <c r="W274" i="2"/>
  <c r="AA274" i="2" s="1"/>
  <c r="P274" i="2"/>
  <c r="U274" i="2"/>
  <c r="S274" i="2"/>
  <c r="T274" i="2"/>
  <c r="Q274" i="2"/>
  <c r="Z266" i="2"/>
  <c r="R266" i="2"/>
  <c r="Y266" i="2"/>
  <c r="W266" i="2"/>
  <c r="AA266" i="2" s="1"/>
  <c r="P266" i="2"/>
  <c r="U266" i="2"/>
  <c r="T266" i="2"/>
  <c r="Q266" i="2"/>
  <c r="S266" i="2"/>
  <c r="R258" i="2"/>
  <c r="W258" i="2"/>
  <c r="AA258" i="2" s="1"/>
  <c r="Z258" i="2"/>
  <c r="P258" i="2"/>
  <c r="U258" i="2"/>
  <c r="S258" i="2"/>
  <c r="Y258" i="2"/>
  <c r="Q258" i="2"/>
  <c r="T258" i="2"/>
  <c r="R250" i="2"/>
  <c r="W250" i="2"/>
  <c r="AA250" i="2" s="1"/>
  <c r="Z250" i="2"/>
  <c r="Y250" i="2"/>
  <c r="P250" i="2"/>
  <c r="U250" i="2"/>
  <c r="Q250" i="2"/>
  <c r="T250" i="2"/>
  <c r="S250" i="2"/>
  <c r="Y240" i="2"/>
  <c r="R240" i="2"/>
  <c r="Z240" i="2"/>
  <c r="W240" i="2"/>
  <c r="Q240" i="2"/>
  <c r="T240" i="2"/>
  <c r="P240" i="2"/>
  <c r="S240" i="2"/>
  <c r="U240" i="2"/>
  <c r="R238" i="2"/>
  <c r="W238" i="2"/>
  <c r="AA238" i="2" s="1"/>
  <c r="Y238" i="2"/>
  <c r="Z238" i="2"/>
  <c r="S238" i="2"/>
  <c r="Q238" i="2"/>
  <c r="U238" i="2"/>
  <c r="P238" i="2"/>
  <c r="T238" i="2"/>
  <c r="Y235" i="2"/>
  <c r="P235" i="2"/>
  <c r="T235" i="2"/>
  <c r="Z235" i="2"/>
  <c r="W235" i="2"/>
  <c r="U235" i="2"/>
  <c r="R235" i="2"/>
  <c r="S235" i="2"/>
  <c r="Q235" i="2"/>
  <c r="M233" i="2"/>
  <c r="P233" i="2"/>
  <c r="T233" i="2"/>
  <c r="W233" i="2"/>
  <c r="AA233" i="2" s="1"/>
  <c r="Z233" i="2"/>
  <c r="Y233" i="2"/>
  <c r="Q233" i="2"/>
  <c r="S233" i="2"/>
  <c r="R233" i="2"/>
  <c r="U233" i="2"/>
  <c r="W223" i="2"/>
  <c r="P223" i="2"/>
  <c r="T223" i="2"/>
  <c r="Y223" i="2"/>
  <c r="Z223" i="2"/>
  <c r="R223" i="2"/>
  <c r="S223" i="2"/>
  <c r="U223" i="2"/>
  <c r="Q223" i="2"/>
  <c r="Y215" i="2"/>
  <c r="P215" i="2"/>
  <c r="T215" i="2"/>
  <c r="Z215" i="2"/>
  <c r="W215" i="2"/>
  <c r="R215" i="2"/>
  <c r="U215" i="2"/>
  <c r="Q215" i="2"/>
  <c r="S215" i="2"/>
  <c r="Y207" i="2"/>
  <c r="P207" i="2"/>
  <c r="T207" i="2"/>
  <c r="Z207" i="2"/>
  <c r="W207" i="2"/>
  <c r="R207" i="2"/>
  <c r="S207" i="2"/>
  <c r="Q207" i="2"/>
  <c r="U207" i="2"/>
  <c r="Y199" i="2"/>
  <c r="P199" i="2"/>
  <c r="T199" i="2"/>
  <c r="Z199" i="2"/>
  <c r="W199" i="2"/>
  <c r="R199" i="2"/>
  <c r="Q199" i="2"/>
  <c r="U199" i="2"/>
  <c r="S199" i="2"/>
  <c r="P193" i="2"/>
  <c r="T193" i="2"/>
  <c r="W193" i="2"/>
  <c r="AA193" i="2" s="1"/>
  <c r="Y193" i="2"/>
  <c r="Z193" i="2"/>
  <c r="Q193" i="2"/>
  <c r="R193" i="2"/>
  <c r="U193" i="2"/>
  <c r="S193" i="2"/>
  <c r="M187" i="2"/>
  <c r="Y187" i="2"/>
  <c r="P187" i="2"/>
  <c r="T187" i="2"/>
  <c r="Z187" i="2"/>
  <c r="W187" i="2"/>
  <c r="U187" i="2"/>
  <c r="R187" i="2"/>
  <c r="Q187" i="2"/>
  <c r="S187" i="2"/>
  <c r="W182" i="2"/>
  <c r="R182" i="2"/>
  <c r="Y182" i="2"/>
  <c r="Z182" i="2"/>
  <c r="S182" i="2"/>
  <c r="T182" i="2"/>
  <c r="P182" i="2"/>
  <c r="Q182" i="2"/>
  <c r="U182" i="2"/>
  <c r="Z180" i="2"/>
  <c r="R180" i="2"/>
  <c r="W180" i="2"/>
  <c r="Y180" i="2"/>
  <c r="T180" i="2"/>
  <c r="Q180" i="2"/>
  <c r="U180" i="2"/>
  <c r="P180" i="2"/>
  <c r="S180" i="2"/>
  <c r="W177" i="2"/>
  <c r="P177" i="2"/>
  <c r="T177" i="2"/>
  <c r="Y177" i="2"/>
  <c r="Z177" i="2"/>
  <c r="Q177" i="2"/>
  <c r="U177" i="2"/>
  <c r="R177" i="2"/>
  <c r="S177" i="2"/>
  <c r="M171" i="2"/>
  <c r="Z171" i="2"/>
  <c r="P171" i="2"/>
  <c r="T171" i="2"/>
  <c r="Y171" i="2"/>
  <c r="W171" i="2"/>
  <c r="U171" i="2"/>
  <c r="R171" i="2"/>
  <c r="S171" i="2"/>
  <c r="Q171" i="2"/>
  <c r="Y166" i="2"/>
  <c r="R166" i="2"/>
  <c r="Z166" i="2"/>
  <c r="W166" i="2"/>
  <c r="S166" i="2"/>
  <c r="P166" i="2"/>
  <c r="T166" i="2"/>
  <c r="U166" i="2"/>
  <c r="Q166" i="2"/>
  <c r="R164" i="2"/>
  <c r="W164" i="2"/>
  <c r="Y164" i="2"/>
  <c r="Z164" i="2"/>
  <c r="T164" i="2"/>
  <c r="U164" i="2"/>
  <c r="Q164" i="2"/>
  <c r="S164" i="2"/>
  <c r="P164" i="2"/>
  <c r="W161" i="2"/>
  <c r="P161" i="2"/>
  <c r="T161" i="2"/>
  <c r="Y161" i="2"/>
  <c r="Z161" i="2"/>
  <c r="Q161" i="2"/>
  <c r="R161" i="2"/>
  <c r="U161" i="2"/>
  <c r="S161" i="2"/>
  <c r="N158" i="2"/>
  <c r="O158" i="2" s="1"/>
  <c r="Y154" i="2"/>
  <c r="R154" i="2"/>
  <c r="Z154" i="2"/>
  <c r="P154" i="2"/>
  <c r="U154" i="2"/>
  <c r="W154" i="2"/>
  <c r="Q154" i="2"/>
  <c r="T154" i="2"/>
  <c r="S154" i="2"/>
  <c r="Y149" i="2"/>
  <c r="P149" i="2"/>
  <c r="T149" i="2"/>
  <c r="Z149" i="2"/>
  <c r="W149" i="2"/>
  <c r="AA149" i="2" s="1"/>
  <c r="S149" i="2"/>
  <c r="R149" i="2"/>
  <c r="Q149" i="2"/>
  <c r="U149" i="2"/>
  <c r="W147" i="2"/>
  <c r="AA147" i="2" s="1"/>
  <c r="P147" i="2"/>
  <c r="T147" i="2"/>
  <c r="Y147" i="2"/>
  <c r="Z147" i="2"/>
  <c r="U147" i="2"/>
  <c r="Q147" i="2"/>
  <c r="R147" i="2"/>
  <c r="S147" i="2"/>
  <c r="Z141" i="2"/>
  <c r="P141" i="2"/>
  <c r="T141" i="2"/>
  <c r="W141" i="2"/>
  <c r="S141" i="2"/>
  <c r="Y141" i="2"/>
  <c r="Q141" i="2"/>
  <c r="U141" i="2"/>
  <c r="R141" i="2"/>
  <c r="W139" i="2"/>
  <c r="P139" i="2"/>
  <c r="T139" i="2"/>
  <c r="Y139" i="2"/>
  <c r="Z139" i="2"/>
  <c r="U139" i="2"/>
  <c r="R139" i="2"/>
  <c r="Q139" i="2"/>
  <c r="S139" i="2"/>
  <c r="N134" i="2"/>
  <c r="O134" i="2" s="1"/>
  <c r="N133" i="2"/>
  <c r="O133" i="2" s="1"/>
  <c r="Y131" i="2"/>
  <c r="P131" i="2"/>
  <c r="T131" i="2"/>
  <c r="Z131" i="2"/>
  <c r="W131" i="2"/>
  <c r="U131" i="2"/>
  <c r="S131" i="2"/>
  <c r="R131" i="2"/>
  <c r="Q131" i="2"/>
  <c r="W130" i="2"/>
  <c r="R130" i="2"/>
  <c r="Y130" i="2"/>
  <c r="Z130" i="2"/>
  <c r="P130" i="2"/>
  <c r="U130" i="2"/>
  <c r="S130" i="2"/>
  <c r="T130" i="2"/>
  <c r="Q130" i="2"/>
  <c r="W129" i="2"/>
  <c r="AA129" i="2" s="1"/>
  <c r="P129" i="2"/>
  <c r="T129" i="2"/>
  <c r="Z129" i="2"/>
  <c r="Q129" i="2"/>
  <c r="R129" i="2"/>
  <c r="Y129" i="2"/>
  <c r="U129" i="2"/>
  <c r="S129" i="2"/>
  <c r="N126" i="2"/>
  <c r="O126" i="2" s="1"/>
  <c r="N125" i="2"/>
  <c r="O125" i="2" s="1"/>
  <c r="Z123" i="2"/>
  <c r="P123" i="2"/>
  <c r="T123" i="2"/>
  <c r="W123" i="2"/>
  <c r="S123" i="2"/>
  <c r="Y123" i="2"/>
  <c r="U123" i="2"/>
  <c r="R123" i="2"/>
  <c r="Q123" i="2"/>
  <c r="Y122" i="2"/>
  <c r="R122" i="2"/>
  <c r="Z122" i="2"/>
  <c r="W122" i="2"/>
  <c r="T122" i="2"/>
  <c r="S122" i="2"/>
  <c r="P122" i="2"/>
  <c r="Q122" i="2"/>
  <c r="U122" i="2"/>
  <c r="W121" i="2"/>
  <c r="P121" i="2"/>
  <c r="T121" i="2"/>
  <c r="Y121" i="2"/>
  <c r="Z121" i="2"/>
  <c r="U121" i="2"/>
  <c r="R121" i="2"/>
  <c r="Q121" i="2"/>
  <c r="S121" i="2"/>
  <c r="N118" i="2"/>
  <c r="O118" i="2" s="1"/>
  <c r="N117" i="2"/>
  <c r="O117" i="2" s="1"/>
  <c r="Z115" i="2"/>
  <c r="P115" i="2"/>
  <c r="T115" i="2"/>
  <c r="W115" i="2"/>
  <c r="Y115" i="2"/>
  <c r="S115" i="2"/>
  <c r="R115" i="2"/>
  <c r="U115" i="2"/>
  <c r="Q115" i="2"/>
  <c r="N113" i="2"/>
  <c r="O113" i="2" s="1"/>
  <c r="R112" i="2"/>
  <c r="W112" i="2"/>
  <c r="Y112" i="2"/>
  <c r="Z112" i="2"/>
  <c r="P112" i="2"/>
  <c r="U112" i="2"/>
  <c r="S112" i="2"/>
  <c r="T112" i="2"/>
  <c r="Q112" i="2"/>
  <c r="Y110" i="2"/>
  <c r="R110" i="2"/>
  <c r="Z110" i="2"/>
  <c r="Q110" i="2"/>
  <c r="W110" i="2"/>
  <c r="T110" i="2"/>
  <c r="U110" i="2"/>
  <c r="S110" i="2"/>
  <c r="P110" i="2"/>
  <c r="W109" i="2"/>
  <c r="P109" i="2"/>
  <c r="T109" i="2"/>
  <c r="Y109" i="2"/>
  <c r="Z109" i="2"/>
  <c r="R109" i="2"/>
  <c r="S109" i="2"/>
  <c r="Q109" i="2"/>
  <c r="U109" i="2"/>
  <c r="Z103" i="2"/>
  <c r="P103" i="2"/>
  <c r="T103" i="2"/>
  <c r="Y103" i="2"/>
  <c r="W103" i="2"/>
  <c r="Q103" i="2"/>
  <c r="S103" i="2"/>
  <c r="R103" i="2"/>
  <c r="U103" i="2"/>
  <c r="Z91" i="2"/>
  <c r="P91" i="2"/>
  <c r="T91" i="2"/>
  <c r="Q91" i="2"/>
  <c r="U91" i="2"/>
  <c r="W91" i="2"/>
  <c r="S91" i="2"/>
  <c r="R91" i="2"/>
  <c r="Y91" i="2"/>
  <c r="N83" i="2"/>
  <c r="O83" i="2" s="1"/>
  <c r="N82" i="2"/>
  <c r="O82" i="2" s="1"/>
  <c r="W81" i="2"/>
  <c r="AA81" i="2" s="1"/>
  <c r="P81" i="2"/>
  <c r="T81" i="2"/>
  <c r="Y81" i="2"/>
  <c r="Q81" i="2"/>
  <c r="U81" i="2"/>
  <c r="Z81" i="2"/>
  <c r="R81" i="2"/>
  <c r="S81" i="2"/>
  <c r="N79" i="2"/>
  <c r="O79" i="2" s="1"/>
  <c r="N78" i="2"/>
  <c r="O78" i="2" s="1"/>
  <c r="Y77" i="2"/>
  <c r="P77" i="2"/>
  <c r="T77" i="2"/>
  <c r="Z77" i="2"/>
  <c r="Q77" i="2"/>
  <c r="U77" i="2"/>
  <c r="W77" i="2"/>
  <c r="R77" i="2"/>
  <c r="S77" i="2"/>
  <c r="N75" i="2"/>
  <c r="O75" i="2" s="1"/>
  <c r="N74" i="2"/>
  <c r="O74" i="2" s="1"/>
  <c r="Y73" i="2"/>
  <c r="P73" i="2"/>
  <c r="T73" i="2"/>
  <c r="Z73" i="2"/>
  <c r="Q73" i="2"/>
  <c r="U73" i="2"/>
  <c r="W73" i="2"/>
  <c r="S73" i="2"/>
  <c r="R73" i="2"/>
  <c r="N71" i="2"/>
  <c r="O71" i="2" s="1"/>
  <c r="N70" i="2"/>
  <c r="O70" i="2" s="1"/>
  <c r="Y69" i="2"/>
  <c r="P69" i="2"/>
  <c r="T69" i="2"/>
  <c r="Z69" i="2"/>
  <c r="Q69" i="2"/>
  <c r="U69" i="2"/>
  <c r="W69" i="2"/>
  <c r="R69" i="2"/>
  <c r="S69" i="2"/>
  <c r="N67" i="2"/>
  <c r="O67" i="2" s="1"/>
  <c r="N66" i="2"/>
  <c r="O66" i="2" s="1"/>
  <c r="Y65" i="2"/>
  <c r="P65" i="2"/>
  <c r="T65" i="2"/>
  <c r="Z65" i="2"/>
  <c r="Q65" i="2"/>
  <c r="U65" i="2"/>
  <c r="W65" i="2"/>
  <c r="S65" i="2"/>
  <c r="R65" i="2"/>
  <c r="N63" i="2"/>
  <c r="O63" i="2" s="1"/>
  <c r="N62" i="2"/>
  <c r="O62" i="2" s="1"/>
  <c r="Z61" i="2"/>
  <c r="P61" i="2"/>
  <c r="T61" i="2"/>
  <c r="Q61" i="2"/>
  <c r="U61" i="2"/>
  <c r="Y61" i="2"/>
  <c r="W61" i="2"/>
  <c r="R61" i="2"/>
  <c r="S61" i="2"/>
  <c r="N59" i="2"/>
  <c r="O59" i="2" s="1"/>
  <c r="N58" i="2"/>
  <c r="O58" i="2" s="1"/>
  <c r="Z57" i="2"/>
  <c r="P57" i="2"/>
  <c r="T57" i="2"/>
  <c r="Q57" i="2"/>
  <c r="U57" i="2"/>
  <c r="W57" i="2"/>
  <c r="Y57" i="2"/>
  <c r="S57" i="2"/>
  <c r="R57" i="2"/>
  <c r="N55" i="2"/>
  <c r="O55" i="2" s="1"/>
  <c r="N54" i="2"/>
  <c r="O54" i="2" s="1"/>
  <c r="Z53" i="2"/>
  <c r="P53" i="2"/>
  <c r="T53" i="2"/>
  <c r="W53" i="2"/>
  <c r="AA53" i="2" s="1"/>
  <c r="Q53" i="2"/>
  <c r="U53" i="2"/>
  <c r="S53" i="2"/>
  <c r="R53" i="2"/>
  <c r="Y53" i="2"/>
  <c r="N51" i="2"/>
  <c r="O51" i="2" s="1"/>
  <c r="P49" i="2"/>
  <c r="T49" i="2"/>
  <c r="W49" i="2"/>
  <c r="Q49" i="2"/>
  <c r="U49" i="2"/>
  <c r="Y49" i="2"/>
  <c r="S49" i="2"/>
  <c r="Z49" i="2"/>
  <c r="R49" i="2"/>
  <c r="N47" i="2"/>
  <c r="O47" i="2" s="1"/>
  <c r="Y47" i="2"/>
  <c r="P47" i="2"/>
  <c r="T47" i="2"/>
  <c r="Z47" i="2"/>
  <c r="Q47" i="2"/>
  <c r="U47" i="2"/>
  <c r="W47" i="2"/>
  <c r="S47" i="2"/>
  <c r="R47" i="2"/>
  <c r="R296" i="2"/>
  <c r="W296" i="2"/>
  <c r="Q296" i="2"/>
  <c r="S296" i="2"/>
  <c r="U296" i="2"/>
  <c r="P296" i="2"/>
  <c r="T296" i="2"/>
  <c r="W294" i="2"/>
  <c r="AA294" i="2" s="1"/>
  <c r="R294" i="2"/>
  <c r="S294" i="2"/>
  <c r="P294" i="2"/>
  <c r="T294" i="2"/>
  <c r="U294" i="2"/>
  <c r="Q294" i="2"/>
  <c r="Z288" i="2"/>
  <c r="R288" i="2"/>
  <c r="W288" i="2"/>
  <c r="Y288" i="2"/>
  <c r="Q288" i="2"/>
  <c r="P288" i="2"/>
  <c r="T288" i="2"/>
  <c r="U288" i="2"/>
  <c r="S288" i="2"/>
  <c r="Y287" i="2"/>
  <c r="P287" i="2"/>
  <c r="T287" i="2"/>
  <c r="Z287" i="2"/>
  <c r="W287" i="2"/>
  <c r="R287" i="2"/>
  <c r="S287" i="2"/>
  <c r="U287" i="2"/>
  <c r="Q287" i="2"/>
  <c r="P285" i="2"/>
  <c r="T285" i="2"/>
  <c r="W285" i="2"/>
  <c r="Y285" i="2"/>
  <c r="S285" i="2"/>
  <c r="Z285" i="2"/>
  <c r="U285" i="2"/>
  <c r="Q285" i="2"/>
  <c r="R285" i="2"/>
  <c r="R280" i="2"/>
  <c r="W280" i="2"/>
  <c r="Y280" i="2"/>
  <c r="Z280" i="2"/>
  <c r="Q280" i="2"/>
  <c r="U280" i="2"/>
  <c r="S280" i="2"/>
  <c r="T280" i="2"/>
  <c r="P280" i="2"/>
  <c r="Z279" i="2"/>
  <c r="P279" i="2"/>
  <c r="T279" i="2"/>
  <c r="Y279" i="2"/>
  <c r="W279" i="2"/>
  <c r="R279" i="2"/>
  <c r="U279" i="2"/>
  <c r="Q279" i="2"/>
  <c r="S279" i="2"/>
  <c r="W277" i="2"/>
  <c r="P277" i="2"/>
  <c r="T277" i="2"/>
  <c r="Y277" i="2"/>
  <c r="S277" i="2"/>
  <c r="Z277" i="2"/>
  <c r="R277" i="2"/>
  <c r="Q277" i="2"/>
  <c r="U277" i="2"/>
  <c r="W272" i="2"/>
  <c r="AA272" i="2" s="1"/>
  <c r="R272" i="2"/>
  <c r="Y272" i="2"/>
  <c r="Z272" i="2"/>
  <c r="Q272" i="2"/>
  <c r="T272" i="2"/>
  <c r="P272" i="2"/>
  <c r="S272" i="2"/>
  <c r="U272" i="2"/>
  <c r="P271" i="2"/>
  <c r="T271" i="2"/>
  <c r="W271" i="2"/>
  <c r="Z271" i="2"/>
  <c r="Y271" i="2"/>
  <c r="R271" i="2"/>
  <c r="S271" i="2"/>
  <c r="Q271" i="2"/>
  <c r="U271" i="2"/>
  <c r="Y269" i="2"/>
  <c r="P269" i="2"/>
  <c r="T269" i="2"/>
  <c r="Z269" i="2"/>
  <c r="W269" i="2"/>
  <c r="S269" i="2"/>
  <c r="Q269" i="2"/>
  <c r="U269" i="2"/>
  <c r="R269" i="2"/>
  <c r="W264" i="2"/>
  <c r="R264" i="2"/>
  <c r="Y264" i="2"/>
  <c r="Z264" i="2"/>
  <c r="Q264" i="2"/>
  <c r="S264" i="2"/>
  <c r="U264" i="2"/>
  <c r="P264" i="2"/>
  <c r="T264" i="2"/>
  <c r="P263" i="2"/>
  <c r="T263" i="2"/>
  <c r="W263" i="2"/>
  <c r="Z263" i="2"/>
  <c r="Y263" i="2"/>
  <c r="R263" i="2"/>
  <c r="Q263" i="2"/>
  <c r="U263" i="2"/>
  <c r="S263" i="2"/>
  <c r="Y261" i="2"/>
  <c r="P261" i="2"/>
  <c r="T261" i="2"/>
  <c r="Z261" i="2"/>
  <c r="W261" i="2"/>
  <c r="AA261" i="2" s="1"/>
  <c r="S261" i="2"/>
  <c r="R261" i="2"/>
  <c r="U261" i="2"/>
  <c r="Q261" i="2"/>
  <c r="Y256" i="2"/>
  <c r="R256" i="2"/>
  <c r="Z256" i="2"/>
  <c r="W256" i="2"/>
  <c r="Q256" i="2"/>
  <c r="P256" i="2"/>
  <c r="T256" i="2"/>
  <c r="U256" i="2"/>
  <c r="S256" i="2"/>
  <c r="W255" i="2"/>
  <c r="P255" i="2"/>
  <c r="T255" i="2"/>
  <c r="Y255" i="2"/>
  <c r="Z255" i="2"/>
  <c r="R255" i="2"/>
  <c r="S255" i="2"/>
  <c r="U255" i="2"/>
  <c r="Q255" i="2"/>
  <c r="Z253" i="2"/>
  <c r="P253" i="2"/>
  <c r="T253" i="2"/>
  <c r="Y253" i="2"/>
  <c r="W253" i="2"/>
  <c r="S253" i="2"/>
  <c r="U253" i="2"/>
  <c r="Q253" i="2"/>
  <c r="R253" i="2"/>
  <c r="Y248" i="2"/>
  <c r="R248" i="2"/>
  <c r="Z248" i="2"/>
  <c r="W248" i="2"/>
  <c r="Q248" i="2"/>
  <c r="U248" i="2"/>
  <c r="S248" i="2"/>
  <c r="T248" i="2"/>
  <c r="P248" i="2"/>
  <c r="W247" i="2"/>
  <c r="P247" i="2"/>
  <c r="T247" i="2"/>
  <c r="Y247" i="2"/>
  <c r="Z247" i="2"/>
  <c r="R247" i="2"/>
  <c r="U247" i="2"/>
  <c r="Q247" i="2"/>
  <c r="S247" i="2"/>
  <c r="Z245" i="2"/>
  <c r="P245" i="2"/>
  <c r="T245" i="2"/>
  <c r="Y245" i="2"/>
  <c r="W245" i="2"/>
  <c r="AA245" i="2" s="1"/>
  <c r="S245" i="2"/>
  <c r="R245" i="2"/>
  <c r="Q245" i="2"/>
  <c r="U245" i="2"/>
  <c r="Z236" i="2"/>
  <c r="R236" i="2"/>
  <c r="Y236" i="2"/>
  <c r="W236" i="2"/>
  <c r="AA236" i="2" s="1"/>
  <c r="T236" i="2"/>
  <c r="P236" i="2"/>
  <c r="S236" i="2"/>
  <c r="U236" i="2"/>
  <c r="Q236" i="2"/>
  <c r="W234" i="2"/>
  <c r="R234" i="2"/>
  <c r="Y234" i="2"/>
  <c r="Z234" i="2"/>
  <c r="P234" i="2"/>
  <c r="U234" i="2"/>
  <c r="T234" i="2"/>
  <c r="Q234" i="2"/>
  <c r="S234" i="2"/>
  <c r="M231" i="2"/>
  <c r="Y231" i="2"/>
  <c r="P231" i="2"/>
  <c r="T231" i="2"/>
  <c r="Z231" i="2"/>
  <c r="W231" i="2"/>
  <c r="R231" i="2"/>
  <c r="Q231" i="2"/>
  <c r="U231" i="2"/>
  <c r="S231" i="2"/>
  <c r="M229" i="2"/>
  <c r="P229" i="2"/>
  <c r="T229" i="2"/>
  <c r="W229" i="2"/>
  <c r="Z229" i="2"/>
  <c r="Y229" i="2"/>
  <c r="S229" i="2"/>
  <c r="R229" i="2"/>
  <c r="U229" i="2"/>
  <c r="Q229" i="2"/>
  <c r="M224" i="2"/>
  <c r="R224" i="2"/>
  <c r="Y224" i="2"/>
  <c r="Z224" i="2"/>
  <c r="W224" i="2"/>
  <c r="AA224" i="2" s="1"/>
  <c r="Q224" i="2"/>
  <c r="P224" i="2"/>
  <c r="T224" i="2"/>
  <c r="U224" i="2"/>
  <c r="S224" i="2"/>
  <c r="W222" i="2"/>
  <c r="AA222" i="2" s="1"/>
  <c r="R222" i="2"/>
  <c r="Z222" i="2"/>
  <c r="S222" i="2"/>
  <c r="U222" i="2"/>
  <c r="Y222" i="2"/>
  <c r="Q222" i="2"/>
  <c r="T222" i="2"/>
  <c r="P222" i="2"/>
  <c r="M221" i="2"/>
  <c r="P221" i="2"/>
  <c r="T221" i="2"/>
  <c r="W221" i="2"/>
  <c r="Z221" i="2"/>
  <c r="Y221" i="2"/>
  <c r="S221" i="2"/>
  <c r="U221" i="2"/>
  <c r="Q221" i="2"/>
  <c r="R221" i="2"/>
  <c r="M216" i="2"/>
  <c r="Z216" i="2"/>
  <c r="R216" i="2"/>
  <c r="Y216" i="2"/>
  <c r="W216" i="2"/>
  <c r="Q216" i="2"/>
  <c r="U216" i="2"/>
  <c r="S216" i="2"/>
  <c r="T216" i="2"/>
  <c r="P216" i="2"/>
  <c r="W214" i="2"/>
  <c r="R214" i="2"/>
  <c r="Y214" i="2"/>
  <c r="Z214" i="2"/>
  <c r="S214" i="2"/>
  <c r="T214" i="2"/>
  <c r="P214" i="2"/>
  <c r="Q214" i="2"/>
  <c r="U214" i="2"/>
  <c r="M213" i="2"/>
  <c r="P213" i="2"/>
  <c r="T213" i="2"/>
  <c r="W213" i="2"/>
  <c r="Z213" i="2"/>
  <c r="S213" i="2"/>
  <c r="Y213" i="2"/>
  <c r="R213" i="2"/>
  <c r="Q213" i="2"/>
  <c r="U213" i="2"/>
  <c r="M208" i="2"/>
  <c r="Z208" i="2"/>
  <c r="R208" i="2"/>
  <c r="W208" i="2"/>
  <c r="Y208" i="2"/>
  <c r="Q208" i="2"/>
  <c r="T208" i="2"/>
  <c r="P208" i="2"/>
  <c r="S208" i="2"/>
  <c r="U208" i="2"/>
  <c r="W206" i="2"/>
  <c r="AA206" i="2" s="1"/>
  <c r="R206" i="2"/>
  <c r="Y206" i="2"/>
  <c r="Z206" i="2"/>
  <c r="S206" i="2"/>
  <c r="Q206" i="2"/>
  <c r="U206" i="2"/>
  <c r="P206" i="2"/>
  <c r="T206" i="2"/>
  <c r="M205" i="2"/>
  <c r="P205" i="2"/>
  <c r="T205" i="2"/>
  <c r="W205" i="2"/>
  <c r="Y205" i="2"/>
  <c r="Z205" i="2"/>
  <c r="S205" i="2"/>
  <c r="Q205" i="2"/>
  <c r="U205" i="2"/>
  <c r="R205" i="2"/>
  <c r="M200" i="2"/>
  <c r="Z200" i="2"/>
  <c r="R200" i="2"/>
  <c r="W200" i="2"/>
  <c r="Q200" i="2"/>
  <c r="Y200" i="2"/>
  <c r="S200" i="2"/>
  <c r="U200" i="2"/>
  <c r="P200" i="2"/>
  <c r="T200" i="2"/>
  <c r="W198" i="2"/>
  <c r="R198" i="2"/>
  <c r="Y198" i="2"/>
  <c r="Z198" i="2"/>
  <c r="S198" i="2"/>
  <c r="P198" i="2"/>
  <c r="T198" i="2"/>
  <c r="U198" i="2"/>
  <c r="Q198" i="2"/>
  <c r="M197" i="2"/>
  <c r="P197" i="2"/>
  <c r="T197" i="2"/>
  <c r="W197" i="2"/>
  <c r="Z197" i="2"/>
  <c r="Y197" i="2"/>
  <c r="S197" i="2"/>
  <c r="R197" i="2"/>
  <c r="U197" i="2"/>
  <c r="Q197" i="2"/>
  <c r="M191" i="2"/>
  <c r="Y191" i="2"/>
  <c r="P191" i="2"/>
  <c r="T191" i="2"/>
  <c r="Z191" i="2"/>
  <c r="W191" i="2"/>
  <c r="AA191" i="2" s="1"/>
  <c r="R191" i="2"/>
  <c r="S191" i="2"/>
  <c r="U191" i="2"/>
  <c r="Q191" i="2"/>
  <c r="W186" i="2"/>
  <c r="R186" i="2"/>
  <c r="Y186" i="2"/>
  <c r="Z186" i="2"/>
  <c r="P186" i="2"/>
  <c r="U186" i="2"/>
  <c r="Q186" i="2"/>
  <c r="T186" i="2"/>
  <c r="S186" i="2"/>
  <c r="Z184" i="2"/>
  <c r="R184" i="2"/>
  <c r="W184" i="2"/>
  <c r="Y184" i="2"/>
  <c r="Q184" i="2"/>
  <c r="U184" i="2"/>
  <c r="S184" i="2"/>
  <c r="T184" i="2"/>
  <c r="P184" i="2"/>
  <c r="P181" i="2"/>
  <c r="T181" i="2"/>
  <c r="W181" i="2"/>
  <c r="AA181" i="2" s="1"/>
  <c r="Y181" i="2"/>
  <c r="Z181" i="2"/>
  <c r="S181" i="2"/>
  <c r="R181" i="2"/>
  <c r="Q181" i="2"/>
  <c r="U181" i="2"/>
  <c r="M175" i="2"/>
  <c r="Z175" i="2"/>
  <c r="P175" i="2"/>
  <c r="T175" i="2"/>
  <c r="W175" i="2"/>
  <c r="R175" i="2"/>
  <c r="Y175" i="2"/>
  <c r="S175" i="2"/>
  <c r="Q175" i="2"/>
  <c r="U175" i="2"/>
  <c r="Y170" i="2"/>
  <c r="R170" i="2"/>
  <c r="Z170" i="2"/>
  <c r="W170" i="2"/>
  <c r="P170" i="2"/>
  <c r="U170" i="2"/>
  <c r="T170" i="2"/>
  <c r="Q170" i="2"/>
  <c r="S170" i="2"/>
  <c r="R168" i="2"/>
  <c r="W168" i="2"/>
  <c r="Y168" i="2"/>
  <c r="Z168" i="2"/>
  <c r="Q168" i="2"/>
  <c r="S168" i="2"/>
  <c r="U168" i="2"/>
  <c r="P168" i="2"/>
  <c r="T168" i="2"/>
  <c r="W165" i="2"/>
  <c r="P165" i="2"/>
  <c r="T165" i="2"/>
  <c r="Y165" i="2"/>
  <c r="S165" i="2"/>
  <c r="Z165" i="2"/>
  <c r="R165" i="2"/>
  <c r="U165" i="2"/>
  <c r="Q165" i="2"/>
  <c r="Z159" i="2"/>
  <c r="P159" i="2"/>
  <c r="T159" i="2"/>
  <c r="W159" i="2"/>
  <c r="Y159" i="2"/>
  <c r="R159" i="2"/>
  <c r="S159" i="2"/>
  <c r="U159" i="2"/>
  <c r="Q159" i="2"/>
  <c r="R156" i="2"/>
  <c r="W156" i="2"/>
  <c r="Y156" i="2"/>
  <c r="Z156" i="2"/>
  <c r="T156" i="2"/>
  <c r="S156" i="2"/>
  <c r="P156" i="2"/>
  <c r="Q156" i="2"/>
  <c r="U156" i="2"/>
  <c r="W153" i="2"/>
  <c r="P153" i="2"/>
  <c r="T153" i="2"/>
  <c r="Y153" i="2"/>
  <c r="Z153" i="2"/>
  <c r="Q153" i="2"/>
  <c r="S153" i="2"/>
  <c r="U153" i="2"/>
  <c r="R153" i="2"/>
  <c r="R146" i="2"/>
  <c r="W146" i="2"/>
  <c r="Y146" i="2"/>
  <c r="Z146" i="2"/>
  <c r="P146" i="2"/>
  <c r="U146" i="2"/>
  <c r="S146" i="2"/>
  <c r="T146" i="2"/>
  <c r="Q146" i="2"/>
  <c r="Z145" i="2"/>
  <c r="P145" i="2"/>
  <c r="T145" i="2"/>
  <c r="Y145" i="2"/>
  <c r="W145" i="2"/>
  <c r="Q145" i="2"/>
  <c r="U145" i="2"/>
  <c r="R145" i="2"/>
  <c r="S145" i="2"/>
  <c r="R138" i="2"/>
  <c r="W138" i="2"/>
  <c r="Y138" i="2"/>
  <c r="Z138" i="2"/>
  <c r="P138" i="2"/>
  <c r="U138" i="2"/>
  <c r="T138" i="2"/>
  <c r="S138" i="2"/>
  <c r="Q138" i="2"/>
  <c r="Z137" i="2"/>
  <c r="P137" i="2"/>
  <c r="T137" i="2"/>
  <c r="W137" i="2"/>
  <c r="AA137" i="2" s="1"/>
  <c r="Q137" i="2"/>
  <c r="S137" i="2"/>
  <c r="U137" i="2"/>
  <c r="Y137" i="2"/>
  <c r="R137" i="2"/>
  <c r="M128" i="2"/>
  <c r="R128" i="2"/>
  <c r="W128" i="2"/>
  <c r="Y128" i="2"/>
  <c r="Z128" i="2"/>
  <c r="Q128" i="2"/>
  <c r="P128" i="2"/>
  <c r="U128" i="2"/>
  <c r="S128" i="2"/>
  <c r="T128" i="2"/>
  <c r="M120" i="2"/>
  <c r="R120" i="2"/>
  <c r="W120" i="2"/>
  <c r="Y120" i="2"/>
  <c r="Z120" i="2"/>
  <c r="P120" i="2"/>
  <c r="U120" i="2"/>
  <c r="Q120" i="2"/>
  <c r="S120" i="2"/>
  <c r="T120" i="2"/>
  <c r="M106" i="2"/>
  <c r="Y106" i="2"/>
  <c r="R106" i="2"/>
  <c r="Z106" i="2"/>
  <c r="W106" i="2"/>
  <c r="T106" i="2"/>
  <c r="P106" i="2"/>
  <c r="Q106" i="2"/>
  <c r="S106" i="2"/>
  <c r="U106" i="2"/>
  <c r="W105" i="2"/>
  <c r="P105" i="2"/>
  <c r="T105" i="2"/>
  <c r="Y105" i="2"/>
  <c r="Z105" i="2"/>
  <c r="U105" i="2"/>
  <c r="R105" i="2"/>
  <c r="Q105" i="2"/>
  <c r="S105" i="2"/>
  <c r="Y98" i="2"/>
  <c r="R98" i="2"/>
  <c r="Z98" i="2"/>
  <c r="S98" i="2"/>
  <c r="Q98" i="2"/>
  <c r="W98" i="2"/>
  <c r="T98" i="2"/>
  <c r="U98" i="2"/>
  <c r="P98" i="2"/>
  <c r="W97" i="2"/>
  <c r="P97" i="2"/>
  <c r="T97" i="2"/>
  <c r="Y97" i="2"/>
  <c r="Q97" i="2"/>
  <c r="U97" i="2"/>
  <c r="Z97" i="2"/>
  <c r="S97" i="2"/>
  <c r="R97" i="2"/>
  <c r="R96" i="2"/>
  <c r="W96" i="2"/>
  <c r="S96" i="2"/>
  <c r="Y96" i="2"/>
  <c r="Z96" i="2"/>
  <c r="U96" i="2"/>
  <c r="T96" i="2"/>
  <c r="P96" i="2"/>
  <c r="Q96" i="2"/>
  <c r="M90" i="2"/>
  <c r="Y90" i="2"/>
  <c r="R90" i="2"/>
  <c r="Z90" i="2"/>
  <c r="S90" i="2"/>
  <c r="W90" i="2"/>
  <c r="Q90" i="2"/>
  <c r="T90" i="2"/>
  <c r="U90" i="2"/>
  <c r="P90" i="2"/>
  <c r="W89" i="2"/>
  <c r="AA89" i="2" s="1"/>
  <c r="P89" i="2"/>
  <c r="T89" i="2"/>
  <c r="Y89" i="2"/>
  <c r="Q89" i="2"/>
  <c r="U89" i="2"/>
  <c r="Z89" i="2"/>
  <c r="S89" i="2"/>
  <c r="R89" i="2"/>
  <c r="R88" i="2"/>
  <c r="W88" i="2"/>
  <c r="S88" i="2"/>
  <c r="Y88" i="2"/>
  <c r="U88" i="2"/>
  <c r="P88" i="2"/>
  <c r="Q88" i="2"/>
  <c r="T88" i="2"/>
  <c r="Z88" i="2"/>
  <c r="W50" i="2"/>
  <c r="R50" i="2"/>
  <c r="Y50" i="2"/>
  <c r="S50" i="2"/>
  <c r="U50" i="2"/>
  <c r="Z50" i="2"/>
  <c r="P50" i="2"/>
  <c r="T50" i="2"/>
  <c r="Q50" i="2"/>
  <c r="R160" i="2"/>
  <c r="W160" i="2"/>
  <c r="Z160" i="2"/>
  <c r="Y160" i="2"/>
  <c r="Q160" i="2"/>
  <c r="P160" i="2"/>
  <c r="T160" i="2"/>
  <c r="S160" i="2"/>
  <c r="U160" i="2"/>
  <c r="Y158" i="2"/>
  <c r="R158" i="2"/>
  <c r="Z158" i="2"/>
  <c r="W158" i="2"/>
  <c r="S158" i="2"/>
  <c r="U158" i="2"/>
  <c r="P158" i="2"/>
  <c r="Q158" i="2"/>
  <c r="T158" i="2"/>
  <c r="Z151" i="2"/>
  <c r="P151" i="2"/>
  <c r="T151" i="2"/>
  <c r="W151" i="2"/>
  <c r="AA151" i="2" s="1"/>
  <c r="Y151" i="2"/>
  <c r="R151" i="2"/>
  <c r="U151" i="2"/>
  <c r="Q151" i="2"/>
  <c r="S151" i="2"/>
  <c r="Y148" i="2"/>
  <c r="R148" i="2"/>
  <c r="Z148" i="2"/>
  <c r="W148" i="2"/>
  <c r="T148" i="2"/>
  <c r="Q148" i="2"/>
  <c r="S148" i="2"/>
  <c r="U148" i="2"/>
  <c r="P148" i="2"/>
  <c r="W143" i="2"/>
  <c r="P143" i="2"/>
  <c r="T143" i="2"/>
  <c r="Y143" i="2"/>
  <c r="Z143" i="2"/>
  <c r="R143" i="2"/>
  <c r="S143" i="2"/>
  <c r="U143" i="2"/>
  <c r="Q143" i="2"/>
  <c r="Y140" i="2"/>
  <c r="R140" i="2"/>
  <c r="Z140" i="2"/>
  <c r="W140" i="2"/>
  <c r="T140" i="2"/>
  <c r="P140" i="2"/>
  <c r="Q140" i="2"/>
  <c r="S140" i="2"/>
  <c r="U140" i="2"/>
  <c r="Y135" i="2"/>
  <c r="P135" i="2"/>
  <c r="T135" i="2"/>
  <c r="Z135" i="2"/>
  <c r="W135" i="2"/>
  <c r="R135" i="2"/>
  <c r="Q135" i="2"/>
  <c r="S135" i="2"/>
  <c r="U135" i="2"/>
  <c r="W134" i="2"/>
  <c r="R134" i="2"/>
  <c r="Y134" i="2"/>
  <c r="Z134" i="2"/>
  <c r="S134" i="2"/>
  <c r="P134" i="2"/>
  <c r="T134" i="2"/>
  <c r="U134" i="2"/>
  <c r="Q134" i="2"/>
  <c r="P133" i="2"/>
  <c r="T133" i="2"/>
  <c r="W133" i="2"/>
  <c r="Y133" i="2"/>
  <c r="Z133" i="2"/>
  <c r="S133" i="2"/>
  <c r="U133" i="2"/>
  <c r="Q133" i="2"/>
  <c r="R133" i="2"/>
  <c r="Z127" i="2"/>
  <c r="P127" i="2"/>
  <c r="T127" i="2"/>
  <c r="Y127" i="2"/>
  <c r="Q127" i="2"/>
  <c r="R127" i="2"/>
  <c r="W127" i="2"/>
  <c r="S127" i="2"/>
  <c r="U127" i="2"/>
  <c r="Y126" i="2"/>
  <c r="R126" i="2"/>
  <c r="Z126" i="2"/>
  <c r="W126" i="2"/>
  <c r="Q126" i="2"/>
  <c r="P126" i="2"/>
  <c r="T126" i="2"/>
  <c r="S126" i="2"/>
  <c r="U126" i="2"/>
  <c r="W125" i="2"/>
  <c r="P125" i="2"/>
  <c r="T125" i="2"/>
  <c r="Y125" i="2"/>
  <c r="Z125" i="2"/>
  <c r="R125" i="2"/>
  <c r="Q125" i="2"/>
  <c r="S125" i="2"/>
  <c r="U125" i="2"/>
  <c r="Z119" i="2"/>
  <c r="P119" i="2"/>
  <c r="T119" i="2"/>
  <c r="W119" i="2"/>
  <c r="Q119" i="2"/>
  <c r="Y119" i="2"/>
  <c r="R119" i="2"/>
  <c r="S119" i="2"/>
  <c r="U119" i="2"/>
  <c r="Y118" i="2"/>
  <c r="R118" i="2"/>
  <c r="Z118" i="2"/>
  <c r="W118" i="2"/>
  <c r="Q118" i="2"/>
  <c r="U118" i="2"/>
  <c r="T118" i="2"/>
  <c r="P118" i="2"/>
  <c r="S118" i="2"/>
  <c r="W117" i="2"/>
  <c r="P117" i="2"/>
  <c r="T117" i="2"/>
  <c r="Y117" i="2"/>
  <c r="Z117" i="2"/>
  <c r="R117" i="2"/>
  <c r="U117" i="2"/>
  <c r="Q117" i="2"/>
  <c r="S117" i="2"/>
  <c r="Y114" i="2"/>
  <c r="R114" i="2"/>
  <c r="Z114" i="2"/>
  <c r="W114" i="2"/>
  <c r="T114" i="2"/>
  <c r="Q114" i="2"/>
  <c r="P114" i="2"/>
  <c r="U114" i="2"/>
  <c r="S114" i="2"/>
  <c r="W113" i="2"/>
  <c r="AA113" i="2" s="1"/>
  <c r="P113" i="2"/>
  <c r="T113" i="2"/>
  <c r="Y113" i="2"/>
  <c r="U113" i="2"/>
  <c r="Q113" i="2"/>
  <c r="R113" i="2"/>
  <c r="S113" i="2"/>
  <c r="Z113" i="2"/>
  <c r="Z111" i="2"/>
  <c r="P111" i="2"/>
  <c r="T111" i="2"/>
  <c r="W111" i="2"/>
  <c r="Y111" i="2"/>
  <c r="Q111" i="2"/>
  <c r="U111" i="2"/>
  <c r="S111" i="2"/>
  <c r="R111" i="2"/>
  <c r="R108" i="2"/>
  <c r="W108" i="2"/>
  <c r="Z108" i="2"/>
  <c r="S108" i="2"/>
  <c r="Y108" i="2"/>
  <c r="Q108" i="2"/>
  <c r="T108" i="2"/>
  <c r="U108" i="2"/>
  <c r="P108" i="2"/>
  <c r="M100" i="2"/>
  <c r="R100" i="2"/>
  <c r="W100" i="2"/>
  <c r="AA100" i="2" s="1"/>
  <c r="Y100" i="2"/>
  <c r="S100" i="2"/>
  <c r="P100" i="2"/>
  <c r="Z100" i="2"/>
  <c r="Q100" i="2"/>
  <c r="T100" i="2"/>
  <c r="U100" i="2"/>
  <c r="Z95" i="2"/>
  <c r="P95" i="2"/>
  <c r="T95" i="2"/>
  <c r="Q95" i="2"/>
  <c r="U95" i="2"/>
  <c r="Y95" i="2"/>
  <c r="S95" i="2"/>
  <c r="W95" i="2"/>
  <c r="R95" i="2"/>
  <c r="Z87" i="2"/>
  <c r="P87" i="2"/>
  <c r="T87" i="2"/>
  <c r="Q87" i="2"/>
  <c r="U87" i="2"/>
  <c r="Y87" i="2"/>
  <c r="W87" i="2"/>
  <c r="S87" i="2"/>
  <c r="R87" i="2"/>
  <c r="Z83" i="2"/>
  <c r="P83" i="2"/>
  <c r="T83" i="2"/>
  <c r="Q83" i="2"/>
  <c r="U83" i="2"/>
  <c r="W83" i="2"/>
  <c r="Y83" i="2"/>
  <c r="S83" i="2"/>
  <c r="R83" i="2"/>
  <c r="Y82" i="2"/>
  <c r="R82" i="2"/>
  <c r="Z82" i="2"/>
  <c r="S82" i="2"/>
  <c r="W82" i="2"/>
  <c r="AA82" i="2" s="1"/>
  <c r="Q82" i="2"/>
  <c r="T82" i="2"/>
  <c r="P82" i="2"/>
  <c r="U82" i="2"/>
  <c r="R80" i="2"/>
  <c r="W80" i="2"/>
  <c r="S80" i="2"/>
  <c r="Y80" i="2"/>
  <c r="Z80" i="2"/>
  <c r="U80" i="2"/>
  <c r="T80" i="2"/>
  <c r="P80" i="2"/>
  <c r="Q80" i="2"/>
  <c r="Z79" i="2"/>
  <c r="P79" i="2"/>
  <c r="T79" i="2"/>
  <c r="Q79" i="2"/>
  <c r="U79" i="2"/>
  <c r="W79" i="2"/>
  <c r="S79" i="2"/>
  <c r="Y79" i="2"/>
  <c r="R79" i="2"/>
  <c r="Y78" i="2"/>
  <c r="R78" i="2"/>
  <c r="Z78" i="2"/>
  <c r="S78" i="2"/>
  <c r="W78" i="2"/>
  <c r="AA78" i="2" s="1"/>
  <c r="Q78" i="2"/>
  <c r="U78" i="2"/>
  <c r="T78" i="2"/>
  <c r="P78" i="2"/>
  <c r="W76" i="2"/>
  <c r="R76" i="2"/>
  <c r="Y76" i="2"/>
  <c r="S76" i="2"/>
  <c r="U76" i="2"/>
  <c r="Z76" i="2"/>
  <c r="Q76" i="2"/>
  <c r="T76" i="2"/>
  <c r="P76" i="2"/>
  <c r="P75" i="2"/>
  <c r="T75" i="2"/>
  <c r="W75" i="2"/>
  <c r="Q75" i="2"/>
  <c r="U75" i="2"/>
  <c r="Y75" i="2"/>
  <c r="Z75" i="2"/>
  <c r="S75" i="2"/>
  <c r="R75" i="2"/>
  <c r="Z74" i="2"/>
  <c r="R74" i="2"/>
  <c r="S74" i="2"/>
  <c r="W74" i="2"/>
  <c r="Y74" i="2"/>
  <c r="Q74" i="2"/>
  <c r="P74" i="2"/>
  <c r="U74" i="2"/>
  <c r="T74" i="2"/>
  <c r="W72" i="2"/>
  <c r="R72" i="2"/>
  <c r="Y72" i="2"/>
  <c r="S72" i="2"/>
  <c r="Z72" i="2"/>
  <c r="U72" i="2"/>
  <c r="P72" i="2"/>
  <c r="Q72" i="2"/>
  <c r="T72" i="2"/>
  <c r="P71" i="2"/>
  <c r="T71" i="2"/>
  <c r="W71" i="2"/>
  <c r="Q71" i="2"/>
  <c r="U71" i="2"/>
  <c r="Z71" i="2"/>
  <c r="Y71" i="2"/>
  <c r="S71" i="2"/>
  <c r="R71" i="2"/>
  <c r="Z70" i="2"/>
  <c r="R70" i="2"/>
  <c r="S70" i="2"/>
  <c r="W70" i="2"/>
  <c r="Q70" i="2"/>
  <c r="Y70" i="2"/>
  <c r="P70" i="2"/>
  <c r="T70" i="2"/>
  <c r="U70" i="2"/>
  <c r="W68" i="2"/>
  <c r="AA68" i="2" s="1"/>
  <c r="R68" i="2"/>
  <c r="Y68" i="2"/>
  <c r="S68" i="2"/>
  <c r="Z68" i="2"/>
  <c r="U68" i="2"/>
  <c r="Q68" i="2"/>
  <c r="T68" i="2"/>
  <c r="P68" i="2"/>
  <c r="P67" i="2"/>
  <c r="T67" i="2"/>
  <c r="W67" i="2"/>
  <c r="Q67" i="2"/>
  <c r="U67" i="2"/>
  <c r="Y67" i="2"/>
  <c r="Z67" i="2"/>
  <c r="S67" i="2"/>
  <c r="R67" i="2"/>
  <c r="Z66" i="2"/>
  <c r="R66" i="2"/>
  <c r="S66" i="2"/>
  <c r="W66" i="2"/>
  <c r="Q66" i="2"/>
  <c r="T66" i="2"/>
  <c r="Y66" i="2"/>
  <c r="U66" i="2"/>
  <c r="P66" i="2"/>
  <c r="W64" i="2"/>
  <c r="R64" i="2"/>
  <c r="Y64" i="2"/>
  <c r="S64" i="2"/>
  <c r="Z64" i="2"/>
  <c r="U64" i="2"/>
  <c r="T64" i="2"/>
  <c r="Q64" i="2"/>
  <c r="P64" i="2"/>
  <c r="P63" i="2"/>
  <c r="T63" i="2"/>
  <c r="W63" i="2"/>
  <c r="Q63" i="2"/>
  <c r="U63" i="2"/>
  <c r="Z63" i="2"/>
  <c r="S63" i="2"/>
  <c r="Y63" i="2"/>
  <c r="R63" i="2"/>
  <c r="Z62" i="2"/>
  <c r="R62" i="2"/>
  <c r="W62" i="2"/>
  <c r="AA62" i="2" s="1"/>
  <c r="S62" i="2"/>
  <c r="Y62" i="2"/>
  <c r="Q62" i="2"/>
  <c r="U62" i="2"/>
  <c r="P62" i="2"/>
  <c r="T62" i="2"/>
  <c r="Y60" i="2"/>
  <c r="R60" i="2"/>
  <c r="Z60" i="2"/>
  <c r="S60" i="2"/>
  <c r="W60" i="2"/>
  <c r="U60" i="2"/>
  <c r="P60" i="2"/>
  <c r="T60" i="2"/>
  <c r="Q60" i="2"/>
  <c r="W59" i="2"/>
  <c r="P59" i="2"/>
  <c r="T59" i="2"/>
  <c r="Y59" i="2"/>
  <c r="Q59" i="2"/>
  <c r="U59" i="2"/>
  <c r="Z59" i="2"/>
  <c r="S59" i="2"/>
  <c r="R59" i="2"/>
  <c r="R58" i="2"/>
  <c r="W58" i="2"/>
  <c r="S58" i="2"/>
  <c r="Y58" i="2"/>
  <c r="Z58" i="2"/>
  <c r="Q58" i="2"/>
  <c r="U58" i="2"/>
  <c r="P58" i="2"/>
  <c r="T58" i="2"/>
  <c r="Y56" i="2"/>
  <c r="R56" i="2"/>
  <c r="Z56" i="2"/>
  <c r="S56" i="2"/>
  <c r="Q56" i="2"/>
  <c r="W56" i="2"/>
  <c r="U56" i="2"/>
  <c r="P56" i="2"/>
  <c r="T56" i="2"/>
  <c r="W55" i="2"/>
  <c r="P55" i="2"/>
  <c r="T55" i="2"/>
  <c r="Y55" i="2"/>
  <c r="Q55" i="2"/>
  <c r="U55" i="2"/>
  <c r="Z55" i="2"/>
  <c r="R55" i="2"/>
  <c r="S55" i="2"/>
  <c r="R54" i="2"/>
  <c r="W54" i="2"/>
  <c r="S54" i="2"/>
  <c r="Y54" i="2"/>
  <c r="Z54" i="2"/>
  <c r="U54" i="2"/>
  <c r="Q54" i="2"/>
  <c r="P54" i="2"/>
  <c r="T54" i="2"/>
  <c r="Z52" i="2"/>
  <c r="R52" i="2"/>
  <c r="S52" i="2"/>
  <c r="W52" i="2"/>
  <c r="AA52" i="2" s="1"/>
  <c r="Q52" i="2"/>
  <c r="U52" i="2"/>
  <c r="Y52" i="2"/>
  <c r="P52" i="2"/>
  <c r="T52" i="2"/>
  <c r="Y51" i="2"/>
  <c r="P51" i="2"/>
  <c r="T51" i="2"/>
  <c r="Z51" i="2"/>
  <c r="Q51" i="2"/>
  <c r="U51" i="2"/>
  <c r="W51" i="2"/>
  <c r="S51" i="2"/>
  <c r="R51" i="2"/>
  <c r="N48" i="2"/>
  <c r="O48" i="2" s="1"/>
  <c r="Z48" i="2"/>
  <c r="R48" i="2"/>
  <c r="S48" i="2"/>
  <c r="W48" i="2"/>
  <c r="Q48" i="2"/>
  <c r="P48" i="2"/>
  <c r="Y48" i="2"/>
  <c r="T48" i="2"/>
  <c r="U48" i="2"/>
  <c r="AA412" i="2"/>
  <c r="X42" i="2"/>
  <c r="Z42" i="2"/>
  <c r="W42" i="2"/>
  <c r="AE42" i="2" s="1"/>
  <c r="Y42" i="2"/>
  <c r="X38" i="2"/>
  <c r="Z38" i="2"/>
  <c r="W38" i="2"/>
  <c r="AE38" i="2" s="1"/>
  <c r="Y38" i="2"/>
  <c r="N35" i="2"/>
  <c r="X35" i="2"/>
  <c r="Y35" i="2"/>
  <c r="W35" i="2"/>
  <c r="Z35" i="2"/>
  <c r="Q35" i="2"/>
  <c r="U35" i="2"/>
  <c r="R35" i="2"/>
  <c r="S35" i="2"/>
  <c r="T35" i="2"/>
  <c r="P35" i="2"/>
  <c r="Z30" i="2"/>
  <c r="X30" i="2"/>
  <c r="W30" i="2"/>
  <c r="AE30" i="2" s="1"/>
  <c r="Y30" i="2"/>
  <c r="W25" i="2"/>
  <c r="AE25" i="2" s="1"/>
  <c r="X25" i="2"/>
  <c r="Y25" i="2"/>
  <c r="Z25" i="2"/>
  <c r="W23" i="2"/>
  <c r="X23" i="2"/>
  <c r="Y23" i="2"/>
  <c r="Z23" i="2"/>
  <c r="W20" i="2"/>
  <c r="Z20" i="2"/>
  <c r="X20" i="2"/>
  <c r="Y20" i="2"/>
  <c r="W16" i="2"/>
  <c r="Z16" i="2"/>
  <c r="X16" i="2"/>
  <c r="Y16" i="2"/>
  <c r="W14" i="2"/>
  <c r="X14" i="2"/>
  <c r="Z14" i="2"/>
  <c r="S14" i="2"/>
  <c r="T14" i="2"/>
  <c r="Q14" i="2"/>
  <c r="U14" i="2"/>
  <c r="Y14" i="2"/>
  <c r="R14" i="2"/>
  <c r="N46" i="2"/>
  <c r="X46" i="2"/>
  <c r="Z46" i="2"/>
  <c r="W46" i="2"/>
  <c r="S46" i="2"/>
  <c r="Y46" i="2"/>
  <c r="T46" i="2"/>
  <c r="Q46" i="2"/>
  <c r="U46" i="2"/>
  <c r="R46" i="2"/>
  <c r="Y43" i="2"/>
  <c r="W43" i="2"/>
  <c r="AE43" i="2" s="1"/>
  <c r="Z43" i="2"/>
  <c r="X41" i="2"/>
  <c r="W41" i="2"/>
  <c r="AE41" i="2" s="1"/>
  <c r="Y41" i="2"/>
  <c r="Z41" i="2"/>
  <c r="U41" i="2"/>
  <c r="Z34" i="2"/>
  <c r="W34" i="2"/>
  <c r="X34" i="2"/>
  <c r="Y34" i="2"/>
  <c r="S34" i="2"/>
  <c r="T34" i="2"/>
  <c r="Q34" i="2"/>
  <c r="U34" i="2"/>
  <c r="R34" i="2"/>
  <c r="W32" i="2"/>
  <c r="AE32" i="2" s="1"/>
  <c r="Z32" i="2"/>
  <c r="Y32" i="2"/>
  <c r="Y27" i="2"/>
  <c r="X27" i="2"/>
  <c r="W27" i="2"/>
  <c r="AE27" i="2" s="1"/>
  <c r="Z27" i="2"/>
  <c r="W24" i="2"/>
  <c r="Z24" i="2"/>
  <c r="X24" i="2"/>
  <c r="Y24" i="2"/>
  <c r="S24" i="2"/>
  <c r="T24" i="2"/>
  <c r="U24" i="2"/>
  <c r="R24" i="2"/>
  <c r="W22" i="2"/>
  <c r="X22" i="2"/>
  <c r="Z22" i="2"/>
  <c r="Y22" i="2"/>
  <c r="S22" i="2"/>
  <c r="P22" i="2"/>
  <c r="T22" i="2"/>
  <c r="Q22" i="2"/>
  <c r="U22" i="2"/>
  <c r="R22" i="2"/>
  <c r="W19" i="2"/>
  <c r="Y19" i="2"/>
  <c r="X19" i="2"/>
  <c r="Z19" i="2"/>
  <c r="Q19" i="2"/>
  <c r="U19" i="2"/>
  <c r="R19" i="2"/>
  <c r="S19" i="2"/>
  <c r="T19" i="2"/>
  <c r="P19" i="2"/>
  <c r="X45" i="2"/>
  <c r="W45" i="2"/>
  <c r="Y45" i="2"/>
  <c r="Z45" i="2"/>
  <c r="Q45" i="2"/>
  <c r="U45" i="2"/>
  <c r="R45" i="2"/>
  <c r="S45" i="2"/>
  <c r="T45" i="2"/>
  <c r="P45" i="2"/>
  <c r="X40" i="2"/>
  <c r="W40" i="2"/>
  <c r="Z40" i="2"/>
  <c r="Y40" i="2"/>
  <c r="S40" i="2"/>
  <c r="P40" i="2"/>
  <c r="T40" i="2"/>
  <c r="Q40" i="2"/>
  <c r="U40" i="2"/>
  <c r="R40" i="2"/>
  <c r="N37" i="2"/>
  <c r="X37" i="2"/>
  <c r="W37" i="2"/>
  <c r="AE37" i="2" s="1"/>
  <c r="Y37" i="2"/>
  <c r="Z37" i="2"/>
  <c r="W29" i="2"/>
  <c r="AE29" i="2" s="1"/>
  <c r="Y29" i="2"/>
  <c r="Z29" i="2"/>
  <c r="W21" i="2"/>
  <c r="X21" i="2"/>
  <c r="Y21" i="2"/>
  <c r="Z21" i="2"/>
  <c r="U21" i="2"/>
  <c r="W18" i="2"/>
  <c r="X18" i="2"/>
  <c r="Z18" i="2"/>
  <c r="Y18" i="2"/>
  <c r="W15" i="2"/>
  <c r="Y15" i="2"/>
  <c r="Z15" i="2"/>
  <c r="Q15" i="2"/>
  <c r="U15" i="2"/>
  <c r="R15" i="2"/>
  <c r="S15" i="2"/>
  <c r="T15" i="2"/>
  <c r="P15" i="2"/>
  <c r="W13" i="2"/>
  <c r="X13" i="2"/>
  <c r="Y13" i="2"/>
  <c r="Z13" i="2"/>
  <c r="W44" i="2"/>
  <c r="AE44" i="2" s="1"/>
  <c r="Z44" i="2"/>
  <c r="Y44" i="2"/>
  <c r="T44" i="2"/>
  <c r="M42" i="2"/>
  <c r="X39" i="2"/>
  <c r="W39" i="2"/>
  <c r="AE39" i="2" s="1"/>
  <c r="Y39" i="2"/>
  <c r="Z39" i="2"/>
  <c r="U39" i="2"/>
  <c r="X36" i="2"/>
  <c r="W36" i="2"/>
  <c r="AE36" i="2" s="1"/>
  <c r="Z36" i="2"/>
  <c r="Y36" i="2"/>
  <c r="W33" i="2"/>
  <c r="Y33" i="2"/>
  <c r="Z33" i="2"/>
  <c r="U33" i="2"/>
  <c r="R33" i="2"/>
  <c r="S33" i="2"/>
  <c r="T33" i="2"/>
  <c r="X31" i="2"/>
  <c r="W31" i="2"/>
  <c r="Y31" i="2"/>
  <c r="Z31" i="2"/>
  <c r="Q31" i="2"/>
  <c r="U31" i="2"/>
  <c r="R31" i="2"/>
  <c r="S31" i="2"/>
  <c r="T31" i="2"/>
  <c r="P31" i="2"/>
  <c r="W28" i="2"/>
  <c r="AE28" i="2" s="1"/>
  <c r="Z28" i="2"/>
  <c r="X28" i="2"/>
  <c r="Y28" i="2"/>
  <c r="X26" i="2"/>
  <c r="Z26" i="2"/>
  <c r="W26" i="2"/>
  <c r="Y26" i="2"/>
  <c r="S26" i="2"/>
  <c r="T26" i="2"/>
  <c r="Q26" i="2"/>
  <c r="U26" i="2"/>
  <c r="R26" i="2"/>
  <c r="N23" i="2"/>
  <c r="M20" i="2"/>
  <c r="W17" i="2"/>
  <c r="X17" i="2"/>
  <c r="Y17" i="2"/>
  <c r="Z17" i="2"/>
  <c r="M14" i="2"/>
  <c r="X12" i="2"/>
  <c r="W12" i="2"/>
  <c r="T12" i="2"/>
  <c r="Z12" i="2"/>
  <c r="U12" i="2"/>
  <c r="Q12" i="2"/>
  <c r="Y12" i="2"/>
  <c r="S12" i="2"/>
  <c r="R12" i="2"/>
  <c r="N27" i="2"/>
  <c r="N34" i="2"/>
  <c r="M34" i="2"/>
  <c r="N28" i="2"/>
  <c r="M28" i="2"/>
  <c r="N12" i="2"/>
  <c r="M12" i="2"/>
  <c r="M26" i="2"/>
  <c r="N20" i="2"/>
  <c r="N16" i="2"/>
  <c r="M16" i="2"/>
  <c r="N21" i="2"/>
  <c r="N45" i="2"/>
  <c r="N44" i="2"/>
  <c r="M44" i="2"/>
  <c r="N22" i="2"/>
  <c r="M22" i="2"/>
  <c r="N24" i="2"/>
  <c r="M24" i="2"/>
  <c r="N43" i="2"/>
  <c r="N30" i="2"/>
  <c r="M30" i="2"/>
  <c r="N15" i="2"/>
  <c r="M46" i="2"/>
  <c r="N32" i="2"/>
  <c r="N13" i="2"/>
  <c r="N38" i="2"/>
  <c r="N36" i="2"/>
  <c r="N18" i="2"/>
  <c r="M18" i="2"/>
  <c r="N14" i="2"/>
  <c r="N40" i="2"/>
  <c r="M40" i="2"/>
  <c r="M38" i="2"/>
  <c r="M36" i="2"/>
  <c r="M415" i="2"/>
  <c r="Z415" i="2"/>
  <c r="N415" i="2"/>
  <c r="O415" i="2" s="1"/>
  <c r="W415" i="2"/>
  <c r="M350" i="2"/>
  <c r="N350" i="2"/>
  <c r="O350" i="2" s="1"/>
  <c r="Y350" i="2"/>
  <c r="Z350" i="2"/>
  <c r="N323" i="2"/>
  <c r="O323" i="2" s="1"/>
  <c r="Y323" i="2"/>
  <c r="M323" i="2"/>
  <c r="Z323" i="2"/>
  <c r="M424" i="2"/>
  <c r="Z424" i="2"/>
  <c r="M420" i="2"/>
  <c r="Z420" i="2"/>
  <c r="M416" i="2"/>
  <c r="Z416" i="2"/>
  <c r="M407" i="2"/>
  <c r="Z407" i="2"/>
  <c r="N407" i="2"/>
  <c r="O407" i="2" s="1"/>
  <c r="W407" i="2"/>
  <c r="M399" i="2"/>
  <c r="Z399" i="2"/>
  <c r="N399" i="2"/>
  <c r="O399" i="2" s="1"/>
  <c r="M391" i="2"/>
  <c r="Z391" i="2"/>
  <c r="N391" i="2"/>
  <c r="O391" i="2" s="1"/>
  <c r="M383" i="2"/>
  <c r="Z383" i="2"/>
  <c r="N383" i="2"/>
  <c r="O383" i="2" s="1"/>
  <c r="M375" i="2"/>
  <c r="Z375" i="2"/>
  <c r="N375" i="2"/>
  <c r="O375" i="2" s="1"/>
  <c r="M367" i="2"/>
  <c r="Z367" i="2"/>
  <c r="N367" i="2"/>
  <c r="O367" i="2" s="1"/>
  <c r="M359" i="2"/>
  <c r="Z359" i="2"/>
  <c r="N359" i="2"/>
  <c r="O359" i="2" s="1"/>
  <c r="N331" i="2"/>
  <c r="O331" i="2" s="1"/>
  <c r="Y331" i="2"/>
  <c r="M331" i="2"/>
  <c r="Z331" i="2"/>
  <c r="M352" i="2"/>
  <c r="Z352" i="2"/>
  <c r="N352" i="2"/>
  <c r="O352" i="2" s="1"/>
  <c r="Y352" i="2"/>
  <c r="M344" i="2"/>
  <c r="Z344" i="2"/>
  <c r="N344" i="2"/>
  <c r="O344" i="2" s="1"/>
  <c r="Y344" i="2"/>
  <c r="M342" i="2"/>
  <c r="N342" i="2"/>
  <c r="O342" i="2" s="1"/>
  <c r="Y342" i="2"/>
  <c r="Z342" i="2"/>
  <c r="N307" i="2"/>
  <c r="O307" i="2" s="1"/>
  <c r="Y307" i="2"/>
  <c r="M307" i="2"/>
  <c r="Z307" i="2"/>
  <c r="N291" i="2"/>
  <c r="O291" i="2" s="1"/>
  <c r="M291" i="2"/>
  <c r="M156" i="2"/>
  <c r="N156" i="2"/>
  <c r="O156" i="2" s="1"/>
  <c r="Y424" i="2"/>
  <c r="N423" i="2"/>
  <c r="O423" i="2" s="1"/>
  <c r="W423" i="2"/>
  <c r="Z422" i="2"/>
  <c r="Y420" i="2"/>
  <c r="N419" i="2"/>
  <c r="O419" i="2" s="1"/>
  <c r="W419" i="2"/>
  <c r="Z418" i="2"/>
  <c r="Y416" i="2"/>
  <c r="Y407" i="2"/>
  <c r="Y399" i="2"/>
  <c r="Y391" i="2"/>
  <c r="Y383" i="2"/>
  <c r="Y375" i="2"/>
  <c r="Y367" i="2"/>
  <c r="Y359" i="2"/>
  <c r="M354" i="2"/>
  <c r="N354" i="2"/>
  <c r="O354" i="2" s="1"/>
  <c r="Y354" i="2"/>
  <c r="Z354" i="2"/>
  <c r="M348" i="2"/>
  <c r="Z348" i="2"/>
  <c r="N348" i="2"/>
  <c r="O348" i="2" s="1"/>
  <c r="Y348" i="2"/>
  <c r="M346" i="2"/>
  <c r="N346" i="2"/>
  <c r="O346" i="2" s="1"/>
  <c r="Y346" i="2"/>
  <c r="Z346" i="2"/>
  <c r="M340" i="2"/>
  <c r="Z340" i="2"/>
  <c r="N340" i="2"/>
  <c r="O340" i="2" s="1"/>
  <c r="Y340" i="2"/>
  <c r="M338" i="2"/>
  <c r="N338" i="2"/>
  <c r="O338" i="2" s="1"/>
  <c r="Y338" i="2"/>
  <c r="Z338" i="2"/>
  <c r="N315" i="2"/>
  <c r="O315" i="2" s="1"/>
  <c r="Y315" i="2"/>
  <c r="M315" i="2"/>
  <c r="Z315" i="2"/>
  <c r="N299" i="2"/>
  <c r="O299" i="2" s="1"/>
  <c r="Y299" i="2"/>
  <c r="M299" i="2"/>
  <c r="Z299" i="2"/>
  <c r="N280" i="2"/>
  <c r="O280" i="2" s="1"/>
  <c r="M280" i="2"/>
  <c r="N264" i="2"/>
  <c r="O264" i="2" s="1"/>
  <c r="M264" i="2"/>
  <c r="N248" i="2"/>
  <c r="O248" i="2" s="1"/>
  <c r="M248" i="2"/>
  <c r="N414" i="2"/>
  <c r="O414" i="2" s="1"/>
  <c r="W414" i="2"/>
  <c r="M336" i="2"/>
  <c r="Z336" i="2"/>
  <c r="N336" i="2"/>
  <c r="O336" i="2" s="1"/>
  <c r="Y336" i="2"/>
  <c r="M334" i="2"/>
  <c r="N334" i="2"/>
  <c r="O334" i="2" s="1"/>
  <c r="Y334" i="2"/>
  <c r="Z334" i="2"/>
  <c r="Y415" i="2"/>
  <c r="Z414" i="2"/>
  <c r="M414" i="2"/>
  <c r="M411" i="2"/>
  <c r="Z411" i="2"/>
  <c r="N411" i="2"/>
  <c r="O411" i="2" s="1"/>
  <c r="W411" i="2"/>
  <c r="M403" i="2"/>
  <c r="Z403" i="2"/>
  <c r="N403" i="2"/>
  <c r="O403" i="2" s="1"/>
  <c r="W403" i="2"/>
  <c r="AA403" i="2" s="1"/>
  <c r="M395" i="2"/>
  <c r="Z395" i="2"/>
  <c r="N395" i="2"/>
  <c r="O395" i="2" s="1"/>
  <c r="M387" i="2"/>
  <c r="Z387" i="2"/>
  <c r="N387" i="2"/>
  <c r="O387" i="2" s="1"/>
  <c r="M379" i="2"/>
  <c r="Z379" i="2"/>
  <c r="N379" i="2"/>
  <c r="O379" i="2" s="1"/>
  <c r="M371" i="2"/>
  <c r="Z371" i="2"/>
  <c r="N371" i="2"/>
  <c r="O371" i="2" s="1"/>
  <c r="M363" i="2"/>
  <c r="Z363" i="2"/>
  <c r="N363" i="2"/>
  <c r="O363" i="2" s="1"/>
  <c r="N355" i="2"/>
  <c r="O355" i="2" s="1"/>
  <c r="N351" i="2"/>
  <c r="O351" i="2" s="1"/>
  <c r="N347" i="2"/>
  <c r="O347" i="2" s="1"/>
  <c r="N343" i="2"/>
  <c r="O343" i="2" s="1"/>
  <c r="N339" i="2"/>
  <c r="O339" i="2" s="1"/>
  <c r="N335" i="2"/>
  <c r="O335" i="2" s="1"/>
  <c r="M329" i="2"/>
  <c r="Z329" i="2"/>
  <c r="N328" i="2"/>
  <c r="O328" i="2" s="1"/>
  <c r="Z328" i="2"/>
  <c r="M321" i="2"/>
  <c r="Z321" i="2"/>
  <c r="N320" i="2"/>
  <c r="O320" i="2" s="1"/>
  <c r="Z320" i="2"/>
  <c r="M313" i="2"/>
  <c r="Z313" i="2"/>
  <c r="N312" i="2"/>
  <c r="O312" i="2" s="1"/>
  <c r="Z312" i="2"/>
  <c r="M305" i="2"/>
  <c r="Z305" i="2"/>
  <c r="N304" i="2"/>
  <c r="O304" i="2" s="1"/>
  <c r="Z304" i="2"/>
  <c r="M297" i="2"/>
  <c r="Z297" i="2"/>
  <c r="N296" i="2"/>
  <c r="O296" i="2" s="1"/>
  <c r="Z296" i="2"/>
  <c r="M289" i="2"/>
  <c r="N288" i="2"/>
  <c r="O288" i="2" s="1"/>
  <c r="N268" i="2"/>
  <c r="O268" i="2" s="1"/>
  <c r="M268" i="2"/>
  <c r="N252" i="2"/>
  <c r="O252" i="2" s="1"/>
  <c r="M252" i="2"/>
  <c r="N243" i="2"/>
  <c r="O243" i="2" s="1"/>
  <c r="M243" i="2"/>
  <c r="M236" i="2"/>
  <c r="N236" i="2"/>
  <c r="O236" i="2" s="1"/>
  <c r="N227" i="2"/>
  <c r="O227" i="2" s="1"/>
  <c r="M227" i="2"/>
  <c r="Z412" i="2"/>
  <c r="Z408" i="2"/>
  <c r="Z404" i="2"/>
  <c r="Z400" i="2"/>
  <c r="Z396" i="2"/>
  <c r="Z392" i="2"/>
  <c r="Z388" i="2"/>
  <c r="Z384" i="2"/>
  <c r="Z380" i="2"/>
  <c r="Z376" i="2"/>
  <c r="Z372" i="2"/>
  <c r="Z368" i="2"/>
  <c r="Z364" i="2"/>
  <c r="Z360" i="2"/>
  <c r="Z356" i="2"/>
  <c r="Z355" i="2"/>
  <c r="Z351" i="2"/>
  <c r="Z347" i="2"/>
  <c r="Z343" i="2"/>
  <c r="Z339" i="2"/>
  <c r="Z335" i="2"/>
  <c r="N327" i="2"/>
  <c r="O327" i="2" s="1"/>
  <c r="Y327" i="2"/>
  <c r="Y325" i="2"/>
  <c r="N319" i="2"/>
  <c r="O319" i="2" s="1"/>
  <c r="Y319" i="2"/>
  <c r="N311" i="2"/>
  <c r="O311" i="2" s="1"/>
  <c r="Y311" i="2"/>
  <c r="N303" i="2"/>
  <c r="O303" i="2" s="1"/>
  <c r="Y303" i="2"/>
  <c r="N295" i="2"/>
  <c r="O295" i="2" s="1"/>
  <c r="Y295" i="2"/>
  <c r="N287" i="2"/>
  <c r="O287" i="2" s="1"/>
  <c r="N272" i="2"/>
  <c r="O272" i="2" s="1"/>
  <c r="M272" i="2"/>
  <c r="N256" i="2"/>
  <c r="O256" i="2" s="1"/>
  <c r="M256" i="2"/>
  <c r="N211" i="2"/>
  <c r="O211" i="2" s="1"/>
  <c r="M211" i="2"/>
  <c r="W410" i="2"/>
  <c r="W406" i="2"/>
  <c r="W402" i="2"/>
  <c r="AA402" i="2" s="1"/>
  <c r="Y355" i="2"/>
  <c r="Y351" i="2"/>
  <c r="Y347" i="2"/>
  <c r="Y343" i="2"/>
  <c r="Y339" i="2"/>
  <c r="Y335" i="2"/>
  <c r="N332" i="2"/>
  <c r="O332" i="2" s="1"/>
  <c r="Z332" i="2"/>
  <c r="Y328" i="2"/>
  <c r="M325" i="2"/>
  <c r="Z325" i="2"/>
  <c r="N324" i="2"/>
  <c r="O324" i="2" s="1"/>
  <c r="Z324" i="2"/>
  <c r="Y320" i="2"/>
  <c r="M317" i="2"/>
  <c r="Z317" i="2"/>
  <c r="N316" i="2"/>
  <c r="O316" i="2" s="1"/>
  <c r="Z316" i="2"/>
  <c r="Y312" i="2"/>
  <c r="M309" i="2"/>
  <c r="Z309" i="2"/>
  <c r="N308" i="2"/>
  <c r="O308" i="2" s="1"/>
  <c r="Z308" i="2"/>
  <c r="Y304" i="2"/>
  <c r="M301" i="2"/>
  <c r="Z301" i="2"/>
  <c r="N300" i="2"/>
  <c r="O300" i="2" s="1"/>
  <c r="Z300" i="2"/>
  <c r="Y296" i="2"/>
  <c r="M293" i="2"/>
  <c r="N292" i="2"/>
  <c r="O292" i="2" s="1"/>
  <c r="N284" i="2"/>
  <c r="O284" i="2" s="1"/>
  <c r="M284" i="2"/>
  <c r="N276" i="2"/>
  <c r="O276" i="2" s="1"/>
  <c r="M276" i="2"/>
  <c r="N260" i="2"/>
  <c r="O260" i="2" s="1"/>
  <c r="M260" i="2"/>
  <c r="N244" i="2"/>
  <c r="O244" i="2" s="1"/>
  <c r="M244" i="2"/>
  <c r="N235" i="2"/>
  <c r="O235" i="2" s="1"/>
  <c r="M235" i="2"/>
  <c r="M228" i="2"/>
  <c r="N228" i="2"/>
  <c r="O228" i="2" s="1"/>
  <c r="N195" i="2"/>
  <c r="O195" i="2" s="1"/>
  <c r="M195" i="2"/>
  <c r="M119" i="2"/>
  <c r="N119" i="2"/>
  <c r="O119" i="2" s="1"/>
  <c r="M285" i="2"/>
  <c r="M281" i="2"/>
  <c r="M277" i="2"/>
  <c r="M273" i="2"/>
  <c r="M269" i="2"/>
  <c r="M265" i="2"/>
  <c r="M261" i="2"/>
  <c r="M257" i="2"/>
  <c r="M253" i="2"/>
  <c r="M249" i="2"/>
  <c r="M245" i="2"/>
  <c r="N223" i="2"/>
  <c r="O223" i="2" s="1"/>
  <c r="M223" i="2"/>
  <c r="N207" i="2"/>
  <c r="O207" i="2" s="1"/>
  <c r="M207" i="2"/>
  <c r="M148" i="2"/>
  <c r="N148" i="2"/>
  <c r="O148" i="2" s="1"/>
  <c r="N283" i="2"/>
  <c r="O283" i="2" s="1"/>
  <c r="N279" i="2"/>
  <c r="O279" i="2" s="1"/>
  <c r="N275" i="2"/>
  <c r="O275" i="2" s="1"/>
  <c r="N271" i="2"/>
  <c r="O271" i="2" s="1"/>
  <c r="N267" i="2"/>
  <c r="O267" i="2" s="1"/>
  <c r="N263" i="2"/>
  <c r="O263" i="2" s="1"/>
  <c r="N259" i="2"/>
  <c r="O259" i="2" s="1"/>
  <c r="N255" i="2"/>
  <c r="O255" i="2" s="1"/>
  <c r="N251" i="2"/>
  <c r="O251" i="2" s="1"/>
  <c r="N247" i="2"/>
  <c r="O247" i="2" s="1"/>
  <c r="N215" i="2"/>
  <c r="O215" i="2" s="1"/>
  <c r="M215" i="2"/>
  <c r="N199" i="2"/>
  <c r="O199" i="2" s="1"/>
  <c r="M199" i="2"/>
  <c r="M132" i="2"/>
  <c r="N132" i="2"/>
  <c r="O132" i="2" s="1"/>
  <c r="M240" i="2"/>
  <c r="N240" i="2"/>
  <c r="O240" i="2" s="1"/>
  <c r="N239" i="2"/>
  <c r="O239" i="2" s="1"/>
  <c r="M232" i="2"/>
  <c r="N232" i="2"/>
  <c r="O232" i="2" s="1"/>
  <c r="N231" i="2"/>
  <c r="O231" i="2" s="1"/>
  <c r="N219" i="2"/>
  <c r="O219" i="2" s="1"/>
  <c r="M219" i="2"/>
  <c r="N203" i="2"/>
  <c r="O203" i="2" s="1"/>
  <c r="M203" i="2"/>
  <c r="M140" i="2"/>
  <c r="N140" i="2"/>
  <c r="O140" i="2" s="1"/>
  <c r="M110" i="2"/>
  <c r="N110" i="2"/>
  <c r="O110" i="2" s="1"/>
  <c r="N86" i="2"/>
  <c r="O86" i="2" s="1"/>
  <c r="M86" i="2"/>
  <c r="N155" i="2"/>
  <c r="O155" i="2" s="1"/>
  <c r="N147" i="2"/>
  <c r="O147" i="2" s="1"/>
  <c r="N139" i="2"/>
  <c r="O139" i="2" s="1"/>
  <c r="N131" i="2"/>
  <c r="O131" i="2" s="1"/>
  <c r="M115" i="2"/>
  <c r="N115" i="2"/>
  <c r="O115" i="2" s="1"/>
  <c r="M112" i="2"/>
  <c r="N112" i="2"/>
  <c r="O112" i="2" s="1"/>
  <c r="N224" i="2"/>
  <c r="O224" i="2" s="1"/>
  <c r="N220" i="2"/>
  <c r="O220" i="2" s="1"/>
  <c r="N216" i="2"/>
  <c r="O216" i="2" s="1"/>
  <c r="N212" i="2"/>
  <c r="O212" i="2" s="1"/>
  <c r="N208" i="2"/>
  <c r="O208" i="2" s="1"/>
  <c r="N204" i="2"/>
  <c r="O204" i="2" s="1"/>
  <c r="N200" i="2"/>
  <c r="O200" i="2" s="1"/>
  <c r="N196" i="2"/>
  <c r="O196" i="2" s="1"/>
  <c r="M192" i="2"/>
  <c r="M188" i="2"/>
  <c r="M184" i="2"/>
  <c r="M180" i="2"/>
  <c r="M176" i="2"/>
  <c r="M172" i="2"/>
  <c r="M168" i="2"/>
  <c r="M164" i="2"/>
  <c r="N159" i="2"/>
  <c r="O159" i="2" s="1"/>
  <c r="N151" i="2"/>
  <c r="O151" i="2" s="1"/>
  <c r="N143" i="2"/>
  <c r="O143" i="2" s="1"/>
  <c r="N135" i="2"/>
  <c r="O135" i="2" s="1"/>
  <c r="M123" i="2"/>
  <c r="N123" i="2"/>
  <c r="O123" i="2" s="1"/>
  <c r="M114" i="2"/>
  <c r="N114" i="2"/>
  <c r="O114" i="2" s="1"/>
  <c r="N94" i="2"/>
  <c r="O94" i="2" s="1"/>
  <c r="M94" i="2"/>
  <c r="N191" i="2"/>
  <c r="O191" i="2" s="1"/>
  <c r="N187" i="2"/>
  <c r="O187" i="2" s="1"/>
  <c r="N183" i="2"/>
  <c r="O183" i="2" s="1"/>
  <c r="N179" i="2"/>
  <c r="O179" i="2" s="1"/>
  <c r="N175" i="2"/>
  <c r="O175" i="2" s="1"/>
  <c r="N171" i="2"/>
  <c r="O171" i="2" s="1"/>
  <c r="N167" i="2"/>
  <c r="O167" i="2" s="1"/>
  <c r="N163" i="2"/>
  <c r="O163" i="2" s="1"/>
  <c r="M160" i="2"/>
  <c r="N160" i="2"/>
  <c r="O160" i="2" s="1"/>
  <c r="M155" i="2"/>
  <c r="M152" i="2"/>
  <c r="N152" i="2"/>
  <c r="O152" i="2" s="1"/>
  <c r="M147" i="2"/>
  <c r="M144" i="2"/>
  <c r="N144" i="2"/>
  <c r="O144" i="2" s="1"/>
  <c r="M139" i="2"/>
  <c r="M136" i="2"/>
  <c r="N136" i="2"/>
  <c r="O136" i="2" s="1"/>
  <c r="M131" i="2"/>
  <c r="M127" i="2"/>
  <c r="N127" i="2"/>
  <c r="O127" i="2" s="1"/>
  <c r="M108" i="2"/>
  <c r="N108" i="2"/>
  <c r="O108" i="2" s="1"/>
  <c r="N128" i="2"/>
  <c r="O128" i="2" s="1"/>
  <c r="N124" i="2"/>
  <c r="O124" i="2" s="1"/>
  <c r="N120" i="2"/>
  <c r="O120" i="2" s="1"/>
  <c r="N116" i="2"/>
  <c r="O116" i="2" s="1"/>
  <c r="N111" i="2"/>
  <c r="O111" i="2" s="1"/>
  <c r="N103" i="2"/>
  <c r="O103" i="2" s="1"/>
  <c r="M103" i="2"/>
  <c r="N102" i="2"/>
  <c r="O102" i="2" s="1"/>
  <c r="N95" i="2"/>
  <c r="O95" i="2" s="1"/>
  <c r="M95" i="2"/>
  <c r="N87" i="2"/>
  <c r="O87" i="2" s="1"/>
  <c r="M87" i="2"/>
  <c r="N98" i="2"/>
  <c r="O98" i="2" s="1"/>
  <c r="N90" i="2"/>
  <c r="O90" i="2" s="1"/>
  <c r="N107" i="2"/>
  <c r="O107" i="2" s="1"/>
  <c r="M107" i="2"/>
  <c r="N106" i="2"/>
  <c r="O106" i="2" s="1"/>
  <c r="N99" i="2"/>
  <c r="O99" i="2" s="1"/>
  <c r="M99" i="2"/>
  <c r="N91" i="2"/>
  <c r="O91" i="2" s="1"/>
  <c r="M91" i="2"/>
  <c r="N80" i="2"/>
  <c r="O80" i="2" s="1"/>
  <c r="N76" i="2"/>
  <c r="O76" i="2" s="1"/>
  <c r="N72" i="2"/>
  <c r="O72" i="2" s="1"/>
  <c r="N68" i="2"/>
  <c r="O68" i="2" s="1"/>
  <c r="N64" i="2"/>
  <c r="O64" i="2" s="1"/>
  <c r="N60" i="2"/>
  <c r="O60" i="2" s="1"/>
  <c r="N56" i="2"/>
  <c r="O56" i="2" s="1"/>
  <c r="N52" i="2"/>
  <c r="O52" i="2" s="1"/>
  <c r="M47" i="2"/>
  <c r="M81" i="2"/>
  <c r="M77" i="2"/>
  <c r="M73" i="2"/>
  <c r="M69" i="2"/>
  <c r="M65" i="2"/>
  <c r="M61" i="2"/>
  <c r="M57" i="2"/>
  <c r="M53" i="2"/>
  <c r="M49" i="2"/>
  <c r="M17" i="2"/>
  <c r="N17" i="2"/>
  <c r="M19" i="2"/>
  <c r="N19" i="2"/>
  <c r="M41" i="2"/>
  <c r="N41" i="2"/>
  <c r="M39" i="2"/>
  <c r="N39" i="2"/>
  <c r="M31" i="2"/>
  <c r="N31" i="2"/>
  <c r="M33" i="2"/>
  <c r="N33" i="2"/>
  <c r="M25" i="2"/>
  <c r="N25" i="2"/>
  <c r="M45" i="2"/>
  <c r="M35" i="2"/>
  <c r="M29" i="2"/>
  <c r="M23" i="2"/>
  <c r="M13" i="2"/>
  <c r="M43" i="2"/>
  <c r="M37" i="2"/>
  <c r="M27" i="2"/>
  <c r="M21" i="2"/>
  <c r="M15" i="2"/>
  <c r="AE12" i="2" l="1"/>
  <c r="DJ12" i="2" s="1"/>
  <c r="JS12" i="9"/>
  <c r="DC12" i="2"/>
  <c r="O19" i="2"/>
  <c r="E16" i="10"/>
  <c r="O40" i="2"/>
  <c r="E37" i="10"/>
  <c r="O15" i="2"/>
  <c r="E12" i="10"/>
  <c r="O22" i="2"/>
  <c r="E19" i="10"/>
  <c r="O16" i="2"/>
  <c r="E13" i="10"/>
  <c r="O23" i="2"/>
  <c r="E20" i="10"/>
  <c r="AE40" i="2"/>
  <c r="DO40" i="2" s="1"/>
  <c r="AE34" i="2"/>
  <c r="AE46" i="2"/>
  <c r="DO46" i="2" s="1"/>
  <c r="P23" i="10"/>
  <c r="Y23" i="10"/>
  <c r="J23" i="10"/>
  <c r="G23" i="10"/>
  <c r="V23" i="10"/>
  <c r="S23" i="10"/>
  <c r="M23" i="10"/>
  <c r="S26" i="10"/>
  <c r="P26" i="10"/>
  <c r="G26" i="10"/>
  <c r="M26" i="10"/>
  <c r="J26" i="10"/>
  <c r="Y26" i="10"/>
  <c r="V26" i="10"/>
  <c r="O33" i="2"/>
  <c r="E30" i="10"/>
  <c r="O31" i="2"/>
  <c r="E28" i="10"/>
  <c r="O41" i="2"/>
  <c r="E38" i="10"/>
  <c r="O17" i="2"/>
  <c r="E14" i="10"/>
  <c r="O18" i="2"/>
  <c r="E15" i="10"/>
  <c r="O20" i="2"/>
  <c r="E17" i="10"/>
  <c r="O28" i="2"/>
  <c r="E25" i="10"/>
  <c r="O25" i="2"/>
  <c r="E22" i="10"/>
  <c r="O36" i="2"/>
  <c r="E33" i="10"/>
  <c r="O30" i="2"/>
  <c r="E27" i="10"/>
  <c r="O44" i="2"/>
  <c r="E41" i="10"/>
  <c r="O21" i="2"/>
  <c r="E18" i="10"/>
  <c r="AE31" i="2"/>
  <c r="AE33" i="2"/>
  <c r="DO33" i="2" s="1"/>
  <c r="AE45" i="2"/>
  <c r="JV45" i="2" s="1"/>
  <c r="O35" i="2"/>
  <c r="E32" i="10"/>
  <c r="J39" i="10"/>
  <c r="G39" i="10"/>
  <c r="V39" i="10"/>
  <c r="S39" i="10"/>
  <c r="M39" i="10"/>
  <c r="P39" i="10"/>
  <c r="Y39" i="10"/>
  <c r="O39" i="2"/>
  <c r="E36" i="10"/>
  <c r="O14" i="2"/>
  <c r="E11" i="10"/>
  <c r="O38" i="2"/>
  <c r="E35" i="10"/>
  <c r="O32" i="2"/>
  <c r="E29" i="10"/>
  <c r="O43" i="2"/>
  <c r="E40" i="10"/>
  <c r="O24" i="2"/>
  <c r="E21" i="10"/>
  <c r="O45" i="2"/>
  <c r="E42" i="10"/>
  <c r="O34" i="2"/>
  <c r="E31" i="10"/>
  <c r="O27" i="2"/>
  <c r="E24" i="10"/>
  <c r="AE26" i="2"/>
  <c r="DO26" i="2" s="1"/>
  <c r="O37" i="2"/>
  <c r="E34" i="10"/>
  <c r="O46" i="2"/>
  <c r="E43" i="10"/>
  <c r="AE35" i="2"/>
  <c r="O13" i="2"/>
  <c r="E10" i="10"/>
  <c r="O12" i="2"/>
  <c r="E9" i="10"/>
  <c r="JV44" i="2"/>
  <c r="DO44" i="2"/>
  <c r="DC44" i="2"/>
  <c r="DJ44" i="2"/>
  <c r="CW44" i="2"/>
  <c r="JV40" i="2"/>
  <c r="CW40" i="2"/>
  <c r="JV32" i="2"/>
  <c r="DJ32" i="2"/>
  <c r="CW32" i="2"/>
  <c r="DO32" i="2"/>
  <c r="DC32" i="2"/>
  <c r="JV34" i="2"/>
  <c r="DJ34" i="2"/>
  <c r="DO34" i="2"/>
  <c r="JV43" i="2"/>
  <c r="DO43" i="2"/>
  <c r="DC43" i="2"/>
  <c r="DJ43" i="2"/>
  <c r="CW43" i="2"/>
  <c r="CW46" i="2"/>
  <c r="JV38" i="2"/>
  <c r="DC38" i="2"/>
  <c r="DJ38" i="2"/>
  <c r="CW38" i="2"/>
  <c r="DO38" i="2"/>
  <c r="JU38" i="2" a="1"/>
  <c r="JU38" i="2" s="1"/>
  <c r="JV42" i="2"/>
  <c r="DO42" i="2"/>
  <c r="DC42" i="2"/>
  <c r="DJ42" i="2"/>
  <c r="CW42" i="2"/>
  <c r="JU42" i="2" a="1"/>
  <c r="JU42" i="2" s="1"/>
  <c r="JV28" i="2"/>
  <c r="DJ28" i="2"/>
  <c r="CW28" i="2"/>
  <c r="DO28" i="2"/>
  <c r="DC28" i="2"/>
  <c r="JU28" i="2" a="1"/>
  <c r="JU28" i="2" s="1"/>
  <c r="JV36" i="2"/>
  <c r="DC36" i="2"/>
  <c r="DJ36" i="2"/>
  <c r="CW36" i="2"/>
  <c r="DO36" i="2"/>
  <c r="JU36" i="2" a="1"/>
  <c r="JU36" i="2" s="1"/>
  <c r="JV37" i="2"/>
  <c r="DC37" i="2"/>
  <c r="DJ37" i="2"/>
  <c r="CW37" i="2"/>
  <c r="DO37" i="2"/>
  <c r="JU37" i="2" a="1"/>
  <c r="JU37" i="2" s="1"/>
  <c r="JV41" i="2"/>
  <c r="DO41" i="2"/>
  <c r="DC41" i="2"/>
  <c r="DJ41" i="2"/>
  <c r="CW41" i="2"/>
  <c r="JU41" i="2" a="1"/>
  <c r="JU41" i="2" s="1"/>
  <c r="JV30" i="2"/>
  <c r="DJ30" i="2"/>
  <c r="CW30" i="2"/>
  <c r="DO30" i="2"/>
  <c r="DC30" i="2"/>
  <c r="JU30" i="2" a="1"/>
  <c r="JU30" i="2" s="1"/>
  <c r="JV31" i="2"/>
  <c r="DJ31" i="2"/>
  <c r="CW31" i="2"/>
  <c r="DO31" i="2"/>
  <c r="DC31" i="2"/>
  <c r="JV39" i="2"/>
  <c r="DO39" i="2"/>
  <c r="DC39" i="2"/>
  <c r="DJ39" i="2"/>
  <c r="CW39" i="2"/>
  <c r="JU39" i="2" a="1"/>
  <c r="JU39" i="2" s="1"/>
  <c r="JV29" i="2"/>
  <c r="DJ29" i="2"/>
  <c r="CW29" i="2"/>
  <c r="DO29" i="2"/>
  <c r="DC29" i="2"/>
  <c r="DC45" i="2"/>
  <c r="DJ26" i="2"/>
  <c r="JV27" i="2"/>
  <c r="DJ27" i="2"/>
  <c r="CW27" i="2"/>
  <c r="DO27" i="2"/>
  <c r="DC27" i="2"/>
  <c r="JU27" i="2" a="1"/>
  <c r="JU27" i="2" s="1"/>
  <c r="JV25" i="2"/>
  <c r="DJ25" i="2"/>
  <c r="CW25" i="2"/>
  <c r="DO25" i="2"/>
  <c r="DC25" i="2"/>
  <c r="JU25" i="2" a="1"/>
  <c r="JU25" i="2" s="1"/>
  <c r="JV35" i="2"/>
  <c r="DC35" i="2"/>
  <c r="DJ35" i="2"/>
  <c r="CW35" i="2"/>
  <c r="DO35" i="2"/>
  <c r="JV33" i="2"/>
  <c r="CW33" i="2"/>
  <c r="DC33" i="2"/>
  <c r="DJ33" i="2"/>
  <c r="IP12" i="2"/>
  <c r="DV12" i="2"/>
  <c r="GK12" i="2"/>
  <c r="FX12" i="2"/>
  <c r="ET12" i="2"/>
  <c r="HO12" i="2"/>
  <c r="CQ12" i="2"/>
  <c r="BT12" i="2"/>
  <c r="BO12" i="2"/>
  <c r="IP44" i="2"/>
  <c r="JO44" i="2"/>
  <c r="JT44" i="2" s="1"/>
  <c r="IT44" i="2"/>
  <c r="JB44" i="2"/>
  <c r="JK44" i="2"/>
  <c r="ET44" i="2"/>
  <c r="HO44" i="2"/>
  <c r="DV44" i="2"/>
  <c r="DZ44" i="2"/>
  <c r="ED44" i="2"/>
  <c r="EH44" i="2"/>
  <c r="FR44" i="2"/>
  <c r="GO44" i="2"/>
  <c r="GY44" i="2"/>
  <c r="HI44" i="2"/>
  <c r="FN44" i="2"/>
  <c r="GK44" i="2"/>
  <c r="IF44" i="2"/>
  <c r="IK44" i="2" s="1"/>
  <c r="EX44" i="2"/>
  <c r="FC44" i="2"/>
  <c r="FI44" i="2"/>
  <c r="IB44" i="2"/>
  <c r="FX44" i="2"/>
  <c r="GB44" i="2"/>
  <c r="GF44" i="2"/>
  <c r="CM44" i="2"/>
  <c r="CQ44" i="2"/>
  <c r="CH44" i="2"/>
  <c r="BY44" i="2"/>
  <c r="BT44" i="2"/>
  <c r="BF44" i="2"/>
  <c r="BO44" i="2"/>
  <c r="BB44" i="2"/>
  <c r="AX44" i="2"/>
  <c r="AK44" i="2"/>
  <c r="IP40" i="2"/>
  <c r="JO40" i="2"/>
  <c r="JT40" i="2" s="1"/>
  <c r="JK40" i="2"/>
  <c r="IT40" i="2"/>
  <c r="JB40" i="2"/>
  <c r="EX40" i="2"/>
  <c r="FR40" i="2"/>
  <c r="GO40" i="2"/>
  <c r="GY40" i="2"/>
  <c r="HI40" i="2"/>
  <c r="IF40" i="2"/>
  <c r="IK40" i="2" s="1"/>
  <c r="ET40" i="2"/>
  <c r="FN40" i="2"/>
  <c r="GK40" i="2"/>
  <c r="IB40" i="2"/>
  <c r="DV40" i="2"/>
  <c r="DZ40" i="2"/>
  <c r="ED40" i="2"/>
  <c r="EH40" i="2"/>
  <c r="EM40" i="2" s="1"/>
  <c r="FI40" i="2"/>
  <c r="FX40" i="2"/>
  <c r="GB40" i="2"/>
  <c r="GF40" i="2"/>
  <c r="HO40" i="2"/>
  <c r="FC40" i="2"/>
  <c r="CQ40" i="2"/>
  <c r="CM40" i="2"/>
  <c r="CH40" i="2"/>
  <c r="BT40" i="2"/>
  <c r="BY40" i="2"/>
  <c r="CD40" i="2" s="1"/>
  <c r="BO40" i="2"/>
  <c r="BB40" i="2"/>
  <c r="BF40" i="2"/>
  <c r="BK40" i="2" s="1"/>
  <c r="AX40" i="2"/>
  <c r="AK40" i="2"/>
  <c r="AP40" i="2" s="1"/>
  <c r="JB32" i="2"/>
  <c r="JK32" i="2"/>
  <c r="IT32" i="2"/>
  <c r="JO32" i="2"/>
  <c r="JT32" i="2" s="1"/>
  <c r="IP32" i="2"/>
  <c r="ED32" i="2"/>
  <c r="FC32" i="2"/>
  <c r="GK32" i="2"/>
  <c r="GO32" i="2"/>
  <c r="FI32" i="2"/>
  <c r="GY32" i="2"/>
  <c r="HO32" i="2"/>
  <c r="DZ32" i="2"/>
  <c r="EX32" i="2"/>
  <c r="GF32" i="2"/>
  <c r="DV32" i="2"/>
  <c r="ET32" i="2"/>
  <c r="FN32" i="2"/>
  <c r="FR32" i="2"/>
  <c r="GB32" i="2"/>
  <c r="HI32" i="2"/>
  <c r="IB32" i="2"/>
  <c r="IF32" i="2"/>
  <c r="IK32" i="2" s="1"/>
  <c r="EH32" i="2"/>
  <c r="FX32" i="2"/>
  <c r="CM32" i="2"/>
  <c r="CQ32" i="2"/>
  <c r="CH32" i="2"/>
  <c r="BT32" i="2"/>
  <c r="BY32" i="2"/>
  <c r="BO32" i="2"/>
  <c r="BB32" i="2"/>
  <c r="BF32" i="2"/>
  <c r="AX32" i="2"/>
  <c r="AK32" i="2"/>
  <c r="JO34" i="2"/>
  <c r="JT34" i="2" s="1"/>
  <c r="JK34" i="2"/>
  <c r="IP34" i="2"/>
  <c r="IT34" i="2"/>
  <c r="JB34" i="2"/>
  <c r="ET34" i="2"/>
  <c r="GY34" i="2"/>
  <c r="IF34" i="2"/>
  <c r="IK34" i="2" s="1"/>
  <c r="DZ34" i="2"/>
  <c r="ED34" i="2"/>
  <c r="EH34" i="2"/>
  <c r="EM34" i="2" s="1"/>
  <c r="FR34" i="2"/>
  <c r="GO34" i="2"/>
  <c r="HO34" i="2"/>
  <c r="IB34" i="2"/>
  <c r="DV34" i="2"/>
  <c r="FC34" i="2"/>
  <c r="FI34" i="2"/>
  <c r="FN34" i="2"/>
  <c r="GB34" i="2"/>
  <c r="GF34" i="2"/>
  <c r="GK34" i="2"/>
  <c r="HI34" i="2"/>
  <c r="EX34" i="2"/>
  <c r="FX34" i="2"/>
  <c r="CM34" i="2"/>
  <c r="CQ34" i="2"/>
  <c r="CH34" i="2"/>
  <c r="BT34" i="2"/>
  <c r="BY34" i="2"/>
  <c r="CD34" i="2" s="1"/>
  <c r="BO34" i="2"/>
  <c r="AX34" i="2"/>
  <c r="BF34" i="2"/>
  <c r="BK34" i="2" s="1"/>
  <c r="BB34" i="2"/>
  <c r="AK34" i="2"/>
  <c r="AP34" i="2" s="1"/>
  <c r="IP43" i="2"/>
  <c r="JO43" i="2"/>
  <c r="JT43" i="2" s="1"/>
  <c r="IT43" i="2"/>
  <c r="JB43" i="2"/>
  <c r="JK43" i="2"/>
  <c r="ET43" i="2"/>
  <c r="FN43" i="2"/>
  <c r="GB43" i="2"/>
  <c r="IF43" i="2"/>
  <c r="DV43" i="2"/>
  <c r="DZ43" i="2"/>
  <c r="ED43" i="2"/>
  <c r="EH43" i="2"/>
  <c r="FI43" i="2"/>
  <c r="FX43" i="2"/>
  <c r="GO43" i="2"/>
  <c r="GY43" i="2"/>
  <c r="HI43" i="2"/>
  <c r="IB43" i="2"/>
  <c r="FC43" i="2"/>
  <c r="GK43" i="2"/>
  <c r="HO43" i="2"/>
  <c r="FR43" i="2"/>
  <c r="GF43" i="2"/>
  <c r="EX43" i="2"/>
  <c r="CM43" i="2"/>
  <c r="CQ43" i="2"/>
  <c r="CH43" i="2"/>
  <c r="BY43" i="2"/>
  <c r="BT43" i="2"/>
  <c r="BO43" i="2"/>
  <c r="BB43" i="2"/>
  <c r="BF43" i="2"/>
  <c r="AX43" i="2"/>
  <c r="AK43" i="2"/>
  <c r="IT46" i="2"/>
  <c r="JB46" i="2"/>
  <c r="JO46" i="2"/>
  <c r="JT46" i="2" s="1"/>
  <c r="ET46" i="2"/>
  <c r="HO46" i="2"/>
  <c r="DV46" i="2"/>
  <c r="ED46" i="2"/>
  <c r="EH46" i="2"/>
  <c r="EM46" i="2" s="1"/>
  <c r="FR46" i="2"/>
  <c r="GY46" i="2"/>
  <c r="HI46" i="2"/>
  <c r="FN46" i="2"/>
  <c r="IF46" i="2"/>
  <c r="IK46" i="2" s="1"/>
  <c r="EX46" i="2"/>
  <c r="FC46" i="2"/>
  <c r="IB46" i="2"/>
  <c r="FX46" i="2"/>
  <c r="GB46" i="2"/>
  <c r="CM46" i="2"/>
  <c r="CQ46" i="2"/>
  <c r="CH46" i="2"/>
  <c r="BT46" i="2"/>
  <c r="BO46" i="2"/>
  <c r="AX46" i="2"/>
  <c r="BB46" i="2"/>
  <c r="AK46" i="2"/>
  <c r="AP46" i="2" s="1"/>
  <c r="IP38" i="2"/>
  <c r="JO38" i="2"/>
  <c r="JK38" i="2"/>
  <c r="IT38" i="2"/>
  <c r="JB38" i="2"/>
  <c r="EH38" i="2"/>
  <c r="FN38" i="2"/>
  <c r="FX38" i="2"/>
  <c r="GY38" i="2"/>
  <c r="HI38" i="2"/>
  <c r="DZ38" i="2"/>
  <c r="ED38" i="2"/>
  <c r="FI38" i="2"/>
  <c r="GO38" i="2"/>
  <c r="DV38" i="2"/>
  <c r="FC38" i="2"/>
  <c r="GK38" i="2"/>
  <c r="ET38" i="2"/>
  <c r="EX38" i="2"/>
  <c r="GB38" i="2"/>
  <c r="GF38" i="2"/>
  <c r="FR38" i="2"/>
  <c r="HO38" i="2"/>
  <c r="IB38" i="2"/>
  <c r="IF38" i="2"/>
  <c r="CM38" i="2"/>
  <c r="CQ38" i="2"/>
  <c r="CH38" i="2"/>
  <c r="BT38" i="2"/>
  <c r="BY38" i="2"/>
  <c r="BO38" i="2"/>
  <c r="AX38" i="2"/>
  <c r="BF38" i="2"/>
  <c r="BB38" i="2"/>
  <c r="AK38" i="2"/>
  <c r="JB42" i="2"/>
  <c r="JK42" i="2"/>
  <c r="JO42" i="2"/>
  <c r="IT42" i="2"/>
  <c r="IP42" i="2"/>
  <c r="DV42" i="2"/>
  <c r="DZ42" i="2"/>
  <c r="ED42" i="2"/>
  <c r="EH42" i="2"/>
  <c r="FR42" i="2"/>
  <c r="GO42" i="2"/>
  <c r="GY42" i="2"/>
  <c r="HI42" i="2"/>
  <c r="IF42" i="2"/>
  <c r="FN42" i="2"/>
  <c r="GK42" i="2"/>
  <c r="IB42" i="2"/>
  <c r="EX42" i="2"/>
  <c r="FC42" i="2"/>
  <c r="FI42" i="2"/>
  <c r="FX42" i="2"/>
  <c r="GB42" i="2"/>
  <c r="GF42" i="2"/>
  <c r="HO42" i="2"/>
  <c r="ET42" i="2"/>
  <c r="CQ42" i="2"/>
  <c r="CM42" i="2"/>
  <c r="CH42" i="2"/>
  <c r="BT42" i="2"/>
  <c r="BY42" i="2"/>
  <c r="BB42" i="2"/>
  <c r="AX42" i="2"/>
  <c r="BF42" i="2"/>
  <c r="BO42" i="2"/>
  <c r="AK42" i="2"/>
  <c r="JO28" i="2"/>
  <c r="JB28" i="2"/>
  <c r="JK28" i="2"/>
  <c r="IP28" i="2"/>
  <c r="IT28" i="2"/>
  <c r="ED28" i="2"/>
  <c r="FC28" i="2"/>
  <c r="FX28" i="2"/>
  <c r="GB28" i="2"/>
  <c r="GF28" i="2"/>
  <c r="IF28" i="2"/>
  <c r="GK28" i="2"/>
  <c r="DZ28" i="2"/>
  <c r="EX28" i="2"/>
  <c r="HI28" i="2"/>
  <c r="IB28" i="2"/>
  <c r="GO28" i="2"/>
  <c r="DV28" i="2"/>
  <c r="ET28" i="2"/>
  <c r="FN28" i="2"/>
  <c r="FR28" i="2"/>
  <c r="GY28" i="2"/>
  <c r="HO28" i="2"/>
  <c r="EH28" i="2"/>
  <c r="FI28" i="2"/>
  <c r="CQ28" i="2"/>
  <c r="CM28" i="2"/>
  <c r="CH28" i="2"/>
  <c r="BY28" i="2"/>
  <c r="BT28" i="2"/>
  <c r="BB28" i="2"/>
  <c r="BF28" i="2"/>
  <c r="BO28" i="2"/>
  <c r="AX28" i="2"/>
  <c r="AK28" i="2"/>
  <c r="JO36" i="2"/>
  <c r="JK36" i="2"/>
  <c r="IP36" i="2"/>
  <c r="IT36" i="2"/>
  <c r="JB36" i="2"/>
  <c r="DZ36" i="2"/>
  <c r="ED36" i="2"/>
  <c r="EH36" i="2"/>
  <c r="ET36" i="2"/>
  <c r="GY36" i="2"/>
  <c r="HI36" i="2"/>
  <c r="DV36" i="2"/>
  <c r="GO36" i="2"/>
  <c r="FC36" i="2"/>
  <c r="FI36" i="2"/>
  <c r="FN36" i="2"/>
  <c r="FR36" i="2"/>
  <c r="GB36" i="2"/>
  <c r="GF36" i="2"/>
  <c r="GK36" i="2"/>
  <c r="EX36" i="2"/>
  <c r="FX36" i="2"/>
  <c r="HO36" i="2"/>
  <c r="IB36" i="2"/>
  <c r="IF36" i="2"/>
  <c r="CM36" i="2"/>
  <c r="CQ36" i="2"/>
  <c r="CH36" i="2"/>
  <c r="BY36" i="2"/>
  <c r="BT36" i="2"/>
  <c r="BB36" i="2"/>
  <c r="BF36" i="2"/>
  <c r="BO36" i="2"/>
  <c r="AX36" i="2"/>
  <c r="AK36" i="2"/>
  <c r="IP37" i="2"/>
  <c r="IT37" i="2"/>
  <c r="JB37" i="2"/>
  <c r="JK37" i="2"/>
  <c r="JO37" i="2"/>
  <c r="FR37" i="2"/>
  <c r="GK37" i="2"/>
  <c r="IB37" i="2"/>
  <c r="FN37" i="2"/>
  <c r="GB37" i="2"/>
  <c r="GF37" i="2"/>
  <c r="HO37" i="2"/>
  <c r="FC37" i="2"/>
  <c r="FI37" i="2"/>
  <c r="FX37" i="2"/>
  <c r="GY37" i="2"/>
  <c r="HI37" i="2"/>
  <c r="DZ37" i="2"/>
  <c r="ED37" i="2"/>
  <c r="EH37" i="2"/>
  <c r="ET37" i="2"/>
  <c r="EX37" i="2"/>
  <c r="IF37" i="2"/>
  <c r="DV37" i="2"/>
  <c r="GO37" i="2"/>
  <c r="CM37" i="2"/>
  <c r="CQ37" i="2"/>
  <c r="CH37" i="2"/>
  <c r="BT37" i="2"/>
  <c r="BY37" i="2"/>
  <c r="BB37" i="2"/>
  <c r="BF37" i="2"/>
  <c r="AX37" i="2"/>
  <c r="BO37" i="2"/>
  <c r="AK37" i="2"/>
  <c r="IP41" i="2"/>
  <c r="JO41" i="2"/>
  <c r="JK41" i="2"/>
  <c r="IT41" i="2"/>
  <c r="JB41" i="2"/>
  <c r="DV41" i="2"/>
  <c r="DZ41" i="2"/>
  <c r="ED41" i="2"/>
  <c r="EH41" i="2"/>
  <c r="GO41" i="2"/>
  <c r="FR41" i="2"/>
  <c r="GK41" i="2"/>
  <c r="IF41" i="2"/>
  <c r="EX41" i="2"/>
  <c r="FC41" i="2"/>
  <c r="FI41" i="2"/>
  <c r="FN41" i="2"/>
  <c r="FX41" i="2"/>
  <c r="GB41" i="2"/>
  <c r="GF41" i="2"/>
  <c r="HI41" i="2"/>
  <c r="IB41" i="2"/>
  <c r="ET41" i="2"/>
  <c r="HO41" i="2"/>
  <c r="GY41" i="2"/>
  <c r="CQ41" i="2"/>
  <c r="CM41" i="2"/>
  <c r="CH41" i="2"/>
  <c r="BT41" i="2"/>
  <c r="BY41" i="2"/>
  <c r="BB41" i="2"/>
  <c r="AX41" i="2"/>
  <c r="BF41" i="2"/>
  <c r="BO41" i="2"/>
  <c r="AK41" i="2"/>
  <c r="JB30" i="2"/>
  <c r="IP30" i="2"/>
  <c r="IT30" i="2"/>
  <c r="JK30" i="2"/>
  <c r="JO30" i="2"/>
  <c r="ED30" i="2"/>
  <c r="FI30" i="2"/>
  <c r="GK30" i="2"/>
  <c r="GO30" i="2"/>
  <c r="GY30" i="2"/>
  <c r="DZ30" i="2"/>
  <c r="FC30" i="2"/>
  <c r="GF30" i="2"/>
  <c r="DV30" i="2"/>
  <c r="EX30" i="2"/>
  <c r="FR30" i="2"/>
  <c r="GB30" i="2"/>
  <c r="HI30" i="2"/>
  <c r="IB30" i="2"/>
  <c r="IF30" i="2"/>
  <c r="EH30" i="2"/>
  <c r="ET30" i="2"/>
  <c r="HO30" i="2"/>
  <c r="FN30" i="2"/>
  <c r="FX30" i="2"/>
  <c r="CM30" i="2"/>
  <c r="CQ30" i="2"/>
  <c r="CH30" i="2"/>
  <c r="BT30" i="2"/>
  <c r="BY30" i="2"/>
  <c r="BB30" i="2"/>
  <c r="BF30" i="2"/>
  <c r="AX30" i="2"/>
  <c r="BO30" i="2"/>
  <c r="AK30" i="2"/>
  <c r="JK31" i="2"/>
  <c r="JB31" i="2"/>
  <c r="IP31" i="2"/>
  <c r="JO31" i="2"/>
  <c r="JT31" i="2" s="1"/>
  <c r="IT31" i="2"/>
  <c r="EH31" i="2"/>
  <c r="EM31" i="2" s="1"/>
  <c r="FI31" i="2"/>
  <c r="FX31" i="2"/>
  <c r="GY31" i="2"/>
  <c r="HO31" i="2"/>
  <c r="FR31" i="2"/>
  <c r="GB31" i="2"/>
  <c r="ED31" i="2"/>
  <c r="FC31" i="2"/>
  <c r="GK31" i="2"/>
  <c r="GO31" i="2"/>
  <c r="DV31" i="2"/>
  <c r="DZ31" i="2"/>
  <c r="EX31" i="2"/>
  <c r="GF31" i="2"/>
  <c r="IF31" i="2"/>
  <c r="IK31" i="2" s="1"/>
  <c r="HI31" i="2"/>
  <c r="IB31" i="2"/>
  <c r="ET31" i="2"/>
  <c r="FN31" i="2"/>
  <c r="CM31" i="2"/>
  <c r="CQ31" i="2"/>
  <c r="CH31" i="2"/>
  <c r="BT31" i="2"/>
  <c r="BY31" i="2"/>
  <c r="CD31" i="2" s="1"/>
  <c r="BB31" i="2"/>
  <c r="BF31" i="2"/>
  <c r="BK31" i="2" s="1"/>
  <c r="AX31" i="2"/>
  <c r="BO31" i="2"/>
  <c r="AK31" i="2"/>
  <c r="AP31" i="2" s="1"/>
  <c r="JB33" i="2"/>
  <c r="JK33" i="2"/>
  <c r="IP33" i="2"/>
  <c r="JO33" i="2"/>
  <c r="JT33" i="2" s="1"/>
  <c r="GB33" i="2"/>
  <c r="GY33" i="2"/>
  <c r="HO33" i="2"/>
  <c r="EH33" i="2"/>
  <c r="EM33" i="2" s="1"/>
  <c r="ET33" i="2"/>
  <c r="EX33" i="2"/>
  <c r="FX33" i="2"/>
  <c r="GO33" i="2"/>
  <c r="FR33" i="2"/>
  <c r="DZ33" i="2"/>
  <c r="ED33" i="2"/>
  <c r="GK33" i="2"/>
  <c r="GF33" i="2"/>
  <c r="HI33" i="2"/>
  <c r="IF33" i="2"/>
  <c r="IK33" i="2" s="1"/>
  <c r="CQ33" i="2"/>
  <c r="CH33" i="2"/>
  <c r="BT33" i="2"/>
  <c r="AX33" i="2"/>
  <c r="BB33" i="2"/>
  <c r="BO33" i="2"/>
  <c r="AK33" i="2"/>
  <c r="AP33" i="2" s="1"/>
  <c r="JO39" i="2"/>
  <c r="JK39" i="2"/>
  <c r="IP39" i="2"/>
  <c r="IT39" i="2"/>
  <c r="JB39" i="2"/>
  <c r="ED39" i="2"/>
  <c r="FC39" i="2"/>
  <c r="FI39" i="2"/>
  <c r="GO39" i="2"/>
  <c r="HO39" i="2"/>
  <c r="DZ39" i="2"/>
  <c r="EX39" i="2"/>
  <c r="GK39" i="2"/>
  <c r="DV39" i="2"/>
  <c r="ET39" i="2"/>
  <c r="FR39" i="2"/>
  <c r="GB39" i="2"/>
  <c r="GF39" i="2"/>
  <c r="IF39" i="2"/>
  <c r="EH39" i="2"/>
  <c r="IB39" i="2"/>
  <c r="GY39" i="2"/>
  <c r="HI39" i="2"/>
  <c r="FX39" i="2"/>
  <c r="FN39" i="2"/>
  <c r="CQ39" i="2"/>
  <c r="CM39" i="2"/>
  <c r="CH39" i="2"/>
  <c r="BT39" i="2"/>
  <c r="BY39" i="2"/>
  <c r="BB39" i="2"/>
  <c r="BO39" i="2"/>
  <c r="AX39" i="2"/>
  <c r="BF39" i="2"/>
  <c r="AK39" i="2"/>
  <c r="JO29" i="2"/>
  <c r="JT29" i="2" s="1"/>
  <c r="JK29" i="2"/>
  <c r="IP29" i="2"/>
  <c r="IT29" i="2"/>
  <c r="JB29" i="2"/>
  <c r="DV29" i="2"/>
  <c r="ET29" i="2"/>
  <c r="FN29" i="2"/>
  <c r="FR29" i="2"/>
  <c r="GF29" i="2"/>
  <c r="EX29" i="2"/>
  <c r="EH29" i="2"/>
  <c r="FI29" i="2"/>
  <c r="GB29" i="2"/>
  <c r="HI29" i="2"/>
  <c r="IB29" i="2"/>
  <c r="IF29" i="2"/>
  <c r="IK29" i="2" s="1"/>
  <c r="ED29" i="2"/>
  <c r="FC29" i="2"/>
  <c r="FX29" i="2"/>
  <c r="GY29" i="2"/>
  <c r="HO29" i="2"/>
  <c r="DZ29" i="2"/>
  <c r="GK29" i="2"/>
  <c r="GO29" i="2"/>
  <c r="CM29" i="2"/>
  <c r="CQ29" i="2"/>
  <c r="CH29" i="2"/>
  <c r="BT29" i="2"/>
  <c r="BY29" i="2"/>
  <c r="AX29" i="2"/>
  <c r="BB29" i="2"/>
  <c r="BF29" i="2"/>
  <c r="BO29" i="2"/>
  <c r="AK29" i="2"/>
  <c r="IT45" i="2"/>
  <c r="DV45" i="2"/>
  <c r="FR45" i="2"/>
  <c r="IF45" i="2"/>
  <c r="IK45" i="2" s="1"/>
  <c r="FX45" i="2"/>
  <c r="EX45" i="2"/>
  <c r="CQ45" i="2"/>
  <c r="BB45" i="2"/>
  <c r="AK45" i="2"/>
  <c r="AP45" i="2" s="1"/>
  <c r="IP26" i="2"/>
  <c r="FN26" i="2"/>
  <c r="HO26" i="2"/>
  <c r="IF26" i="2"/>
  <c r="IK26" i="2" s="1"/>
  <c r="GO26" i="2"/>
  <c r="HI26" i="2"/>
  <c r="CH26" i="2"/>
  <c r="AX26" i="2"/>
  <c r="JB27" i="2"/>
  <c r="IT27" i="2"/>
  <c r="JK27" i="2"/>
  <c r="JO27" i="2"/>
  <c r="IP27" i="2"/>
  <c r="EH27" i="2"/>
  <c r="FI27" i="2"/>
  <c r="FX27" i="2"/>
  <c r="GO27" i="2"/>
  <c r="HO27" i="2"/>
  <c r="ED27" i="2"/>
  <c r="FC27" i="2"/>
  <c r="GK27" i="2"/>
  <c r="DZ27" i="2"/>
  <c r="EX27" i="2"/>
  <c r="FR27" i="2"/>
  <c r="GF27" i="2"/>
  <c r="HI27" i="2"/>
  <c r="IB27" i="2"/>
  <c r="IF27" i="2"/>
  <c r="DV27" i="2"/>
  <c r="FN27" i="2"/>
  <c r="GY27" i="2"/>
  <c r="ET27" i="2"/>
  <c r="GB27" i="2"/>
  <c r="CQ27" i="2"/>
  <c r="CM27" i="2"/>
  <c r="CH27" i="2"/>
  <c r="BY27" i="2"/>
  <c r="BT27" i="2"/>
  <c r="BB27" i="2"/>
  <c r="BO27" i="2"/>
  <c r="AX27" i="2"/>
  <c r="BF27" i="2"/>
  <c r="AK27" i="2"/>
  <c r="JK25" i="2"/>
  <c r="JB25" i="2"/>
  <c r="IP25" i="2"/>
  <c r="JO25" i="2"/>
  <c r="IT25" i="2"/>
  <c r="DZ25" i="2"/>
  <c r="FI25" i="2"/>
  <c r="FX25" i="2"/>
  <c r="GY25" i="2"/>
  <c r="HO25" i="2"/>
  <c r="HI25" i="2"/>
  <c r="DV25" i="2"/>
  <c r="FC25" i="2"/>
  <c r="GK25" i="2"/>
  <c r="GO25" i="2"/>
  <c r="EH25" i="2"/>
  <c r="ET25" i="2"/>
  <c r="EX25" i="2"/>
  <c r="FR25" i="2"/>
  <c r="GF25" i="2"/>
  <c r="ED25" i="2"/>
  <c r="FN25" i="2"/>
  <c r="GB25" i="2"/>
  <c r="IB25" i="2"/>
  <c r="IF25" i="2"/>
  <c r="CQ25" i="2"/>
  <c r="CM25" i="2"/>
  <c r="CH25" i="2"/>
  <c r="BT25" i="2"/>
  <c r="BY25" i="2"/>
  <c r="BO25" i="2"/>
  <c r="AX25" i="2"/>
  <c r="BB25" i="2"/>
  <c r="BF25" i="2"/>
  <c r="AK25" i="2"/>
  <c r="IP35" i="2"/>
  <c r="IT35" i="2"/>
  <c r="JB35" i="2"/>
  <c r="JK35" i="2"/>
  <c r="JO35" i="2"/>
  <c r="JT35" i="2" s="1"/>
  <c r="DV35" i="2"/>
  <c r="ED35" i="2"/>
  <c r="EH35" i="2"/>
  <c r="EM35" i="2" s="1"/>
  <c r="FR35" i="2"/>
  <c r="GB35" i="2"/>
  <c r="GF35" i="2"/>
  <c r="GK35" i="2"/>
  <c r="HO35" i="2"/>
  <c r="FC35" i="2"/>
  <c r="FI35" i="2"/>
  <c r="FN35" i="2"/>
  <c r="FX35" i="2"/>
  <c r="EX35" i="2"/>
  <c r="GY35" i="2"/>
  <c r="HI35" i="2"/>
  <c r="IF35" i="2"/>
  <c r="IK35" i="2" s="1"/>
  <c r="DZ35" i="2"/>
  <c r="ET35" i="2"/>
  <c r="IB35" i="2"/>
  <c r="GO35" i="2"/>
  <c r="CM35" i="2"/>
  <c r="CQ35" i="2"/>
  <c r="CH35" i="2"/>
  <c r="BY35" i="2"/>
  <c r="CD35" i="2" s="1"/>
  <c r="BT35" i="2"/>
  <c r="BB35" i="2"/>
  <c r="BF35" i="2"/>
  <c r="BK35" i="2" s="1"/>
  <c r="BO35" i="2"/>
  <c r="AX35" i="2"/>
  <c r="AK35" i="2"/>
  <c r="AP35" i="2" s="1"/>
  <c r="X250" i="2"/>
  <c r="X116" i="2"/>
  <c r="X238" i="2"/>
  <c r="X258" i="2"/>
  <c r="X378" i="2"/>
  <c r="X306" i="2"/>
  <c r="X350" i="2"/>
  <c r="X353" i="2"/>
  <c r="AA408" i="2"/>
  <c r="X416" i="2"/>
  <c r="AA413" i="2"/>
  <c r="X420" i="2"/>
  <c r="X424" i="2"/>
  <c r="X172" i="2"/>
  <c r="AA421" i="2"/>
  <c r="X245" i="2"/>
  <c r="X266" i="2"/>
  <c r="X89" i="2"/>
  <c r="X320" i="2"/>
  <c r="X53" i="2"/>
  <c r="X330" i="2"/>
  <c r="AE13" i="2"/>
  <c r="AA13" i="2"/>
  <c r="AD13" i="2" s="1"/>
  <c r="AJ13" i="2" s="1"/>
  <c r="X418" i="2"/>
  <c r="X358" i="2"/>
  <c r="AE17" i="2"/>
  <c r="AA17" i="2"/>
  <c r="AD17" i="2" s="1"/>
  <c r="AJ17" i="2" s="1"/>
  <c r="AE15" i="2"/>
  <c r="JV15" i="2" s="1"/>
  <c r="AA15" i="2"/>
  <c r="AD15" i="2" s="1"/>
  <c r="AJ15" i="2" s="1"/>
  <c r="AE18" i="2"/>
  <c r="AA18" i="2"/>
  <c r="AD18" i="2" s="1"/>
  <c r="AJ18" i="2" s="1"/>
  <c r="AE22" i="2"/>
  <c r="AA22" i="2"/>
  <c r="AD22" i="2" s="1"/>
  <c r="AJ22" i="2" s="1"/>
  <c r="AE24" i="2"/>
  <c r="AA24" i="2"/>
  <c r="AD24" i="2" s="1"/>
  <c r="AJ24" i="2" s="1"/>
  <c r="X394" i="2"/>
  <c r="X362" i="2"/>
  <c r="AE21" i="2"/>
  <c r="AA21" i="2"/>
  <c r="AD21" i="2" s="1"/>
  <c r="AJ21" i="2" s="1"/>
  <c r="AE19" i="2"/>
  <c r="AA19" i="2"/>
  <c r="AD19" i="2" s="1"/>
  <c r="AJ19" i="2" s="1"/>
  <c r="AE14" i="2"/>
  <c r="AA14" i="2"/>
  <c r="AD14" i="2" s="1"/>
  <c r="AJ14" i="2" s="1"/>
  <c r="AE16" i="2"/>
  <c r="AA16" i="2"/>
  <c r="AD16" i="2" s="1"/>
  <c r="AJ16" i="2" s="1"/>
  <c r="AA20" i="2"/>
  <c r="AD20" i="2" s="1"/>
  <c r="AJ20" i="2" s="1"/>
  <c r="AE20" i="2"/>
  <c r="AE23" i="2"/>
  <c r="AA23" i="2"/>
  <c r="AD23" i="2" s="1"/>
  <c r="AJ23" i="2" s="1"/>
  <c r="X261" i="2"/>
  <c r="X237" i="2"/>
  <c r="X228" i="2"/>
  <c r="X227" i="2"/>
  <c r="X318" i="2"/>
  <c r="AA31" i="2"/>
  <c r="AD31" i="2" s="1"/>
  <c r="AJ31" i="2" s="1"/>
  <c r="AA29" i="2"/>
  <c r="AD29" i="2" s="1"/>
  <c r="AJ29" i="2" s="1"/>
  <c r="AA46" i="2"/>
  <c r="AD46" i="2" s="1"/>
  <c r="AJ46" i="2" s="1"/>
  <c r="AA30" i="2"/>
  <c r="AD30" i="2" s="1"/>
  <c r="AJ30" i="2" s="1"/>
  <c r="AA12" i="2"/>
  <c r="AD12" i="2" s="1"/>
  <c r="AJ12" i="2" s="1"/>
  <c r="AA44" i="2"/>
  <c r="AD44" i="2" s="1"/>
  <c r="AJ44" i="2" s="1"/>
  <c r="AA40" i="2"/>
  <c r="AD40" i="2" s="1"/>
  <c r="AJ40" i="2" s="1"/>
  <c r="AA25" i="2"/>
  <c r="AD25" i="2" s="1"/>
  <c r="AJ25" i="2" s="1"/>
  <c r="AA35" i="2"/>
  <c r="AD35" i="2" s="1"/>
  <c r="AJ35" i="2" s="1"/>
  <c r="X422" i="2"/>
  <c r="X417" i="2"/>
  <c r="X62" i="2"/>
  <c r="X346" i="2"/>
  <c r="AA33" i="2"/>
  <c r="AD33" i="2" s="1"/>
  <c r="AJ33" i="2" s="1"/>
  <c r="AA45" i="2"/>
  <c r="AD45" i="2" s="1"/>
  <c r="AJ45" i="2" s="1"/>
  <c r="AA32" i="2"/>
  <c r="AD32" i="2" s="1"/>
  <c r="AJ32" i="2" s="1"/>
  <c r="AA34" i="2"/>
  <c r="AD34" i="2" s="1"/>
  <c r="AJ34" i="2" s="1"/>
  <c r="X100" i="2"/>
  <c r="AA28" i="2"/>
  <c r="AD28" i="2" s="1"/>
  <c r="AJ28" i="2" s="1"/>
  <c r="AA36" i="2"/>
  <c r="AD36" i="2" s="1"/>
  <c r="AJ36" i="2" s="1"/>
  <c r="AA37" i="2"/>
  <c r="AD37" i="2" s="1"/>
  <c r="AJ37" i="2" s="1"/>
  <c r="AA27" i="2"/>
  <c r="AD27" i="2" s="1"/>
  <c r="AJ27" i="2" s="1"/>
  <c r="AA38" i="2"/>
  <c r="AD38" i="2" s="1"/>
  <c r="AJ38" i="2" s="1"/>
  <c r="AA42" i="2"/>
  <c r="AD42" i="2" s="1"/>
  <c r="AJ42" i="2" s="1"/>
  <c r="X68" i="2"/>
  <c r="X78" i="2"/>
  <c r="X82" i="2"/>
  <c r="X222" i="2"/>
  <c r="X149" i="2"/>
  <c r="X132" i="2"/>
  <c r="X217" i="2"/>
  <c r="X284" i="2"/>
  <c r="AA39" i="2"/>
  <c r="AD39" i="2" s="1"/>
  <c r="AJ39" i="2" s="1"/>
  <c r="AA43" i="2"/>
  <c r="AD43" i="2" s="1"/>
  <c r="AJ43" i="2" s="1"/>
  <c r="AA26" i="2"/>
  <c r="AD26" i="2" s="1"/>
  <c r="AJ26" i="2" s="1"/>
  <c r="AA41" i="2"/>
  <c r="AD41" i="2" s="1"/>
  <c r="AJ41" i="2" s="1"/>
  <c r="X113" i="2"/>
  <c r="X151" i="2"/>
  <c r="X193" i="2"/>
  <c r="X282" i="2"/>
  <c r="X94" i="2"/>
  <c r="X281" i="2"/>
  <c r="X334" i="2"/>
  <c r="X48" i="2"/>
  <c r="AA48" i="2"/>
  <c r="X59" i="2"/>
  <c r="AA59" i="2"/>
  <c r="X75" i="2"/>
  <c r="AA75" i="2"/>
  <c r="X125" i="2"/>
  <c r="AA125" i="2"/>
  <c r="X198" i="2"/>
  <c r="AA198" i="2"/>
  <c r="X280" i="2"/>
  <c r="AA280" i="2"/>
  <c r="X285" i="2"/>
  <c r="AA285" i="2"/>
  <c r="X61" i="2"/>
  <c r="AA61" i="2"/>
  <c r="X91" i="2"/>
  <c r="AA91" i="2"/>
  <c r="X110" i="2"/>
  <c r="AA110" i="2"/>
  <c r="X115" i="2"/>
  <c r="AA115" i="2"/>
  <c r="X166" i="2"/>
  <c r="AA166" i="2"/>
  <c r="X171" i="2"/>
  <c r="AA171" i="2"/>
  <c r="X182" i="2"/>
  <c r="AA182" i="2"/>
  <c r="X223" i="2"/>
  <c r="AA223" i="2"/>
  <c r="X240" i="2"/>
  <c r="AA240" i="2"/>
  <c r="X86" i="2"/>
  <c r="AA86" i="2"/>
  <c r="X173" i="2"/>
  <c r="AA173" i="2"/>
  <c r="X192" i="2"/>
  <c r="AA192" i="2"/>
  <c r="X218" i="2"/>
  <c r="AA218" i="2"/>
  <c r="X291" i="2"/>
  <c r="AA291" i="2"/>
  <c r="X315" i="2"/>
  <c r="AA315" i="2"/>
  <c r="X331" i="2"/>
  <c r="AA331" i="2"/>
  <c r="X336" i="2"/>
  <c r="AA336" i="2"/>
  <c r="X360" i="2"/>
  <c r="AA360" i="2"/>
  <c r="X400" i="2"/>
  <c r="AA400" i="2"/>
  <c r="X144" i="2"/>
  <c r="AA144" i="2"/>
  <c r="X169" i="2"/>
  <c r="AA169" i="2"/>
  <c r="X239" i="2"/>
  <c r="AA239" i="2"/>
  <c r="X339" i="2"/>
  <c r="AA339" i="2"/>
  <c r="X85" i="2"/>
  <c r="AA85" i="2"/>
  <c r="X244" i="2"/>
  <c r="AA244" i="2"/>
  <c r="X370" i="2"/>
  <c r="AA370" i="2"/>
  <c r="X395" i="2"/>
  <c r="AA395" i="2"/>
  <c r="X278" i="2"/>
  <c r="AA278" i="2"/>
  <c r="X369" i="2"/>
  <c r="AA369" i="2"/>
  <c r="X372" i="2"/>
  <c r="AA372" i="2"/>
  <c r="X383" i="2"/>
  <c r="AA383" i="2"/>
  <c r="X268" i="2"/>
  <c r="AA268" i="2"/>
  <c r="AA409" i="2"/>
  <c r="X52" i="2"/>
  <c r="X58" i="2"/>
  <c r="AA58" i="2"/>
  <c r="X63" i="2"/>
  <c r="AA63" i="2"/>
  <c r="X74" i="2"/>
  <c r="AA74" i="2"/>
  <c r="X80" i="2"/>
  <c r="AA80" i="2"/>
  <c r="X111" i="2"/>
  <c r="AA111" i="2"/>
  <c r="X126" i="2"/>
  <c r="AA126" i="2"/>
  <c r="X50" i="2"/>
  <c r="AA50" i="2"/>
  <c r="X88" i="2"/>
  <c r="AA88" i="2"/>
  <c r="X90" i="2"/>
  <c r="AA90" i="2"/>
  <c r="X159" i="2"/>
  <c r="AA159" i="2"/>
  <c r="X165" i="2"/>
  <c r="AA165" i="2"/>
  <c r="X168" i="2"/>
  <c r="AA168" i="2"/>
  <c r="X175" i="2"/>
  <c r="AA175" i="2"/>
  <c r="X186" i="2"/>
  <c r="AA186" i="2"/>
  <c r="X236" i="2"/>
  <c r="X247" i="2"/>
  <c r="AA247" i="2"/>
  <c r="X264" i="2"/>
  <c r="AA264" i="2"/>
  <c r="X271" i="2"/>
  <c r="AA271" i="2"/>
  <c r="X288" i="2"/>
  <c r="AA288" i="2"/>
  <c r="X294" i="2"/>
  <c r="X296" i="2"/>
  <c r="AA296" i="2"/>
  <c r="X57" i="2"/>
  <c r="AA57" i="2"/>
  <c r="X69" i="2"/>
  <c r="AA69" i="2"/>
  <c r="X103" i="2"/>
  <c r="AA103" i="2"/>
  <c r="X121" i="2"/>
  <c r="AA121" i="2"/>
  <c r="X131" i="2"/>
  <c r="AA131" i="2"/>
  <c r="X154" i="2"/>
  <c r="AA154" i="2"/>
  <c r="X177" i="2"/>
  <c r="AA177" i="2"/>
  <c r="X207" i="2"/>
  <c r="AA207" i="2"/>
  <c r="X274" i="2"/>
  <c r="X167" i="2"/>
  <c r="AA167" i="2"/>
  <c r="X194" i="2"/>
  <c r="AA194" i="2"/>
  <c r="X202" i="2"/>
  <c r="AA202" i="2"/>
  <c r="X210" i="2"/>
  <c r="X242" i="2"/>
  <c r="AA242" i="2"/>
  <c r="X305" i="2"/>
  <c r="AA305" i="2"/>
  <c r="X327" i="2"/>
  <c r="AA327" i="2"/>
  <c r="X344" i="2"/>
  <c r="AA344" i="2"/>
  <c r="X365" i="2"/>
  <c r="AA365" i="2"/>
  <c r="X371" i="2"/>
  <c r="AA371" i="2"/>
  <c r="X375" i="2"/>
  <c r="AA375" i="2"/>
  <c r="X301" i="2"/>
  <c r="AA301" i="2"/>
  <c r="X152" i="2"/>
  <c r="AA152" i="2"/>
  <c r="X189" i="2"/>
  <c r="AA189" i="2"/>
  <c r="X304" i="2"/>
  <c r="AA304" i="2"/>
  <c r="X314" i="2"/>
  <c r="AA314" i="2"/>
  <c r="X328" i="2"/>
  <c r="AA328" i="2"/>
  <c r="X347" i="2"/>
  <c r="AA347" i="2"/>
  <c r="X363" i="2"/>
  <c r="AA363" i="2"/>
  <c r="X384" i="2"/>
  <c r="AA384" i="2"/>
  <c r="X390" i="2"/>
  <c r="X393" i="2"/>
  <c r="AA393" i="2"/>
  <c r="X397" i="2"/>
  <c r="AA397" i="2"/>
  <c r="X92" i="2"/>
  <c r="AA92" i="2"/>
  <c r="X124" i="2"/>
  <c r="AA124" i="2"/>
  <c r="X196" i="2"/>
  <c r="AA196" i="2"/>
  <c r="X204" i="2"/>
  <c r="X212" i="2"/>
  <c r="AA212" i="2"/>
  <c r="X260" i="2"/>
  <c r="AA260" i="2"/>
  <c r="X312" i="2"/>
  <c r="AA312" i="2"/>
  <c r="X338" i="2"/>
  <c r="AA338" i="2"/>
  <c r="X377" i="2"/>
  <c r="AA377" i="2"/>
  <c r="X176" i="2"/>
  <c r="AA176" i="2"/>
  <c r="X188" i="2"/>
  <c r="AA188" i="2"/>
  <c r="X246" i="2"/>
  <c r="AA246" i="2"/>
  <c r="X262" i="2"/>
  <c r="X270" i="2"/>
  <c r="AA270" i="2"/>
  <c r="X341" i="2"/>
  <c r="AA341" i="2"/>
  <c r="X366" i="2"/>
  <c r="AA366" i="2"/>
  <c r="X401" i="2"/>
  <c r="AA401" i="2"/>
  <c r="X300" i="2"/>
  <c r="AA300" i="2"/>
  <c r="X309" i="2"/>
  <c r="AA309" i="2"/>
  <c r="X322" i="2"/>
  <c r="AA322" i="2"/>
  <c r="X359" i="2"/>
  <c r="AA359" i="2"/>
  <c r="X374" i="2"/>
  <c r="X381" i="2"/>
  <c r="AA381" i="2"/>
  <c r="X51" i="2"/>
  <c r="AA51" i="2"/>
  <c r="X54" i="2"/>
  <c r="AA54" i="2"/>
  <c r="X66" i="2"/>
  <c r="AA66" i="2"/>
  <c r="X70" i="2"/>
  <c r="AA70" i="2"/>
  <c r="X76" i="2"/>
  <c r="AA76" i="2"/>
  <c r="X108" i="2"/>
  <c r="AA108" i="2"/>
  <c r="X118" i="2"/>
  <c r="AA118" i="2"/>
  <c r="X140" i="2"/>
  <c r="AA140" i="2"/>
  <c r="X143" i="2"/>
  <c r="AA143" i="2"/>
  <c r="X160" i="2"/>
  <c r="AA160" i="2"/>
  <c r="X96" i="2"/>
  <c r="AA96" i="2"/>
  <c r="X105" i="2"/>
  <c r="AA105" i="2"/>
  <c r="X128" i="2"/>
  <c r="AA128" i="2"/>
  <c r="X137" i="2"/>
  <c r="X138" i="2"/>
  <c r="AA138" i="2"/>
  <c r="X153" i="2"/>
  <c r="AA153" i="2"/>
  <c r="X156" i="2"/>
  <c r="AA156" i="2"/>
  <c r="X181" i="2"/>
  <c r="X184" i="2"/>
  <c r="AA184" i="2"/>
  <c r="X191" i="2"/>
  <c r="X200" i="2"/>
  <c r="AA200" i="2"/>
  <c r="X213" i="2"/>
  <c r="AA213" i="2"/>
  <c r="X214" i="2"/>
  <c r="AA214" i="2"/>
  <c r="X224" i="2"/>
  <c r="X229" i="2"/>
  <c r="AA229" i="2"/>
  <c r="X231" i="2"/>
  <c r="AA231" i="2"/>
  <c r="X256" i="2"/>
  <c r="AA256" i="2"/>
  <c r="X263" i="2"/>
  <c r="AA263" i="2"/>
  <c r="X269" i="2"/>
  <c r="AA269" i="2"/>
  <c r="X277" i="2"/>
  <c r="AA277" i="2"/>
  <c r="X287" i="2"/>
  <c r="AA287" i="2"/>
  <c r="X49" i="2"/>
  <c r="AA49" i="2"/>
  <c r="X65" i="2"/>
  <c r="AA65" i="2"/>
  <c r="X109" i="2"/>
  <c r="AA109" i="2"/>
  <c r="X141" i="2"/>
  <c r="AA141" i="2"/>
  <c r="X147" i="2"/>
  <c r="X215" i="2"/>
  <c r="AA215" i="2"/>
  <c r="X93" i="2"/>
  <c r="AA93" i="2"/>
  <c r="X190" i="2"/>
  <c r="AA190" i="2"/>
  <c r="X303" i="2"/>
  <c r="AA303" i="2"/>
  <c r="X324" i="2"/>
  <c r="AA324" i="2"/>
  <c r="X340" i="2"/>
  <c r="AA340" i="2"/>
  <c r="X356" i="2"/>
  <c r="AA356" i="2"/>
  <c r="X361" i="2"/>
  <c r="AA361" i="2"/>
  <c r="X364" i="2"/>
  <c r="AA364" i="2"/>
  <c r="X386" i="2"/>
  <c r="AA386" i="2"/>
  <c r="X297" i="2"/>
  <c r="AA297" i="2"/>
  <c r="X290" i="2"/>
  <c r="AA290" i="2"/>
  <c r="X298" i="2"/>
  <c r="AA298" i="2"/>
  <c r="X343" i="2"/>
  <c r="AA343" i="2"/>
  <c r="X357" i="2"/>
  <c r="AA357" i="2"/>
  <c r="X382" i="2"/>
  <c r="AA382" i="2"/>
  <c r="X392" i="2"/>
  <c r="AA392" i="2"/>
  <c r="X107" i="2"/>
  <c r="AA107" i="2"/>
  <c r="X162" i="2"/>
  <c r="AA162" i="2"/>
  <c r="X179" i="2"/>
  <c r="X220" i="2"/>
  <c r="X252" i="2"/>
  <c r="AA252" i="2"/>
  <c r="X259" i="2"/>
  <c r="X273" i="2"/>
  <c r="X275" i="2"/>
  <c r="AA275" i="2"/>
  <c r="X293" i="2"/>
  <c r="AA293" i="2"/>
  <c r="X308" i="2"/>
  <c r="AA308" i="2"/>
  <c r="X376" i="2"/>
  <c r="AA376" i="2"/>
  <c r="X101" i="2"/>
  <c r="AA101" i="2"/>
  <c r="X174" i="2"/>
  <c r="AA174" i="2"/>
  <c r="X211" i="2"/>
  <c r="AA211" i="2"/>
  <c r="X232" i="2"/>
  <c r="AA232" i="2"/>
  <c r="X243" i="2"/>
  <c r="X286" i="2"/>
  <c r="X317" i="2"/>
  <c r="AA317" i="2"/>
  <c r="X337" i="2"/>
  <c r="AA337" i="2"/>
  <c r="X373" i="2"/>
  <c r="AA373" i="2"/>
  <c r="X379" i="2"/>
  <c r="AA379" i="2"/>
  <c r="X380" i="2"/>
  <c r="AA380" i="2"/>
  <c r="X72" i="2"/>
  <c r="AA72" i="2"/>
  <c r="X119" i="2"/>
  <c r="AA119" i="2"/>
  <c r="X127" i="2"/>
  <c r="AA127" i="2"/>
  <c r="X134" i="2"/>
  <c r="AA134" i="2"/>
  <c r="X158" i="2"/>
  <c r="AA158" i="2"/>
  <c r="X197" i="2"/>
  <c r="AA197" i="2"/>
  <c r="X221" i="2"/>
  <c r="AA221" i="2"/>
  <c r="X248" i="2"/>
  <c r="AA248" i="2"/>
  <c r="X253" i="2"/>
  <c r="AA253" i="2"/>
  <c r="X279" i="2"/>
  <c r="AA279" i="2"/>
  <c r="X77" i="2"/>
  <c r="AA77" i="2"/>
  <c r="X112" i="2"/>
  <c r="AA112" i="2"/>
  <c r="X122" i="2"/>
  <c r="AA122" i="2"/>
  <c r="X235" i="2"/>
  <c r="AA235" i="2"/>
  <c r="X99" i="2"/>
  <c r="AA99" i="2"/>
  <c r="X157" i="2"/>
  <c r="AA157" i="2"/>
  <c r="X352" i="2"/>
  <c r="AA352" i="2"/>
  <c r="X276" i="2"/>
  <c r="AA276" i="2"/>
  <c r="X150" i="2"/>
  <c r="AA150" i="2"/>
  <c r="X323" i="2"/>
  <c r="AA323" i="2"/>
  <c r="X355" i="2"/>
  <c r="AA355" i="2"/>
  <c r="X219" i="2"/>
  <c r="AA219" i="2"/>
  <c r="X289" i="2"/>
  <c r="AA289" i="2"/>
  <c r="X292" i="2"/>
  <c r="AA292" i="2"/>
  <c r="X299" i="2"/>
  <c r="AA299" i="2"/>
  <c r="X307" i="2"/>
  <c r="AA307" i="2"/>
  <c r="X325" i="2"/>
  <c r="AA325" i="2"/>
  <c r="X333" i="2"/>
  <c r="AA333" i="2"/>
  <c r="X349" i="2"/>
  <c r="AA349" i="2"/>
  <c r="X257" i="2"/>
  <c r="AA257" i="2"/>
  <c r="X265" i="2"/>
  <c r="AA265" i="2"/>
  <c r="X55" i="2"/>
  <c r="AA55" i="2"/>
  <c r="X56" i="2"/>
  <c r="AA56" i="2"/>
  <c r="X60" i="2"/>
  <c r="AA60" i="2"/>
  <c r="X64" i="2"/>
  <c r="AA64" i="2"/>
  <c r="X67" i="2"/>
  <c r="AA67" i="2"/>
  <c r="X71" i="2"/>
  <c r="AA71" i="2"/>
  <c r="X79" i="2"/>
  <c r="AA79" i="2"/>
  <c r="X83" i="2"/>
  <c r="AA83" i="2"/>
  <c r="X87" i="2"/>
  <c r="AA87" i="2"/>
  <c r="X95" i="2"/>
  <c r="AA95" i="2"/>
  <c r="X114" i="2"/>
  <c r="AA114" i="2"/>
  <c r="X117" i="2"/>
  <c r="AA117" i="2"/>
  <c r="X133" i="2"/>
  <c r="AA133" i="2"/>
  <c r="X135" i="2"/>
  <c r="AA135" i="2"/>
  <c r="X148" i="2"/>
  <c r="AA148" i="2"/>
  <c r="X97" i="2"/>
  <c r="AA97" i="2"/>
  <c r="X98" i="2"/>
  <c r="AA98" i="2"/>
  <c r="X106" i="2"/>
  <c r="AA106" i="2"/>
  <c r="X120" i="2"/>
  <c r="AA120" i="2"/>
  <c r="X145" i="2"/>
  <c r="AA145" i="2"/>
  <c r="X146" i="2"/>
  <c r="AA146" i="2"/>
  <c r="X170" i="2"/>
  <c r="AA170" i="2"/>
  <c r="X205" i="2"/>
  <c r="AA205" i="2"/>
  <c r="X206" i="2"/>
  <c r="X208" i="2"/>
  <c r="AA208" i="2"/>
  <c r="X216" i="2"/>
  <c r="AA216" i="2"/>
  <c r="X234" i="2"/>
  <c r="AA234" i="2"/>
  <c r="X255" i="2"/>
  <c r="AA255" i="2"/>
  <c r="X272" i="2"/>
  <c r="X47" i="2"/>
  <c r="AA47" i="2"/>
  <c r="X73" i="2"/>
  <c r="AA73" i="2"/>
  <c r="X81" i="2"/>
  <c r="X123" i="2"/>
  <c r="AA123" i="2"/>
  <c r="X129" i="2"/>
  <c r="X130" i="2"/>
  <c r="AA130" i="2"/>
  <c r="X139" i="2"/>
  <c r="AA139" i="2"/>
  <c r="X161" i="2"/>
  <c r="AA161" i="2"/>
  <c r="X164" i="2"/>
  <c r="AA164" i="2"/>
  <c r="X180" i="2"/>
  <c r="AA180" i="2"/>
  <c r="X187" i="2"/>
  <c r="AA187" i="2"/>
  <c r="X199" i="2"/>
  <c r="AA199" i="2"/>
  <c r="X233" i="2"/>
  <c r="X104" i="2"/>
  <c r="AA104" i="2"/>
  <c r="X155" i="2"/>
  <c r="AA155" i="2"/>
  <c r="X201" i="2"/>
  <c r="AA201" i="2"/>
  <c r="X209" i="2"/>
  <c r="AA209" i="2"/>
  <c r="X225" i="2"/>
  <c r="AA225" i="2"/>
  <c r="X226" i="2"/>
  <c r="X329" i="2"/>
  <c r="AA329" i="2"/>
  <c r="X348" i="2"/>
  <c r="AA348" i="2"/>
  <c r="X398" i="2"/>
  <c r="AA398" i="2"/>
  <c r="X319" i="2"/>
  <c r="AA319" i="2"/>
  <c r="X102" i="2"/>
  <c r="X136" i="2"/>
  <c r="AA136" i="2"/>
  <c r="X142" i="2"/>
  <c r="AA142" i="2"/>
  <c r="X163" i="2"/>
  <c r="AA163" i="2"/>
  <c r="X183" i="2"/>
  <c r="AA183" i="2"/>
  <c r="X311" i="2"/>
  <c r="AA311" i="2"/>
  <c r="X313" i="2"/>
  <c r="X326" i="2"/>
  <c r="AA326" i="2"/>
  <c r="X335" i="2"/>
  <c r="AA335" i="2"/>
  <c r="X351" i="2"/>
  <c r="AA351" i="2"/>
  <c r="X367" i="2"/>
  <c r="AA367" i="2"/>
  <c r="X385" i="2"/>
  <c r="AA385" i="2"/>
  <c r="X388" i="2"/>
  <c r="AA388" i="2"/>
  <c r="X396" i="2"/>
  <c r="X185" i="2"/>
  <c r="AA185" i="2"/>
  <c r="X241" i="2"/>
  <c r="AA241" i="2"/>
  <c r="X249" i="2"/>
  <c r="AA249" i="2"/>
  <c r="X251" i="2"/>
  <c r="AA251" i="2"/>
  <c r="X302" i="2"/>
  <c r="AA302" i="2"/>
  <c r="X310" i="2"/>
  <c r="X342" i="2"/>
  <c r="AA342" i="2"/>
  <c r="X389" i="2"/>
  <c r="AA389" i="2"/>
  <c r="X178" i="2"/>
  <c r="X195" i="2"/>
  <c r="AA195" i="2"/>
  <c r="X203" i="2"/>
  <c r="AA203" i="2"/>
  <c r="X230" i="2"/>
  <c r="AA230" i="2"/>
  <c r="X254" i="2"/>
  <c r="AA254" i="2"/>
  <c r="X295" i="2"/>
  <c r="AA295" i="2"/>
  <c r="X316" i="2"/>
  <c r="AA316" i="2"/>
  <c r="X332" i="2"/>
  <c r="AA332" i="2"/>
  <c r="X345" i="2"/>
  <c r="AA345" i="2"/>
  <c r="X368" i="2"/>
  <c r="AA368" i="2"/>
  <c r="X391" i="2"/>
  <c r="AA391" i="2"/>
  <c r="X267" i="2"/>
  <c r="AA267" i="2"/>
  <c r="X283" i="2"/>
  <c r="X321" i="2"/>
  <c r="AA321" i="2"/>
  <c r="X354" i="2"/>
  <c r="AA354" i="2"/>
  <c r="X387" i="2"/>
  <c r="AA387" i="2"/>
  <c r="X399" i="2"/>
  <c r="AA399" i="2"/>
  <c r="AA411" i="2"/>
  <c r="X411" i="2"/>
  <c r="X402" i="2"/>
  <c r="AA414" i="2"/>
  <c r="X414" i="2"/>
  <c r="X29" i="2"/>
  <c r="AA415" i="2"/>
  <c r="X415" i="2"/>
  <c r="AA406" i="2"/>
  <c r="X406" i="2"/>
  <c r="AA407" i="2"/>
  <c r="X407" i="2"/>
  <c r="X32" i="2"/>
  <c r="X403" i="2"/>
  <c r="AA410" i="2"/>
  <c r="X410" i="2"/>
  <c r="AA419" i="2"/>
  <c r="X419" i="2"/>
  <c r="AA423" i="2"/>
  <c r="X423" i="2"/>
  <c r="X33" i="2"/>
  <c r="X44" i="2"/>
  <c r="X15" i="2"/>
  <c r="X43" i="2"/>
  <c r="BB26" i="2" l="1"/>
  <c r="BT26" i="2"/>
  <c r="IB26" i="2"/>
  <c r="ED26" i="2"/>
  <c r="EH26" i="2"/>
  <c r="EM26" i="2" s="1"/>
  <c r="DZ26" i="2"/>
  <c r="FR26" i="2"/>
  <c r="IT26" i="2"/>
  <c r="JK26" i="2"/>
  <c r="BF45" i="2"/>
  <c r="BK45" i="2" s="1"/>
  <c r="CH45" i="2"/>
  <c r="FC45" i="2"/>
  <c r="GB45" i="2"/>
  <c r="FN45" i="2"/>
  <c r="GO45" i="2"/>
  <c r="DZ45" i="2"/>
  <c r="JO45" i="2"/>
  <c r="JT45" i="2" s="1"/>
  <c r="CW26" i="2"/>
  <c r="DJ45" i="2"/>
  <c r="AK26" i="2"/>
  <c r="AP26" i="2" s="1"/>
  <c r="BO26" i="2"/>
  <c r="CM26" i="2"/>
  <c r="GK26" i="2"/>
  <c r="FX26" i="2"/>
  <c r="GF26" i="2"/>
  <c r="GY26" i="2"/>
  <c r="ET26" i="2"/>
  <c r="JB26" i="2"/>
  <c r="BO45" i="2"/>
  <c r="BT45" i="2"/>
  <c r="CM45" i="2"/>
  <c r="HO45" i="2"/>
  <c r="IB45" i="2"/>
  <c r="HI45" i="2"/>
  <c r="EH45" i="2"/>
  <c r="EM45" i="2" s="1"/>
  <c r="ET45" i="2"/>
  <c r="JK45" i="2"/>
  <c r="DC26" i="2"/>
  <c r="JV26" i="2"/>
  <c r="DO45" i="2"/>
  <c r="BF26" i="2"/>
  <c r="BK26" i="2" s="1"/>
  <c r="BY26" i="2"/>
  <c r="CD26" i="2" s="1"/>
  <c r="CQ26" i="2"/>
  <c r="FC26" i="2"/>
  <c r="FI26" i="2"/>
  <c r="EX26" i="2"/>
  <c r="GB26" i="2"/>
  <c r="DV26" i="2"/>
  <c r="JO26" i="2"/>
  <c r="JT26" i="2" s="1"/>
  <c r="AX45" i="2"/>
  <c r="BY45" i="2"/>
  <c r="CD45" i="2" s="1"/>
  <c r="FI45" i="2"/>
  <c r="GF45" i="2"/>
  <c r="GK45" i="2"/>
  <c r="GY45" i="2"/>
  <c r="ED45" i="2"/>
  <c r="IP45" i="2"/>
  <c r="JB45" i="2"/>
  <c r="BF33" i="2"/>
  <c r="BK33" i="2" s="1"/>
  <c r="BY33" i="2"/>
  <c r="CD33" i="2" s="1"/>
  <c r="CM33" i="2"/>
  <c r="FN33" i="2"/>
  <c r="DV33" i="2"/>
  <c r="FC33" i="2"/>
  <c r="IB33" i="2"/>
  <c r="FI33" i="2"/>
  <c r="IT33" i="2"/>
  <c r="BF46" i="2"/>
  <c r="BK46" i="2" s="1"/>
  <c r="BY46" i="2"/>
  <c r="CD46" i="2" s="1"/>
  <c r="GF46" i="2"/>
  <c r="FI46" i="2"/>
  <c r="GK46" i="2"/>
  <c r="GO46" i="2"/>
  <c r="DZ46" i="2"/>
  <c r="IP46" i="2"/>
  <c r="JK46" i="2"/>
  <c r="CW45" i="2"/>
  <c r="JV46" i="2"/>
  <c r="BF12" i="2"/>
  <c r="BK12" i="2" s="1"/>
  <c r="BY12" i="2"/>
  <c r="CD12" i="2" s="1"/>
  <c r="GY12" i="2"/>
  <c r="ED12" i="2"/>
  <c r="IB12" i="2"/>
  <c r="FI12" i="2"/>
  <c r="GF12" i="2"/>
  <c r="JK12" i="2"/>
  <c r="IT12" i="2"/>
  <c r="DO12" i="2"/>
  <c r="BB12" i="2"/>
  <c r="CH12" i="2"/>
  <c r="EX12" i="2"/>
  <c r="EH12" i="2"/>
  <c r="EM12" i="2" s="1"/>
  <c r="HI12" i="2"/>
  <c r="FC12" i="2"/>
  <c r="GB12" i="2"/>
  <c r="JB12" i="2"/>
  <c r="CW12" i="2"/>
  <c r="JV12" i="2"/>
  <c r="AK12" i="2"/>
  <c r="AP12" i="2" s="1"/>
  <c r="AX12" i="2"/>
  <c r="CM12" i="2"/>
  <c r="DZ12" i="2"/>
  <c r="FR12" i="2"/>
  <c r="IF12" i="2"/>
  <c r="IK12" i="2" s="1"/>
  <c r="GO12" i="2"/>
  <c r="FN12" i="2"/>
  <c r="JO12" i="2"/>
  <c r="JT12" i="2" s="1"/>
  <c r="JV12" i="9"/>
  <c r="JW12" i="9" s="1"/>
  <c r="JT12" i="9"/>
  <c r="JU12" i="9"/>
  <c r="JV13" i="2"/>
  <c r="DJ13" i="2"/>
  <c r="CW13" i="2"/>
  <c r="DO13" i="2"/>
  <c r="DC13" i="2"/>
  <c r="JU13" i="2" a="1"/>
  <c r="JU13" i="2" s="1"/>
  <c r="JS13" i="9" s="1"/>
  <c r="AJ13" i="9"/>
  <c r="AK13" i="9"/>
  <c r="CW34" i="2"/>
  <c r="DC34" i="2"/>
  <c r="DJ46" i="2"/>
  <c r="DJ40" i="2"/>
  <c r="DC46" i="2"/>
  <c r="DC40" i="2"/>
  <c r="AJ33" i="9"/>
  <c r="AO33" i="9" s="1" a="1"/>
  <c r="AO33" i="9" s="1"/>
  <c r="AK33" i="9"/>
  <c r="AJ35" i="9"/>
  <c r="AO35" i="9" s="1" a="1"/>
  <c r="AO35" i="9" s="1"/>
  <c r="AK35" i="9"/>
  <c r="AJ40" i="9"/>
  <c r="AO40" i="9" s="1" a="1"/>
  <c r="AO40" i="9" s="1"/>
  <c r="AK40" i="9"/>
  <c r="V41" i="10"/>
  <c r="M41" i="10"/>
  <c r="P41" i="10"/>
  <c r="Y41" i="10"/>
  <c r="G41" i="10"/>
  <c r="J41" i="10"/>
  <c r="S41" i="10"/>
  <c r="Y17" i="10"/>
  <c r="G17" i="10"/>
  <c r="J17" i="10"/>
  <c r="S17" i="10"/>
  <c r="V17" i="10"/>
  <c r="M17" i="10"/>
  <c r="P17" i="10"/>
  <c r="P38" i="10"/>
  <c r="S38" i="10"/>
  <c r="M38" i="10"/>
  <c r="V38" i="10"/>
  <c r="Y38" i="10"/>
  <c r="J38" i="10"/>
  <c r="G38" i="10"/>
  <c r="J13" i="10"/>
  <c r="G13" i="10"/>
  <c r="V13" i="10"/>
  <c r="M13" i="10"/>
  <c r="P13" i="10"/>
  <c r="Y13" i="10"/>
  <c r="S13" i="10"/>
  <c r="V12" i="10"/>
  <c r="M12" i="10"/>
  <c r="G12" i="10"/>
  <c r="P12" i="10"/>
  <c r="S12" i="10"/>
  <c r="J12" i="10"/>
  <c r="Y12" i="10"/>
  <c r="M37" i="10"/>
  <c r="P37" i="10"/>
  <c r="Y37" i="10"/>
  <c r="G37" i="10"/>
  <c r="J37" i="10"/>
  <c r="S37" i="10"/>
  <c r="V37" i="10"/>
  <c r="AK19" i="9"/>
  <c r="AJ19" i="9"/>
  <c r="AO19" i="9" s="1" a="1"/>
  <c r="AO19" i="9" s="1"/>
  <c r="AJ24" i="9"/>
  <c r="AO24" i="9" s="1" a="1"/>
  <c r="AO24" i="9" s="1"/>
  <c r="AK24" i="9"/>
  <c r="M34" i="10"/>
  <c r="J34" i="10"/>
  <c r="Y34" i="10"/>
  <c r="V34" i="10"/>
  <c r="S34" i="10"/>
  <c r="P34" i="10"/>
  <c r="G34" i="10"/>
  <c r="V24" i="10"/>
  <c r="Y24" i="10"/>
  <c r="J24" i="10"/>
  <c r="G24" i="10"/>
  <c r="P24" i="10"/>
  <c r="S24" i="10"/>
  <c r="M24" i="10"/>
  <c r="S31" i="10"/>
  <c r="Y31" i="10"/>
  <c r="P31" i="10"/>
  <c r="M31" i="10"/>
  <c r="J31" i="10"/>
  <c r="G31" i="10"/>
  <c r="V31" i="10"/>
  <c r="M21" i="10"/>
  <c r="P21" i="10"/>
  <c r="Y21" i="10"/>
  <c r="G21" i="10"/>
  <c r="J21" i="10"/>
  <c r="S21" i="10"/>
  <c r="V21" i="10"/>
  <c r="V40" i="10"/>
  <c r="Y40" i="10"/>
  <c r="J40" i="10"/>
  <c r="G40" i="10"/>
  <c r="P40" i="10"/>
  <c r="S40" i="10"/>
  <c r="M40" i="10"/>
  <c r="J29" i="10"/>
  <c r="G29" i="10"/>
  <c r="V29" i="10"/>
  <c r="M29" i="10"/>
  <c r="P29" i="10"/>
  <c r="Y29" i="10"/>
  <c r="S29" i="10"/>
  <c r="V11" i="10"/>
  <c r="G11" i="10"/>
  <c r="J11" i="10"/>
  <c r="S11" i="10"/>
  <c r="M11" i="10"/>
  <c r="P11" i="10"/>
  <c r="Y11" i="10"/>
  <c r="J36" i="10"/>
  <c r="G36" i="10"/>
  <c r="P36" i="10"/>
  <c r="Y36" i="10"/>
  <c r="V36" i="10"/>
  <c r="S36" i="10"/>
  <c r="M36" i="10"/>
  <c r="G32" i="10"/>
  <c r="S32" i="10"/>
  <c r="Y32" i="10"/>
  <c r="P32" i="10"/>
  <c r="J32" i="10"/>
  <c r="M32" i="10"/>
  <c r="V32" i="10"/>
  <c r="AK26" i="9"/>
  <c r="AJ26" i="9"/>
  <c r="AO26" i="9" s="1" a="1"/>
  <c r="AO26" i="9" s="1"/>
  <c r="AK46" i="9"/>
  <c r="AJ46" i="9"/>
  <c r="AO46" i="9" s="1" a="1"/>
  <c r="AO46" i="9" s="1"/>
  <c r="AJ31" i="9"/>
  <c r="AO31" i="9" s="1" a="1"/>
  <c r="AO31" i="9" s="1"/>
  <c r="AK31" i="9"/>
  <c r="G43" i="10"/>
  <c r="J43" i="10"/>
  <c r="S43" i="10"/>
  <c r="M43" i="10"/>
  <c r="P43" i="10"/>
  <c r="Y43" i="10"/>
  <c r="V43" i="10"/>
  <c r="P18" i="10"/>
  <c r="G18" i="10"/>
  <c r="M18" i="10"/>
  <c r="J18" i="10"/>
  <c r="Y18" i="10"/>
  <c r="V18" i="10"/>
  <c r="S18" i="10"/>
  <c r="S27" i="10"/>
  <c r="M27" i="10"/>
  <c r="P27" i="10"/>
  <c r="Y27" i="10"/>
  <c r="V27" i="10"/>
  <c r="G27" i="10"/>
  <c r="J27" i="10"/>
  <c r="Y33" i="10"/>
  <c r="G33" i="10"/>
  <c r="J33" i="10"/>
  <c r="S33" i="10"/>
  <c r="V33" i="10"/>
  <c r="M33" i="10"/>
  <c r="P33" i="10"/>
  <c r="P22" i="10"/>
  <c r="S22" i="10"/>
  <c r="M22" i="10"/>
  <c r="V22" i="10"/>
  <c r="Y22" i="10"/>
  <c r="J22" i="10"/>
  <c r="G22" i="10"/>
  <c r="V25" i="10"/>
  <c r="M25" i="10"/>
  <c r="P25" i="10"/>
  <c r="Y25" i="10"/>
  <c r="G25" i="10"/>
  <c r="J25" i="10"/>
  <c r="S25" i="10"/>
  <c r="P15" i="10"/>
  <c r="M15" i="10"/>
  <c r="J15" i="10"/>
  <c r="G15" i="10"/>
  <c r="V15" i="10"/>
  <c r="S15" i="10"/>
  <c r="Y15" i="10"/>
  <c r="M14" i="10"/>
  <c r="J14" i="10"/>
  <c r="Y14" i="10"/>
  <c r="V14" i="10"/>
  <c r="G14" i="10"/>
  <c r="P14" i="10"/>
  <c r="S14" i="10"/>
  <c r="J28" i="10"/>
  <c r="Y28" i="10"/>
  <c r="P28" i="10"/>
  <c r="V28" i="10"/>
  <c r="M28" i="10"/>
  <c r="G28" i="10"/>
  <c r="S28" i="10"/>
  <c r="Y30" i="10"/>
  <c r="V30" i="10"/>
  <c r="G30" i="10"/>
  <c r="P30" i="10"/>
  <c r="S30" i="10"/>
  <c r="M30" i="10"/>
  <c r="J30" i="10"/>
  <c r="G20" i="10"/>
  <c r="P20" i="10"/>
  <c r="J20" i="10"/>
  <c r="V20" i="10"/>
  <c r="S20" i="10"/>
  <c r="Y20" i="10"/>
  <c r="M20" i="10"/>
  <c r="V19" i="10"/>
  <c r="G19" i="10"/>
  <c r="J19" i="10"/>
  <c r="S19" i="10"/>
  <c r="M19" i="10"/>
  <c r="P19" i="10"/>
  <c r="Y19" i="10"/>
  <c r="V16" i="10"/>
  <c r="Y16" i="10"/>
  <c r="G16" i="10"/>
  <c r="P16" i="10"/>
  <c r="S16" i="10"/>
  <c r="J16" i="10"/>
  <c r="M16" i="10"/>
  <c r="AK45" i="9"/>
  <c r="AJ45" i="9"/>
  <c r="AO45" i="9" s="1" a="1"/>
  <c r="AO45" i="9" s="1"/>
  <c r="AK34" i="9"/>
  <c r="AJ34" i="9"/>
  <c r="AO34" i="9" s="1" a="1"/>
  <c r="AO34" i="9" s="1"/>
  <c r="AK14" i="9"/>
  <c r="AJ14" i="9"/>
  <c r="AO14" i="9" s="1" a="1"/>
  <c r="AO14" i="9" s="1"/>
  <c r="AJ22" i="9"/>
  <c r="AO22" i="9" s="1" a="1"/>
  <c r="AO22" i="9" s="1"/>
  <c r="AK22" i="9"/>
  <c r="AJ15" i="9"/>
  <c r="AO15" i="9" s="1" a="1"/>
  <c r="AO15" i="9" s="1"/>
  <c r="AK15" i="9"/>
  <c r="S42" i="10"/>
  <c r="P42" i="10"/>
  <c r="G42" i="10"/>
  <c r="M42" i="10"/>
  <c r="J42" i="10"/>
  <c r="Y42" i="10"/>
  <c r="V42" i="10"/>
  <c r="G35" i="10"/>
  <c r="J35" i="10"/>
  <c r="S35" i="10"/>
  <c r="M35" i="10"/>
  <c r="P35" i="10"/>
  <c r="Y35" i="10"/>
  <c r="V35" i="10"/>
  <c r="S10" i="10"/>
  <c r="Y10" i="10"/>
  <c r="M10" i="10"/>
  <c r="V10" i="10"/>
  <c r="P10" i="10"/>
  <c r="G10" i="10"/>
  <c r="J10" i="10"/>
  <c r="P9" i="10"/>
  <c r="S9" i="10"/>
  <c r="M9" i="10"/>
  <c r="V9" i="10"/>
  <c r="Y9" i="10"/>
  <c r="J9" i="10"/>
  <c r="G9" i="10"/>
  <c r="AK38" i="9"/>
  <c r="AJ38" i="9"/>
  <c r="AJ25" i="9"/>
  <c r="AK25" i="9"/>
  <c r="AJ44" i="9"/>
  <c r="AK44" i="9"/>
  <c r="AK30" i="9"/>
  <c r="AJ30" i="9"/>
  <c r="AJ23" i="9"/>
  <c r="AK23" i="9"/>
  <c r="AK16" i="9"/>
  <c r="AJ16" i="9"/>
  <c r="AJ18" i="9"/>
  <c r="AK18" i="9"/>
  <c r="AK17" i="9"/>
  <c r="AJ17" i="9"/>
  <c r="AJ29" i="9"/>
  <c r="AK29" i="9"/>
  <c r="AJ37" i="9"/>
  <c r="AK37" i="9"/>
  <c r="AJ36" i="9"/>
  <c r="AK36" i="9"/>
  <c r="AK41" i="9"/>
  <c r="AJ41" i="9"/>
  <c r="AK43" i="9"/>
  <c r="AJ43" i="9"/>
  <c r="AK39" i="9"/>
  <c r="AJ39" i="9"/>
  <c r="AJ42" i="9"/>
  <c r="AK42" i="9"/>
  <c r="AK27" i="9"/>
  <c r="AJ27" i="9"/>
  <c r="AJ28" i="9"/>
  <c r="AK28" i="9"/>
  <c r="AJ32" i="9"/>
  <c r="AK32" i="9"/>
  <c r="AJ20" i="9"/>
  <c r="AK20" i="9"/>
  <c r="AJ21" i="9"/>
  <c r="AK21" i="9"/>
  <c r="JV21" i="2"/>
  <c r="DJ21" i="2"/>
  <c r="CW21" i="2"/>
  <c r="DO21" i="2"/>
  <c r="DC21" i="2"/>
  <c r="JU21" i="2" a="1"/>
  <c r="JU21" i="2" s="1"/>
  <c r="JS21" i="9" s="1"/>
  <c r="JS25" i="9"/>
  <c r="JS27" i="9"/>
  <c r="JS41" i="9"/>
  <c r="JS42" i="9"/>
  <c r="JV23" i="2"/>
  <c r="DJ23" i="2"/>
  <c r="CW23" i="2"/>
  <c r="DO23" i="2"/>
  <c r="DC23" i="2"/>
  <c r="JU23" i="2" a="1"/>
  <c r="JU23" i="2" s="1"/>
  <c r="JS23" i="9" s="1"/>
  <c r="JV16" i="2"/>
  <c r="CW16" i="2"/>
  <c r="DO16" i="2"/>
  <c r="DC16" i="2"/>
  <c r="DJ16" i="2"/>
  <c r="JU16" i="2" a="1"/>
  <c r="JU16" i="2" s="1"/>
  <c r="JS16" i="9" s="1"/>
  <c r="JV19" i="2"/>
  <c r="DJ19" i="2"/>
  <c r="CW19" i="2"/>
  <c r="DO19" i="2"/>
  <c r="DC19" i="2"/>
  <c r="JV24" i="2"/>
  <c r="DJ24" i="2"/>
  <c r="CW24" i="2"/>
  <c r="DO24" i="2"/>
  <c r="DC24" i="2"/>
  <c r="JV18" i="2"/>
  <c r="DJ18" i="2"/>
  <c r="CW18" i="2"/>
  <c r="DO18" i="2"/>
  <c r="DC18" i="2"/>
  <c r="JU18" i="2" a="1"/>
  <c r="JU18" i="2" s="1"/>
  <c r="JS18" i="9" s="1"/>
  <c r="JV17" i="2"/>
  <c r="JU17" i="2" a="1"/>
  <c r="JU17" i="2" s="1"/>
  <c r="JS17" i="9" s="1"/>
  <c r="JS39" i="9"/>
  <c r="JS28" i="9"/>
  <c r="JS30" i="9"/>
  <c r="JS38" i="9"/>
  <c r="JV20" i="2"/>
  <c r="DJ20" i="2"/>
  <c r="CW20" i="2"/>
  <c r="DO20" i="2"/>
  <c r="DC20" i="2"/>
  <c r="JU20" i="2" a="1"/>
  <c r="JU20" i="2" s="1"/>
  <c r="JS20" i="9" s="1"/>
  <c r="JV14" i="2"/>
  <c r="DC14" i="2"/>
  <c r="DO14" i="2"/>
  <c r="DJ14" i="2"/>
  <c r="CW14" i="2"/>
  <c r="JV22" i="2"/>
  <c r="DJ22" i="2"/>
  <c r="CW22" i="2"/>
  <c r="DO22" i="2"/>
  <c r="DC22" i="2"/>
  <c r="JS37" i="9"/>
  <c r="JS36" i="9"/>
  <c r="DC17" i="2"/>
  <c r="DO17" i="2"/>
  <c r="CW17" i="2"/>
  <c r="DJ17" i="2"/>
  <c r="AW36" i="2"/>
  <c r="AW34" i="2"/>
  <c r="AO34" i="2"/>
  <c r="IT20" i="2"/>
  <c r="IP20" i="2"/>
  <c r="JB20" i="2"/>
  <c r="JK20" i="2"/>
  <c r="JO20" i="2"/>
  <c r="DZ20" i="2"/>
  <c r="ED20" i="2"/>
  <c r="EH20" i="2"/>
  <c r="FI20" i="2"/>
  <c r="GK20" i="2"/>
  <c r="IF20" i="2"/>
  <c r="EX20" i="2"/>
  <c r="GY20" i="2"/>
  <c r="DV20" i="2"/>
  <c r="FC20" i="2"/>
  <c r="GF20" i="2"/>
  <c r="HI20" i="2"/>
  <c r="IB20" i="2"/>
  <c r="FR20" i="2"/>
  <c r="GB20" i="2"/>
  <c r="HO20" i="2"/>
  <c r="FN20" i="2"/>
  <c r="FX20" i="2"/>
  <c r="ET20" i="2"/>
  <c r="GO20" i="2"/>
  <c r="CM20" i="2"/>
  <c r="CQ20" i="2"/>
  <c r="CH20" i="2"/>
  <c r="BY20" i="2"/>
  <c r="BT20" i="2"/>
  <c r="BB20" i="2"/>
  <c r="BF20" i="2"/>
  <c r="BO20" i="2"/>
  <c r="AX20" i="2"/>
  <c r="AK20" i="2"/>
  <c r="AW14" i="2"/>
  <c r="AO14" i="2"/>
  <c r="AW22" i="2"/>
  <c r="AO22" i="2"/>
  <c r="AW13" i="2"/>
  <c r="AW41" i="2"/>
  <c r="AW43" i="2"/>
  <c r="AW39" i="2"/>
  <c r="AW42" i="2"/>
  <c r="AW27" i="2"/>
  <c r="AW28" i="2"/>
  <c r="AW32" i="2"/>
  <c r="AW33" i="2"/>
  <c r="AO33" i="2"/>
  <c r="AW35" i="2"/>
  <c r="AO35" i="2"/>
  <c r="AW40" i="2"/>
  <c r="AO40" i="2"/>
  <c r="AW20" i="2"/>
  <c r="JK14" i="2"/>
  <c r="JO14" i="2"/>
  <c r="JT14" i="2" s="1"/>
  <c r="JB14" i="2"/>
  <c r="IT14" i="2"/>
  <c r="IP14" i="2"/>
  <c r="DV14" i="2"/>
  <c r="ET14" i="2"/>
  <c r="GK14" i="2"/>
  <c r="FI14" i="2"/>
  <c r="GB14" i="2"/>
  <c r="EH14" i="2"/>
  <c r="EM14" i="2" s="1"/>
  <c r="GF14" i="2"/>
  <c r="HO14" i="2"/>
  <c r="IB14" i="2"/>
  <c r="IF14" i="2"/>
  <c r="IK14" i="2" s="1"/>
  <c r="ED14" i="2"/>
  <c r="FN14" i="2"/>
  <c r="GY14" i="2"/>
  <c r="HI14" i="2"/>
  <c r="FC14" i="2"/>
  <c r="FR14" i="2"/>
  <c r="DZ14" i="2"/>
  <c r="EX14" i="2"/>
  <c r="FX14" i="2"/>
  <c r="GO14" i="2"/>
  <c r="CQ14" i="2"/>
  <c r="CM14" i="2"/>
  <c r="CH14" i="2"/>
  <c r="BY14" i="2"/>
  <c r="CD14" i="2" s="1"/>
  <c r="BT14" i="2"/>
  <c r="BO14" i="2"/>
  <c r="BB14" i="2"/>
  <c r="BF14" i="2"/>
  <c r="BK14" i="2" s="1"/>
  <c r="AX14" i="2"/>
  <c r="AK14" i="2"/>
  <c r="AP14" i="2" s="1"/>
  <c r="AW21" i="2"/>
  <c r="IP22" i="2"/>
  <c r="IT22" i="2"/>
  <c r="JO22" i="2"/>
  <c r="JT22" i="2" s="1"/>
  <c r="JB22" i="2"/>
  <c r="JK22" i="2"/>
  <c r="DZ22" i="2"/>
  <c r="ED22" i="2"/>
  <c r="FC22" i="2"/>
  <c r="GK22" i="2"/>
  <c r="GO22" i="2"/>
  <c r="HO22" i="2"/>
  <c r="FR22" i="2"/>
  <c r="DV22" i="2"/>
  <c r="EX22" i="2"/>
  <c r="GF22" i="2"/>
  <c r="ET22" i="2"/>
  <c r="GB22" i="2"/>
  <c r="FN22" i="2"/>
  <c r="FX22" i="2"/>
  <c r="GY22" i="2"/>
  <c r="HI22" i="2"/>
  <c r="EH22" i="2"/>
  <c r="EM22" i="2" s="1"/>
  <c r="FI22" i="2"/>
  <c r="IB22" i="2"/>
  <c r="IF22" i="2"/>
  <c r="IK22" i="2" s="1"/>
  <c r="CM22" i="2"/>
  <c r="CQ22" i="2"/>
  <c r="CH22" i="2"/>
  <c r="BT22" i="2"/>
  <c r="BY22" i="2"/>
  <c r="CD22" i="2" s="1"/>
  <c r="BO22" i="2"/>
  <c r="AX22" i="2"/>
  <c r="BF22" i="2"/>
  <c r="BK22" i="2" s="1"/>
  <c r="BB22" i="2"/>
  <c r="AK22" i="2"/>
  <c r="AP22" i="2" s="1"/>
  <c r="JK13" i="2"/>
  <c r="JB13" i="2"/>
  <c r="JO13" i="2"/>
  <c r="IT13" i="2"/>
  <c r="IP13" i="2"/>
  <c r="DV13" i="2"/>
  <c r="FC13" i="2"/>
  <c r="FN13" i="2"/>
  <c r="GB13" i="2"/>
  <c r="GF13" i="2"/>
  <c r="GK13" i="2"/>
  <c r="IB13" i="2"/>
  <c r="GY13" i="2"/>
  <c r="HI13" i="2"/>
  <c r="IF13" i="2"/>
  <c r="FI13" i="2"/>
  <c r="FR13" i="2"/>
  <c r="GO13" i="2"/>
  <c r="ET13" i="2"/>
  <c r="FX13" i="2"/>
  <c r="EH13" i="2"/>
  <c r="ED13" i="2"/>
  <c r="DZ13" i="2"/>
  <c r="EX13" i="2"/>
  <c r="HO13" i="2"/>
  <c r="CQ13" i="2"/>
  <c r="CM13" i="2"/>
  <c r="CH13" i="2"/>
  <c r="BY13" i="2"/>
  <c r="BT13" i="2"/>
  <c r="BO13" i="2"/>
  <c r="AX13" i="2"/>
  <c r="BF13" i="2"/>
  <c r="BB13" i="2"/>
  <c r="AK13" i="2"/>
  <c r="AW38" i="2"/>
  <c r="AW25" i="2"/>
  <c r="AW44" i="2"/>
  <c r="AW30" i="2"/>
  <c r="AW23" i="2"/>
  <c r="AW16" i="2"/>
  <c r="AW19" i="2"/>
  <c r="AO19" i="2"/>
  <c r="JK21" i="2"/>
  <c r="JB21" i="2"/>
  <c r="JO21" i="2"/>
  <c r="IP21" i="2"/>
  <c r="IT21" i="2"/>
  <c r="EH21" i="2"/>
  <c r="FI21" i="2"/>
  <c r="FX21" i="2"/>
  <c r="GO21" i="2"/>
  <c r="HO21" i="2"/>
  <c r="DZ21" i="2"/>
  <c r="GF21" i="2"/>
  <c r="ED21" i="2"/>
  <c r="FC21" i="2"/>
  <c r="GK21" i="2"/>
  <c r="EX21" i="2"/>
  <c r="DV21" i="2"/>
  <c r="FN21" i="2"/>
  <c r="FR21" i="2"/>
  <c r="IF21" i="2"/>
  <c r="ET21" i="2"/>
  <c r="GB21" i="2"/>
  <c r="IB21" i="2"/>
  <c r="GY21" i="2"/>
  <c r="HI21" i="2"/>
  <c r="CM21" i="2"/>
  <c r="CQ21" i="2"/>
  <c r="CH21" i="2"/>
  <c r="BT21" i="2"/>
  <c r="BY21" i="2"/>
  <c r="BB21" i="2"/>
  <c r="BF21" i="2"/>
  <c r="AX21" i="2"/>
  <c r="BO21" i="2"/>
  <c r="AK21" i="2"/>
  <c r="AW24" i="2"/>
  <c r="AO24" i="2"/>
  <c r="AW18" i="2"/>
  <c r="AW17" i="2"/>
  <c r="AW26" i="2"/>
  <c r="AO26" i="2"/>
  <c r="AW37" i="2"/>
  <c r="AW45" i="2"/>
  <c r="AO45" i="2"/>
  <c r="AW12" i="2"/>
  <c r="BA12" i="2" s="1"/>
  <c r="BE12" i="2" s="1"/>
  <c r="AO12" i="2"/>
  <c r="AW46" i="2"/>
  <c r="AO46" i="2"/>
  <c r="AW29" i="2"/>
  <c r="AW31" i="2"/>
  <c r="AO31" i="2"/>
  <c r="IT23" i="2"/>
  <c r="IP23" i="2"/>
  <c r="JB23" i="2"/>
  <c r="JK23" i="2"/>
  <c r="JO23" i="2"/>
  <c r="ET23" i="2"/>
  <c r="FN23" i="2"/>
  <c r="FR23" i="2"/>
  <c r="GB23" i="2"/>
  <c r="HO23" i="2"/>
  <c r="EH23" i="2"/>
  <c r="FI23" i="2"/>
  <c r="FX23" i="2"/>
  <c r="GY23" i="2"/>
  <c r="HI23" i="2"/>
  <c r="IB23" i="2"/>
  <c r="IF23" i="2"/>
  <c r="DZ23" i="2"/>
  <c r="ED23" i="2"/>
  <c r="FC23" i="2"/>
  <c r="GK23" i="2"/>
  <c r="GO23" i="2"/>
  <c r="EX23" i="2"/>
  <c r="DV23" i="2"/>
  <c r="GF23" i="2"/>
  <c r="CM23" i="2"/>
  <c r="CQ23" i="2"/>
  <c r="CH23" i="2"/>
  <c r="BT23" i="2"/>
  <c r="BY23" i="2"/>
  <c r="BB23" i="2"/>
  <c r="BF23" i="2"/>
  <c r="BO23" i="2"/>
  <c r="AX23" i="2"/>
  <c r="AK23" i="2"/>
  <c r="IP16" i="2"/>
  <c r="JO16" i="2"/>
  <c r="IT16" i="2"/>
  <c r="JB16" i="2"/>
  <c r="JK16" i="2"/>
  <c r="ED16" i="2"/>
  <c r="FI16" i="2"/>
  <c r="FX16" i="2"/>
  <c r="GO16" i="2"/>
  <c r="IB16" i="2"/>
  <c r="GF16" i="2"/>
  <c r="HI16" i="2"/>
  <c r="DZ16" i="2"/>
  <c r="FC16" i="2"/>
  <c r="GK16" i="2"/>
  <c r="HO16" i="2"/>
  <c r="GY16" i="2"/>
  <c r="DV16" i="2"/>
  <c r="ET16" i="2"/>
  <c r="EX16" i="2"/>
  <c r="FR16" i="2"/>
  <c r="FN16" i="2"/>
  <c r="GB16" i="2"/>
  <c r="IF16" i="2"/>
  <c r="EH16" i="2"/>
  <c r="CQ16" i="2"/>
  <c r="CM16" i="2"/>
  <c r="CH16" i="2"/>
  <c r="BY16" i="2"/>
  <c r="BT16" i="2"/>
  <c r="BO16" i="2"/>
  <c r="BB16" i="2"/>
  <c r="BF16" i="2"/>
  <c r="AX16" i="2"/>
  <c r="AK16" i="2"/>
  <c r="IP19" i="2"/>
  <c r="JO19" i="2"/>
  <c r="JT19" i="2" s="1"/>
  <c r="JK19" i="2"/>
  <c r="IT19" i="2"/>
  <c r="JB19" i="2"/>
  <c r="EX19" i="2"/>
  <c r="FR19" i="2"/>
  <c r="GB19" i="2"/>
  <c r="GY19" i="2"/>
  <c r="HO19" i="2"/>
  <c r="ED19" i="2"/>
  <c r="IF19" i="2"/>
  <c r="IK19" i="2" s="1"/>
  <c r="ET19" i="2"/>
  <c r="FN19" i="2"/>
  <c r="FX19" i="2"/>
  <c r="GO19" i="2"/>
  <c r="DZ19" i="2"/>
  <c r="EH19" i="2"/>
  <c r="EM19" i="2" s="1"/>
  <c r="FI19" i="2"/>
  <c r="GK19" i="2"/>
  <c r="DV19" i="2"/>
  <c r="FC19" i="2"/>
  <c r="GF19" i="2"/>
  <c r="HI19" i="2"/>
  <c r="IB19" i="2"/>
  <c r="CM19" i="2"/>
  <c r="CQ19" i="2"/>
  <c r="CH19" i="2"/>
  <c r="BY19" i="2"/>
  <c r="CD19" i="2" s="1"/>
  <c r="BT19" i="2"/>
  <c r="BO19" i="2"/>
  <c r="BB19" i="2"/>
  <c r="BF19" i="2"/>
  <c r="BK19" i="2" s="1"/>
  <c r="AX19" i="2"/>
  <c r="AK19" i="2"/>
  <c r="AP19" i="2" s="1"/>
  <c r="JK24" i="2"/>
  <c r="IT24" i="2"/>
  <c r="JB24" i="2"/>
  <c r="JO24" i="2"/>
  <c r="JT24" i="2" s="1"/>
  <c r="IP24" i="2"/>
  <c r="DV24" i="2"/>
  <c r="ET24" i="2"/>
  <c r="FN24" i="2"/>
  <c r="GB24" i="2"/>
  <c r="GY24" i="2"/>
  <c r="ED24" i="2"/>
  <c r="EH24" i="2"/>
  <c r="EM24" i="2" s="1"/>
  <c r="FI24" i="2"/>
  <c r="FX24" i="2"/>
  <c r="GO24" i="2"/>
  <c r="HO24" i="2"/>
  <c r="IB24" i="2"/>
  <c r="IF24" i="2"/>
  <c r="IK24" i="2" s="1"/>
  <c r="GK24" i="2"/>
  <c r="FC24" i="2"/>
  <c r="FR24" i="2"/>
  <c r="DZ24" i="2"/>
  <c r="GF24" i="2"/>
  <c r="EX24" i="2"/>
  <c r="HI24" i="2"/>
  <c r="CM24" i="2"/>
  <c r="CQ24" i="2"/>
  <c r="CH24" i="2"/>
  <c r="BT24" i="2"/>
  <c r="BY24" i="2"/>
  <c r="CD24" i="2" s="1"/>
  <c r="BB24" i="2"/>
  <c r="BF24" i="2"/>
  <c r="BK24" i="2" s="1"/>
  <c r="BO24" i="2"/>
  <c r="AX24" i="2"/>
  <c r="AK24" i="2"/>
  <c r="AP24" i="2" s="1"/>
  <c r="JK18" i="2"/>
  <c r="JB18" i="2"/>
  <c r="JO18" i="2"/>
  <c r="IP18" i="2"/>
  <c r="IT18" i="2"/>
  <c r="EH18" i="2"/>
  <c r="FI18" i="2"/>
  <c r="GK18" i="2"/>
  <c r="DZ18" i="2"/>
  <c r="FR18" i="2"/>
  <c r="GY18" i="2"/>
  <c r="DV18" i="2"/>
  <c r="ED18" i="2"/>
  <c r="FC18" i="2"/>
  <c r="GF18" i="2"/>
  <c r="HI18" i="2"/>
  <c r="GB18" i="2"/>
  <c r="GO18" i="2"/>
  <c r="EX18" i="2"/>
  <c r="ET18" i="2"/>
  <c r="IB18" i="2"/>
  <c r="FN18" i="2"/>
  <c r="FX18" i="2"/>
  <c r="HO18" i="2"/>
  <c r="IF18" i="2"/>
  <c r="CQ18" i="2"/>
  <c r="CM18" i="2"/>
  <c r="CH18" i="2"/>
  <c r="BY18" i="2"/>
  <c r="BT18" i="2"/>
  <c r="BB18" i="2"/>
  <c r="BF18" i="2"/>
  <c r="BO18" i="2"/>
  <c r="AX18" i="2"/>
  <c r="AK18" i="2"/>
  <c r="IT17" i="2"/>
  <c r="IP17" i="2"/>
  <c r="JO17" i="2"/>
  <c r="JB17" i="2"/>
  <c r="JK17" i="2"/>
  <c r="ET17" i="2"/>
  <c r="FN17" i="2"/>
  <c r="GB17" i="2"/>
  <c r="GY17" i="2"/>
  <c r="IF17" i="2"/>
  <c r="DV17" i="2"/>
  <c r="EX17" i="2"/>
  <c r="DZ17" i="2"/>
  <c r="ED17" i="2"/>
  <c r="EH17" i="2"/>
  <c r="FI17" i="2"/>
  <c r="FX17" i="2"/>
  <c r="GO17" i="2"/>
  <c r="HO17" i="2"/>
  <c r="IB17" i="2"/>
  <c r="FC17" i="2"/>
  <c r="GK17" i="2"/>
  <c r="FR17" i="2"/>
  <c r="GF17" i="2"/>
  <c r="HI17" i="2"/>
  <c r="CQ17" i="2"/>
  <c r="CM17" i="2"/>
  <c r="CH17" i="2"/>
  <c r="BY17" i="2"/>
  <c r="BT17" i="2"/>
  <c r="AX17" i="2"/>
  <c r="BB17" i="2"/>
  <c r="BF17" i="2"/>
  <c r="BO17" i="2"/>
  <c r="AK17" i="2"/>
  <c r="JO15" i="2"/>
  <c r="JT15" i="2" s="1"/>
  <c r="IP15" i="2"/>
  <c r="HI15" i="2"/>
  <c r="GF15" i="2"/>
  <c r="FN15" i="2"/>
  <c r="ET15" i="2"/>
  <c r="DV15" i="2"/>
  <c r="JK15" i="2"/>
  <c r="HO15" i="2"/>
  <c r="FR15" i="2"/>
  <c r="EX15" i="2"/>
  <c r="DO15" i="2"/>
  <c r="DJ15" i="2"/>
  <c r="IF15" i="2"/>
  <c r="IK15" i="2" s="1"/>
  <c r="GY15" i="2"/>
  <c r="GB15" i="2"/>
  <c r="FI15" i="2"/>
  <c r="EH15" i="2"/>
  <c r="EM15" i="2" s="1"/>
  <c r="JB15" i="2"/>
  <c r="IB15" i="2"/>
  <c r="GO15" i="2"/>
  <c r="FX15" i="2"/>
  <c r="FC15" i="2"/>
  <c r="ED15" i="2"/>
  <c r="IT15" i="2"/>
  <c r="GK15" i="2"/>
  <c r="DZ15" i="2"/>
  <c r="DC15" i="2"/>
  <c r="CM15" i="2"/>
  <c r="CQ15" i="2"/>
  <c r="CW15" i="2"/>
  <c r="CI15" i="2" a="1"/>
  <c r="CI15" i="2" s="1"/>
  <c r="CH15" i="2"/>
  <c r="BT15" i="2"/>
  <c r="BZ15" i="2" a="1"/>
  <c r="BZ15" i="2" s="1"/>
  <c r="BY15" i="2"/>
  <c r="CD15" i="2" s="1"/>
  <c r="BU15" i="2" a="1"/>
  <c r="BU15" i="2" s="1"/>
  <c r="AY15" i="2" a="1"/>
  <c r="AY15" i="2" s="1"/>
  <c r="BP15" i="2" a="1"/>
  <c r="BP15" i="2" s="1"/>
  <c r="BF15" i="2"/>
  <c r="BK15" i="2" s="1"/>
  <c r="BO15" i="2"/>
  <c r="AL15" i="2" a="1"/>
  <c r="AL15" i="2" s="1"/>
  <c r="AW15" i="2" s="1"/>
  <c r="BB15" i="2"/>
  <c r="BG15" i="2" a="1"/>
  <c r="BG15" i="2" s="1"/>
  <c r="BC15" i="2" a="1"/>
  <c r="BC15" i="2" s="1"/>
  <c r="AX15" i="2"/>
  <c r="AK15" i="2"/>
  <c r="AP15" i="2" s="1"/>
  <c r="JT13" i="9" l="1"/>
  <c r="JV13" i="9" s="1"/>
  <c r="JW13" i="9" s="1"/>
  <c r="JU13" i="9"/>
  <c r="BA46" i="2"/>
  <c r="AW46" i="9"/>
  <c r="AX46" i="9"/>
  <c r="BA45" i="2"/>
  <c r="AW45" i="9"/>
  <c r="AX45" i="9"/>
  <c r="BA40" i="2"/>
  <c r="AX40" i="9"/>
  <c r="AW40" i="9"/>
  <c r="BA22" i="2"/>
  <c r="AX22" i="9"/>
  <c r="AW22" i="9"/>
  <c r="BA34" i="2"/>
  <c r="AX34" i="9"/>
  <c r="AW34" i="9"/>
  <c r="AP22" i="9"/>
  <c r="L19" i="10" s="1"/>
  <c r="AP45" i="9"/>
  <c r="L42" i="10" s="1"/>
  <c r="AP31" i="9"/>
  <c r="L28" i="10" s="1"/>
  <c r="AP35" i="9"/>
  <c r="L32" i="10" s="1"/>
  <c r="AP33" i="9"/>
  <c r="L30" i="10" s="1"/>
  <c r="AW15" i="9"/>
  <c r="AX15" i="9"/>
  <c r="BA19" i="2"/>
  <c r="AW19" i="9"/>
  <c r="AX19" i="9"/>
  <c r="AP34" i="9"/>
  <c r="L31" i="10" s="1"/>
  <c r="AP46" i="9"/>
  <c r="L43" i="10" s="1"/>
  <c r="BA31" i="2"/>
  <c r="AW31" i="9"/>
  <c r="AX31" i="9"/>
  <c r="BA14" i="2"/>
  <c r="AW14" i="9"/>
  <c r="AX14" i="9"/>
  <c r="AP19" i="9"/>
  <c r="L16" i="10" s="1"/>
  <c r="AP40" i="9"/>
  <c r="L37" i="10" s="1"/>
  <c r="BA26" i="2"/>
  <c r="AX26" i="9"/>
  <c r="AW26" i="9"/>
  <c r="BA24" i="2"/>
  <c r="AX24" i="9"/>
  <c r="AW24" i="9"/>
  <c r="BA35" i="2"/>
  <c r="AX35" i="9"/>
  <c r="AW35" i="9"/>
  <c r="AW33" i="9"/>
  <c r="AX33" i="9"/>
  <c r="AP14" i="9"/>
  <c r="L11" i="10" s="1"/>
  <c r="AP26" i="9"/>
  <c r="L23" i="10" s="1"/>
  <c r="AP24" i="9"/>
  <c r="L21" i="10" s="1"/>
  <c r="AX29" i="9"/>
  <c r="AW29" i="9"/>
  <c r="AX17" i="9"/>
  <c r="AW17" i="9"/>
  <c r="AX30" i="9"/>
  <c r="AW30" i="9"/>
  <c r="AX44" i="9"/>
  <c r="AW44" i="9"/>
  <c r="AX42" i="9"/>
  <c r="AW42" i="9"/>
  <c r="AX43" i="9"/>
  <c r="AW43" i="9"/>
  <c r="AW41" i="9"/>
  <c r="AX41" i="9"/>
  <c r="AW36" i="9"/>
  <c r="AX36" i="9"/>
  <c r="AW37" i="9"/>
  <c r="AX37" i="9"/>
  <c r="AX18" i="9"/>
  <c r="AW18" i="9"/>
  <c r="AX16" i="9"/>
  <c r="AW16" i="9"/>
  <c r="AW27" i="9"/>
  <c r="AX27" i="9"/>
  <c r="AX32" i="9"/>
  <c r="AW32" i="9"/>
  <c r="AX23" i="9"/>
  <c r="AW23" i="9"/>
  <c r="AW38" i="9"/>
  <c r="AX38" i="9"/>
  <c r="AW28" i="9"/>
  <c r="AX28" i="9"/>
  <c r="AW25" i="9"/>
  <c r="AX25" i="9"/>
  <c r="AW21" i="9"/>
  <c r="AX21" i="9"/>
  <c r="AW20" i="9"/>
  <c r="AX20" i="9"/>
  <c r="AX39" i="9"/>
  <c r="AW39" i="9"/>
  <c r="JT36" i="9"/>
  <c r="JV36" i="9" s="1"/>
  <c r="JW36" i="9" s="1"/>
  <c r="JU36" i="9"/>
  <c r="JU20" i="9"/>
  <c r="JT20" i="9"/>
  <c r="JV20" i="9" s="1"/>
  <c r="JW20" i="9" s="1"/>
  <c r="JT38" i="9"/>
  <c r="JV38" i="9" s="1"/>
  <c r="JW38" i="9" s="1"/>
  <c r="JU38" i="9"/>
  <c r="JU28" i="9"/>
  <c r="JT28" i="9"/>
  <c r="JV28" i="9" s="1"/>
  <c r="JW28" i="9" s="1"/>
  <c r="JT39" i="9"/>
  <c r="JV39" i="9" s="1"/>
  <c r="JW39" i="9" s="1"/>
  <c r="JU39" i="9"/>
  <c r="JT18" i="9"/>
  <c r="JV18" i="9" s="1"/>
  <c r="JW18" i="9" s="1"/>
  <c r="JU18" i="9"/>
  <c r="JU16" i="9"/>
  <c r="JT16" i="9"/>
  <c r="JV16" i="9" s="1"/>
  <c r="JW16" i="9" s="1"/>
  <c r="JU42" i="9"/>
  <c r="JT42" i="9"/>
  <c r="JV42" i="9" s="1"/>
  <c r="JW42" i="9" s="1"/>
  <c r="JT41" i="9"/>
  <c r="JV41" i="9" s="1"/>
  <c r="JW41" i="9" s="1"/>
  <c r="JU41" i="9"/>
  <c r="JU25" i="9"/>
  <c r="JT25" i="9"/>
  <c r="JV25" i="9" s="1"/>
  <c r="JW25" i="9" s="1"/>
  <c r="JU30" i="9"/>
  <c r="JT30" i="9"/>
  <c r="JV30" i="9" s="1"/>
  <c r="JW30" i="9" s="1"/>
  <c r="JT27" i="9"/>
  <c r="JV27" i="9" s="1"/>
  <c r="JW27" i="9" s="1"/>
  <c r="JU27" i="9"/>
  <c r="JU21" i="9"/>
  <c r="JT21" i="9"/>
  <c r="JV21" i="9" s="1"/>
  <c r="JW21" i="9" s="1"/>
  <c r="JT37" i="9"/>
  <c r="JV37" i="9" s="1"/>
  <c r="JW37" i="9" s="1"/>
  <c r="JU37" i="9"/>
  <c r="JU17" i="9"/>
  <c r="JT17" i="9"/>
  <c r="JV17" i="9" s="1"/>
  <c r="JW17" i="9" s="1"/>
  <c r="JU23" i="9"/>
  <c r="JT23" i="9"/>
  <c r="JV23" i="9" s="1"/>
  <c r="JW23" i="9" s="1"/>
  <c r="BA33" i="2"/>
  <c r="AW13" i="9"/>
  <c r="AX13" i="9"/>
  <c r="BA37" i="2"/>
  <c r="BA16" i="2"/>
  <c r="BA21" i="2"/>
  <c r="BA39" i="2"/>
  <c r="BA43" i="2"/>
  <c r="BA29" i="2"/>
  <c r="BN12" i="2"/>
  <c r="BS12" i="2" s="1"/>
  <c r="BX12" i="2" s="1"/>
  <c r="BJ12" i="2"/>
  <c r="BA38" i="2"/>
  <c r="BA32" i="2"/>
  <c r="BA27" i="2"/>
  <c r="BA36" i="2"/>
  <c r="BA18" i="2"/>
  <c r="BA30" i="2"/>
  <c r="BA20" i="2"/>
  <c r="BA42" i="2"/>
  <c r="BA17" i="2"/>
  <c r="BA23" i="2"/>
  <c r="BA44" i="2"/>
  <c r="BA25" i="2"/>
  <c r="BA28" i="2"/>
  <c r="BA41" i="2"/>
  <c r="BA15" i="2"/>
  <c r="AO15" i="2"/>
  <c r="AP15" i="9" s="1"/>
  <c r="BA13" i="2"/>
  <c r="BB33" i="9" l="1"/>
  <c r="BA33" i="9"/>
  <c r="BA15" i="9"/>
  <c r="BB15" i="9"/>
  <c r="BE26" i="2"/>
  <c r="BB26" i="9"/>
  <c r="BA26" i="9"/>
  <c r="BE31" i="2"/>
  <c r="BA31" i="9"/>
  <c r="BB31" i="9"/>
  <c r="BE34" i="2"/>
  <c r="BB34" i="9"/>
  <c r="BA34" i="9"/>
  <c r="BE35" i="2"/>
  <c r="BB35" i="9"/>
  <c r="BA35" i="9"/>
  <c r="BE14" i="2"/>
  <c r="BB14" i="9"/>
  <c r="BA14" i="9"/>
  <c r="BE19" i="2"/>
  <c r="BB19" i="9"/>
  <c r="BA19" i="9"/>
  <c r="BE22" i="2"/>
  <c r="BB22" i="9"/>
  <c r="BA22" i="9"/>
  <c r="BE45" i="2"/>
  <c r="BA45" i="9"/>
  <c r="BB45" i="9"/>
  <c r="BE24" i="2"/>
  <c r="BB24" i="9"/>
  <c r="BA24" i="9"/>
  <c r="BE40" i="2"/>
  <c r="BB40" i="9"/>
  <c r="BA40" i="9"/>
  <c r="BE46" i="2"/>
  <c r="BA46" i="9"/>
  <c r="BB46" i="9"/>
  <c r="BA41" i="9"/>
  <c r="BB41" i="9"/>
  <c r="BB28" i="9"/>
  <c r="BA28" i="9"/>
  <c r="BA23" i="9"/>
  <c r="BB23" i="9"/>
  <c r="BB27" i="9"/>
  <c r="BA27" i="9"/>
  <c r="BB38" i="9"/>
  <c r="BA38" i="9"/>
  <c r="BA16" i="9"/>
  <c r="BB16" i="9"/>
  <c r="BA25" i="9"/>
  <c r="BB25" i="9"/>
  <c r="BA44" i="9"/>
  <c r="BB44" i="9"/>
  <c r="BA18" i="9"/>
  <c r="BB18" i="9"/>
  <c r="BA36" i="9"/>
  <c r="BB36" i="9"/>
  <c r="BA21" i="9"/>
  <c r="BB21" i="9"/>
  <c r="BB42" i="9"/>
  <c r="BA42" i="9"/>
  <c r="BB32" i="9"/>
  <c r="BA32" i="9"/>
  <c r="BA39" i="9"/>
  <c r="BB39" i="9"/>
  <c r="BA37" i="9"/>
  <c r="BB37" i="9"/>
  <c r="BB17" i="9"/>
  <c r="BA17" i="9"/>
  <c r="BA20" i="9"/>
  <c r="BB20" i="9"/>
  <c r="BA30" i="9"/>
  <c r="BB30" i="9"/>
  <c r="BA29" i="9"/>
  <c r="BB29" i="9"/>
  <c r="BA43" i="9"/>
  <c r="BB43" i="9"/>
  <c r="BE33" i="2"/>
  <c r="L12" i="10"/>
  <c r="BE15" i="2"/>
  <c r="BN15" i="2" s="1"/>
  <c r="BE13" i="2"/>
  <c r="BA13" i="9"/>
  <c r="BB13" i="9"/>
  <c r="BE41" i="2"/>
  <c r="BE28" i="2"/>
  <c r="BE23" i="2"/>
  <c r="BE38" i="2"/>
  <c r="BE43" i="2"/>
  <c r="BE17" i="2"/>
  <c r="BE20" i="2"/>
  <c r="BE36" i="2"/>
  <c r="BE32" i="2"/>
  <c r="BE37" i="2"/>
  <c r="BE30" i="2"/>
  <c r="BE29" i="2"/>
  <c r="BE21" i="2"/>
  <c r="BE25" i="2"/>
  <c r="BE44" i="2"/>
  <c r="BE42" i="2"/>
  <c r="BE18" i="2"/>
  <c r="BE27" i="2"/>
  <c r="CC12" i="2"/>
  <c r="CG12" i="2"/>
  <c r="CL12" i="2" s="1"/>
  <c r="DI12" i="2" s="1"/>
  <c r="BE39" i="2"/>
  <c r="BE16" i="2"/>
  <c r="CU12" i="2" l="1"/>
  <c r="DA12" i="2"/>
  <c r="DU12" i="2" s="1"/>
  <c r="DN12" i="2"/>
  <c r="BN15" i="9"/>
  <c r="BO15" i="9"/>
  <c r="BE46" i="9"/>
  <c r="BJ46" i="9" s="1" a="1"/>
  <c r="BJ46" i="9" s="1"/>
  <c r="BF46" i="9"/>
  <c r="BK46" i="9" s="1"/>
  <c r="O43" i="10" s="1"/>
  <c r="BN46" i="2"/>
  <c r="BJ46" i="2"/>
  <c r="BF15" i="9"/>
  <c r="BE15" i="9"/>
  <c r="BJ15" i="9" s="1" a="1"/>
  <c r="BJ15" i="9" s="1"/>
  <c r="BE40" i="9"/>
  <c r="BJ40" i="9" s="1" a="1"/>
  <c r="BJ40" i="9" s="1"/>
  <c r="BF40" i="9"/>
  <c r="BN40" i="2"/>
  <c r="BJ40" i="2"/>
  <c r="BE45" i="9"/>
  <c r="BJ45" i="9" s="1" a="1"/>
  <c r="BJ45" i="9" s="1"/>
  <c r="BF45" i="9"/>
  <c r="BJ45" i="2"/>
  <c r="BN45" i="2"/>
  <c r="BE19" i="9"/>
  <c r="BJ19" i="9" s="1" a="1"/>
  <c r="BJ19" i="9" s="1"/>
  <c r="BF19" i="9"/>
  <c r="BN19" i="2"/>
  <c r="BJ19" i="2"/>
  <c r="BE35" i="9"/>
  <c r="BJ35" i="9" s="1" a="1"/>
  <c r="BJ35" i="9" s="1"/>
  <c r="BF35" i="9"/>
  <c r="BN35" i="2"/>
  <c r="BJ35" i="2"/>
  <c r="BF31" i="9"/>
  <c r="BE31" i="9"/>
  <c r="BJ31" i="9" s="1" a="1"/>
  <c r="BJ31" i="9" s="1"/>
  <c r="BJ31" i="2"/>
  <c r="BN31" i="2"/>
  <c r="BF24" i="9"/>
  <c r="BE24" i="9"/>
  <c r="BJ24" i="9" s="1" a="1"/>
  <c r="BJ24" i="9" s="1"/>
  <c r="BN24" i="2"/>
  <c r="BJ24" i="2"/>
  <c r="BF26" i="9"/>
  <c r="BK26" i="9" s="1"/>
  <c r="O23" i="10" s="1"/>
  <c r="BE26" i="9"/>
  <c r="BJ26" i="9" s="1" a="1"/>
  <c r="BJ26" i="9" s="1"/>
  <c r="BN26" i="2"/>
  <c r="BJ26" i="2"/>
  <c r="BF33" i="9"/>
  <c r="BE33" i="9"/>
  <c r="BJ33" i="9" s="1" a="1"/>
  <c r="BJ33" i="9" s="1"/>
  <c r="BE22" i="9"/>
  <c r="BJ22" i="9" s="1" a="1"/>
  <c r="BJ22" i="9" s="1"/>
  <c r="BF22" i="9"/>
  <c r="BN22" i="2"/>
  <c r="BJ22" i="2"/>
  <c r="BF14" i="9"/>
  <c r="BE14" i="9"/>
  <c r="BJ14" i="9" s="1" a="1"/>
  <c r="BJ14" i="9" s="1"/>
  <c r="BN14" i="2"/>
  <c r="BJ14" i="2"/>
  <c r="BF34" i="9"/>
  <c r="BE34" i="9"/>
  <c r="BJ34" i="9" s="1" a="1"/>
  <c r="BJ34" i="9" s="1"/>
  <c r="BN34" i="2"/>
  <c r="BJ34" i="2"/>
  <c r="BE16" i="9"/>
  <c r="BF16" i="9"/>
  <c r="BF42" i="9"/>
  <c r="BE42" i="9"/>
  <c r="BF30" i="9"/>
  <c r="BE30" i="9"/>
  <c r="BE17" i="9"/>
  <c r="BF17" i="9"/>
  <c r="BF43" i="9"/>
  <c r="BE43" i="9"/>
  <c r="BF23" i="9"/>
  <c r="BE23" i="9"/>
  <c r="BE41" i="9"/>
  <c r="BF41" i="9"/>
  <c r="BF27" i="9"/>
  <c r="BE27" i="9"/>
  <c r="BF18" i="9"/>
  <c r="BE18" i="9"/>
  <c r="BF25" i="9"/>
  <c r="BE25" i="9"/>
  <c r="BE37" i="9"/>
  <c r="BF37" i="9"/>
  <c r="BE36" i="9"/>
  <c r="BF36" i="9"/>
  <c r="BE44" i="9"/>
  <c r="BF44" i="9"/>
  <c r="BF21" i="9"/>
  <c r="BE21" i="9"/>
  <c r="BE32" i="9"/>
  <c r="BF32" i="9"/>
  <c r="BE20" i="9"/>
  <c r="BF20" i="9"/>
  <c r="BE38" i="9"/>
  <c r="BF38" i="9"/>
  <c r="BE39" i="9"/>
  <c r="BF39" i="9"/>
  <c r="BF29" i="9"/>
  <c r="BE29" i="9"/>
  <c r="BF28" i="9"/>
  <c r="BE28" i="9"/>
  <c r="BJ33" i="2"/>
  <c r="BN33" i="2"/>
  <c r="BJ15" i="2"/>
  <c r="BN13" i="2"/>
  <c r="BE13" i="9"/>
  <c r="BF13" i="9"/>
  <c r="BN39" i="2"/>
  <c r="BN44" i="2"/>
  <c r="BN21" i="2"/>
  <c r="BN17" i="2"/>
  <c r="BN43" i="2"/>
  <c r="BN28" i="2"/>
  <c r="CP12" i="2"/>
  <c r="BN37" i="2"/>
  <c r="BN32" i="2"/>
  <c r="BN20" i="2"/>
  <c r="BN27" i="2"/>
  <c r="BN18" i="2"/>
  <c r="BN25" i="2"/>
  <c r="BN30" i="2"/>
  <c r="BN38" i="2"/>
  <c r="BN16" i="2"/>
  <c r="BN42" i="2"/>
  <c r="BN29" i="2"/>
  <c r="BN36" i="2"/>
  <c r="BN23" i="2"/>
  <c r="BN41" i="2"/>
  <c r="DB12" i="2" l="1"/>
  <c r="CV12" i="2"/>
  <c r="BN33" i="9"/>
  <c r="BO33" i="9"/>
  <c r="BK22" i="9"/>
  <c r="O19" i="10" s="1"/>
  <c r="BS31" i="2"/>
  <c r="BN31" i="9"/>
  <c r="BO31" i="9"/>
  <c r="BS45" i="2"/>
  <c r="BO45" i="9"/>
  <c r="BN45" i="9"/>
  <c r="BK34" i="9"/>
  <c r="O31" i="10" s="1"/>
  <c r="BK14" i="9"/>
  <c r="O11" i="10" s="1"/>
  <c r="BS26" i="2"/>
  <c r="BN26" i="9"/>
  <c r="BO26" i="9"/>
  <c r="BS24" i="2"/>
  <c r="BO24" i="9"/>
  <c r="BN24" i="9"/>
  <c r="BS35" i="2"/>
  <c r="BO35" i="9"/>
  <c r="BN35" i="9"/>
  <c r="BS19" i="2"/>
  <c r="BO19" i="9"/>
  <c r="BN19" i="9"/>
  <c r="BS40" i="2"/>
  <c r="BO40" i="9"/>
  <c r="BN40" i="9"/>
  <c r="BK15" i="9"/>
  <c r="O12" i="10" s="1"/>
  <c r="BK35" i="9"/>
  <c r="O32" i="10" s="1"/>
  <c r="BK19" i="9"/>
  <c r="O16" i="10" s="1"/>
  <c r="BK45" i="9"/>
  <c r="O42" i="10" s="1"/>
  <c r="BK40" i="9"/>
  <c r="O37" i="10" s="1"/>
  <c r="BS34" i="2"/>
  <c r="BN34" i="9"/>
  <c r="BO34" i="9"/>
  <c r="BS14" i="2"/>
  <c r="BN14" i="9"/>
  <c r="BO14" i="9"/>
  <c r="BS22" i="2"/>
  <c r="BO22" i="9"/>
  <c r="BN22" i="9"/>
  <c r="BK33" i="9"/>
  <c r="O30" i="10" s="1"/>
  <c r="BK24" i="9"/>
  <c r="O21" i="10" s="1"/>
  <c r="BK31" i="9"/>
  <c r="O28" i="10" s="1"/>
  <c r="BS46" i="2"/>
  <c r="BN46" i="9"/>
  <c r="BO46" i="9"/>
  <c r="BO16" i="9"/>
  <c r="BN16" i="9"/>
  <c r="BO43" i="9"/>
  <c r="BN43" i="9"/>
  <c r="BN23" i="9"/>
  <c r="BO23" i="9"/>
  <c r="BN42" i="9"/>
  <c r="BO42" i="9"/>
  <c r="BO38" i="9"/>
  <c r="BN38" i="9"/>
  <c r="BO30" i="9"/>
  <c r="BN30" i="9"/>
  <c r="BN25" i="9"/>
  <c r="BO25" i="9"/>
  <c r="BN18" i="9"/>
  <c r="BO18" i="9"/>
  <c r="BO37" i="9"/>
  <c r="BN37" i="9"/>
  <c r="BN44" i="9"/>
  <c r="BO44" i="9"/>
  <c r="BO41" i="9"/>
  <c r="BN41" i="9"/>
  <c r="BO36" i="9"/>
  <c r="BN36" i="9"/>
  <c r="BN28" i="9"/>
  <c r="BO28" i="9"/>
  <c r="BO17" i="9"/>
  <c r="BN17" i="9"/>
  <c r="BN39" i="9"/>
  <c r="BO39" i="9"/>
  <c r="BO29" i="9"/>
  <c r="BN29" i="9"/>
  <c r="BO27" i="9"/>
  <c r="BN27" i="9"/>
  <c r="BN20" i="9"/>
  <c r="BO20" i="9"/>
  <c r="BO32" i="9"/>
  <c r="BN32" i="9"/>
  <c r="BN21" i="9"/>
  <c r="BO21" i="9"/>
  <c r="BS33" i="2"/>
  <c r="BS13" i="2"/>
  <c r="BO13" i="9"/>
  <c r="BN13" i="9"/>
  <c r="BS30" i="2"/>
  <c r="BS41" i="2"/>
  <c r="BS23" i="2"/>
  <c r="BS25" i="2"/>
  <c r="BS18" i="2"/>
  <c r="BS32" i="2"/>
  <c r="BS37" i="2"/>
  <c r="BS17" i="2"/>
  <c r="BS21" i="2"/>
  <c r="BS42" i="2"/>
  <c r="BS16" i="2"/>
  <c r="BS38" i="2"/>
  <c r="BS20" i="2"/>
  <c r="BS28" i="2"/>
  <c r="BS39" i="2"/>
  <c r="BS36" i="2"/>
  <c r="BS29" i="2"/>
  <c r="BS27" i="2"/>
  <c r="BS43" i="2"/>
  <c r="BS44" i="2"/>
  <c r="BS15" i="2"/>
  <c r="BS15" i="9" l="1"/>
  <c r="BT15" i="9"/>
  <c r="BX46" i="2"/>
  <c r="BT46" i="9"/>
  <c r="BS46" i="9"/>
  <c r="BX34" i="2"/>
  <c r="BS34" i="9"/>
  <c r="BT34" i="9"/>
  <c r="BX45" i="2"/>
  <c r="BT45" i="9"/>
  <c r="BS45" i="9"/>
  <c r="BX22" i="2"/>
  <c r="BS22" i="9"/>
  <c r="BT22" i="9"/>
  <c r="BX14" i="2"/>
  <c r="BS14" i="9"/>
  <c r="BT14" i="9"/>
  <c r="BT33" i="9"/>
  <c r="BS33" i="9"/>
  <c r="BX40" i="2"/>
  <c r="BT40" i="9"/>
  <c r="BS40" i="9"/>
  <c r="BX24" i="2"/>
  <c r="BT24" i="9"/>
  <c r="BS24" i="9"/>
  <c r="BX26" i="2"/>
  <c r="BS26" i="9"/>
  <c r="BT26" i="9"/>
  <c r="BX31" i="2"/>
  <c r="BT31" i="9"/>
  <c r="BS31" i="9"/>
  <c r="BX19" i="2"/>
  <c r="BS19" i="9"/>
  <c r="BT19" i="9"/>
  <c r="BX35" i="2"/>
  <c r="BT35" i="9"/>
  <c r="BS35" i="9"/>
  <c r="BS43" i="9"/>
  <c r="BT43" i="9"/>
  <c r="BS25" i="9"/>
  <c r="BT25" i="9"/>
  <c r="BT29" i="9"/>
  <c r="BS29" i="9"/>
  <c r="BT28" i="9"/>
  <c r="BS28" i="9"/>
  <c r="BS20" i="9"/>
  <c r="BT20" i="9"/>
  <c r="BT42" i="9"/>
  <c r="BS42" i="9"/>
  <c r="BS21" i="9"/>
  <c r="BT21" i="9"/>
  <c r="BS17" i="9"/>
  <c r="BT17" i="9"/>
  <c r="BS37" i="9"/>
  <c r="BT37" i="9"/>
  <c r="BS18" i="9"/>
  <c r="BT18" i="9"/>
  <c r="BS23" i="9"/>
  <c r="BT23" i="9"/>
  <c r="BT38" i="9"/>
  <c r="BS38" i="9"/>
  <c r="BS32" i="9"/>
  <c r="BT32" i="9"/>
  <c r="BS44" i="9"/>
  <c r="BT44" i="9"/>
  <c r="BT27" i="9"/>
  <c r="BS27" i="9"/>
  <c r="BS36" i="9"/>
  <c r="BT36" i="9"/>
  <c r="BS39" i="9"/>
  <c r="BT39" i="9"/>
  <c r="BT16" i="9"/>
  <c r="BS16" i="9"/>
  <c r="BS41" i="9"/>
  <c r="BT41" i="9"/>
  <c r="BT30" i="9"/>
  <c r="BS30" i="9"/>
  <c r="BX33" i="2"/>
  <c r="BS13" i="9"/>
  <c r="BT13" i="9"/>
  <c r="BX13" i="2"/>
  <c r="BX44" i="2"/>
  <c r="BX20" i="2"/>
  <c r="BX16" i="2"/>
  <c r="BX42" i="2"/>
  <c r="BX32" i="2"/>
  <c r="BX41" i="2"/>
  <c r="BX43" i="2"/>
  <c r="BX27" i="2"/>
  <c r="BX21" i="2"/>
  <c r="BX17" i="2"/>
  <c r="BX30" i="2"/>
  <c r="BX29" i="2"/>
  <c r="BX36" i="2"/>
  <c r="BX39" i="2"/>
  <c r="BX28" i="2"/>
  <c r="BX18" i="2"/>
  <c r="BX38" i="2"/>
  <c r="BX37" i="2"/>
  <c r="BX25" i="2"/>
  <c r="BX23" i="2"/>
  <c r="DY12" i="2"/>
  <c r="EG12" i="2"/>
  <c r="EC12" i="2"/>
  <c r="BX15" i="2"/>
  <c r="BX40" i="9" l="1"/>
  <c r="CC40" i="9" s="1" a="1"/>
  <c r="CC40" i="9" s="1"/>
  <c r="BY40" i="9"/>
  <c r="CD40" i="9" s="1"/>
  <c r="R37" i="10" s="1"/>
  <c r="CG40" i="2"/>
  <c r="CC40" i="2"/>
  <c r="BY19" i="9"/>
  <c r="CD19" i="9" s="1"/>
  <c r="R16" i="10" s="1"/>
  <c r="BX19" i="9"/>
  <c r="CC19" i="9" s="1" a="1"/>
  <c r="CC19" i="9" s="1"/>
  <c r="CC19" i="2"/>
  <c r="CG19" i="2"/>
  <c r="BX22" i="9"/>
  <c r="CC22" i="9" s="1" a="1"/>
  <c r="CC22" i="9" s="1"/>
  <c r="BY22" i="9"/>
  <c r="CD22" i="9" s="1"/>
  <c r="R19" i="10" s="1"/>
  <c r="CC22" i="2"/>
  <c r="CG22" i="2"/>
  <c r="BX46" i="9"/>
  <c r="CC46" i="9" s="1" a="1"/>
  <c r="CC46" i="9" s="1"/>
  <c r="BY46" i="9"/>
  <c r="CD46" i="9" s="1"/>
  <c r="R43" i="10" s="1"/>
  <c r="CG46" i="2"/>
  <c r="CC46" i="2"/>
  <c r="BY24" i="9"/>
  <c r="CD24" i="9" s="1"/>
  <c r="R21" i="10" s="1"/>
  <c r="BX24" i="9"/>
  <c r="CC24" i="9" s="1" a="1"/>
  <c r="CC24" i="9" s="1"/>
  <c r="CC24" i="2"/>
  <c r="CG24" i="2"/>
  <c r="BX15" i="9"/>
  <c r="CC15" i="9" s="1" a="1"/>
  <c r="CC15" i="9" s="1"/>
  <c r="BY15" i="9"/>
  <c r="BX33" i="9"/>
  <c r="CC33" i="9" s="1" a="1"/>
  <c r="CC33" i="9" s="1"/>
  <c r="BY33" i="9"/>
  <c r="BX35" i="9"/>
  <c r="CC35" i="9" s="1" a="1"/>
  <c r="CC35" i="9" s="1"/>
  <c r="BY35" i="9"/>
  <c r="CD35" i="9" s="1"/>
  <c r="R32" i="10" s="1"/>
  <c r="CC35" i="2"/>
  <c r="CG35" i="2"/>
  <c r="BY31" i="9"/>
  <c r="CD31" i="9" s="1"/>
  <c r="R28" i="10" s="1"/>
  <c r="BX31" i="9"/>
  <c r="CC31" i="9" s="1" a="1"/>
  <c r="CC31" i="9" s="1"/>
  <c r="CG31" i="2"/>
  <c r="CC31" i="2"/>
  <c r="BX26" i="9"/>
  <c r="CC26" i="9" s="1" a="1"/>
  <c r="CC26" i="9" s="1"/>
  <c r="BY26" i="9"/>
  <c r="CD26" i="9" s="1"/>
  <c r="R23" i="10" s="1"/>
  <c r="CG26" i="2"/>
  <c r="CC26" i="2"/>
  <c r="BX14" i="9"/>
  <c r="CC14" i="9" s="1" a="1"/>
  <c r="CC14" i="9" s="1"/>
  <c r="BY14" i="9"/>
  <c r="CD14" i="9" s="1"/>
  <c r="R11" i="10" s="1"/>
  <c r="CG14" i="2"/>
  <c r="CC14" i="2"/>
  <c r="BX45" i="9"/>
  <c r="CC45" i="9" s="1" a="1"/>
  <c r="CC45" i="9" s="1"/>
  <c r="BY45" i="9"/>
  <c r="CD45" i="9" s="1"/>
  <c r="R42" i="10" s="1"/>
  <c r="CC45" i="2"/>
  <c r="CG45" i="2"/>
  <c r="BX34" i="9"/>
  <c r="CC34" i="9" s="1" a="1"/>
  <c r="CC34" i="9" s="1"/>
  <c r="BY34" i="9"/>
  <c r="CD34" i="9" s="1"/>
  <c r="R31" i="10" s="1"/>
  <c r="CG34" i="2"/>
  <c r="CC34" i="2"/>
  <c r="BY25" i="9"/>
  <c r="BX25" i="9"/>
  <c r="BX44" i="9"/>
  <c r="BY44" i="9"/>
  <c r="BY18" i="9"/>
  <c r="BX18" i="9"/>
  <c r="BY28" i="9"/>
  <c r="BX28" i="9"/>
  <c r="BY36" i="9"/>
  <c r="BX36" i="9"/>
  <c r="BY27" i="9"/>
  <c r="BX27" i="9"/>
  <c r="BY16" i="9"/>
  <c r="BX16" i="9"/>
  <c r="BY23" i="9"/>
  <c r="BX23" i="9"/>
  <c r="BY29" i="9"/>
  <c r="BX29" i="9"/>
  <c r="BY30" i="9"/>
  <c r="BX30" i="9"/>
  <c r="BX17" i="9"/>
  <c r="BY17" i="9"/>
  <c r="BY41" i="9"/>
  <c r="BX41" i="9"/>
  <c r="BY32" i="9"/>
  <c r="BX32" i="9"/>
  <c r="BX20" i="9"/>
  <c r="BY20" i="9"/>
  <c r="BY37" i="9"/>
  <c r="BX37" i="9"/>
  <c r="BX38" i="9"/>
  <c r="BY38" i="9"/>
  <c r="BY39" i="9"/>
  <c r="BX39" i="9"/>
  <c r="BX21" i="9"/>
  <c r="BY21" i="9"/>
  <c r="BY43" i="9"/>
  <c r="BX43" i="9"/>
  <c r="BY42" i="9"/>
  <c r="BX42" i="9"/>
  <c r="CC33" i="2"/>
  <c r="CG33" i="2"/>
  <c r="CC15" i="2"/>
  <c r="BX13" i="9"/>
  <c r="BY13" i="9"/>
  <c r="CG13" i="2"/>
  <c r="CG37" i="2"/>
  <c r="CG38" i="2"/>
  <c r="CG29" i="2"/>
  <c r="CG30" i="2"/>
  <c r="CG32" i="2"/>
  <c r="CG44" i="2"/>
  <c r="ES12" i="2"/>
  <c r="FB12" i="2" s="1"/>
  <c r="EL12" i="2"/>
  <c r="CG18" i="2"/>
  <c r="CG28" i="2"/>
  <c r="CG39" i="2"/>
  <c r="CG36" i="2"/>
  <c r="CG21" i="2"/>
  <c r="CG43" i="2"/>
  <c r="CG16" i="2"/>
  <c r="CG23" i="2"/>
  <c r="CG17" i="2"/>
  <c r="CG41" i="2"/>
  <c r="CG20" i="2"/>
  <c r="CG25" i="2"/>
  <c r="CG27" i="2"/>
  <c r="CG42" i="2"/>
  <c r="CG15" i="2"/>
  <c r="CG33" i="9" l="1"/>
  <c r="CH33" i="9"/>
  <c r="CL45" i="2"/>
  <c r="CG45" i="9"/>
  <c r="CH45" i="9"/>
  <c r="CL35" i="2"/>
  <c r="CH35" i="9"/>
  <c r="CG35" i="9"/>
  <c r="CD33" i="9"/>
  <c r="R30" i="10" s="1"/>
  <c r="CL24" i="2"/>
  <c r="CG24" i="9"/>
  <c r="CH24" i="9"/>
  <c r="CL22" i="2"/>
  <c r="CG22" i="9"/>
  <c r="CH22" i="9"/>
  <c r="CL19" i="2"/>
  <c r="CG19" i="9"/>
  <c r="CH19" i="9"/>
  <c r="CG15" i="9"/>
  <c r="CH15" i="9"/>
  <c r="CL34" i="2"/>
  <c r="CH34" i="9"/>
  <c r="CG34" i="9"/>
  <c r="CL14" i="2"/>
  <c r="CG14" i="9"/>
  <c r="CH14" i="9"/>
  <c r="CL26" i="2"/>
  <c r="CH26" i="9"/>
  <c r="CG26" i="9"/>
  <c r="CL31" i="2"/>
  <c r="CH31" i="9"/>
  <c r="CG31" i="9"/>
  <c r="CL46" i="2"/>
  <c r="CG46" i="9"/>
  <c r="CH46" i="9"/>
  <c r="CL40" i="2"/>
  <c r="CH40" i="9"/>
  <c r="CG40" i="9"/>
  <c r="CD15" i="9"/>
  <c r="R12" i="10" s="1"/>
  <c r="CG25" i="9"/>
  <c r="CH25" i="9"/>
  <c r="CG20" i="9"/>
  <c r="CH20" i="9"/>
  <c r="CH41" i="9"/>
  <c r="CG41" i="9"/>
  <c r="CG43" i="9"/>
  <c r="CH43" i="9"/>
  <c r="CG21" i="9"/>
  <c r="CH21" i="9"/>
  <c r="CG38" i="9"/>
  <c r="CH38" i="9"/>
  <c r="CH27" i="9"/>
  <c r="CG27" i="9"/>
  <c r="CH16" i="9"/>
  <c r="CG16" i="9"/>
  <c r="CH36" i="9"/>
  <c r="CG36" i="9"/>
  <c r="CH28" i="9"/>
  <c r="CG28" i="9"/>
  <c r="CH44" i="9"/>
  <c r="CG44" i="9"/>
  <c r="CG32" i="9"/>
  <c r="CH32" i="9"/>
  <c r="CH37" i="9"/>
  <c r="CG37" i="9"/>
  <c r="CG17" i="9"/>
  <c r="CH17" i="9"/>
  <c r="CH30" i="9"/>
  <c r="CG30" i="9"/>
  <c r="CG42" i="9"/>
  <c r="CH42" i="9"/>
  <c r="CH23" i="9"/>
  <c r="CG23" i="9"/>
  <c r="CH39" i="9"/>
  <c r="CG39" i="9"/>
  <c r="CH18" i="9"/>
  <c r="CG18" i="9"/>
  <c r="CH29" i="9"/>
  <c r="CG29" i="9"/>
  <c r="CL33" i="2"/>
  <c r="CG13" i="9"/>
  <c r="CH13" i="9"/>
  <c r="CL13" i="2"/>
  <c r="CL25" i="2"/>
  <c r="CL41" i="2"/>
  <c r="CL21" i="2"/>
  <c r="FH12" i="2"/>
  <c r="EW12" i="2"/>
  <c r="FM12" i="2"/>
  <c r="CL27" i="2"/>
  <c r="CL39" i="2"/>
  <c r="CL29" i="2"/>
  <c r="CL42" i="2"/>
  <c r="CL20" i="2"/>
  <c r="CL17" i="2"/>
  <c r="CL43" i="2"/>
  <c r="CL30" i="2"/>
  <c r="CL38" i="2"/>
  <c r="CL23" i="2"/>
  <c r="CL16" i="2"/>
  <c r="CL36" i="2"/>
  <c r="CL28" i="2"/>
  <c r="CL18" i="2"/>
  <c r="CL44" i="2"/>
  <c r="CL32" i="2"/>
  <c r="CL37" i="2"/>
  <c r="CL15" i="2"/>
  <c r="DI40" i="2" l="1"/>
  <c r="CL40" i="9"/>
  <c r="CM40" i="9"/>
  <c r="CP40" i="2"/>
  <c r="DI22" i="2"/>
  <c r="CL22" i="9"/>
  <c r="CM22" i="9"/>
  <c r="CP22" i="2"/>
  <c r="CM15" i="9"/>
  <c r="CL15" i="9"/>
  <c r="DI14" i="2"/>
  <c r="CL14" i="9"/>
  <c r="CM14" i="9"/>
  <c r="CP14" i="2"/>
  <c r="DI34" i="2"/>
  <c r="CL34" i="9"/>
  <c r="CM34" i="9"/>
  <c r="CP34" i="2"/>
  <c r="DI24" i="2"/>
  <c r="CL24" i="9"/>
  <c r="CM24" i="9"/>
  <c r="CP24" i="2"/>
  <c r="DI35" i="2"/>
  <c r="CM35" i="9"/>
  <c r="CL35" i="9"/>
  <c r="CP35" i="2"/>
  <c r="DI45" i="2"/>
  <c r="CL45" i="9"/>
  <c r="CM45" i="9"/>
  <c r="CP45" i="2"/>
  <c r="CL33" i="9"/>
  <c r="CM33" i="9"/>
  <c r="DI46" i="2"/>
  <c r="CM46" i="9"/>
  <c r="CL46" i="9"/>
  <c r="CP46" i="2"/>
  <c r="DI26" i="2"/>
  <c r="CL26" i="9"/>
  <c r="CM26" i="9"/>
  <c r="CP26" i="2"/>
  <c r="DI19" i="2"/>
  <c r="CM19" i="9"/>
  <c r="CL19" i="9"/>
  <c r="CP19" i="2"/>
  <c r="DI31" i="2"/>
  <c r="CL31" i="9"/>
  <c r="CM31" i="9"/>
  <c r="CP31" i="2"/>
  <c r="CM44" i="9"/>
  <c r="CL44" i="9"/>
  <c r="CL16" i="9"/>
  <c r="CM16" i="9"/>
  <c r="CM17" i="9"/>
  <c r="CL17" i="9"/>
  <c r="CL42" i="9"/>
  <c r="CM42" i="9"/>
  <c r="CM29" i="9"/>
  <c r="CL29" i="9"/>
  <c r="CM39" i="9"/>
  <c r="CL39" i="9"/>
  <c r="CM21" i="9"/>
  <c r="CL21" i="9"/>
  <c r="CM41" i="9"/>
  <c r="CL41" i="9"/>
  <c r="CM25" i="9"/>
  <c r="CL25" i="9"/>
  <c r="CL32" i="9"/>
  <c r="CM32" i="9"/>
  <c r="CM28" i="9"/>
  <c r="CL28" i="9"/>
  <c r="CL23" i="9"/>
  <c r="CM23" i="9"/>
  <c r="CM20" i="9"/>
  <c r="CL20" i="9"/>
  <c r="CL36" i="9"/>
  <c r="CM36" i="9"/>
  <c r="CL38" i="9"/>
  <c r="CM38" i="9"/>
  <c r="CM43" i="9"/>
  <c r="CL43" i="9"/>
  <c r="CL37" i="9"/>
  <c r="CM37" i="9"/>
  <c r="CL18" i="9"/>
  <c r="CM18" i="9"/>
  <c r="CM30" i="9"/>
  <c r="CL30" i="9"/>
  <c r="CL27" i="9"/>
  <c r="CM27" i="9"/>
  <c r="DI33" i="2"/>
  <c r="CP33" i="2"/>
  <c r="DI36" i="2"/>
  <c r="DI43" i="2"/>
  <c r="DI37" i="2"/>
  <c r="DI18" i="2"/>
  <c r="DI30" i="2"/>
  <c r="DI21" i="2"/>
  <c r="DI41" i="2"/>
  <c r="DI25" i="2"/>
  <c r="DI44" i="2"/>
  <c r="DI17" i="2"/>
  <c r="DN17" i="2" s="1"/>
  <c r="DI42" i="2"/>
  <c r="DI29" i="2"/>
  <c r="DI39" i="2"/>
  <c r="DI38" i="2"/>
  <c r="DI27" i="2"/>
  <c r="DI32" i="2"/>
  <c r="DI28" i="2"/>
  <c r="DI23" i="2"/>
  <c r="DI20" i="2"/>
  <c r="DI16" i="2"/>
  <c r="DI13" i="2"/>
  <c r="CL13" i="9"/>
  <c r="CM13" i="9"/>
  <c r="CP13" i="2"/>
  <c r="CP18" i="2"/>
  <c r="CP38" i="2"/>
  <c r="CP43" i="2"/>
  <c r="CP17" i="2"/>
  <c r="CP29" i="2"/>
  <c r="CP39" i="2"/>
  <c r="CP25" i="2"/>
  <c r="CP37" i="2"/>
  <c r="CP32" i="2"/>
  <c r="CP23" i="2"/>
  <c r="CP30" i="2"/>
  <c r="CP20" i="2"/>
  <c r="CP21" i="2"/>
  <c r="CP41" i="2"/>
  <c r="CP44" i="2"/>
  <c r="CP36" i="2"/>
  <c r="CP16" i="2"/>
  <c r="CP42" i="2"/>
  <c r="CP27" i="2"/>
  <c r="FW12" i="2"/>
  <c r="GA12" i="2" s="1"/>
  <c r="FQ12" i="2"/>
  <c r="CP28" i="2"/>
  <c r="CP15" i="2"/>
  <c r="DI15" i="2"/>
  <c r="DG33" i="9" l="1"/>
  <c r="DH33" i="9"/>
  <c r="DG15" i="9"/>
  <c r="DH15" i="9"/>
  <c r="CQ33" i="9"/>
  <c r="CP33" i="9"/>
  <c r="CP31" i="9"/>
  <c r="CQ31" i="9"/>
  <c r="DB31" i="2"/>
  <c r="CV31" i="2"/>
  <c r="CP19" i="9"/>
  <c r="CQ19" i="9"/>
  <c r="CV19" i="2"/>
  <c r="DB19" i="2"/>
  <c r="CQ26" i="9"/>
  <c r="CP26" i="9"/>
  <c r="DB26" i="2"/>
  <c r="CV26" i="2"/>
  <c r="CQ46" i="9"/>
  <c r="CP46" i="9"/>
  <c r="CV46" i="2"/>
  <c r="DB46" i="2"/>
  <c r="CQ22" i="9"/>
  <c r="CP22" i="9"/>
  <c r="DB22" i="2"/>
  <c r="CV22" i="2"/>
  <c r="CP40" i="9"/>
  <c r="CQ40" i="9"/>
  <c r="CV40" i="2"/>
  <c r="DB40" i="2"/>
  <c r="DH45" i="9"/>
  <c r="DG45" i="9"/>
  <c r="DN45" i="2"/>
  <c r="DG35" i="9"/>
  <c r="DH35" i="9"/>
  <c r="DN35" i="2"/>
  <c r="DH24" i="9"/>
  <c r="DG24" i="9"/>
  <c r="DN24" i="2"/>
  <c r="DH34" i="9"/>
  <c r="DG34" i="9"/>
  <c r="DN34" i="2"/>
  <c r="DG14" i="9"/>
  <c r="DH14" i="9"/>
  <c r="DN14" i="2"/>
  <c r="CP45" i="9"/>
  <c r="CQ45" i="9"/>
  <c r="CV45" i="2"/>
  <c r="CU45" i="2" s="1"/>
  <c r="DB45" i="2"/>
  <c r="CQ35" i="9"/>
  <c r="CP35" i="9"/>
  <c r="CV35" i="2"/>
  <c r="CU35" i="2" s="1"/>
  <c r="DB35" i="2"/>
  <c r="CQ24" i="9"/>
  <c r="CP24" i="9"/>
  <c r="CV24" i="2"/>
  <c r="DB24" i="2"/>
  <c r="CP34" i="9"/>
  <c r="CQ34" i="9"/>
  <c r="DB34" i="2"/>
  <c r="CV34" i="2"/>
  <c r="CQ14" i="9"/>
  <c r="CP14" i="9"/>
  <c r="CV14" i="2"/>
  <c r="DB14" i="2"/>
  <c r="CQ15" i="9"/>
  <c r="CP15" i="9"/>
  <c r="DG31" i="9"/>
  <c r="DH31" i="9"/>
  <c r="DA31" i="2"/>
  <c r="DN31" i="2"/>
  <c r="CU31" i="2"/>
  <c r="DH19" i="9"/>
  <c r="DG19" i="9"/>
  <c r="DA19" i="2"/>
  <c r="DN19" i="2"/>
  <c r="CU19" i="2"/>
  <c r="DG26" i="9"/>
  <c r="DH26" i="9"/>
  <c r="DN26" i="2"/>
  <c r="CU26" i="2"/>
  <c r="DA26" i="2"/>
  <c r="DH46" i="9"/>
  <c r="DG46" i="9"/>
  <c r="CU46" i="2"/>
  <c r="DA46" i="2"/>
  <c r="DU46" i="2" s="1"/>
  <c r="DN46" i="2"/>
  <c r="DG22" i="9"/>
  <c r="DH22" i="9"/>
  <c r="DN22" i="2"/>
  <c r="CU22" i="2"/>
  <c r="DA22" i="2"/>
  <c r="DG40" i="9"/>
  <c r="DH40" i="9"/>
  <c r="CU40" i="2"/>
  <c r="DA40" i="2"/>
  <c r="DU40" i="2" s="1"/>
  <c r="DN40" i="2"/>
  <c r="CP21" i="9"/>
  <c r="CQ21" i="9"/>
  <c r="CP25" i="9"/>
  <c r="CQ25" i="9"/>
  <c r="CQ43" i="9"/>
  <c r="CP43" i="9"/>
  <c r="CP18" i="9"/>
  <c r="CQ18" i="9"/>
  <c r="DM17" i="9"/>
  <c r="DL17" i="9"/>
  <c r="DG27" i="9"/>
  <c r="DH27" i="9"/>
  <c r="DG41" i="9"/>
  <c r="DH41" i="9"/>
  <c r="DG30" i="9"/>
  <c r="DH30" i="9"/>
  <c r="DG18" i="9"/>
  <c r="DH18" i="9"/>
  <c r="CP23" i="9"/>
  <c r="CQ23" i="9"/>
  <c r="CP39" i="9"/>
  <c r="CQ39" i="9"/>
  <c r="DH16" i="9"/>
  <c r="DG16" i="9"/>
  <c r="DG38" i="9"/>
  <c r="DH38" i="9"/>
  <c r="DH39" i="9"/>
  <c r="DG39" i="9"/>
  <c r="DG29" i="9"/>
  <c r="DH29" i="9"/>
  <c r="DH42" i="9"/>
  <c r="DG42" i="9"/>
  <c r="DG37" i="9"/>
  <c r="DH37" i="9"/>
  <c r="DG36" i="9"/>
  <c r="DH36" i="9"/>
  <c r="CP28" i="9"/>
  <c r="CQ28" i="9"/>
  <c r="CP42" i="9"/>
  <c r="CQ42" i="9"/>
  <c r="CP16" i="9"/>
  <c r="CQ16" i="9"/>
  <c r="CP36" i="9"/>
  <c r="CQ36" i="9"/>
  <c r="CP41" i="9"/>
  <c r="CQ41" i="9"/>
  <c r="CQ30" i="9"/>
  <c r="CP30" i="9"/>
  <c r="CP38" i="9"/>
  <c r="CQ38" i="9"/>
  <c r="DH44" i="9"/>
  <c r="DG44" i="9"/>
  <c r="DG21" i="9"/>
  <c r="DH21" i="9"/>
  <c r="DG43" i="9"/>
  <c r="DH43" i="9"/>
  <c r="CP27" i="9"/>
  <c r="CQ27" i="9"/>
  <c r="CQ44" i="9"/>
  <c r="CP44" i="9"/>
  <c r="CP20" i="9"/>
  <c r="CQ20" i="9"/>
  <c r="CQ32" i="9"/>
  <c r="CP32" i="9"/>
  <c r="CP37" i="9"/>
  <c r="CQ37" i="9"/>
  <c r="CQ29" i="9"/>
  <c r="CP29" i="9"/>
  <c r="CQ17" i="9"/>
  <c r="CP17" i="9"/>
  <c r="DG20" i="9"/>
  <c r="DH20" i="9"/>
  <c r="DG23" i="9"/>
  <c r="DH23" i="9"/>
  <c r="DG28" i="9"/>
  <c r="DH28" i="9"/>
  <c r="DH32" i="9"/>
  <c r="DG32" i="9"/>
  <c r="DG17" i="9"/>
  <c r="DH17" i="9"/>
  <c r="DG25" i="9"/>
  <c r="DH25" i="9"/>
  <c r="CV33" i="2"/>
  <c r="DB33" i="2"/>
  <c r="DA33" i="2" s="1"/>
  <c r="CU33" i="2"/>
  <c r="DN33" i="2"/>
  <c r="DN15" i="2"/>
  <c r="CV15" i="2"/>
  <c r="CU15" i="2" s="1"/>
  <c r="DB25" i="2"/>
  <c r="DA25" i="2" s="1"/>
  <c r="CV25" i="2"/>
  <c r="CU25" i="2" s="1"/>
  <c r="CV38" i="2"/>
  <c r="CU38" i="2" s="1"/>
  <c r="DB38" i="2"/>
  <c r="DB23" i="2"/>
  <c r="DA23" i="2" s="1"/>
  <c r="CV23" i="2"/>
  <c r="CV29" i="2"/>
  <c r="CU29" i="2" s="1"/>
  <c r="DB29" i="2"/>
  <c r="DA29" i="2" s="1"/>
  <c r="DN20" i="2"/>
  <c r="DN23" i="2"/>
  <c r="DN28" i="2"/>
  <c r="DN32" i="2"/>
  <c r="DN25" i="2"/>
  <c r="CV21" i="2"/>
  <c r="DB21" i="2"/>
  <c r="DN27" i="2"/>
  <c r="DN30" i="2"/>
  <c r="DN18" i="2"/>
  <c r="DB28" i="2"/>
  <c r="CV28" i="2"/>
  <c r="DB42" i="2"/>
  <c r="DA42" i="2" s="1"/>
  <c r="CV42" i="2"/>
  <c r="CU42" i="2" s="1"/>
  <c r="DB36" i="2"/>
  <c r="DA36" i="2" s="1"/>
  <c r="CV36" i="2"/>
  <c r="CU36" i="2" s="1"/>
  <c r="DB41" i="2"/>
  <c r="DA41" i="2" s="1"/>
  <c r="CV41" i="2"/>
  <c r="CU41" i="2" s="1"/>
  <c r="CV30" i="2"/>
  <c r="DB30" i="2"/>
  <c r="DB43" i="2"/>
  <c r="DA43" i="2" s="1"/>
  <c r="CV43" i="2"/>
  <c r="CV18" i="2"/>
  <c r="DB18" i="2"/>
  <c r="DN44" i="2"/>
  <c r="DN21" i="2"/>
  <c r="DN43" i="2"/>
  <c r="DN41" i="2"/>
  <c r="DB27" i="2"/>
  <c r="CV27" i="2"/>
  <c r="DB44" i="2"/>
  <c r="CV44" i="2"/>
  <c r="DB20" i="2"/>
  <c r="CV20" i="2"/>
  <c r="DB32" i="2"/>
  <c r="CV32" i="2"/>
  <c r="CV37" i="2"/>
  <c r="CU37" i="2" s="1"/>
  <c r="DB37" i="2"/>
  <c r="DA37" i="2" s="1"/>
  <c r="DB39" i="2"/>
  <c r="CV39" i="2"/>
  <c r="DN38" i="2"/>
  <c r="DN39" i="2"/>
  <c r="DA39" i="2"/>
  <c r="DN29" i="2"/>
  <c r="DN42" i="2"/>
  <c r="DN37" i="2"/>
  <c r="DN36" i="2"/>
  <c r="DH13" i="9"/>
  <c r="DG13" i="9"/>
  <c r="DN13" i="2"/>
  <c r="CP13" i="9"/>
  <c r="CQ13" i="9"/>
  <c r="CV13" i="2"/>
  <c r="DB13" i="2"/>
  <c r="DN16" i="2"/>
  <c r="CV16" i="2"/>
  <c r="DB16" i="2"/>
  <c r="CV17" i="2"/>
  <c r="DB17" i="2"/>
  <c r="GE12" i="2"/>
  <c r="GJ12" i="2"/>
  <c r="DB15" i="2"/>
  <c r="DU26" i="2" l="1"/>
  <c r="DU31" i="2"/>
  <c r="DY31" i="2" s="1"/>
  <c r="DT31" i="9"/>
  <c r="DS31" i="9"/>
  <c r="DA14" i="9"/>
  <c r="CZ14" i="9"/>
  <c r="CU34" i="9"/>
  <c r="CV34" i="9"/>
  <c r="CZ24" i="9"/>
  <c r="DA24" i="9"/>
  <c r="CZ35" i="9"/>
  <c r="DA35" i="9"/>
  <c r="CZ45" i="9"/>
  <c r="DA45" i="9"/>
  <c r="DM14" i="9"/>
  <c r="DL14" i="9"/>
  <c r="DM34" i="9"/>
  <c r="DL34" i="9"/>
  <c r="DA24" i="2"/>
  <c r="CV15" i="9"/>
  <c r="CU15" i="9"/>
  <c r="DM40" i="9"/>
  <c r="DL40" i="9"/>
  <c r="DL22" i="9"/>
  <c r="DM22" i="9"/>
  <c r="DM46" i="9"/>
  <c r="DL46" i="9"/>
  <c r="DS26" i="9"/>
  <c r="DT26" i="9"/>
  <c r="EC26" i="2"/>
  <c r="EG26" i="2"/>
  <c r="DY26" i="2"/>
  <c r="DL19" i="9"/>
  <c r="DM19" i="9"/>
  <c r="CV14" i="9"/>
  <c r="CU14" i="9"/>
  <c r="DA34" i="9"/>
  <c r="CZ34" i="9"/>
  <c r="CU24" i="9"/>
  <c r="CV24" i="9"/>
  <c r="CV35" i="9"/>
  <c r="CU35" i="9"/>
  <c r="CU45" i="9"/>
  <c r="CV45" i="9"/>
  <c r="DA34" i="2"/>
  <c r="CU24" i="2"/>
  <c r="DM35" i="9"/>
  <c r="DL35" i="9"/>
  <c r="DM45" i="9"/>
  <c r="DL45" i="9"/>
  <c r="DL15" i="9"/>
  <c r="DM15" i="9"/>
  <c r="DA33" i="9"/>
  <c r="CZ33" i="9"/>
  <c r="DT40" i="9"/>
  <c r="DS40" i="9"/>
  <c r="EC40" i="2"/>
  <c r="EG40" i="2"/>
  <c r="DY40" i="2"/>
  <c r="DS46" i="9"/>
  <c r="DT46" i="9"/>
  <c r="DY46" i="2"/>
  <c r="EC46" i="2"/>
  <c r="EG46" i="2"/>
  <c r="DU19" i="2"/>
  <c r="CU14" i="2"/>
  <c r="CU34" i="2"/>
  <c r="DL24" i="9"/>
  <c r="DM24" i="9"/>
  <c r="CZ40" i="9"/>
  <c r="DA40" i="9"/>
  <c r="CU22" i="9"/>
  <c r="CV22" i="9"/>
  <c r="CZ46" i="9"/>
  <c r="DA46" i="9"/>
  <c r="CU26" i="9"/>
  <c r="CV26" i="9"/>
  <c r="CZ19" i="9"/>
  <c r="DA19" i="9"/>
  <c r="CV31" i="9"/>
  <c r="CU31" i="9"/>
  <c r="DA15" i="9"/>
  <c r="CZ15" i="9"/>
  <c r="DM33" i="9"/>
  <c r="DL33" i="9"/>
  <c r="CV33" i="9"/>
  <c r="CU33" i="9"/>
  <c r="DU22" i="2"/>
  <c r="DM26" i="9"/>
  <c r="DL26" i="9"/>
  <c r="DM31" i="9"/>
  <c r="DL31" i="9"/>
  <c r="DA14" i="2"/>
  <c r="DU14" i="2" s="1"/>
  <c r="DA35" i="2"/>
  <c r="DU35" i="2" s="1"/>
  <c r="DA45" i="2"/>
  <c r="DU45" i="2" s="1"/>
  <c r="CV40" i="9"/>
  <c r="CU40" i="9"/>
  <c r="CZ22" i="9"/>
  <c r="DA22" i="9"/>
  <c r="CV46" i="9"/>
  <c r="CU46" i="9"/>
  <c r="DA26" i="9"/>
  <c r="CZ26" i="9"/>
  <c r="CV19" i="9"/>
  <c r="CU19" i="9"/>
  <c r="DA31" i="9"/>
  <c r="CZ31" i="9"/>
  <c r="DU33" i="2"/>
  <c r="CZ17" i="9"/>
  <c r="DA17" i="9"/>
  <c r="DM16" i="9"/>
  <c r="DL16" i="9"/>
  <c r="DL37" i="9"/>
  <c r="DM37" i="9"/>
  <c r="CZ37" i="9"/>
  <c r="DA37" i="9"/>
  <c r="CU20" i="9"/>
  <c r="CV20" i="9"/>
  <c r="DL43" i="9"/>
  <c r="DM43" i="9"/>
  <c r="DL44" i="9"/>
  <c r="DM44" i="9"/>
  <c r="CZ41" i="9"/>
  <c r="DA41" i="9"/>
  <c r="DA36" i="9"/>
  <c r="CZ36" i="9"/>
  <c r="DA42" i="9"/>
  <c r="CZ42" i="9"/>
  <c r="DM32" i="9"/>
  <c r="DL32" i="9"/>
  <c r="CU38" i="9"/>
  <c r="CV38" i="9"/>
  <c r="DA25" i="9"/>
  <c r="CZ25" i="9"/>
  <c r="CU17" i="9"/>
  <c r="CV17" i="9"/>
  <c r="DM29" i="9"/>
  <c r="DL29" i="9"/>
  <c r="CV37" i="9"/>
  <c r="CU37" i="9"/>
  <c r="CZ20" i="9"/>
  <c r="DA20" i="9"/>
  <c r="DM21" i="9"/>
  <c r="DL21" i="9"/>
  <c r="CZ18" i="9"/>
  <c r="DA18" i="9"/>
  <c r="CV43" i="9"/>
  <c r="CU43" i="9"/>
  <c r="DA30" i="9"/>
  <c r="CZ30" i="9"/>
  <c r="CU28" i="9"/>
  <c r="CV28" i="9"/>
  <c r="DM30" i="9"/>
  <c r="DL30" i="9"/>
  <c r="CZ21" i="9"/>
  <c r="DA21" i="9"/>
  <c r="DA16" i="9"/>
  <c r="CZ16" i="9"/>
  <c r="DM42" i="9"/>
  <c r="DL42" i="9"/>
  <c r="CU39" i="9"/>
  <c r="CV39" i="9"/>
  <c r="CU32" i="9"/>
  <c r="CV32" i="9"/>
  <c r="CV44" i="9"/>
  <c r="CU44" i="9"/>
  <c r="CV27" i="9"/>
  <c r="CU27" i="9"/>
  <c r="DL41" i="9"/>
  <c r="DM41" i="9"/>
  <c r="CV18" i="9"/>
  <c r="CU18" i="9"/>
  <c r="DA43" i="9"/>
  <c r="CZ43" i="9"/>
  <c r="CU30" i="9"/>
  <c r="CV30" i="9"/>
  <c r="CZ28" i="9"/>
  <c r="DA28" i="9"/>
  <c r="DM18" i="9"/>
  <c r="DL18" i="9"/>
  <c r="CU21" i="2"/>
  <c r="CV21" i="9"/>
  <c r="CU21" i="9"/>
  <c r="DL25" i="9"/>
  <c r="DM25" i="9"/>
  <c r="DA29" i="9"/>
  <c r="CZ29" i="9"/>
  <c r="CU23" i="9"/>
  <c r="CV23" i="9"/>
  <c r="CU16" i="9"/>
  <c r="CV16" i="9"/>
  <c r="DM36" i="9"/>
  <c r="DL36" i="9"/>
  <c r="DL39" i="9"/>
  <c r="DM39" i="9"/>
  <c r="DM38" i="9"/>
  <c r="DL38" i="9"/>
  <c r="CZ39" i="9"/>
  <c r="DA39" i="9"/>
  <c r="CZ32" i="9"/>
  <c r="DA32" i="9"/>
  <c r="CZ44" i="9"/>
  <c r="DA44" i="9"/>
  <c r="DA27" i="9"/>
  <c r="CZ27" i="9"/>
  <c r="CU41" i="9"/>
  <c r="CV41" i="9"/>
  <c r="CU36" i="9"/>
  <c r="CV36" i="9"/>
  <c r="CU42" i="9"/>
  <c r="CV42" i="9"/>
  <c r="DL27" i="9"/>
  <c r="DM27" i="9"/>
  <c r="DM28" i="9"/>
  <c r="DL28" i="9"/>
  <c r="DL23" i="9"/>
  <c r="DM23" i="9"/>
  <c r="DM20" i="9"/>
  <c r="DL20" i="9"/>
  <c r="CU29" i="9"/>
  <c r="CV29" i="9"/>
  <c r="CZ23" i="9"/>
  <c r="DA23" i="9"/>
  <c r="CZ38" i="9"/>
  <c r="DA38" i="9"/>
  <c r="CU25" i="9"/>
  <c r="CV25" i="9"/>
  <c r="DA21" i="2"/>
  <c r="CU39" i="2"/>
  <c r="DU39" i="2" s="1"/>
  <c r="DA32" i="2"/>
  <c r="DA44" i="2"/>
  <c r="CU30" i="2"/>
  <c r="CU44" i="2"/>
  <c r="DA16" i="2"/>
  <c r="DA20" i="2"/>
  <c r="CU18" i="2"/>
  <c r="CU27" i="2"/>
  <c r="DA28" i="2"/>
  <c r="EC33" i="2"/>
  <c r="DY33" i="2"/>
  <c r="EG33" i="2"/>
  <c r="DA15" i="2"/>
  <c r="DU15" i="2" s="1"/>
  <c r="EG15" i="2" s="1"/>
  <c r="DU37" i="2"/>
  <c r="DY37" i="2" s="1"/>
  <c r="DU36" i="2"/>
  <c r="EC36" i="2" s="1"/>
  <c r="DU42" i="2"/>
  <c r="DY42" i="2" s="1"/>
  <c r="DA38" i="2"/>
  <c r="DU38" i="2" s="1"/>
  <c r="EC38" i="2" s="1"/>
  <c r="DA18" i="2"/>
  <c r="CU32" i="2"/>
  <c r="CU23" i="2"/>
  <c r="DU23" i="2" s="1"/>
  <c r="CU20" i="2"/>
  <c r="DA17" i="2"/>
  <c r="DU29" i="2"/>
  <c r="DY29" i="2" s="1"/>
  <c r="DU41" i="2"/>
  <c r="EC41" i="2" s="1"/>
  <c r="DA30" i="2"/>
  <c r="DU30" i="2" s="1"/>
  <c r="DA27" i="2"/>
  <c r="CU17" i="2"/>
  <c r="CU43" i="2"/>
  <c r="DU43" i="2" s="1"/>
  <c r="DU25" i="2"/>
  <c r="CU28" i="2"/>
  <c r="DU28" i="2" s="1"/>
  <c r="CU16" i="2"/>
  <c r="DA13" i="2"/>
  <c r="CZ13" i="9"/>
  <c r="DA13" i="9"/>
  <c r="DL13" i="9"/>
  <c r="DM13" i="9"/>
  <c r="CU13" i="2"/>
  <c r="CU13" i="9"/>
  <c r="CV13" i="9"/>
  <c r="EG36" i="2"/>
  <c r="EC29" i="2"/>
  <c r="HH12" i="2"/>
  <c r="HN12" i="2" s="1"/>
  <c r="GN12" i="2"/>
  <c r="GX12" i="2"/>
  <c r="EC30" i="2"/>
  <c r="EG37" i="2"/>
  <c r="DY15" i="2"/>
  <c r="EC31" i="2" l="1"/>
  <c r="EC37" i="2"/>
  <c r="EA37" i="9" s="1"/>
  <c r="DU21" i="2"/>
  <c r="EG31" i="2"/>
  <c r="EC15" i="2"/>
  <c r="DY38" i="2"/>
  <c r="DW38" i="9" s="1"/>
  <c r="DU27" i="2"/>
  <c r="EG38" i="2"/>
  <c r="EG29" i="2"/>
  <c r="DY36" i="2"/>
  <c r="DX36" i="9" s="1"/>
  <c r="DU32" i="2"/>
  <c r="DT32" i="9" s="1"/>
  <c r="DS15" i="9"/>
  <c r="DT15" i="9"/>
  <c r="DS14" i="9"/>
  <c r="DT14" i="9"/>
  <c r="DY14" i="2"/>
  <c r="EC14" i="2"/>
  <c r="EG14" i="2"/>
  <c r="DT22" i="9"/>
  <c r="DS22" i="9"/>
  <c r="EC22" i="2"/>
  <c r="DY22" i="2"/>
  <c r="EG22" i="2"/>
  <c r="EF46" i="9"/>
  <c r="EE46" i="9"/>
  <c r="EJ46" i="9" s="1" a="1"/>
  <c r="EJ46" i="9" s="1"/>
  <c r="EL46" i="2"/>
  <c r="ES46" i="2"/>
  <c r="EB40" i="9"/>
  <c r="EA40" i="9"/>
  <c r="EB26" i="9"/>
  <c r="EA26" i="9"/>
  <c r="DU24" i="2"/>
  <c r="EF15" i="9"/>
  <c r="EE15" i="9"/>
  <c r="EJ15" i="9" s="1" a="1"/>
  <c r="EJ15" i="9" s="1"/>
  <c r="EF33" i="9"/>
  <c r="EE33" i="9"/>
  <c r="EJ33" i="9" s="1" a="1"/>
  <c r="EJ33" i="9" s="1"/>
  <c r="DT19" i="9"/>
  <c r="DS19" i="9"/>
  <c r="EG19" i="2"/>
  <c r="DY19" i="2"/>
  <c r="EC19" i="2"/>
  <c r="EB46" i="9"/>
  <c r="EA46" i="9"/>
  <c r="DU34" i="2"/>
  <c r="EE31" i="9"/>
  <c r="EJ31" i="9" s="1" a="1"/>
  <c r="EJ31" i="9" s="1"/>
  <c r="EF31" i="9"/>
  <c r="EL31" i="2"/>
  <c r="ES31" i="2"/>
  <c r="EA15" i="9"/>
  <c r="EB15" i="9"/>
  <c r="DW33" i="9"/>
  <c r="DX33" i="9"/>
  <c r="DS45" i="9"/>
  <c r="DT45" i="9"/>
  <c r="EC45" i="2"/>
  <c r="EG45" i="2"/>
  <c r="DY45" i="2"/>
  <c r="DT35" i="9"/>
  <c r="DS35" i="9"/>
  <c r="EG35" i="2"/>
  <c r="EC35" i="2"/>
  <c r="DY35" i="2"/>
  <c r="DX46" i="9"/>
  <c r="DW46" i="9"/>
  <c r="DX40" i="9"/>
  <c r="DW40" i="9"/>
  <c r="DX26" i="9"/>
  <c r="DW26" i="9"/>
  <c r="EA31" i="9"/>
  <c r="EB31" i="9"/>
  <c r="DW15" i="9"/>
  <c r="DX15" i="9"/>
  <c r="EA33" i="9"/>
  <c r="EB33" i="9"/>
  <c r="DS33" i="9"/>
  <c r="DT33" i="9"/>
  <c r="EE40" i="9"/>
  <c r="EJ40" i="9" s="1" a="1"/>
  <c r="EJ40" i="9" s="1"/>
  <c r="EF40" i="9"/>
  <c r="EL40" i="2"/>
  <c r="ES40" i="2"/>
  <c r="EF26" i="9"/>
  <c r="EK26" i="9" s="1"/>
  <c r="U23" i="10" s="1"/>
  <c r="EE26" i="9"/>
  <c r="EJ26" i="9" s="1" a="1"/>
  <c r="EJ26" i="9" s="1"/>
  <c r="ES26" i="2"/>
  <c r="EL26" i="2"/>
  <c r="DX31" i="9"/>
  <c r="DW31" i="9"/>
  <c r="DX37" i="9"/>
  <c r="DW37" i="9"/>
  <c r="EA41" i="9"/>
  <c r="EB41" i="9"/>
  <c r="EE29" i="9"/>
  <c r="EF29" i="9"/>
  <c r="DS43" i="9"/>
  <c r="DT43" i="9"/>
  <c r="DS27" i="9"/>
  <c r="DT27" i="9"/>
  <c r="DS37" i="9"/>
  <c r="DT37" i="9"/>
  <c r="EE37" i="9"/>
  <c r="EF37" i="9"/>
  <c r="EB30" i="9"/>
  <c r="EA30" i="9"/>
  <c r="DW29" i="9"/>
  <c r="DX29" i="9"/>
  <c r="EA36" i="9"/>
  <c r="EB36" i="9"/>
  <c r="DW42" i="9"/>
  <c r="DX42" i="9"/>
  <c r="DS21" i="9"/>
  <c r="DT21" i="9"/>
  <c r="EB38" i="9"/>
  <c r="EA38" i="9"/>
  <c r="EA29" i="9"/>
  <c r="EB29" i="9"/>
  <c r="DW36" i="9"/>
  <c r="DS29" i="9"/>
  <c r="DT29" i="9"/>
  <c r="DT23" i="9"/>
  <c r="DS23" i="9"/>
  <c r="DT38" i="9"/>
  <c r="DS38" i="9"/>
  <c r="DS36" i="9"/>
  <c r="DT36" i="9"/>
  <c r="EE38" i="9"/>
  <c r="EF38" i="9"/>
  <c r="EF36" i="9"/>
  <c r="EE36" i="9"/>
  <c r="DS28" i="9"/>
  <c r="DT28" i="9"/>
  <c r="DT25" i="9"/>
  <c r="DS25" i="9"/>
  <c r="DS30" i="9"/>
  <c r="DT30" i="9"/>
  <c r="DT41" i="9"/>
  <c r="DS41" i="9"/>
  <c r="DS42" i="9"/>
  <c r="DT42" i="9"/>
  <c r="DT39" i="9"/>
  <c r="DS39" i="9"/>
  <c r="DY21" i="2"/>
  <c r="EC21" i="2"/>
  <c r="EG21" i="2"/>
  <c r="ES21" i="2" s="1"/>
  <c r="DU18" i="2"/>
  <c r="DU16" i="2"/>
  <c r="DY16" i="2" s="1"/>
  <c r="DU20" i="2"/>
  <c r="EG20" i="2" s="1"/>
  <c r="ES20" i="2" s="1"/>
  <c r="EC39" i="2"/>
  <c r="DY39" i="2"/>
  <c r="EG39" i="2"/>
  <c r="ES39" i="2" s="1"/>
  <c r="DU17" i="2"/>
  <c r="EC17" i="2" s="1"/>
  <c r="DY25" i="2"/>
  <c r="DU44" i="2"/>
  <c r="EG42" i="2"/>
  <c r="ES33" i="2"/>
  <c r="EL33" i="2"/>
  <c r="EL15" i="2"/>
  <c r="EG32" i="2"/>
  <c r="ES32" i="2" s="1"/>
  <c r="EC23" i="2"/>
  <c r="DY23" i="2"/>
  <c r="EG23" i="2"/>
  <c r="ES23" i="2" s="1"/>
  <c r="DY28" i="2"/>
  <c r="EG28" i="2"/>
  <c r="EC28" i="2"/>
  <c r="EC43" i="2"/>
  <c r="EG43" i="2"/>
  <c r="ES43" i="2" s="1"/>
  <c r="DY43" i="2"/>
  <c r="EC42" i="2"/>
  <c r="EG30" i="2"/>
  <c r="ES30" i="2" s="1"/>
  <c r="EG41" i="2"/>
  <c r="ES41" i="2" s="1"/>
  <c r="EG25" i="2"/>
  <c r="ES25" i="2" s="1"/>
  <c r="DY30" i="2"/>
  <c r="DY41" i="2"/>
  <c r="EC25" i="2"/>
  <c r="DU13" i="2"/>
  <c r="ES38" i="2"/>
  <c r="ES28" i="2"/>
  <c r="ES37" i="2"/>
  <c r="ES29" i="2"/>
  <c r="ES42" i="2"/>
  <c r="IA12" i="2"/>
  <c r="IE12" i="2"/>
  <c r="ES36" i="2"/>
  <c r="ES15" i="2"/>
  <c r="DX38" i="9" l="1"/>
  <c r="EC20" i="2"/>
  <c r="EB20" i="9" s="1"/>
  <c r="EB37" i="9"/>
  <c r="EG27" i="2"/>
  <c r="EC27" i="2"/>
  <c r="DY27" i="2"/>
  <c r="EC32" i="2"/>
  <c r="DY20" i="2"/>
  <c r="DS32" i="9"/>
  <c r="DY32" i="2"/>
  <c r="DX32" i="9" s="1"/>
  <c r="EA45" i="9"/>
  <c r="EB45" i="9"/>
  <c r="DW19" i="9"/>
  <c r="DX19" i="9"/>
  <c r="EK15" i="9"/>
  <c r="U12" i="10" s="1"/>
  <c r="DT24" i="9"/>
  <c r="DS24" i="9"/>
  <c r="EG24" i="2"/>
  <c r="EC24" i="2"/>
  <c r="DY24" i="2"/>
  <c r="FB46" i="2"/>
  <c r="ER46" i="9"/>
  <c r="EQ46" i="9"/>
  <c r="DW22" i="9"/>
  <c r="DX22" i="9"/>
  <c r="EQ33" i="9"/>
  <c r="ER33" i="9"/>
  <c r="FB40" i="2"/>
  <c r="EQ40" i="9"/>
  <c r="ER40" i="9"/>
  <c r="DX35" i="9"/>
  <c r="DW35" i="9"/>
  <c r="FB31" i="2"/>
  <c r="EQ31" i="9"/>
  <c r="ER31" i="9"/>
  <c r="DS34" i="9"/>
  <c r="DT34" i="9"/>
  <c r="EG34" i="2"/>
  <c r="DY34" i="2"/>
  <c r="EC34" i="2"/>
  <c r="EE19" i="9"/>
  <c r="EJ19" i="9" s="1" a="1"/>
  <c r="EJ19" i="9" s="1"/>
  <c r="EF19" i="9"/>
  <c r="ES19" i="2"/>
  <c r="EL19" i="2"/>
  <c r="EK33" i="9"/>
  <c r="U30" i="10" s="1"/>
  <c r="EB22" i="9"/>
  <c r="EA22" i="9"/>
  <c r="EF14" i="9"/>
  <c r="EE14" i="9"/>
  <c r="EJ14" i="9" s="1" a="1"/>
  <c r="EJ14" i="9" s="1"/>
  <c r="ES14" i="2"/>
  <c r="EL14" i="2"/>
  <c r="EQ15" i="9"/>
  <c r="ER15" i="9"/>
  <c r="FB26" i="2"/>
  <c r="ER26" i="9"/>
  <c r="EQ26" i="9"/>
  <c r="EA35" i="9"/>
  <c r="EB35" i="9"/>
  <c r="DX45" i="9"/>
  <c r="DW45" i="9"/>
  <c r="EB14" i="9"/>
  <c r="EA14" i="9"/>
  <c r="EG17" i="2"/>
  <c r="ES17" i="2" s="1"/>
  <c r="ER17" i="9" s="1"/>
  <c r="DY17" i="2"/>
  <c r="EK40" i="9"/>
  <c r="U37" i="10" s="1"/>
  <c r="EF35" i="9"/>
  <c r="EE35" i="9"/>
  <c r="EJ35" i="9" s="1" a="1"/>
  <c r="EJ35" i="9" s="1"/>
  <c r="ES35" i="2"/>
  <c r="EL35" i="2"/>
  <c r="EF45" i="9"/>
  <c r="EE45" i="9"/>
  <c r="EJ45" i="9" s="1" a="1"/>
  <c r="EJ45" i="9" s="1"/>
  <c r="ES45" i="2"/>
  <c r="EL45" i="2"/>
  <c r="EK31" i="9"/>
  <c r="U28" i="10" s="1"/>
  <c r="EB19" i="9"/>
  <c r="EA19" i="9"/>
  <c r="EK46" i="9"/>
  <c r="U43" i="10" s="1"/>
  <c r="EE22" i="9"/>
  <c r="EJ22" i="9" s="1" a="1"/>
  <c r="EJ22" i="9" s="1"/>
  <c r="EF22" i="9"/>
  <c r="EK22" i="9" s="1"/>
  <c r="U19" i="10" s="1"/>
  <c r="EL22" i="2"/>
  <c r="ES22" i="2"/>
  <c r="DX14" i="9"/>
  <c r="DW14" i="9"/>
  <c r="EQ39" i="9"/>
  <c r="ER39" i="9"/>
  <c r="EQ30" i="9"/>
  <c r="ER30" i="9"/>
  <c r="EQ29" i="9"/>
  <c r="ER29" i="9"/>
  <c r="ER37" i="9"/>
  <c r="EQ37" i="9"/>
  <c r="EQ25" i="9"/>
  <c r="ER25" i="9"/>
  <c r="ER38" i="9"/>
  <c r="EQ38" i="9"/>
  <c r="DX41" i="9"/>
  <c r="DW41" i="9"/>
  <c r="EE41" i="9"/>
  <c r="EF41" i="9"/>
  <c r="DW43" i="9"/>
  <c r="DX43" i="9"/>
  <c r="DX23" i="9"/>
  <c r="DW23" i="9"/>
  <c r="EF32" i="9"/>
  <c r="EE32" i="9"/>
  <c r="DT44" i="9"/>
  <c r="DS44" i="9"/>
  <c r="DW16" i="9"/>
  <c r="DX16" i="9"/>
  <c r="EE39" i="9"/>
  <c r="EF39" i="9"/>
  <c r="EE21" i="9"/>
  <c r="EF21" i="9"/>
  <c r="ER36" i="9"/>
  <c r="EQ36" i="9"/>
  <c r="ER32" i="9"/>
  <c r="EQ32" i="9"/>
  <c r="DW30" i="9"/>
  <c r="DX30" i="9"/>
  <c r="EB42" i="9"/>
  <c r="EA42" i="9"/>
  <c r="EF43" i="9"/>
  <c r="EE43" i="9"/>
  <c r="EA28" i="9"/>
  <c r="EB28" i="9"/>
  <c r="EB23" i="9"/>
  <c r="EA23" i="9"/>
  <c r="EF17" i="9"/>
  <c r="DW20" i="9"/>
  <c r="DX20" i="9"/>
  <c r="DW25" i="9"/>
  <c r="DX25" i="9"/>
  <c r="DS17" i="9"/>
  <c r="DT17" i="9"/>
  <c r="DX39" i="9"/>
  <c r="DW39" i="9"/>
  <c r="DT20" i="9"/>
  <c r="DS20" i="9"/>
  <c r="EB21" i="9"/>
  <c r="EA21" i="9"/>
  <c r="EQ43" i="9"/>
  <c r="ER43" i="9"/>
  <c r="ER42" i="9"/>
  <c r="EQ42" i="9"/>
  <c r="ER23" i="9"/>
  <c r="EQ23" i="9"/>
  <c r="EQ20" i="9"/>
  <c r="ER20" i="9"/>
  <c r="EQ28" i="9"/>
  <c r="ER28" i="9"/>
  <c r="ER41" i="9"/>
  <c r="EQ41" i="9"/>
  <c r="EQ21" i="9"/>
  <c r="ER21" i="9"/>
  <c r="EB25" i="9"/>
  <c r="EA25" i="9"/>
  <c r="EF25" i="9"/>
  <c r="EE25" i="9"/>
  <c r="EE30" i="9"/>
  <c r="EF30" i="9"/>
  <c r="EB43" i="9"/>
  <c r="EA43" i="9"/>
  <c r="EE28" i="9"/>
  <c r="EF28" i="9"/>
  <c r="DW17" i="9"/>
  <c r="DX17" i="9"/>
  <c r="EB39" i="9"/>
  <c r="EA39" i="9"/>
  <c r="DS16" i="9"/>
  <c r="DT16" i="9"/>
  <c r="DW21" i="9"/>
  <c r="DX21" i="9"/>
  <c r="DX28" i="9"/>
  <c r="DW28" i="9"/>
  <c r="EE23" i="9"/>
  <c r="EF23" i="9"/>
  <c r="EB17" i="9"/>
  <c r="EA17" i="9"/>
  <c r="EA32" i="9"/>
  <c r="EB32" i="9"/>
  <c r="EE20" i="9"/>
  <c r="EF20" i="9"/>
  <c r="EE42" i="9"/>
  <c r="EF42" i="9"/>
  <c r="DS18" i="9"/>
  <c r="DT18" i="9"/>
  <c r="EG16" i="2"/>
  <c r="DY18" i="2"/>
  <c r="EC18" i="2"/>
  <c r="EG18" i="2"/>
  <c r="EC16" i="2"/>
  <c r="EG44" i="2"/>
  <c r="EC44" i="2"/>
  <c r="DY44" i="2"/>
  <c r="FB33" i="2"/>
  <c r="DS13" i="9"/>
  <c r="DT13" i="9"/>
  <c r="DY13" i="2"/>
  <c r="EG13" i="2"/>
  <c r="EC13" i="2"/>
  <c r="FB36" i="2"/>
  <c r="FB39" i="2"/>
  <c r="FB42" i="2"/>
  <c r="FB32" i="2"/>
  <c r="FB29" i="2"/>
  <c r="FB37" i="2"/>
  <c r="FB25" i="2"/>
  <c r="FB41" i="2"/>
  <c r="FB17" i="2"/>
  <c r="FB23" i="2"/>
  <c r="FB30" i="2"/>
  <c r="FB20" i="2"/>
  <c r="FB38" i="2"/>
  <c r="JA12" i="2"/>
  <c r="JN12" i="2" s="1"/>
  <c r="IO12" i="2"/>
  <c r="IS12" i="2" s="1"/>
  <c r="IJ12" i="2"/>
  <c r="FB43" i="2"/>
  <c r="FB28" i="2"/>
  <c r="FB21" i="2"/>
  <c r="FB15" i="2"/>
  <c r="EA20" i="9" l="1"/>
  <c r="DW32" i="9"/>
  <c r="EA27" i="9"/>
  <c r="EB27" i="9"/>
  <c r="DX27" i="9"/>
  <c r="DW27" i="9"/>
  <c r="ES27" i="2"/>
  <c r="EE27" i="9"/>
  <c r="EF27" i="9"/>
  <c r="EE17" i="9"/>
  <c r="EQ17" i="9"/>
  <c r="EZ15" i="9"/>
  <c r="FA15" i="9"/>
  <c r="EZ40" i="9"/>
  <c r="FA40" i="9"/>
  <c r="FM40" i="2"/>
  <c r="FH40" i="2"/>
  <c r="EW40" i="2"/>
  <c r="EA24" i="9"/>
  <c r="EB24" i="9"/>
  <c r="EK45" i="9"/>
  <c r="U42" i="10" s="1"/>
  <c r="EK35" i="9"/>
  <c r="U32" i="10" s="1"/>
  <c r="EZ26" i="9"/>
  <c r="FA26" i="9"/>
  <c r="EW26" i="2"/>
  <c r="FM26" i="2"/>
  <c r="FH26" i="2"/>
  <c r="FB14" i="2"/>
  <c r="EQ14" i="9"/>
  <c r="ER14" i="9"/>
  <c r="FB19" i="2"/>
  <c r="ER19" i="9"/>
  <c r="EQ19" i="9"/>
  <c r="EB34" i="9"/>
  <c r="EA34" i="9"/>
  <c r="EF24" i="9"/>
  <c r="EE24" i="9"/>
  <c r="EJ24" i="9" s="1" a="1"/>
  <c r="EJ24" i="9" s="1"/>
  <c r="ES24" i="2"/>
  <c r="EL24" i="2"/>
  <c r="FB22" i="2"/>
  <c r="ER22" i="9"/>
  <c r="EQ22" i="9"/>
  <c r="EK19" i="9"/>
  <c r="U16" i="10" s="1"/>
  <c r="DX34" i="9"/>
  <c r="DW34" i="9"/>
  <c r="FA31" i="9"/>
  <c r="EZ31" i="9"/>
  <c r="EW31" i="2"/>
  <c r="FM31" i="2"/>
  <c r="FH31" i="2"/>
  <c r="FA46" i="9"/>
  <c r="EZ46" i="9"/>
  <c r="EW46" i="2"/>
  <c r="FH46" i="2"/>
  <c r="FM46" i="2"/>
  <c r="EZ33" i="9"/>
  <c r="FA33" i="9"/>
  <c r="FB45" i="2"/>
  <c r="EQ45" i="9"/>
  <c r="ER45" i="9"/>
  <c r="FB35" i="2"/>
  <c r="ER35" i="9"/>
  <c r="EQ35" i="9"/>
  <c r="EK14" i="9"/>
  <c r="U11" i="10" s="1"/>
  <c r="EE34" i="9"/>
  <c r="EJ34" i="9" s="1" a="1"/>
  <c r="EJ34" i="9" s="1"/>
  <c r="EF34" i="9"/>
  <c r="EK34" i="9" s="1"/>
  <c r="U31" i="10" s="1"/>
  <c r="EL34" i="2"/>
  <c r="ES34" i="2"/>
  <c r="DX24" i="9"/>
  <c r="DW24" i="9"/>
  <c r="EZ23" i="9"/>
  <c r="FA23" i="9"/>
  <c r="FA41" i="9"/>
  <c r="EZ41" i="9"/>
  <c r="FA32" i="9"/>
  <c r="EZ32" i="9"/>
  <c r="DX44" i="9"/>
  <c r="DW44" i="9"/>
  <c r="DX18" i="9"/>
  <c r="DW18" i="9"/>
  <c r="FA38" i="9"/>
  <c r="EZ38" i="9"/>
  <c r="FA25" i="9"/>
  <c r="EZ25" i="9"/>
  <c r="EZ29" i="9"/>
  <c r="FA29" i="9"/>
  <c r="EB44" i="9"/>
  <c r="EA44" i="9"/>
  <c r="EA16" i="9"/>
  <c r="EB16" i="9"/>
  <c r="ES16" i="2"/>
  <c r="FB16" i="2" s="1"/>
  <c r="EE16" i="9"/>
  <c r="EF16" i="9"/>
  <c r="FA21" i="9"/>
  <c r="EZ21" i="9"/>
  <c r="EZ43" i="9"/>
  <c r="FA43" i="9"/>
  <c r="EZ20" i="9"/>
  <c r="FA20" i="9"/>
  <c r="EZ17" i="9"/>
  <c r="FA17" i="9"/>
  <c r="EZ37" i="9"/>
  <c r="FA37" i="9"/>
  <c r="FA39" i="9"/>
  <c r="EZ39" i="9"/>
  <c r="FA36" i="9"/>
  <c r="EZ36" i="9"/>
  <c r="EF44" i="9"/>
  <c r="EE44" i="9"/>
  <c r="EE18" i="9"/>
  <c r="EF18" i="9"/>
  <c r="EZ28" i="9"/>
  <c r="FA28" i="9"/>
  <c r="EZ30" i="9"/>
  <c r="FA30" i="9"/>
  <c r="FA42" i="9"/>
  <c r="EZ42" i="9"/>
  <c r="EA18" i="9"/>
  <c r="EB18" i="9"/>
  <c r="ES18" i="2"/>
  <c r="ES44" i="2"/>
  <c r="FH33" i="2"/>
  <c r="EW33" i="2"/>
  <c r="FM33" i="2"/>
  <c r="EE13" i="9"/>
  <c r="EF13" i="9"/>
  <c r="ES13" i="2"/>
  <c r="DW13" i="9"/>
  <c r="DX13" i="9"/>
  <c r="EA13" i="9"/>
  <c r="EB13" i="9"/>
  <c r="FM43" i="2"/>
  <c r="FH43" i="2"/>
  <c r="EW43" i="2"/>
  <c r="EW38" i="2"/>
  <c r="FH38" i="2"/>
  <c r="FM38" i="2"/>
  <c r="FH20" i="2"/>
  <c r="EW20" i="2"/>
  <c r="FM20" i="2"/>
  <c r="FM41" i="2"/>
  <c r="FH41" i="2"/>
  <c r="EW41" i="2"/>
  <c r="EW25" i="2"/>
  <c r="FH25" i="2"/>
  <c r="FM25" i="2"/>
  <c r="FH32" i="2"/>
  <c r="FM32" i="2"/>
  <c r="EW32" i="2"/>
  <c r="FM21" i="2"/>
  <c r="FH21" i="2"/>
  <c r="EW21" i="2"/>
  <c r="FM23" i="2"/>
  <c r="FH23" i="2"/>
  <c r="EW23" i="2"/>
  <c r="FH17" i="2"/>
  <c r="EW17" i="2"/>
  <c r="FM17" i="2"/>
  <c r="FH42" i="2"/>
  <c r="EW42" i="2"/>
  <c r="FM42" i="2"/>
  <c r="JS12" i="2"/>
  <c r="JU12" i="2" s="1" a="1"/>
  <c r="JU12" i="2" s="1"/>
  <c r="JJ12" i="2"/>
  <c r="FM30" i="2"/>
  <c r="EW30" i="2"/>
  <c r="FH30" i="2"/>
  <c r="FH37" i="2"/>
  <c r="FM37" i="2"/>
  <c r="EW37" i="2"/>
  <c r="EW29" i="2"/>
  <c r="FH29" i="2"/>
  <c r="FM29" i="2"/>
  <c r="FH39" i="2"/>
  <c r="FM39" i="2"/>
  <c r="EW39" i="2"/>
  <c r="EW36" i="2"/>
  <c r="FH36" i="2"/>
  <c r="FM36" i="2"/>
  <c r="FM28" i="2"/>
  <c r="EW28" i="2"/>
  <c r="FH28" i="2"/>
  <c r="FH15" i="2"/>
  <c r="FM15" i="2"/>
  <c r="EW15" i="2"/>
  <c r="FH16" i="2" l="1"/>
  <c r="EW16" i="2"/>
  <c r="EV16" i="9" s="1"/>
  <c r="FM16" i="2"/>
  <c r="FL16" i="9" s="1"/>
  <c r="ER27" i="9"/>
  <c r="FB27" i="2"/>
  <c r="EQ27" i="9"/>
  <c r="EV15" i="9"/>
  <c r="EU15" i="9"/>
  <c r="FG33" i="9"/>
  <c r="FF33" i="9"/>
  <c r="EV46" i="9"/>
  <c r="EU46" i="9"/>
  <c r="FL31" i="9"/>
  <c r="FK31" i="9"/>
  <c r="FW31" i="2"/>
  <c r="FQ31" i="2"/>
  <c r="FB24" i="2"/>
  <c r="ER24" i="9"/>
  <c r="EQ24" i="9"/>
  <c r="FL26" i="9"/>
  <c r="FK26" i="9"/>
  <c r="FQ26" i="2"/>
  <c r="FW26" i="2"/>
  <c r="FF15" i="9"/>
  <c r="FG15" i="9"/>
  <c r="FL15" i="9"/>
  <c r="FK15" i="9"/>
  <c r="EV31" i="9"/>
  <c r="EU31" i="9"/>
  <c r="EV26" i="9"/>
  <c r="EU26" i="9"/>
  <c r="EU40" i="9"/>
  <c r="EV40" i="9"/>
  <c r="FK33" i="9"/>
  <c r="FL33" i="9"/>
  <c r="FB34" i="2"/>
  <c r="EQ34" i="9"/>
  <c r="ER34" i="9"/>
  <c r="FA45" i="9"/>
  <c r="EZ45" i="9"/>
  <c r="FM45" i="2"/>
  <c r="EW45" i="2"/>
  <c r="FH45" i="2"/>
  <c r="FK46" i="9"/>
  <c r="FL46" i="9"/>
  <c r="FW46" i="2"/>
  <c r="FQ46" i="2"/>
  <c r="EK24" i="9"/>
  <c r="U21" i="10" s="1"/>
  <c r="FA19" i="9"/>
  <c r="EZ19" i="9"/>
  <c r="FH19" i="2"/>
  <c r="EW19" i="2"/>
  <c r="FM19" i="2"/>
  <c r="EZ14" i="9"/>
  <c r="FA14" i="9"/>
  <c r="FH14" i="2"/>
  <c r="FM14" i="2"/>
  <c r="EW14" i="2"/>
  <c r="FG40" i="9"/>
  <c r="FF40" i="9"/>
  <c r="EV33" i="9"/>
  <c r="EU33" i="9"/>
  <c r="EZ35" i="9"/>
  <c r="FA35" i="9"/>
  <c r="EW35" i="2"/>
  <c r="FM35" i="2"/>
  <c r="FH35" i="2"/>
  <c r="FG46" i="9"/>
  <c r="FF46" i="9"/>
  <c r="FF31" i="9"/>
  <c r="FG31" i="9"/>
  <c r="EZ22" i="9"/>
  <c r="FA22" i="9"/>
  <c r="EW22" i="2"/>
  <c r="FH22" i="2"/>
  <c r="FM22" i="2"/>
  <c r="FF26" i="9"/>
  <c r="FG26" i="9"/>
  <c r="FL40" i="9"/>
  <c r="FK40" i="9"/>
  <c r="FQ40" i="2"/>
  <c r="FW40" i="2"/>
  <c r="FK28" i="9"/>
  <c r="FL28" i="9"/>
  <c r="FF36" i="9"/>
  <c r="FG36" i="9"/>
  <c r="FK30" i="9"/>
  <c r="FL30" i="9"/>
  <c r="EV17" i="9"/>
  <c r="EU17" i="9"/>
  <c r="FG23" i="9"/>
  <c r="FF23" i="9"/>
  <c r="EV21" i="9"/>
  <c r="EU21" i="9"/>
  <c r="FL32" i="9"/>
  <c r="FK32" i="9"/>
  <c r="FL20" i="9"/>
  <c r="FK20" i="9"/>
  <c r="EU38" i="9"/>
  <c r="EV38" i="9"/>
  <c r="EZ16" i="9"/>
  <c r="FA16" i="9"/>
  <c r="EU36" i="9"/>
  <c r="EV36" i="9"/>
  <c r="EU39" i="9"/>
  <c r="EV39" i="9"/>
  <c r="FL29" i="9"/>
  <c r="FK29" i="9"/>
  <c r="EU37" i="9"/>
  <c r="EV37" i="9"/>
  <c r="FL42" i="9"/>
  <c r="FK42" i="9"/>
  <c r="FF17" i="9"/>
  <c r="FG17" i="9"/>
  <c r="FK23" i="9"/>
  <c r="FL23" i="9"/>
  <c r="FF21" i="9"/>
  <c r="FG21" i="9"/>
  <c r="FG32" i="9"/>
  <c r="FF32" i="9"/>
  <c r="FL25" i="9"/>
  <c r="FK25" i="9"/>
  <c r="EU41" i="9"/>
  <c r="EV41" i="9"/>
  <c r="EU20" i="9"/>
  <c r="EV20" i="9"/>
  <c r="EV43" i="9"/>
  <c r="EU43" i="9"/>
  <c r="EQ16" i="9"/>
  <c r="ER16" i="9"/>
  <c r="EU16" i="9"/>
  <c r="FG28" i="9"/>
  <c r="FF28" i="9"/>
  <c r="FK39" i="9"/>
  <c r="FL39" i="9"/>
  <c r="FG29" i="9"/>
  <c r="FF29" i="9"/>
  <c r="FL37" i="9"/>
  <c r="FK37" i="9"/>
  <c r="FG30" i="9"/>
  <c r="FF30" i="9"/>
  <c r="EV42" i="9"/>
  <c r="EU42" i="9"/>
  <c r="FK21" i="9"/>
  <c r="FL21" i="9"/>
  <c r="FF25" i="9"/>
  <c r="FG25" i="9"/>
  <c r="FF41" i="9"/>
  <c r="FG41" i="9"/>
  <c r="FF20" i="9"/>
  <c r="FG20" i="9"/>
  <c r="FK38" i="9"/>
  <c r="FL38" i="9"/>
  <c r="FF43" i="9"/>
  <c r="FG43" i="9"/>
  <c r="FF16" i="9"/>
  <c r="FG16" i="9"/>
  <c r="EV28" i="9"/>
  <c r="EU28" i="9"/>
  <c r="FL36" i="9"/>
  <c r="FK36" i="9"/>
  <c r="FF39" i="9"/>
  <c r="FG39" i="9"/>
  <c r="EV29" i="9"/>
  <c r="EU29" i="9"/>
  <c r="FF37" i="9"/>
  <c r="FG37" i="9"/>
  <c r="EV30" i="9"/>
  <c r="EU30" i="9"/>
  <c r="FG42" i="9"/>
  <c r="FF42" i="9"/>
  <c r="FK17" i="9"/>
  <c r="FL17" i="9"/>
  <c r="EU23" i="9"/>
  <c r="EV23" i="9"/>
  <c r="EV32" i="9"/>
  <c r="EU32" i="9"/>
  <c r="EV25" i="9"/>
  <c r="EU25" i="9"/>
  <c r="FL41" i="9"/>
  <c r="FK41" i="9"/>
  <c r="FG38" i="9"/>
  <c r="FF38" i="9"/>
  <c r="FK43" i="9"/>
  <c r="FL43" i="9"/>
  <c r="ER44" i="9"/>
  <c r="EQ44" i="9"/>
  <c r="EQ18" i="9"/>
  <c r="ER18" i="9"/>
  <c r="FB18" i="2"/>
  <c r="FB44" i="2"/>
  <c r="FQ33" i="2"/>
  <c r="FW33" i="2"/>
  <c r="ER13" i="9"/>
  <c r="EQ13" i="9"/>
  <c r="FB13" i="2"/>
  <c r="FQ29" i="2"/>
  <c r="FW29" i="2"/>
  <c r="FW30" i="2"/>
  <c r="FQ30" i="2"/>
  <c r="FW42" i="2"/>
  <c r="FQ42" i="2"/>
  <c r="FW17" i="2"/>
  <c r="FQ17" i="2"/>
  <c r="FW32" i="2"/>
  <c r="FQ32" i="2"/>
  <c r="FW23" i="2"/>
  <c r="FQ23" i="2"/>
  <c r="FQ21" i="2"/>
  <c r="FW21" i="2"/>
  <c r="FW41" i="2"/>
  <c r="FQ41" i="2"/>
  <c r="FW38" i="2"/>
  <c r="FQ38" i="2"/>
  <c r="FQ28" i="2"/>
  <c r="FW28" i="2"/>
  <c r="FW39" i="2"/>
  <c r="FQ39" i="2"/>
  <c r="FQ43" i="2"/>
  <c r="FW43" i="2"/>
  <c r="FQ36" i="2"/>
  <c r="FW36" i="2"/>
  <c r="FQ37" i="2"/>
  <c r="FW37" i="2"/>
  <c r="FW25" i="2"/>
  <c r="FQ25" i="2"/>
  <c r="FQ20" i="2"/>
  <c r="FW20" i="2"/>
  <c r="FQ15" i="2"/>
  <c r="FW15" i="2"/>
  <c r="FW16" i="2" l="1"/>
  <c r="FK16" i="9"/>
  <c r="FQ16" i="2"/>
  <c r="EZ27" i="9"/>
  <c r="FM27" i="2"/>
  <c r="FH27" i="2"/>
  <c r="EW27" i="2"/>
  <c r="FA27" i="9"/>
  <c r="FV15" i="9"/>
  <c r="FU15" i="9"/>
  <c r="GA40" i="2"/>
  <c r="FU40" i="9"/>
  <c r="FV40" i="9"/>
  <c r="EU22" i="9"/>
  <c r="EV22" i="9"/>
  <c r="EV35" i="9"/>
  <c r="EU35" i="9"/>
  <c r="FG19" i="9"/>
  <c r="FF19" i="9"/>
  <c r="EU45" i="9"/>
  <c r="EV45" i="9"/>
  <c r="FP26" i="9"/>
  <c r="FO26" i="9"/>
  <c r="FA24" i="9"/>
  <c r="EZ24" i="9"/>
  <c r="FH24" i="2"/>
  <c r="EW24" i="2"/>
  <c r="FM24" i="2"/>
  <c r="FP15" i="9"/>
  <c r="FO15" i="9"/>
  <c r="FP40" i="9"/>
  <c r="FO40" i="9"/>
  <c r="EV14" i="9"/>
  <c r="EU14" i="9"/>
  <c r="FP46" i="9"/>
  <c r="FO46" i="9"/>
  <c r="FK45" i="9"/>
  <c r="FL45" i="9"/>
  <c r="FW45" i="2"/>
  <c r="FQ45" i="2"/>
  <c r="FO31" i="9"/>
  <c r="FP31" i="9"/>
  <c r="FK22" i="9"/>
  <c r="FL22" i="9"/>
  <c r="FW22" i="2"/>
  <c r="FQ22" i="2"/>
  <c r="FF35" i="9"/>
  <c r="FG35" i="9"/>
  <c r="FK14" i="9"/>
  <c r="FL14" i="9"/>
  <c r="FQ14" i="2"/>
  <c r="FW14" i="2"/>
  <c r="FL19" i="9"/>
  <c r="FK19" i="9"/>
  <c r="FW19" i="2"/>
  <c r="FQ19" i="2"/>
  <c r="GA46" i="2"/>
  <c r="FV46" i="9"/>
  <c r="FU46" i="9"/>
  <c r="GA31" i="2"/>
  <c r="FU31" i="9"/>
  <c r="FV31" i="9"/>
  <c r="FU33" i="9"/>
  <c r="FV33" i="9"/>
  <c r="FO33" i="9"/>
  <c r="FP33" i="9"/>
  <c r="FF22" i="9"/>
  <c r="FG22" i="9"/>
  <c r="FK35" i="9"/>
  <c r="FL35" i="9"/>
  <c r="FW35" i="2"/>
  <c r="FQ35" i="2"/>
  <c r="FG14" i="9"/>
  <c r="FF14" i="9"/>
  <c r="EU19" i="9"/>
  <c r="EV19" i="9"/>
  <c r="FG45" i="9"/>
  <c r="FF45" i="9"/>
  <c r="EZ34" i="9"/>
  <c r="FA34" i="9"/>
  <c r="FH34" i="2"/>
  <c r="EW34" i="2"/>
  <c r="FM34" i="2"/>
  <c r="GA26" i="2"/>
  <c r="FU26" i="9"/>
  <c r="FV26" i="9"/>
  <c r="FV39" i="9"/>
  <c r="FU39" i="9"/>
  <c r="FU41" i="9"/>
  <c r="FV41" i="9"/>
  <c r="FP21" i="9"/>
  <c r="FO21" i="9"/>
  <c r="FV42" i="9"/>
  <c r="FU42" i="9"/>
  <c r="FU30" i="9"/>
  <c r="FV30" i="9"/>
  <c r="FO29" i="9"/>
  <c r="FP29" i="9"/>
  <c r="EZ44" i="9"/>
  <c r="FA44" i="9"/>
  <c r="FA18" i="9"/>
  <c r="EZ18" i="9"/>
  <c r="FU36" i="9"/>
  <c r="FV36" i="9"/>
  <c r="FO38" i="9"/>
  <c r="FP38" i="9"/>
  <c r="FO23" i="9"/>
  <c r="FP23" i="9"/>
  <c r="FO16" i="9"/>
  <c r="FP16" i="9"/>
  <c r="FP32" i="9"/>
  <c r="FO32" i="9"/>
  <c r="FO17" i="9"/>
  <c r="FP17" i="9"/>
  <c r="FO20" i="9"/>
  <c r="FP20" i="9"/>
  <c r="FP37" i="9"/>
  <c r="FO37" i="9"/>
  <c r="FP36" i="9"/>
  <c r="FO36" i="9"/>
  <c r="FO43" i="9"/>
  <c r="FP43" i="9"/>
  <c r="FO28" i="9"/>
  <c r="FP28" i="9"/>
  <c r="FU38" i="9"/>
  <c r="FV38" i="9"/>
  <c r="FU23" i="9"/>
  <c r="FV23" i="9"/>
  <c r="FU16" i="9"/>
  <c r="FV16" i="9"/>
  <c r="FU32" i="9"/>
  <c r="FV32" i="9"/>
  <c r="FV17" i="9"/>
  <c r="FU17" i="9"/>
  <c r="FV25" i="9"/>
  <c r="FU25" i="9"/>
  <c r="FV37" i="9"/>
  <c r="FU37" i="9"/>
  <c r="FV43" i="9"/>
  <c r="FU43" i="9"/>
  <c r="FU28" i="9"/>
  <c r="FV28" i="9"/>
  <c r="FV20" i="9"/>
  <c r="FU20" i="9"/>
  <c r="FO25" i="9"/>
  <c r="FP25" i="9"/>
  <c r="FP39" i="9"/>
  <c r="FO39" i="9"/>
  <c r="FP41" i="9"/>
  <c r="FO41" i="9"/>
  <c r="FV21" i="9"/>
  <c r="FU21" i="9"/>
  <c r="FO42" i="9"/>
  <c r="FP42" i="9"/>
  <c r="FO30" i="9"/>
  <c r="FP30" i="9"/>
  <c r="FU29" i="9"/>
  <c r="FV29" i="9"/>
  <c r="EW18" i="2"/>
  <c r="FH18" i="2"/>
  <c r="FM18" i="2"/>
  <c r="FH44" i="2"/>
  <c r="FM44" i="2"/>
  <c r="EW44" i="2"/>
  <c r="GA33" i="2"/>
  <c r="EZ13" i="9"/>
  <c r="FA13" i="9"/>
  <c r="FH13" i="2"/>
  <c r="EW13" i="2"/>
  <c r="FM13" i="2"/>
  <c r="GA25" i="2"/>
  <c r="GA36" i="2"/>
  <c r="GA21" i="2"/>
  <c r="GA29" i="2"/>
  <c r="GA38" i="2"/>
  <c r="GA42" i="2"/>
  <c r="GA43" i="2"/>
  <c r="GA39" i="2"/>
  <c r="GA23" i="2"/>
  <c r="GA32" i="2"/>
  <c r="GA17" i="2"/>
  <c r="GA20" i="2"/>
  <c r="GA37" i="2"/>
  <c r="GA28" i="2"/>
  <c r="GA41" i="2"/>
  <c r="GA16" i="2"/>
  <c r="GA30" i="2"/>
  <c r="GA15" i="2"/>
  <c r="EU27" i="9" l="1"/>
  <c r="EV27" i="9"/>
  <c r="FG27" i="9"/>
  <c r="FF27" i="9"/>
  <c r="FK27" i="9"/>
  <c r="FQ27" i="2"/>
  <c r="FL27" i="9"/>
  <c r="FW27" i="2"/>
  <c r="FZ26" i="9"/>
  <c r="FY26" i="9"/>
  <c r="GE26" i="2"/>
  <c r="GJ26" i="2"/>
  <c r="GA19" i="2"/>
  <c r="FV19" i="9"/>
  <c r="FU19" i="9"/>
  <c r="GA22" i="2"/>
  <c r="FV22" i="9"/>
  <c r="FU22" i="9"/>
  <c r="FP45" i="9"/>
  <c r="FO45" i="9"/>
  <c r="FY40" i="9"/>
  <c r="FZ40" i="9"/>
  <c r="GE40" i="2"/>
  <c r="GJ40" i="2"/>
  <c r="FZ33" i="9"/>
  <c r="FY33" i="9"/>
  <c r="FL34" i="9"/>
  <c r="FK34" i="9"/>
  <c r="FW34" i="2"/>
  <c r="FQ34" i="2"/>
  <c r="FP35" i="9"/>
  <c r="FO35" i="9"/>
  <c r="GA14" i="2"/>
  <c r="FV14" i="9"/>
  <c r="FU14" i="9"/>
  <c r="GA45" i="2"/>
  <c r="FU45" i="9"/>
  <c r="FV45" i="9"/>
  <c r="FL24" i="9"/>
  <c r="FK24" i="9"/>
  <c r="FQ24" i="2"/>
  <c r="FW24" i="2"/>
  <c r="FZ15" i="9"/>
  <c r="FY15" i="9"/>
  <c r="EV34" i="9"/>
  <c r="EU34" i="9"/>
  <c r="GA35" i="2"/>
  <c r="FV35" i="9"/>
  <c r="FU35" i="9"/>
  <c r="FZ46" i="9"/>
  <c r="FY46" i="9"/>
  <c r="GE46" i="2"/>
  <c r="GJ46" i="2"/>
  <c r="FO14" i="9"/>
  <c r="FP14" i="9"/>
  <c r="EU24" i="9"/>
  <c r="EV24" i="9"/>
  <c r="FF34" i="9"/>
  <c r="FG34" i="9"/>
  <c r="FY31" i="9"/>
  <c r="FZ31" i="9"/>
  <c r="GJ31" i="2"/>
  <c r="GE31" i="2"/>
  <c r="FO19" i="9"/>
  <c r="FP19" i="9"/>
  <c r="FP22" i="9"/>
  <c r="FO22" i="9"/>
  <c r="FG24" i="9"/>
  <c r="FF24" i="9"/>
  <c r="FZ32" i="9"/>
  <c r="FY32" i="9"/>
  <c r="FY37" i="9"/>
  <c r="FZ37" i="9"/>
  <c r="FZ20" i="9"/>
  <c r="FY20" i="9"/>
  <c r="FY29" i="9"/>
  <c r="FZ29" i="9"/>
  <c r="FZ16" i="9"/>
  <c r="FY16" i="9"/>
  <c r="FY41" i="9"/>
  <c r="FZ41" i="9"/>
  <c r="FZ17" i="9"/>
  <c r="FY17" i="9"/>
  <c r="FY43" i="9"/>
  <c r="FZ43" i="9"/>
  <c r="EU44" i="9"/>
  <c r="EV44" i="9"/>
  <c r="FK18" i="9"/>
  <c r="FL18" i="9"/>
  <c r="FY39" i="9"/>
  <c r="FZ39" i="9"/>
  <c r="FY42" i="9"/>
  <c r="FZ42" i="9"/>
  <c r="FY21" i="9"/>
  <c r="FZ21" i="9"/>
  <c r="FZ36" i="9"/>
  <c r="FY36" i="9"/>
  <c r="FY25" i="9"/>
  <c r="FZ25" i="9"/>
  <c r="FL44" i="9"/>
  <c r="FK44" i="9"/>
  <c r="FG18" i="9"/>
  <c r="FF18" i="9"/>
  <c r="FY30" i="9"/>
  <c r="FZ30" i="9"/>
  <c r="FY28" i="9"/>
  <c r="FZ28" i="9"/>
  <c r="FY23" i="9"/>
  <c r="FZ23" i="9"/>
  <c r="FY38" i="9"/>
  <c r="FZ38" i="9"/>
  <c r="FF44" i="9"/>
  <c r="FG44" i="9"/>
  <c r="EV18" i="9"/>
  <c r="EU18" i="9"/>
  <c r="FQ18" i="2"/>
  <c r="FW18" i="2"/>
  <c r="FQ44" i="2"/>
  <c r="FW44" i="2"/>
  <c r="GJ33" i="2"/>
  <c r="GE33" i="2"/>
  <c r="FF13" i="9"/>
  <c r="FG13" i="9"/>
  <c r="EU13" i="9"/>
  <c r="EV13" i="9"/>
  <c r="FK13" i="9"/>
  <c r="FL13" i="9"/>
  <c r="FW13" i="2"/>
  <c r="FQ13" i="2"/>
  <c r="GE28" i="2"/>
  <c r="GJ28" i="2"/>
  <c r="GE32" i="2"/>
  <c r="GJ32" i="2"/>
  <c r="GE38" i="2"/>
  <c r="GJ38" i="2"/>
  <c r="GJ30" i="2"/>
  <c r="GE30" i="2"/>
  <c r="GJ41" i="2"/>
  <c r="GE41" i="2"/>
  <c r="GJ21" i="2"/>
  <c r="GE21" i="2"/>
  <c r="GJ16" i="2"/>
  <c r="GE16" i="2"/>
  <c r="GE37" i="2"/>
  <c r="GJ37" i="2"/>
  <c r="GJ43" i="2"/>
  <c r="GE43" i="2"/>
  <c r="GJ25" i="2"/>
  <c r="GE25" i="2"/>
  <c r="GE20" i="2"/>
  <c r="GJ20" i="2"/>
  <c r="GJ17" i="2"/>
  <c r="GE17" i="2"/>
  <c r="GE23" i="2"/>
  <c r="GJ23" i="2"/>
  <c r="GJ39" i="2"/>
  <c r="GE39" i="2"/>
  <c r="GE42" i="2"/>
  <c r="GJ42" i="2"/>
  <c r="GE29" i="2"/>
  <c r="GJ29" i="2"/>
  <c r="GJ36" i="2"/>
  <c r="GE36" i="2"/>
  <c r="GJ15" i="2"/>
  <c r="GE15" i="2"/>
  <c r="FU27" i="9" l="1"/>
  <c r="GA27" i="2"/>
  <c r="FV27" i="9"/>
  <c r="FP27" i="9"/>
  <c r="FO27" i="9"/>
  <c r="FP24" i="9"/>
  <c r="FO24" i="9"/>
  <c r="GA34" i="2"/>
  <c r="FU34" i="9"/>
  <c r="FV34" i="9"/>
  <c r="GH40" i="9"/>
  <c r="GI40" i="9"/>
  <c r="GX40" i="2"/>
  <c r="HH40" i="2"/>
  <c r="GN40" i="2"/>
  <c r="GI26" i="9"/>
  <c r="GH26" i="9"/>
  <c r="HH26" i="2"/>
  <c r="GN26" i="2"/>
  <c r="GX26" i="2"/>
  <c r="GI46" i="9"/>
  <c r="GH46" i="9"/>
  <c r="HH46" i="2"/>
  <c r="GX46" i="2"/>
  <c r="GN46" i="2"/>
  <c r="FZ35" i="9"/>
  <c r="FY35" i="9"/>
  <c r="GE35" i="2"/>
  <c r="GJ35" i="2"/>
  <c r="FY45" i="9"/>
  <c r="FZ45" i="9"/>
  <c r="GJ45" i="2"/>
  <c r="GE45" i="2"/>
  <c r="FZ14" i="9"/>
  <c r="FY14" i="9"/>
  <c r="GJ14" i="2"/>
  <c r="GE14" i="2"/>
  <c r="GC40" i="9"/>
  <c r="GD40" i="9"/>
  <c r="GC26" i="9"/>
  <c r="GD26" i="9"/>
  <c r="GD15" i="9"/>
  <c r="GC15" i="9"/>
  <c r="GD33" i="9"/>
  <c r="GC33" i="9"/>
  <c r="GC31" i="9"/>
  <c r="GD31" i="9"/>
  <c r="GD46" i="9"/>
  <c r="GC46" i="9"/>
  <c r="FY22" i="9"/>
  <c r="FZ22" i="9"/>
  <c r="GE22" i="2"/>
  <c r="GJ22" i="2"/>
  <c r="FY19" i="9"/>
  <c r="FZ19" i="9"/>
  <c r="GJ19" i="2"/>
  <c r="GE19" i="2"/>
  <c r="GH15" i="9"/>
  <c r="GI15" i="9"/>
  <c r="GI33" i="9"/>
  <c r="GH33" i="9"/>
  <c r="GI31" i="9"/>
  <c r="GH31" i="9"/>
  <c r="GN31" i="2"/>
  <c r="HH31" i="2"/>
  <c r="GX31" i="2"/>
  <c r="GA24" i="2"/>
  <c r="FU24" i="9"/>
  <c r="FV24" i="9"/>
  <c r="FP34" i="9"/>
  <c r="FO34" i="9"/>
  <c r="GI29" i="9"/>
  <c r="GH29" i="9"/>
  <c r="GI42" i="9"/>
  <c r="GH42" i="9"/>
  <c r="GC39" i="9"/>
  <c r="GD39" i="9"/>
  <c r="GD25" i="9"/>
  <c r="GC25" i="9"/>
  <c r="GH37" i="9"/>
  <c r="GI37" i="9"/>
  <c r="GC16" i="9"/>
  <c r="GD16" i="9"/>
  <c r="GI32" i="9"/>
  <c r="GH32" i="9"/>
  <c r="FV18" i="9"/>
  <c r="FU18" i="9"/>
  <c r="GI36" i="9"/>
  <c r="GH36" i="9"/>
  <c r="GC29" i="9"/>
  <c r="GD29" i="9"/>
  <c r="GC42" i="9"/>
  <c r="GD42" i="9"/>
  <c r="GH39" i="9"/>
  <c r="GI39" i="9"/>
  <c r="GI25" i="9"/>
  <c r="GH25" i="9"/>
  <c r="GC37" i="9"/>
  <c r="GD37" i="9"/>
  <c r="GI16" i="9"/>
  <c r="GH16" i="9"/>
  <c r="GC32" i="9"/>
  <c r="GD32" i="9"/>
  <c r="FO18" i="9"/>
  <c r="FP18" i="9"/>
  <c r="GH23" i="9"/>
  <c r="GI23" i="9"/>
  <c r="GD17" i="9"/>
  <c r="GC17" i="9"/>
  <c r="GI20" i="9"/>
  <c r="GH20" i="9"/>
  <c r="GC43" i="9"/>
  <c r="GD43" i="9"/>
  <c r="GC21" i="9"/>
  <c r="GD21" i="9"/>
  <c r="GC41" i="9"/>
  <c r="GD41" i="9"/>
  <c r="GC30" i="9"/>
  <c r="GD30" i="9"/>
  <c r="GH38" i="9"/>
  <c r="GI38" i="9"/>
  <c r="GH28" i="9"/>
  <c r="GI28" i="9"/>
  <c r="FU44" i="9"/>
  <c r="FV44" i="9"/>
  <c r="GD36" i="9"/>
  <c r="GC36" i="9"/>
  <c r="GC23" i="9"/>
  <c r="GD23" i="9"/>
  <c r="GH17" i="9"/>
  <c r="GI17" i="9"/>
  <c r="GC20" i="9"/>
  <c r="GD20" i="9"/>
  <c r="GI43" i="9"/>
  <c r="GH43" i="9"/>
  <c r="GI21" i="9"/>
  <c r="GH21" i="9"/>
  <c r="GH41" i="9"/>
  <c r="GI41" i="9"/>
  <c r="GI30" i="9"/>
  <c r="GH30" i="9"/>
  <c r="GC38" i="9"/>
  <c r="GD38" i="9"/>
  <c r="GC28" i="9"/>
  <c r="GD28" i="9"/>
  <c r="FP44" i="9"/>
  <c r="FO44" i="9"/>
  <c r="GA18" i="2"/>
  <c r="GA44" i="2"/>
  <c r="GN33" i="2"/>
  <c r="HH33" i="2"/>
  <c r="GX33" i="2"/>
  <c r="FO13" i="9"/>
  <c r="FP13" i="9"/>
  <c r="FU13" i="9"/>
  <c r="FV13" i="9"/>
  <c r="GA13" i="2"/>
  <c r="GN42" i="2"/>
  <c r="HH42" i="2"/>
  <c r="GX42" i="2"/>
  <c r="GN20" i="2"/>
  <c r="HH20" i="2"/>
  <c r="GX20" i="2"/>
  <c r="GN38" i="2"/>
  <c r="GX38" i="2"/>
  <c r="HH38" i="2"/>
  <c r="HH37" i="2"/>
  <c r="GN37" i="2"/>
  <c r="GX37" i="2"/>
  <c r="GN21" i="2"/>
  <c r="GX21" i="2"/>
  <c r="HH21" i="2"/>
  <c r="HH28" i="2"/>
  <c r="GX28" i="2"/>
  <c r="GN28" i="2"/>
  <c r="HH23" i="2"/>
  <c r="GN23" i="2"/>
  <c r="GX23" i="2"/>
  <c r="GN32" i="2"/>
  <c r="HH32" i="2"/>
  <c r="GX32" i="2"/>
  <c r="GN29" i="2"/>
  <c r="GX29" i="2"/>
  <c r="HH29" i="2"/>
  <c r="GX36" i="2"/>
  <c r="HH36" i="2"/>
  <c r="GN36" i="2"/>
  <c r="HH39" i="2"/>
  <c r="GX39" i="2"/>
  <c r="GN39" i="2"/>
  <c r="GX17" i="2"/>
  <c r="HH17" i="2"/>
  <c r="GN17" i="2"/>
  <c r="HH25" i="2"/>
  <c r="GX25" i="2"/>
  <c r="GN25" i="2"/>
  <c r="HH43" i="2"/>
  <c r="GN43" i="2"/>
  <c r="GX43" i="2"/>
  <c r="HH16" i="2"/>
  <c r="GN16" i="2"/>
  <c r="GX16" i="2"/>
  <c r="GN41" i="2"/>
  <c r="GX41" i="2"/>
  <c r="HH41" i="2"/>
  <c r="GX30" i="2"/>
  <c r="GN30" i="2"/>
  <c r="HH30" i="2"/>
  <c r="HH15" i="2"/>
  <c r="GN15" i="2"/>
  <c r="GX15" i="2"/>
  <c r="GE27" i="2" l="1"/>
  <c r="FY27" i="9"/>
  <c r="GJ27" i="2"/>
  <c r="FZ27" i="9"/>
  <c r="HF15" i="9"/>
  <c r="HG15" i="9"/>
  <c r="GL31" i="9"/>
  <c r="GM31" i="9"/>
  <c r="GI45" i="9"/>
  <c r="GH45" i="9"/>
  <c r="GN45" i="2"/>
  <c r="GX45" i="2"/>
  <c r="HH45" i="2"/>
  <c r="GM46" i="9"/>
  <c r="GL46" i="9"/>
  <c r="GM26" i="9"/>
  <c r="GL26" i="9"/>
  <c r="GM40" i="9"/>
  <c r="GL40" i="9"/>
  <c r="FZ34" i="9"/>
  <c r="FY34" i="9"/>
  <c r="GE34" i="2"/>
  <c r="GJ34" i="2"/>
  <c r="GV33" i="9"/>
  <c r="GW33" i="9"/>
  <c r="FY24" i="9"/>
  <c r="FZ24" i="9"/>
  <c r="GE24" i="2"/>
  <c r="GJ24" i="2"/>
  <c r="GD19" i="9"/>
  <c r="GC19" i="9"/>
  <c r="GD14" i="9"/>
  <c r="GC14" i="9"/>
  <c r="GV46" i="9"/>
  <c r="GW46" i="9"/>
  <c r="HN26" i="2"/>
  <c r="HG26" i="9"/>
  <c r="HF26" i="9"/>
  <c r="HN40" i="2"/>
  <c r="HF40" i="9"/>
  <c r="HG40" i="9"/>
  <c r="HF33" i="9"/>
  <c r="HG33" i="9"/>
  <c r="GW31" i="9"/>
  <c r="GV31" i="9"/>
  <c r="GH19" i="9"/>
  <c r="GI19" i="9"/>
  <c r="GX19" i="2"/>
  <c r="HH19" i="2"/>
  <c r="GN19" i="2"/>
  <c r="GH22" i="9"/>
  <c r="GI22" i="9"/>
  <c r="HH22" i="2"/>
  <c r="GX22" i="2"/>
  <c r="GN22" i="2"/>
  <c r="GH14" i="9"/>
  <c r="GI14" i="9"/>
  <c r="GX14" i="2"/>
  <c r="GN14" i="2"/>
  <c r="HH14" i="2"/>
  <c r="GH35" i="9"/>
  <c r="GI35" i="9"/>
  <c r="HH35" i="2"/>
  <c r="GN35" i="2"/>
  <c r="GX35" i="2"/>
  <c r="HN46" i="2"/>
  <c r="HG46" i="9"/>
  <c r="HF46" i="9"/>
  <c r="GW40" i="9"/>
  <c r="GV40" i="9"/>
  <c r="GV15" i="9"/>
  <c r="GW15" i="9"/>
  <c r="GL15" i="9"/>
  <c r="GM15" i="9"/>
  <c r="GL33" i="9"/>
  <c r="GM33" i="9"/>
  <c r="HN31" i="2"/>
  <c r="HG31" i="9"/>
  <c r="HF31" i="9"/>
  <c r="GD22" i="9"/>
  <c r="GC22" i="9"/>
  <c r="GC45" i="9"/>
  <c r="GD45" i="9"/>
  <c r="GD35" i="9"/>
  <c r="GC35" i="9"/>
  <c r="GV26" i="9"/>
  <c r="GW26" i="9"/>
  <c r="GM30" i="9"/>
  <c r="GL30" i="9"/>
  <c r="GM41" i="9"/>
  <c r="GL41" i="9"/>
  <c r="GV43" i="9"/>
  <c r="GW43" i="9"/>
  <c r="GV17" i="9"/>
  <c r="GW17" i="9"/>
  <c r="GV39" i="9"/>
  <c r="GW39" i="9"/>
  <c r="GW36" i="9"/>
  <c r="GV36" i="9"/>
  <c r="GV29" i="9"/>
  <c r="GW29" i="9"/>
  <c r="HF32" i="9"/>
  <c r="HG32" i="9"/>
  <c r="GL23" i="9"/>
  <c r="GM23" i="9"/>
  <c r="HF28" i="9"/>
  <c r="HG28" i="9"/>
  <c r="GL21" i="9"/>
  <c r="GM21" i="9"/>
  <c r="GV37" i="9"/>
  <c r="GW37" i="9"/>
  <c r="HG20" i="9"/>
  <c r="HF20" i="9"/>
  <c r="GL42" i="9"/>
  <c r="GM42" i="9"/>
  <c r="GM29" i="9"/>
  <c r="GL29" i="9"/>
  <c r="GM32" i="9"/>
  <c r="GL32" i="9"/>
  <c r="HF23" i="9"/>
  <c r="HG23" i="9"/>
  <c r="GM37" i="9"/>
  <c r="GL37" i="9"/>
  <c r="HG38" i="9"/>
  <c r="HF38" i="9"/>
  <c r="GL20" i="9"/>
  <c r="GM20" i="9"/>
  <c r="FZ18" i="9"/>
  <c r="FY18" i="9"/>
  <c r="GW30" i="9"/>
  <c r="GV30" i="9"/>
  <c r="GM43" i="9"/>
  <c r="GL43" i="9"/>
  <c r="GL25" i="9"/>
  <c r="GM25" i="9"/>
  <c r="HF39" i="9"/>
  <c r="HG39" i="9"/>
  <c r="HF41" i="9"/>
  <c r="HG41" i="9"/>
  <c r="GV16" i="9"/>
  <c r="GW16" i="9"/>
  <c r="HG43" i="9"/>
  <c r="HF43" i="9"/>
  <c r="GV25" i="9"/>
  <c r="GW25" i="9"/>
  <c r="GL17" i="9"/>
  <c r="GM17" i="9"/>
  <c r="GL36" i="9"/>
  <c r="GM36" i="9"/>
  <c r="GM28" i="9"/>
  <c r="GL28" i="9"/>
  <c r="HG21" i="9"/>
  <c r="HF21" i="9"/>
  <c r="HF37" i="9"/>
  <c r="HG37" i="9"/>
  <c r="GW38" i="9"/>
  <c r="GV38" i="9"/>
  <c r="GW42" i="9"/>
  <c r="GV42" i="9"/>
  <c r="FY44" i="9"/>
  <c r="FZ44" i="9"/>
  <c r="HG16" i="9"/>
  <c r="HF16" i="9"/>
  <c r="HG30" i="9"/>
  <c r="HF30" i="9"/>
  <c r="GV41" i="9"/>
  <c r="GW41" i="9"/>
  <c r="GL16" i="9"/>
  <c r="GM16" i="9"/>
  <c r="HG25" i="9"/>
  <c r="HF25" i="9"/>
  <c r="HF17" i="9"/>
  <c r="HG17" i="9"/>
  <c r="GL39" i="9"/>
  <c r="GM39" i="9"/>
  <c r="HG36" i="9"/>
  <c r="HF36" i="9"/>
  <c r="HF29" i="9"/>
  <c r="HG29" i="9"/>
  <c r="GV32" i="9"/>
  <c r="GW32" i="9"/>
  <c r="GW23" i="9"/>
  <c r="GV23" i="9"/>
  <c r="GW28" i="9"/>
  <c r="GV28" i="9"/>
  <c r="GV21" i="9"/>
  <c r="GW21" i="9"/>
  <c r="GL38" i="9"/>
  <c r="GM38" i="9"/>
  <c r="GW20" i="9"/>
  <c r="GV20" i="9"/>
  <c r="HG42" i="9"/>
  <c r="HF42" i="9"/>
  <c r="GE18" i="2"/>
  <c r="GJ18" i="2"/>
  <c r="GE44" i="2"/>
  <c r="GJ44" i="2"/>
  <c r="HN33" i="2"/>
  <c r="FY13" i="9"/>
  <c r="FZ13" i="9"/>
  <c r="GE13" i="2"/>
  <c r="GJ13" i="2"/>
  <c r="HN41" i="2"/>
  <c r="HN16" i="2"/>
  <c r="HN25" i="2"/>
  <c r="HN17" i="2"/>
  <c r="HN39" i="2"/>
  <c r="HN21" i="2"/>
  <c r="HN42" i="2"/>
  <c r="HN30" i="2"/>
  <c r="HN43" i="2"/>
  <c r="HN36" i="2"/>
  <c r="HN32" i="2"/>
  <c r="HN38" i="2"/>
  <c r="HN23" i="2"/>
  <c r="HN28" i="2"/>
  <c r="HN37" i="2"/>
  <c r="HN20" i="2"/>
  <c r="HN29" i="2"/>
  <c r="HN15" i="2"/>
  <c r="GI27" i="9" l="1"/>
  <c r="GN27" i="2"/>
  <c r="HH27" i="2"/>
  <c r="GH27" i="9"/>
  <c r="GX27" i="2"/>
  <c r="GC27" i="9"/>
  <c r="GD27" i="9"/>
  <c r="GM35" i="9"/>
  <c r="GL35" i="9"/>
  <c r="GL14" i="9"/>
  <c r="GM14" i="9"/>
  <c r="GM19" i="9"/>
  <c r="GL19" i="9"/>
  <c r="GD24" i="9"/>
  <c r="GC24" i="9"/>
  <c r="GV45" i="9"/>
  <c r="GW45" i="9"/>
  <c r="HL15" i="9"/>
  <c r="HM15" i="9"/>
  <c r="HM33" i="9"/>
  <c r="HL33" i="9"/>
  <c r="HN35" i="2"/>
  <c r="HG35" i="9"/>
  <c r="HF35" i="9"/>
  <c r="GV14" i="9"/>
  <c r="GW14" i="9"/>
  <c r="GM22" i="9"/>
  <c r="GL22" i="9"/>
  <c r="HN19" i="2"/>
  <c r="HF19" i="9"/>
  <c r="HG19" i="9"/>
  <c r="HL26" i="9"/>
  <c r="HM26" i="9"/>
  <c r="IE26" i="2"/>
  <c r="IA26" i="2"/>
  <c r="GM45" i="9"/>
  <c r="GL45" i="9"/>
  <c r="GV22" i="9"/>
  <c r="GW22" i="9"/>
  <c r="GV19" i="9"/>
  <c r="GW19" i="9"/>
  <c r="HM40" i="9"/>
  <c r="HL40" i="9"/>
  <c r="IE40" i="2"/>
  <c r="IA40" i="2"/>
  <c r="GI34" i="9"/>
  <c r="GH34" i="9"/>
  <c r="GN34" i="2"/>
  <c r="HH34" i="2"/>
  <c r="GX34" i="2"/>
  <c r="HM31" i="9"/>
  <c r="HL31" i="9"/>
  <c r="IA31" i="2"/>
  <c r="IE31" i="2"/>
  <c r="HM46" i="9"/>
  <c r="HL46" i="9"/>
  <c r="IE46" i="2"/>
  <c r="IA46" i="2"/>
  <c r="GW35" i="9"/>
  <c r="GV35" i="9"/>
  <c r="HN14" i="2"/>
  <c r="HF14" i="9"/>
  <c r="HG14" i="9"/>
  <c r="HN22" i="2"/>
  <c r="HG22" i="9"/>
  <c r="HF22" i="9"/>
  <c r="GH24" i="9"/>
  <c r="GI24" i="9"/>
  <c r="GN24" i="2"/>
  <c r="GX24" i="2"/>
  <c r="HH24" i="2"/>
  <c r="GD34" i="9"/>
  <c r="GC34" i="9"/>
  <c r="HN45" i="2"/>
  <c r="HF45" i="9"/>
  <c r="HG45" i="9"/>
  <c r="HL38" i="9"/>
  <c r="HM38" i="9"/>
  <c r="HL32" i="9"/>
  <c r="HM32" i="9"/>
  <c r="HL42" i="9"/>
  <c r="HM42" i="9"/>
  <c r="HM17" i="9"/>
  <c r="HL17" i="9"/>
  <c r="HM16" i="9"/>
  <c r="HL16" i="9"/>
  <c r="GH44" i="9"/>
  <c r="GI44" i="9"/>
  <c r="GH18" i="9"/>
  <c r="GI18" i="9"/>
  <c r="HM29" i="9"/>
  <c r="HL29" i="9"/>
  <c r="HM28" i="9"/>
  <c r="HL28" i="9"/>
  <c r="HM30" i="9"/>
  <c r="HL30" i="9"/>
  <c r="HL25" i="9"/>
  <c r="HM25" i="9"/>
  <c r="GC44" i="9"/>
  <c r="GD44" i="9"/>
  <c r="GC18" i="9"/>
  <c r="GD18" i="9"/>
  <c r="HM37" i="9"/>
  <c r="HL37" i="9"/>
  <c r="HM23" i="9"/>
  <c r="HL23" i="9"/>
  <c r="HM21" i="9"/>
  <c r="HL21" i="9"/>
  <c r="HM39" i="9"/>
  <c r="HL39" i="9"/>
  <c r="HM20" i="9"/>
  <c r="HL20" i="9"/>
  <c r="HM36" i="9"/>
  <c r="HL36" i="9"/>
  <c r="HL43" i="9"/>
  <c r="HM43" i="9"/>
  <c r="HM41" i="9"/>
  <c r="HL41" i="9"/>
  <c r="HH18" i="2"/>
  <c r="GX18" i="2"/>
  <c r="GN18" i="2"/>
  <c r="GX44" i="2"/>
  <c r="HH44" i="2"/>
  <c r="GN44" i="2"/>
  <c r="IE33" i="2"/>
  <c r="IA33" i="2"/>
  <c r="GH13" i="9"/>
  <c r="GI13" i="9"/>
  <c r="GN13" i="2"/>
  <c r="HH13" i="2"/>
  <c r="GX13" i="2"/>
  <c r="GD13" i="9"/>
  <c r="GC13" i="9"/>
  <c r="IA23" i="2"/>
  <c r="IE23" i="2"/>
  <c r="IE43" i="2"/>
  <c r="IA43" i="2"/>
  <c r="IA42" i="2"/>
  <c r="IE42" i="2"/>
  <c r="IA32" i="2"/>
  <c r="IE32" i="2"/>
  <c r="IE36" i="2"/>
  <c r="IA36" i="2"/>
  <c r="IA21" i="2"/>
  <c r="IE21" i="2"/>
  <c r="IE39" i="2"/>
  <c r="IA39" i="2"/>
  <c r="IE17" i="2"/>
  <c r="IA17" i="2"/>
  <c r="IE16" i="2"/>
  <c r="IA16" i="2"/>
  <c r="IA41" i="2"/>
  <c r="IE41" i="2"/>
  <c r="IA29" i="2"/>
  <c r="IE29" i="2"/>
  <c r="IE28" i="2"/>
  <c r="IA28" i="2"/>
  <c r="IE38" i="2"/>
  <c r="IA38" i="2"/>
  <c r="IA25" i="2"/>
  <c r="IE25" i="2"/>
  <c r="IE20" i="2"/>
  <c r="IA20" i="2"/>
  <c r="IA37" i="2"/>
  <c r="IE37" i="2"/>
  <c r="IA30" i="2"/>
  <c r="IE30" i="2"/>
  <c r="IE15" i="2"/>
  <c r="IA15" i="2"/>
  <c r="HG27" i="9" l="1"/>
  <c r="HN27" i="2"/>
  <c r="HF27" i="9"/>
  <c r="GM27" i="9"/>
  <c r="GL27" i="9"/>
  <c r="GW27" i="9"/>
  <c r="GV27" i="9"/>
  <c r="HY33" i="9"/>
  <c r="HZ33" i="9"/>
  <c r="HL45" i="9"/>
  <c r="HM45" i="9"/>
  <c r="IE45" i="2"/>
  <c r="IA45" i="2"/>
  <c r="HN24" i="2"/>
  <c r="HF24" i="9"/>
  <c r="HG24" i="9"/>
  <c r="HM22" i="9"/>
  <c r="HL22" i="9"/>
  <c r="IA22" i="2"/>
  <c r="IE22" i="2"/>
  <c r="HL14" i="9"/>
  <c r="HM14" i="9"/>
  <c r="IA14" i="2"/>
  <c r="IE14" i="2"/>
  <c r="GW34" i="9"/>
  <c r="GV34" i="9"/>
  <c r="IC40" i="9"/>
  <c r="IH40" i="9" s="1" a="1"/>
  <c r="IH40" i="9" s="1"/>
  <c r="ID40" i="9"/>
  <c r="II40" i="9" s="1"/>
  <c r="X37" i="10" s="1"/>
  <c r="IJ40" i="2"/>
  <c r="JA40" i="2"/>
  <c r="IO40" i="2"/>
  <c r="ID33" i="9"/>
  <c r="IC33" i="9"/>
  <c r="IH33" i="9" s="1" a="1"/>
  <c r="IH33" i="9" s="1"/>
  <c r="GV24" i="9"/>
  <c r="GW24" i="9"/>
  <c r="HY46" i="9"/>
  <c r="HZ46" i="9"/>
  <c r="HN34" i="2"/>
  <c r="HF34" i="9"/>
  <c r="HG34" i="9"/>
  <c r="HL19" i="9"/>
  <c r="HM19" i="9"/>
  <c r="IA19" i="2"/>
  <c r="IE19" i="2"/>
  <c r="HY15" i="9"/>
  <c r="HZ15" i="9"/>
  <c r="GL24" i="9"/>
  <c r="GM24" i="9"/>
  <c r="ID46" i="9"/>
  <c r="IC46" i="9"/>
  <c r="IH46" i="9" s="1" a="1"/>
  <c r="IH46" i="9" s="1"/>
  <c r="JA46" i="2"/>
  <c r="IJ46" i="2"/>
  <c r="IO46" i="2"/>
  <c r="ID31" i="9"/>
  <c r="IC31" i="9"/>
  <c r="IH31" i="9" s="1" a="1"/>
  <c r="IH31" i="9" s="1"/>
  <c r="JA31" i="2"/>
  <c r="IO31" i="2"/>
  <c r="IJ31" i="2"/>
  <c r="GM34" i="9"/>
  <c r="GL34" i="9"/>
  <c r="HY26" i="9"/>
  <c r="HZ26" i="9"/>
  <c r="ID15" i="9"/>
  <c r="IC15" i="9"/>
  <c r="IH15" i="9" s="1" a="1"/>
  <c r="IH15" i="9" s="1"/>
  <c r="HY31" i="9"/>
  <c r="HZ31" i="9"/>
  <c r="HZ40" i="9"/>
  <c r="HY40" i="9"/>
  <c r="IC26" i="9"/>
  <c r="IH26" i="9" s="1" a="1"/>
  <c r="IH26" i="9" s="1"/>
  <c r="ID26" i="9"/>
  <c r="II26" i="9" s="1"/>
  <c r="X23" i="10" s="1"/>
  <c r="IO26" i="2"/>
  <c r="JA26" i="2"/>
  <c r="IJ26" i="2"/>
  <c r="HM35" i="9"/>
  <c r="HL35" i="9"/>
  <c r="IA35" i="2"/>
  <c r="IE35" i="2"/>
  <c r="HZ25" i="9"/>
  <c r="HY25" i="9"/>
  <c r="IC28" i="9"/>
  <c r="ID28" i="9"/>
  <c r="HY41" i="9"/>
  <c r="HZ41" i="9"/>
  <c r="ID16" i="9"/>
  <c r="IC16" i="9"/>
  <c r="ID17" i="9"/>
  <c r="IC17" i="9"/>
  <c r="HZ21" i="9"/>
  <c r="HY21" i="9"/>
  <c r="ID36" i="9"/>
  <c r="IC36" i="9"/>
  <c r="HY32" i="9"/>
  <c r="HZ32" i="9"/>
  <c r="HZ42" i="9"/>
  <c r="HY42" i="9"/>
  <c r="ID43" i="9"/>
  <c r="IC43" i="9"/>
  <c r="HY23" i="9"/>
  <c r="HZ23" i="9"/>
  <c r="GV44" i="9"/>
  <c r="GW44" i="9"/>
  <c r="ID30" i="9"/>
  <c r="IC30" i="9"/>
  <c r="IC37" i="9"/>
  <c r="ID37" i="9"/>
  <c r="HZ20" i="9"/>
  <c r="HY20" i="9"/>
  <c r="HY38" i="9"/>
  <c r="HZ38" i="9"/>
  <c r="IC29" i="9"/>
  <c r="IH29" i="9" s="1" a="1"/>
  <c r="IH29" i="9" s="1"/>
  <c r="ID29" i="9"/>
  <c r="HZ39" i="9"/>
  <c r="HY39" i="9"/>
  <c r="GL18" i="9"/>
  <c r="GM18" i="9"/>
  <c r="HY37" i="9"/>
  <c r="HZ37" i="9"/>
  <c r="ID20" i="9"/>
  <c r="IC20" i="9"/>
  <c r="IC38" i="9"/>
  <c r="ID38" i="9"/>
  <c r="HZ29" i="9"/>
  <c r="HY29" i="9"/>
  <c r="IC39" i="9"/>
  <c r="ID39" i="9"/>
  <c r="GL44" i="9"/>
  <c r="GM44" i="9"/>
  <c r="GW18" i="9"/>
  <c r="GV18" i="9"/>
  <c r="HZ30" i="9"/>
  <c r="HY30" i="9"/>
  <c r="ID25" i="9"/>
  <c r="IC25" i="9"/>
  <c r="HZ28" i="9"/>
  <c r="HY28" i="9"/>
  <c r="IC41" i="9"/>
  <c r="ID41" i="9"/>
  <c r="HY16" i="9"/>
  <c r="HZ16" i="9"/>
  <c r="HZ17" i="9"/>
  <c r="HY17" i="9"/>
  <c r="IC21" i="9"/>
  <c r="ID21" i="9"/>
  <c r="HZ36" i="9"/>
  <c r="HY36" i="9"/>
  <c r="ID32" i="9"/>
  <c r="IC32" i="9"/>
  <c r="IH32" i="9" s="1" a="1"/>
  <c r="IH32" i="9" s="1"/>
  <c r="IC42" i="9"/>
  <c r="ID42" i="9"/>
  <c r="HZ43" i="9"/>
  <c r="HY43" i="9"/>
  <c r="IC23" i="9"/>
  <c r="ID23" i="9"/>
  <c r="HG44" i="9"/>
  <c r="HF44" i="9"/>
  <c r="HG18" i="9"/>
  <c r="HF18" i="9"/>
  <c r="HN18" i="2"/>
  <c r="HN44" i="2"/>
  <c r="IJ33" i="2"/>
  <c r="JA33" i="2"/>
  <c r="IO33" i="2"/>
  <c r="IJ15" i="2"/>
  <c r="HF13" i="9"/>
  <c r="HG13" i="9"/>
  <c r="HN13" i="2"/>
  <c r="GL13" i="9"/>
  <c r="GM13" i="9"/>
  <c r="GV13" i="9"/>
  <c r="GW13" i="9"/>
  <c r="IO30" i="2"/>
  <c r="JA30" i="2"/>
  <c r="IO41" i="2"/>
  <c r="JA41" i="2"/>
  <c r="IO16" i="2"/>
  <c r="JA16" i="2"/>
  <c r="IO39" i="2"/>
  <c r="JA39" i="2"/>
  <c r="IO23" i="2"/>
  <c r="JA23" i="2"/>
  <c r="JA38" i="2"/>
  <c r="IO38" i="2"/>
  <c r="IO28" i="2"/>
  <c r="JA28" i="2"/>
  <c r="JA17" i="2"/>
  <c r="IO17" i="2"/>
  <c r="IO43" i="2"/>
  <c r="JA43" i="2"/>
  <c r="IO37" i="2"/>
  <c r="JA37" i="2"/>
  <c r="JA25" i="2"/>
  <c r="IO25" i="2"/>
  <c r="IJ29" i="2"/>
  <c r="IO29" i="2"/>
  <c r="JA29" i="2"/>
  <c r="JA21" i="2"/>
  <c r="IO21" i="2"/>
  <c r="IO42" i="2"/>
  <c r="JA42" i="2"/>
  <c r="IO20" i="2"/>
  <c r="JA20" i="2"/>
  <c r="JA36" i="2"/>
  <c r="IO36" i="2"/>
  <c r="IJ32" i="2"/>
  <c r="IO32" i="2"/>
  <c r="JA32" i="2"/>
  <c r="JA15" i="2"/>
  <c r="IO15" i="2"/>
  <c r="IA27" i="2" l="1"/>
  <c r="IE27" i="2"/>
  <c r="HM27" i="9"/>
  <c r="HL27" i="9"/>
  <c r="IM15" i="9"/>
  <c r="IN15" i="9"/>
  <c r="IN33" i="9"/>
  <c r="IM33" i="9"/>
  <c r="JN26" i="2"/>
  <c r="IZ26" i="9"/>
  <c r="IY26" i="9"/>
  <c r="II15" i="9"/>
  <c r="X12" i="10" s="1"/>
  <c r="IS31" i="2"/>
  <c r="IN31" i="9"/>
  <c r="IM31" i="9"/>
  <c r="HZ19" i="9"/>
  <c r="HY19" i="9"/>
  <c r="HM24" i="9"/>
  <c r="HL24" i="9"/>
  <c r="IE24" i="2"/>
  <c r="IA24" i="2"/>
  <c r="ID45" i="9"/>
  <c r="IC45" i="9"/>
  <c r="IH45" i="9" s="1" a="1"/>
  <c r="IH45" i="9" s="1"/>
  <c r="JA45" i="2"/>
  <c r="IO45" i="2"/>
  <c r="IJ45" i="2"/>
  <c r="IY15" i="9"/>
  <c r="IZ15" i="9"/>
  <c r="IZ33" i="9"/>
  <c r="IY33" i="9"/>
  <c r="ID35" i="9"/>
  <c r="IC35" i="9"/>
  <c r="IH35" i="9" s="1" a="1"/>
  <c r="IH35" i="9" s="1"/>
  <c r="IO35" i="2"/>
  <c r="JA35" i="2"/>
  <c r="IJ35" i="2"/>
  <c r="IS26" i="2"/>
  <c r="IN26" i="9"/>
  <c r="IM26" i="9"/>
  <c r="JN31" i="2"/>
  <c r="IY31" i="9"/>
  <c r="IZ31" i="9"/>
  <c r="IS46" i="2"/>
  <c r="IM46" i="9"/>
  <c r="IN46" i="9"/>
  <c r="II46" i="9"/>
  <c r="X43" i="10" s="1"/>
  <c r="II33" i="9"/>
  <c r="X30" i="10" s="1"/>
  <c r="IS40" i="2"/>
  <c r="IM40" i="9"/>
  <c r="IN40" i="9"/>
  <c r="HY35" i="9"/>
  <c r="HZ35" i="9"/>
  <c r="JN40" i="2"/>
  <c r="IY40" i="9"/>
  <c r="IZ40" i="9"/>
  <c r="ID14" i="9"/>
  <c r="II14" i="9" s="1"/>
  <c r="X11" i="10" s="1"/>
  <c r="IC14" i="9"/>
  <c r="IH14" i="9" s="1" a="1"/>
  <c r="IH14" i="9" s="1"/>
  <c r="IO14" i="2"/>
  <c r="IJ14" i="2"/>
  <c r="JA14" i="2"/>
  <c r="IC22" i="9"/>
  <c r="IH22" i="9" s="1" a="1"/>
  <c r="IH22" i="9" s="1"/>
  <c r="ID22" i="9"/>
  <c r="IJ22" i="2"/>
  <c r="IO22" i="2"/>
  <c r="JA22" i="2"/>
  <c r="II31" i="9"/>
  <c r="X28" i="10" s="1"/>
  <c r="JN46" i="2"/>
  <c r="IZ46" i="9"/>
  <c r="IY46" i="9"/>
  <c r="IC19" i="9"/>
  <c r="IH19" i="9" s="1" a="1"/>
  <c r="IH19" i="9" s="1"/>
  <c r="ID19" i="9"/>
  <c r="IJ19" i="2"/>
  <c r="JA19" i="2"/>
  <c r="IO19" i="2"/>
  <c r="HM34" i="9"/>
  <c r="HL34" i="9"/>
  <c r="IE34" i="2"/>
  <c r="IA34" i="2"/>
  <c r="HY14" i="9"/>
  <c r="HZ14" i="9"/>
  <c r="HY22" i="9"/>
  <c r="HZ22" i="9"/>
  <c r="HY45" i="9"/>
  <c r="HZ45" i="9"/>
  <c r="IZ32" i="9"/>
  <c r="IY32" i="9"/>
  <c r="IZ36" i="9"/>
  <c r="IY36" i="9"/>
  <c r="IZ42" i="9"/>
  <c r="IY42" i="9"/>
  <c r="IY29" i="9"/>
  <c r="IZ29" i="9"/>
  <c r="IM37" i="9"/>
  <c r="IN37" i="9"/>
  <c r="IM28" i="9"/>
  <c r="IN28" i="9"/>
  <c r="IZ38" i="9"/>
  <c r="IY38" i="9"/>
  <c r="IY23" i="9"/>
  <c r="IZ23" i="9"/>
  <c r="IY39" i="9"/>
  <c r="IZ39" i="9"/>
  <c r="IZ16" i="9"/>
  <c r="IY16" i="9"/>
  <c r="IY30" i="9"/>
  <c r="IZ30" i="9"/>
  <c r="II32" i="9"/>
  <c r="X29" i="10" s="1"/>
  <c r="II29" i="9"/>
  <c r="IM32" i="9"/>
  <c r="IN32" i="9"/>
  <c r="IN42" i="9"/>
  <c r="IM42" i="9"/>
  <c r="IM21" i="9"/>
  <c r="IN21" i="9"/>
  <c r="IM29" i="9"/>
  <c r="IN29" i="9"/>
  <c r="IM25" i="9"/>
  <c r="IN25" i="9"/>
  <c r="IM23" i="9"/>
  <c r="IN23" i="9"/>
  <c r="IM39" i="9"/>
  <c r="IN39" i="9"/>
  <c r="IM16" i="9"/>
  <c r="IN16" i="9"/>
  <c r="IM30" i="9"/>
  <c r="IN30" i="9"/>
  <c r="HM18" i="9"/>
  <c r="HL18" i="9"/>
  <c r="IY20" i="9"/>
  <c r="IZ20" i="9"/>
  <c r="IY21" i="9"/>
  <c r="IZ21" i="9"/>
  <c r="IY25" i="9"/>
  <c r="IZ25" i="9"/>
  <c r="IY43" i="9"/>
  <c r="IZ43" i="9"/>
  <c r="IM17" i="9"/>
  <c r="IN17" i="9"/>
  <c r="IZ41" i="9"/>
  <c r="IY41" i="9"/>
  <c r="IM36" i="9"/>
  <c r="IN36" i="9"/>
  <c r="IM20" i="9"/>
  <c r="IN20" i="9"/>
  <c r="IZ37" i="9"/>
  <c r="IY37" i="9"/>
  <c r="IM43" i="9"/>
  <c r="IN43" i="9"/>
  <c r="IZ17" i="9"/>
  <c r="IY17" i="9"/>
  <c r="IY28" i="9"/>
  <c r="IZ28" i="9"/>
  <c r="IN38" i="9"/>
  <c r="IM38" i="9"/>
  <c r="IN41" i="9"/>
  <c r="IM41" i="9"/>
  <c r="HL44" i="9"/>
  <c r="HM44" i="9"/>
  <c r="IE18" i="2"/>
  <c r="IA18" i="2"/>
  <c r="IE44" i="2"/>
  <c r="IA44" i="2"/>
  <c r="IS33" i="2"/>
  <c r="JN33" i="2"/>
  <c r="X26" i="10"/>
  <c r="HL13" i="9"/>
  <c r="HM13" i="9"/>
  <c r="IE13" i="2"/>
  <c r="IA13" i="2"/>
  <c r="JN32" i="2"/>
  <c r="IS42" i="2"/>
  <c r="IS21" i="2"/>
  <c r="IS28" i="2"/>
  <c r="JN38" i="2"/>
  <c r="IS23" i="2"/>
  <c r="IS32" i="2"/>
  <c r="IS36" i="2"/>
  <c r="JN20" i="2"/>
  <c r="JN29" i="2"/>
  <c r="IS37" i="2"/>
  <c r="JN43" i="2"/>
  <c r="IS17" i="2"/>
  <c r="IS16" i="2"/>
  <c r="JN41" i="2"/>
  <c r="JN30" i="2"/>
  <c r="JN36" i="2"/>
  <c r="IS20" i="2"/>
  <c r="IS29" i="2"/>
  <c r="IS25" i="2"/>
  <c r="JN37" i="2"/>
  <c r="IS43" i="2"/>
  <c r="JN17" i="2"/>
  <c r="JN39" i="2"/>
  <c r="JN16" i="2"/>
  <c r="IS41" i="2"/>
  <c r="IS30" i="2"/>
  <c r="JN42" i="2"/>
  <c r="JN21" i="2"/>
  <c r="JN25" i="2"/>
  <c r="JN28" i="2"/>
  <c r="IS38" i="2"/>
  <c r="JN23" i="2"/>
  <c r="IS39" i="2"/>
  <c r="JN15" i="2"/>
  <c r="IS15" i="2"/>
  <c r="ID27" i="9" l="1"/>
  <c r="IC27" i="9"/>
  <c r="JA27" i="2"/>
  <c r="IO27" i="2"/>
  <c r="HZ27" i="9"/>
  <c r="HY27" i="9"/>
  <c r="JL15" i="9"/>
  <c r="JQ15" i="9" s="1" a="1"/>
  <c r="JQ15" i="9" s="1"/>
  <c r="JM15" i="9"/>
  <c r="JS15" i="9"/>
  <c r="JL33" i="9"/>
  <c r="JQ33" i="9" s="1" a="1"/>
  <c r="JQ33" i="9" s="1"/>
  <c r="Z30" i="10" s="1"/>
  <c r="JM33" i="9"/>
  <c r="JS33" i="9"/>
  <c r="IS19" i="2"/>
  <c r="IN19" i="9"/>
  <c r="IM19" i="9"/>
  <c r="IS22" i="2"/>
  <c r="IN22" i="9"/>
  <c r="IM22" i="9"/>
  <c r="JN14" i="2"/>
  <c r="IY14" i="9"/>
  <c r="IZ14" i="9"/>
  <c r="JL40" i="9"/>
  <c r="JQ40" i="9" s="1" a="1"/>
  <c r="JQ40" i="9" s="1"/>
  <c r="Z37" i="10" s="1"/>
  <c r="JM40" i="9"/>
  <c r="JS40" i="9"/>
  <c r="JS40" i="2"/>
  <c r="JU40" i="2" s="1" a="1"/>
  <c r="JU40" i="2" s="1"/>
  <c r="JJ40" i="2"/>
  <c r="IS35" i="2"/>
  <c r="IN35" i="9"/>
  <c r="IM35" i="9"/>
  <c r="IS45" i="2"/>
  <c r="IM45" i="9"/>
  <c r="IN45" i="9"/>
  <c r="HY24" i="9"/>
  <c r="HZ24" i="9"/>
  <c r="JM26" i="9"/>
  <c r="JL26" i="9"/>
  <c r="JQ26" i="9" s="1" a="1"/>
  <c r="JQ26" i="9" s="1"/>
  <c r="Z23" i="10" s="1"/>
  <c r="JS26" i="9"/>
  <c r="JJ26" i="2"/>
  <c r="JS26" i="2"/>
  <c r="JU26" i="2" s="1" a="1"/>
  <c r="JU26" i="2" s="1"/>
  <c r="IR15" i="9"/>
  <c r="IQ15" i="9"/>
  <c r="IQ33" i="9"/>
  <c r="IR33" i="9"/>
  <c r="JN19" i="2"/>
  <c r="IY19" i="9"/>
  <c r="IZ19" i="9"/>
  <c r="JL46" i="9"/>
  <c r="JQ46" i="9" s="1" a="1"/>
  <c r="JQ46" i="9" s="1"/>
  <c r="Z43" i="10" s="1"/>
  <c r="JM46" i="9"/>
  <c r="JS46" i="9"/>
  <c r="JJ46" i="2"/>
  <c r="JS46" i="2"/>
  <c r="JU46" i="2" s="1" a="1"/>
  <c r="JU46" i="2" s="1"/>
  <c r="IQ40" i="9"/>
  <c r="IR40" i="9"/>
  <c r="JM31" i="9"/>
  <c r="JL31" i="9"/>
  <c r="JQ31" i="9" s="1" a="1"/>
  <c r="JQ31" i="9" s="1"/>
  <c r="Z28" i="10" s="1"/>
  <c r="JS31" i="9"/>
  <c r="JJ31" i="2"/>
  <c r="JS31" i="2"/>
  <c r="JU31" i="2" s="1" a="1"/>
  <c r="JU31" i="2" s="1"/>
  <c r="JN45" i="2"/>
  <c r="IZ45" i="9"/>
  <c r="IY45" i="9"/>
  <c r="IC24" i="9"/>
  <c r="IH24" i="9" s="1" a="1"/>
  <c r="IH24" i="9" s="1"/>
  <c r="ID24" i="9"/>
  <c r="II24" i="9" s="1"/>
  <c r="X21" i="10" s="1"/>
  <c r="JA24" i="2"/>
  <c r="IJ24" i="2"/>
  <c r="IO24" i="2"/>
  <c r="HY34" i="9"/>
  <c r="HZ34" i="9"/>
  <c r="II22" i="9"/>
  <c r="X19" i="10" s="1"/>
  <c r="IS14" i="2"/>
  <c r="IN14" i="9"/>
  <c r="IM14" i="9"/>
  <c r="II35" i="9"/>
  <c r="X32" i="10" s="1"/>
  <c r="IC34" i="9"/>
  <c r="IH34" i="9" s="1" a="1"/>
  <c r="IH34" i="9" s="1"/>
  <c r="ID34" i="9"/>
  <c r="IO34" i="2"/>
  <c r="JA34" i="2"/>
  <c r="IJ34" i="2"/>
  <c r="II19" i="9"/>
  <c r="X16" i="10" s="1"/>
  <c r="JN22" i="2"/>
  <c r="IY22" i="9"/>
  <c r="IZ22" i="9"/>
  <c r="IQ46" i="9"/>
  <c r="IR46" i="9"/>
  <c r="IR26" i="9"/>
  <c r="IQ26" i="9"/>
  <c r="JN35" i="2"/>
  <c r="IY35" i="9"/>
  <c r="IZ35" i="9"/>
  <c r="II45" i="9"/>
  <c r="X42" i="10" s="1"/>
  <c r="IR31" i="9"/>
  <c r="IQ31" i="9"/>
  <c r="IQ39" i="9"/>
  <c r="IR39" i="9"/>
  <c r="JM25" i="9"/>
  <c r="JL25" i="9"/>
  <c r="JM42" i="9"/>
  <c r="JL42" i="9"/>
  <c r="JM16" i="9"/>
  <c r="JL16" i="9"/>
  <c r="JM37" i="9"/>
  <c r="JL37" i="9"/>
  <c r="JM30" i="9"/>
  <c r="JL30" i="9"/>
  <c r="JL43" i="9"/>
  <c r="JQ43" i="9" s="1" a="1"/>
  <c r="JQ43" i="9" s="1"/>
  <c r="JM43" i="9"/>
  <c r="JS43" i="9"/>
  <c r="JM29" i="9"/>
  <c r="JL29" i="9"/>
  <c r="JQ29" i="9" s="1" a="1"/>
  <c r="JQ29" i="9" s="1"/>
  <c r="Z26" i="10" s="1"/>
  <c r="JS29" i="9"/>
  <c r="JM20" i="9"/>
  <c r="JL20" i="9"/>
  <c r="IQ32" i="9"/>
  <c r="IR32" i="9"/>
  <c r="IR23" i="9"/>
  <c r="IQ23" i="9"/>
  <c r="IQ28" i="9"/>
  <c r="IR28" i="9"/>
  <c r="JL32" i="9"/>
  <c r="JQ32" i="9" s="1" a="1"/>
  <c r="JQ32" i="9" s="1"/>
  <c r="Z29" i="10" s="1"/>
  <c r="JM32" i="9"/>
  <c r="JS32" i="9"/>
  <c r="ID18" i="9"/>
  <c r="IC18" i="9"/>
  <c r="IQ38" i="9"/>
  <c r="IR38" i="9"/>
  <c r="JM39" i="9"/>
  <c r="JL39" i="9"/>
  <c r="IR43" i="9"/>
  <c r="IQ43" i="9"/>
  <c r="IR25" i="9"/>
  <c r="IQ25" i="9"/>
  <c r="IR20" i="9"/>
  <c r="IQ20" i="9"/>
  <c r="JL36" i="9"/>
  <c r="JM36" i="9"/>
  <c r="JL41" i="9"/>
  <c r="JM41" i="9"/>
  <c r="JM38" i="9"/>
  <c r="JL38" i="9"/>
  <c r="IR21" i="9"/>
  <c r="IQ21" i="9"/>
  <c r="IQ16" i="9"/>
  <c r="IR16" i="9"/>
  <c r="IQ37" i="9"/>
  <c r="IR37" i="9"/>
  <c r="IQ42" i="9"/>
  <c r="IR42" i="9"/>
  <c r="HZ44" i="9"/>
  <c r="HY44" i="9"/>
  <c r="JL23" i="9"/>
  <c r="JM23" i="9"/>
  <c r="JM28" i="9"/>
  <c r="JL28" i="9"/>
  <c r="JL21" i="9"/>
  <c r="JM21" i="9"/>
  <c r="IR30" i="9"/>
  <c r="IQ30" i="9"/>
  <c r="IQ41" i="9"/>
  <c r="IR41" i="9"/>
  <c r="JL17" i="9"/>
  <c r="JM17" i="9"/>
  <c r="IR29" i="9"/>
  <c r="IQ29" i="9"/>
  <c r="IQ17" i="9"/>
  <c r="IR17" i="9"/>
  <c r="IR36" i="9"/>
  <c r="IQ36" i="9"/>
  <c r="ID44" i="9"/>
  <c r="IC44" i="9"/>
  <c r="IH44" i="9" s="1" a="1"/>
  <c r="IH44" i="9" s="1"/>
  <c r="HZ18" i="9"/>
  <c r="HY18" i="9"/>
  <c r="JA18" i="2"/>
  <c r="IO18" i="2"/>
  <c r="IO44" i="2"/>
  <c r="JA44" i="2"/>
  <c r="IJ44" i="2"/>
  <c r="JJ33" i="2"/>
  <c r="JS33" i="2"/>
  <c r="JU33" i="2" s="1" a="1"/>
  <c r="JU33" i="2" s="1"/>
  <c r="JS15" i="2"/>
  <c r="JU15" i="2" s="1" a="1"/>
  <c r="JU15" i="2" s="1"/>
  <c r="Z40" i="10"/>
  <c r="HY13" i="9"/>
  <c r="HZ13" i="9"/>
  <c r="IC13" i="9"/>
  <c r="ID13" i="9"/>
  <c r="IO13" i="2"/>
  <c r="JA13" i="2"/>
  <c r="JJ23" i="2"/>
  <c r="JJ28" i="2"/>
  <c r="JJ37" i="2"/>
  <c r="JJ41" i="2"/>
  <c r="JJ32" i="2"/>
  <c r="JS32" i="2"/>
  <c r="JU32" i="2" s="1" a="1"/>
  <c r="JU32" i="2" s="1"/>
  <c r="JJ42" i="2"/>
  <c r="JJ16" i="2"/>
  <c r="JJ17" i="2"/>
  <c r="JJ30" i="2"/>
  <c r="JJ25" i="2"/>
  <c r="JJ21" i="2"/>
  <c r="JJ39" i="2"/>
  <c r="JS43" i="2"/>
  <c r="JU43" i="2" s="1" a="1"/>
  <c r="JU43" i="2" s="1"/>
  <c r="JJ43" i="2"/>
  <c r="JJ29" i="2"/>
  <c r="JS29" i="2"/>
  <c r="JU29" i="2" s="1" a="1"/>
  <c r="JU29" i="2" s="1"/>
  <c r="JJ36" i="2"/>
  <c r="JJ20" i="2"/>
  <c r="JJ38" i="2"/>
  <c r="Z12" i="10"/>
  <c r="JJ15" i="2"/>
  <c r="IM27" i="9" l="1"/>
  <c r="IS27" i="2"/>
  <c r="IN27" i="9"/>
  <c r="IY27" i="9"/>
  <c r="JN27" i="2"/>
  <c r="IZ27" i="9"/>
  <c r="JM22" i="9"/>
  <c r="JL22" i="9"/>
  <c r="JQ22" i="9" s="1" a="1"/>
  <c r="JQ22" i="9" s="1"/>
  <c r="Z19" i="10" s="1"/>
  <c r="JS22" i="9"/>
  <c r="JJ22" i="2"/>
  <c r="JS22" i="2"/>
  <c r="JU22" i="2" s="1" a="1"/>
  <c r="JU22" i="2" s="1"/>
  <c r="JN34" i="2"/>
  <c r="IY34" i="9"/>
  <c r="IZ34" i="9"/>
  <c r="JR31" i="9"/>
  <c r="AA28" i="10" s="1"/>
  <c r="JT46" i="9"/>
  <c r="JV46" i="9" s="1"/>
  <c r="JW46" i="9" s="1"/>
  <c r="JU46" i="9"/>
  <c r="JR26" i="9"/>
  <c r="AA23" i="10" s="1"/>
  <c r="JR40" i="9"/>
  <c r="AA37" i="10" s="1"/>
  <c r="JL14" i="9"/>
  <c r="JQ14" i="9" s="1" a="1"/>
  <c r="JQ14" i="9" s="1"/>
  <c r="Z11" i="10" s="1"/>
  <c r="JM14" i="9"/>
  <c r="JS14" i="9"/>
  <c r="JJ14" i="2"/>
  <c r="JS14" i="2"/>
  <c r="JU14" i="2" s="1" a="1"/>
  <c r="JU14" i="2" s="1"/>
  <c r="IR22" i="9"/>
  <c r="IQ22" i="9"/>
  <c r="IS34" i="2"/>
  <c r="IN34" i="9"/>
  <c r="IM34" i="9"/>
  <c r="IS24" i="2"/>
  <c r="IM24" i="9"/>
  <c r="IN24" i="9"/>
  <c r="JL45" i="9"/>
  <c r="JQ45" i="9" s="1" a="1"/>
  <c r="JQ45" i="9" s="1"/>
  <c r="Z42" i="10" s="1"/>
  <c r="JM45" i="9"/>
  <c r="JS45" i="9"/>
  <c r="JS45" i="2"/>
  <c r="JU45" i="2" s="1" a="1"/>
  <c r="JU45" i="2" s="1"/>
  <c r="JJ45" i="2"/>
  <c r="JI31" i="9"/>
  <c r="JH31" i="9"/>
  <c r="JR46" i="9"/>
  <c r="AA43" i="10" s="1"/>
  <c r="JL19" i="9"/>
  <c r="JQ19" i="9" s="1" a="1"/>
  <c r="JQ19" i="9" s="1"/>
  <c r="Z16" i="10" s="1"/>
  <c r="JM19" i="9"/>
  <c r="JS19" i="9"/>
  <c r="JS19" i="2"/>
  <c r="JU19" i="2" s="1" a="1"/>
  <c r="JU19" i="2" s="1"/>
  <c r="JJ19" i="2"/>
  <c r="JH26" i="9"/>
  <c r="JI26" i="9"/>
  <c r="IR45" i="9"/>
  <c r="IQ45" i="9"/>
  <c r="JI40" i="9"/>
  <c r="JH40" i="9"/>
  <c r="JT15" i="9"/>
  <c r="JU15" i="9" s="1"/>
  <c r="JI15" i="9"/>
  <c r="JH15" i="9"/>
  <c r="II34" i="9"/>
  <c r="X31" i="10" s="1"/>
  <c r="IR14" i="9"/>
  <c r="IQ14" i="9"/>
  <c r="JU31" i="9"/>
  <c r="JT31" i="9"/>
  <c r="JV31" i="9" s="1"/>
  <c r="JW31" i="9" s="1"/>
  <c r="JT26" i="9"/>
  <c r="JV26" i="9" s="1"/>
  <c r="JW26" i="9" s="1"/>
  <c r="JU26" i="9"/>
  <c r="IR35" i="9"/>
  <c r="IQ35" i="9"/>
  <c r="IQ19" i="9"/>
  <c r="IR19" i="9"/>
  <c r="JV33" i="9"/>
  <c r="JW33" i="9" s="1"/>
  <c r="JT33" i="9"/>
  <c r="JU33" i="9" s="1"/>
  <c r="JR15" i="9"/>
  <c r="AA12" i="10" s="1"/>
  <c r="JH33" i="9"/>
  <c r="JI33" i="9"/>
  <c r="JL35" i="9"/>
  <c r="JQ35" i="9" s="1" a="1"/>
  <c r="JQ35" i="9" s="1"/>
  <c r="Z32" i="10" s="1"/>
  <c r="JM35" i="9"/>
  <c r="JS35" i="9"/>
  <c r="JS35" i="2"/>
  <c r="JU35" i="2" s="1" a="1"/>
  <c r="JU35" i="2" s="1"/>
  <c r="JJ35" i="2"/>
  <c r="JN24" i="2"/>
  <c r="IZ24" i="9"/>
  <c r="IY24" i="9"/>
  <c r="JH46" i="9"/>
  <c r="JI46" i="9"/>
  <c r="JU40" i="9"/>
  <c r="JT40" i="9"/>
  <c r="JV40" i="9" s="1"/>
  <c r="JW40" i="9" s="1"/>
  <c r="JR33" i="9"/>
  <c r="AA30" i="10" s="1"/>
  <c r="JH39" i="9"/>
  <c r="JI39" i="9"/>
  <c r="JH21" i="9"/>
  <c r="JI21" i="9"/>
  <c r="JH25" i="9"/>
  <c r="JI25" i="9"/>
  <c r="JI16" i="9"/>
  <c r="JH16" i="9"/>
  <c r="JI42" i="9"/>
  <c r="JH42" i="9"/>
  <c r="JH37" i="9"/>
  <c r="JI37" i="9"/>
  <c r="IY18" i="9"/>
  <c r="IZ18" i="9"/>
  <c r="JU32" i="9"/>
  <c r="JT32" i="9"/>
  <c r="JV32" i="9" s="1"/>
  <c r="JW32" i="9" s="1"/>
  <c r="JR43" i="9"/>
  <c r="AA40" i="10" s="1"/>
  <c r="JH17" i="9"/>
  <c r="JI17" i="9"/>
  <c r="JH41" i="9"/>
  <c r="JI41" i="9"/>
  <c r="JR32" i="9"/>
  <c r="JU29" i="9"/>
  <c r="JT29" i="9"/>
  <c r="JV29" i="9" s="1"/>
  <c r="JW29" i="9" s="1"/>
  <c r="JI20" i="9"/>
  <c r="JH20" i="9"/>
  <c r="JI36" i="9"/>
  <c r="JH36" i="9"/>
  <c r="JI30" i="9"/>
  <c r="JH30" i="9"/>
  <c r="JI32" i="9"/>
  <c r="JH32" i="9"/>
  <c r="JI28" i="9"/>
  <c r="JH28" i="9"/>
  <c r="JH23" i="9"/>
  <c r="JI23" i="9"/>
  <c r="IZ44" i="9"/>
  <c r="IY44" i="9"/>
  <c r="II44" i="9"/>
  <c r="X41" i="10" s="1"/>
  <c r="JI38" i="9"/>
  <c r="JH38" i="9"/>
  <c r="JI29" i="9"/>
  <c r="JH29" i="9"/>
  <c r="JH43" i="9"/>
  <c r="JI43" i="9"/>
  <c r="IN44" i="9"/>
  <c r="IM44" i="9"/>
  <c r="IN18" i="9"/>
  <c r="IM18" i="9"/>
  <c r="JR29" i="9"/>
  <c r="AA26" i="10" s="1"/>
  <c r="JU43" i="9"/>
  <c r="JT43" i="9"/>
  <c r="JV43" i="9" s="1"/>
  <c r="JW43" i="9" s="1"/>
  <c r="IS18" i="2"/>
  <c r="JN18" i="2"/>
  <c r="IS44" i="2"/>
  <c r="JN44" i="2"/>
  <c r="AA29" i="10"/>
  <c r="IY13" i="9"/>
  <c r="IZ13" i="9"/>
  <c r="JN13" i="2"/>
  <c r="IM13" i="9"/>
  <c r="IN13" i="9"/>
  <c r="IS13" i="2"/>
  <c r="IR27" i="9" l="1"/>
  <c r="IQ27" i="9"/>
  <c r="JM27" i="9"/>
  <c r="JJ27" i="2"/>
  <c r="JL27" i="9"/>
  <c r="JV15" i="9"/>
  <c r="JW15" i="9" s="1"/>
  <c r="JR35" i="9"/>
  <c r="AA32" i="10" s="1"/>
  <c r="JR19" i="9"/>
  <c r="AA16" i="10" s="1"/>
  <c r="JR45" i="9"/>
  <c r="AA42" i="10" s="1"/>
  <c r="JU45" i="9"/>
  <c r="JT45" i="9"/>
  <c r="JV45" i="9" s="1"/>
  <c r="JW45" i="9" s="1"/>
  <c r="IR34" i="9"/>
  <c r="IQ34" i="9"/>
  <c r="JR22" i="9"/>
  <c r="AA19" i="10" s="1"/>
  <c r="JL24" i="9"/>
  <c r="JQ24" i="9" s="1" a="1"/>
  <c r="JQ24" i="9" s="1"/>
  <c r="Z21" i="10" s="1"/>
  <c r="JM24" i="9"/>
  <c r="JS24" i="9"/>
  <c r="JS24" i="2"/>
  <c r="JU24" i="2" s="1" a="1"/>
  <c r="JU24" i="2" s="1"/>
  <c r="JJ24" i="2"/>
  <c r="JT35" i="9"/>
  <c r="JV35" i="9"/>
  <c r="JW35" i="9" s="1"/>
  <c r="JU35" i="9"/>
  <c r="JT19" i="9"/>
  <c r="JV19" i="9" s="1"/>
  <c r="JW19" i="9" s="1"/>
  <c r="JU19" i="9"/>
  <c r="IQ24" i="9"/>
  <c r="IR24" i="9"/>
  <c r="JH14" i="9"/>
  <c r="JI14" i="9"/>
  <c r="JI22" i="9"/>
  <c r="JH22" i="9"/>
  <c r="JI45" i="9"/>
  <c r="JH45" i="9"/>
  <c r="JT14" i="9"/>
  <c r="JU14" i="9"/>
  <c r="JV14" i="9"/>
  <c r="JW14" i="9" s="1"/>
  <c r="JU22" i="9"/>
  <c r="JT22" i="9"/>
  <c r="JV22" i="9" s="1"/>
  <c r="JW22" i="9" s="1"/>
  <c r="JH35" i="9"/>
  <c r="JI35" i="9"/>
  <c r="JI19" i="9"/>
  <c r="JH19" i="9"/>
  <c r="JR14" i="9"/>
  <c r="AA11" i="10" s="1"/>
  <c r="JL34" i="9"/>
  <c r="JQ34" i="9" s="1" a="1"/>
  <c r="JQ34" i="9" s="1"/>
  <c r="Z31" i="10" s="1"/>
  <c r="JM34" i="9"/>
  <c r="JS34" i="9"/>
  <c r="JS34" i="2"/>
  <c r="JU34" i="2" s="1" a="1"/>
  <c r="JU34" i="2" s="1"/>
  <c r="JJ34" i="2"/>
  <c r="JM44" i="9"/>
  <c r="JL44" i="9"/>
  <c r="JQ44" i="9" s="1" a="1"/>
  <c r="JQ44" i="9" s="1"/>
  <c r="Z41" i="10" s="1"/>
  <c r="JS44" i="9"/>
  <c r="IR18" i="9"/>
  <c r="IQ18" i="9"/>
  <c r="IQ44" i="9"/>
  <c r="IR44" i="9"/>
  <c r="JL18" i="9"/>
  <c r="JM18" i="9"/>
  <c r="JJ18" i="2"/>
  <c r="JS44" i="2"/>
  <c r="JU44" i="2" s="1" a="1"/>
  <c r="JU44" i="2" s="1"/>
  <c r="JJ44" i="2"/>
  <c r="IQ13" i="9"/>
  <c r="IR13" i="9"/>
  <c r="JL13" i="9"/>
  <c r="JM13" i="9"/>
  <c r="JJ13" i="2"/>
  <c r="JI27" i="9" l="1"/>
  <c r="JH27" i="9"/>
  <c r="JR34" i="9"/>
  <c r="AA31" i="10" s="1"/>
  <c r="JI34" i="9"/>
  <c r="JH34" i="9"/>
  <c r="JT24" i="9"/>
  <c r="JV24" i="9" s="1"/>
  <c r="JW24" i="9" s="1"/>
  <c r="JU24" i="9"/>
  <c r="JR24" i="9"/>
  <c r="AA21" i="10" s="1"/>
  <c r="JT34" i="9"/>
  <c r="JV34" i="9" s="1"/>
  <c r="JW34" i="9" s="1"/>
  <c r="JU34" i="9"/>
  <c r="JI24" i="9"/>
  <c r="JH24" i="9"/>
  <c r="JH44" i="9"/>
  <c r="JI44" i="9"/>
  <c r="JR44" i="9"/>
  <c r="AA41" i="10" s="1"/>
  <c r="JI18" i="9"/>
  <c r="JH18" i="9"/>
  <c r="JU44" i="9"/>
  <c r="JT44" i="9"/>
  <c r="JV44" i="9" s="1"/>
  <c r="JW44" i="9" s="1"/>
  <c r="JH13" i="9"/>
  <c r="JI13" i="9"/>
</calcChain>
</file>

<file path=xl/sharedStrings.xml><?xml version="1.0" encoding="utf-8"?>
<sst xmlns="http://schemas.openxmlformats.org/spreadsheetml/2006/main" count="726" uniqueCount="209">
  <si>
    <t>Année</t>
  </si>
  <si>
    <t>Compil Année</t>
  </si>
  <si>
    <t>Incobois Commande</t>
  </si>
  <si>
    <t>SWAO Commande</t>
  </si>
  <si>
    <t>PROFIL Commande</t>
  </si>
  <si>
    <t>Maçonnerie (Dalle)</t>
  </si>
  <si>
    <t>Anti-Termite</t>
  </si>
  <si>
    <t>Incobois Livraison</t>
  </si>
  <si>
    <t>Charpente (Pose)</t>
  </si>
  <si>
    <t>SWAO Livraison</t>
  </si>
  <si>
    <t>Menuiseries (Pose)</t>
  </si>
  <si>
    <t>PROFIL Livraison 1</t>
  </si>
  <si>
    <t>Electricité (Pieuvre)</t>
  </si>
  <si>
    <t>Plomberie (Pieuvre)</t>
  </si>
  <si>
    <t>Contrôle PE 1</t>
  </si>
  <si>
    <t>Enduit</t>
  </si>
  <si>
    <t>Zinguerie</t>
  </si>
  <si>
    <t>Volets Battants (Prise de côtes)</t>
  </si>
  <si>
    <t>Placo 1</t>
  </si>
  <si>
    <t>Electricité (Descente)</t>
  </si>
  <si>
    <t>Plomberie (Descente)</t>
  </si>
  <si>
    <t>Contrôle PE 2</t>
  </si>
  <si>
    <t>Bandes</t>
  </si>
  <si>
    <t>PROFIL Livraison (Si plancher)</t>
  </si>
  <si>
    <t>TMS</t>
  </si>
  <si>
    <t>Carrelage (Commande)</t>
  </si>
  <si>
    <t>Plomberie (Si Plancher)</t>
  </si>
  <si>
    <t>Chape</t>
  </si>
  <si>
    <t>Electricité (Finition 1)</t>
  </si>
  <si>
    <t>Cuisine (Prise de côtes)</t>
  </si>
  <si>
    <t>Ponçage</t>
  </si>
  <si>
    <t>Carrelage (Livraison)</t>
  </si>
  <si>
    <t>PROFIL Livraison 2</t>
  </si>
  <si>
    <t>Plomberie (Receveur)</t>
  </si>
  <si>
    <t>Carrelage (Pose)</t>
  </si>
  <si>
    <t>PRE-RECEPTION 1</t>
  </si>
  <si>
    <t>Volets Battants (Livraison)</t>
  </si>
  <si>
    <t>Menuiseries (Finition)</t>
  </si>
  <si>
    <r>
      <t xml:space="preserve">Mise en Service PAC </t>
    </r>
    <r>
      <rPr>
        <b/>
        <sz val="8"/>
        <color theme="1"/>
        <rFont val="Calibri"/>
        <family val="2"/>
        <scheme val="minor"/>
      </rPr>
      <t>(Commande)</t>
    </r>
  </si>
  <si>
    <t>VRD</t>
  </si>
  <si>
    <t>Contrôle PE 3</t>
  </si>
  <si>
    <t>Mise en Service ENEDIS</t>
  </si>
  <si>
    <t>Peintures CC</t>
  </si>
  <si>
    <t>Poele (F+P)</t>
  </si>
  <si>
    <t>Electricité (Finition 2)</t>
  </si>
  <si>
    <t>Isolation Combles</t>
  </si>
  <si>
    <t>Test à l'Air</t>
  </si>
  <si>
    <t>Cuisine (Pose)</t>
  </si>
  <si>
    <t>Mise en Service PAC/Gaz</t>
  </si>
  <si>
    <t>PRE-RECEPTION 2 (Optionnelle)</t>
  </si>
  <si>
    <t>Ménage</t>
  </si>
  <si>
    <t>BRUT</t>
  </si>
  <si>
    <t>Clients</t>
  </si>
  <si>
    <t>Dpt</t>
  </si>
  <si>
    <t>Agence</t>
  </si>
  <si>
    <t>Conducteur</t>
  </si>
  <si>
    <t>Terrassier</t>
  </si>
  <si>
    <t>Maçon</t>
  </si>
  <si>
    <t>Charpentier</t>
  </si>
  <si>
    <t>Couvreur</t>
  </si>
  <si>
    <t>Menuisier</t>
  </si>
  <si>
    <t>Electricien</t>
  </si>
  <si>
    <t>Plombier</t>
  </si>
  <si>
    <t>Enduiseur</t>
  </si>
  <si>
    <t>Zingueur</t>
  </si>
  <si>
    <t>Plaquiste</t>
  </si>
  <si>
    <t>Jointoyeur</t>
  </si>
  <si>
    <t>TMS Pose</t>
  </si>
  <si>
    <t>Chapiste</t>
  </si>
  <si>
    <t>Carreleur</t>
  </si>
  <si>
    <t>Installateur</t>
  </si>
  <si>
    <t>Fournisseur</t>
  </si>
  <si>
    <t>Cleaner</t>
  </si>
  <si>
    <t>Chauffage</t>
  </si>
  <si>
    <t>Service</t>
  </si>
  <si>
    <t>Terrassier (VRD)</t>
  </si>
  <si>
    <t>Iso.Combles</t>
  </si>
  <si>
    <t>N°</t>
  </si>
  <si>
    <t>Date de Contrat</t>
  </si>
  <si>
    <t>Annulation</t>
  </si>
  <si>
    <t>Code dossier</t>
  </si>
  <si>
    <t>Nom.1</t>
  </si>
  <si>
    <t>Nom.2</t>
  </si>
  <si>
    <t>Nom CONCATENER</t>
  </si>
  <si>
    <t>Adresse Client</t>
  </si>
  <si>
    <t>Tel.1</t>
  </si>
  <si>
    <t>Tel.2</t>
  </si>
  <si>
    <t>Mail</t>
  </si>
  <si>
    <t>Commercial</t>
  </si>
  <si>
    <t>Dpt
Chantier</t>
  </si>
  <si>
    <t>CP Chantier</t>
  </si>
  <si>
    <t>Ville chantier</t>
  </si>
  <si>
    <t>Date de contrat</t>
  </si>
  <si>
    <t>Date d'annulation</t>
  </si>
  <si>
    <t>=1 si Annul</t>
  </si>
  <si>
    <t xml:space="preserve">Prix de revient HT au contrat </t>
  </si>
  <si>
    <t>Prix Vente HT Hors DO</t>
  </si>
  <si>
    <t>Marge brute à la vente</t>
  </si>
  <si>
    <t>Date Dépôt PC</t>
  </si>
  <si>
    <t>Date Obtention PC</t>
  </si>
  <si>
    <t>Date Obtention Prêt</t>
  </si>
  <si>
    <t>Terrain acheté le</t>
  </si>
  <si>
    <t>MAP Technique</t>
  </si>
  <si>
    <t>Envoi Plans Exécutions</t>
  </si>
  <si>
    <t>Date d'ouverture de chantier</t>
  </si>
  <si>
    <t>Date réelle réception</t>
  </si>
  <si>
    <t>Prix de Revient Actuel HT</t>
  </si>
  <si>
    <t>Marge brute actuelle</t>
  </si>
  <si>
    <t>Date ADF1</t>
  </si>
  <si>
    <t>Montant ADF1</t>
  </si>
  <si>
    <t>Semaine ADF1</t>
  </si>
  <si>
    <t>=1 si OK</t>
  </si>
  <si>
    <t>Date ADF2</t>
  </si>
  <si>
    <t>Montant ADF2</t>
  </si>
  <si>
    <t>Semaine ADF2</t>
  </si>
  <si>
    <t>Date ADF3</t>
  </si>
  <si>
    <t>Montant ADF3</t>
  </si>
  <si>
    <t>Semaine ADF3</t>
  </si>
  <si>
    <t>Date ADF4</t>
  </si>
  <si>
    <t>Montant ADF4</t>
  </si>
  <si>
    <t>Semaine ADF4</t>
  </si>
  <si>
    <t>Date ADF5</t>
  </si>
  <si>
    <t>Montant ADF5</t>
  </si>
  <si>
    <t>Semaine ADF5</t>
  </si>
  <si>
    <t>Date ADF6</t>
  </si>
  <si>
    <t>Montant ADF6</t>
  </si>
  <si>
    <t>Semaine ADF6</t>
  </si>
  <si>
    <t>Date ADF7</t>
  </si>
  <si>
    <t>Montant ADF7</t>
  </si>
  <si>
    <t>Semaine ADF7</t>
  </si>
  <si>
    <t>17</t>
  </si>
  <si>
    <t>1</t>
  </si>
  <si>
    <t/>
  </si>
  <si>
    <t>16</t>
  </si>
  <si>
    <t>23</t>
  </si>
  <si>
    <t>22</t>
  </si>
  <si>
    <t>29</t>
  </si>
  <si>
    <t>33</t>
  </si>
  <si>
    <t>24</t>
  </si>
  <si>
    <t>28</t>
  </si>
  <si>
    <t>13</t>
  </si>
  <si>
    <t>Ville Chantier</t>
  </si>
  <si>
    <t>DptA</t>
  </si>
  <si>
    <t>DptC</t>
  </si>
  <si>
    <t>Date d'ouverture PROGEMI</t>
  </si>
  <si>
    <t>Date d'ouverture PREVISIONNELLE</t>
  </si>
  <si>
    <t>Semaine
Ouverture</t>
  </si>
  <si>
    <t>ADF1</t>
  </si>
  <si>
    <t>ADF2</t>
  </si>
  <si>
    <t>ADF3</t>
  </si>
  <si>
    <t>ADF4</t>
  </si>
  <si>
    <t>ADF5</t>
  </si>
  <si>
    <t>ADF6</t>
  </si>
  <si>
    <t>Livraison</t>
  </si>
  <si>
    <r>
      <t xml:space="preserve">Terrassement </t>
    </r>
    <r>
      <rPr>
        <b/>
        <sz val="8"/>
        <color theme="1"/>
        <rFont val="Calibri"/>
        <family val="2"/>
        <scheme val="minor"/>
      </rPr>
      <t>ADF1</t>
    </r>
  </si>
  <si>
    <t>Maçonnerie (Début Elevation)</t>
  </si>
  <si>
    <r>
      <rPr>
        <sz val="8"/>
        <color theme="1"/>
        <rFont val="Calibri"/>
        <family val="2"/>
        <scheme val="minor"/>
      </rPr>
      <t>Fin Elevation</t>
    </r>
    <r>
      <rPr>
        <b/>
        <sz val="8"/>
        <color theme="1"/>
        <rFont val="Calibri"/>
        <family val="2"/>
        <scheme val="minor"/>
      </rPr>
      <t xml:space="preserve"> ADF3</t>
    </r>
  </si>
  <si>
    <t>Couverture (Pose)</t>
  </si>
  <si>
    <r>
      <rPr>
        <sz val="8"/>
        <color theme="1"/>
        <rFont val="Calibri"/>
        <family val="2"/>
        <scheme val="minor"/>
      </rPr>
      <t>Fin Couverture</t>
    </r>
    <r>
      <rPr>
        <b/>
        <sz val="8"/>
        <color theme="1"/>
        <rFont val="Calibri"/>
        <family val="2"/>
        <scheme val="minor"/>
      </rPr>
      <t xml:space="preserve"> ADF4</t>
    </r>
  </si>
  <si>
    <r>
      <rPr>
        <sz val="8"/>
        <color theme="1"/>
        <rFont val="Calibri"/>
        <family val="2"/>
        <scheme val="minor"/>
      </rPr>
      <t>Fin Plaquisterie</t>
    </r>
    <r>
      <rPr>
        <b/>
        <sz val="8"/>
        <color theme="1"/>
        <rFont val="Calibri"/>
        <family val="2"/>
        <scheme val="minor"/>
      </rPr>
      <t xml:space="preserve"> ADF5</t>
    </r>
  </si>
  <si>
    <t xml:space="preserve">Placo 2 </t>
  </si>
  <si>
    <t>Plomberie (Finition)</t>
  </si>
  <si>
    <r>
      <rPr>
        <sz val="8"/>
        <color theme="1"/>
        <rFont val="Calibri"/>
        <family val="2"/>
        <scheme val="minor"/>
      </rPr>
      <t xml:space="preserve">Fin finition Electricité &amp; 
</t>
    </r>
    <r>
      <rPr>
        <u/>
        <sz val="8"/>
        <color theme="1"/>
        <rFont val="Calibri"/>
        <family val="2"/>
        <scheme val="minor"/>
      </rPr>
      <t>Plomberie</t>
    </r>
    <r>
      <rPr>
        <b/>
        <sz val="8"/>
        <color theme="1"/>
        <rFont val="Calibri"/>
        <family val="2"/>
        <scheme val="minor"/>
      </rPr>
      <t xml:space="preserve"> ADF6</t>
    </r>
  </si>
  <si>
    <r>
      <rPr>
        <sz val="8"/>
        <color theme="1"/>
        <rFont val="Calibri"/>
        <family val="2"/>
        <scheme val="minor"/>
      </rPr>
      <t>Fin des Fondations</t>
    </r>
    <r>
      <rPr>
        <b/>
        <sz val="8"/>
        <color theme="1"/>
        <rFont val="Calibri"/>
        <family val="2"/>
        <scheme val="minor"/>
      </rPr>
      <t xml:space="preserve"> ADF2</t>
    </r>
  </si>
  <si>
    <t>Maçonnerie (Fondations)</t>
  </si>
  <si>
    <t>ADF7</t>
  </si>
  <si>
    <r>
      <t xml:space="preserve">Semaine de livraison </t>
    </r>
    <r>
      <rPr>
        <b/>
        <sz val="8"/>
        <color theme="1"/>
        <rFont val="Calibri"/>
        <family val="2"/>
        <scheme val="minor"/>
      </rPr>
      <t>ADF7</t>
    </r>
  </si>
  <si>
    <t>Test placo Plomberie</t>
  </si>
  <si>
    <t>Test placo Electricité</t>
  </si>
  <si>
    <t>Montant ADF1 (15%)</t>
  </si>
  <si>
    <t>Montant ADF2 (10%)</t>
  </si>
  <si>
    <t>Montant ADF3 (15%)</t>
  </si>
  <si>
    <t>Montant ADF5 (15%)</t>
  </si>
  <si>
    <t>Montant ADF4 (20%)</t>
  </si>
  <si>
    <t>Montant ADF6 (20%)</t>
  </si>
  <si>
    <t>Montant ADF7 (5%)</t>
  </si>
  <si>
    <t>Semaine Livraison ADF7</t>
  </si>
  <si>
    <t>Conducteur de travaux</t>
  </si>
  <si>
    <t xml:space="preserve">Prix vente  HT </t>
  </si>
  <si>
    <t>Statut</t>
  </si>
  <si>
    <t>Délai de livraison en semaine</t>
  </si>
  <si>
    <t>Délai en mois + semaines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</si>
  <si>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</si>
  <si>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</si>
  <si>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</si>
  <si>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</si>
  <si>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</si>
  <si>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</si>
  <si>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</si>
  <si>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</si>
  <si>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</si>
  <si>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</si>
  <si>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</si>
  <si>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14</t>
  </si>
  <si>
    <t>15</t>
  </si>
  <si>
    <t>18</t>
  </si>
  <si>
    <t>19</t>
  </si>
  <si>
    <t>20</t>
  </si>
  <si>
    <t>21</t>
  </si>
  <si>
    <t>25</t>
  </si>
  <si>
    <t>26</t>
  </si>
  <si>
    <t>27</t>
  </si>
  <si>
    <t>30</t>
  </si>
  <si>
    <t>31</t>
  </si>
  <si>
    <t>32</t>
  </si>
  <si>
    <t>34</t>
  </si>
  <si>
    <t>35</t>
  </si>
  <si>
    <t>Date d'ouverture REELLE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</si>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</sst>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&quot;S&quot;0"/>
    <numFmt numFmtId="165" formatCode="#,##0.00\ &quot;€&quot;"/>
    <numFmt numFmtId="166" formatCode="dd/mm/yy;@"/>
    <numFmt numFmtId="167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vertAlign val="superscript"/>
      <sz val="8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7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2" fillId="2" borderId="0" xfId="0" applyFont="1" applyFill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14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0" fontId="0" fillId="3" borderId="5" xfId="0" applyFill="1" applyBorder="1"/>
    <xf numFmtId="0" fontId="1" fillId="3" borderId="5" xfId="0" applyFont="1" applyFill="1" applyBorder="1"/>
    <xf numFmtId="14" fontId="0" fillId="3" borderId="6" xfId="0" applyNumberFormat="1" applyFill="1" applyBorder="1"/>
    <xf numFmtId="0" fontId="0" fillId="3" borderId="6" xfId="0" applyFill="1" applyBorder="1"/>
    <xf numFmtId="0" fontId="1" fillId="3" borderId="2" xfId="0" applyFont="1" applyFill="1" applyBorder="1" applyAlignment="1">
      <alignment horizontal="right" vertical="center"/>
    </xf>
    <xf numFmtId="0" fontId="1" fillId="3" borderId="0" xfId="0" applyFont="1" applyFill="1" applyAlignment="1">
      <alignment horizontal="right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0" xfId="0" applyFont="1" applyFill="1" applyAlignment="1">
      <alignment horizontal="right" vertical="center"/>
    </xf>
    <xf numFmtId="0" fontId="4" fillId="8" borderId="10" xfId="0" applyFont="1" applyFill="1" applyBorder="1" applyAlignment="1">
      <alignment horizontal="center" vertical="top" wrapText="1"/>
    </xf>
    <xf numFmtId="0" fontId="4" fillId="8" borderId="10" xfId="0" applyFont="1" applyFill="1" applyBorder="1" applyAlignment="1">
      <alignment horizontal="center" vertical="top"/>
    </xf>
    <xf numFmtId="0" fontId="4" fillId="10" borderId="10" xfId="0" applyFont="1" applyFill="1" applyBorder="1" applyAlignment="1">
      <alignment horizontal="center" vertical="top"/>
    </xf>
    <xf numFmtId="0" fontId="4" fillId="10" borderId="10" xfId="0" applyFont="1" applyFill="1" applyBorder="1" applyAlignment="1">
      <alignment horizontal="center" vertical="top" wrapText="1"/>
    </xf>
    <xf numFmtId="165" fontId="4" fillId="8" borderId="10" xfId="0" applyNumberFormat="1" applyFont="1" applyFill="1" applyBorder="1" applyAlignment="1">
      <alignment horizontal="center" vertical="top" wrapText="1"/>
    </xf>
    <xf numFmtId="14" fontId="4" fillId="8" borderId="10" xfId="0" applyNumberFormat="1" applyFont="1" applyFill="1" applyBorder="1" applyAlignment="1">
      <alignment horizontal="center" vertical="top" wrapText="1"/>
    </xf>
    <xf numFmtId="166" fontId="4" fillId="8" borderId="10" xfId="0" applyNumberFormat="1" applyFont="1" applyFill="1" applyBorder="1" applyAlignment="1">
      <alignment horizontal="center" vertical="top" wrapText="1"/>
    </xf>
    <xf numFmtId="166" fontId="4" fillId="10" borderId="10" xfId="0" quotePrefix="1" applyNumberFormat="1" applyFont="1" applyFill="1" applyBorder="1" applyAlignment="1">
      <alignment horizontal="center" vertical="top" wrapText="1"/>
    </xf>
    <xf numFmtId="44" fontId="4" fillId="8" borderId="10" xfId="0" applyNumberFormat="1" applyFont="1" applyFill="1" applyBorder="1" applyAlignment="1">
      <alignment horizontal="center" vertical="top" wrapText="1"/>
    </xf>
    <xf numFmtId="165" fontId="4" fillId="10" borderId="10" xfId="0" applyNumberFormat="1" applyFont="1" applyFill="1" applyBorder="1" applyAlignment="1">
      <alignment horizontal="center" vertical="top" wrapText="1"/>
    </xf>
    <xf numFmtId="14" fontId="4" fillId="10" borderId="10" xfId="0" applyNumberFormat="1" applyFont="1" applyFill="1" applyBorder="1" applyAlignment="1">
      <alignment horizontal="center" vertical="top" wrapText="1"/>
    </xf>
    <xf numFmtId="49" fontId="4" fillId="10" borderId="10" xfId="0" quotePrefix="1" applyNumberFormat="1" applyFont="1" applyFill="1" applyBorder="1" applyAlignment="1">
      <alignment horizontal="center" vertical="top" wrapText="1"/>
    </xf>
    <xf numFmtId="49" fontId="6" fillId="0" borderId="0" xfId="0" applyNumberFormat="1" applyFont="1" applyAlignment="1">
      <alignment horizontal="center" vertical="top"/>
    </xf>
    <xf numFmtId="49" fontId="6" fillId="0" borderId="0" xfId="0" applyNumberFormat="1" applyFont="1" applyAlignment="1">
      <alignment vertical="top"/>
    </xf>
    <xf numFmtId="49" fontId="6" fillId="0" borderId="0" xfId="0" applyNumberFormat="1" applyFont="1" applyAlignment="1">
      <alignment vertical="top" wrapText="1"/>
    </xf>
    <xf numFmtId="1" fontId="6" fillId="0" borderId="0" xfId="0" applyNumberFormat="1" applyFont="1" applyAlignment="1">
      <alignment horizontal="center" vertical="top"/>
    </xf>
    <xf numFmtId="14" fontId="6" fillId="0" borderId="0" xfId="0" applyNumberFormat="1" applyFont="1" applyAlignment="1">
      <alignment horizontal="center" vertical="top"/>
    </xf>
    <xf numFmtId="165" fontId="6" fillId="0" borderId="0" xfId="0" applyNumberFormat="1" applyFont="1" applyAlignment="1">
      <alignment vertical="top"/>
    </xf>
    <xf numFmtId="165" fontId="6" fillId="0" borderId="0" xfId="0" applyNumberFormat="1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/>
    <xf numFmtId="0" fontId="6" fillId="0" borderId="0" xfId="0" applyNumberFormat="1" applyFont="1"/>
    <xf numFmtId="0" fontId="7" fillId="3" borderId="0" xfId="0" applyFont="1" applyFill="1"/>
    <xf numFmtId="0" fontId="7" fillId="3" borderId="6" xfId="0" applyFont="1" applyFill="1" applyBorder="1"/>
    <xf numFmtId="0" fontId="7" fillId="3" borderId="9" xfId="0" applyFont="1" applyFill="1" applyBorder="1"/>
    <xf numFmtId="0" fontId="7" fillId="3" borderId="0" xfId="0" applyFont="1" applyFill="1" applyBorder="1"/>
    <xf numFmtId="0" fontId="7" fillId="3" borderId="5" xfId="0" applyFont="1" applyFill="1" applyBorder="1"/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8" fillId="2" borderId="10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14" fontId="9" fillId="2" borderId="10" xfId="0" applyNumberFormat="1" applyFont="1" applyFill="1" applyBorder="1" applyAlignment="1">
      <alignment horizontal="center" vertical="top" wrapText="1"/>
    </xf>
    <xf numFmtId="44" fontId="9" fillId="2" borderId="10" xfId="0" applyNumberFormat="1" applyFont="1" applyFill="1" applyBorder="1" applyAlignment="1">
      <alignment horizontal="center" vertical="top" wrapText="1"/>
    </xf>
    <xf numFmtId="165" fontId="9" fillId="2" borderId="10" xfId="0" applyNumberFormat="1" applyFont="1" applyFill="1" applyBorder="1" applyAlignment="1">
      <alignment horizontal="center" vertical="top" wrapText="1"/>
    </xf>
    <xf numFmtId="166" fontId="9" fillId="2" borderId="10" xfId="0" applyNumberFormat="1" applyFont="1" applyFill="1" applyBorder="1" applyAlignment="1">
      <alignment horizontal="center" vertical="top" wrapText="1"/>
    </xf>
    <xf numFmtId="0" fontId="9" fillId="2" borderId="10" xfId="0" applyFont="1" applyFill="1" applyBorder="1" applyAlignment="1">
      <alignment horizontal="center" vertical="top" wrapText="1"/>
    </xf>
    <xf numFmtId="0" fontId="10" fillId="0" borderId="10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14" fontId="6" fillId="0" borderId="10" xfId="0" applyNumberFormat="1" applyFont="1" applyFill="1" applyBorder="1" applyAlignment="1">
      <alignment horizontal="center" vertical="center" wrapText="1"/>
    </xf>
    <xf numFmtId="44" fontId="6" fillId="0" borderId="10" xfId="0" applyNumberFormat="1" applyFont="1" applyFill="1" applyBorder="1" applyAlignment="1">
      <alignment horizontal="center" vertical="center" wrapText="1"/>
    </xf>
    <xf numFmtId="165" fontId="6" fillId="0" borderId="10" xfId="0" applyNumberFormat="1" applyFont="1" applyFill="1" applyBorder="1" applyAlignment="1">
      <alignment horizontal="center" vertical="center" wrapText="1"/>
    </xf>
    <xf numFmtId="166" fontId="6" fillId="0" borderId="10" xfId="0" applyNumberFormat="1" applyFont="1" applyFill="1" applyBorder="1" applyAlignment="1">
      <alignment horizontal="center" vertical="center" wrapText="1"/>
    </xf>
    <xf numFmtId="167" fontId="6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0" borderId="0" xfId="0" applyFont="1" applyAlignment="1">
      <alignment horizontal="right"/>
    </xf>
    <xf numFmtId="0" fontId="0" fillId="3" borderId="0" xfId="0" applyFill="1" applyBorder="1"/>
    <xf numFmtId="0" fontId="1" fillId="3" borderId="2" xfId="0" applyFont="1" applyFill="1" applyBorder="1"/>
    <xf numFmtId="164" fontId="6" fillId="0" borderId="0" xfId="0" applyNumberFormat="1" applyFont="1" applyAlignment="1">
      <alignment horizontal="right"/>
    </xf>
    <xf numFmtId="0" fontId="10" fillId="4" borderId="0" xfId="0" applyFont="1" applyFill="1" applyBorder="1"/>
    <xf numFmtId="0" fontId="10" fillId="5" borderId="0" xfId="0" applyFont="1" applyFill="1" applyBorder="1"/>
    <xf numFmtId="0" fontId="10" fillId="0" borderId="0" xfId="0" applyFont="1" applyBorder="1" applyAlignment="1">
      <alignment horizontal="center" vertical="center"/>
    </xf>
    <xf numFmtId="0" fontId="10" fillId="6" borderId="0" xfId="0" applyFont="1" applyFill="1" applyBorder="1"/>
    <xf numFmtId="0" fontId="10" fillId="7" borderId="0" xfId="0" applyFont="1" applyFill="1" applyBorder="1"/>
    <xf numFmtId="0" fontId="10" fillId="8" borderId="0" xfId="0" applyFont="1" applyFill="1" applyBorder="1"/>
    <xf numFmtId="0" fontId="6" fillId="6" borderId="0" xfId="0" applyFont="1" applyFill="1" applyBorder="1"/>
    <xf numFmtId="0" fontId="6" fillId="4" borderId="0" xfId="0" applyFont="1" applyFill="1" applyBorder="1"/>
    <xf numFmtId="0" fontId="6" fillId="5" borderId="0" xfId="0" applyFont="1" applyFill="1" applyBorder="1"/>
    <xf numFmtId="0" fontId="6" fillId="3" borderId="0" xfId="0" applyFont="1" applyFill="1" applyBorder="1"/>
    <xf numFmtId="0" fontId="6" fillId="7" borderId="0" xfId="0" applyFont="1" applyFill="1" applyBorder="1"/>
    <xf numFmtId="0" fontId="6" fillId="8" borderId="0" xfId="0" applyFont="1" applyFill="1" applyBorder="1"/>
    <xf numFmtId="14" fontId="6" fillId="0" borderId="0" xfId="0" applyNumberFormat="1" applyFont="1"/>
    <xf numFmtId="0" fontId="10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14" fontId="12" fillId="3" borderId="2" xfId="0" applyNumberFormat="1" applyFont="1" applyFill="1" applyBorder="1" applyAlignment="1">
      <alignment horizontal="center"/>
    </xf>
    <xf numFmtId="0" fontId="10" fillId="0" borderId="11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7" fillId="3" borderId="10" xfId="0" applyFont="1" applyFill="1" applyBorder="1"/>
    <xf numFmtId="0" fontId="13" fillId="6" borderId="0" xfId="0" applyFont="1" applyFill="1" applyAlignment="1">
      <alignment horizontal="left"/>
    </xf>
    <xf numFmtId="164" fontId="9" fillId="6" borderId="8" xfId="0" applyNumberFormat="1" applyFont="1" applyFill="1" applyBorder="1" applyAlignment="1">
      <alignment horizontal="right"/>
    </xf>
    <xf numFmtId="0" fontId="0" fillId="3" borderId="0" xfId="0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11" fillId="6" borderId="12" xfId="0" applyFont="1" applyFill="1" applyBorder="1" applyAlignment="1">
      <alignment horizontal="center"/>
    </xf>
    <xf numFmtId="0" fontId="11" fillId="4" borderId="12" xfId="0" applyFont="1" applyFill="1" applyBorder="1" applyAlignment="1">
      <alignment horizontal="center"/>
    </xf>
    <xf numFmtId="0" fontId="11" fillId="5" borderId="12" xfId="0" applyFont="1" applyFill="1" applyBorder="1" applyAlignment="1">
      <alignment horizontal="center"/>
    </xf>
    <xf numFmtId="0" fontId="11" fillId="7" borderId="12" xfId="0" applyFont="1" applyFill="1" applyBorder="1" applyAlignment="1">
      <alignment horizontal="center"/>
    </xf>
    <xf numFmtId="0" fontId="11" fillId="9" borderId="12" xfId="0" applyFont="1" applyFill="1" applyBorder="1" applyAlignment="1">
      <alignment horizontal="center"/>
    </xf>
    <xf numFmtId="0" fontId="11" fillId="8" borderId="12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6" fillId="3" borderId="10" xfId="0" applyFont="1" applyFill="1" applyBorder="1"/>
    <xf numFmtId="0" fontId="0" fillId="6" borderId="0" xfId="0" applyFill="1"/>
    <xf numFmtId="164" fontId="9" fillId="6" borderId="8" xfId="0" applyNumberFormat="1" applyFont="1" applyFill="1" applyBorder="1" applyAlignment="1"/>
    <xf numFmtId="0" fontId="13" fillId="6" borderId="7" xfId="0" applyFont="1" applyFill="1" applyBorder="1" applyAlignment="1">
      <alignment horizontal="left"/>
    </xf>
    <xf numFmtId="0" fontId="0" fillId="3" borderId="0" xfId="0" applyFill="1" applyBorder="1" applyAlignment="1"/>
    <xf numFmtId="0" fontId="10" fillId="6" borderId="0" xfId="0" applyFont="1" applyFill="1" applyBorder="1" applyAlignment="1"/>
    <xf numFmtId="0" fontId="6" fillId="6" borderId="0" xfId="0" applyFont="1" applyFill="1" applyBorder="1" applyAlignment="1"/>
    <xf numFmtId="0" fontId="11" fillId="6" borderId="12" xfId="0" applyFont="1" applyFill="1" applyBorder="1" applyAlignment="1"/>
    <xf numFmtId="0" fontId="0" fillId="0" borderId="0" xfId="0" applyAlignment="1"/>
    <xf numFmtId="0" fontId="0" fillId="6" borderId="7" xfId="0" applyFill="1" applyBorder="1"/>
    <xf numFmtId="0" fontId="12" fillId="3" borderId="0" xfId="0" applyFont="1" applyFill="1" applyAlignment="1">
      <alignment horizontal="center"/>
    </xf>
    <xf numFmtId="0" fontId="1" fillId="3" borderId="0" xfId="0" applyFont="1" applyFill="1" applyAlignment="1">
      <alignment horizontal="right" vertical="center"/>
    </xf>
    <xf numFmtId="0" fontId="1" fillId="3" borderId="2" xfId="0" applyFont="1" applyFill="1" applyBorder="1" applyAlignment="1">
      <alignment horizontal="right" vertical="center"/>
    </xf>
    <xf numFmtId="0" fontId="6" fillId="6" borderId="8" xfId="0" applyFont="1" applyFill="1" applyBorder="1"/>
    <xf numFmtId="0" fontId="0" fillId="6" borderId="8" xfId="0" applyFill="1" applyBorder="1"/>
    <xf numFmtId="0" fontId="9" fillId="2" borderId="10" xfId="0" applyFont="1" applyFill="1" applyBorder="1" applyAlignment="1">
      <alignment horizontal="center" wrapText="1"/>
    </xf>
    <xf numFmtId="0" fontId="0" fillId="6" borderId="0" xfId="0" applyFill="1" applyBorder="1"/>
    <xf numFmtId="0" fontId="0" fillId="0" borderId="9" xfId="0" applyBorder="1"/>
    <xf numFmtId="14" fontId="6" fillId="0" borderId="9" xfId="0" applyNumberFormat="1" applyFont="1" applyBorder="1" applyAlignment="1">
      <alignment horizontal="center"/>
    </xf>
    <xf numFmtId="0" fontId="0" fillId="4" borderId="0" xfId="0" applyFill="1"/>
    <xf numFmtId="164" fontId="9" fillId="11" borderId="8" xfId="0" applyNumberFormat="1" applyFont="1" applyFill="1" applyBorder="1" applyAlignment="1"/>
    <xf numFmtId="0" fontId="13" fillId="11" borderId="7" xfId="0" applyFont="1" applyFill="1" applyBorder="1" applyAlignment="1">
      <alignment horizontal="left"/>
    </xf>
    <xf numFmtId="0" fontId="13" fillId="11" borderId="7" xfId="0" applyFont="1" applyFill="1" applyBorder="1"/>
    <xf numFmtId="164" fontId="9" fillId="11" borderId="0" xfId="0" applyNumberFormat="1" applyFont="1" applyFill="1"/>
    <xf numFmtId="0" fontId="2" fillId="10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/>
    </xf>
    <xf numFmtId="164" fontId="0" fillId="10" borderId="0" xfId="0" applyNumberFormat="1" applyFill="1"/>
    <xf numFmtId="0" fontId="0" fillId="10" borderId="0" xfId="0" applyFill="1" applyAlignment="1">
      <alignment horizontal="center"/>
    </xf>
    <xf numFmtId="0" fontId="0" fillId="10" borderId="0" xfId="0" applyFill="1"/>
    <xf numFmtId="0" fontId="0" fillId="11" borderId="0" xfId="0" applyFill="1"/>
    <xf numFmtId="14" fontId="6" fillId="11" borderId="9" xfId="0" applyNumberFormat="1" applyFont="1" applyFill="1" applyBorder="1" applyAlignment="1">
      <alignment horizontal="center"/>
    </xf>
    <xf numFmtId="0" fontId="13" fillId="11" borderId="0" xfId="0" applyNumberFormat="1" applyFont="1" applyFill="1" applyAlignment="1">
      <alignment horizontal="left"/>
    </xf>
    <xf numFmtId="14" fontId="6" fillId="11" borderId="0" xfId="0" applyNumberFormat="1" applyFont="1" applyFill="1" applyAlignment="1">
      <alignment horizontal="center"/>
    </xf>
    <xf numFmtId="14" fontId="6" fillId="8" borderId="0" xfId="0" applyNumberFormat="1" applyFont="1" applyFill="1" applyAlignment="1">
      <alignment horizontal="center"/>
    </xf>
    <xf numFmtId="164" fontId="9" fillId="8" borderId="0" xfId="0" applyNumberFormat="1" applyFont="1" applyFill="1"/>
    <xf numFmtId="0" fontId="13" fillId="8" borderId="7" xfId="0" applyFont="1" applyFill="1" applyBorder="1"/>
    <xf numFmtId="164" fontId="9" fillId="8" borderId="8" xfId="0" applyNumberFormat="1" applyFont="1" applyFill="1" applyBorder="1"/>
    <xf numFmtId="14" fontId="6" fillId="8" borderId="8" xfId="0" applyNumberFormat="1" applyFont="1" applyFill="1" applyBorder="1" applyAlignment="1">
      <alignment horizontal="center"/>
    </xf>
    <xf numFmtId="14" fontId="6" fillId="8" borderId="7" xfId="0" applyNumberFormat="1" applyFont="1" applyFill="1" applyBorder="1" applyAlignment="1">
      <alignment horizontal="center"/>
    </xf>
    <xf numFmtId="0" fontId="0" fillId="0" borderId="0" xfId="0" applyFill="1"/>
    <xf numFmtId="164" fontId="9" fillId="0" borderId="15" xfId="0" applyNumberFormat="1" applyFont="1" applyBorder="1"/>
    <xf numFmtId="164" fontId="9" fillId="0" borderId="9" xfId="0" applyNumberFormat="1" applyFont="1" applyBorder="1"/>
    <xf numFmtId="0" fontId="10" fillId="6" borderId="7" xfId="0" applyFont="1" applyFill="1" applyBorder="1"/>
    <xf numFmtId="0" fontId="6" fillId="6" borderId="7" xfId="0" applyFont="1" applyFill="1" applyBorder="1"/>
    <xf numFmtId="0" fontId="4" fillId="6" borderId="16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10" fillId="6" borderId="8" xfId="0" applyFont="1" applyFill="1" applyBorder="1" applyAlignment="1"/>
    <xf numFmtId="0" fontId="6" fillId="6" borderId="8" xfId="0" applyFont="1" applyFill="1" applyBorder="1" applyAlignment="1"/>
    <xf numFmtId="0" fontId="11" fillId="6" borderId="18" xfId="0" applyFont="1" applyFill="1" applyBorder="1" applyAlignment="1"/>
    <xf numFmtId="0" fontId="11" fillId="6" borderId="16" xfId="0" applyFont="1" applyFill="1" applyBorder="1" applyAlignment="1">
      <alignment horizontal="center"/>
    </xf>
    <xf numFmtId="0" fontId="11" fillId="4" borderId="17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/>
    </xf>
    <xf numFmtId="0" fontId="11" fillId="4" borderId="16" xfId="0" applyFont="1" applyFill="1" applyBorder="1" applyAlignment="1">
      <alignment horizontal="center"/>
    </xf>
    <xf numFmtId="0" fontId="10" fillId="5" borderId="8" xfId="0" applyFont="1" applyFill="1" applyBorder="1"/>
    <xf numFmtId="0" fontId="10" fillId="5" borderId="7" xfId="0" applyFont="1" applyFill="1" applyBorder="1"/>
    <xf numFmtId="0" fontId="6" fillId="5" borderId="8" xfId="0" applyFont="1" applyFill="1" applyBorder="1"/>
    <xf numFmtId="0" fontId="6" fillId="5" borderId="7" xfId="0" applyFont="1" applyFill="1" applyBorder="1"/>
    <xf numFmtId="0" fontId="11" fillId="5" borderId="18" xfId="0" applyFont="1" applyFill="1" applyBorder="1" applyAlignment="1">
      <alignment horizontal="center"/>
    </xf>
    <xf numFmtId="0" fontId="11" fillId="5" borderId="16" xfId="0" applyFont="1" applyFill="1" applyBorder="1" applyAlignment="1">
      <alignment horizontal="center"/>
    </xf>
    <xf numFmtId="0" fontId="10" fillId="6" borderId="8" xfId="0" applyFont="1" applyFill="1" applyBorder="1"/>
    <xf numFmtId="0" fontId="11" fillId="6" borderId="18" xfId="0" applyFont="1" applyFill="1" applyBorder="1" applyAlignment="1">
      <alignment horizontal="center"/>
    </xf>
    <xf numFmtId="0" fontId="10" fillId="7" borderId="8" xfId="0" applyFont="1" applyFill="1" applyBorder="1"/>
    <xf numFmtId="0" fontId="10" fillId="7" borderId="7" xfId="0" applyFont="1" applyFill="1" applyBorder="1"/>
    <xf numFmtId="0" fontId="6" fillId="7" borderId="8" xfId="0" applyFont="1" applyFill="1" applyBorder="1"/>
    <xf numFmtId="0" fontId="6" fillId="7" borderId="7" xfId="0" applyFont="1" applyFill="1" applyBorder="1"/>
    <xf numFmtId="0" fontId="11" fillId="7" borderId="18" xfId="0" applyFont="1" applyFill="1" applyBorder="1" applyAlignment="1">
      <alignment horizontal="center"/>
    </xf>
    <xf numFmtId="0" fontId="11" fillId="7" borderId="16" xfId="0" applyFont="1" applyFill="1" applyBorder="1" applyAlignment="1">
      <alignment horizontal="center"/>
    </xf>
    <xf numFmtId="0" fontId="10" fillId="0" borderId="9" xfId="0" applyFont="1" applyBorder="1" applyAlignment="1">
      <alignment horizontal="center" vertical="center"/>
    </xf>
    <xf numFmtId="0" fontId="6" fillId="3" borderId="9" xfId="0" applyFont="1" applyFill="1" applyBorder="1"/>
    <xf numFmtId="0" fontId="11" fillId="9" borderId="17" xfId="0" applyFont="1" applyFill="1" applyBorder="1" applyAlignment="1">
      <alignment horizontal="center"/>
    </xf>
    <xf numFmtId="0" fontId="10" fillId="4" borderId="9" xfId="0" applyFont="1" applyFill="1" applyBorder="1"/>
    <xf numFmtId="0" fontId="6" fillId="4" borderId="9" xfId="0" applyFont="1" applyFill="1" applyBorder="1"/>
    <xf numFmtId="0" fontId="10" fillId="4" borderId="8" xfId="0" applyFont="1" applyFill="1" applyBorder="1"/>
    <xf numFmtId="0" fontId="10" fillId="4" borderId="7" xfId="0" applyFont="1" applyFill="1" applyBorder="1"/>
    <xf numFmtId="0" fontId="6" fillId="4" borderId="8" xfId="0" applyFont="1" applyFill="1" applyBorder="1"/>
    <xf numFmtId="0" fontId="6" fillId="4" borderId="7" xfId="0" applyFont="1" applyFill="1" applyBorder="1"/>
    <xf numFmtId="0" fontId="10" fillId="8" borderId="8" xfId="0" applyFont="1" applyFill="1" applyBorder="1"/>
    <xf numFmtId="0" fontId="10" fillId="8" borderId="7" xfId="0" applyFont="1" applyFill="1" applyBorder="1"/>
    <xf numFmtId="0" fontId="6" fillId="8" borderId="8" xfId="0" applyFont="1" applyFill="1" applyBorder="1"/>
    <xf numFmtId="0" fontId="6" fillId="8" borderId="7" xfId="0" applyFont="1" applyFill="1" applyBorder="1"/>
    <xf numFmtId="0" fontId="11" fillId="8" borderId="18" xfId="0" applyFont="1" applyFill="1" applyBorder="1" applyAlignment="1">
      <alignment horizontal="center"/>
    </xf>
    <xf numFmtId="0" fontId="11" fillId="8" borderId="16" xfId="0" applyFont="1" applyFill="1" applyBorder="1" applyAlignment="1">
      <alignment horizontal="center"/>
    </xf>
    <xf numFmtId="0" fontId="0" fillId="4" borderId="8" xfId="0" applyFill="1" applyBorder="1"/>
    <xf numFmtId="0" fontId="0" fillId="4" borderId="7" xfId="0" applyFill="1" applyBorder="1"/>
    <xf numFmtId="0" fontId="0" fillId="4" borderId="18" xfId="0" applyFill="1" applyBorder="1"/>
    <xf numFmtId="0" fontId="0" fillId="4" borderId="16" xfId="0" applyFill="1" applyBorder="1"/>
    <xf numFmtId="165" fontId="6" fillId="0" borderId="0" xfId="0" applyNumberFormat="1" applyFont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0" xfId="0" applyNumberFormat="1"/>
    <xf numFmtId="164" fontId="4" fillId="0" borderId="0" xfId="0" applyNumberFormat="1" applyFont="1"/>
    <xf numFmtId="0" fontId="13" fillId="0" borderId="0" xfId="0" applyFont="1"/>
    <xf numFmtId="164" fontId="9" fillId="11" borderId="13" xfId="0" applyNumberFormat="1" applyFont="1" applyFill="1" applyBorder="1"/>
    <xf numFmtId="164" fontId="9" fillId="11" borderId="8" xfId="0" applyNumberFormat="1" applyFont="1" applyFill="1" applyBorder="1"/>
    <xf numFmtId="0" fontId="13" fillId="11" borderId="14" xfId="0" applyFont="1" applyFill="1" applyBorder="1"/>
    <xf numFmtId="0" fontId="13" fillId="11" borderId="14" xfId="0" applyNumberFormat="1" applyFont="1" applyFill="1" applyBorder="1"/>
    <xf numFmtId="0" fontId="13" fillId="11" borderId="7" xfId="0" applyNumberFormat="1" applyFont="1" applyFill="1" applyBorder="1"/>
    <xf numFmtId="165" fontId="6" fillId="0" borderId="0" xfId="0" applyNumberFormat="1" applyFont="1" applyFill="1"/>
    <xf numFmtId="165" fontId="6" fillId="0" borderId="8" xfId="0" applyNumberFormat="1" applyFont="1" applyFill="1" applyBorder="1"/>
    <xf numFmtId="0" fontId="17" fillId="3" borderId="8" xfId="0" applyFont="1" applyFill="1" applyBorder="1" applyAlignment="1">
      <alignment horizontal="center" textRotation="90"/>
    </xf>
    <xf numFmtId="0" fontId="17" fillId="3" borderId="13" xfId="0" applyFont="1" applyFill="1" applyBorder="1" applyAlignment="1">
      <alignment horizontal="center" textRotation="90"/>
    </xf>
    <xf numFmtId="0" fontId="17" fillId="3" borderId="14" xfId="0" applyFont="1" applyFill="1" applyBorder="1" applyAlignment="1">
      <alignment horizontal="center" textRotation="90"/>
    </xf>
    <xf numFmtId="0" fontId="17" fillId="3" borderId="0" xfId="0" applyFont="1" applyFill="1" applyBorder="1" applyAlignment="1">
      <alignment horizontal="center" textRotation="90"/>
    </xf>
    <xf numFmtId="0" fontId="17" fillId="3" borderId="0" xfId="0" applyFont="1" applyFill="1" applyAlignment="1">
      <alignment horizontal="center"/>
    </xf>
    <xf numFmtId="0" fontId="6" fillId="8" borderId="0" xfId="0" applyFont="1" applyFill="1" applyAlignment="1">
      <alignment horizontal="right"/>
    </xf>
    <xf numFmtId="0" fontId="0" fillId="8" borderId="0" xfId="0" applyFill="1"/>
    <xf numFmtId="0" fontId="0" fillId="8" borderId="7" xfId="0" applyFill="1" applyBorder="1"/>
    <xf numFmtId="0" fontId="0" fillId="8" borderId="8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14" xfId="0" applyFill="1" applyBorder="1"/>
    <xf numFmtId="164" fontId="9" fillId="8" borderId="8" xfId="0" applyNumberFormat="1" applyFont="1" applyFill="1" applyBorder="1" applyAlignment="1"/>
    <xf numFmtId="0" fontId="13" fillId="8" borderId="7" xfId="0" applyFont="1" applyFill="1" applyBorder="1" applyAlignment="1">
      <alignment horizontal="left"/>
    </xf>
    <xf numFmtId="0" fontId="0" fillId="14" borderId="9" xfId="0" applyFill="1" applyBorder="1"/>
    <xf numFmtId="0" fontId="0" fillId="14" borderId="17" xfId="0" applyFill="1" applyBorder="1"/>
    <xf numFmtId="0" fontId="0" fillId="14" borderId="8" xfId="0" applyFill="1" applyBorder="1" applyAlignment="1"/>
    <xf numFmtId="0" fontId="0" fillId="14" borderId="0" xfId="0" applyFill="1" applyBorder="1" applyAlignment="1"/>
    <xf numFmtId="0" fontId="0" fillId="14" borderId="7" xfId="0" applyFill="1" applyBorder="1" applyAlignment="1"/>
    <xf numFmtId="0" fontId="0" fillId="14" borderId="18" xfId="0" applyFill="1" applyBorder="1" applyAlignment="1"/>
    <xf numFmtId="0" fontId="0" fillId="14" borderId="12" xfId="0" applyFill="1" applyBorder="1" applyAlignment="1"/>
    <xf numFmtId="0" fontId="0" fillId="14" borderId="16" xfId="0" applyFill="1" applyBorder="1" applyAlignment="1"/>
    <xf numFmtId="0" fontId="7" fillId="11" borderId="9" xfId="0" applyFont="1" applyFill="1" applyBorder="1" applyAlignment="1">
      <alignment horizontal="center"/>
    </xf>
    <xf numFmtId="0" fontId="7" fillId="11" borderId="8" xfId="0" applyFont="1" applyFill="1" applyBorder="1"/>
    <xf numFmtId="0" fontId="6" fillId="11" borderId="0" xfId="0" applyFont="1" applyFill="1" applyBorder="1"/>
    <xf numFmtId="0" fontId="7" fillId="11" borderId="0" xfId="0" applyFont="1" applyFill="1" applyBorder="1"/>
    <xf numFmtId="0" fontId="6" fillId="11" borderId="7" xfId="0" applyFont="1" applyFill="1" applyBorder="1"/>
    <xf numFmtId="164" fontId="9" fillId="11" borderId="0" xfId="0" applyNumberFormat="1" applyFont="1" applyFill="1" applyBorder="1" applyAlignment="1"/>
    <xf numFmtId="0" fontId="13" fillId="8" borderId="0" xfId="0" applyFont="1" applyFill="1" applyBorder="1"/>
    <xf numFmtId="164" fontId="9" fillId="11" borderId="8" xfId="0" applyNumberFormat="1" applyFont="1" applyFill="1" applyBorder="1" applyAlignment="1">
      <alignment horizontal="right"/>
    </xf>
    <xf numFmtId="0" fontId="13" fillId="11" borderId="0" xfId="0" applyFont="1" applyFill="1" applyAlignment="1">
      <alignment horizontal="left"/>
    </xf>
    <xf numFmtId="167" fontId="6" fillId="11" borderId="0" xfId="0" applyNumberFormat="1" applyFont="1" applyFill="1" applyAlignment="1">
      <alignment horizontal="center"/>
    </xf>
    <xf numFmtId="164" fontId="6" fillId="11" borderId="0" xfId="0" applyNumberFormat="1" applyFont="1" applyFill="1" applyAlignment="1">
      <alignment horizontal="right"/>
    </xf>
    <xf numFmtId="0" fontId="6" fillId="11" borderId="0" xfId="0" applyNumberFormat="1" applyFont="1" applyFill="1" applyAlignment="1">
      <alignment horizontal="center"/>
    </xf>
    <xf numFmtId="0" fontId="6" fillId="11" borderId="0" xfId="0" applyNumberFormat="1" applyFont="1" applyFill="1"/>
    <xf numFmtId="0" fontId="6" fillId="11" borderId="0" xfId="0" applyFont="1" applyFill="1" applyAlignment="1">
      <alignment horizontal="center"/>
    </xf>
    <xf numFmtId="1" fontId="6" fillId="11" borderId="0" xfId="0" applyNumberFormat="1" applyFont="1" applyFill="1" applyAlignment="1">
      <alignment horizontal="center"/>
    </xf>
    <xf numFmtId="0" fontId="6" fillId="11" borderId="0" xfId="0" applyFont="1" applyFill="1"/>
    <xf numFmtId="0" fontId="0" fillId="6" borderId="4" xfId="0" applyFill="1" applyBorder="1"/>
    <xf numFmtId="0" fontId="0" fillId="6" borderId="20" xfId="0" applyFill="1" applyBorder="1"/>
    <xf numFmtId="0" fontId="6" fillId="0" borderId="19" xfId="0" applyFont="1" applyBorder="1" applyAlignment="1">
      <alignment horizontal="center" textRotation="90"/>
    </xf>
    <xf numFmtId="0" fontId="6" fillId="0" borderId="4" xfId="0" applyFont="1" applyBorder="1" applyAlignment="1">
      <alignment horizontal="center" textRotation="90"/>
    </xf>
    <xf numFmtId="0" fontId="6" fillId="14" borderId="9" xfId="0" applyFont="1" applyFill="1" applyBorder="1" applyAlignment="1">
      <alignment horizontal="center" textRotation="90"/>
    </xf>
    <xf numFmtId="0" fontId="6" fillId="14" borderId="8" xfId="0" applyNumberFormat="1" applyFont="1" applyFill="1" applyBorder="1" applyAlignment="1">
      <alignment horizontal="center" textRotation="90"/>
    </xf>
    <xf numFmtId="0" fontId="6" fillId="14" borderId="0" xfId="0" applyNumberFormat="1" applyFont="1" applyFill="1" applyBorder="1" applyAlignment="1">
      <alignment horizontal="center" textRotation="90"/>
    </xf>
    <xf numFmtId="0" fontId="6" fillId="14" borderId="7" xfId="0" applyNumberFormat="1" applyFont="1" applyFill="1" applyBorder="1" applyAlignment="1">
      <alignment horizontal="center" textRotation="90"/>
    </xf>
    <xf numFmtId="0" fontId="6" fillId="0" borderId="8" xfId="0" applyFont="1" applyBorder="1" applyAlignment="1">
      <alignment horizontal="center" textRotation="90"/>
    </xf>
    <xf numFmtId="0" fontId="6" fillId="0" borderId="0" xfId="0" applyFont="1" applyBorder="1" applyAlignment="1">
      <alignment horizontal="center" textRotation="90"/>
    </xf>
    <xf numFmtId="0" fontId="6" fillId="0" borderId="7" xfId="0" applyFont="1" applyBorder="1" applyAlignment="1">
      <alignment horizontal="center" textRotation="90"/>
    </xf>
    <xf numFmtId="0" fontId="4" fillId="4" borderId="9" xfId="0" applyFont="1" applyFill="1" applyBorder="1" applyAlignment="1">
      <alignment horizontal="center" textRotation="90"/>
    </xf>
    <xf numFmtId="0" fontId="6" fillId="4" borderId="8" xfId="0" applyFont="1" applyFill="1" applyBorder="1" applyAlignment="1">
      <alignment horizontal="center" textRotation="90"/>
    </xf>
    <xf numFmtId="0" fontId="6" fillId="4" borderId="7" xfId="0" applyFont="1" applyFill="1" applyBorder="1" applyAlignment="1">
      <alignment horizontal="center" textRotation="90"/>
    </xf>
    <xf numFmtId="0" fontId="5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4" fillId="3" borderId="0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 textRotation="90"/>
    </xf>
    <xf numFmtId="0" fontId="6" fillId="8" borderId="0" xfId="0" applyFont="1" applyFill="1" applyBorder="1" applyAlignment="1">
      <alignment horizontal="center" textRotation="90"/>
    </xf>
    <xf numFmtId="0" fontId="6" fillId="8" borderId="7" xfId="0" applyFont="1" applyFill="1" applyBorder="1" applyAlignment="1">
      <alignment horizontal="center" textRotation="90"/>
    </xf>
    <xf numFmtId="0" fontId="4" fillId="4" borderId="8" xfId="0" applyFont="1" applyFill="1" applyBorder="1" applyAlignment="1">
      <alignment horizontal="center" textRotation="90" wrapText="1"/>
    </xf>
    <xf numFmtId="0" fontId="4" fillId="4" borderId="0" xfId="0" applyFont="1" applyFill="1" applyBorder="1" applyAlignment="1">
      <alignment horizontal="center" textRotation="90"/>
    </xf>
    <xf numFmtId="0" fontId="4" fillId="4" borderId="7" xfId="0" applyFont="1" applyFill="1" applyBorder="1" applyAlignment="1">
      <alignment horizontal="center" textRotation="90"/>
    </xf>
    <xf numFmtId="0" fontId="4" fillId="4" borderId="8" xfId="0" applyFont="1" applyFill="1" applyBorder="1" applyAlignment="1">
      <alignment horizontal="center" textRotation="90"/>
    </xf>
    <xf numFmtId="0" fontId="6" fillId="5" borderId="8" xfId="0" applyFont="1" applyFill="1" applyBorder="1" applyAlignment="1">
      <alignment horizontal="center" textRotation="90"/>
    </xf>
    <xf numFmtId="0" fontId="6" fillId="5" borderId="0" xfId="0" applyFont="1" applyFill="1" applyBorder="1" applyAlignment="1">
      <alignment horizontal="center" textRotation="90"/>
    </xf>
    <xf numFmtId="0" fontId="6" fillId="5" borderId="7" xfId="0" applyFont="1" applyFill="1" applyBorder="1" applyAlignment="1">
      <alignment horizontal="center" textRotation="90"/>
    </xf>
    <xf numFmtId="0" fontId="6" fillId="7" borderId="8" xfId="0" applyFont="1" applyFill="1" applyBorder="1" applyAlignment="1">
      <alignment horizontal="center" textRotation="90"/>
    </xf>
    <xf numFmtId="0" fontId="6" fillId="7" borderId="0" xfId="0" applyFont="1" applyFill="1" applyBorder="1" applyAlignment="1">
      <alignment horizontal="center" textRotation="90"/>
    </xf>
    <xf numFmtId="0" fontId="6" fillId="7" borderId="7" xfId="0" applyFont="1" applyFill="1" applyBorder="1" applyAlignment="1">
      <alignment horizontal="center" textRotation="90"/>
    </xf>
    <xf numFmtId="0" fontId="6" fillId="3" borderId="0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 textRotation="90"/>
    </xf>
    <xf numFmtId="0" fontId="6" fillId="6" borderId="8" xfId="0" applyFont="1" applyFill="1" applyBorder="1" applyAlignment="1">
      <alignment horizontal="center" textRotation="90"/>
    </xf>
    <xf numFmtId="0" fontId="6" fillId="6" borderId="0" xfId="0" applyFont="1" applyFill="1" applyBorder="1" applyAlignment="1">
      <alignment horizontal="center" textRotation="90"/>
    </xf>
    <xf numFmtId="0" fontId="6" fillId="6" borderId="7" xfId="0" applyFont="1" applyFill="1" applyBorder="1" applyAlignment="1">
      <alignment horizontal="center" textRotation="90"/>
    </xf>
    <xf numFmtId="49" fontId="6" fillId="7" borderId="8" xfId="0" applyNumberFormat="1" applyFont="1" applyFill="1" applyBorder="1" applyAlignment="1">
      <alignment horizontal="center" textRotation="90"/>
    </xf>
    <xf numFmtId="49" fontId="6" fillId="7" borderId="0" xfId="0" applyNumberFormat="1" applyFont="1" applyFill="1" applyBorder="1" applyAlignment="1">
      <alignment horizontal="center" textRotation="90"/>
    </xf>
    <xf numFmtId="49" fontId="6" fillId="7" borderId="7" xfId="0" applyNumberFormat="1" applyFont="1" applyFill="1" applyBorder="1" applyAlignment="1">
      <alignment horizontal="center" textRotation="90"/>
    </xf>
    <xf numFmtId="0" fontId="1" fillId="3" borderId="2" xfId="0" applyFont="1" applyFill="1" applyBorder="1" applyAlignment="1">
      <alignment horizontal="right" vertical="center"/>
    </xf>
    <xf numFmtId="0" fontId="6" fillId="3" borderId="10" xfId="0" applyFont="1" applyFill="1" applyBorder="1" applyAlignment="1">
      <alignment horizontal="center"/>
    </xf>
    <xf numFmtId="0" fontId="6" fillId="9" borderId="10" xfId="0" applyFont="1" applyFill="1" applyBorder="1" applyAlignment="1">
      <alignment horizontal="center" textRotation="90"/>
    </xf>
    <xf numFmtId="0" fontId="2" fillId="13" borderId="1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textRotation="90" wrapText="1"/>
    </xf>
    <xf numFmtId="0" fontId="6" fillId="4" borderId="0" xfId="0" applyFont="1" applyFill="1" applyAlignment="1">
      <alignment horizontal="center" textRotation="90"/>
    </xf>
    <xf numFmtId="0" fontId="6" fillId="4" borderId="0" xfId="0" applyFont="1" applyFill="1" applyBorder="1" applyAlignment="1">
      <alignment horizontal="center" textRotation="90"/>
    </xf>
    <xf numFmtId="0" fontId="16" fillId="12" borderId="0" xfId="0" applyFont="1" applyFill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76</xdr:col>
      <xdr:colOff>144780</xdr:colOff>
      <xdr:row>10</xdr:row>
      <xdr:rowOff>160020</xdr:rowOff>
    </xdr:from>
    <xdr:to>
      <xdr:col>84</xdr:col>
      <xdr:colOff>144780</xdr:colOff>
      <xdr:row>10</xdr:row>
      <xdr:rowOff>160020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05ADDEB-0736-4E20-8859-F2C7BF45CFAF}"/>
            </a:ext>
          </a:extLst>
        </xdr:cNvPr>
        <xdr:cNvCxnSpPr/>
      </xdr:nvCxnSpPr>
      <xdr:spPr>
        <a:xfrm flipH="1">
          <a:off x="34282380" y="2308860"/>
          <a:ext cx="11277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167640</xdr:colOff>
      <xdr:row>10</xdr:row>
      <xdr:rowOff>160020</xdr:rowOff>
    </xdr:from>
    <xdr:to>
      <xdr:col>75</xdr:col>
      <xdr:colOff>121920</xdr:colOff>
      <xdr:row>10</xdr:row>
      <xdr:rowOff>160020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CA8C43B-BC3F-412C-927E-DF0FD3D90D7A}"/>
            </a:ext>
          </a:extLst>
        </xdr:cNvPr>
        <xdr:cNvCxnSpPr/>
      </xdr:nvCxnSpPr>
      <xdr:spPr>
        <a:xfrm flipH="1">
          <a:off x="32735520" y="2308860"/>
          <a:ext cx="13258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144780</xdr:colOff>
      <xdr:row>10</xdr:row>
      <xdr:rowOff>167640</xdr:rowOff>
    </xdr:from>
    <xdr:to>
      <xdr:col>70</xdr:col>
      <xdr:colOff>76200</xdr:colOff>
      <xdr:row>10</xdr:row>
      <xdr:rowOff>167640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C1099F2-6B12-4C76-8824-E3E04161FCCA}"/>
            </a:ext>
          </a:extLst>
        </xdr:cNvPr>
        <xdr:cNvCxnSpPr/>
      </xdr:nvCxnSpPr>
      <xdr:spPr>
        <a:xfrm flipH="1">
          <a:off x="31142940" y="2316480"/>
          <a:ext cx="13030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167640</xdr:colOff>
      <xdr:row>10</xdr:row>
      <xdr:rowOff>167640</xdr:rowOff>
    </xdr:from>
    <xdr:to>
      <xdr:col>65</xdr:col>
      <xdr:colOff>99060</xdr:colOff>
      <xdr:row>10</xdr:row>
      <xdr:rowOff>167640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1ACEF59-CE4B-4C40-8192-3A051D083957}"/>
            </a:ext>
          </a:extLst>
        </xdr:cNvPr>
        <xdr:cNvCxnSpPr/>
      </xdr:nvCxnSpPr>
      <xdr:spPr>
        <a:xfrm flipH="1">
          <a:off x="29832300" y="2316480"/>
          <a:ext cx="10668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160020</xdr:colOff>
      <xdr:row>10</xdr:row>
      <xdr:rowOff>167640</xdr:rowOff>
    </xdr:from>
    <xdr:to>
      <xdr:col>56</xdr:col>
      <xdr:colOff>152400</xdr:colOff>
      <xdr:row>10</xdr:row>
      <xdr:rowOff>167640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1EE4AB19-3B26-44E8-98BD-B6422D0EA044}"/>
            </a:ext>
          </a:extLst>
        </xdr:cNvPr>
        <xdr:cNvCxnSpPr/>
      </xdr:nvCxnSpPr>
      <xdr:spPr>
        <a:xfrm flipH="1">
          <a:off x="29047440" y="2316480"/>
          <a:ext cx="571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175260</xdr:colOff>
      <xdr:row>10</xdr:row>
      <xdr:rowOff>167640</xdr:rowOff>
    </xdr:from>
    <xdr:to>
      <xdr:col>52</xdr:col>
      <xdr:colOff>167640</xdr:colOff>
      <xdr:row>10</xdr:row>
      <xdr:rowOff>167640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F024C164-1544-465A-8F22-4CF9A9226AD5}"/>
            </a:ext>
          </a:extLst>
        </xdr:cNvPr>
        <xdr:cNvCxnSpPr/>
      </xdr:nvCxnSpPr>
      <xdr:spPr>
        <a:xfrm flipH="1">
          <a:off x="28285440" y="2316480"/>
          <a:ext cx="571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175260</xdr:colOff>
      <xdr:row>10</xdr:row>
      <xdr:rowOff>175260</xdr:rowOff>
    </xdr:from>
    <xdr:to>
      <xdr:col>48</xdr:col>
      <xdr:colOff>137160</xdr:colOff>
      <xdr:row>10</xdr:row>
      <xdr:rowOff>175260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24FA2345-868A-43C4-ADFA-71F3D4374701}"/>
            </a:ext>
          </a:extLst>
        </xdr:cNvPr>
        <xdr:cNvCxnSpPr/>
      </xdr:nvCxnSpPr>
      <xdr:spPr>
        <a:xfrm flipH="1">
          <a:off x="25351740" y="2324100"/>
          <a:ext cx="26974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190500</xdr:colOff>
      <xdr:row>10</xdr:row>
      <xdr:rowOff>182880</xdr:rowOff>
    </xdr:from>
    <xdr:to>
      <xdr:col>35</xdr:col>
      <xdr:colOff>121920</xdr:colOff>
      <xdr:row>10</xdr:row>
      <xdr:rowOff>182880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BCD1B591-B5EF-4BCE-9785-955BF5CD6987}"/>
            </a:ext>
          </a:extLst>
        </xdr:cNvPr>
        <xdr:cNvCxnSpPr/>
      </xdr:nvCxnSpPr>
      <xdr:spPr>
        <a:xfrm flipH="1">
          <a:off x="22623780" y="2331720"/>
          <a:ext cx="2476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30480</xdr:colOff>
      <xdr:row>10</xdr:row>
      <xdr:rowOff>160020</xdr:rowOff>
    </xdr:from>
    <xdr:to>
      <xdr:col>89</xdr:col>
      <xdr:colOff>129540</xdr:colOff>
      <xdr:row>10</xdr:row>
      <xdr:rowOff>160020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9B97C759-3AD1-4BEA-AAB7-F518F06370B6}"/>
            </a:ext>
          </a:extLst>
        </xdr:cNvPr>
        <xdr:cNvCxnSpPr/>
      </xdr:nvCxnSpPr>
      <xdr:spPr>
        <a:xfrm flipH="1">
          <a:off x="35684460" y="2308860"/>
          <a:ext cx="12801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182880</xdr:colOff>
      <xdr:row>10</xdr:row>
      <xdr:rowOff>160020</xdr:rowOff>
    </xdr:from>
    <xdr:to>
      <xdr:col>93</xdr:col>
      <xdr:colOff>152400</xdr:colOff>
      <xdr:row>10</xdr:row>
      <xdr:rowOff>160020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515B04EC-2513-47C1-B21B-511EFFB80B6C}"/>
            </a:ext>
          </a:extLst>
        </xdr:cNvPr>
        <xdr:cNvCxnSpPr/>
      </xdr:nvCxnSpPr>
      <xdr:spPr>
        <a:xfrm flipH="1">
          <a:off x="37216080" y="2308860"/>
          <a:ext cx="5486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0</xdr:colOff>
      <xdr:row>10</xdr:row>
      <xdr:rowOff>152400</xdr:rowOff>
    </xdr:from>
    <xdr:to>
      <xdr:col>99</xdr:col>
      <xdr:colOff>182880</xdr:colOff>
      <xdr:row>10</xdr:row>
      <xdr:rowOff>152400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952F0EB7-0D61-4419-9444-988437A3E17D}"/>
            </a:ext>
          </a:extLst>
        </xdr:cNvPr>
        <xdr:cNvCxnSpPr/>
      </xdr:nvCxnSpPr>
      <xdr:spPr>
        <a:xfrm flipH="1">
          <a:off x="38000940" y="2301240"/>
          <a:ext cx="1363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0</xdr:colOff>
      <xdr:row>10</xdr:row>
      <xdr:rowOff>53340</xdr:rowOff>
    </xdr:from>
    <xdr:to>
      <xdr:col>105</xdr:col>
      <xdr:colOff>167640</xdr:colOff>
      <xdr:row>10</xdr:row>
      <xdr:rowOff>53340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6611CE55-AF4D-462C-A3B8-F1F2237F56AE}"/>
            </a:ext>
          </a:extLst>
        </xdr:cNvPr>
        <xdr:cNvCxnSpPr/>
      </xdr:nvCxnSpPr>
      <xdr:spPr>
        <a:xfrm flipH="1">
          <a:off x="38000940" y="2202180"/>
          <a:ext cx="29184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182880</xdr:colOff>
      <xdr:row>10</xdr:row>
      <xdr:rowOff>281940</xdr:rowOff>
    </xdr:from>
    <xdr:to>
      <xdr:col>112</xdr:col>
      <xdr:colOff>182880</xdr:colOff>
      <xdr:row>10</xdr:row>
      <xdr:rowOff>281940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3B09CB7F-0E0B-4052-89E8-53DB3A12959D}"/>
            </a:ext>
          </a:extLst>
        </xdr:cNvPr>
        <xdr:cNvCxnSpPr/>
      </xdr:nvCxnSpPr>
      <xdr:spPr>
        <a:xfrm flipH="1">
          <a:off x="37216080" y="2430780"/>
          <a:ext cx="5676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152400</xdr:colOff>
      <xdr:row>10</xdr:row>
      <xdr:rowOff>106680</xdr:rowOff>
    </xdr:from>
    <xdr:to>
      <xdr:col>117</xdr:col>
      <xdr:colOff>182880</xdr:colOff>
      <xdr:row>10</xdr:row>
      <xdr:rowOff>106680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DD39729A-6CE1-4E8B-9122-F499F7F33DA0}"/>
            </a:ext>
          </a:extLst>
        </xdr:cNvPr>
        <xdr:cNvCxnSpPr/>
      </xdr:nvCxnSpPr>
      <xdr:spPr>
        <a:xfrm flipH="1">
          <a:off x="44173140" y="2255520"/>
          <a:ext cx="14020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152400</xdr:colOff>
      <xdr:row>10</xdr:row>
      <xdr:rowOff>30480</xdr:rowOff>
    </xdr:from>
    <xdr:to>
      <xdr:col>125</xdr:col>
      <xdr:colOff>0</xdr:colOff>
      <xdr:row>10</xdr:row>
      <xdr:rowOff>30480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D22A4633-0089-46DE-AF32-7D99484A0C2C}"/>
            </a:ext>
          </a:extLst>
        </xdr:cNvPr>
        <xdr:cNvCxnSpPr/>
      </xdr:nvCxnSpPr>
      <xdr:spPr>
        <a:xfrm flipH="1">
          <a:off x="44173140" y="2179320"/>
          <a:ext cx="33756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175260</xdr:colOff>
      <xdr:row>10</xdr:row>
      <xdr:rowOff>251460</xdr:rowOff>
    </xdr:from>
    <xdr:to>
      <xdr:col>128</xdr:col>
      <xdr:colOff>182880</xdr:colOff>
      <xdr:row>10</xdr:row>
      <xdr:rowOff>251460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BAAAE53C-AC79-45AA-887B-A86EC844C3C1}"/>
            </a:ext>
          </a:extLst>
        </xdr:cNvPr>
        <xdr:cNvCxnSpPr/>
      </xdr:nvCxnSpPr>
      <xdr:spPr>
        <a:xfrm flipH="1">
          <a:off x="47724060" y="2400300"/>
          <a:ext cx="5867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175260</xdr:colOff>
      <xdr:row>10</xdr:row>
      <xdr:rowOff>160020</xdr:rowOff>
    </xdr:from>
    <xdr:to>
      <xdr:col>133</xdr:col>
      <xdr:colOff>7620</xdr:colOff>
      <xdr:row>10</xdr:row>
      <xdr:rowOff>160020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173B2889-668F-40B5-B42A-331BF5E904D2}"/>
            </a:ext>
          </a:extLst>
        </xdr:cNvPr>
        <xdr:cNvCxnSpPr/>
      </xdr:nvCxnSpPr>
      <xdr:spPr>
        <a:xfrm flipH="1">
          <a:off x="47724060" y="2308860"/>
          <a:ext cx="1386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</xdr:col>
      <xdr:colOff>182880</xdr:colOff>
      <xdr:row>10</xdr:row>
      <xdr:rowOff>68580</xdr:rowOff>
    </xdr:from>
    <xdr:to>
      <xdr:col>136</xdr:col>
      <xdr:colOff>137160</xdr:colOff>
      <xdr:row>10</xdr:row>
      <xdr:rowOff>68580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49CC2956-AF41-4064-801C-608A14F31690}"/>
            </a:ext>
          </a:extLst>
        </xdr:cNvPr>
        <xdr:cNvCxnSpPr/>
      </xdr:nvCxnSpPr>
      <xdr:spPr>
        <a:xfrm flipH="1">
          <a:off x="47731680" y="2217420"/>
          <a:ext cx="20878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160020</xdr:colOff>
      <xdr:row>10</xdr:row>
      <xdr:rowOff>228600</xdr:rowOff>
    </xdr:from>
    <xdr:to>
      <xdr:col>148</xdr:col>
      <xdr:colOff>175260</xdr:colOff>
      <xdr:row>10</xdr:row>
      <xdr:rowOff>228600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BF8CFD84-A8AD-4E72-BA91-91016E2803F8}"/>
            </a:ext>
          </a:extLst>
        </xdr:cNvPr>
        <xdr:cNvCxnSpPr/>
      </xdr:nvCxnSpPr>
      <xdr:spPr>
        <a:xfrm flipH="1">
          <a:off x="48928020" y="2377440"/>
          <a:ext cx="23317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</xdr:col>
      <xdr:colOff>0</xdr:colOff>
      <xdr:row>10</xdr:row>
      <xdr:rowOff>228600</xdr:rowOff>
    </xdr:from>
    <xdr:to>
      <xdr:col>157</xdr:col>
      <xdr:colOff>190500</xdr:colOff>
      <xdr:row>10</xdr:row>
      <xdr:rowOff>228600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F3CA83DA-C379-4241-A4D0-0ED427B703EE}"/>
            </a:ext>
          </a:extLst>
        </xdr:cNvPr>
        <xdr:cNvCxnSpPr/>
      </xdr:nvCxnSpPr>
      <xdr:spPr>
        <a:xfrm flipH="1">
          <a:off x="51473100" y="2377440"/>
          <a:ext cx="2148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</xdr:col>
      <xdr:colOff>175260</xdr:colOff>
      <xdr:row>10</xdr:row>
      <xdr:rowOff>335280</xdr:rowOff>
    </xdr:from>
    <xdr:to>
      <xdr:col>159</xdr:col>
      <xdr:colOff>7620</xdr:colOff>
      <xdr:row>10</xdr:row>
      <xdr:rowOff>335280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87A613F-4621-4C22-A338-B9094F346E42}"/>
            </a:ext>
          </a:extLst>
        </xdr:cNvPr>
        <xdr:cNvCxnSpPr/>
      </xdr:nvCxnSpPr>
      <xdr:spPr>
        <a:xfrm>
          <a:off x="52036980" y="2484120"/>
          <a:ext cx="17907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</xdr:col>
      <xdr:colOff>175260</xdr:colOff>
      <xdr:row>10</xdr:row>
      <xdr:rowOff>228600</xdr:rowOff>
    </xdr:from>
    <xdr:to>
      <xdr:col>164</xdr:col>
      <xdr:colOff>0</xdr:colOff>
      <xdr:row>10</xdr:row>
      <xdr:rowOff>228600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21EEAD0F-0FDD-40CF-A101-D00DA28FA020}"/>
            </a:ext>
          </a:extLst>
        </xdr:cNvPr>
        <xdr:cNvCxnSpPr/>
      </xdr:nvCxnSpPr>
      <xdr:spPr>
        <a:xfrm flipH="1">
          <a:off x="53804820" y="2377440"/>
          <a:ext cx="9906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</xdr:col>
      <xdr:colOff>182880</xdr:colOff>
      <xdr:row>10</xdr:row>
      <xdr:rowOff>91440</xdr:rowOff>
    </xdr:from>
    <xdr:to>
      <xdr:col>168</xdr:col>
      <xdr:colOff>182880</xdr:colOff>
      <xdr:row>10</xdr:row>
      <xdr:rowOff>91440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id="{BE7493A5-EFCA-41B5-BFF1-1FBDB2406385}"/>
            </a:ext>
          </a:extLst>
        </xdr:cNvPr>
        <xdr:cNvCxnSpPr/>
      </xdr:nvCxnSpPr>
      <xdr:spPr>
        <a:xfrm flipH="1">
          <a:off x="53812440" y="2240280"/>
          <a:ext cx="25374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</xdr:col>
      <xdr:colOff>182880</xdr:colOff>
      <xdr:row>10</xdr:row>
      <xdr:rowOff>281940</xdr:rowOff>
    </xdr:from>
    <xdr:to>
      <xdr:col>172</xdr:col>
      <xdr:colOff>182880</xdr:colOff>
      <xdr:row>10</xdr:row>
      <xdr:rowOff>281940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B3CADEBD-CF94-40A0-AAB6-02E4B04098F3}"/>
            </a:ext>
          </a:extLst>
        </xdr:cNvPr>
        <xdr:cNvCxnSpPr/>
      </xdr:nvCxnSpPr>
      <xdr:spPr>
        <a:xfrm flipH="1">
          <a:off x="56548020" y="243078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</xdr:col>
      <xdr:colOff>182880</xdr:colOff>
      <xdr:row>10</xdr:row>
      <xdr:rowOff>175260</xdr:rowOff>
    </xdr:from>
    <xdr:to>
      <xdr:col>178</xdr:col>
      <xdr:colOff>190500</xdr:colOff>
      <xdr:row>10</xdr:row>
      <xdr:rowOff>175260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D90DE2CC-167F-4E63-95AD-54AD212185F6}"/>
            </a:ext>
          </a:extLst>
        </xdr:cNvPr>
        <xdr:cNvCxnSpPr/>
      </xdr:nvCxnSpPr>
      <xdr:spPr>
        <a:xfrm flipH="1">
          <a:off x="56548020" y="2324100"/>
          <a:ext cx="17526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180</xdr:col>
      <xdr:colOff>0</xdr:colOff>
      <xdr:row>10</xdr:row>
      <xdr:rowOff>167640</xdr:rowOff>
    </xdr:from>
    <xdr:to>
      <xdr:col>182</xdr:col>
      <xdr:colOff>190500</xdr:colOff>
      <xdr:row>10</xdr:row>
      <xdr:rowOff>167640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388F2934-3B1B-4D11-B4F1-76D2E14C741B}"/>
            </a:ext>
          </a:extLst>
        </xdr:cNvPr>
        <xdr:cNvCxnSpPr/>
      </xdr:nvCxnSpPr>
      <xdr:spPr>
        <a:xfrm flipH="1">
          <a:off x="58498740" y="231648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7620</xdr:colOff>
      <xdr:row>10</xdr:row>
      <xdr:rowOff>274320</xdr:rowOff>
    </xdr:from>
    <xdr:to>
      <xdr:col>187</xdr:col>
      <xdr:colOff>0</xdr:colOff>
      <xdr:row>10</xdr:row>
      <xdr:rowOff>274320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92EDB160-3D8B-419E-B0AD-697BE044C088}"/>
            </a:ext>
          </a:extLst>
        </xdr:cNvPr>
        <xdr:cNvCxnSpPr/>
      </xdr:nvCxnSpPr>
      <xdr:spPr>
        <a:xfrm flipH="1">
          <a:off x="59283600" y="242316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22860</xdr:colOff>
      <xdr:row>10</xdr:row>
      <xdr:rowOff>83820</xdr:rowOff>
    </xdr:from>
    <xdr:to>
      <xdr:col>192</xdr:col>
      <xdr:colOff>7620</xdr:colOff>
      <xdr:row>10</xdr:row>
      <xdr:rowOff>83820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2FBB993E-471D-4F6B-AFAE-35B8847B2970}"/>
            </a:ext>
          </a:extLst>
        </xdr:cNvPr>
        <xdr:cNvCxnSpPr/>
      </xdr:nvCxnSpPr>
      <xdr:spPr>
        <a:xfrm flipH="1">
          <a:off x="59298840" y="2232660"/>
          <a:ext cx="21412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175260</xdr:colOff>
      <xdr:row>10</xdr:row>
      <xdr:rowOff>160020</xdr:rowOff>
    </xdr:from>
    <xdr:to>
      <xdr:col>195</xdr:col>
      <xdr:colOff>175260</xdr:colOff>
      <xdr:row>10</xdr:row>
      <xdr:rowOff>160020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id="{0984F268-DAE0-4393-8919-A6194521879D}"/>
            </a:ext>
          </a:extLst>
        </xdr:cNvPr>
        <xdr:cNvCxnSpPr/>
      </xdr:nvCxnSpPr>
      <xdr:spPr>
        <a:xfrm flipH="1">
          <a:off x="61607700" y="230886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175260</xdr:colOff>
      <xdr:row>10</xdr:row>
      <xdr:rowOff>259080</xdr:rowOff>
    </xdr:from>
    <xdr:to>
      <xdr:col>205</xdr:col>
      <xdr:colOff>182880</xdr:colOff>
      <xdr:row>10</xdr:row>
      <xdr:rowOff>259080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4E026D10-41F5-4CE2-8CC5-12CF5CB091E9}"/>
            </a:ext>
          </a:extLst>
        </xdr:cNvPr>
        <xdr:cNvCxnSpPr/>
      </xdr:nvCxnSpPr>
      <xdr:spPr>
        <a:xfrm flipH="1">
          <a:off x="61607700" y="2407920"/>
          <a:ext cx="2529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175260</xdr:colOff>
      <xdr:row>10</xdr:row>
      <xdr:rowOff>60960</xdr:rowOff>
    </xdr:from>
    <xdr:to>
      <xdr:col>215</xdr:col>
      <xdr:colOff>167640</xdr:colOff>
      <xdr:row>10</xdr:row>
      <xdr:rowOff>60960</xdr:rowOff>
    </xdr:to>
    <xdr:cxnSp macro="">
      <xdr:nvCxnSpPr>
        <xdr:cNvPr id="66" name="Connecteur droit avec flèche 65">
          <a:extLst>
            <a:ext uri="{FF2B5EF4-FFF2-40B4-BE49-F238E27FC236}">
              <a16:creationId xmlns:a16="http://schemas.microsoft.com/office/drawing/2014/main" id="{78531AEA-2120-4D96-B257-D08989F869C8}"/>
            </a:ext>
          </a:extLst>
        </xdr:cNvPr>
        <xdr:cNvCxnSpPr/>
      </xdr:nvCxnSpPr>
      <xdr:spPr>
        <a:xfrm flipH="1">
          <a:off x="61607700" y="2209800"/>
          <a:ext cx="56540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216</xdr:col>
      <xdr:colOff>175260</xdr:colOff>
      <xdr:row>10</xdr:row>
      <xdr:rowOff>266700</xdr:rowOff>
    </xdr:from>
    <xdr:to>
      <xdr:col>221</xdr:col>
      <xdr:colOff>182880</xdr:colOff>
      <xdr:row>10</xdr:row>
      <xdr:rowOff>266700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0F012339-6C77-4D22-A681-4E94B524BF11}"/>
            </a:ext>
          </a:extLst>
        </xdr:cNvPr>
        <xdr:cNvCxnSpPr/>
      </xdr:nvCxnSpPr>
      <xdr:spPr>
        <a:xfrm flipH="1">
          <a:off x="67467480" y="2415540"/>
          <a:ext cx="9753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222</xdr:col>
      <xdr:colOff>152400</xdr:colOff>
      <xdr:row>10</xdr:row>
      <xdr:rowOff>152400</xdr:rowOff>
    </xdr:from>
    <xdr:to>
      <xdr:col>234</xdr:col>
      <xdr:colOff>175260</xdr:colOff>
      <xdr:row>10</xdr:row>
      <xdr:rowOff>152400</xdr:rowOff>
    </xdr:to>
    <xdr:cxnSp macro="">
      <xdr:nvCxnSpPr>
        <xdr:cNvPr id="70" name="Connecteur droit avec flèche 69">
          <a:extLst>
            <a:ext uri="{FF2B5EF4-FFF2-40B4-BE49-F238E27FC236}">
              <a16:creationId xmlns:a16="http://schemas.microsoft.com/office/drawing/2014/main" id="{74E887A4-D63D-4AE4-B3AF-70D3C0D37AA5}"/>
            </a:ext>
          </a:extLst>
        </xdr:cNvPr>
        <xdr:cNvCxnSpPr/>
      </xdr:nvCxnSpPr>
      <xdr:spPr>
        <a:xfrm flipH="1">
          <a:off x="68610480" y="2301240"/>
          <a:ext cx="29489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222</xdr:col>
      <xdr:colOff>152400</xdr:colOff>
      <xdr:row>10</xdr:row>
      <xdr:rowOff>281940</xdr:rowOff>
    </xdr:from>
    <xdr:to>
      <xdr:col>239</xdr:col>
      <xdr:colOff>15240</xdr:colOff>
      <xdr:row>10</xdr:row>
      <xdr:rowOff>281940</xdr:rowOff>
    </xdr:to>
    <xdr:cxnSp macro="">
      <xdr:nvCxnSpPr>
        <xdr:cNvPr id="72" name="Connecteur droit avec flèche 71">
          <a:extLst>
            <a:ext uri="{FF2B5EF4-FFF2-40B4-BE49-F238E27FC236}">
              <a16:creationId xmlns:a16="http://schemas.microsoft.com/office/drawing/2014/main" id="{D9918210-6F2E-4F5A-83A4-BFAE187A7649}"/>
            </a:ext>
          </a:extLst>
        </xdr:cNvPr>
        <xdr:cNvCxnSpPr/>
      </xdr:nvCxnSpPr>
      <xdr:spPr>
        <a:xfrm flipH="1">
          <a:off x="68610480" y="2430780"/>
          <a:ext cx="37642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239</xdr:col>
      <xdr:colOff>152400</xdr:colOff>
      <xdr:row>10</xdr:row>
      <xdr:rowOff>152400</xdr:rowOff>
    </xdr:from>
    <xdr:to>
      <xdr:col>248</xdr:col>
      <xdr:colOff>190500</xdr:colOff>
      <xdr:row>10</xdr:row>
      <xdr:rowOff>152400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7B2404AC-F8A3-4B8C-8F35-FBF69F7E67E5}"/>
            </a:ext>
          </a:extLst>
        </xdr:cNvPr>
        <xdr:cNvCxnSpPr/>
      </xdr:nvCxnSpPr>
      <xdr:spPr>
        <a:xfrm flipH="1">
          <a:off x="72511920" y="2301240"/>
          <a:ext cx="19659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249</xdr:col>
      <xdr:colOff>160020</xdr:colOff>
      <xdr:row>10</xdr:row>
      <xdr:rowOff>274320</xdr:rowOff>
    </xdr:from>
    <xdr:to>
      <xdr:col>252</xdr:col>
      <xdr:colOff>182880</xdr:colOff>
      <xdr:row>10</xdr:row>
      <xdr:rowOff>274320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B6D58B6D-0959-4F9B-9E2C-929C6DC089DF}"/>
            </a:ext>
          </a:extLst>
        </xdr:cNvPr>
        <xdr:cNvCxnSpPr/>
      </xdr:nvCxnSpPr>
      <xdr:spPr>
        <a:xfrm flipH="1">
          <a:off x="74645520" y="2423160"/>
          <a:ext cx="601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239</xdr:col>
      <xdr:colOff>152400</xdr:colOff>
      <xdr:row>10</xdr:row>
      <xdr:rowOff>76200</xdr:rowOff>
    </xdr:from>
    <xdr:to>
      <xdr:col>261</xdr:col>
      <xdr:colOff>0</xdr:colOff>
      <xdr:row>10</xdr:row>
      <xdr:rowOff>76200</xdr:rowOff>
    </xdr:to>
    <xdr:cxnSp macro="">
      <xdr:nvCxnSpPr>
        <xdr:cNvPr id="78" name="Connecteur droit avec flèche 77">
          <a:extLst>
            <a:ext uri="{FF2B5EF4-FFF2-40B4-BE49-F238E27FC236}">
              <a16:creationId xmlns:a16="http://schemas.microsoft.com/office/drawing/2014/main" id="{D4EF361F-A361-4B74-9DF3-489B9A9C4540}"/>
            </a:ext>
          </a:extLst>
        </xdr:cNvPr>
        <xdr:cNvCxnSpPr/>
      </xdr:nvCxnSpPr>
      <xdr:spPr>
        <a:xfrm flipH="1">
          <a:off x="72511920" y="2225040"/>
          <a:ext cx="43053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261</xdr:col>
      <xdr:colOff>167640</xdr:colOff>
      <xdr:row>10</xdr:row>
      <xdr:rowOff>182880</xdr:rowOff>
    </xdr:from>
    <xdr:to>
      <xdr:col>273</xdr:col>
      <xdr:colOff>175260</xdr:colOff>
      <xdr:row>10</xdr:row>
      <xdr:rowOff>182880</xdr:rowOff>
    </xdr:to>
    <xdr:cxnSp macro="">
      <xdr:nvCxnSpPr>
        <xdr:cNvPr id="80" name="Connecteur droit avec flèche 79">
          <a:extLst>
            <a:ext uri="{FF2B5EF4-FFF2-40B4-BE49-F238E27FC236}">
              <a16:creationId xmlns:a16="http://schemas.microsoft.com/office/drawing/2014/main" id="{C81A1D91-6E9F-430A-A104-A85598496E12}"/>
            </a:ext>
          </a:extLst>
        </xdr:cNvPr>
        <xdr:cNvCxnSpPr/>
      </xdr:nvCxnSpPr>
      <xdr:spPr>
        <a:xfrm flipH="1">
          <a:off x="76984860" y="2331720"/>
          <a:ext cx="29337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270</xdr:col>
      <xdr:colOff>0</xdr:colOff>
      <xdr:row>10</xdr:row>
      <xdr:rowOff>342900</xdr:rowOff>
    </xdr:from>
    <xdr:to>
      <xdr:col>275</xdr:col>
      <xdr:colOff>7620</xdr:colOff>
      <xdr:row>10</xdr:row>
      <xdr:rowOff>342900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id="{E9F59E41-E399-4028-BCDD-31165BDFEBE0}"/>
            </a:ext>
          </a:extLst>
        </xdr:cNvPr>
        <xdr:cNvCxnSpPr/>
      </xdr:nvCxnSpPr>
      <xdr:spPr>
        <a:xfrm>
          <a:off x="79164180" y="2491740"/>
          <a:ext cx="9753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167640</xdr:colOff>
      <xdr:row>10</xdr:row>
      <xdr:rowOff>228600</xdr:rowOff>
    </xdr:from>
    <xdr:to>
      <xdr:col>125</xdr:col>
      <xdr:colOff>0</xdr:colOff>
      <xdr:row>10</xdr:row>
      <xdr:rowOff>228600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B1199E7-CB22-4B8D-9139-4200F80BCE14}"/>
            </a:ext>
          </a:extLst>
        </xdr:cNvPr>
        <xdr:cNvCxnSpPr/>
      </xdr:nvCxnSpPr>
      <xdr:spPr>
        <a:xfrm flipH="1">
          <a:off x="42230040" y="2377440"/>
          <a:ext cx="53187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0</xdr:colOff>
      <xdr:row>10</xdr:row>
      <xdr:rowOff>160020</xdr:rowOff>
    </xdr:from>
    <xdr:to>
      <xdr:col>125</xdr:col>
      <xdr:colOff>0</xdr:colOff>
      <xdr:row>10</xdr:row>
      <xdr:rowOff>160020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8E948AA-F4A6-409F-A0F4-F9A2F9D50C1D}"/>
            </a:ext>
          </a:extLst>
        </xdr:cNvPr>
        <xdr:cNvCxnSpPr/>
      </xdr:nvCxnSpPr>
      <xdr:spPr>
        <a:xfrm flipH="1">
          <a:off x="40683180" y="2308860"/>
          <a:ext cx="68656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F74CA-6892-42CE-AA35-6297930C1BCA}">
  <sheetPr codeName="Feuil1"/>
  <dimension ref="A1:JY53"/>
  <sheetViews>
    <sheetView tabSelected="1" zoomScaleNormal="100" workbookViewId="0">
      <selection activeCell="N51" sqref="N51"/>
    </sheetView>
  </sheetViews>
  <sheetFormatPr baseColWidth="10" defaultRowHeight="14.4" x14ac:dyDescent="0.3"/>
  <cols>
    <col min="1" max="1" width="5.88671875" customWidth="1"/>
    <col min="2" max="2" width="26.77734375" customWidth="1"/>
    <col min="3" max="3" width="39.109375" customWidth="1"/>
    <col min="4" max="4" width="4" customWidth="1"/>
    <col min="6" max="6" width="12.77734375" customWidth="1"/>
    <col min="7" max="7" width="14.33203125" customWidth="1"/>
    <col min="8" max="8" width="4" customWidth="1"/>
    <col min="9" max="9" width="17.21875" customWidth="1"/>
    <col min="10" max="10" width="10.109375" customWidth="1"/>
    <col min="11" max="13" width="9.33203125" customWidth="1"/>
    <col min="14" max="14" width="10.21875" customWidth="1"/>
    <col min="15" max="17" width="9.33203125" customWidth="1"/>
    <col min="18" max="18" width="10.44140625" customWidth="1"/>
    <col min="19" max="21" width="9.33203125" customWidth="1"/>
    <col min="22" max="22" width="12.6640625" customWidth="1"/>
    <col min="23" max="26" width="9.33203125" customWidth="1"/>
    <col min="27" max="27" width="8.44140625" customWidth="1"/>
    <col min="28" max="28" width="2.88671875" customWidth="1"/>
    <col min="29" max="29" width="15.33203125" customWidth="1"/>
    <col min="30" max="30" width="2.88671875" customWidth="1"/>
    <col min="31" max="31" width="2.77734375" customWidth="1"/>
    <col min="32" max="32" width="8.33203125" style="1" customWidth="1"/>
    <col min="33" max="33" width="2.88671875" customWidth="1"/>
    <col min="34" max="34" width="2.77734375" customWidth="1"/>
    <col min="36" max="36" width="2.88671875" style="106" customWidth="1"/>
    <col min="37" max="37" width="2.77734375" customWidth="1"/>
    <col min="38" max="38" width="2.88671875" customWidth="1"/>
    <col min="39" max="39" width="2.77734375" customWidth="1"/>
    <col min="40" max="40" width="8.33203125" style="1" customWidth="1"/>
    <col min="41" max="41" width="2.88671875" style="1" customWidth="1"/>
    <col min="42" max="42" width="2.77734375" style="1" customWidth="1"/>
    <col min="43" max="43" width="2.88671875" style="1" customWidth="1"/>
    <col min="44" max="44" width="2.77734375" style="1" customWidth="1"/>
    <col min="45" max="45" width="2.88671875" customWidth="1"/>
    <col min="46" max="48" width="2.77734375" customWidth="1"/>
    <col min="49" max="49" width="2.88671875" customWidth="1"/>
    <col min="50" max="50" width="2.77734375" customWidth="1"/>
    <col min="51" max="51" width="2.88671875" customWidth="1"/>
    <col min="52" max="52" width="2.77734375" customWidth="1"/>
    <col min="53" max="53" width="2.88671875" customWidth="1"/>
    <col min="54" max="54" width="2.77734375" customWidth="1"/>
    <col min="55" max="55" width="2.88671875" customWidth="1"/>
    <col min="56" max="56" width="2.77734375" customWidth="1"/>
    <col min="57" max="57" width="2.88671875" customWidth="1"/>
    <col min="58" max="58" width="2.77734375" customWidth="1"/>
    <col min="59" max="59" width="2.88671875" customWidth="1"/>
    <col min="60" max="60" width="2.77734375" customWidth="1"/>
    <col min="61" max="61" width="8.109375" style="1" customWidth="1"/>
    <col min="62" max="62" width="2.88671875" style="1" customWidth="1"/>
    <col min="63" max="63" width="2.77734375" style="1" customWidth="1"/>
    <col min="64" max="64" width="2.88671875" style="1" customWidth="1"/>
    <col min="65" max="65" width="2.77734375" style="1" customWidth="1"/>
    <col min="66" max="66" width="2.88671875" customWidth="1"/>
    <col min="67" max="67" width="2.77734375" customWidth="1"/>
    <col min="68" max="68" width="2.88671875" customWidth="1"/>
    <col min="69" max="69" width="2.77734375" customWidth="1"/>
    <col min="71" max="71" width="2.88671875" customWidth="1"/>
    <col min="72" max="72" width="2.77734375" customWidth="1"/>
    <col min="73" max="73" width="2.88671875" customWidth="1"/>
    <col min="74" max="74" width="2.77734375" customWidth="1"/>
    <col min="76" max="76" width="2.88671875" customWidth="1"/>
    <col min="77" max="77" width="2.77734375" customWidth="1"/>
    <col min="78" max="78" width="2.88671875" customWidth="1"/>
    <col min="79" max="79" width="2.77734375" customWidth="1"/>
    <col min="80" max="80" width="8" customWidth="1"/>
    <col min="81" max="81" width="2.88671875" customWidth="1"/>
    <col min="82" max="82" width="2.77734375" customWidth="1"/>
    <col min="83" max="83" width="2.88671875" customWidth="1"/>
    <col min="84" max="84" width="2.77734375" customWidth="1"/>
    <col min="85" max="85" width="2.88671875" customWidth="1"/>
    <col min="86" max="86" width="2.77734375" customWidth="1"/>
    <col min="87" max="87" width="2.88671875" customWidth="1"/>
    <col min="88" max="88" width="2.77734375" customWidth="1"/>
    <col min="90" max="90" width="2.88671875" customWidth="1"/>
    <col min="91" max="91" width="2.77734375" customWidth="1"/>
    <col min="92" max="92" width="2.88671875" customWidth="1"/>
    <col min="93" max="93" width="2.77734375" customWidth="1"/>
    <col min="94" max="94" width="2.88671875" customWidth="1"/>
    <col min="95" max="95" width="2.77734375" customWidth="1"/>
    <col min="96" max="96" width="2.88671875" customWidth="1"/>
    <col min="97" max="97" width="2.77734375" customWidth="1"/>
    <col min="99" max="99" width="2.88671875" customWidth="1"/>
    <col min="100" max="100" width="2.77734375" customWidth="1"/>
    <col min="101" max="101" width="2.88671875" customWidth="1"/>
    <col min="102" max="102" width="2.77734375" customWidth="1"/>
    <col min="104" max="104" width="2.88671875" customWidth="1"/>
    <col min="105" max="105" width="2.77734375" customWidth="1"/>
    <col min="106" max="106" width="2.88671875" customWidth="1"/>
    <col min="107" max="107" width="2.77734375" customWidth="1"/>
    <col min="108" max="108" width="2.88671875" customWidth="1"/>
    <col min="109" max="109" width="2.77734375" customWidth="1"/>
    <col min="111" max="111" width="2.88671875" customWidth="1"/>
    <col min="112" max="112" width="2.77734375" customWidth="1"/>
    <col min="113" max="113" width="2.88671875" customWidth="1"/>
    <col min="114" max="114" width="2.77734375" customWidth="1"/>
    <col min="116" max="116" width="2.88671875" customWidth="1"/>
    <col min="117" max="117" width="2.77734375" customWidth="1"/>
    <col min="118" max="118" width="2.88671875" customWidth="1"/>
    <col min="119" max="119" width="2.77734375" customWidth="1"/>
    <col min="120" max="120" width="2.88671875" customWidth="1"/>
    <col min="121" max="121" width="2.77734375" customWidth="1"/>
    <col min="123" max="123" width="2.88671875" customWidth="1"/>
    <col min="124" max="124" width="2.77734375" customWidth="1"/>
    <col min="125" max="125" width="2.88671875" customWidth="1"/>
    <col min="126" max="126" width="2.77734375" customWidth="1"/>
    <col min="127" max="127" width="2.88671875" customWidth="1"/>
    <col min="128" max="128" width="2.77734375" customWidth="1"/>
    <col min="129" max="129" width="2.88671875" customWidth="1"/>
    <col min="130" max="130" width="2.77734375" customWidth="1"/>
    <col min="131" max="131" width="2.88671875" customWidth="1"/>
    <col min="132" max="132" width="2.77734375" customWidth="1"/>
    <col min="133" max="133" width="2.88671875" customWidth="1"/>
    <col min="134" max="134" width="2.77734375" customWidth="1"/>
    <col min="135" max="135" width="2.88671875" customWidth="1"/>
    <col min="136" max="136" width="2.77734375" customWidth="1"/>
    <col min="137" max="137" width="2.88671875" customWidth="1"/>
    <col min="138" max="138" width="2.77734375" customWidth="1"/>
    <col min="139" max="139" width="8.109375" style="1" customWidth="1"/>
    <col min="140" max="140" width="2.88671875" style="1" customWidth="1"/>
    <col min="141" max="141" width="2.77734375" style="1" customWidth="1"/>
    <col min="142" max="142" width="2.88671875" style="1" customWidth="1"/>
    <col min="143" max="143" width="2.77734375" style="1" customWidth="1"/>
    <col min="144" max="144" width="2.88671875" customWidth="1"/>
    <col min="145" max="145" width="2.77734375" customWidth="1"/>
    <col min="147" max="147" width="2.88671875" customWidth="1"/>
    <col min="148" max="148" width="2.77734375" customWidth="1"/>
    <col min="149" max="149" width="2.88671875" customWidth="1"/>
    <col min="150" max="150" width="2.77734375" customWidth="1"/>
    <col min="151" max="151" width="2.88671875" customWidth="1"/>
    <col min="152" max="152" width="2.77734375" customWidth="1"/>
    <col min="153" max="153" width="2.88671875" customWidth="1"/>
    <col min="154" max="154" width="2.77734375" customWidth="1"/>
    <col min="156" max="156" width="2.88671875" customWidth="1"/>
    <col min="157" max="157" width="2.77734375" customWidth="1"/>
    <col min="158" max="158" width="2.88671875" customWidth="1"/>
    <col min="159" max="159" width="2.77734375" customWidth="1"/>
    <col min="160" max="160" width="2.88671875" customWidth="1"/>
    <col min="161" max="161" width="2.77734375" customWidth="1"/>
    <col min="162" max="162" width="2.88671875" customWidth="1"/>
    <col min="163" max="163" width="2.77734375" customWidth="1"/>
    <col min="164" max="164" width="2.88671875" customWidth="1"/>
    <col min="165" max="165" width="2.77734375" customWidth="1"/>
    <col min="167" max="167" width="2.88671875" customWidth="1"/>
    <col min="168" max="168" width="2.77734375" customWidth="1"/>
    <col min="169" max="169" width="2.88671875" customWidth="1"/>
    <col min="170" max="170" width="2.77734375" customWidth="1"/>
    <col min="171" max="171" width="2.88671875" customWidth="1"/>
    <col min="172" max="172" width="2.77734375" customWidth="1"/>
    <col min="173" max="173" width="2.88671875" customWidth="1"/>
    <col min="174" max="174" width="2.77734375" customWidth="1"/>
    <col min="175" max="175" width="2.88671875" customWidth="1"/>
    <col min="176" max="176" width="2.77734375" customWidth="1"/>
    <col min="177" max="177" width="2.88671875" customWidth="1"/>
    <col min="178" max="178" width="2.77734375" customWidth="1"/>
    <col min="179" max="179" width="2.88671875" customWidth="1"/>
    <col min="180" max="180" width="2.77734375" customWidth="1"/>
    <col min="181" max="181" width="2.88671875" customWidth="1"/>
    <col min="182" max="182" width="2.77734375" customWidth="1"/>
    <col min="183" max="183" width="2.88671875" customWidth="1"/>
    <col min="184" max="184" width="2.77734375" customWidth="1"/>
    <col min="185" max="185" width="2.88671875" customWidth="1"/>
    <col min="186" max="186" width="2.77734375" customWidth="1"/>
    <col min="187" max="187" width="2.88671875" customWidth="1"/>
    <col min="188" max="188" width="2.77734375" customWidth="1"/>
    <col min="190" max="190" width="2.88671875" customWidth="1"/>
    <col min="191" max="191" width="2.77734375" customWidth="1"/>
    <col min="192" max="192" width="2.88671875" customWidth="1"/>
    <col min="193" max="193" width="2.77734375" customWidth="1"/>
    <col min="194" max="194" width="2.88671875" customWidth="1"/>
    <col min="195" max="195" width="2.77734375" customWidth="1"/>
    <col min="196" max="196" width="2.88671875" customWidth="1"/>
    <col min="197" max="197" width="2.77734375" customWidth="1"/>
    <col min="198" max="198" width="2.88671875" customWidth="1"/>
    <col min="199" max="199" width="2.77734375" customWidth="1"/>
    <col min="200" max="200" width="2.88671875" customWidth="1"/>
    <col min="201" max="201" width="2.77734375" customWidth="1"/>
    <col min="202" max="202" width="2.88671875" customWidth="1"/>
    <col min="203" max="203" width="2.77734375" customWidth="1"/>
    <col min="204" max="204" width="2.88671875" customWidth="1"/>
    <col min="205" max="205" width="2.77734375" customWidth="1"/>
    <col min="206" max="206" width="2.88671875" customWidth="1"/>
    <col min="207" max="207" width="2.77734375" customWidth="1"/>
    <col min="209" max="209" width="2.88671875" customWidth="1"/>
    <col min="210" max="210" width="2.77734375" customWidth="1"/>
    <col min="211" max="211" width="2.88671875" customWidth="1"/>
    <col min="212" max="212" width="2.77734375" customWidth="1"/>
    <col min="214" max="214" width="2.88671875" customWidth="1"/>
    <col min="215" max="215" width="2.77734375" customWidth="1"/>
    <col min="216" max="216" width="2.88671875" customWidth="1"/>
    <col min="217" max="217" width="2.77734375" customWidth="1"/>
    <col min="218" max="218" width="2.88671875" customWidth="1"/>
    <col min="219" max="219" width="2.77734375" customWidth="1"/>
    <col min="220" max="220" width="2.88671875" customWidth="1"/>
    <col min="221" max="221" width="2.77734375" customWidth="1"/>
    <col min="222" max="222" width="2.88671875" customWidth="1"/>
    <col min="223" max="223" width="2.77734375" customWidth="1"/>
    <col min="224" max="224" width="2.88671875" customWidth="1"/>
    <col min="225" max="225" width="2.77734375" customWidth="1"/>
    <col min="226" max="226" width="2.88671875" customWidth="1"/>
    <col min="227" max="227" width="2.77734375" customWidth="1"/>
    <col min="229" max="229" width="2.88671875" customWidth="1"/>
    <col min="230" max="230" width="2.77734375" customWidth="1"/>
    <col min="231" max="231" width="2.88671875" customWidth="1"/>
    <col min="232" max="232" width="2.77734375" customWidth="1"/>
    <col min="233" max="233" width="2.88671875" customWidth="1"/>
    <col min="234" max="234" width="2.77734375" customWidth="1"/>
    <col min="235" max="235" width="2.88671875" customWidth="1"/>
    <col min="236" max="236" width="2.77734375" customWidth="1"/>
    <col min="237" max="237" width="2.88671875" customWidth="1"/>
    <col min="238" max="238" width="2.77734375" customWidth="1"/>
    <col min="239" max="239" width="2.88671875" customWidth="1"/>
    <col min="240" max="240" width="2.77734375" customWidth="1"/>
    <col min="241" max="241" width="8.109375" customWidth="1"/>
    <col min="242" max="242" width="2.88671875" customWidth="1"/>
    <col min="243" max="243" width="2.77734375" customWidth="1"/>
    <col min="244" max="244" width="2.88671875" customWidth="1"/>
    <col min="245" max="245" width="2.77734375" customWidth="1"/>
    <col min="247" max="247" width="2.88671875" customWidth="1"/>
    <col min="248" max="248" width="2.77734375" customWidth="1"/>
    <col min="249" max="249" width="2.88671875" customWidth="1"/>
    <col min="250" max="250" width="2.77734375" customWidth="1"/>
    <col min="251" max="251" width="2.88671875" customWidth="1"/>
    <col min="252" max="252" width="2.77734375" customWidth="1"/>
    <col min="253" max="253" width="2.88671875" customWidth="1"/>
    <col min="254" max="254" width="2.77734375" customWidth="1"/>
    <col min="255" max="255" width="2.88671875" customWidth="1"/>
    <col min="256" max="256" width="2.77734375" customWidth="1"/>
    <col min="257" max="257" width="2.88671875" customWidth="1"/>
    <col min="258" max="258" width="2.77734375" customWidth="1"/>
    <col min="259" max="259" width="2.88671875" customWidth="1"/>
    <col min="260" max="260" width="2.77734375" customWidth="1"/>
    <col min="261" max="261" width="2.88671875" customWidth="1"/>
    <col min="262" max="262" width="2.77734375" customWidth="1"/>
    <col min="263" max="263" width="2.88671875" customWidth="1"/>
    <col min="264" max="264" width="2.77734375" customWidth="1"/>
    <col min="265" max="265" width="2.88671875" customWidth="1"/>
    <col min="266" max="266" width="2.77734375" customWidth="1"/>
    <col min="268" max="268" width="2.88671875" customWidth="1"/>
    <col min="269" max="269" width="2.77734375" customWidth="1"/>
    <col min="270" max="270" width="2.88671875" customWidth="1"/>
    <col min="271" max="271" width="2.77734375" customWidth="1"/>
    <col min="272" max="272" width="2.88671875" customWidth="1"/>
    <col min="273" max="273" width="2.77734375" customWidth="1"/>
    <col min="274" max="274" width="2.88671875" customWidth="1"/>
    <col min="275" max="275" width="2.77734375" customWidth="1"/>
    <col min="276" max="276" width="8.6640625" customWidth="1"/>
    <col min="277" max="277" width="2.88671875" customWidth="1"/>
    <col min="278" max="278" width="2.77734375" customWidth="1"/>
    <col min="279" max="279" width="8.33203125" customWidth="1"/>
    <col min="280" max="280" width="2.44140625" customWidth="1"/>
    <col min="281" max="281" width="3.77734375" customWidth="1"/>
    <col min="282" max="282" width="1.5546875" customWidth="1"/>
    <col min="283" max="283" width="6.77734375" customWidth="1"/>
    <col min="284" max="284" width="0.5546875" customWidth="1"/>
  </cols>
  <sheetData>
    <row r="1" spans="1:285" ht="15" thickBot="1" x14ac:dyDescent="0.35">
      <c r="A1" s="2"/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6"/>
      <c r="AB1" s="63"/>
      <c r="AC1" s="2"/>
      <c r="AD1" s="63"/>
      <c r="AE1" s="63"/>
      <c r="AF1" s="87"/>
      <c r="AG1" s="63"/>
      <c r="AH1" s="63"/>
      <c r="AI1" s="63"/>
      <c r="AJ1" s="102"/>
      <c r="AK1" s="63"/>
      <c r="AL1" s="63"/>
      <c r="AM1" s="63"/>
      <c r="AN1" s="87"/>
      <c r="AO1" s="87"/>
      <c r="AP1" s="87"/>
      <c r="AQ1" s="87"/>
      <c r="AR1" s="87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  <c r="BH1" s="63"/>
      <c r="BI1" s="87"/>
      <c r="BJ1" s="87"/>
      <c r="BK1" s="87"/>
      <c r="BL1" s="87"/>
      <c r="BM1" s="87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  <c r="CX1" s="63"/>
      <c r="CY1" s="63"/>
      <c r="CZ1" s="63"/>
      <c r="DA1" s="63"/>
      <c r="DB1" s="63"/>
      <c r="DC1" s="63"/>
      <c r="DD1" s="63"/>
      <c r="DE1" s="63"/>
      <c r="DF1" s="63"/>
      <c r="DG1" s="63"/>
      <c r="DH1" s="63"/>
      <c r="DI1" s="63"/>
      <c r="DJ1" s="63"/>
      <c r="DK1" s="63"/>
      <c r="DL1" s="63"/>
      <c r="DM1" s="63"/>
      <c r="DN1" s="63"/>
      <c r="DO1" s="63"/>
      <c r="DP1" s="63"/>
      <c r="DQ1" s="63"/>
      <c r="DR1" s="63"/>
      <c r="DS1" s="63"/>
      <c r="DT1" s="63"/>
      <c r="DU1" s="63"/>
      <c r="DV1" s="63"/>
      <c r="DW1" s="63"/>
      <c r="DX1" s="63"/>
      <c r="DY1" s="63"/>
      <c r="DZ1" s="63"/>
      <c r="EA1" s="63"/>
      <c r="EB1" s="63"/>
      <c r="EC1" s="63"/>
      <c r="ED1" s="63"/>
      <c r="EE1" s="63"/>
      <c r="EF1" s="63"/>
      <c r="EG1" s="63"/>
      <c r="EH1" s="63"/>
      <c r="EI1" s="87"/>
      <c r="EJ1" s="87"/>
      <c r="EK1" s="87"/>
      <c r="EL1" s="87"/>
      <c r="EM1" s="87"/>
      <c r="EN1" s="63"/>
      <c r="EO1" s="63"/>
      <c r="EP1" s="63"/>
      <c r="EQ1" s="63"/>
      <c r="ER1" s="63"/>
      <c r="ES1" s="63"/>
      <c r="ET1" s="63"/>
      <c r="EU1" s="63"/>
      <c r="EV1" s="63"/>
      <c r="EW1" s="63"/>
      <c r="EX1" s="63"/>
      <c r="EY1" s="63"/>
      <c r="EZ1" s="63"/>
      <c r="FA1" s="63"/>
      <c r="FB1" s="63"/>
      <c r="FC1" s="63"/>
      <c r="FD1" s="63"/>
      <c r="FE1" s="63"/>
      <c r="FF1" s="63"/>
      <c r="FG1" s="63"/>
      <c r="FH1" s="63"/>
      <c r="FI1" s="63"/>
      <c r="FJ1" s="63"/>
      <c r="FK1" s="63"/>
      <c r="FL1" s="63"/>
      <c r="FM1" s="63"/>
      <c r="FN1" s="63"/>
      <c r="FO1" s="63"/>
      <c r="FP1" s="63"/>
      <c r="FQ1" s="63"/>
      <c r="FR1" s="63"/>
      <c r="FS1" s="63"/>
      <c r="FT1" s="63"/>
      <c r="FU1" s="63"/>
      <c r="FV1" s="63"/>
      <c r="FW1" s="63"/>
      <c r="FX1" s="63"/>
      <c r="FY1" s="63"/>
      <c r="FZ1" s="63"/>
      <c r="GA1" s="63"/>
      <c r="GB1" s="63"/>
      <c r="GC1" s="63"/>
      <c r="GD1" s="63"/>
      <c r="GE1" s="63"/>
      <c r="GF1" s="63"/>
      <c r="GG1" s="63"/>
      <c r="GH1" s="63"/>
      <c r="GI1" s="63"/>
      <c r="GJ1" s="63"/>
      <c r="GK1" s="63"/>
      <c r="GL1" s="63"/>
      <c r="GM1" s="63"/>
      <c r="GN1" s="63"/>
      <c r="GO1" s="63"/>
      <c r="GP1" s="63"/>
      <c r="GQ1" s="63"/>
      <c r="GR1" s="63"/>
      <c r="GS1" s="63"/>
      <c r="GT1" s="63"/>
      <c r="GU1" s="63"/>
      <c r="GV1" s="63"/>
      <c r="GW1" s="63"/>
      <c r="GX1" s="63"/>
      <c r="GY1" s="63"/>
      <c r="GZ1" s="63"/>
      <c r="HA1" s="63"/>
      <c r="HB1" s="63"/>
      <c r="HC1" s="63"/>
      <c r="HD1" s="63"/>
      <c r="HE1" s="63"/>
      <c r="HF1" s="63"/>
      <c r="HG1" s="63"/>
      <c r="HH1" s="63"/>
      <c r="HI1" s="63"/>
      <c r="HJ1" s="63"/>
      <c r="HK1" s="63"/>
      <c r="HL1" s="63"/>
      <c r="HM1" s="63"/>
      <c r="HN1" s="63"/>
      <c r="HO1" s="63"/>
      <c r="HP1" s="63"/>
      <c r="HQ1" s="63"/>
      <c r="HR1" s="63"/>
      <c r="HS1" s="63"/>
      <c r="HT1" s="63"/>
      <c r="HU1" s="63"/>
      <c r="HV1" s="63"/>
      <c r="HW1" s="63"/>
      <c r="HX1" s="63"/>
      <c r="HY1" s="63"/>
      <c r="HZ1" s="63"/>
      <c r="IA1" s="63"/>
      <c r="IB1" s="63"/>
      <c r="IC1" s="63"/>
      <c r="ID1" s="63"/>
      <c r="IE1" s="63"/>
      <c r="IF1" s="63"/>
      <c r="IG1" s="63"/>
      <c r="IH1" s="63"/>
      <c r="II1" s="63"/>
      <c r="IJ1" s="63"/>
      <c r="IK1" s="63"/>
      <c r="IL1" s="63"/>
      <c r="IM1" s="63"/>
      <c r="IN1" s="63"/>
      <c r="IO1" s="63"/>
      <c r="IP1" s="63"/>
      <c r="IQ1" s="63"/>
      <c r="IR1" s="63"/>
      <c r="IS1" s="63"/>
      <c r="IT1" s="63"/>
      <c r="IU1" s="63"/>
      <c r="IV1" s="63"/>
      <c r="IW1" s="63"/>
      <c r="IX1" s="63"/>
      <c r="IY1" s="63"/>
      <c r="IZ1" s="63"/>
      <c r="JA1" s="63"/>
      <c r="JB1" s="63"/>
      <c r="JC1" s="63"/>
      <c r="JD1" s="63"/>
      <c r="JE1" s="63"/>
      <c r="JF1" s="63"/>
      <c r="JG1" s="63"/>
      <c r="JH1" s="63"/>
      <c r="JI1" s="63"/>
      <c r="JJ1" s="63"/>
      <c r="JK1" s="63"/>
      <c r="JL1" s="63"/>
      <c r="JM1" s="63"/>
      <c r="JN1" s="63"/>
      <c r="JO1" s="63"/>
      <c r="JP1" s="63"/>
      <c r="JQ1" s="2"/>
      <c r="JR1" s="2"/>
      <c r="JS1" s="2"/>
      <c r="JT1" s="2"/>
      <c r="JU1" s="2"/>
      <c r="JV1" s="2"/>
      <c r="JW1" s="2"/>
    </row>
    <row r="2" spans="1:285" ht="21" customHeight="1" x14ac:dyDescent="0.3">
      <c r="A2" s="2"/>
      <c r="B2" s="7"/>
      <c r="C2" s="5"/>
      <c r="D2" s="5"/>
      <c r="E2" s="5"/>
      <c r="F2" s="5"/>
      <c r="G2" s="279"/>
      <c r="H2" s="279"/>
      <c r="I2" s="279"/>
      <c r="J2" s="279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8"/>
      <c r="AB2" s="64"/>
      <c r="AC2" s="81">
        <f ca="1">TODAY()</f>
        <v>43960</v>
      </c>
      <c r="AD2" s="249" t="s">
        <v>154</v>
      </c>
      <c r="AE2" s="250"/>
      <c r="AF2" s="251" t="s">
        <v>147</v>
      </c>
      <c r="AG2" s="266" t="s">
        <v>2</v>
      </c>
      <c r="AH2" s="267"/>
      <c r="AI2" s="280"/>
      <c r="AJ2" s="248" t="s">
        <v>164</v>
      </c>
      <c r="AK2" s="249"/>
      <c r="AL2" s="249"/>
      <c r="AM2" s="250"/>
      <c r="AN2" s="251" t="s">
        <v>148</v>
      </c>
      <c r="AO2" s="264" t="s">
        <v>163</v>
      </c>
      <c r="AP2" s="262"/>
      <c r="AQ2" s="262"/>
      <c r="AR2" s="263"/>
      <c r="AS2" s="265" t="s">
        <v>3</v>
      </c>
      <c r="AT2" s="267"/>
      <c r="AU2" s="265" t="s">
        <v>4</v>
      </c>
      <c r="AV2" s="267"/>
      <c r="AW2" s="273" t="s">
        <v>5</v>
      </c>
      <c r="AX2" s="274"/>
      <c r="AY2" s="274"/>
      <c r="AZ2" s="275"/>
      <c r="BA2" s="248" t="s">
        <v>6</v>
      </c>
      <c r="BB2" s="249"/>
      <c r="BC2" s="249"/>
      <c r="BD2" s="250"/>
      <c r="BE2" s="248" t="s">
        <v>155</v>
      </c>
      <c r="BF2" s="249"/>
      <c r="BG2" s="249"/>
      <c r="BH2" s="250"/>
      <c r="BI2" s="251" t="s">
        <v>149</v>
      </c>
      <c r="BJ2" s="264" t="s">
        <v>156</v>
      </c>
      <c r="BK2" s="262"/>
      <c r="BL2" s="262"/>
      <c r="BM2" s="263"/>
      <c r="BN2" s="276" t="s">
        <v>7</v>
      </c>
      <c r="BO2" s="277"/>
      <c r="BP2" s="277"/>
      <c r="BQ2" s="278"/>
      <c r="BR2" s="257"/>
      <c r="BS2" s="248" t="s">
        <v>8</v>
      </c>
      <c r="BT2" s="249"/>
      <c r="BU2" s="249"/>
      <c r="BV2" s="250"/>
      <c r="BW2" s="257"/>
      <c r="BX2" s="248" t="s">
        <v>157</v>
      </c>
      <c r="BY2" s="249"/>
      <c r="BZ2" s="249"/>
      <c r="CA2" s="250"/>
      <c r="CB2" s="251" t="s">
        <v>150</v>
      </c>
      <c r="CC2" s="264" t="s">
        <v>158</v>
      </c>
      <c r="CD2" s="262"/>
      <c r="CE2" s="262"/>
      <c r="CF2" s="263"/>
      <c r="CG2" s="268" t="s">
        <v>9</v>
      </c>
      <c r="CH2" s="269"/>
      <c r="CI2" s="269"/>
      <c r="CJ2" s="270"/>
      <c r="CK2" s="257"/>
      <c r="CL2" s="248" t="s">
        <v>10</v>
      </c>
      <c r="CM2" s="249"/>
      <c r="CN2" s="249"/>
      <c r="CO2" s="250"/>
      <c r="CP2" s="268" t="s">
        <v>11</v>
      </c>
      <c r="CQ2" s="269"/>
      <c r="CR2" s="269"/>
      <c r="CS2" s="270"/>
      <c r="CT2" s="257"/>
      <c r="CU2" s="248" t="s">
        <v>12</v>
      </c>
      <c r="CV2" s="249"/>
      <c r="CW2" s="249"/>
      <c r="CX2" s="250"/>
      <c r="CY2" s="257"/>
      <c r="CZ2" s="248" t="s">
        <v>13</v>
      </c>
      <c r="DA2" s="249"/>
      <c r="DB2" s="249"/>
      <c r="DC2" s="250"/>
      <c r="DD2" s="248" t="s">
        <v>14</v>
      </c>
      <c r="DE2" s="250"/>
      <c r="DF2" s="257"/>
      <c r="DG2" s="248" t="s">
        <v>15</v>
      </c>
      <c r="DH2" s="249"/>
      <c r="DI2" s="249"/>
      <c r="DJ2" s="250"/>
      <c r="DK2" s="257"/>
      <c r="DL2" s="248" t="s">
        <v>16</v>
      </c>
      <c r="DM2" s="249"/>
      <c r="DN2" s="249"/>
      <c r="DO2" s="250"/>
      <c r="DP2" s="248" t="s">
        <v>17</v>
      </c>
      <c r="DQ2" s="250"/>
      <c r="DR2" s="257"/>
      <c r="DS2" s="248" t="s">
        <v>18</v>
      </c>
      <c r="DT2" s="249"/>
      <c r="DU2" s="249"/>
      <c r="DV2" s="250"/>
      <c r="DW2" s="248" t="s">
        <v>19</v>
      </c>
      <c r="DX2" s="249"/>
      <c r="DY2" s="249"/>
      <c r="DZ2" s="250"/>
      <c r="EA2" s="248" t="s">
        <v>20</v>
      </c>
      <c r="EB2" s="249"/>
      <c r="EC2" s="249"/>
      <c r="ED2" s="250"/>
      <c r="EE2" s="248" t="s">
        <v>160</v>
      </c>
      <c r="EF2" s="249"/>
      <c r="EG2" s="249"/>
      <c r="EH2" s="250"/>
      <c r="EI2" s="251" t="s">
        <v>151</v>
      </c>
      <c r="EJ2" s="264" t="s">
        <v>159</v>
      </c>
      <c r="EK2" s="262"/>
      <c r="EL2" s="262"/>
      <c r="EM2" s="263"/>
      <c r="EN2" s="248" t="s">
        <v>21</v>
      </c>
      <c r="EO2" s="250"/>
      <c r="EP2" s="257"/>
      <c r="EQ2" s="248" t="s">
        <v>22</v>
      </c>
      <c r="ER2" s="249"/>
      <c r="ES2" s="249"/>
      <c r="ET2" s="250"/>
      <c r="EU2" s="258" t="s">
        <v>23</v>
      </c>
      <c r="EV2" s="259"/>
      <c r="EW2" s="259"/>
      <c r="EX2" s="260"/>
      <c r="EY2" s="257"/>
      <c r="EZ2" s="248" t="s">
        <v>24</v>
      </c>
      <c r="FA2" s="249"/>
      <c r="FB2" s="249"/>
      <c r="FC2" s="250"/>
      <c r="FD2" s="265" t="s">
        <v>25</v>
      </c>
      <c r="FE2" s="267"/>
      <c r="FF2" s="258" t="s">
        <v>26</v>
      </c>
      <c r="FG2" s="259"/>
      <c r="FH2" s="259"/>
      <c r="FI2" s="260"/>
      <c r="FJ2" s="257"/>
      <c r="FK2" s="248" t="s">
        <v>27</v>
      </c>
      <c r="FL2" s="249"/>
      <c r="FM2" s="249"/>
      <c r="FN2" s="250"/>
      <c r="FO2" s="248" t="s">
        <v>28</v>
      </c>
      <c r="FP2" s="249"/>
      <c r="FQ2" s="249"/>
      <c r="FR2" s="250"/>
      <c r="FS2" s="248" t="s">
        <v>29</v>
      </c>
      <c r="FT2" s="250"/>
      <c r="FU2" s="248" t="s">
        <v>30</v>
      </c>
      <c r="FV2" s="249"/>
      <c r="FW2" s="249"/>
      <c r="FX2" s="250"/>
      <c r="FY2" s="268" t="s">
        <v>31</v>
      </c>
      <c r="FZ2" s="269"/>
      <c r="GA2" s="269"/>
      <c r="GB2" s="270"/>
      <c r="GC2" s="248" t="s">
        <v>33</v>
      </c>
      <c r="GD2" s="249"/>
      <c r="GE2" s="249"/>
      <c r="GF2" s="250"/>
      <c r="GG2" s="271"/>
      <c r="GH2" s="249" t="s">
        <v>34</v>
      </c>
      <c r="GI2" s="249"/>
      <c r="GJ2" s="249"/>
      <c r="GK2" s="250"/>
      <c r="GL2" s="268" t="s">
        <v>32</v>
      </c>
      <c r="GM2" s="269"/>
      <c r="GN2" s="269"/>
      <c r="GO2" s="270"/>
      <c r="GP2" s="248" t="s">
        <v>35</v>
      </c>
      <c r="GQ2" s="249"/>
      <c r="GR2" s="249"/>
      <c r="GS2" s="250"/>
      <c r="GT2" s="268" t="s">
        <v>36</v>
      </c>
      <c r="GU2" s="270"/>
      <c r="GV2" s="248" t="s">
        <v>37</v>
      </c>
      <c r="GW2" s="249"/>
      <c r="GX2" s="249"/>
      <c r="GY2" s="250"/>
      <c r="GZ2" s="257"/>
      <c r="HA2" s="265" t="s">
        <v>38</v>
      </c>
      <c r="HB2" s="266"/>
      <c r="HC2" s="266"/>
      <c r="HD2" s="267"/>
      <c r="HE2" s="257"/>
      <c r="HF2" s="248" t="s">
        <v>39</v>
      </c>
      <c r="HG2" s="249"/>
      <c r="HH2" s="249"/>
      <c r="HI2" s="250"/>
      <c r="HJ2" s="248" t="s">
        <v>40</v>
      </c>
      <c r="HK2" s="250"/>
      <c r="HL2" s="248" t="s">
        <v>41</v>
      </c>
      <c r="HM2" s="249"/>
      <c r="HN2" s="249"/>
      <c r="HO2" s="250"/>
      <c r="HP2" s="248" t="s">
        <v>42</v>
      </c>
      <c r="HQ2" s="249"/>
      <c r="HR2" s="249"/>
      <c r="HS2" s="250"/>
      <c r="HT2" s="257"/>
      <c r="HU2" s="258" t="s">
        <v>43</v>
      </c>
      <c r="HV2" s="259"/>
      <c r="HW2" s="259"/>
      <c r="HX2" s="260"/>
      <c r="HY2" s="248" t="s">
        <v>44</v>
      </c>
      <c r="HZ2" s="249"/>
      <c r="IA2" s="249"/>
      <c r="IB2" s="250"/>
      <c r="IC2" s="248" t="s">
        <v>161</v>
      </c>
      <c r="ID2" s="249"/>
      <c r="IE2" s="249"/>
      <c r="IF2" s="250"/>
      <c r="IG2" s="251" t="s">
        <v>152</v>
      </c>
      <c r="IH2" s="261" t="s">
        <v>162</v>
      </c>
      <c r="II2" s="262"/>
      <c r="IJ2" s="262"/>
      <c r="IK2" s="263"/>
      <c r="IL2" s="257"/>
      <c r="IM2" s="248" t="s">
        <v>45</v>
      </c>
      <c r="IN2" s="249"/>
      <c r="IO2" s="249"/>
      <c r="IP2" s="250"/>
      <c r="IQ2" s="248" t="s">
        <v>46</v>
      </c>
      <c r="IR2" s="249"/>
      <c r="IS2" s="249"/>
      <c r="IT2" s="250"/>
      <c r="IU2" s="248" t="s">
        <v>47</v>
      </c>
      <c r="IV2" s="249"/>
      <c r="IW2" s="249"/>
      <c r="IX2" s="250"/>
      <c r="IY2" s="248" t="s">
        <v>48</v>
      </c>
      <c r="IZ2" s="249"/>
      <c r="JA2" s="249"/>
      <c r="JB2" s="250"/>
      <c r="JC2" s="248" t="s">
        <v>49</v>
      </c>
      <c r="JD2" s="249"/>
      <c r="JE2" s="249"/>
      <c r="JF2" s="250"/>
      <c r="JG2" s="257"/>
      <c r="JH2" s="248" t="s">
        <v>50</v>
      </c>
      <c r="JI2" s="249"/>
      <c r="JJ2" s="249"/>
      <c r="JK2" s="250"/>
      <c r="JL2" s="248" t="s">
        <v>153</v>
      </c>
      <c r="JM2" s="249"/>
      <c r="JN2" s="249"/>
      <c r="JO2" s="250"/>
      <c r="JP2" s="251" t="s">
        <v>165</v>
      </c>
      <c r="JQ2" s="252" t="s">
        <v>166</v>
      </c>
      <c r="JR2" s="253"/>
      <c r="JS2" s="244" t="s">
        <v>180</v>
      </c>
      <c r="JT2" s="245" t="s">
        <v>181</v>
      </c>
      <c r="JU2" s="246"/>
      <c r="JV2" s="246"/>
      <c r="JW2" s="247"/>
      <c r="JY2" s="242" t="s">
        <v>208</v>
      </c>
    </row>
    <row r="3" spans="1:285" x14ac:dyDescent="0.3">
      <c r="A3" s="2"/>
      <c r="B3" s="254"/>
      <c r="C3" s="2"/>
      <c r="D3" s="2"/>
      <c r="E3" s="2"/>
      <c r="F3" s="2"/>
      <c r="G3" s="255"/>
      <c r="H3" s="255"/>
      <c r="I3" s="255"/>
      <c r="J3" s="255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9"/>
      <c r="AB3" s="63"/>
      <c r="AC3" s="108">
        <f ca="1">YEAR(AC2)</f>
        <v>2020</v>
      </c>
      <c r="AD3" s="249"/>
      <c r="AE3" s="250"/>
      <c r="AF3" s="251"/>
      <c r="AG3" s="266"/>
      <c r="AH3" s="267"/>
      <c r="AI3" s="280"/>
      <c r="AJ3" s="248"/>
      <c r="AK3" s="249"/>
      <c r="AL3" s="249"/>
      <c r="AM3" s="250"/>
      <c r="AN3" s="251"/>
      <c r="AO3" s="264"/>
      <c r="AP3" s="262"/>
      <c r="AQ3" s="262"/>
      <c r="AR3" s="263"/>
      <c r="AS3" s="265"/>
      <c r="AT3" s="267"/>
      <c r="AU3" s="265"/>
      <c r="AV3" s="267"/>
      <c r="AW3" s="273"/>
      <c r="AX3" s="274"/>
      <c r="AY3" s="274"/>
      <c r="AZ3" s="275"/>
      <c r="BA3" s="248"/>
      <c r="BB3" s="249"/>
      <c r="BC3" s="249"/>
      <c r="BD3" s="250"/>
      <c r="BE3" s="248"/>
      <c r="BF3" s="249"/>
      <c r="BG3" s="249"/>
      <c r="BH3" s="250"/>
      <c r="BI3" s="251"/>
      <c r="BJ3" s="264"/>
      <c r="BK3" s="262"/>
      <c r="BL3" s="262"/>
      <c r="BM3" s="263"/>
      <c r="BN3" s="276"/>
      <c r="BO3" s="277"/>
      <c r="BP3" s="277"/>
      <c r="BQ3" s="278"/>
      <c r="BR3" s="257"/>
      <c r="BS3" s="248"/>
      <c r="BT3" s="249"/>
      <c r="BU3" s="249"/>
      <c r="BV3" s="250"/>
      <c r="BW3" s="257"/>
      <c r="BX3" s="248"/>
      <c r="BY3" s="249"/>
      <c r="BZ3" s="249"/>
      <c r="CA3" s="250"/>
      <c r="CB3" s="251"/>
      <c r="CC3" s="264"/>
      <c r="CD3" s="262"/>
      <c r="CE3" s="262"/>
      <c r="CF3" s="263"/>
      <c r="CG3" s="268"/>
      <c r="CH3" s="269"/>
      <c r="CI3" s="269"/>
      <c r="CJ3" s="270"/>
      <c r="CK3" s="257"/>
      <c r="CL3" s="248"/>
      <c r="CM3" s="249"/>
      <c r="CN3" s="249"/>
      <c r="CO3" s="250"/>
      <c r="CP3" s="268"/>
      <c r="CQ3" s="269"/>
      <c r="CR3" s="269"/>
      <c r="CS3" s="270"/>
      <c r="CT3" s="257"/>
      <c r="CU3" s="248"/>
      <c r="CV3" s="249"/>
      <c r="CW3" s="249"/>
      <c r="CX3" s="250"/>
      <c r="CY3" s="257"/>
      <c r="CZ3" s="248"/>
      <c r="DA3" s="249"/>
      <c r="DB3" s="249"/>
      <c r="DC3" s="250"/>
      <c r="DD3" s="248"/>
      <c r="DE3" s="250"/>
      <c r="DF3" s="257"/>
      <c r="DG3" s="248"/>
      <c r="DH3" s="249"/>
      <c r="DI3" s="249"/>
      <c r="DJ3" s="250"/>
      <c r="DK3" s="257"/>
      <c r="DL3" s="248"/>
      <c r="DM3" s="249"/>
      <c r="DN3" s="249"/>
      <c r="DO3" s="250"/>
      <c r="DP3" s="248"/>
      <c r="DQ3" s="250"/>
      <c r="DR3" s="257"/>
      <c r="DS3" s="248"/>
      <c r="DT3" s="249"/>
      <c r="DU3" s="249"/>
      <c r="DV3" s="250"/>
      <c r="DW3" s="248"/>
      <c r="DX3" s="249"/>
      <c r="DY3" s="249"/>
      <c r="DZ3" s="250"/>
      <c r="EA3" s="248"/>
      <c r="EB3" s="249"/>
      <c r="EC3" s="249"/>
      <c r="ED3" s="250"/>
      <c r="EE3" s="248"/>
      <c r="EF3" s="249"/>
      <c r="EG3" s="249"/>
      <c r="EH3" s="250"/>
      <c r="EI3" s="272"/>
      <c r="EJ3" s="264"/>
      <c r="EK3" s="262"/>
      <c r="EL3" s="262"/>
      <c r="EM3" s="263"/>
      <c r="EN3" s="248"/>
      <c r="EO3" s="250"/>
      <c r="EP3" s="257"/>
      <c r="EQ3" s="248"/>
      <c r="ER3" s="249"/>
      <c r="ES3" s="249"/>
      <c r="ET3" s="250"/>
      <c r="EU3" s="258"/>
      <c r="EV3" s="259"/>
      <c r="EW3" s="259"/>
      <c r="EX3" s="260"/>
      <c r="EY3" s="257"/>
      <c r="EZ3" s="248"/>
      <c r="FA3" s="249"/>
      <c r="FB3" s="249"/>
      <c r="FC3" s="250"/>
      <c r="FD3" s="265"/>
      <c r="FE3" s="267"/>
      <c r="FF3" s="258"/>
      <c r="FG3" s="259"/>
      <c r="FH3" s="259"/>
      <c r="FI3" s="260"/>
      <c r="FJ3" s="257"/>
      <c r="FK3" s="248"/>
      <c r="FL3" s="249"/>
      <c r="FM3" s="249"/>
      <c r="FN3" s="250"/>
      <c r="FO3" s="248"/>
      <c r="FP3" s="249"/>
      <c r="FQ3" s="249"/>
      <c r="FR3" s="250"/>
      <c r="FS3" s="248"/>
      <c r="FT3" s="250"/>
      <c r="FU3" s="248"/>
      <c r="FV3" s="249"/>
      <c r="FW3" s="249"/>
      <c r="FX3" s="250"/>
      <c r="FY3" s="268"/>
      <c r="FZ3" s="269"/>
      <c r="GA3" s="269"/>
      <c r="GB3" s="270"/>
      <c r="GC3" s="248"/>
      <c r="GD3" s="249"/>
      <c r="GE3" s="249"/>
      <c r="GF3" s="250"/>
      <c r="GG3" s="271"/>
      <c r="GH3" s="249"/>
      <c r="GI3" s="249"/>
      <c r="GJ3" s="249"/>
      <c r="GK3" s="250"/>
      <c r="GL3" s="268"/>
      <c r="GM3" s="269"/>
      <c r="GN3" s="269"/>
      <c r="GO3" s="270"/>
      <c r="GP3" s="248"/>
      <c r="GQ3" s="249"/>
      <c r="GR3" s="249"/>
      <c r="GS3" s="250"/>
      <c r="GT3" s="268"/>
      <c r="GU3" s="270"/>
      <c r="GV3" s="248"/>
      <c r="GW3" s="249"/>
      <c r="GX3" s="249"/>
      <c r="GY3" s="250"/>
      <c r="GZ3" s="257"/>
      <c r="HA3" s="265"/>
      <c r="HB3" s="266"/>
      <c r="HC3" s="266"/>
      <c r="HD3" s="267"/>
      <c r="HE3" s="257"/>
      <c r="HF3" s="248"/>
      <c r="HG3" s="249"/>
      <c r="HH3" s="249"/>
      <c r="HI3" s="250"/>
      <c r="HJ3" s="248"/>
      <c r="HK3" s="250"/>
      <c r="HL3" s="248"/>
      <c r="HM3" s="249"/>
      <c r="HN3" s="249"/>
      <c r="HO3" s="250"/>
      <c r="HP3" s="248"/>
      <c r="HQ3" s="249"/>
      <c r="HR3" s="249"/>
      <c r="HS3" s="250"/>
      <c r="HT3" s="257"/>
      <c r="HU3" s="258"/>
      <c r="HV3" s="259"/>
      <c r="HW3" s="259"/>
      <c r="HX3" s="260"/>
      <c r="HY3" s="248"/>
      <c r="HZ3" s="249"/>
      <c r="IA3" s="249"/>
      <c r="IB3" s="250"/>
      <c r="IC3" s="248"/>
      <c r="ID3" s="249"/>
      <c r="IE3" s="249"/>
      <c r="IF3" s="250"/>
      <c r="IG3" s="251"/>
      <c r="IH3" s="264"/>
      <c r="II3" s="262"/>
      <c r="IJ3" s="262"/>
      <c r="IK3" s="263"/>
      <c r="IL3" s="257"/>
      <c r="IM3" s="248"/>
      <c r="IN3" s="249"/>
      <c r="IO3" s="249"/>
      <c r="IP3" s="250"/>
      <c r="IQ3" s="248"/>
      <c r="IR3" s="249"/>
      <c r="IS3" s="249"/>
      <c r="IT3" s="250"/>
      <c r="IU3" s="248"/>
      <c r="IV3" s="249"/>
      <c r="IW3" s="249"/>
      <c r="IX3" s="250"/>
      <c r="IY3" s="248"/>
      <c r="IZ3" s="249"/>
      <c r="JA3" s="249"/>
      <c r="JB3" s="250"/>
      <c r="JC3" s="248"/>
      <c r="JD3" s="249"/>
      <c r="JE3" s="249"/>
      <c r="JF3" s="250"/>
      <c r="JG3" s="257"/>
      <c r="JH3" s="248"/>
      <c r="JI3" s="249"/>
      <c r="JJ3" s="249"/>
      <c r="JK3" s="250"/>
      <c r="JL3" s="248"/>
      <c r="JM3" s="249"/>
      <c r="JN3" s="249"/>
      <c r="JO3" s="250"/>
      <c r="JP3" s="251"/>
      <c r="JQ3" s="252"/>
      <c r="JR3" s="253"/>
      <c r="JS3" s="244"/>
      <c r="JT3" s="245"/>
      <c r="JU3" s="246"/>
      <c r="JV3" s="246"/>
      <c r="JW3" s="247"/>
      <c r="JY3" s="243"/>
    </row>
    <row r="4" spans="1:285" x14ac:dyDescent="0.3">
      <c r="A4" s="2"/>
      <c r="B4" s="254"/>
      <c r="C4" s="2"/>
      <c r="D4" s="2"/>
      <c r="E4" s="2"/>
      <c r="F4" s="2"/>
      <c r="G4" s="255"/>
      <c r="H4" s="255"/>
      <c r="I4" s="255"/>
      <c r="J4" s="255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"/>
      <c r="AB4" s="10"/>
      <c r="AC4" s="256">
        <f ca="1">_xlfn.ISOWEEKNUM(AC2)</f>
        <v>19</v>
      </c>
      <c r="AD4" s="249"/>
      <c r="AE4" s="250"/>
      <c r="AF4" s="251"/>
      <c r="AG4" s="266"/>
      <c r="AH4" s="267"/>
      <c r="AI4" s="280"/>
      <c r="AJ4" s="248"/>
      <c r="AK4" s="249"/>
      <c r="AL4" s="249"/>
      <c r="AM4" s="250"/>
      <c r="AN4" s="251"/>
      <c r="AO4" s="264"/>
      <c r="AP4" s="262"/>
      <c r="AQ4" s="262"/>
      <c r="AR4" s="263"/>
      <c r="AS4" s="265"/>
      <c r="AT4" s="267"/>
      <c r="AU4" s="265"/>
      <c r="AV4" s="267"/>
      <c r="AW4" s="273"/>
      <c r="AX4" s="274"/>
      <c r="AY4" s="274"/>
      <c r="AZ4" s="275"/>
      <c r="BA4" s="248"/>
      <c r="BB4" s="249"/>
      <c r="BC4" s="249"/>
      <c r="BD4" s="250"/>
      <c r="BE4" s="248"/>
      <c r="BF4" s="249"/>
      <c r="BG4" s="249"/>
      <c r="BH4" s="250"/>
      <c r="BI4" s="251"/>
      <c r="BJ4" s="264"/>
      <c r="BK4" s="262"/>
      <c r="BL4" s="262"/>
      <c r="BM4" s="263"/>
      <c r="BN4" s="276"/>
      <c r="BO4" s="277"/>
      <c r="BP4" s="277"/>
      <c r="BQ4" s="278"/>
      <c r="BR4" s="257"/>
      <c r="BS4" s="248"/>
      <c r="BT4" s="249"/>
      <c r="BU4" s="249"/>
      <c r="BV4" s="250"/>
      <c r="BW4" s="257"/>
      <c r="BX4" s="248"/>
      <c r="BY4" s="249"/>
      <c r="BZ4" s="249"/>
      <c r="CA4" s="250"/>
      <c r="CB4" s="251"/>
      <c r="CC4" s="264"/>
      <c r="CD4" s="262"/>
      <c r="CE4" s="262"/>
      <c r="CF4" s="263"/>
      <c r="CG4" s="268"/>
      <c r="CH4" s="269"/>
      <c r="CI4" s="269"/>
      <c r="CJ4" s="270"/>
      <c r="CK4" s="257"/>
      <c r="CL4" s="248"/>
      <c r="CM4" s="249"/>
      <c r="CN4" s="249"/>
      <c r="CO4" s="250"/>
      <c r="CP4" s="268"/>
      <c r="CQ4" s="269"/>
      <c r="CR4" s="269"/>
      <c r="CS4" s="270"/>
      <c r="CT4" s="257"/>
      <c r="CU4" s="248"/>
      <c r="CV4" s="249"/>
      <c r="CW4" s="249"/>
      <c r="CX4" s="250"/>
      <c r="CY4" s="257"/>
      <c r="CZ4" s="248"/>
      <c r="DA4" s="249"/>
      <c r="DB4" s="249"/>
      <c r="DC4" s="250"/>
      <c r="DD4" s="248"/>
      <c r="DE4" s="250"/>
      <c r="DF4" s="257"/>
      <c r="DG4" s="248"/>
      <c r="DH4" s="249"/>
      <c r="DI4" s="249"/>
      <c r="DJ4" s="250"/>
      <c r="DK4" s="257"/>
      <c r="DL4" s="248"/>
      <c r="DM4" s="249"/>
      <c r="DN4" s="249"/>
      <c r="DO4" s="250"/>
      <c r="DP4" s="248"/>
      <c r="DQ4" s="250"/>
      <c r="DR4" s="257"/>
      <c r="DS4" s="248"/>
      <c r="DT4" s="249"/>
      <c r="DU4" s="249"/>
      <c r="DV4" s="250"/>
      <c r="DW4" s="248"/>
      <c r="DX4" s="249"/>
      <c r="DY4" s="249"/>
      <c r="DZ4" s="250"/>
      <c r="EA4" s="248"/>
      <c r="EB4" s="249"/>
      <c r="EC4" s="249"/>
      <c r="ED4" s="250"/>
      <c r="EE4" s="248"/>
      <c r="EF4" s="249"/>
      <c r="EG4" s="249"/>
      <c r="EH4" s="250"/>
      <c r="EI4" s="272"/>
      <c r="EJ4" s="264"/>
      <c r="EK4" s="262"/>
      <c r="EL4" s="262"/>
      <c r="EM4" s="263"/>
      <c r="EN4" s="248"/>
      <c r="EO4" s="250"/>
      <c r="EP4" s="257"/>
      <c r="EQ4" s="248"/>
      <c r="ER4" s="249"/>
      <c r="ES4" s="249"/>
      <c r="ET4" s="250"/>
      <c r="EU4" s="258"/>
      <c r="EV4" s="259"/>
      <c r="EW4" s="259"/>
      <c r="EX4" s="260"/>
      <c r="EY4" s="257"/>
      <c r="EZ4" s="248"/>
      <c r="FA4" s="249"/>
      <c r="FB4" s="249"/>
      <c r="FC4" s="250"/>
      <c r="FD4" s="265"/>
      <c r="FE4" s="267"/>
      <c r="FF4" s="258"/>
      <c r="FG4" s="259"/>
      <c r="FH4" s="259"/>
      <c r="FI4" s="260"/>
      <c r="FJ4" s="257"/>
      <c r="FK4" s="248"/>
      <c r="FL4" s="249"/>
      <c r="FM4" s="249"/>
      <c r="FN4" s="250"/>
      <c r="FO4" s="248"/>
      <c r="FP4" s="249"/>
      <c r="FQ4" s="249"/>
      <c r="FR4" s="250"/>
      <c r="FS4" s="248"/>
      <c r="FT4" s="250"/>
      <c r="FU4" s="248"/>
      <c r="FV4" s="249"/>
      <c r="FW4" s="249"/>
      <c r="FX4" s="250"/>
      <c r="FY4" s="268"/>
      <c r="FZ4" s="269"/>
      <c r="GA4" s="269"/>
      <c r="GB4" s="270"/>
      <c r="GC4" s="248"/>
      <c r="GD4" s="249"/>
      <c r="GE4" s="249"/>
      <c r="GF4" s="250"/>
      <c r="GG4" s="271"/>
      <c r="GH4" s="249"/>
      <c r="GI4" s="249"/>
      <c r="GJ4" s="249"/>
      <c r="GK4" s="250"/>
      <c r="GL4" s="268"/>
      <c r="GM4" s="269"/>
      <c r="GN4" s="269"/>
      <c r="GO4" s="270"/>
      <c r="GP4" s="248"/>
      <c r="GQ4" s="249"/>
      <c r="GR4" s="249"/>
      <c r="GS4" s="250"/>
      <c r="GT4" s="268"/>
      <c r="GU4" s="270"/>
      <c r="GV4" s="248"/>
      <c r="GW4" s="249"/>
      <c r="GX4" s="249"/>
      <c r="GY4" s="250"/>
      <c r="GZ4" s="257"/>
      <c r="HA4" s="265"/>
      <c r="HB4" s="266"/>
      <c r="HC4" s="266"/>
      <c r="HD4" s="267"/>
      <c r="HE4" s="257"/>
      <c r="HF4" s="248"/>
      <c r="HG4" s="249"/>
      <c r="HH4" s="249"/>
      <c r="HI4" s="250"/>
      <c r="HJ4" s="248"/>
      <c r="HK4" s="250"/>
      <c r="HL4" s="248"/>
      <c r="HM4" s="249"/>
      <c r="HN4" s="249"/>
      <c r="HO4" s="250"/>
      <c r="HP4" s="248"/>
      <c r="HQ4" s="249"/>
      <c r="HR4" s="249"/>
      <c r="HS4" s="250"/>
      <c r="HT4" s="257"/>
      <c r="HU4" s="258"/>
      <c r="HV4" s="259"/>
      <c r="HW4" s="259"/>
      <c r="HX4" s="260"/>
      <c r="HY4" s="248"/>
      <c r="HZ4" s="249"/>
      <c r="IA4" s="249"/>
      <c r="IB4" s="250"/>
      <c r="IC4" s="248"/>
      <c r="ID4" s="249"/>
      <c r="IE4" s="249"/>
      <c r="IF4" s="250"/>
      <c r="IG4" s="251"/>
      <c r="IH4" s="264"/>
      <c r="II4" s="262"/>
      <c r="IJ4" s="262"/>
      <c r="IK4" s="263"/>
      <c r="IL4" s="257"/>
      <c r="IM4" s="248"/>
      <c r="IN4" s="249"/>
      <c r="IO4" s="249"/>
      <c r="IP4" s="250"/>
      <c r="IQ4" s="248"/>
      <c r="IR4" s="249"/>
      <c r="IS4" s="249"/>
      <c r="IT4" s="250"/>
      <c r="IU4" s="248"/>
      <c r="IV4" s="249"/>
      <c r="IW4" s="249"/>
      <c r="IX4" s="250"/>
      <c r="IY4" s="248"/>
      <c r="IZ4" s="249"/>
      <c r="JA4" s="249"/>
      <c r="JB4" s="250"/>
      <c r="JC4" s="248"/>
      <c r="JD4" s="249"/>
      <c r="JE4" s="249"/>
      <c r="JF4" s="250"/>
      <c r="JG4" s="257"/>
      <c r="JH4" s="248"/>
      <c r="JI4" s="249"/>
      <c r="JJ4" s="249"/>
      <c r="JK4" s="250"/>
      <c r="JL4" s="248"/>
      <c r="JM4" s="249"/>
      <c r="JN4" s="249"/>
      <c r="JO4" s="250"/>
      <c r="JP4" s="251"/>
      <c r="JQ4" s="252"/>
      <c r="JR4" s="253"/>
      <c r="JS4" s="244"/>
      <c r="JT4" s="245"/>
      <c r="JU4" s="246"/>
      <c r="JV4" s="246"/>
      <c r="JW4" s="247"/>
      <c r="JY4" s="243"/>
    </row>
    <row r="5" spans="1:285" x14ac:dyDescent="0.3">
      <c r="A5" s="2"/>
      <c r="B5" s="254"/>
      <c r="C5" s="2"/>
      <c r="D5" s="2"/>
      <c r="E5" s="2"/>
      <c r="F5" s="2"/>
      <c r="G5" s="255"/>
      <c r="H5" s="255"/>
      <c r="I5" s="255"/>
      <c r="J5" s="255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9"/>
      <c r="AB5" s="9"/>
      <c r="AC5" s="256"/>
      <c r="AD5" s="249"/>
      <c r="AE5" s="250"/>
      <c r="AF5" s="251"/>
      <c r="AG5" s="266"/>
      <c r="AH5" s="267"/>
      <c r="AI5" s="280"/>
      <c r="AJ5" s="248"/>
      <c r="AK5" s="249"/>
      <c r="AL5" s="249"/>
      <c r="AM5" s="250"/>
      <c r="AN5" s="251"/>
      <c r="AO5" s="264"/>
      <c r="AP5" s="262"/>
      <c r="AQ5" s="262"/>
      <c r="AR5" s="263"/>
      <c r="AS5" s="265"/>
      <c r="AT5" s="267"/>
      <c r="AU5" s="265"/>
      <c r="AV5" s="267"/>
      <c r="AW5" s="273"/>
      <c r="AX5" s="274"/>
      <c r="AY5" s="274"/>
      <c r="AZ5" s="275"/>
      <c r="BA5" s="248"/>
      <c r="BB5" s="249"/>
      <c r="BC5" s="249"/>
      <c r="BD5" s="250"/>
      <c r="BE5" s="248"/>
      <c r="BF5" s="249"/>
      <c r="BG5" s="249"/>
      <c r="BH5" s="250"/>
      <c r="BI5" s="251"/>
      <c r="BJ5" s="264"/>
      <c r="BK5" s="262"/>
      <c r="BL5" s="262"/>
      <c r="BM5" s="263"/>
      <c r="BN5" s="276"/>
      <c r="BO5" s="277"/>
      <c r="BP5" s="277"/>
      <c r="BQ5" s="278"/>
      <c r="BR5" s="257"/>
      <c r="BS5" s="248"/>
      <c r="BT5" s="249"/>
      <c r="BU5" s="249"/>
      <c r="BV5" s="250"/>
      <c r="BW5" s="257"/>
      <c r="BX5" s="248"/>
      <c r="BY5" s="249"/>
      <c r="BZ5" s="249"/>
      <c r="CA5" s="250"/>
      <c r="CB5" s="251"/>
      <c r="CC5" s="264"/>
      <c r="CD5" s="262"/>
      <c r="CE5" s="262"/>
      <c r="CF5" s="263"/>
      <c r="CG5" s="268"/>
      <c r="CH5" s="269"/>
      <c r="CI5" s="269"/>
      <c r="CJ5" s="270"/>
      <c r="CK5" s="257"/>
      <c r="CL5" s="248"/>
      <c r="CM5" s="249"/>
      <c r="CN5" s="249"/>
      <c r="CO5" s="250"/>
      <c r="CP5" s="268"/>
      <c r="CQ5" s="269"/>
      <c r="CR5" s="269"/>
      <c r="CS5" s="270"/>
      <c r="CT5" s="257"/>
      <c r="CU5" s="248"/>
      <c r="CV5" s="249"/>
      <c r="CW5" s="249"/>
      <c r="CX5" s="250"/>
      <c r="CY5" s="257"/>
      <c r="CZ5" s="248"/>
      <c r="DA5" s="249"/>
      <c r="DB5" s="249"/>
      <c r="DC5" s="250"/>
      <c r="DD5" s="248"/>
      <c r="DE5" s="250"/>
      <c r="DF5" s="257"/>
      <c r="DG5" s="248"/>
      <c r="DH5" s="249"/>
      <c r="DI5" s="249"/>
      <c r="DJ5" s="250"/>
      <c r="DK5" s="257"/>
      <c r="DL5" s="248"/>
      <c r="DM5" s="249"/>
      <c r="DN5" s="249"/>
      <c r="DO5" s="250"/>
      <c r="DP5" s="248"/>
      <c r="DQ5" s="250"/>
      <c r="DR5" s="257"/>
      <c r="DS5" s="248"/>
      <c r="DT5" s="249"/>
      <c r="DU5" s="249"/>
      <c r="DV5" s="250"/>
      <c r="DW5" s="248"/>
      <c r="DX5" s="249"/>
      <c r="DY5" s="249"/>
      <c r="DZ5" s="250"/>
      <c r="EA5" s="248"/>
      <c r="EB5" s="249"/>
      <c r="EC5" s="249"/>
      <c r="ED5" s="250"/>
      <c r="EE5" s="248"/>
      <c r="EF5" s="249"/>
      <c r="EG5" s="249"/>
      <c r="EH5" s="250"/>
      <c r="EI5" s="272"/>
      <c r="EJ5" s="264"/>
      <c r="EK5" s="262"/>
      <c r="EL5" s="262"/>
      <c r="EM5" s="263"/>
      <c r="EN5" s="248"/>
      <c r="EO5" s="250"/>
      <c r="EP5" s="257"/>
      <c r="EQ5" s="248"/>
      <c r="ER5" s="249"/>
      <c r="ES5" s="249"/>
      <c r="ET5" s="250"/>
      <c r="EU5" s="258"/>
      <c r="EV5" s="259"/>
      <c r="EW5" s="259"/>
      <c r="EX5" s="260"/>
      <c r="EY5" s="257"/>
      <c r="EZ5" s="248"/>
      <c r="FA5" s="249"/>
      <c r="FB5" s="249"/>
      <c r="FC5" s="250"/>
      <c r="FD5" s="265"/>
      <c r="FE5" s="267"/>
      <c r="FF5" s="258"/>
      <c r="FG5" s="259"/>
      <c r="FH5" s="259"/>
      <c r="FI5" s="260"/>
      <c r="FJ5" s="257"/>
      <c r="FK5" s="248"/>
      <c r="FL5" s="249"/>
      <c r="FM5" s="249"/>
      <c r="FN5" s="250"/>
      <c r="FO5" s="248"/>
      <c r="FP5" s="249"/>
      <c r="FQ5" s="249"/>
      <c r="FR5" s="250"/>
      <c r="FS5" s="248"/>
      <c r="FT5" s="250"/>
      <c r="FU5" s="248"/>
      <c r="FV5" s="249"/>
      <c r="FW5" s="249"/>
      <c r="FX5" s="250"/>
      <c r="FY5" s="268"/>
      <c r="FZ5" s="269"/>
      <c r="GA5" s="269"/>
      <c r="GB5" s="270"/>
      <c r="GC5" s="248"/>
      <c r="GD5" s="249"/>
      <c r="GE5" s="249"/>
      <c r="GF5" s="250"/>
      <c r="GG5" s="271"/>
      <c r="GH5" s="249"/>
      <c r="GI5" s="249"/>
      <c r="GJ5" s="249"/>
      <c r="GK5" s="250"/>
      <c r="GL5" s="268"/>
      <c r="GM5" s="269"/>
      <c r="GN5" s="269"/>
      <c r="GO5" s="270"/>
      <c r="GP5" s="248"/>
      <c r="GQ5" s="249"/>
      <c r="GR5" s="249"/>
      <c r="GS5" s="250"/>
      <c r="GT5" s="268"/>
      <c r="GU5" s="270"/>
      <c r="GV5" s="248"/>
      <c r="GW5" s="249"/>
      <c r="GX5" s="249"/>
      <c r="GY5" s="250"/>
      <c r="GZ5" s="257"/>
      <c r="HA5" s="265"/>
      <c r="HB5" s="266"/>
      <c r="HC5" s="266"/>
      <c r="HD5" s="267"/>
      <c r="HE5" s="257"/>
      <c r="HF5" s="248"/>
      <c r="HG5" s="249"/>
      <c r="HH5" s="249"/>
      <c r="HI5" s="250"/>
      <c r="HJ5" s="248"/>
      <c r="HK5" s="250"/>
      <c r="HL5" s="248"/>
      <c r="HM5" s="249"/>
      <c r="HN5" s="249"/>
      <c r="HO5" s="250"/>
      <c r="HP5" s="248"/>
      <c r="HQ5" s="249"/>
      <c r="HR5" s="249"/>
      <c r="HS5" s="250"/>
      <c r="HT5" s="257"/>
      <c r="HU5" s="258"/>
      <c r="HV5" s="259"/>
      <c r="HW5" s="259"/>
      <c r="HX5" s="260"/>
      <c r="HY5" s="248"/>
      <c r="HZ5" s="249"/>
      <c r="IA5" s="249"/>
      <c r="IB5" s="250"/>
      <c r="IC5" s="248"/>
      <c r="ID5" s="249"/>
      <c r="IE5" s="249"/>
      <c r="IF5" s="250"/>
      <c r="IG5" s="251"/>
      <c r="IH5" s="264"/>
      <c r="II5" s="262"/>
      <c r="IJ5" s="262"/>
      <c r="IK5" s="263"/>
      <c r="IL5" s="257"/>
      <c r="IM5" s="248"/>
      <c r="IN5" s="249"/>
      <c r="IO5" s="249"/>
      <c r="IP5" s="250"/>
      <c r="IQ5" s="248"/>
      <c r="IR5" s="249"/>
      <c r="IS5" s="249"/>
      <c r="IT5" s="250"/>
      <c r="IU5" s="248"/>
      <c r="IV5" s="249"/>
      <c r="IW5" s="249"/>
      <c r="IX5" s="250"/>
      <c r="IY5" s="248"/>
      <c r="IZ5" s="249"/>
      <c r="JA5" s="249"/>
      <c r="JB5" s="250"/>
      <c r="JC5" s="248"/>
      <c r="JD5" s="249"/>
      <c r="JE5" s="249"/>
      <c r="JF5" s="250"/>
      <c r="JG5" s="257"/>
      <c r="JH5" s="248"/>
      <c r="JI5" s="249"/>
      <c r="JJ5" s="249"/>
      <c r="JK5" s="250"/>
      <c r="JL5" s="248"/>
      <c r="JM5" s="249"/>
      <c r="JN5" s="249"/>
      <c r="JO5" s="250"/>
      <c r="JP5" s="251"/>
      <c r="JQ5" s="252"/>
      <c r="JR5" s="253"/>
      <c r="JS5" s="244"/>
      <c r="JT5" s="245"/>
      <c r="JU5" s="246"/>
      <c r="JV5" s="246"/>
      <c r="JW5" s="247"/>
      <c r="JY5" s="243"/>
    </row>
    <row r="6" spans="1:285" x14ac:dyDescent="0.3">
      <c r="A6" s="2"/>
      <c r="B6" s="11"/>
      <c r="C6" s="2"/>
      <c r="D6" s="2"/>
      <c r="E6" s="2"/>
      <c r="F6" s="2"/>
      <c r="G6" s="255"/>
      <c r="H6" s="255"/>
      <c r="I6" s="255"/>
      <c r="J6" s="255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9"/>
      <c r="AB6" s="9"/>
      <c r="AC6" s="256"/>
      <c r="AD6" s="249"/>
      <c r="AE6" s="250"/>
      <c r="AF6" s="251"/>
      <c r="AG6" s="266"/>
      <c r="AH6" s="267"/>
      <c r="AI6" s="280"/>
      <c r="AJ6" s="248"/>
      <c r="AK6" s="249"/>
      <c r="AL6" s="249"/>
      <c r="AM6" s="250"/>
      <c r="AN6" s="251"/>
      <c r="AO6" s="264"/>
      <c r="AP6" s="262"/>
      <c r="AQ6" s="262"/>
      <c r="AR6" s="263"/>
      <c r="AS6" s="265"/>
      <c r="AT6" s="267"/>
      <c r="AU6" s="265"/>
      <c r="AV6" s="267"/>
      <c r="AW6" s="273"/>
      <c r="AX6" s="274"/>
      <c r="AY6" s="274"/>
      <c r="AZ6" s="275"/>
      <c r="BA6" s="248"/>
      <c r="BB6" s="249"/>
      <c r="BC6" s="249"/>
      <c r="BD6" s="250"/>
      <c r="BE6" s="248"/>
      <c r="BF6" s="249"/>
      <c r="BG6" s="249"/>
      <c r="BH6" s="250"/>
      <c r="BI6" s="251"/>
      <c r="BJ6" s="264"/>
      <c r="BK6" s="262"/>
      <c r="BL6" s="262"/>
      <c r="BM6" s="263"/>
      <c r="BN6" s="276"/>
      <c r="BO6" s="277"/>
      <c r="BP6" s="277"/>
      <c r="BQ6" s="278"/>
      <c r="BR6" s="257"/>
      <c r="BS6" s="248"/>
      <c r="BT6" s="249"/>
      <c r="BU6" s="249"/>
      <c r="BV6" s="250"/>
      <c r="BW6" s="257"/>
      <c r="BX6" s="248"/>
      <c r="BY6" s="249"/>
      <c r="BZ6" s="249"/>
      <c r="CA6" s="250"/>
      <c r="CB6" s="251"/>
      <c r="CC6" s="264"/>
      <c r="CD6" s="262"/>
      <c r="CE6" s="262"/>
      <c r="CF6" s="263"/>
      <c r="CG6" s="268"/>
      <c r="CH6" s="269"/>
      <c r="CI6" s="269"/>
      <c r="CJ6" s="270"/>
      <c r="CK6" s="257"/>
      <c r="CL6" s="248"/>
      <c r="CM6" s="249"/>
      <c r="CN6" s="249"/>
      <c r="CO6" s="250"/>
      <c r="CP6" s="268"/>
      <c r="CQ6" s="269"/>
      <c r="CR6" s="269"/>
      <c r="CS6" s="270"/>
      <c r="CT6" s="257"/>
      <c r="CU6" s="248"/>
      <c r="CV6" s="249"/>
      <c r="CW6" s="249"/>
      <c r="CX6" s="250"/>
      <c r="CY6" s="257"/>
      <c r="CZ6" s="248"/>
      <c r="DA6" s="249"/>
      <c r="DB6" s="249"/>
      <c r="DC6" s="250"/>
      <c r="DD6" s="248"/>
      <c r="DE6" s="250"/>
      <c r="DF6" s="257"/>
      <c r="DG6" s="248"/>
      <c r="DH6" s="249"/>
      <c r="DI6" s="249"/>
      <c r="DJ6" s="250"/>
      <c r="DK6" s="257"/>
      <c r="DL6" s="248"/>
      <c r="DM6" s="249"/>
      <c r="DN6" s="249"/>
      <c r="DO6" s="250"/>
      <c r="DP6" s="248"/>
      <c r="DQ6" s="250"/>
      <c r="DR6" s="257"/>
      <c r="DS6" s="248"/>
      <c r="DT6" s="249"/>
      <c r="DU6" s="249"/>
      <c r="DV6" s="250"/>
      <c r="DW6" s="248"/>
      <c r="DX6" s="249"/>
      <c r="DY6" s="249"/>
      <c r="DZ6" s="250"/>
      <c r="EA6" s="248"/>
      <c r="EB6" s="249"/>
      <c r="EC6" s="249"/>
      <c r="ED6" s="250"/>
      <c r="EE6" s="248"/>
      <c r="EF6" s="249"/>
      <c r="EG6" s="249"/>
      <c r="EH6" s="250"/>
      <c r="EI6" s="272"/>
      <c r="EJ6" s="264"/>
      <c r="EK6" s="262"/>
      <c r="EL6" s="262"/>
      <c r="EM6" s="263"/>
      <c r="EN6" s="248"/>
      <c r="EO6" s="250"/>
      <c r="EP6" s="257"/>
      <c r="EQ6" s="248"/>
      <c r="ER6" s="249"/>
      <c r="ES6" s="249"/>
      <c r="ET6" s="250"/>
      <c r="EU6" s="258"/>
      <c r="EV6" s="259"/>
      <c r="EW6" s="259"/>
      <c r="EX6" s="260"/>
      <c r="EY6" s="257"/>
      <c r="EZ6" s="248"/>
      <c r="FA6" s="249"/>
      <c r="FB6" s="249"/>
      <c r="FC6" s="250"/>
      <c r="FD6" s="265"/>
      <c r="FE6" s="267"/>
      <c r="FF6" s="258"/>
      <c r="FG6" s="259"/>
      <c r="FH6" s="259"/>
      <c r="FI6" s="260"/>
      <c r="FJ6" s="257"/>
      <c r="FK6" s="248"/>
      <c r="FL6" s="249"/>
      <c r="FM6" s="249"/>
      <c r="FN6" s="250"/>
      <c r="FO6" s="248"/>
      <c r="FP6" s="249"/>
      <c r="FQ6" s="249"/>
      <c r="FR6" s="250"/>
      <c r="FS6" s="248"/>
      <c r="FT6" s="250"/>
      <c r="FU6" s="248"/>
      <c r="FV6" s="249"/>
      <c r="FW6" s="249"/>
      <c r="FX6" s="250"/>
      <c r="FY6" s="268"/>
      <c r="FZ6" s="269"/>
      <c r="GA6" s="269"/>
      <c r="GB6" s="270"/>
      <c r="GC6" s="248"/>
      <c r="GD6" s="249"/>
      <c r="GE6" s="249"/>
      <c r="GF6" s="250"/>
      <c r="GG6" s="271"/>
      <c r="GH6" s="249"/>
      <c r="GI6" s="249"/>
      <c r="GJ6" s="249"/>
      <c r="GK6" s="250"/>
      <c r="GL6" s="268"/>
      <c r="GM6" s="269"/>
      <c r="GN6" s="269"/>
      <c r="GO6" s="270"/>
      <c r="GP6" s="248"/>
      <c r="GQ6" s="249"/>
      <c r="GR6" s="249"/>
      <c r="GS6" s="250"/>
      <c r="GT6" s="268"/>
      <c r="GU6" s="270"/>
      <c r="GV6" s="248"/>
      <c r="GW6" s="249"/>
      <c r="GX6" s="249"/>
      <c r="GY6" s="250"/>
      <c r="GZ6" s="257"/>
      <c r="HA6" s="265"/>
      <c r="HB6" s="266"/>
      <c r="HC6" s="266"/>
      <c r="HD6" s="267"/>
      <c r="HE6" s="257"/>
      <c r="HF6" s="248"/>
      <c r="HG6" s="249"/>
      <c r="HH6" s="249"/>
      <c r="HI6" s="250"/>
      <c r="HJ6" s="248"/>
      <c r="HK6" s="250"/>
      <c r="HL6" s="248"/>
      <c r="HM6" s="249"/>
      <c r="HN6" s="249"/>
      <c r="HO6" s="250"/>
      <c r="HP6" s="248"/>
      <c r="HQ6" s="249"/>
      <c r="HR6" s="249"/>
      <c r="HS6" s="250"/>
      <c r="HT6" s="257"/>
      <c r="HU6" s="258"/>
      <c r="HV6" s="259"/>
      <c r="HW6" s="259"/>
      <c r="HX6" s="260"/>
      <c r="HY6" s="248"/>
      <c r="HZ6" s="249"/>
      <c r="IA6" s="249"/>
      <c r="IB6" s="250"/>
      <c r="IC6" s="248"/>
      <c r="ID6" s="249"/>
      <c r="IE6" s="249"/>
      <c r="IF6" s="250"/>
      <c r="IG6" s="251"/>
      <c r="IH6" s="264"/>
      <c r="II6" s="262"/>
      <c r="IJ6" s="262"/>
      <c r="IK6" s="263"/>
      <c r="IL6" s="257"/>
      <c r="IM6" s="248"/>
      <c r="IN6" s="249"/>
      <c r="IO6" s="249"/>
      <c r="IP6" s="250"/>
      <c r="IQ6" s="248"/>
      <c r="IR6" s="249"/>
      <c r="IS6" s="249"/>
      <c r="IT6" s="250"/>
      <c r="IU6" s="248"/>
      <c r="IV6" s="249"/>
      <c r="IW6" s="249"/>
      <c r="IX6" s="250"/>
      <c r="IY6" s="248"/>
      <c r="IZ6" s="249"/>
      <c r="JA6" s="249"/>
      <c r="JB6" s="250"/>
      <c r="JC6" s="248"/>
      <c r="JD6" s="249"/>
      <c r="JE6" s="249"/>
      <c r="JF6" s="250"/>
      <c r="JG6" s="257"/>
      <c r="JH6" s="248"/>
      <c r="JI6" s="249"/>
      <c r="JJ6" s="249"/>
      <c r="JK6" s="250"/>
      <c r="JL6" s="248"/>
      <c r="JM6" s="249"/>
      <c r="JN6" s="249"/>
      <c r="JO6" s="250"/>
      <c r="JP6" s="251"/>
      <c r="JQ6" s="252"/>
      <c r="JR6" s="253"/>
      <c r="JS6" s="244"/>
      <c r="JT6" s="245"/>
      <c r="JU6" s="246"/>
      <c r="JV6" s="246"/>
      <c r="JW6" s="247"/>
      <c r="JY6" s="243"/>
    </row>
    <row r="7" spans="1:285" x14ac:dyDescent="0.3">
      <c r="A7" s="2"/>
      <c r="B7" s="1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9"/>
      <c r="AB7" s="63"/>
      <c r="AC7" s="2"/>
      <c r="AD7" s="249"/>
      <c r="AE7" s="250"/>
      <c r="AF7" s="251"/>
      <c r="AG7" s="266"/>
      <c r="AH7" s="267"/>
      <c r="AI7" s="280"/>
      <c r="AJ7" s="248"/>
      <c r="AK7" s="249"/>
      <c r="AL7" s="249"/>
      <c r="AM7" s="250"/>
      <c r="AN7" s="251"/>
      <c r="AO7" s="264"/>
      <c r="AP7" s="262"/>
      <c r="AQ7" s="262"/>
      <c r="AR7" s="263"/>
      <c r="AS7" s="265"/>
      <c r="AT7" s="267"/>
      <c r="AU7" s="265"/>
      <c r="AV7" s="267"/>
      <c r="AW7" s="273"/>
      <c r="AX7" s="274"/>
      <c r="AY7" s="274"/>
      <c r="AZ7" s="275"/>
      <c r="BA7" s="248"/>
      <c r="BB7" s="249"/>
      <c r="BC7" s="249"/>
      <c r="BD7" s="250"/>
      <c r="BE7" s="248"/>
      <c r="BF7" s="249"/>
      <c r="BG7" s="249"/>
      <c r="BH7" s="250"/>
      <c r="BI7" s="251"/>
      <c r="BJ7" s="264"/>
      <c r="BK7" s="262"/>
      <c r="BL7" s="262"/>
      <c r="BM7" s="263"/>
      <c r="BN7" s="276"/>
      <c r="BO7" s="277"/>
      <c r="BP7" s="277"/>
      <c r="BQ7" s="278"/>
      <c r="BR7" s="257"/>
      <c r="BS7" s="248"/>
      <c r="BT7" s="249"/>
      <c r="BU7" s="249"/>
      <c r="BV7" s="250"/>
      <c r="BW7" s="257"/>
      <c r="BX7" s="248"/>
      <c r="BY7" s="249"/>
      <c r="BZ7" s="249"/>
      <c r="CA7" s="250"/>
      <c r="CB7" s="251"/>
      <c r="CC7" s="264"/>
      <c r="CD7" s="262"/>
      <c r="CE7" s="262"/>
      <c r="CF7" s="263"/>
      <c r="CG7" s="268"/>
      <c r="CH7" s="269"/>
      <c r="CI7" s="269"/>
      <c r="CJ7" s="270"/>
      <c r="CK7" s="257"/>
      <c r="CL7" s="248"/>
      <c r="CM7" s="249"/>
      <c r="CN7" s="249"/>
      <c r="CO7" s="250"/>
      <c r="CP7" s="268"/>
      <c r="CQ7" s="269"/>
      <c r="CR7" s="269"/>
      <c r="CS7" s="270"/>
      <c r="CT7" s="257"/>
      <c r="CU7" s="248"/>
      <c r="CV7" s="249"/>
      <c r="CW7" s="249"/>
      <c r="CX7" s="250"/>
      <c r="CY7" s="257"/>
      <c r="CZ7" s="248"/>
      <c r="DA7" s="249"/>
      <c r="DB7" s="249"/>
      <c r="DC7" s="250"/>
      <c r="DD7" s="248"/>
      <c r="DE7" s="250"/>
      <c r="DF7" s="257"/>
      <c r="DG7" s="248"/>
      <c r="DH7" s="249"/>
      <c r="DI7" s="249"/>
      <c r="DJ7" s="250"/>
      <c r="DK7" s="257"/>
      <c r="DL7" s="248"/>
      <c r="DM7" s="249"/>
      <c r="DN7" s="249"/>
      <c r="DO7" s="250"/>
      <c r="DP7" s="248"/>
      <c r="DQ7" s="250"/>
      <c r="DR7" s="257"/>
      <c r="DS7" s="248"/>
      <c r="DT7" s="249"/>
      <c r="DU7" s="249"/>
      <c r="DV7" s="250"/>
      <c r="DW7" s="248"/>
      <c r="DX7" s="249"/>
      <c r="DY7" s="249"/>
      <c r="DZ7" s="250"/>
      <c r="EA7" s="248"/>
      <c r="EB7" s="249"/>
      <c r="EC7" s="249"/>
      <c r="ED7" s="250"/>
      <c r="EE7" s="248"/>
      <c r="EF7" s="249"/>
      <c r="EG7" s="249"/>
      <c r="EH7" s="250"/>
      <c r="EI7" s="272"/>
      <c r="EJ7" s="264"/>
      <c r="EK7" s="262"/>
      <c r="EL7" s="262"/>
      <c r="EM7" s="263"/>
      <c r="EN7" s="248"/>
      <c r="EO7" s="250"/>
      <c r="EP7" s="257"/>
      <c r="EQ7" s="248"/>
      <c r="ER7" s="249"/>
      <c r="ES7" s="249"/>
      <c r="ET7" s="250"/>
      <c r="EU7" s="258"/>
      <c r="EV7" s="259"/>
      <c r="EW7" s="259"/>
      <c r="EX7" s="260"/>
      <c r="EY7" s="257"/>
      <c r="EZ7" s="248"/>
      <c r="FA7" s="249"/>
      <c r="FB7" s="249"/>
      <c r="FC7" s="250"/>
      <c r="FD7" s="265"/>
      <c r="FE7" s="267"/>
      <c r="FF7" s="258"/>
      <c r="FG7" s="259"/>
      <c r="FH7" s="259"/>
      <c r="FI7" s="260"/>
      <c r="FJ7" s="257"/>
      <c r="FK7" s="248"/>
      <c r="FL7" s="249"/>
      <c r="FM7" s="249"/>
      <c r="FN7" s="250"/>
      <c r="FO7" s="248"/>
      <c r="FP7" s="249"/>
      <c r="FQ7" s="249"/>
      <c r="FR7" s="250"/>
      <c r="FS7" s="248"/>
      <c r="FT7" s="250"/>
      <c r="FU7" s="248"/>
      <c r="FV7" s="249"/>
      <c r="FW7" s="249"/>
      <c r="FX7" s="250"/>
      <c r="FY7" s="268"/>
      <c r="FZ7" s="269"/>
      <c r="GA7" s="269"/>
      <c r="GB7" s="270"/>
      <c r="GC7" s="248"/>
      <c r="GD7" s="249"/>
      <c r="GE7" s="249"/>
      <c r="GF7" s="250"/>
      <c r="GG7" s="271"/>
      <c r="GH7" s="249"/>
      <c r="GI7" s="249"/>
      <c r="GJ7" s="249"/>
      <c r="GK7" s="250"/>
      <c r="GL7" s="268"/>
      <c r="GM7" s="269"/>
      <c r="GN7" s="269"/>
      <c r="GO7" s="270"/>
      <c r="GP7" s="248"/>
      <c r="GQ7" s="249"/>
      <c r="GR7" s="249"/>
      <c r="GS7" s="250"/>
      <c r="GT7" s="268"/>
      <c r="GU7" s="270"/>
      <c r="GV7" s="248"/>
      <c r="GW7" s="249"/>
      <c r="GX7" s="249"/>
      <c r="GY7" s="250"/>
      <c r="GZ7" s="257"/>
      <c r="HA7" s="265"/>
      <c r="HB7" s="266"/>
      <c r="HC7" s="266"/>
      <c r="HD7" s="267"/>
      <c r="HE7" s="257"/>
      <c r="HF7" s="248"/>
      <c r="HG7" s="249"/>
      <c r="HH7" s="249"/>
      <c r="HI7" s="250"/>
      <c r="HJ7" s="248"/>
      <c r="HK7" s="250"/>
      <c r="HL7" s="248"/>
      <c r="HM7" s="249"/>
      <c r="HN7" s="249"/>
      <c r="HO7" s="250"/>
      <c r="HP7" s="248"/>
      <c r="HQ7" s="249"/>
      <c r="HR7" s="249"/>
      <c r="HS7" s="250"/>
      <c r="HT7" s="257"/>
      <c r="HU7" s="258"/>
      <c r="HV7" s="259"/>
      <c r="HW7" s="259"/>
      <c r="HX7" s="260"/>
      <c r="HY7" s="248"/>
      <c r="HZ7" s="249"/>
      <c r="IA7" s="249"/>
      <c r="IB7" s="250"/>
      <c r="IC7" s="248"/>
      <c r="ID7" s="249"/>
      <c r="IE7" s="249"/>
      <c r="IF7" s="250"/>
      <c r="IG7" s="251"/>
      <c r="IH7" s="264"/>
      <c r="II7" s="262"/>
      <c r="IJ7" s="262"/>
      <c r="IK7" s="263"/>
      <c r="IL7" s="257"/>
      <c r="IM7" s="248"/>
      <c r="IN7" s="249"/>
      <c r="IO7" s="249"/>
      <c r="IP7" s="250"/>
      <c r="IQ7" s="248"/>
      <c r="IR7" s="249"/>
      <c r="IS7" s="249"/>
      <c r="IT7" s="250"/>
      <c r="IU7" s="248"/>
      <c r="IV7" s="249"/>
      <c r="IW7" s="249"/>
      <c r="IX7" s="250"/>
      <c r="IY7" s="248"/>
      <c r="IZ7" s="249"/>
      <c r="JA7" s="249"/>
      <c r="JB7" s="250"/>
      <c r="JC7" s="248"/>
      <c r="JD7" s="249"/>
      <c r="JE7" s="249"/>
      <c r="JF7" s="250"/>
      <c r="JG7" s="257"/>
      <c r="JH7" s="248"/>
      <c r="JI7" s="249"/>
      <c r="JJ7" s="249"/>
      <c r="JK7" s="250"/>
      <c r="JL7" s="248"/>
      <c r="JM7" s="249"/>
      <c r="JN7" s="249"/>
      <c r="JO7" s="250"/>
      <c r="JP7" s="251"/>
      <c r="JQ7" s="252"/>
      <c r="JR7" s="253"/>
      <c r="JS7" s="244"/>
      <c r="JT7" s="245"/>
      <c r="JU7" s="246"/>
      <c r="JV7" s="246"/>
      <c r="JW7" s="247"/>
      <c r="JY7" s="243"/>
    </row>
    <row r="8" spans="1:285" x14ac:dyDescent="0.3">
      <c r="A8" s="2"/>
      <c r="B8" s="1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9"/>
      <c r="AB8" s="63"/>
      <c r="AC8" s="2"/>
      <c r="AD8" s="249"/>
      <c r="AE8" s="250"/>
      <c r="AF8" s="251"/>
      <c r="AG8" s="266"/>
      <c r="AH8" s="267"/>
      <c r="AI8" s="280"/>
      <c r="AJ8" s="248"/>
      <c r="AK8" s="249"/>
      <c r="AL8" s="249"/>
      <c r="AM8" s="250"/>
      <c r="AN8" s="251"/>
      <c r="AO8" s="264"/>
      <c r="AP8" s="262"/>
      <c r="AQ8" s="262"/>
      <c r="AR8" s="263"/>
      <c r="AS8" s="265"/>
      <c r="AT8" s="267"/>
      <c r="AU8" s="265"/>
      <c r="AV8" s="267"/>
      <c r="AW8" s="273"/>
      <c r="AX8" s="274"/>
      <c r="AY8" s="274"/>
      <c r="AZ8" s="275"/>
      <c r="BA8" s="248"/>
      <c r="BB8" s="249"/>
      <c r="BC8" s="249"/>
      <c r="BD8" s="250"/>
      <c r="BE8" s="248"/>
      <c r="BF8" s="249"/>
      <c r="BG8" s="249"/>
      <c r="BH8" s="250"/>
      <c r="BI8" s="251"/>
      <c r="BJ8" s="264"/>
      <c r="BK8" s="262"/>
      <c r="BL8" s="262"/>
      <c r="BM8" s="263"/>
      <c r="BN8" s="276"/>
      <c r="BO8" s="277"/>
      <c r="BP8" s="277"/>
      <c r="BQ8" s="278"/>
      <c r="BR8" s="257"/>
      <c r="BS8" s="248"/>
      <c r="BT8" s="249"/>
      <c r="BU8" s="249"/>
      <c r="BV8" s="250"/>
      <c r="BW8" s="257"/>
      <c r="BX8" s="248"/>
      <c r="BY8" s="249"/>
      <c r="BZ8" s="249"/>
      <c r="CA8" s="250"/>
      <c r="CB8" s="251"/>
      <c r="CC8" s="264"/>
      <c r="CD8" s="262"/>
      <c r="CE8" s="262"/>
      <c r="CF8" s="263"/>
      <c r="CG8" s="268"/>
      <c r="CH8" s="269"/>
      <c r="CI8" s="269"/>
      <c r="CJ8" s="270"/>
      <c r="CK8" s="257"/>
      <c r="CL8" s="248"/>
      <c r="CM8" s="249"/>
      <c r="CN8" s="249"/>
      <c r="CO8" s="250"/>
      <c r="CP8" s="268"/>
      <c r="CQ8" s="269"/>
      <c r="CR8" s="269"/>
      <c r="CS8" s="270"/>
      <c r="CT8" s="257"/>
      <c r="CU8" s="248"/>
      <c r="CV8" s="249"/>
      <c r="CW8" s="249"/>
      <c r="CX8" s="250"/>
      <c r="CY8" s="257"/>
      <c r="CZ8" s="248"/>
      <c r="DA8" s="249"/>
      <c r="DB8" s="249"/>
      <c r="DC8" s="250"/>
      <c r="DD8" s="248"/>
      <c r="DE8" s="250"/>
      <c r="DF8" s="257"/>
      <c r="DG8" s="248"/>
      <c r="DH8" s="249"/>
      <c r="DI8" s="249"/>
      <c r="DJ8" s="250"/>
      <c r="DK8" s="257"/>
      <c r="DL8" s="248"/>
      <c r="DM8" s="249"/>
      <c r="DN8" s="249"/>
      <c r="DO8" s="250"/>
      <c r="DP8" s="248"/>
      <c r="DQ8" s="250"/>
      <c r="DR8" s="257"/>
      <c r="DS8" s="248"/>
      <c r="DT8" s="249"/>
      <c r="DU8" s="249"/>
      <c r="DV8" s="250"/>
      <c r="DW8" s="248"/>
      <c r="DX8" s="249"/>
      <c r="DY8" s="249"/>
      <c r="DZ8" s="250"/>
      <c r="EA8" s="248"/>
      <c r="EB8" s="249"/>
      <c r="EC8" s="249"/>
      <c r="ED8" s="250"/>
      <c r="EE8" s="248"/>
      <c r="EF8" s="249"/>
      <c r="EG8" s="249"/>
      <c r="EH8" s="250"/>
      <c r="EI8" s="272"/>
      <c r="EJ8" s="264"/>
      <c r="EK8" s="262"/>
      <c r="EL8" s="262"/>
      <c r="EM8" s="263"/>
      <c r="EN8" s="248"/>
      <c r="EO8" s="250"/>
      <c r="EP8" s="257"/>
      <c r="EQ8" s="248"/>
      <c r="ER8" s="249"/>
      <c r="ES8" s="249"/>
      <c r="ET8" s="250"/>
      <c r="EU8" s="258"/>
      <c r="EV8" s="259"/>
      <c r="EW8" s="259"/>
      <c r="EX8" s="260"/>
      <c r="EY8" s="257"/>
      <c r="EZ8" s="248"/>
      <c r="FA8" s="249"/>
      <c r="FB8" s="249"/>
      <c r="FC8" s="250"/>
      <c r="FD8" s="265"/>
      <c r="FE8" s="267"/>
      <c r="FF8" s="258"/>
      <c r="FG8" s="259"/>
      <c r="FH8" s="259"/>
      <c r="FI8" s="260"/>
      <c r="FJ8" s="257"/>
      <c r="FK8" s="248"/>
      <c r="FL8" s="249"/>
      <c r="FM8" s="249"/>
      <c r="FN8" s="250"/>
      <c r="FO8" s="248"/>
      <c r="FP8" s="249"/>
      <c r="FQ8" s="249"/>
      <c r="FR8" s="250"/>
      <c r="FS8" s="248"/>
      <c r="FT8" s="250"/>
      <c r="FU8" s="248"/>
      <c r="FV8" s="249"/>
      <c r="FW8" s="249"/>
      <c r="FX8" s="250"/>
      <c r="FY8" s="268"/>
      <c r="FZ8" s="269"/>
      <c r="GA8" s="269"/>
      <c r="GB8" s="270"/>
      <c r="GC8" s="248"/>
      <c r="GD8" s="249"/>
      <c r="GE8" s="249"/>
      <c r="GF8" s="250"/>
      <c r="GG8" s="271"/>
      <c r="GH8" s="249"/>
      <c r="GI8" s="249"/>
      <c r="GJ8" s="249"/>
      <c r="GK8" s="250"/>
      <c r="GL8" s="268"/>
      <c r="GM8" s="269"/>
      <c r="GN8" s="269"/>
      <c r="GO8" s="270"/>
      <c r="GP8" s="248"/>
      <c r="GQ8" s="249"/>
      <c r="GR8" s="249"/>
      <c r="GS8" s="250"/>
      <c r="GT8" s="268"/>
      <c r="GU8" s="270"/>
      <c r="GV8" s="248"/>
      <c r="GW8" s="249"/>
      <c r="GX8" s="249"/>
      <c r="GY8" s="250"/>
      <c r="GZ8" s="257"/>
      <c r="HA8" s="265"/>
      <c r="HB8" s="266"/>
      <c r="HC8" s="266"/>
      <c r="HD8" s="267"/>
      <c r="HE8" s="257"/>
      <c r="HF8" s="248"/>
      <c r="HG8" s="249"/>
      <c r="HH8" s="249"/>
      <c r="HI8" s="250"/>
      <c r="HJ8" s="248"/>
      <c r="HK8" s="250"/>
      <c r="HL8" s="248"/>
      <c r="HM8" s="249"/>
      <c r="HN8" s="249"/>
      <c r="HO8" s="250"/>
      <c r="HP8" s="248"/>
      <c r="HQ8" s="249"/>
      <c r="HR8" s="249"/>
      <c r="HS8" s="250"/>
      <c r="HT8" s="257"/>
      <c r="HU8" s="258"/>
      <c r="HV8" s="259"/>
      <c r="HW8" s="259"/>
      <c r="HX8" s="260"/>
      <c r="HY8" s="248"/>
      <c r="HZ8" s="249"/>
      <c r="IA8" s="249"/>
      <c r="IB8" s="250"/>
      <c r="IC8" s="248"/>
      <c r="ID8" s="249"/>
      <c r="IE8" s="249"/>
      <c r="IF8" s="250"/>
      <c r="IG8" s="251"/>
      <c r="IH8" s="264"/>
      <c r="II8" s="262"/>
      <c r="IJ8" s="262"/>
      <c r="IK8" s="263"/>
      <c r="IL8" s="257"/>
      <c r="IM8" s="248"/>
      <c r="IN8" s="249"/>
      <c r="IO8" s="249"/>
      <c r="IP8" s="250"/>
      <c r="IQ8" s="248"/>
      <c r="IR8" s="249"/>
      <c r="IS8" s="249"/>
      <c r="IT8" s="250"/>
      <c r="IU8" s="248"/>
      <c r="IV8" s="249"/>
      <c r="IW8" s="249"/>
      <c r="IX8" s="250"/>
      <c r="IY8" s="248"/>
      <c r="IZ8" s="249"/>
      <c r="JA8" s="249"/>
      <c r="JB8" s="250"/>
      <c r="JC8" s="248"/>
      <c r="JD8" s="249"/>
      <c r="JE8" s="249"/>
      <c r="JF8" s="250"/>
      <c r="JG8" s="257"/>
      <c r="JH8" s="248"/>
      <c r="JI8" s="249"/>
      <c r="JJ8" s="249"/>
      <c r="JK8" s="250"/>
      <c r="JL8" s="248"/>
      <c r="JM8" s="249"/>
      <c r="JN8" s="249"/>
      <c r="JO8" s="250"/>
      <c r="JP8" s="251"/>
      <c r="JQ8" s="252"/>
      <c r="JR8" s="253"/>
      <c r="JS8" s="244"/>
      <c r="JT8" s="245"/>
      <c r="JU8" s="246"/>
      <c r="JV8" s="246"/>
      <c r="JW8" s="247"/>
      <c r="JY8" s="243"/>
    </row>
    <row r="9" spans="1:285" ht="32.4" customHeight="1" x14ac:dyDescent="0.3">
      <c r="A9" s="54" t="s">
        <v>77</v>
      </c>
      <c r="B9" s="54" t="s">
        <v>52</v>
      </c>
      <c r="C9" s="54" t="s">
        <v>84</v>
      </c>
      <c r="D9" s="54" t="s">
        <v>142</v>
      </c>
      <c r="E9" s="54" t="s">
        <v>54</v>
      </c>
      <c r="F9" s="54" t="s">
        <v>88</v>
      </c>
      <c r="G9" s="55" t="s">
        <v>55</v>
      </c>
      <c r="H9" s="55" t="s">
        <v>143</v>
      </c>
      <c r="I9" s="55" t="s">
        <v>141</v>
      </c>
      <c r="J9" s="55" t="s">
        <v>73</v>
      </c>
      <c r="K9" s="55" t="s">
        <v>78</v>
      </c>
      <c r="L9" s="55" t="s">
        <v>79</v>
      </c>
      <c r="M9" s="56" t="s">
        <v>95</v>
      </c>
      <c r="N9" s="57" t="s">
        <v>96</v>
      </c>
      <c r="O9" s="58" t="s">
        <v>97</v>
      </c>
      <c r="P9" s="56" t="s">
        <v>98</v>
      </c>
      <c r="Q9" s="56" t="s">
        <v>99</v>
      </c>
      <c r="R9" s="56" t="s">
        <v>100</v>
      </c>
      <c r="S9" s="58" t="s">
        <v>101</v>
      </c>
      <c r="T9" s="58" t="s">
        <v>102</v>
      </c>
      <c r="U9" s="58" t="s">
        <v>103</v>
      </c>
      <c r="V9" s="59" t="s">
        <v>145</v>
      </c>
      <c r="W9" s="59" t="s">
        <v>144</v>
      </c>
      <c r="X9" s="59" t="s">
        <v>105</v>
      </c>
      <c r="Y9" s="55" t="s">
        <v>106</v>
      </c>
      <c r="Z9" s="58" t="s">
        <v>107</v>
      </c>
      <c r="AA9" s="54" t="s">
        <v>146</v>
      </c>
      <c r="AB9" s="82"/>
      <c r="AC9" s="55" t="s">
        <v>56</v>
      </c>
      <c r="AD9" s="69"/>
      <c r="AE9" s="140"/>
      <c r="AF9" s="143"/>
      <c r="AG9" s="67"/>
      <c r="AH9" s="67"/>
      <c r="AI9" s="97" t="s">
        <v>57</v>
      </c>
      <c r="AJ9" s="146"/>
      <c r="AK9" s="69"/>
      <c r="AL9" s="69"/>
      <c r="AM9" s="140"/>
      <c r="AN9" s="143"/>
      <c r="AO9" s="151"/>
      <c r="AP9" s="79"/>
      <c r="AQ9" s="79"/>
      <c r="AR9" s="152"/>
      <c r="AS9" s="157"/>
      <c r="AT9" s="158"/>
      <c r="AU9" s="157"/>
      <c r="AV9" s="158"/>
      <c r="AW9" s="163"/>
      <c r="AX9" s="69"/>
      <c r="AY9" s="69"/>
      <c r="AZ9" s="140"/>
      <c r="BA9" s="163"/>
      <c r="BB9" s="69"/>
      <c r="BC9" s="69"/>
      <c r="BD9" s="140"/>
      <c r="BE9" s="163"/>
      <c r="BF9" s="69"/>
      <c r="BG9" s="69"/>
      <c r="BH9" s="140"/>
      <c r="BI9" s="143"/>
      <c r="BJ9" s="151"/>
      <c r="BK9" s="79"/>
      <c r="BL9" s="79"/>
      <c r="BM9" s="152"/>
      <c r="BN9" s="165"/>
      <c r="BO9" s="70"/>
      <c r="BP9" s="70"/>
      <c r="BQ9" s="166"/>
      <c r="BR9" s="171" t="s">
        <v>58</v>
      </c>
      <c r="BS9" s="163"/>
      <c r="BT9" s="69"/>
      <c r="BU9" s="69"/>
      <c r="BV9" s="140"/>
      <c r="BW9" s="171" t="s">
        <v>59</v>
      </c>
      <c r="BX9" s="163"/>
      <c r="BY9" s="69"/>
      <c r="BZ9" s="69"/>
      <c r="CA9" s="140"/>
      <c r="CB9" s="174"/>
      <c r="CC9" s="176"/>
      <c r="CD9" s="66"/>
      <c r="CE9" s="66"/>
      <c r="CF9" s="177"/>
      <c r="CG9" s="165"/>
      <c r="CH9" s="70"/>
      <c r="CI9" s="70"/>
      <c r="CJ9" s="166"/>
      <c r="CK9" s="171" t="s">
        <v>60</v>
      </c>
      <c r="CL9" s="163"/>
      <c r="CM9" s="69"/>
      <c r="CN9" s="69"/>
      <c r="CO9" s="140"/>
      <c r="CP9" s="165"/>
      <c r="CQ9" s="70"/>
      <c r="CR9" s="70"/>
      <c r="CS9" s="166"/>
      <c r="CT9" s="171" t="s">
        <v>61</v>
      </c>
      <c r="CU9" s="163"/>
      <c r="CV9" s="69"/>
      <c r="CW9" s="69"/>
      <c r="CX9" s="140"/>
      <c r="CY9" s="171" t="s">
        <v>62</v>
      </c>
      <c r="CZ9" s="163"/>
      <c r="DA9" s="69"/>
      <c r="DB9" s="69"/>
      <c r="DC9" s="140"/>
      <c r="DD9" s="163"/>
      <c r="DE9" s="140"/>
      <c r="DF9" s="171" t="s">
        <v>63</v>
      </c>
      <c r="DG9" s="163"/>
      <c r="DH9" s="69"/>
      <c r="DI9" s="69"/>
      <c r="DJ9" s="140"/>
      <c r="DK9" s="171" t="s">
        <v>64</v>
      </c>
      <c r="DL9" s="163"/>
      <c r="DM9" s="69"/>
      <c r="DN9" s="69"/>
      <c r="DO9" s="140"/>
      <c r="DP9" s="163"/>
      <c r="DQ9" s="140"/>
      <c r="DR9" s="171" t="s">
        <v>65</v>
      </c>
      <c r="DS9" s="163"/>
      <c r="DT9" s="69"/>
      <c r="DU9" s="69"/>
      <c r="DV9" s="140"/>
      <c r="DW9" s="163"/>
      <c r="DX9" s="69"/>
      <c r="DY9" s="69"/>
      <c r="DZ9" s="140"/>
      <c r="EA9" s="163"/>
      <c r="EB9" s="69"/>
      <c r="EC9" s="69"/>
      <c r="ED9" s="140"/>
      <c r="EE9" s="163"/>
      <c r="EF9" s="69"/>
      <c r="EG9" s="69"/>
      <c r="EH9" s="140"/>
      <c r="EI9" s="143"/>
      <c r="EJ9" s="151"/>
      <c r="EK9" s="79"/>
      <c r="EL9" s="79"/>
      <c r="EM9" s="152"/>
      <c r="EN9" s="163"/>
      <c r="EO9" s="140"/>
      <c r="EP9" s="171" t="s">
        <v>66</v>
      </c>
      <c r="EQ9" s="163"/>
      <c r="ER9" s="69"/>
      <c r="ES9" s="69"/>
      <c r="ET9" s="140"/>
      <c r="EU9" s="180"/>
      <c r="EV9" s="71"/>
      <c r="EW9" s="71"/>
      <c r="EX9" s="181"/>
      <c r="EY9" s="171" t="s">
        <v>67</v>
      </c>
      <c r="EZ9" s="163"/>
      <c r="FA9" s="69"/>
      <c r="FB9" s="69"/>
      <c r="FC9" s="140"/>
      <c r="FD9" s="157"/>
      <c r="FE9" s="158"/>
      <c r="FF9" s="180"/>
      <c r="FG9" s="71"/>
      <c r="FH9" s="71"/>
      <c r="FI9" s="181"/>
      <c r="FJ9" s="171" t="s">
        <v>68</v>
      </c>
      <c r="FK9" s="163"/>
      <c r="FL9" s="69"/>
      <c r="FM9" s="69"/>
      <c r="FN9" s="140"/>
      <c r="FO9" s="163"/>
      <c r="FP9" s="69"/>
      <c r="FQ9" s="69"/>
      <c r="FR9" s="140"/>
      <c r="FS9" s="163"/>
      <c r="FT9" s="140"/>
      <c r="FU9" s="163"/>
      <c r="FV9" s="69"/>
      <c r="FW9" s="69"/>
      <c r="FX9" s="140"/>
      <c r="FY9" s="165"/>
      <c r="FZ9" s="70"/>
      <c r="GA9" s="70"/>
      <c r="GB9" s="166"/>
      <c r="GC9" s="163"/>
      <c r="GD9" s="69"/>
      <c r="GE9" s="69"/>
      <c r="GF9" s="140"/>
      <c r="GG9" s="68" t="s">
        <v>69</v>
      </c>
      <c r="GH9" s="69"/>
      <c r="GI9" s="69"/>
      <c r="GJ9" s="69"/>
      <c r="GK9" s="140"/>
      <c r="GL9" s="165"/>
      <c r="GM9" s="70"/>
      <c r="GN9" s="70"/>
      <c r="GO9" s="166"/>
      <c r="GP9" s="163"/>
      <c r="GQ9" s="69"/>
      <c r="GR9" s="69"/>
      <c r="GS9" s="140"/>
      <c r="GT9" s="165"/>
      <c r="GU9" s="166"/>
      <c r="GV9" s="163"/>
      <c r="GW9" s="69"/>
      <c r="GX9" s="69"/>
      <c r="GY9" s="140"/>
      <c r="GZ9" s="171"/>
      <c r="HA9" s="157"/>
      <c r="HB9" s="67"/>
      <c r="HC9" s="67"/>
      <c r="HD9" s="158"/>
      <c r="HE9" s="171" t="s">
        <v>56</v>
      </c>
      <c r="HF9" s="163"/>
      <c r="HG9" s="69"/>
      <c r="HH9" s="69"/>
      <c r="HI9" s="140"/>
      <c r="HJ9" s="163"/>
      <c r="HK9" s="140"/>
      <c r="HL9" s="163"/>
      <c r="HM9" s="69"/>
      <c r="HN9" s="69"/>
      <c r="HO9" s="140"/>
      <c r="HP9" s="163"/>
      <c r="HQ9" s="69"/>
      <c r="HR9" s="69"/>
      <c r="HS9" s="140"/>
      <c r="HT9" s="171" t="s">
        <v>70</v>
      </c>
      <c r="HU9" s="180"/>
      <c r="HV9" s="71"/>
      <c r="HW9" s="71"/>
      <c r="HX9" s="181"/>
      <c r="HY9" s="163"/>
      <c r="HZ9" s="69"/>
      <c r="IA9" s="69"/>
      <c r="IB9" s="140"/>
      <c r="IC9" s="163"/>
      <c r="ID9" s="69"/>
      <c r="IE9" s="69"/>
      <c r="IF9" s="140"/>
      <c r="IG9" s="174"/>
      <c r="IH9" s="176"/>
      <c r="II9" s="66"/>
      <c r="IJ9" s="66"/>
      <c r="IK9" s="177"/>
      <c r="IL9" s="171" t="s">
        <v>71</v>
      </c>
      <c r="IM9" s="163"/>
      <c r="IN9" s="69"/>
      <c r="IO9" s="69"/>
      <c r="IP9" s="140"/>
      <c r="IQ9" s="163"/>
      <c r="IR9" s="69"/>
      <c r="IS9" s="69"/>
      <c r="IT9" s="140"/>
      <c r="IU9" s="163"/>
      <c r="IV9" s="69"/>
      <c r="IW9" s="69"/>
      <c r="IX9" s="140"/>
      <c r="IY9" s="163"/>
      <c r="IZ9" s="69"/>
      <c r="JA9" s="69"/>
      <c r="JB9" s="140"/>
      <c r="JC9" s="163"/>
      <c r="JD9" s="69"/>
      <c r="JE9" s="69"/>
      <c r="JF9" s="140"/>
      <c r="JG9" s="171" t="s">
        <v>72</v>
      </c>
      <c r="JH9" s="163"/>
      <c r="JI9" s="69"/>
      <c r="JJ9" s="69"/>
      <c r="JK9" s="140"/>
      <c r="JL9" s="163"/>
      <c r="JM9" s="69"/>
      <c r="JN9" s="69"/>
      <c r="JO9" s="140"/>
      <c r="JP9" s="174"/>
      <c r="JQ9" s="186"/>
      <c r="JR9" s="187"/>
      <c r="JS9" s="216"/>
      <c r="JT9" s="218"/>
      <c r="JU9" s="219"/>
      <c r="JV9" s="219"/>
      <c r="JW9" s="220"/>
      <c r="JY9" s="240"/>
    </row>
    <row r="10" spans="1:285" x14ac:dyDescent="0.3">
      <c r="A10" s="39"/>
      <c r="B10" s="40"/>
      <c r="C10" s="39"/>
      <c r="D10" s="41"/>
      <c r="E10" s="41"/>
      <c r="F10" s="41"/>
      <c r="G10" s="41"/>
      <c r="H10" s="41"/>
      <c r="I10" s="41"/>
      <c r="J10" s="41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3"/>
      <c r="AB10" s="42"/>
      <c r="AC10" s="84"/>
      <c r="AD10" s="72"/>
      <c r="AE10" s="141"/>
      <c r="AF10" s="144"/>
      <c r="AG10" s="74"/>
      <c r="AH10" s="74"/>
      <c r="AI10" s="98"/>
      <c r="AJ10" s="147"/>
      <c r="AK10" s="72"/>
      <c r="AL10" s="72"/>
      <c r="AM10" s="141"/>
      <c r="AN10" s="144"/>
      <c r="AO10" s="153"/>
      <c r="AP10" s="80"/>
      <c r="AQ10" s="80"/>
      <c r="AR10" s="154"/>
      <c r="AS10" s="159"/>
      <c r="AT10" s="160"/>
      <c r="AU10" s="159"/>
      <c r="AV10" s="160"/>
      <c r="AW10" s="111"/>
      <c r="AX10" s="72"/>
      <c r="AY10" s="72"/>
      <c r="AZ10" s="141"/>
      <c r="BA10" s="111"/>
      <c r="BB10" s="72"/>
      <c r="BC10" s="72"/>
      <c r="BD10" s="141"/>
      <c r="BE10" s="111"/>
      <c r="BF10" s="72"/>
      <c r="BG10" s="72"/>
      <c r="BH10" s="141"/>
      <c r="BI10" s="144"/>
      <c r="BJ10" s="153"/>
      <c r="BK10" s="80"/>
      <c r="BL10" s="80"/>
      <c r="BM10" s="154"/>
      <c r="BN10" s="167"/>
      <c r="BO10" s="76"/>
      <c r="BP10" s="76"/>
      <c r="BQ10" s="168"/>
      <c r="BR10" s="172"/>
      <c r="BS10" s="111"/>
      <c r="BT10" s="72"/>
      <c r="BU10" s="72"/>
      <c r="BV10" s="141"/>
      <c r="BW10" s="172"/>
      <c r="BX10" s="111"/>
      <c r="BY10" s="72"/>
      <c r="BZ10" s="72"/>
      <c r="CA10" s="141"/>
      <c r="CB10" s="175"/>
      <c r="CC10" s="178"/>
      <c r="CD10" s="73"/>
      <c r="CE10" s="73"/>
      <c r="CF10" s="179"/>
      <c r="CG10" s="167"/>
      <c r="CH10" s="76"/>
      <c r="CI10" s="76"/>
      <c r="CJ10" s="168"/>
      <c r="CK10" s="172"/>
      <c r="CL10" s="111"/>
      <c r="CM10" s="72"/>
      <c r="CN10" s="72"/>
      <c r="CO10" s="141"/>
      <c r="CP10" s="167"/>
      <c r="CQ10" s="76"/>
      <c r="CR10" s="76"/>
      <c r="CS10" s="168"/>
      <c r="CT10" s="172"/>
      <c r="CU10" s="111"/>
      <c r="CV10" s="72"/>
      <c r="CW10" s="72"/>
      <c r="CX10" s="141"/>
      <c r="CY10" s="172"/>
      <c r="CZ10" s="111"/>
      <c r="DA10" s="72"/>
      <c r="DB10" s="72"/>
      <c r="DC10" s="141"/>
      <c r="DD10" s="111"/>
      <c r="DE10" s="141"/>
      <c r="DF10" s="172"/>
      <c r="DG10" s="111"/>
      <c r="DH10" s="72"/>
      <c r="DI10" s="72"/>
      <c r="DJ10" s="141"/>
      <c r="DK10" s="172"/>
      <c r="DL10" s="111"/>
      <c r="DM10" s="72"/>
      <c r="DN10" s="72"/>
      <c r="DO10" s="141"/>
      <c r="DP10" s="111"/>
      <c r="DQ10" s="141"/>
      <c r="DR10" s="172"/>
      <c r="DS10" s="111"/>
      <c r="DT10" s="72"/>
      <c r="DU10" s="72"/>
      <c r="DV10" s="141"/>
      <c r="DW10" s="111"/>
      <c r="DX10" s="72"/>
      <c r="DY10" s="72"/>
      <c r="DZ10" s="141"/>
      <c r="EA10" s="111"/>
      <c r="EB10" s="72"/>
      <c r="EC10" s="72"/>
      <c r="ED10" s="141"/>
      <c r="EE10" s="111"/>
      <c r="EF10" s="72"/>
      <c r="EG10" s="72"/>
      <c r="EH10" s="141"/>
      <c r="EI10" s="144"/>
      <c r="EJ10" s="153"/>
      <c r="EK10" s="80"/>
      <c r="EL10" s="80"/>
      <c r="EM10" s="154"/>
      <c r="EN10" s="111"/>
      <c r="EO10" s="141"/>
      <c r="EP10" s="172"/>
      <c r="EQ10" s="111"/>
      <c r="ER10" s="72"/>
      <c r="ES10" s="72"/>
      <c r="ET10" s="141"/>
      <c r="EU10" s="182"/>
      <c r="EV10" s="77"/>
      <c r="EW10" s="77"/>
      <c r="EX10" s="183"/>
      <c r="EY10" s="172"/>
      <c r="EZ10" s="111"/>
      <c r="FA10" s="72"/>
      <c r="FB10" s="72"/>
      <c r="FC10" s="141"/>
      <c r="FD10" s="159"/>
      <c r="FE10" s="160"/>
      <c r="FF10" s="182"/>
      <c r="FG10" s="77"/>
      <c r="FH10" s="77"/>
      <c r="FI10" s="183"/>
      <c r="FJ10" s="172"/>
      <c r="FK10" s="111"/>
      <c r="FL10" s="72"/>
      <c r="FM10" s="72"/>
      <c r="FN10" s="141"/>
      <c r="FO10" s="111"/>
      <c r="FP10" s="72"/>
      <c r="FQ10" s="72"/>
      <c r="FR10" s="141"/>
      <c r="FS10" s="111"/>
      <c r="FT10" s="141"/>
      <c r="FU10" s="111"/>
      <c r="FV10" s="72"/>
      <c r="FW10" s="72"/>
      <c r="FX10" s="141"/>
      <c r="FY10" s="167"/>
      <c r="FZ10" s="76"/>
      <c r="GA10" s="76"/>
      <c r="GB10" s="168"/>
      <c r="GC10" s="111"/>
      <c r="GD10" s="72"/>
      <c r="GE10" s="72"/>
      <c r="GF10" s="141"/>
      <c r="GG10" s="75"/>
      <c r="GH10" s="72"/>
      <c r="GI10" s="72"/>
      <c r="GJ10" s="72"/>
      <c r="GK10" s="141"/>
      <c r="GL10" s="167"/>
      <c r="GM10" s="76"/>
      <c r="GN10" s="76"/>
      <c r="GO10" s="168"/>
      <c r="GP10" s="111"/>
      <c r="GQ10" s="72"/>
      <c r="GR10" s="72"/>
      <c r="GS10" s="141"/>
      <c r="GT10" s="167"/>
      <c r="GU10" s="168"/>
      <c r="GV10" s="111"/>
      <c r="GW10" s="72"/>
      <c r="GX10" s="72"/>
      <c r="GY10" s="141"/>
      <c r="GZ10" s="172"/>
      <c r="HA10" s="159"/>
      <c r="HB10" s="74"/>
      <c r="HC10" s="74"/>
      <c r="HD10" s="160"/>
      <c r="HE10" s="172"/>
      <c r="HF10" s="111"/>
      <c r="HG10" s="72"/>
      <c r="HH10" s="72"/>
      <c r="HI10" s="141"/>
      <c r="HJ10" s="111"/>
      <c r="HK10" s="141"/>
      <c r="HL10" s="111"/>
      <c r="HM10" s="72"/>
      <c r="HN10" s="72"/>
      <c r="HO10" s="141"/>
      <c r="HP10" s="111"/>
      <c r="HQ10" s="72"/>
      <c r="HR10" s="72"/>
      <c r="HS10" s="141"/>
      <c r="HT10" s="172"/>
      <c r="HU10" s="182"/>
      <c r="HV10" s="77"/>
      <c r="HW10" s="77"/>
      <c r="HX10" s="183"/>
      <c r="HY10" s="111"/>
      <c r="HZ10" s="72"/>
      <c r="IA10" s="72"/>
      <c r="IB10" s="141"/>
      <c r="IC10" s="111"/>
      <c r="ID10" s="72"/>
      <c r="IE10" s="72"/>
      <c r="IF10" s="141"/>
      <c r="IG10" s="175"/>
      <c r="IH10" s="178"/>
      <c r="II10" s="73"/>
      <c r="IJ10" s="73"/>
      <c r="IK10" s="179"/>
      <c r="IL10" s="172"/>
      <c r="IM10" s="111"/>
      <c r="IN10" s="72"/>
      <c r="IO10" s="72"/>
      <c r="IP10" s="141"/>
      <c r="IQ10" s="111"/>
      <c r="IR10" s="72"/>
      <c r="IS10" s="72"/>
      <c r="IT10" s="141"/>
      <c r="IU10" s="111"/>
      <c r="IV10" s="72"/>
      <c r="IW10" s="72"/>
      <c r="IX10" s="141"/>
      <c r="IY10" s="111"/>
      <c r="IZ10" s="72"/>
      <c r="JA10" s="72"/>
      <c r="JB10" s="141"/>
      <c r="JC10" s="111"/>
      <c r="JD10" s="72"/>
      <c r="JE10" s="72"/>
      <c r="JF10" s="141"/>
      <c r="JG10" s="172"/>
      <c r="JH10" s="111"/>
      <c r="JI10" s="72"/>
      <c r="JJ10" s="72"/>
      <c r="JK10" s="141"/>
      <c r="JL10" s="111"/>
      <c r="JM10" s="72"/>
      <c r="JN10" s="72"/>
      <c r="JO10" s="141"/>
      <c r="JP10" s="175"/>
      <c r="JQ10" s="186"/>
      <c r="JR10" s="187"/>
      <c r="JS10" s="216"/>
      <c r="JT10" s="218"/>
      <c r="JU10" s="219"/>
      <c r="JV10" s="219"/>
      <c r="JW10" s="220"/>
      <c r="JY10" s="240"/>
    </row>
    <row r="11" spans="1:285" ht="36.6" thickBot="1" x14ac:dyDescent="0.35">
      <c r="A11" s="47" t="s">
        <v>77</v>
      </c>
      <c r="B11" s="47" t="s">
        <v>52</v>
      </c>
      <c r="C11" s="47" t="s">
        <v>84</v>
      </c>
      <c r="D11" s="47" t="s">
        <v>53</v>
      </c>
      <c r="E11" s="47" t="s">
        <v>54</v>
      </c>
      <c r="F11" s="47" t="s">
        <v>88</v>
      </c>
      <c r="G11" s="48" t="s">
        <v>55</v>
      </c>
      <c r="H11" s="48" t="s">
        <v>53</v>
      </c>
      <c r="I11" s="48" t="s">
        <v>141</v>
      </c>
      <c r="J11" s="48" t="s">
        <v>73</v>
      </c>
      <c r="K11" s="48" t="s">
        <v>78</v>
      </c>
      <c r="L11" s="48" t="s">
        <v>79</v>
      </c>
      <c r="M11" s="49" t="s">
        <v>95</v>
      </c>
      <c r="N11" s="50" t="s">
        <v>96</v>
      </c>
      <c r="O11" s="51" t="s">
        <v>97</v>
      </c>
      <c r="P11" s="49" t="s">
        <v>98</v>
      </c>
      <c r="Q11" s="49" t="s">
        <v>99</v>
      </c>
      <c r="R11" s="49" t="s">
        <v>100</v>
      </c>
      <c r="S11" s="51" t="s">
        <v>101</v>
      </c>
      <c r="T11" s="51" t="s">
        <v>102</v>
      </c>
      <c r="U11" s="51" t="s">
        <v>103</v>
      </c>
      <c r="V11" s="52" t="s">
        <v>145</v>
      </c>
      <c r="W11" s="52" t="s">
        <v>207</v>
      </c>
      <c r="X11" s="52" t="s">
        <v>105</v>
      </c>
      <c r="Y11" s="53" t="s">
        <v>106</v>
      </c>
      <c r="Z11" s="51" t="s">
        <v>107</v>
      </c>
      <c r="AA11" s="47" t="s">
        <v>146</v>
      </c>
      <c r="AB11" s="83"/>
      <c r="AC11" s="48" t="s">
        <v>56</v>
      </c>
      <c r="AD11" s="96"/>
      <c r="AE11" s="142"/>
      <c r="AF11" s="145"/>
      <c r="AG11" s="89"/>
      <c r="AH11" s="89"/>
      <c r="AI11" s="113" t="s">
        <v>57</v>
      </c>
      <c r="AJ11" s="148"/>
      <c r="AK11" s="90"/>
      <c r="AL11" s="90"/>
      <c r="AM11" s="149"/>
      <c r="AN11" s="150"/>
      <c r="AO11" s="155"/>
      <c r="AP11" s="91"/>
      <c r="AQ11" s="91"/>
      <c r="AR11" s="156"/>
      <c r="AS11" s="161"/>
      <c r="AT11" s="162"/>
      <c r="AU11" s="161"/>
      <c r="AV11" s="162"/>
      <c r="AW11" s="164"/>
      <c r="AX11" s="90"/>
      <c r="AY11" s="90"/>
      <c r="AZ11" s="149"/>
      <c r="BA11" s="164"/>
      <c r="BB11" s="90"/>
      <c r="BC11" s="90"/>
      <c r="BD11" s="149"/>
      <c r="BE11" s="164"/>
      <c r="BF11" s="90"/>
      <c r="BG11" s="90"/>
      <c r="BH11" s="149"/>
      <c r="BI11" s="150"/>
      <c r="BJ11" s="155"/>
      <c r="BK11" s="91"/>
      <c r="BL11" s="91"/>
      <c r="BM11" s="156"/>
      <c r="BN11" s="169"/>
      <c r="BO11" s="93"/>
      <c r="BP11" s="93"/>
      <c r="BQ11" s="170"/>
      <c r="BR11" s="173" t="s">
        <v>58</v>
      </c>
      <c r="BS11" s="164"/>
      <c r="BT11" s="90"/>
      <c r="BU11" s="90"/>
      <c r="BV11" s="149"/>
      <c r="BW11" s="173" t="s">
        <v>59</v>
      </c>
      <c r="BX11" s="164"/>
      <c r="BY11" s="90"/>
      <c r="BZ11" s="90"/>
      <c r="CA11" s="149"/>
      <c r="CB11" s="150"/>
      <c r="CC11" s="155"/>
      <c r="CD11" s="91"/>
      <c r="CE11" s="91"/>
      <c r="CF11" s="156"/>
      <c r="CG11" s="169"/>
      <c r="CH11" s="93"/>
      <c r="CI11" s="93"/>
      <c r="CJ11" s="170"/>
      <c r="CK11" s="173" t="s">
        <v>60</v>
      </c>
      <c r="CL11" s="164"/>
      <c r="CM11" s="90"/>
      <c r="CN11" s="90"/>
      <c r="CO11" s="149"/>
      <c r="CP11" s="169"/>
      <c r="CQ11" s="93"/>
      <c r="CR11" s="93"/>
      <c r="CS11" s="170"/>
      <c r="CT11" s="173" t="s">
        <v>61</v>
      </c>
      <c r="CU11" s="164"/>
      <c r="CV11" s="90"/>
      <c r="CW11" s="90"/>
      <c r="CX11" s="149"/>
      <c r="CY11" s="173" t="s">
        <v>62</v>
      </c>
      <c r="CZ11" s="164"/>
      <c r="DA11" s="90"/>
      <c r="DB11" s="90"/>
      <c r="DC11" s="149"/>
      <c r="DD11" s="164"/>
      <c r="DE11" s="149"/>
      <c r="DF11" s="173" t="s">
        <v>63</v>
      </c>
      <c r="DG11" s="164"/>
      <c r="DH11" s="90"/>
      <c r="DI11" s="90"/>
      <c r="DJ11" s="149"/>
      <c r="DK11" s="173" t="s">
        <v>64</v>
      </c>
      <c r="DL11" s="164"/>
      <c r="DM11" s="90"/>
      <c r="DN11" s="90"/>
      <c r="DO11" s="149"/>
      <c r="DP11" s="164"/>
      <c r="DQ11" s="149"/>
      <c r="DR11" s="173" t="s">
        <v>65</v>
      </c>
      <c r="DS11" s="164"/>
      <c r="DT11" s="90"/>
      <c r="DU11" s="90"/>
      <c r="DV11" s="149"/>
      <c r="DW11" s="164"/>
      <c r="DX11" s="90"/>
      <c r="DY11" s="90"/>
      <c r="DZ11" s="149"/>
      <c r="EA11" s="164"/>
      <c r="EB11" s="90"/>
      <c r="EC11" s="90"/>
      <c r="ED11" s="149"/>
      <c r="EE11" s="164"/>
      <c r="EF11" s="90"/>
      <c r="EG11" s="90"/>
      <c r="EH11" s="149"/>
      <c r="EI11" s="150"/>
      <c r="EJ11" s="155"/>
      <c r="EK11" s="91"/>
      <c r="EL11" s="91"/>
      <c r="EM11" s="156"/>
      <c r="EN11" s="164"/>
      <c r="EO11" s="149"/>
      <c r="EP11" s="173" t="s">
        <v>66</v>
      </c>
      <c r="EQ11" s="164"/>
      <c r="ER11" s="90"/>
      <c r="ES11" s="90"/>
      <c r="ET11" s="149"/>
      <c r="EU11" s="184"/>
      <c r="EV11" s="95"/>
      <c r="EW11" s="95"/>
      <c r="EX11" s="185"/>
      <c r="EY11" s="173" t="s">
        <v>24</v>
      </c>
      <c r="EZ11" s="164"/>
      <c r="FA11" s="90"/>
      <c r="FB11" s="90"/>
      <c r="FC11" s="149"/>
      <c r="FD11" s="161"/>
      <c r="FE11" s="162"/>
      <c r="FF11" s="184"/>
      <c r="FG11" s="95"/>
      <c r="FH11" s="95"/>
      <c r="FI11" s="185"/>
      <c r="FJ11" s="173" t="s">
        <v>68</v>
      </c>
      <c r="FK11" s="164"/>
      <c r="FL11" s="90"/>
      <c r="FM11" s="90"/>
      <c r="FN11" s="149"/>
      <c r="FO11" s="164"/>
      <c r="FP11" s="90"/>
      <c r="FQ11" s="90"/>
      <c r="FR11" s="149"/>
      <c r="FS11" s="164"/>
      <c r="FT11" s="149"/>
      <c r="FU11" s="164"/>
      <c r="FV11" s="90"/>
      <c r="FW11" s="90"/>
      <c r="FX11" s="149"/>
      <c r="FY11" s="169"/>
      <c r="FZ11" s="93"/>
      <c r="GA11" s="93"/>
      <c r="GB11" s="170"/>
      <c r="GC11" s="164"/>
      <c r="GD11" s="90"/>
      <c r="GE11" s="90"/>
      <c r="GF11" s="149"/>
      <c r="GG11" s="94" t="s">
        <v>69</v>
      </c>
      <c r="GH11" s="90"/>
      <c r="GI11" s="90"/>
      <c r="GJ11" s="90"/>
      <c r="GK11" s="149"/>
      <c r="GL11" s="169"/>
      <c r="GM11" s="93"/>
      <c r="GN11" s="93"/>
      <c r="GO11" s="170"/>
      <c r="GP11" s="164"/>
      <c r="GQ11" s="90"/>
      <c r="GR11" s="90"/>
      <c r="GS11" s="149"/>
      <c r="GT11" s="169"/>
      <c r="GU11" s="170"/>
      <c r="GV11" s="164"/>
      <c r="GW11" s="90"/>
      <c r="GX11" s="90"/>
      <c r="GY11" s="149"/>
      <c r="GZ11" s="173" t="s">
        <v>74</v>
      </c>
      <c r="HA11" s="161"/>
      <c r="HB11" s="92"/>
      <c r="HC11" s="92"/>
      <c r="HD11" s="162"/>
      <c r="HE11" s="173" t="s">
        <v>75</v>
      </c>
      <c r="HF11" s="164"/>
      <c r="HG11" s="90"/>
      <c r="HH11" s="90"/>
      <c r="HI11" s="149"/>
      <c r="HJ11" s="164"/>
      <c r="HK11" s="149"/>
      <c r="HL11" s="164"/>
      <c r="HM11" s="90"/>
      <c r="HN11" s="90"/>
      <c r="HO11" s="149"/>
      <c r="HP11" s="164"/>
      <c r="HQ11" s="90"/>
      <c r="HR11" s="90"/>
      <c r="HS11" s="149"/>
      <c r="HT11" s="173" t="s">
        <v>70</v>
      </c>
      <c r="HU11" s="184"/>
      <c r="HV11" s="95"/>
      <c r="HW11" s="95"/>
      <c r="HX11" s="185"/>
      <c r="HY11" s="164"/>
      <c r="HZ11" s="90"/>
      <c r="IA11" s="90"/>
      <c r="IB11" s="149"/>
      <c r="IC11" s="164"/>
      <c r="ID11" s="90"/>
      <c r="IE11" s="90"/>
      <c r="IF11" s="149"/>
      <c r="IG11" s="150"/>
      <c r="IH11" s="155"/>
      <c r="II11" s="91"/>
      <c r="IJ11" s="91"/>
      <c r="IK11" s="156"/>
      <c r="IL11" s="173" t="s">
        <v>76</v>
      </c>
      <c r="IM11" s="164"/>
      <c r="IN11" s="90"/>
      <c r="IO11" s="90"/>
      <c r="IP11" s="149"/>
      <c r="IQ11" s="164"/>
      <c r="IR11" s="90"/>
      <c r="IS11" s="90"/>
      <c r="IT11" s="149"/>
      <c r="IU11" s="164"/>
      <c r="IV11" s="90"/>
      <c r="IW11" s="90"/>
      <c r="IX11" s="149"/>
      <c r="IY11" s="164"/>
      <c r="IZ11" s="90"/>
      <c r="JA11" s="90"/>
      <c r="JB11" s="149"/>
      <c r="JC11" s="164"/>
      <c r="JD11" s="90"/>
      <c r="JE11" s="90"/>
      <c r="JF11" s="149"/>
      <c r="JG11" s="173" t="s">
        <v>72</v>
      </c>
      <c r="JH11" s="164"/>
      <c r="JI11" s="90"/>
      <c r="JJ11" s="90"/>
      <c r="JK11" s="149"/>
      <c r="JL11" s="164"/>
      <c r="JM11" s="90"/>
      <c r="JN11" s="90"/>
      <c r="JO11" s="149"/>
      <c r="JP11" s="150"/>
      <c r="JQ11" s="188"/>
      <c r="JR11" s="189"/>
      <c r="JS11" s="217"/>
      <c r="JT11" s="221"/>
      <c r="JU11" s="222"/>
      <c r="JV11" s="222"/>
      <c r="JW11" s="223"/>
      <c r="JY11" s="241"/>
    </row>
    <row r="12" spans="1:285" x14ac:dyDescent="0.3">
      <c r="A12" s="235" t="str">
        <f>IF(Import!A2=0,"",Import!A2)</f>
        <v>1</v>
      </c>
      <c r="B12" s="236" t="str">
        <f>IF(Import!D2=0,"",Import!D2)</f>
        <v>1</v>
      </c>
      <c r="C12" s="236" t="str">
        <f>IF(Import!E2=0,"",Import!E2)</f>
        <v/>
      </c>
      <c r="D12" s="237" t="str">
        <f t="shared" ref="D12:D13" si="0">IF(OR(E12="Saintes",E12="Périgny",E12="Rochefort",E12="Royan - Saint-G. de Didonne"),"17",IF(OR(E12="La Roche sur Yon",E12="Challans"),"85",IF(E12="Niort","79","")))</f>
        <v/>
      </c>
      <c r="E12" s="236" t="str">
        <f>IF(Import!I2=0,"",Import!I2)</f>
        <v/>
      </c>
      <c r="F12" s="236" t="str">
        <f>IF(Import!J2="","",Import!J2)</f>
        <v/>
      </c>
      <c r="G12" s="236" t="str">
        <f>IF(Import!K2="","",Import!K2)</f>
        <v/>
      </c>
      <c r="H12" s="238" t="str">
        <f>IF(Import!L2=0,"",Import!L2)</f>
        <v>17</v>
      </c>
      <c r="I12" s="236" t="str">
        <f>IF(Import!N2=0,"",Import!N2)</f>
        <v/>
      </c>
      <c r="J12" s="239"/>
      <c r="K12" s="130">
        <f>IF(Import!O2=0,"",Import!O2)</f>
        <v>42541</v>
      </c>
      <c r="L12" s="130">
        <f>IF(Import!P2=0,"",Import!P2)</f>
        <v>42761</v>
      </c>
      <c r="M12" s="233" t="str">
        <f>IF(L12&lt;&gt;"","Annulé",IF(Import!R2=0,"",Import!R2))</f>
        <v>Annulé</v>
      </c>
      <c r="N12" s="233" t="str">
        <f>IF(L12&lt;&gt;"","Annulé",IF(Import!S2=0,"",Import!S2))</f>
        <v>Annulé</v>
      </c>
      <c r="O12" s="233" t="str">
        <f>IF(N12="Annulé","Annulé",IF(Import!T2=0,"",Import!T2))</f>
        <v>Annulé</v>
      </c>
      <c r="P12" s="130">
        <f>IF(Import!U2=0,IF($L12&lt;&gt;"","Annulé",IF($K12="","","En attente")),Import!U2)</f>
        <v>42626</v>
      </c>
      <c r="Q12" s="130" t="str">
        <f>IF(Import!V2=0,IF($L12&lt;&gt;"","Annulé",IF($K12="","","En attente")),Import!V2)</f>
        <v>Annulé</v>
      </c>
      <c r="R12" s="130" t="str">
        <f>IF(Import!W2=0,IF($L12&lt;&gt;"","Annulé",IF($K12="","","En attente")),Import!W2)</f>
        <v>Annulé</v>
      </c>
      <c r="S12" s="130" t="str">
        <f>IF(Import!X2=0,IF($L12&lt;&gt;"","Annulé",IF($K12="","","En attente")),Import!X2)</f>
        <v>Annulé</v>
      </c>
      <c r="T12" s="130" t="str">
        <f>IF(Import!Y2=0,IF($L12&lt;&gt;"","Annulé",IF($K12="","","En attente")),Import!Y2)</f>
        <v>Annulé</v>
      </c>
      <c r="U12" s="130" t="str">
        <f>IF(Import!Z2=0,IF($L12&lt;&gt;"","Annulé",IF($K12="","","En attente")),Import!Z2)</f>
        <v>Annulé</v>
      </c>
      <c r="V12" s="131"/>
      <c r="W12" s="130" t="str">
        <f>IF($L12&lt;&gt;"","Annulé",IF(Import!AA2=0,IF(K12="","","Pas ouvert"),Import!AA2))</f>
        <v>Annulé</v>
      </c>
      <c r="X12" s="130" t="str">
        <f>IF($L12&lt;&gt;"","Annulé",IF(Import!AB2=0,IF($W12&lt;&gt;"",IF(W12="Pas ouvert","Pas ouvert","En cours"),""),Import!AB2))</f>
        <v>Annulé</v>
      </c>
      <c r="Y12" s="233" t="str">
        <f>IF($L12&lt;&gt;"","Annulé",IF(Import!AC2=0,"",Import!AC2))</f>
        <v>Annulé</v>
      </c>
      <c r="Z12" s="233" t="str">
        <f>IF($L12&lt;&gt;"","Annulé",IF(Import!AD2=0,"",Import!AD2))</f>
        <v>Annulé</v>
      </c>
      <c r="AA12" s="234" t="str">
        <f t="shared" ref="AA12:AA13" si="1">IFERROR(IF($W12="Annulé","Annulé",IF($W12="Pas ouvert",IF($V12="",IF($K12="","","Stock"),_xlfn.ISOWEEKNUM(V12)),_xlfn.ISOWEEKNUM(W12))),"")</f>
        <v>Annulé</v>
      </c>
      <c r="AB12" s="129" t="str">
        <f t="shared" ref="AB12:AB13" si="2">IFERROR(IF(W12="Pas ouvert",IF(V12="","",IF(AND(MONTH(V12)=12,_xlfn.ISOWEEKNUM(V12)=1),YEAR(V12)+1,YEAR(V12))),IF(AND(MONTH(V12)=12,_xlfn.ISOWEEKNUM(W12)=1),YEAR(W12)+1,YEAR(W12))),"")</f>
        <v/>
      </c>
      <c r="AC12" s="207"/>
      <c r="AD12" s="231" t="str">
        <f t="shared" ref="AD12" si="3">IF(OR(AA12="Annulé",AA12="Stock"),"",AA12)</f>
        <v/>
      </c>
      <c r="AE12" s="232" t="str">
        <f t="shared" ref="AE12" si="4">AB12</f>
        <v/>
      </c>
      <c r="AF12" s="128" t="str">
        <f>IF(Import!AE2=0,"",Import!AE2)</f>
        <v/>
      </c>
      <c r="AG12" s="211"/>
      <c r="AH12" s="209"/>
      <c r="AI12" s="208"/>
      <c r="AJ12" s="118" t="str">
        <f>IF($AE12=2013,VLOOKUP(Brut!AJ12,Semaines!$A$2:$L$523,11,FALSE),IF($AE12=2014,VLOOKUP(Brut!AJ12,Semaines!$B$2:$L$523,10,FALSE),IF($AE12=2015,VLOOKUP(Brut!AJ12,Semaines!$C$2:$L$523,9,FALSE),IF($AE12=2016,VLOOKUP(Brut!AJ12,Semaines!$D$2:$L$523,8,FALSE),IF($AE12=2017,VLOOKUP(Brut!AJ12,Semaines!$E$2:$L$523,7,FALSE),IF($AE12=2018,VLOOKUP(Brut!AJ12,Semaines!$F$2:$L$523,6,FALSE),IF($AE12=2019,VLOOKUP(Brut!AJ12,Semaines!$G$2:$L$523,5,FALSE),IF($AE12=2020,VLOOKUP(Brut!AJ12,Semaines!$H$2:$L$523,4,FALSE),IF($AE12=2021,VLOOKUP(Brut!AJ12,Semaines!$I$2:$L$523,3,FALSE),IF($AE12=2022,VLOOKUP(Brut!AJ12,Semaines!$J$2:$L$523,2,FALSE),""))))))))))</f>
        <v/>
      </c>
      <c r="AK12" s="119" t="str">
        <f>IF($AE12=2013,VLOOKUP(Brut!AJ12,Semaines!$A$2:$L$523,12,FALSE),IF($AE12=2014,VLOOKUP(Brut!AJ12,Semaines!$B$2:$L$523,11,FALSE),IF($AE12=2015,VLOOKUP(Brut!AJ12,Semaines!$C$2:$L$523,10,FALSE),IF($AE12=2016,VLOOKUP(Brut!AJ12,Semaines!$D$2:$L$523,9,FALSE),IF($AE12=2017,VLOOKUP(Brut!AJ12,Semaines!$E$2:$L$523,8,FALSE),IF($AE12=2018,VLOOKUP(Brut!AJ12,Semaines!$F$2:$L$523,7,FALSE),IF($AE12=2019,VLOOKUP(Brut!AJ12,Semaines!$G$2:$L$523,6,FALSE),IF($AE12=2020,VLOOKUP(Brut!AJ12,Semaines!$H$2:$L$523,5,FALSE),IF($AE12=2021,VLOOKUP(Brut!AJ12,Semaines!$I$2:$L$523,4,FALSE),IF($AE12=2022,VLOOKUP(Brut!AJ12,Semaines!$J$2:$L$523,3,FALSE),""))))))))))</f>
        <v/>
      </c>
      <c r="AL12" s="132"/>
      <c r="AM12" s="133"/>
      <c r="AN12" s="128" t="str">
        <f>IF(Import!AI2=0,"",Import!AI2)</f>
        <v/>
      </c>
      <c r="AO12" s="118" t="str">
        <f t="array" ref="AO12">IFERROR(IF(AN12="",IF(AL12="",IF(AJ12="","",IF($AE12=2013,VLOOKUP(Brut!AJ12+1,Semaines!$A$2:$L$523,11,FALSE),IF($AE12=2014,VLOOKUP(Brut!AJ12+1,Semaines!$B$2:$L$523,10,FALSE),IF($AE12=2015,VLOOKUP(Brut!AJ12+1,Semaines!$C$2:$L$523,9,FALSE),IF($AE12=2016,VLOOKUP(Brut!AJ12+1,Semaines!$D$2:$L$523,8,FALSE),IF($AE12=2017,VLOOKUP(Brut!AJ12+1,Semaines!$E$2:$L$523,7,FALSE),IF($AE12=2018,VLOOKUP(Brut!AJ12+1,Semaines!$F$2:$L$523,6,FALSE),IF($AE12=2019,VLOOKUP(Brut!AJ12+1,Semaines!$G$2:$L$523,5,FALSE),IF($AE12=2020,VLOOKUP(Brut!AJ12+1,Semaines!$H$2:$L$523,4,FALSE),IF($AE12=2021,VLOOKUP(Brut!AJ12+1,Semaines!$I$2:$L$523,3,FALSE),IF($AE12=2022,VLOOKUP(Brut!AJ12+1,Semaines!$J$2:$L$523,2,FALSE),""))))))))))),IF(AM12="",IF($AE12=2013,VLOOKUP(Brut!AJ12+1,Semaines!$A$2:$L$523,11,FALSE),IF($AE12=2014,VLOOKUP(Brut!AJ12+1,Semaines!$B$2:$L$523,10,FALSE),IF($AE12=2015,VLOOKUP(Brut!AJ12+1,Semaines!$C$2:$L$523,9,FALSE),IF($AE12=2016,VLOOKUP(Brut!AJ12+1,Semaines!$D$2:$L$523,8,FALSE),IF($AE12=2017,VLOOKUP(Brut!AJ12+1,Semaines!$E$2:$L$523,7,FALSE),IF($AE12=2018,VLOOKUP(Brut!AJ12+1,Semaines!$F$2:$L$523,6,FALSE),IF($AE12=2019,VLOOKUP(Brut!AJ12+1,Semaines!$G$2:$L$523,5,FALSE),IF($AE12=2020,VLOOKUP(Brut!AJ12+1,Semaines!$H$2:$L$523,4,FALSE),IF($AE12=2021,VLOOKUP(Brut!AJ12+1,Semaines!$I$2:$L$523,3,FALSE),IF($AE12=2022,VLOOKUP(Brut!AJ12+1,Semaines!$J$2:$L$523,2,FALSE),"")))))))))),IF($AE12=2013,VLOOKUP(Brut!AL12+1,Semaines!$A$2:$L$523,11,FALSE),IF($AE12=2014,VLOOKUP(Brut!AL12+1,Semaines!$B$2:$L$523,10,FALSE),IF($AE12=2015,VLOOKUP(Brut!AL12+1,Semaines!$C$2:$L$523,9,FALSE),IF($AE12=2016,VLOOKUP(Brut!AL12+1,Semaines!$D$2:$L$523,8,FALSE),IF($AE12=2017,VLOOKUP(Brut!AL12+1,Semaines!$E$2:$L$523,7,FALSE),IF($AE12=2018,VLOOKUP(Brut!AL12+1,Semaines!$F$2:$L$523,6,FALSE),IF($AE12=2019,VLOOKUP(Brut!AL12+1,Semaines!$G$2:$L$523,5,FALSE),IF($AE12=2020,VLOOKUP(Brut!AL12+1,Semaines!$H$2:$L$523,4,FALSE),IF($AE12=2021,VLOOKUP(Brut!AL12+1,Semaines!$I$2:$L$523,3,FALSE),IF($AE12=2022,VLOOKUP(Brut!AL12+1,Semaines!$J$2:$L$523,2,FALSE),"")))))))))))),_xlfn.ISOWEEKNUM(AN12)),"")</f>
        <v/>
      </c>
      <c r="AP12" s="119" t="str">
        <f>IF(AN12="",IF(AM12="",IF(AK12="","",IF($AE12=2013,VLOOKUP(Brut!AO12,Semaines!$A$2:$L$523,12,FALSE),IF($AE12=2014,VLOOKUP(Brut!AO12,Semaines!$B$2:$L$523,11,FALSE),IF($AE12=2015,VLOOKUP(Brut!AO12,Semaines!$C$2:$L$523,10,FALSE),IF($AE12=2016,VLOOKUP(Brut!AO12,Semaines!$D$2:$L$523,9,FALSE),IF($AE12=2017,VLOOKUP(Brut!AO12,Semaines!$E$2:$L$523,8,FALSE),IF($AE12=2018,VLOOKUP(Brut!AO12,Semaines!$F$2:$L$523,7,FALSE),IF($AE12=2019,VLOOKUP(Brut!AO12,Semaines!$G$2:$L$523,6,FALSE),IF($AE12=2020,VLOOKUP(Brut!AO12,Semaines!$H$2:$L$523,5,FALSE),IF($AE12=2021,VLOOKUP(Brut!AO12,Semaines!$I$2:$L$523,4,FALSE),IF($AE12=2022,VLOOKUP(Brut!AO12,Semaines!$J$2:$L$523,3,FALSE),""))))))))))),IF(AL12="",IF($AE12=2013,VLOOKUP(Brut!AO12,Semaines!$A$2:$L$523,12,FALSE),IF($AE12=2014,VLOOKUP(Brut!AO12,Semaines!$B$2:$L$523,11,FALSE),IF($AE12=2015,VLOOKUP(Brut!AO12,Semaines!$C$2:$L$523,10,FALSE),IF($AE12=2016,VLOOKUP(Brut!AO12,Semaines!$D$2:$L$523,9,FALSE),IF($AE12=2017,VLOOKUP(Brut!AO12,Semaines!$E$2:$L$523,8,FALSE),IF($AE12=2018,VLOOKUP(Brut!AO12,Semaines!$F$2:$L$523,7,FALSE),IF($AE12=2019,VLOOKUP(Brut!AO12,Semaines!$G$2:$L$523,6,FALSE),IF($AE12=2020,VLOOKUP(Brut!AO12,Semaines!$H$2:$L$523,5,FALSE),IF($AE12=2021,VLOOKUP(Brut!AO12,Semaines!$I$2:$L$523,4,FALSE),IF($AE12=2022,VLOOKUP(Brut!AO12,Semaines!$J$2:$L$523,3,FALSE),"")))))))))),IF(AK12="","",IF($AE12=2013,VLOOKUP(Brut!AO12,Semaines!$A$2:$L$523,12,FALSE),IF($AE12=2014,VLOOKUP(Brut!AO12,Semaines!$B$2:$L$523,11,FALSE),IF($AE12=2015,VLOOKUP(Brut!AO12,Semaines!$C$2:$L$523,10,FALSE),IF($AE12=2016,VLOOKUP(Brut!AO12,Semaines!$D$2:$L$523,9,FALSE),IF($AE12=2017,VLOOKUP(Brut!AO12,Semaines!$E$2:$L$523,8,FALSE),IF($AE12=2018,VLOOKUP(Brut!AO12,Semaines!$F$2:$L$523,7,FALSE),IF($AE12=2019,VLOOKUP(Brut!AO12,Semaines!$G$2:$L$523,6,FALSE),IF($AE12=2020,VLOOKUP(Brut!AO12,Semaines!$H$2:$L$523,5,FALSE),IF($AE12=2021,VLOOKUP(Brut!AO12,Semaines!$I$2:$L$523,4,FALSE),IF($AE12=2022,VLOOKUP(Brut!AO12,Semaines!$J$2:$L$523,3,FALSE),""))))))))))))),IF(AND(MONTH(AN12)=12,_xlfn.ISOWEEKNUM(AN12)=1),YEAR(AN12)+1,YEAR(AN12)))</f>
        <v/>
      </c>
      <c r="AQ12" s="132"/>
      <c r="AR12" s="133"/>
      <c r="AS12" s="210"/>
      <c r="AT12" s="209"/>
      <c r="AU12" s="208"/>
      <c r="AV12" s="208"/>
      <c r="AW12" s="118" t="str">
        <f>IF($AE12=2013,VLOOKUP(Brut!AW12,Semaines!$A$2:$L$523,11,FALSE),IF($AE12=2014,VLOOKUP(Brut!AW12,Semaines!$B$2:$L$523,10,FALSE),IF($AE12=2015,VLOOKUP(Brut!AW12,Semaines!$C$2:$L$523,9,FALSE),IF($AE12=2016,VLOOKUP(Brut!AW12,Semaines!$D$2:$L$523,8,FALSE),IF($AE12=2017,VLOOKUP(Brut!AW12,Semaines!$E$2:$L$523,7,FALSE),IF($AE12=2018,VLOOKUP(Brut!AW12,Semaines!$F$2:$L$523,6,FALSE),IF($AE12=2019,VLOOKUP(Brut!AW12,Semaines!$G$2:$L$523,5,FALSE),IF($AE12=2020,VLOOKUP(Brut!AW12,Semaines!$H$2:$L$523,4,FALSE),IF($AE12=2021,VLOOKUP(Brut!AW12,Semaines!$I$2:$L$523,3,FALSE),IF($AE12=2022,VLOOKUP(Brut!AW12,Semaines!$J$2:$L$523,2,FALSE),""))))))))))</f>
        <v/>
      </c>
      <c r="AX12" s="119" t="str">
        <f>IF($AE12=2013,VLOOKUP(Brut!AW12,Semaines!$A$2:$L$523,12,FALSE),IF($AE12=2014,VLOOKUP(Brut!AW12,Semaines!$B$2:$L$523,11,FALSE),IF($AE12=2015,VLOOKUP(Brut!AW12,Semaines!$C$2:$L$523,10,FALSE),IF($AE12=2016,VLOOKUP(Brut!AW12,Semaines!$D$2:$L$523,9,FALSE),IF($AE12=2017,VLOOKUP(Brut!AW12,Semaines!$E$2:$L$523,8,FALSE),IF($AE12=2018,VLOOKUP(Brut!AW12,Semaines!$F$2:$L$523,7,FALSE),IF($AE12=2019,VLOOKUP(Brut!AW12,Semaines!$G$2:$L$523,6,FALSE),IF($AE12=2020,VLOOKUP(Brut!AW12,Semaines!$H$2:$L$523,5,FALSE),IF($AE12=2021,VLOOKUP(Brut!AW12,Semaines!$I$2:$L$523,4,FALSE),IF($AE12=2022,VLOOKUP(Brut!AW12,Semaines!$J$2:$L$523,3,FALSE),""))))))))))</f>
        <v/>
      </c>
      <c r="AY12" s="134"/>
      <c r="AZ12" s="133"/>
      <c r="BA12" s="118" t="str">
        <f>IF($AE12=2013,VLOOKUP(Brut!BA12,Semaines!$A$2:$L$523,11,FALSE),IF($AE12=2014,VLOOKUP(Brut!BA12,Semaines!$B$2:$L$523,10,FALSE),IF($AE12=2015,VLOOKUP(Brut!BA12,Semaines!$C$2:$L$523,9,FALSE),IF($AE12=2016,VLOOKUP(Brut!BA12,Semaines!$D$2:$L$523,8,FALSE),IF($AE12=2017,VLOOKUP(Brut!BA12,Semaines!$E$2:$L$523,7,FALSE),IF($AE12=2018,VLOOKUP(Brut!BA12,Semaines!$F$2:$L$523,6,FALSE),IF($AE12=2019,VLOOKUP(Brut!BA12,Semaines!$G$2:$L$523,5,FALSE),IF($AE12=2020,VLOOKUP(Brut!BA12,Semaines!$H$2:$L$523,4,FALSE),IF($AE12=2021,VLOOKUP(Brut!BA12,Semaines!$I$2:$L$523,3,FALSE),IF($AE12=2022,VLOOKUP(Brut!BA12,Semaines!$J$2:$L$523,2,FALSE),""))))))))))</f>
        <v/>
      </c>
      <c r="BB12" s="119" t="str">
        <f>IF($AE12=2013,VLOOKUP(Brut!BA12,Semaines!$A$2:$L$523,12,FALSE),IF($AE12=2014,VLOOKUP(Brut!BA12,Semaines!$B$2:$L$523,11,FALSE),IF($AE12=2015,VLOOKUP(Brut!BA12,Semaines!$C$2:$L$523,10,FALSE),IF($AE12=2016,VLOOKUP(Brut!BA12,Semaines!$D$2:$L$523,9,FALSE),IF($AE12=2017,VLOOKUP(Brut!BA12,Semaines!$E$2:$L$523,8,FALSE),IF($AE12=2018,VLOOKUP(Brut!BA12,Semaines!$F$2:$L$523,7,FALSE),IF($AE12=2019,VLOOKUP(Brut!BA12,Semaines!$G$2:$L$523,6,FALSE),IF($AE12=2020,VLOOKUP(Brut!BA12,Semaines!$H$2:$L$523,5,FALSE),IF($AE12=2021,VLOOKUP(Brut!BA12,Semaines!$I$2:$L$523,4,FALSE),IF($AE12=2022,VLOOKUP(Brut!BA12,Semaines!$J$2:$L$523,3,FALSE),""))))))))))</f>
        <v/>
      </c>
      <c r="BC12" s="134"/>
      <c r="BD12" s="133"/>
      <c r="BE12" s="118" t="str">
        <f>IF($AE12=2013,VLOOKUP(Brut!BE12,Semaines!$A$2:$L$523,11,FALSE),IF($AE12=2014,VLOOKUP(Brut!BE12,Semaines!$B$2:$L$523,10,FALSE),IF($AE12=2015,VLOOKUP(Brut!BE12,Semaines!$C$2:$L$523,9,FALSE),IF($AE12=2016,VLOOKUP(Brut!BE12,Semaines!$D$2:$L$523,8,FALSE),IF($AE12=2017,VLOOKUP(Brut!BE12,Semaines!$E$2:$L$523,7,FALSE),IF($AE12=2018,VLOOKUP(Brut!BE12,Semaines!$F$2:$L$523,6,FALSE),IF($AE12=2019,VLOOKUP(Brut!BE12,Semaines!$G$2:$L$523,5,FALSE),IF($AE12=2020,VLOOKUP(Brut!BE12,Semaines!$H$2:$L$523,4,FALSE),IF($AE12=2021,VLOOKUP(Brut!BE12,Semaines!$I$2:$L$523,3,FALSE),IF($AE12=2022,VLOOKUP(Brut!BE12,Semaines!$J$2:$L$523,2,FALSE),""))))))))))</f>
        <v/>
      </c>
      <c r="BF12" s="119" t="str">
        <f>IF($AE12=2013,VLOOKUP(Brut!BE12,Semaines!$A$2:$L$523,12,FALSE),IF($AE12=2014,VLOOKUP(Brut!BE12,Semaines!$B$2:$L$523,11,FALSE),IF($AE12=2015,VLOOKUP(Brut!BE12,Semaines!$C$2:$L$523,10,FALSE),IF($AE12=2016,VLOOKUP(Brut!BE12,Semaines!$D$2:$L$523,9,FALSE),IF($AE12=2017,VLOOKUP(Brut!BE12,Semaines!$E$2:$L$523,8,FALSE),IF($AE12=2018,VLOOKUP(Brut!BE12,Semaines!$F$2:$L$523,7,FALSE),IF($AE12=2019,VLOOKUP(Brut!BE12,Semaines!$G$2:$L$523,6,FALSE),IF($AE12=2020,VLOOKUP(Brut!BE12,Semaines!$H$2:$L$523,5,FALSE),IF($AE12=2021,VLOOKUP(Brut!BE12,Semaines!$I$2:$L$523,4,FALSE),IF($AE12=2022,VLOOKUP(Brut!BE12,Semaines!$J$2:$L$523,3,FALSE),""))))))))))</f>
        <v/>
      </c>
      <c r="BG12" s="134"/>
      <c r="BH12" s="133"/>
      <c r="BI12" s="130" t="str">
        <f>IF(Import!AM2=0,"",Import!AM2)</f>
        <v/>
      </c>
      <c r="BJ12" s="118" t="str">
        <f t="array" ref="BJ12">IFERROR(IF(BI12="",IF(BG12="",IF(BE12="","",IF($AE12=2013,VLOOKUP(Brut!BE12+1,Semaines!$A$2:$L$523,11,FALSE),IF($AE12=2014,VLOOKUP(Brut!BE12+1,Semaines!$B$2:$L$523,10,FALSE),IF($AE12=2015,VLOOKUP(Brut!BE12+1,Semaines!$C$2:$L$523,9,FALSE),IF($AE12=2016,VLOOKUP(Brut!BE12+1,Semaines!$D$2:$L$523,8,FALSE),IF($AE12=2017,VLOOKUP(Brut!BE12+1,Semaines!$E$2:$L$523,7,FALSE),IF($AE12=2018,VLOOKUP(Brut!BE12+1,Semaines!$F$2:$L$523,6,FALSE),IF($AE12=2019,VLOOKUP(Brut!BE12+1,Semaines!$G$2:$L$523,5,FALSE),IF($AE12=2020,VLOOKUP(Brut!BE12+1,Semaines!$H$2:$L$523,4,FALSE),IF($AE12=2021,VLOOKUP(Brut!BE12+1,Semaines!$I$2:$L$523,3,FALSE),IF($AE12=2022,VLOOKUP(Brut!BE12+1,Semaines!$J$2:$L$523,2,FALSE),""))))))))))),IF(BH12="",IF($AE12=2013,VLOOKUP(Brut!BE12+1,Semaines!$A$2:$L$523,11,FALSE),IF($AE12=2014,VLOOKUP(Brut!BE12+1,Semaines!$B$2:$L$523,10,FALSE),IF($AE12=2015,VLOOKUP(Brut!BE12+1,Semaines!$C$2:$L$523,9,FALSE),IF($AE12=2016,VLOOKUP(Brut!BE12+1,Semaines!$D$2:$L$523,8,FALSE),IF($AE12=2017,VLOOKUP(Brut!BE12+1,Semaines!$E$2:$L$523,7,FALSE),IF($AE12=2018,VLOOKUP(Brut!BE12+1,Semaines!$F$2:$L$523,6,FALSE),IF($AE12=2019,VLOOKUP(Brut!BE12+1,Semaines!$G$2:$L$523,5,FALSE),IF($AE12=2020,VLOOKUP(Brut!BE12+1,Semaines!$H$2:$L$523,4,FALSE),IF($AE12=2021,VLOOKUP(Brut!BE12+1,Semaines!$I$2:$L$523,3,FALSE),IF($AE12=2022,VLOOKUP(Brut!BE12+1,Semaines!$J$2:$L$523,2,FALSE),"")))))))))),IF($AE12=2013,VLOOKUP(Brut!BG12+1,Semaines!$A$2:$L$523,11,FALSE),IF($AE12=2014,VLOOKUP(Brut!BG12+1,Semaines!$B$2:$L$523,10,FALSE),IF($AE12=2015,VLOOKUP(Brut!BG12+1,Semaines!$C$2:$L$523,9,FALSE),IF($AE12=2016,VLOOKUP(Brut!BG12+1,Semaines!$D$2:$L$523,8,FALSE),IF($AE12=2017,VLOOKUP(Brut!BG12+1,Semaines!$E$2:$L$523,7,FALSE),IF($AE12=2018,VLOOKUP(Brut!BG12+1,Semaines!$F$2:$L$523,6,FALSE),IF($AE12=2019,VLOOKUP(Brut!BG12+1,Semaines!$G$2:$L$523,5,FALSE),IF($AE12=2020,VLOOKUP(Brut!BG12+1,Semaines!$H$2:$L$523,4,FALSE),IF($AE12=2021,VLOOKUP(Brut!BG12+1,Semaines!$I$2:$L$523,3,FALSE),IF($AE12=2022,VLOOKUP(Brut!BG12+1,Semaines!$J$2:$L$523,2,FALSE),"")))))))))))),_xlfn.ISOWEEKNUM(BI12)),"")</f>
        <v/>
      </c>
      <c r="BK12" s="119" t="str">
        <f>IF(BI12="",IF(BH12="",IF(BF12="","",IF($AE12=2013,VLOOKUP(Brut!BJ12,Semaines!$A$2:$L$523,12,FALSE),IF($AE12=2014,VLOOKUP(Brut!BJ12,Semaines!$B$2:$L$523,11,FALSE),IF($AE12=2015,VLOOKUP(Brut!BJ12,Semaines!$C$2:$L$523,10,FALSE),IF($AE12=2016,VLOOKUP(Brut!BJ12,Semaines!$D$2:$L$523,9,FALSE),IF($AE12=2017,VLOOKUP(Brut!BJ12,Semaines!$E$2:$L$523,8,FALSE),IF($AE12=2018,VLOOKUP(Brut!BJ12,Semaines!$F$2:$L$523,7,FALSE),IF($AE12=2019,VLOOKUP(Brut!BJ12,Semaines!$G$2:$L$523,6,FALSE),IF($AE12=2020,VLOOKUP(Brut!BJ12,Semaines!$H$2:$L$523,5,FALSE),IF($AE12=2021,VLOOKUP(Brut!BJ12,Semaines!$I$2:$L$523,4,FALSE),IF($AE12=2022,VLOOKUP(Brut!BJ12,Semaines!$J$2:$L$523,3,FALSE),""))))))))))),IF(BG12="",IF($AE12=2013,VLOOKUP(Brut!BJ12,Semaines!$A$2:$L$523,12,FALSE),IF($AE12=2014,VLOOKUP(Brut!BJ12,Semaines!$B$2:$L$523,11,FALSE),IF($AE12=2015,VLOOKUP(Brut!BJ12,Semaines!$C$2:$L$523,10,FALSE),IF($AE12=2016,VLOOKUP(Brut!BJ12,Semaines!$D$2:$L$523,9,FALSE),IF($AE12=2017,VLOOKUP(Brut!BJ12,Semaines!$E$2:$L$523,8,FALSE),IF($AE12=2018,VLOOKUP(Brut!BJ12,Semaines!$F$2:$L$523,7,FALSE),IF($AE12=2019,VLOOKUP(Brut!BJ12,Semaines!$G$2:$L$523,6,FALSE),IF($AE12=2020,VLOOKUP(Brut!BJ12,Semaines!$H$2:$L$523,5,FALSE),IF($AE12=2021,VLOOKUP(Brut!BJ12,Semaines!$I$2:$L$523,4,FALSE),IF($AE12=2022,VLOOKUP(Brut!BJ12,Semaines!$J$2:$L$523,3,FALSE),"")))))))))),IF(BF12="","",IF($AE12=2013,VLOOKUP(Brut!BJ12,Semaines!$A$2:$L$523,12,FALSE),IF($AE12=2014,VLOOKUP(Brut!BJ12,Semaines!$B$2:$L$523,11,FALSE),IF($AE12=2015,VLOOKUP(Brut!BJ12,Semaines!$C$2:$L$523,10,FALSE),IF($AE12=2016,VLOOKUP(Brut!BJ12,Semaines!$D$2:$L$523,9,FALSE),IF($AE12=2017,VLOOKUP(Brut!BJ12,Semaines!$E$2:$L$523,8,FALSE),IF($AE12=2018,VLOOKUP(Brut!BJ12,Semaines!$F$2:$L$523,7,FALSE),IF($AE12=2019,VLOOKUP(Brut!BJ12,Semaines!$G$2:$L$523,6,FALSE),IF($AE12=2020,VLOOKUP(Brut!BJ12,Semaines!$H$2:$L$523,5,FALSE),IF($AE12=2021,VLOOKUP(Brut!BJ12,Semaines!$I$2:$L$523,4,FALSE),IF($AE12=2022,VLOOKUP(Brut!BJ12,Semaines!$J$2:$L$523,3,FALSE),""))))))))))))),IF(AND(MONTH(BI12)=12,_xlfn.ISOWEEKNUM(BI12)=1),YEAR(BI12)+1,YEAR(BI12)))</f>
        <v/>
      </c>
      <c r="BL12" s="132"/>
      <c r="BM12" s="133"/>
      <c r="BN12" s="118" t="str">
        <f>IF($AE12=2013,VLOOKUP(Brut!BN12,Semaines!$A$2:$L$523,11,FALSE),IF($AE12=2014,VLOOKUP(Brut!BN12,Semaines!$B$2:$L$523,10,FALSE),IF($AE12=2015,VLOOKUP(Brut!BN12,Semaines!$C$2:$L$523,9,FALSE),IF($AE12=2016,VLOOKUP(Brut!BN12,Semaines!$D$2:$L$523,8,FALSE),IF($AE12=2017,VLOOKUP(Brut!BN12,Semaines!$E$2:$L$523,7,FALSE),IF($AE12=2018,VLOOKUP(Brut!BN12,Semaines!$F$2:$L$523,6,FALSE),IF($AE12=2019,VLOOKUP(Brut!BN12,Semaines!$G$2:$L$523,5,FALSE),IF($AE12=2020,VLOOKUP(Brut!BN12,Semaines!$H$2:$L$523,4,FALSE),IF($AE12=2021,VLOOKUP(Brut!BN12,Semaines!$I$2:$L$523,3,FALSE),IF($AE12=2022,VLOOKUP(Brut!BN12,Semaines!$J$2:$L$523,2,FALSE),""))))))))))</f>
        <v/>
      </c>
      <c r="BO12" s="119" t="str">
        <f>IF($AE12=2013,VLOOKUP(Brut!BN12,Semaines!$A$2:$L$523,12,FALSE),IF($AE12=2014,VLOOKUP(Brut!BN12,Semaines!$B$2:$L$523,11,FALSE),IF($AE12=2015,VLOOKUP(Brut!BN12,Semaines!$C$2:$L$523,10,FALSE),IF($AE12=2016,VLOOKUP(Brut!BN12,Semaines!$D$2:$L$523,9,FALSE),IF($AE12=2017,VLOOKUP(Brut!BN12,Semaines!$E$2:$L$523,8,FALSE),IF($AE12=2018,VLOOKUP(Brut!BN12,Semaines!$F$2:$L$523,7,FALSE),IF($AE12=2019,VLOOKUP(Brut!BN12,Semaines!$G$2:$L$523,6,FALSE),IF($AE12=2020,VLOOKUP(Brut!BN12,Semaines!$H$2:$L$523,5,FALSE),IF($AE12=2021,VLOOKUP(Brut!BN12,Semaines!$I$2:$L$523,4,FALSE),IF($AE12=2022,VLOOKUP(Brut!BN12,Semaines!$J$2:$L$523,3,FALSE),""))))))))))</f>
        <v/>
      </c>
      <c r="BP12" s="134"/>
      <c r="BQ12" s="133"/>
      <c r="BR12" s="208"/>
      <c r="BS12" s="118" t="str">
        <f>IF($AE12=2013,VLOOKUP(Brut!BS12,Semaines!$A$2:$L$523,11,FALSE),IF($AE12=2014,VLOOKUP(Brut!BS12,Semaines!$B$2:$L$523,10,FALSE),IF($AE12=2015,VLOOKUP(Brut!BS12,Semaines!$C$2:$L$523,9,FALSE),IF($AE12=2016,VLOOKUP(Brut!BS12,Semaines!$D$2:$L$523,8,FALSE),IF($AE12=2017,VLOOKUP(Brut!BS12,Semaines!$E$2:$L$523,7,FALSE),IF($AE12=2018,VLOOKUP(Brut!BS12,Semaines!$F$2:$L$523,6,FALSE),IF($AE12=2019,VLOOKUP(Brut!BS12,Semaines!$G$2:$L$523,5,FALSE),IF($AE12=2020,VLOOKUP(Brut!BS12,Semaines!$H$2:$L$523,4,FALSE),IF($AE12=2021,VLOOKUP(Brut!BS12,Semaines!$I$2:$L$523,3,FALSE),IF($AE12=2022,VLOOKUP(Brut!BS12,Semaines!$J$2:$L$523,2,FALSE),""))))))))))</f>
        <v/>
      </c>
      <c r="BT12" s="119" t="str">
        <f>IF($AE12=2013,VLOOKUP(Brut!BS12,Semaines!$A$2:$L$523,12,FALSE),IF($AE12=2014,VLOOKUP(Brut!BS12,Semaines!$B$2:$L$523,11,FALSE),IF($AE12=2015,VLOOKUP(Brut!BS12,Semaines!$C$2:$L$523,10,FALSE),IF($AE12=2016,VLOOKUP(Brut!BS12,Semaines!$D$2:$L$523,9,FALSE),IF($AE12=2017,VLOOKUP(Brut!BS12,Semaines!$E$2:$L$523,8,FALSE),IF($AE12=2018,VLOOKUP(Brut!BS12,Semaines!$F$2:$L$523,7,FALSE),IF($AE12=2019,VLOOKUP(Brut!BS12,Semaines!$G$2:$L$523,6,FALSE),IF($AE12=2020,VLOOKUP(Brut!BS12,Semaines!$H$2:$L$523,5,FALSE),IF($AE12=2021,VLOOKUP(Brut!BS12,Semaines!$I$2:$L$523,4,FALSE),IF($AE12=2022,VLOOKUP(Brut!BS12,Semaines!$J$2:$L$523,3,FALSE),""))))))))))</f>
        <v/>
      </c>
      <c r="BU12" s="134"/>
      <c r="BV12" s="133"/>
      <c r="BW12" s="208"/>
      <c r="BX12" s="118" t="str">
        <f>IF($AE12=2013,VLOOKUP(Brut!BX12,Semaines!$A$2:$L$523,11,FALSE),IF($AE12=2014,VLOOKUP(Brut!BX12,Semaines!$B$2:$L$523,10,FALSE),IF($AE12=2015,VLOOKUP(Brut!BX12,Semaines!$C$2:$L$523,9,FALSE),IF($AE12=2016,VLOOKUP(Brut!BX12,Semaines!$D$2:$L$523,8,FALSE),IF($AE12=2017,VLOOKUP(Brut!BX12,Semaines!$E$2:$L$523,7,FALSE),IF($AE12=2018,VLOOKUP(Brut!BX12,Semaines!$F$2:$L$523,6,FALSE),IF($AE12=2019,VLOOKUP(Brut!BX12,Semaines!$G$2:$L$523,5,FALSE),IF($AE12=2020,VLOOKUP(Brut!BX12,Semaines!$H$2:$L$523,4,FALSE),IF($AE12=2021,VLOOKUP(Brut!BX12,Semaines!$I$2:$L$523,3,FALSE),IF($AE12=2022,VLOOKUP(Brut!BX12,Semaines!$J$2:$L$523,2,FALSE),""))))))))))</f>
        <v/>
      </c>
      <c r="BY12" s="119" t="str">
        <f>IF($AE12=2013,VLOOKUP(Brut!BX12,Semaines!$A$2:$L$523,12,FALSE),IF($AE12=2014,VLOOKUP(Brut!BX12,Semaines!$B$2:$L$523,11,FALSE),IF($AE12=2015,VLOOKUP(Brut!BX12,Semaines!$C$2:$L$523,10,FALSE),IF($AE12=2016,VLOOKUP(Brut!BX12,Semaines!$D$2:$L$523,9,FALSE),IF($AE12=2017,VLOOKUP(Brut!BX12,Semaines!$E$2:$L$523,8,FALSE),IF($AE12=2018,VLOOKUP(Brut!BX12,Semaines!$F$2:$L$523,7,FALSE),IF($AE12=2019,VLOOKUP(Brut!BX12,Semaines!$G$2:$L$523,6,FALSE),IF($AE12=2020,VLOOKUP(Brut!BX12,Semaines!$H$2:$L$523,5,FALSE),IF($AE12=2021,VLOOKUP(Brut!BX12,Semaines!$I$2:$L$523,4,FALSE),IF($AE12=2022,VLOOKUP(Brut!BX12,Semaines!$J$2:$L$523,3,FALSE),""))))))))))</f>
        <v/>
      </c>
      <c r="BZ12" s="134"/>
      <c r="CA12" s="133"/>
      <c r="CB12" s="130" t="str">
        <f>IF(Import!AQ2=0,"",Import!AQ2)</f>
        <v/>
      </c>
      <c r="CC12" s="118" t="str">
        <f t="array" ref="CC12">IFERROR(IF(CB12="",IF(BZ12="",IF(BX12="","",IF($AE12=2013,VLOOKUP(Brut!BX12+1,Semaines!$A$2:$L$523,11,FALSE),IF($AE12=2014,VLOOKUP(Brut!BX12+1,Semaines!$B$2:$L$523,10,FALSE),IF($AE12=2015,VLOOKUP(Brut!BX12+1,Semaines!$C$2:$L$523,9,FALSE),IF($AE12=2016,VLOOKUP(Brut!BX12+1,Semaines!$D$2:$L$523,8,FALSE),IF($AE12=2017,VLOOKUP(Brut!BX12+1,Semaines!$E$2:$L$523,7,FALSE),IF($AE12=2018,VLOOKUP(Brut!BX12+1,Semaines!$F$2:$L$523,6,FALSE),IF($AE12=2019,VLOOKUP(Brut!BX12+1,Semaines!$G$2:$L$523,5,FALSE),IF($AE12=2020,VLOOKUP(Brut!BX12+1,Semaines!$H$2:$L$523,4,FALSE),IF($AE12=2021,VLOOKUP(Brut!BX12+1,Semaines!$I$2:$L$523,3,FALSE),IF($AE12=2022,VLOOKUP(Brut!BX12+1,Semaines!$J$2:$L$523,2,FALSE),""))))))))))),IF(CA12="",IF($AE12=2013,VLOOKUP(Brut!BX12+1,Semaines!$A$2:$L$523,11,FALSE),IF($AE12=2014,VLOOKUP(Brut!BX12+1,Semaines!$B$2:$L$523,10,FALSE),IF($AE12=2015,VLOOKUP(Brut!BX12+1,Semaines!$C$2:$L$523,9,FALSE),IF($AE12=2016,VLOOKUP(Brut!BX12+1,Semaines!$D$2:$L$523,8,FALSE),IF($AE12=2017,VLOOKUP(Brut!BX12+1,Semaines!$E$2:$L$523,7,FALSE),IF($AE12=2018,VLOOKUP(Brut!BX12+1,Semaines!$F$2:$L$523,6,FALSE),IF($AE12=2019,VLOOKUP(Brut!BX12+1,Semaines!$G$2:$L$523,5,FALSE),IF($AE12=2020,VLOOKUP(Brut!BX12+1,Semaines!$H$2:$L$523,4,FALSE),IF($AE12=2021,VLOOKUP(Brut!BX12+1,Semaines!$I$2:$L$523,3,FALSE),IF($AE12=2022,VLOOKUP(Brut!BX12+1,Semaines!$J$2:$L$523,2,FALSE),"")))))))))),IF($AE12=2013,VLOOKUP(Brut!BZ12+1,Semaines!$A$2:$L$523,11,FALSE),IF($AE12=2014,VLOOKUP(Brut!BZ12+1,Semaines!$B$2:$L$523,10,FALSE),IF($AE12=2015,VLOOKUP(Brut!BZ12+1,Semaines!$C$2:$L$523,9,FALSE),IF($AE12=2016,VLOOKUP(Brut!BZ12+1,Semaines!$D$2:$L$523,8,FALSE),IF($AE12=2017,VLOOKUP(Brut!BZ12+1,Semaines!$E$2:$L$523,7,FALSE),IF($AE12=2018,VLOOKUP(Brut!BZ12+1,Semaines!$F$2:$L$523,6,FALSE),IF($AE12=2019,VLOOKUP(Brut!BZ12+1,Semaines!$G$2:$L$523,5,FALSE),IF($AE12=2020,VLOOKUP(Brut!BZ12+1,Semaines!$H$2:$L$523,4,FALSE),IF($AE12=2021,VLOOKUP(Brut!BZ12+1,Semaines!$I$2:$L$523,3,FALSE),IF($AE12=2022,VLOOKUP(Brut!BZ12+1,Semaines!$J$2:$L$523,2,FALSE),"")))))))))))),_xlfn.ISOWEEKNUM(CB12)),"")</f>
        <v/>
      </c>
      <c r="CD12" s="119" t="str">
        <f>IF(CB12="",IF(CA12="",IF(BY12="","",IF($AE12=2013,VLOOKUP(Brut!CC12,Semaines!$A$2:$L$523,12,FALSE),IF($AE12=2014,VLOOKUP(Brut!CC12,Semaines!$B$2:$L$523,11,FALSE),IF($AE12=2015,VLOOKUP(Brut!CC12,Semaines!$C$2:$L$523,10,FALSE),IF($AE12=2016,VLOOKUP(Brut!CC12,Semaines!$D$2:$L$523,9,FALSE),IF($AE12=2017,VLOOKUP(Brut!CC12,Semaines!$E$2:$L$523,8,FALSE),IF($AE12=2018,VLOOKUP(Brut!CC12,Semaines!$F$2:$L$523,7,FALSE),IF($AE12=2019,VLOOKUP(Brut!CC12,Semaines!$G$2:$L$523,6,FALSE),IF($AE12=2020,VLOOKUP(Brut!CC12,Semaines!$H$2:$L$523,5,FALSE),IF($AE12=2021,VLOOKUP(Brut!CC12,Semaines!$I$2:$L$523,4,FALSE),IF($AE12=2022,VLOOKUP(Brut!CC12,Semaines!$J$2:$L$523,3,FALSE),""))))))))))),IF(BZ12="",IF($AE12=2013,VLOOKUP(Brut!CC12,Semaines!$A$2:$L$523,12,FALSE),IF($AE12=2014,VLOOKUP(Brut!CC12,Semaines!$B$2:$L$523,11,FALSE),IF($AE12=2015,VLOOKUP(Brut!CC12,Semaines!$C$2:$L$523,10,FALSE),IF($AE12=2016,VLOOKUP(Brut!CC12,Semaines!$D$2:$L$523,9,FALSE),IF($AE12=2017,VLOOKUP(Brut!CC12,Semaines!$E$2:$L$523,8,FALSE),IF($AE12=2018,VLOOKUP(Brut!CC12,Semaines!$F$2:$L$523,7,FALSE),IF($AE12=2019,VLOOKUP(Brut!CC12,Semaines!$G$2:$L$523,6,FALSE),IF($AE12=2020,VLOOKUP(Brut!CC12,Semaines!$H$2:$L$523,5,FALSE),IF($AE12=2021,VLOOKUP(Brut!CC12,Semaines!$I$2:$L$523,4,FALSE),IF($AE12=2022,VLOOKUP(Brut!CC12,Semaines!$J$2:$L$523,3,FALSE),"")))))))))),IF(BY12="","",IF($AE12=2013,VLOOKUP(Brut!CC12,Semaines!$A$2:$L$523,12,FALSE),IF($AE12=2014,VLOOKUP(Brut!CC12,Semaines!$B$2:$L$523,11,FALSE),IF($AE12=2015,VLOOKUP(Brut!CC12,Semaines!$C$2:$L$523,10,FALSE),IF($AE12=2016,VLOOKUP(Brut!CC12,Semaines!$D$2:$L$523,9,FALSE),IF($AE12=2017,VLOOKUP(Brut!CC12,Semaines!$E$2:$L$523,8,FALSE),IF($AE12=2018,VLOOKUP(Brut!CC12,Semaines!$F$2:$L$523,7,FALSE),IF($AE12=2019,VLOOKUP(Brut!CC12,Semaines!$G$2:$L$523,6,FALSE),IF($AE12=2020,VLOOKUP(Brut!CC12,Semaines!$H$2:$L$523,5,FALSE),IF($AE12=2021,VLOOKUP(Brut!CC12,Semaines!$I$2:$L$523,4,FALSE),IF($AE12=2022,VLOOKUP(Brut!CC12,Semaines!$J$2:$L$523,3,FALSE),""))))))))))))),IF(AND(MONTH(CB12)=12,_xlfn.ISOWEEKNUM(CB12)=1),YEAR(CB12)+1,YEAR(CB12)))</f>
        <v/>
      </c>
      <c r="CE12" s="132"/>
      <c r="CF12" s="133"/>
      <c r="CG12" s="118" t="str">
        <f>IF($AE12=2013,VLOOKUP(Brut!CG12,Semaines!$A$2:$L$523,11,FALSE),IF($AE12=2014,VLOOKUP(Brut!CG12,Semaines!$B$2:$L$523,10,FALSE),IF($AE12=2015,VLOOKUP(Brut!CG12,Semaines!$C$2:$L$523,9,FALSE),IF($AE12=2016,VLOOKUP(Brut!CG12,Semaines!$D$2:$L$523,8,FALSE),IF($AE12=2017,VLOOKUP(Brut!CG12,Semaines!$E$2:$L$523,7,FALSE),IF($AE12=2018,VLOOKUP(Brut!CG12,Semaines!$F$2:$L$523,6,FALSE),IF($AE12=2019,VLOOKUP(Brut!CG12,Semaines!$G$2:$L$523,5,FALSE),IF($AE12=2020,VLOOKUP(Brut!CG12,Semaines!$H$2:$L$523,4,FALSE),IF($AE12=2021,VLOOKUP(Brut!CG12,Semaines!$I$2:$L$523,3,FALSE),IF($AE12=2022,VLOOKUP(Brut!CG12,Semaines!$J$2:$L$523,2,FALSE),""))))))))))</f>
        <v/>
      </c>
      <c r="CH12" s="119" t="str">
        <f>IF($AE12=2013,VLOOKUP(Brut!CG12,Semaines!$A$2:$L$523,12,FALSE),IF($AE12=2014,VLOOKUP(Brut!CG12,Semaines!$B$2:$L$523,11,FALSE),IF($AE12=2015,VLOOKUP(Brut!CG12,Semaines!$C$2:$L$523,10,FALSE),IF($AE12=2016,VLOOKUP(Brut!CG12,Semaines!$D$2:$L$523,9,FALSE),IF($AE12=2017,VLOOKUP(Brut!CG12,Semaines!$E$2:$L$523,8,FALSE),IF($AE12=2018,VLOOKUP(Brut!CG12,Semaines!$F$2:$L$523,7,FALSE),IF($AE12=2019,VLOOKUP(Brut!CG12,Semaines!$G$2:$L$523,6,FALSE),IF($AE12=2020,VLOOKUP(Brut!CG12,Semaines!$H$2:$L$523,5,FALSE),IF($AE12=2021,VLOOKUP(Brut!CG12,Semaines!$I$2:$L$523,4,FALSE),IF($AE12=2022,VLOOKUP(Brut!CG12,Semaines!$J$2:$L$523,3,FALSE),""))))))))))</f>
        <v/>
      </c>
      <c r="CI12" s="134"/>
      <c r="CJ12" s="133"/>
      <c r="CK12" s="208"/>
      <c r="CL12" s="118" t="str">
        <f>IF($AE12=2013,VLOOKUP(Brut!CL12,Semaines!$A$2:$L$523,11,FALSE),IF($AE12=2014,VLOOKUP(Brut!CL12,Semaines!$B$2:$L$523,10,FALSE),IF($AE12=2015,VLOOKUP(Brut!CL12,Semaines!$C$2:$L$523,9,FALSE),IF($AE12=2016,VLOOKUP(Brut!CL12,Semaines!$D$2:$L$523,8,FALSE),IF($AE12=2017,VLOOKUP(Brut!CL12,Semaines!$E$2:$L$523,7,FALSE),IF($AE12=2018,VLOOKUP(Brut!CL12,Semaines!$F$2:$L$523,6,FALSE),IF($AE12=2019,VLOOKUP(Brut!CL12,Semaines!$G$2:$L$523,5,FALSE),IF($AE12=2020,VLOOKUP(Brut!CL12,Semaines!$H$2:$L$523,4,FALSE),IF($AE12=2021,VLOOKUP(Brut!CL12,Semaines!$I$2:$L$523,3,FALSE),IF($AE12=2022,VLOOKUP(Brut!CL12,Semaines!$J$2:$L$523,2,FALSE),""))))))))))</f>
        <v/>
      </c>
      <c r="CM12" s="119" t="str">
        <f>IF($AE12=2013,VLOOKUP(Brut!CL12,Semaines!$A$2:$L$523,12,FALSE),IF($AE12=2014,VLOOKUP(Brut!CL12,Semaines!$B$2:$L$523,11,FALSE),IF($AE12=2015,VLOOKUP(Brut!CL12,Semaines!$C$2:$L$523,10,FALSE),IF($AE12=2016,VLOOKUP(Brut!CL12,Semaines!$D$2:$L$523,9,FALSE),IF($AE12=2017,VLOOKUP(Brut!CL12,Semaines!$E$2:$L$523,8,FALSE),IF($AE12=2018,VLOOKUP(Brut!CL12,Semaines!$F$2:$L$523,7,FALSE),IF($AE12=2019,VLOOKUP(Brut!CL12,Semaines!$G$2:$L$523,6,FALSE),IF($AE12=2020,VLOOKUP(Brut!CL12,Semaines!$H$2:$L$523,5,FALSE),IF($AE12=2021,VLOOKUP(Brut!CL12,Semaines!$I$2:$L$523,4,FALSE),IF($AE12=2022,VLOOKUP(Brut!CL12,Semaines!$J$2:$L$523,3,FALSE),""))))))))))</f>
        <v/>
      </c>
      <c r="CN12" s="134"/>
      <c r="CO12" s="133"/>
      <c r="CP12" s="118" t="str">
        <f>IF($AE12=2013,VLOOKUP(Brut!CP12,Semaines!$A$2:$L$523,11,FALSE),IF($AE12=2014,VLOOKUP(Brut!CP12,Semaines!$B$2:$L$523,10,FALSE),IF($AE12=2015,VLOOKUP(Brut!CP12,Semaines!$C$2:$L$523,9,FALSE),IF($AE12=2016,VLOOKUP(Brut!CP12,Semaines!$D$2:$L$523,8,FALSE),IF($AE12=2017,VLOOKUP(Brut!CP12,Semaines!$E$2:$L$523,7,FALSE),IF($AE12=2018,VLOOKUP(Brut!CP12,Semaines!$F$2:$L$523,6,FALSE),IF($AE12=2019,VLOOKUP(Brut!CP12,Semaines!$G$2:$L$523,5,FALSE),IF($AE12=2020,VLOOKUP(Brut!CP12,Semaines!$H$2:$L$523,4,FALSE),IF($AE12=2021,VLOOKUP(Brut!CP12,Semaines!$I$2:$L$523,3,FALSE),IF($AE12=2022,VLOOKUP(Brut!CP12,Semaines!$J$2:$L$523,2,FALSE),""))))))))))</f>
        <v/>
      </c>
      <c r="CQ12" s="119" t="str">
        <f>IF($AE12=2013,VLOOKUP(Brut!CP12,Semaines!$A$2:$L$523,12,FALSE),IF($AE12=2014,VLOOKUP(Brut!CP12,Semaines!$B$2:$L$523,11,FALSE),IF($AE12=2015,VLOOKUP(Brut!CP12,Semaines!$C$2:$L$523,10,FALSE),IF($AE12=2016,VLOOKUP(Brut!CP12,Semaines!$D$2:$L$523,9,FALSE),IF($AE12=2017,VLOOKUP(Brut!CP12,Semaines!$E$2:$L$523,8,FALSE),IF($AE12=2018,VLOOKUP(Brut!CP12,Semaines!$F$2:$L$523,7,FALSE),IF($AE12=2019,VLOOKUP(Brut!CP12,Semaines!$G$2:$L$523,6,FALSE),IF($AE12=2020,VLOOKUP(Brut!CP12,Semaines!$H$2:$L$523,5,FALSE),IF($AE12=2021,VLOOKUP(Brut!CP12,Semaines!$I$2:$L$523,4,FALSE),IF($AE12=2022,VLOOKUP(Brut!CP12,Semaines!$J$2:$L$523,3,FALSE),""))))))))))</f>
        <v/>
      </c>
      <c r="CR12" s="134"/>
      <c r="CS12" s="133"/>
      <c r="CT12" s="208"/>
      <c r="CU12" s="118" t="str">
        <f>IF($AE12=2013,VLOOKUP(Brut!CV12,Semaines!$A$2:$L$523,11,FALSE),IF($AE12=2014,VLOOKUP(Brut!CV12,Semaines!$B$2:$L$523,10,FALSE),IF($AE12=2015,VLOOKUP(Brut!CV12,Semaines!$C$2:$L$523,9,FALSE),IF($AE12=2016,VLOOKUP(Brut!CV12,Semaines!$D$2:$L$523,8,FALSE),IF($AE12=2017,VLOOKUP(Brut!CV12,Semaines!$E$2:$L$523,7,FALSE),IF($AE12=2018,VLOOKUP(Brut!CV12,Semaines!$F$2:$L$523,6,FALSE),IF($AE12=2019,VLOOKUP(Brut!CV12,Semaines!$G$2:$L$523,5,FALSE),IF($AE12=2020,VLOOKUP(Brut!CV12,Semaines!$H$2:$L$523,4,FALSE),IF($AE12=2021,VLOOKUP(Brut!CV12,Semaines!$I$2:$L$523,3,FALSE),IF($AE12=2022,VLOOKUP(Brut!CV12,Semaines!$J$2:$L$523,2,FALSE),""))))))))))</f>
        <v/>
      </c>
      <c r="CV12" s="119" t="str">
        <f>IF($AE12=2013,VLOOKUP(Brut!CV12,Semaines!$A$2:$L$523,12,FALSE),IF($AE12=2014,VLOOKUP(Brut!CV12,Semaines!$B$2:$L$523,11,FALSE),IF($AE12=2015,VLOOKUP(Brut!CV12,Semaines!$C$2:$L$523,10,FALSE),IF($AE12=2016,VLOOKUP(Brut!CV12,Semaines!$D$2:$L$523,9,FALSE),IF($AE12=2017,VLOOKUP(Brut!CV12,Semaines!$E$2:$L$523,8,FALSE),IF($AE12=2018,VLOOKUP(Brut!CV12,Semaines!$F$2:$L$523,7,FALSE),IF($AE12=2019,VLOOKUP(Brut!CV12,Semaines!$G$2:$L$523,6,FALSE),IF($AE12=2020,VLOOKUP(Brut!CV12,Semaines!$H$2:$L$523,5,FALSE),IF($AE12=2021,VLOOKUP(Brut!CV12,Semaines!$I$2:$L$523,4,FALSE),IF($AE12=2022,VLOOKUP(Brut!CV12,Semaines!$J$2:$L$523,3,FALSE),""))))))))))</f>
        <v/>
      </c>
      <c r="CW12" s="134"/>
      <c r="CX12" s="133"/>
      <c r="CY12" s="208"/>
      <c r="CZ12" s="118" t="str">
        <f>IF($AE12=2013,VLOOKUP(Brut!DB12,Semaines!$A$2:$L$523,11,FALSE),IF($AE12=2014,VLOOKUP(Brut!DB12,Semaines!$B$2:$L$523,10,FALSE),IF($AE12=2015,VLOOKUP(Brut!DB12,Semaines!$C$2:$L$523,9,FALSE),IF($AE12=2016,VLOOKUP(Brut!DB12,Semaines!$D$2:$L$523,8,FALSE),IF($AE12=2017,VLOOKUP(Brut!DB12,Semaines!$E$2:$L$523,7,FALSE),IF($AE12=2018,VLOOKUP(Brut!DB12,Semaines!$F$2:$L$523,6,FALSE),IF($AE12=2019,VLOOKUP(Brut!DB12,Semaines!$G$2:$L$523,5,FALSE),IF($AE12=2020,VLOOKUP(Brut!DB12,Semaines!$H$2:$L$523,4,FALSE),IF($AE12=2021,VLOOKUP(Brut!DB12,Semaines!$I$2:$L$523,3,FALSE),IF($AE12=2022,VLOOKUP(Brut!DB12,Semaines!$J$2:$L$523,2,FALSE),""))))))))))</f>
        <v/>
      </c>
      <c r="DA12" s="119" t="str">
        <f>IF($AE12=2013,VLOOKUP(Brut!DB12,Semaines!$A$2:$L$523,12,FALSE),IF($AE12=2014,VLOOKUP(Brut!DB12,Semaines!$B$2:$L$523,11,FALSE),IF($AE12=2015,VLOOKUP(Brut!DB12,Semaines!$C$2:$L$523,10,FALSE),IF($AE12=2016,VLOOKUP(Brut!DB12,Semaines!$D$2:$L$523,9,FALSE),IF($AE12=2017,VLOOKUP(Brut!DB12,Semaines!$E$2:$L$523,8,FALSE),IF($AE12=2018,VLOOKUP(Brut!DB12,Semaines!$F$2:$L$523,7,FALSE),IF($AE12=2019,VLOOKUP(Brut!DB12,Semaines!$G$2:$L$523,6,FALSE),IF($AE12=2020,VLOOKUP(Brut!DB12,Semaines!$H$2:$L$523,5,FALSE),IF($AE12=2021,VLOOKUP(Brut!DB12,Semaines!$I$2:$L$523,4,FALSE),IF($AE12=2022,VLOOKUP(Brut!DB12,Semaines!$J$2:$L$523,3,FALSE),""))))))))))</f>
        <v/>
      </c>
      <c r="DB12" s="134"/>
      <c r="DC12" s="133"/>
      <c r="DD12" s="210"/>
      <c r="DE12" s="209"/>
      <c r="DF12" s="208"/>
      <c r="DG12" s="118" t="str">
        <f>IF($AE12=2013,VLOOKUP(Brut!DI12,Semaines!$A$2:$L$523,11,FALSE),IF($AE12=2014,VLOOKUP(Brut!DI12,Semaines!$B$2:$L$523,10,FALSE),IF($AE12=2015,VLOOKUP(Brut!DI12,Semaines!$C$2:$L$523,9,FALSE),IF($AE12=2016,VLOOKUP(Brut!DI12,Semaines!$D$2:$L$523,8,FALSE),IF($AE12=2017,VLOOKUP(Brut!DI12,Semaines!$E$2:$L$523,7,FALSE),IF($AE12=2018,VLOOKUP(Brut!DI12,Semaines!$F$2:$L$523,6,FALSE),IF($AE12=2019,VLOOKUP(Brut!DI12,Semaines!$G$2:$L$523,5,FALSE),IF($AE12=2020,VLOOKUP(Brut!DI12,Semaines!$H$2:$L$523,4,FALSE),IF($AE12=2021,VLOOKUP(Brut!DI12,Semaines!$I$2:$L$523,3,FALSE),IF($AE12=2022,VLOOKUP(Brut!DI12,Semaines!$J$2:$L$523,2,FALSE),""))))))))))</f>
        <v/>
      </c>
      <c r="DH12" s="119" t="str">
        <f>IF($AE12=2013,VLOOKUP(Brut!DI12,Semaines!$A$2:$L$523,12,FALSE),IF($AE12=2014,VLOOKUP(Brut!DI12,Semaines!$B$2:$L$523,11,FALSE),IF($AE12=2015,VLOOKUP(Brut!DI12,Semaines!$C$2:$L$523,10,FALSE),IF($AE12=2016,VLOOKUP(Brut!DI12,Semaines!$D$2:$L$523,9,FALSE),IF($AE12=2017,VLOOKUP(Brut!DI12,Semaines!$E$2:$L$523,8,FALSE),IF($AE12=2018,VLOOKUP(Brut!DI12,Semaines!$F$2:$L$523,7,FALSE),IF($AE12=2019,VLOOKUP(Brut!DI12,Semaines!$G$2:$L$523,6,FALSE),IF($AE12=2020,VLOOKUP(Brut!DI12,Semaines!$H$2:$L$523,5,FALSE),IF($AE12=2021,VLOOKUP(Brut!DI12,Semaines!$I$2:$L$523,4,FALSE),IF($AE12=2022,VLOOKUP(Brut!DI12,Semaines!$J$2:$L$523,3,FALSE),""))))))))))</f>
        <v/>
      </c>
      <c r="DI12" s="134"/>
      <c r="DJ12" s="133"/>
      <c r="DK12" s="208"/>
      <c r="DL12" s="118" t="str">
        <f>IF($AE12=2013,VLOOKUP(Brut!DN12,Semaines!$A$2:$L$523,11,FALSE),IF($AE12=2014,VLOOKUP(Brut!DN12,Semaines!$B$2:$L$523,10,FALSE),IF($AE12=2015,VLOOKUP(Brut!DN12,Semaines!$C$2:$L$523,9,FALSE),IF($AE12=2016,VLOOKUP(Brut!DN12,Semaines!$D$2:$L$523,8,FALSE),IF($AE12=2017,VLOOKUP(Brut!DN12,Semaines!$E$2:$L$523,7,FALSE),IF($AE12=2018,VLOOKUP(Brut!DN12,Semaines!$F$2:$L$523,6,FALSE),IF($AE12=2019,VLOOKUP(Brut!DN12,Semaines!$G$2:$L$523,5,FALSE),IF($AE12=2020,VLOOKUP(Brut!DN12,Semaines!$H$2:$L$523,4,FALSE),IF($AE12=2021,VLOOKUP(Brut!DN12,Semaines!$I$2:$L$523,3,FALSE),IF($AE12=2022,VLOOKUP(Brut!DN12,Semaines!$J$2:$L$523,2,FALSE),""))))))))))</f>
        <v/>
      </c>
      <c r="DM12" s="119" t="str">
        <f>IF($AE12=2013,VLOOKUP(Brut!DN12,Semaines!$A$2:$L$523,12,FALSE),IF($AE12=2014,VLOOKUP(Brut!DN12,Semaines!$B$2:$L$523,11,FALSE),IF($AE12=2015,VLOOKUP(Brut!DN12,Semaines!$C$2:$L$523,10,FALSE),IF($AE12=2016,VLOOKUP(Brut!DN12,Semaines!$D$2:$L$523,9,FALSE),IF($AE12=2017,VLOOKUP(Brut!DN12,Semaines!$E$2:$L$523,8,FALSE),IF($AE12=2018,VLOOKUP(Brut!DN12,Semaines!$F$2:$L$523,7,FALSE),IF($AE12=2019,VLOOKUP(Brut!DN12,Semaines!$G$2:$L$523,6,FALSE),IF($AE12=2020,VLOOKUP(Brut!DN12,Semaines!$H$2:$L$523,5,FALSE),IF($AE12=2021,VLOOKUP(Brut!DN12,Semaines!$I$2:$L$523,4,FALSE),IF($AE12=2022,VLOOKUP(Brut!DN12,Semaines!$J$2:$L$523,3,FALSE),""))))))))))</f>
        <v/>
      </c>
      <c r="DN12" s="134"/>
      <c r="DO12" s="133"/>
      <c r="DP12" s="208"/>
      <c r="DQ12" s="209"/>
      <c r="DR12" s="208"/>
      <c r="DS12" s="118" t="str">
        <f>IF($AE12=2013,VLOOKUP(Brut!DU12,Semaines!$A$2:$L$523,11,FALSE),IF($AE12=2014,VLOOKUP(Brut!DU12,Semaines!$B$2:$L$523,10,FALSE),IF($AE12=2015,VLOOKUP(Brut!DU12,Semaines!$C$2:$L$523,9,FALSE),IF($AE12=2016,VLOOKUP(Brut!DU12,Semaines!$D$2:$L$523,8,FALSE),IF($AE12=2017,VLOOKUP(Brut!DU12,Semaines!$E$2:$L$523,7,FALSE),IF($AE12=2018,VLOOKUP(Brut!DU12,Semaines!$F$2:$L$523,6,FALSE),IF($AE12=2019,VLOOKUP(Brut!DU12,Semaines!$G$2:$L$523,5,FALSE),IF($AE12=2020,VLOOKUP(Brut!DU12,Semaines!$H$2:$L$523,4,FALSE),IF($AE12=2021,VLOOKUP(Brut!DU12,Semaines!$I$2:$L$523,3,FALSE),IF($AE12=2022,VLOOKUP(Brut!DU12,Semaines!$J$2:$L$523,2,FALSE),""))))))))))</f>
        <v/>
      </c>
      <c r="DT12" s="119" t="str">
        <f>IF($AE12=2013,VLOOKUP(Brut!DU12,Semaines!$A$2:$L$523,12,FALSE),IF($AE12=2014,VLOOKUP(Brut!DU12,Semaines!$B$2:$L$523,11,FALSE),IF($AE12=2015,VLOOKUP(Brut!DU12,Semaines!$C$2:$L$523,10,FALSE),IF($AE12=2016,VLOOKUP(Brut!DU12,Semaines!$D$2:$L$523,9,FALSE),IF($AE12=2017,VLOOKUP(Brut!DU12,Semaines!$E$2:$L$523,8,FALSE),IF($AE12=2018,VLOOKUP(Brut!DU12,Semaines!$F$2:$L$523,7,FALSE),IF($AE12=2019,VLOOKUP(Brut!DU12,Semaines!$G$2:$L$523,6,FALSE),IF($AE12=2020,VLOOKUP(Brut!DU12,Semaines!$H$2:$L$523,5,FALSE),IF($AE12=2021,VLOOKUP(Brut!DU12,Semaines!$I$2:$L$523,4,FALSE),IF($AE12=2022,VLOOKUP(Brut!DU12,Semaines!$J$2:$L$523,3,FALSE),""))))))))))</f>
        <v/>
      </c>
      <c r="DU12" s="134"/>
      <c r="DV12" s="133"/>
      <c r="DW12" s="118" t="str">
        <f>IF($AE12=2013,VLOOKUP(Brut!DY12,Semaines!$A$2:$L$523,11,FALSE),IF($AE12=2014,VLOOKUP(Brut!DY12,Semaines!$B$2:$L$523,10,FALSE),IF($AE12=2015,VLOOKUP(Brut!DY12,Semaines!$C$2:$L$523,9,FALSE),IF($AE12=2016,VLOOKUP(Brut!DY12,Semaines!$D$2:$L$523,8,FALSE),IF($AE12=2017,VLOOKUP(Brut!DY12,Semaines!$E$2:$L$523,7,FALSE),IF($AE12=2018,VLOOKUP(Brut!DY12,Semaines!$F$2:$L$523,6,FALSE),IF($AE12=2019,VLOOKUP(Brut!DY12,Semaines!$G$2:$L$523,5,FALSE),IF($AE12=2020,VLOOKUP(Brut!DY12,Semaines!$H$2:$L$523,4,FALSE),IF($AE12=2021,VLOOKUP(Brut!DY12,Semaines!$I$2:$L$523,3,FALSE),IF($AE12=2022,VLOOKUP(Brut!DY12,Semaines!$J$2:$L$523,2,FALSE),""))))))))))</f>
        <v/>
      </c>
      <c r="DX12" s="119" t="str">
        <f>IF($AE12=2013,VLOOKUP(Brut!DY12,Semaines!$A$2:$L$523,12,FALSE),IF($AE12=2014,VLOOKUP(Brut!DY12,Semaines!$B$2:$L$523,11,FALSE),IF($AE12=2015,VLOOKUP(Brut!DY12,Semaines!$C$2:$L$523,10,FALSE),IF($AE12=2016,VLOOKUP(Brut!DY12,Semaines!$D$2:$L$523,9,FALSE),IF($AE12=2017,VLOOKUP(Brut!DY12,Semaines!$E$2:$L$523,8,FALSE),IF($AE12=2018,VLOOKUP(Brut!DY12,Semaines!$F$2:$L$523,7,FALSE),IF($AE12=2019,VLOOKUP(Brut!DY12,Semaines!$G$2:$L$523,6,FALSE),IF($AE12=2020,VLOOKUP(Brut!DY12,Semaines!$H$2:$L$523,5,FALSE),IF($AE12=2021,VLOOKUP(Brut!DY12,Semaines!$I$2:$L$523,4,FALSE),IF($AE12=2022,VLOOKUP(Brut!DY12,Semaines!$J$2:$L$523,3,FALSE),""))))))))))</f>
        <v/>
      </c>
      <c r="DY12" s="134"/>
      <c r="DZ12" s="133"/>
      <c r="EA12" s="118" t="str">
        <f>IF($AE12=2013,VLOOKUP(Brut!EC12,Semaines!$A$2:$L$523,11,FALSE),IF($AE12=2014,VLOOKUP(Brut!EC12,Semaines!$B$2:$L$523,10,FALSE),IF($AE12=2015,VLOOKUP(Brut!EC12,Semaines!$C$2:$L$523,9,FALSE),IF($AE12=2016,VLOOKUP(Brut!EC12,Semaines!$D$2:$L$523,8,FALSE),IF($AE12=2017,VLOOKUP(Brut!EC12,Semaines!$E$2:$L$523,7,FALSE),IF($AE12=2018,VLOOKUP(Brut!EC12,Semaines!$F$2:$L$523,6,FALSE),IF($AE12=2019,VLOOKUP(Brut!EC12,Semaines!$G$2:$L$523,5,FALSE),IF($AE12=2020,VLOOKUP(Brut!EC12,Semaines!$H$2:$L$523,4,FALSE),IF($AE12=2021,VLOOKUP(Brut!EC12,Semaines!$I$2:$L$523,3,FALSE),IF($AE12=2022,VLOOKUP(Brut!EC12,Semaines!$J$2:$L$523,2,FALSE),""))))))))))</f>
        <v/>
      </c>
      <c r="EB12" s="119" t="str">
        <f>IF($AE12=2013,VLOOKUP(Brut!EC12,Semaines!$A$2:$L$523,12,FALSE),IF($AE12=2014,VLOOKUP(Brut!EC12,Semaines!$B$2:$L$523,11,FALSE),IF($AE12=2015,VLOOKUP(Brut!EC12,Semaines!$C$2:$L$523,10,FALSE),IF($AE12=2016,VLOOKUP(Brut!EC12,Semaines!$D$2:$L$523,9,FALSE),IF($AE12=2017,VLOOKUP(Brut!EC12,Semaines!$E$2:$L$523,8,FALSE),IF($AE12=2018,VLOOKUP(Brut!EC12,Semaines!$F$2:$L$523,7,FALSE),IF($AE12=2019,VLOOKUP(Brut!EC12,Semaines!$G$2:$L$523,6,FALSE),IF($AE12=2020,VLOOKUP(Brut!EC12,Semaines!$H$2:$L$523,5,FALSE),IF($AE12=2021,VLOOKUP(Brut!EC12,Semaines!$I$2:$L$523,4,FALSE),IF($AE12=2022,VLOOKUP(Brut!EC12,Semaines!$J$2:$L$523,3,FALSE),""))))))))))</f>
        <v/>
      </c>
      <c r="EC12" s="134"/>
      <c r="ED12" s="133"/>
      <c r="EE12" s="118" t="str">
        <f>IF($AE12=2013,VLOOKUP(Brut!EG12,Semaines!$A$2:$L$523,11,FALSE),IF($AE12=2014,VLOOKUP(Brut!EG12,Semaines!$B$2:$L$523,10,FALSE),IF($AE12=2015,VLOOKUP(Brut!EG12,Semaines!$C$2:$L$523,9,FALSE),IF($AE12=2016,VLOOKUP(Brut!EG12,Semaines!$D$2:$L$523,8,FALSE),IF($AE12=2017,VLOOKUP(Brut!EG12,Semaines!$E$2:$L$523,7,FALSE),IF($AE12=2018,VLOOKUP(Brut!EG12,Semaines!$F$2:$L$523,6,FALSE),IF($AE12=2019,VLOOKUP(Brut!EG12,Semaines!$G$2:$L$523,5,FALSE),IF($AE12=2020,VLOOKUP(Brut!EG12,Semaines!$H$2:$L$523,4,FALSE),IF($AE12=2021,VLOOKUP(Brut!EG12,Semaines!$I$2:$L$523,3,FALSE),IF($AE12=2022,VLOOKUP(Brut!EG12,Semaines!$J$2:$L$523,2,FALSE),""))))))))))</f>
        <v/>
      </c>
      <c r="EF12" s="119" t="str">
        <f>IF($AE12=2013,VLOOKUP(Brut!EG12,Semaines!$A$2:$L$523,12,FALSE),IF($AE12=2014,VLOOKUP(Brut!EG12,Semaines!$B$2:$L$523,11,FALSE),IF($AE12=2015,VLOOKUP(Brut!EG12,Semaines!$C$2:$L$523,10,FALSE),IF($AE12=2016,VLOOKUP(Brut!EG12,Semaines!$D$2:$L$523,9,FALSE),IF($AE12=2017,VLOOKUP(Brut!EG12,Semaines!$E$2:$L$523,8,FALSE),IF($AE12=2018,VLOOKUP(Brut!EG12,Semaines!$F$2:$L$523,7,FALSE),IF($AE12=2019,VLOOKUP(Brut!EG12,Semaines!$G$2:$L$523,6,FALSE),IF($AE12=2020,VLOOKUP(Brut!EG12,Semaines!$H$2:$L$523,5,FALSE),IF($AE12=2021,VLOOKUP(Brut!EG12,Semaines!$I$2:$L$523,4,FALSE),IF($AE12=2022,VLOOKUP(Brut!EG12,Semaines!$J$2:$L$523,3,FALSE),""))))))))))</f>
        <v/>
      </c>
      <c r="EG12" s="134"/>
      <c r="EH12" s="133"/>
      <c r="EI12" s="130" t="str">
        <f>IF(Import!AU2=0,"",Import!AU2)</f>
        <v/>
      </c>
      <c r="EJ12" s="118" t="str">
        <f t="array" ref="EJ12">IFERROR(IF(EI12="",IF(EG12="",IF(EE12="","",IF($AE12=2013,VLOOKUP(Brut!EG12+1,Semaines!$A$2:$L$523,11,FALSE),IF($AE12=2014,VLOOKUP(Brut!EG12+1,Semaines!$B$2:$L$523,10,FALSE),IF($AE12=2015,VLOOKUP(Brut!EG12+1,Semaines!$C$2:$L$523,9,FALSE),IF($AE12=2016,VLOOKUP(Brut!EG12+1,Semaines!$D$2:$L$523,8,FALSE),IF($AE12=2017,VLOOKUP(Brut!EG12+1,Semaines!$E$2:$L$523,7,FALSE),IF($AE12=2018,VLOOKUP(Brut!EG12+1,Semaines!$F$2:$L$523,6,FALSE),IF($AE12=2019,VLOOKUP(Brut!EG12+1,Semaines!$G$2:$L$523,5,FALSE),IF($AE12=2020,VLOOKUP(Brut!EG12+1,Semaines!$H$2:$L$523,4,FALSE),IF($AE12=2021,VLOOKUP(Brut!EG12+1,Semaines!$I$2:$L$523,3,FALSE),IF($AE12=2022,VLOOKUP(Brut!EG12+1,Semaines!$J$2:$L$523,2,FALSE),""))))))))))),IF(EH12="",IF($AE12=2013,VLOOKUP(Brut!EG12+1,Semaines!$A$2:$L$523,11,FALSE),IF($AE12=2014,VLOOKUP(Brut!EG12+1,Semaines!$B$2:$L$523,10,FALSE),IF($AE12=2015,VLOOKUP(Brut!EG12+1,Semaines!$C$2:$L$523,9,FALSE),IF($AE12=2016,VLOOKUP(Brut!EG12+1,Semaines!$D$2:$L$523,8,FALSE),IF($AE12=2017,VLOOKUP(Brut!EG12+1,Semaines!$E$2:$L$523,7,FALSE),IF($AE12=2018,VLOOKUP(Brut!EG12+1,Semaines!$F$2:$L$523,6,FALSE),IF($AE12=2019,VLOOKUP(Brut!EG12+1,Semaines!$G$2:$L$523,5,FALSE),IF($AE12=2020,VLOOKUP(Brut!EG12+1,Semaines!$H$2:$L$523,4,FALSE),IF($AE12=2021,VLOOKUP(Brut!EG12+1,Semaines!$I$2:$L$523,3,FALSE),IF($AE12=2022,VLOOKUP(Brut!EG12+1,Semaines!$J$2:$L$523,2,FALSE),"")))))))))),IF($AE12=2013,VLOOKUP(Brut!EI12+1,Semaines!$A$2:$L$523,11,FALSE),IF($AE12=2014,VLOOKUP(Brut!EI12+1,Semaines!$B$2:$L$523,10,FALSE),IF($AE12=2015,VLOOKUP(Brut!EI12+1,Semaines!$C$2:$L$523,9,FALSE),IF($AE12=2016,VLOOKUP(Brut!EI12+1,Semaines!$D$2:$L$523,8,FALSE),IF($AE12=2017,VLOOKUP(Brut!EI12+1,Semaines!$E$2:$L$523,7,FALSE),IF($AE12=2018,VLOOKUP(Brut!EI12+1,Semaines!$F$2:$L$523,6,FALSE),IF($AE12=2019,VLOOKUP(Brut!EI12+1,Semaines!$G$2:$L$523,5,FALSE),IF($AE12=2020,VLOOKUP(Brut!EI12+1,Semaines!$H$2:$L$523,4,FALSE),IF($AE12=2021,VLOOKUP(Brut!EI12+1,Semaines!$I$2:$L$523,3,FALSE),IF($AE12=2022,VLOOKUP(Brut!EI12+1,Semaines!$J$2:$L$523,2,FALSE),"")))))))))))),_xlfn.ISOWEEKNUM(EI12)),"")</f>
        <v/>
      </c>
      <c r="EK12" s="119" t="str">
        <f>IF(EI12="",IF(EH12="",IF(EF12="","",IF($AE12=2013,VLOOKUP(Brut!EL12,Semaines!$A$2:$L$523,12,FALSE),IF($AE12=2014,VLOOKUP(Brut!EL12,Semaines!$B$2:$L$523,11,FALSE),IF($AE12=2015,VLOOKUP(Brut!EL12,Semaines!$C$2:$L$523,10,FALSE),IF($AE12=2016,VLOOKUP(Brut!EL12,Semaines!$D$2:$L$523,9,FALSE),IF($AE12=2017,VLOOKUP(Brut!EL12,Semaines!$E$2:$L$523,8,FALSE),IF($AE12=2018,VLOOKUP(Brut!EL12,Semaines!$F$2:$L$523,7,FALSE),IF($AE12=2019,VLOOKUP(Brut!EL12,Semaines!$G$2:$L$523,6,FALSE),IF($AE12=2020,VLOOKUP(Brut!EL12,Semaines!$H$2:$L$523,5,FALSE),IF($AE12=2021,VLOOKUP(Brut!EL12,Semaines!$I$2:$L$523,4,FALSE),IF($AE12=2022,VLOOKUP(Brut!EL12,Semaines!$J$2:$L$523,3,FALSE),""))))))))))),IF(EG12="",IF($AE12=2013,VLOOKUP(Brut!EL12,Semaines!$A$2:$L$523,12,FALSE),IF($AE12=2014,VLOOKUP(Brut!EL12,Semaines!$B$2:$L$523,11,FALSE),IF($AE12=2015,VLOOKUP(Brut!EL12,Semaines!$C$2:$L$523,10,FALSE),IF($AE12=2016,VLOOKUP(Brut!EL12,Semaines!$D$2:$L$523,9,FALSE),IF($AE12=2017,VLOOKUP(Brut!EL12,Semaines!$E$2:$L$523,8,FALSE),IF($AE12=2018,VLOOKUP(Brut!EL12,Semaines!$F$2:$L$523,7,FALSE),IF($AE12=2019,VLOOKUP(Brut!EL12,Semaines!$G$2:$L$523,6,FALSE),IF($AE12=2020,VLOOKUP(Brut!EL12,Semaines!$H$2:$L$523,5,FALSE),IF($AE12=2021,VLOOKUP(Brut!EL12,Semaines!$I$2:$L$523,4,FALSE),IF($AE12=2022,VLOOKUP(Brut!EL12,Semaines!$J$2:$L$523,3,FALSE),"")))))))))),IF(EF12="","",IF($AE12=2013,VLOOKUP(Brut!EL12,Semaines!$A$2:$L$523,12,FALSE),IF($AE12=2014,VLOOKUP(Brut!EL12,Semaines!$B$2:$L$523,11,FALSE),IF($AE12=2015,VLOOKUP(Brut!EL12,Semaines!$C$2:$L$523,10,FALSE),IF($AE12=2016,VLOOKUP(Brut!EL12,Semaines!$D$2:$L$523,9,FALSE),IF($AE12=2017,VLOOKUP(Brut!EL12,Semaines!$E$2:$L$523,8,FALSE),IF($AE12=2018,VLOOKUP(Brut!EL12,Semaines!$F$2:$L$523,7,FALSE),IF($AE12=2019,VLOOKUP(Brut!EL12,Semaines!$G$2:$L$523,6,FALSE),IF($AE12=2020,VLOOKUP(Brut!EL12,Semaines!$H$2:$L$523,5,FALSE),IF($AE12=2021,VLOOKUP(Brut!EL12,Semaines!$I$2:$L$523,4,FALSE),IF($AE12=2022,VLOOKUP(Brut!EL12,Semaines!$J$2:$L$523,3,FALSE),""))))))))))))),IF(AND(MONTH(EI12)=12,_xlfn.ISOWEEKNUM(EI12)=1),YEAR(EI12)+1,YEAR(EI12)))</f>
        <v/>
      </c>
      <c r="EL12" s="135"/>
      <c r="EM12" s="136"/>
      <c r="EN12" s="210"/>
      <c r="EO12" s="209"/>
      <c r="EP12" s="208"/>
      <c r="EQ12" s="118" t="str">
        <f>IF($AE12=2013,VLOOKUP(Brut!ES12,Semaines!$A$2:$L$523,11,FALSE),IF($AE12=2014,VLOOKUP(Brut!ES12,Semaines!$B$2:$L$523,10,FALSE),IF($AE12=2015,VLOOKUP(Brut!ES12,Semaines!$C$2:$L$523,9,FALSE),IF($AE12=2016,VLOOKUP(Brut!ES12,Semaines!$D$2:$L$523,8,FALSE),IF($AE12=2017,VLOOKUP(Brut!ES12,Semaines!$E$2:$L$523,7,FALSE),IF($AE12=2018,VLOOKUP(Brut!ES12,Semaines!$F$2:$L$523,6,FALSE),IF($AE12=2019,VLOOKUP(Brut!ES12,Semaines!$G$2:$L$523,5,FALSE),IF($AE12=2020,VLOOKUP(Brut!ES12,Semaines!$H$2:$L$523,4,FALSE),IF($AE12=2021,VLOOKUP(Brut!ES12,Semaines!$I$2:$L$523,3,FALSE),IF($AE12=2022,VLOOKUP(Brut!ES12,Semaines!$J$2:$L$523,2,FALSE),""))))))))))</f>
        <v/>
      </c>
      <c r="ER12" s="119" t="str">
        <f>IF($AE12=2013,VLOOKUP(Brut!ES12,Semaines!$A$2:$L$523,12,FALSE),IF($AE12=2014,VLOOKUP(Brut!ES12,Semaines!$B$2:$L$523,11,FALSE),IF($AE12=2015,VLOOKUP(Brut!ES12,Semaines!$C$2:$L$523,10,FALSE),IF($AE12=2016,VLOOKUP(Brut!ES12,Semaines!$D$2:$L$523,9,FALSE),IF($AE12=2017,VLOOKUP(Brut!ES12,Semaines!$E$2:$L$523,8,FALSE),IF($AE12=2018,VLOOKUP(Brut!ES12,Semaines!$F$2:$L$523,7,FALSE),IF($AE12=2019,VLOOKUP(Brut!ES12,Semaines!$G$2:$L$523,6,FALSE),IF($AE12=2020,VLOOKUP(Brut!ES12,Semaines!$H$2:$L$523,5,FALSE),IF($AE12=2021,VLOOKUP(Brut!ES12,Semaines!$I$2:$L$523,4,FALSE),IF($AE12=2022,VLOOKUP(Brut!ES12,Semaines!$J$2:$L$523,3,FALSE),""))))))))))</f>
        <v/>
      </c>
      <c r="ES12" s="134"/>
      <c r="ET12" s="133"/>
      <c r="EU12" s="118" t="str">
        <f>IF($AE12=2013,VLOOKUP(Brut!EW12,Semaines!$A$2:$L$523,11,FALSE),IF($AE12=2014,VLOOKUP(Brut!EW12,Semaines!$B$2:$L$523,10,FALSE),IF($AE12=2015,VLOOKUP(Brut!EW12,Semaines!$C$2:$L$523,9,FALSE),IF($AE12=2016,VLOOKUP(Brut!EW12,Semaines!$D$2:$L$523,8,FALSE),IF($AE12=2017,VLOOKUP(Brut!EW12,Semaines!$E$2:$L$523,7,FALSE),IF($AE12=2018,VLOOKUP(Brut!EW12,Semaines!$F$2:$L$523,6,FALSE),IF($AE12=2019,VLOOKUP(Brut!EW12,Semaines!$G$2:$L$523,5,FALSE),IF($AE12=2020,VLOOKUP(Brut!EW12,Semaines!$H$2:$L$523,4,FALSE),IF($AE12=2021,VLOOKUP(Brut!EW12,Semaines!$I$2:$L$523,3,FALSE),IF($AE12=2022,VLOOKUP(Brut!EW12,Semaines!$J$2:$L$523,2,FALSE),""))))))))))</f>
        <v/>
      </c>
      <c r="EV12" s="119" t="str">
        <f>IF($AE12=2013,VLOOKUP(Brut!EW12,Semaines!$A$2:$L$523,12,FALSE),IF($AE12=2014,VLOOKUP(Brut!EW12,Semaines!$B$2:$L$523,11,FALSE),IF($AE12=2015,VLOOKUP(Brut!EW12,Semaines!$C$2:$L$523,10,FALSE),IF($AE12=2016,VLOOKUP(Brut!EW12,Semaines!$D$2:$L$523,9,FALSE),IF($AE12=2017,VLOOKUP(Brut!EW12,Semaines!$E$2:$L$523,8,FALSE),IF($AE12=2018,VLOOKUP(Brut!EW12,Semaines!$F$2:$L$523,7,FALSE),IF($AE12=2019,VLOOKUP(Brut!EW12,Semaines!$G$2:$L$523,6,FALSE),IF($AE12=2020,VLOOKUP(Brut!EW12,Semaines!$H$2:$L$523,5,FALSE),IF($AE12=2021,VLOOKUP(Brut!EW12,Semaines!$I$2:$L$523,4,FALSE),IF($AE12=2022,VLOOKUP(Brut!EW12,Semaines!$J$2:$L$523,3,FALSE),""))))))))))</f>
        <v/>
      </c>
      <c r="EW12" s="134"/>
      <c r="EX12" s="133"/>
      <c r="EY12" s="208"/>
      <c r="EZ12" s="118" t="str">
        <f>IF($AE12=2013,VLOOKUP(Brut!FB12,Semaines!$A$2:$L$523,11,FALSE),IF($AE12=2014,VLOOKUP(Brut!FB12,Semaines!$B$2:$L$523,10,FALSE),IF($AE12=2015,VLOOKUP(Brut!FB12,Semaines!$C$2:$L$523,9,FALSE),IF($AE12=2016,VLOOKUP(Brut!FB12,Semaines!$D$2:$L$523,8,FALSE),IF($AE12=2017,VLOOKUP(Brut!FB12,Semaines!$E$2:$L$523,7,FALSE),IF($AE12=2018,VLOOKUP(Brut!FB12,Semaines!$F$2:$L$523,6,FALSE),IF($AE12=2019,VLOOKUP(Brut!FB12,Semaines!$G$2:$L$523,5,FALSE),IF($AE12=2020,VLOOKUP(Brut!FB12,Semaines!$H$2:$L$523,4,FALSE),IF($AE12=2021,VLOOKUP(Brut!FB12,Semaines!$I$2:$L$523,3,FALSE),IF($AE12=2022,VLOOKUP(Brut!FB12,Semaines!$J$2:$L$523,2,FALSE),""))))))))))</f>
        <v/>
      </c>
      <c r="FA12" s="119" t="str">
        <f>IF($AE12=2013,VLOOKUP(Brut!FB12,Semaines!$A$2:$L$523,12,FALSE),IF($AE12=2014,VLOOKUP(Brut!FB12,Semaines!$B$2:$L$523,11,FALSE),IF($AE12=2015,VLOOKUP(Brut!FB12,Semaines!$C$2:$L$523,10,FALSE),IF($AE12=2016,VLOOKUP(Brut!FB12,Semaines!$D$2:$L$523,9,FALSE),IF($AE12=2017,VLOOKUP(Brut!FB12,Semaines!$E$2:$L$523,8,FALSE),IF($AE12=2018,VLOOKUP(Brut!FB12,Semaines!$F$2:$L$523,7,FALSE),IF($AE12=2019,VLOOKUP(Brut!FB12,Semaines!$G$2:$L$523,6,FALSE),IF($AE12=2020,VLOOKUP(Brut!FB12,Semaines!$H$2:$L$523,5,FALSE),IF($AE12=2021,VLOOKUP(Brut!FB12,Semaines!$I$2:$L$523,4,FALSE),IF($AE12=2022,VLOOKUP(Brut!FB12,Semaines!$J$2:$L$523,3,FALSE),""))))))))))</f>
        <v/>
      </c>
      <c r="FB12" s="134"/>
      <c r="FC12" s="133"/>
      <c r="FD12" s="210"/>
      <c r="FE12" s="209"/>
      <c r="FF12" s="118" t="str">
        <f>IF($AE12=2013,VLOOKUP(Brut!FH12,Semaines!$A$2:$L$523,11,FALSE),IF($AE12=2014,VLOOKUP(Brut!FH12,Semaines!$B$2:$L$523,10,FALSE),IF($AE12=2015,VLOOKUP(Brut!FH12,Semaines!$C$2:$L$523,9,FALSE),IF($AE12=2016,VLOOKUP(Brut!FH12,Semaines!$D$2:$L$523,8,FALSE),IF($AE12=2017,VLOOKUP(Brut!FH12,Semaines!$E$2:$L$523,7,FALSE),IF($AE12=2018,VLOOKUP(Brut!FH12,Semaines!$F$2:$L$523,6,FALSE),IF($AE12=2019,VLOOKUP(Brut!FH12,Semaines!$G$2:$L$523,5,FALSE),IF($AE12=2020,VLOOKUP(Brut!FH12,Semaines!$H$2:$L$523,4,FALSE),IF($AE12=2021,VLOOKUP(Brut!FH12,Semaines!$I$2:$L$523,3,FALSE),IF($AE12=2022,VLOOKUP(Brut!FH12,Semaines!$J$2:$L$523,2,FALSE),""))))))))))</f>
        <v/>
      </c>
      <c r="FG12" s="119" t="str">
        <f>IF($AE12=2013,VLOOKUP(Brut!FH12,Semaines!$A$2:$L$523,12,FALSE),IF($AE12=2014,VLOOKUP(Brut!FH12,Semaines!$B$2:$L$523,11,FALSE),IF($AE12=2015,VLOOKUP(Brut!FH12,Semaines!$C$2:$L$523,10,FALSE),IF($AE12=2016,VLOOKUP(Brut!FH12,Semaines!$D$2:$L$523,9,FALSE),IF($AE12=2017,VLOOKUP(Brut!FH12,Semaines!$E$2:$L$523,8,FALSE),IF($AE12=2018,VLOOKUP(Brut!FH12,Semaines!$F$2:$L$523,7,FALSE),IF($AE12=2019,VLOOKUP(Brut!FH12,Semaines!$G$2:$L$523,6,FALSE),IF($AE12=2020,VLOOKUP(Brut!FH12,Semaines!$H$2:$L$523,5,FALSE),IF($AE12=2021,VLOOKUP(Brut!FH12,Semaines!$I$2:$L$523,4,FALSE),IF($AE12=2022,VLOOKUP(Brut!FH12,Semaines!$J$2:$L$523,3,FALSE),""))))))))))</f>
        <v/>
      </c>
      <c r="FH12" s="134"/>
      <c r="FI12" s="133"/>
      <c r="FJ12" s="208"/>
      <c r="FK12" s="118" t="str">
        <f>IF($AE12=2013,VLOOKUP(Brut!FM12,Semaines!$A$2:$L$523,11,FALSE),IF($AE12=2014,VLOOKUP(Brut!FM12,Semaines!$B$2:$L$523,10,FALSE),IF($AE12=2015,VLOOKUP(Brut!FM12,Semaines!$C$2:$L$523,9,FALSE),IF($AE12=2016,VLOOKUP(Brut!FM12,Semaines!$D$2:$L$523,8,FALSE),IF($AE12=2017,VLOOKUP(Brut!FM12,Semaines!$E$2:$L$523,7,FALSE),IF($AE12=2018,VLOOKUP(Brut!FM12,Semaines!$F$2:$L$523,6,FALSE),IF($AE12=2019,VLOOKUP(Brut!FM12,Semaines!$G$2:$L$523,5,FALSE),IF($AE12=2020,VLOOKUP(Brut!FM12,Semaines!$H$2:$L$523,4,FALSE),IF($AE12=2021,VLOOKUP(Brut!FM12,Semaines!$I$2:$L$523,3,FALSE),IF($AE12=2022,VLOOKUP(Brut!FM12,Semaines!$J$2:$L$523,2,FALSE),""))))))))))</f>
        <v/>
      </c>
      <c r="FL12" s="119" t="str">
        <f>IF($AE12=2013,VLOOKUP(Brut!FM12,Semaines!$A$2:$L$523,12,FALSE),IF($AE12=2014,VLOOKUP(Brut!FM12,Semaines!$B$2:$L$523,11,FALSE),IF($AE12=2015,VLOOKUP(Brut!FM12,Semaines!$C$2:$L$523,10,FALSE),IF($AE12=2016,VLOOKUP(Brut!FM12,Semaines!$D$2:$L$523,9,FALSE),IF($AE12=2017,VLOOKUP(Brut!FM12,Semaines!$E$2:$L$523,8,FALSE),IF($AE12=2018,VLOOKUP(Brut!FM12,Semaines!$F$2:$L$523,7,FALSE),IF($AE12=2019,VLOOKUP(Brut!FM12,Semaines!$G$2:$L$523,6,FALSE),IF($AE12=2020,VLOOKUP(Brut!FM12,Semaines!$H$2:$L$523,5,FALSE),IF($AE12=2021,VLOOKUP(Brut!FM12,Semaines!$I$2:$L$523,4,FALSE),IF($AE12=2022,VLOOKUP(Brut!FM12,Semaines!$J$2:$L$523,3,FALSE),""))))))))))</f>
        <v/>
      </c>
      <c r="FM12" s="134"/>
      <c r="FN12" s="133"/>
      <c r="FO12" s="118" t="str">
        <f>IF($AE12=2013,VLOOKUP(Brut!FQ12,Semaines!$A$2:$L$523,11,FALSE),IF($AE12=2014,VLOOKUP(Brut!FQ12,Semaines!$B$2:$L$523,10,FALSE),IF($AE12=2015,VLOOKUP(Brut!FQ12,Semaines!$C$2:$L$523,9,FALSE),IF($AE12=2016,VLOOKUP(Brut!FQ12,Semaines!$D$2:$L$523,8,FALSE),IF($AE12=2017,VLOOKUP(Brut!FQ12,Semaines!$E$2:$L$523,7,FALSE),IF($AE12=2018,VLOOKUP(Brut!FQ12,Semaines!$F$2:$L$523,6,FALSE),IF($AE12=2019,VLOOKUP(Brut!FQ12,Semaines!$G$2:$L$523,5,FALSE),IF($AE12=2020,VLOOKUP(Brut!FQ12,Semaines!$H$2:$L$523,4,FALSE),IF($AE12=2021,VLOOKUP(Brut!FQ12,Semaines!$I$2:$L$523,3,FALSE),IF($AE12=2022,VLOOKUP(Brut!FQ12,Semaines!$J$2:$L$523,2,FALSE),""))))))))))</f>
        <v/>
      </c>
      <c r="FP12" s="119" t="str">
        <f>IF($AE12=2013,VLOOKUP(Brut!FQ12,Semaines!$A$2:$L$523,12,FALSE),IF($AE12=2014,VLOOKUP(Brut!FQ12,Semaines!$B$2:$L$523,11,FALSE),IF($AE12=2015,VLOOKUP(Brut!FQ12,Semaines!$C$2:$L$523,10,FALSE),IF($AE12=2016,VLOOKUP(Brut!FQ12,Semaines!$D$2:$L$523,9,FALSE),IF($AE12=2017,VLOOKUP(Brut!FQ12,Semaines!$E$2:$L$523,8,FALSE),IF($AE12=2018,VLOOKUP(Brut!FQ12,Semaines!$F$2:$L$523,7,FALSE),IF($AE12=2019,VLOOKUP(Brut!FQ12,Semaines!$G$2:$L$523,6,FALSE),IF($AE12=2020,VLOOKUP(Brut!FQ12,Semaines!$H$2:$L$523,5,FALSE),IF($AE12=2021,VLOOKUP(Brut!FQ12,Semaines!$I$2:$L$523,4,FALSE),IF($AE12=2022,VLOOKUP(Brut!FQ12,Semaines!$J$2:$L$523,3,FALSE),""))))))))))</f>
        <v/>
      </c>
      <c r="FQ12" s="134"/>
      <c r="FR12" s="133"/>
      <c r="FS12" s="208"/>
      <c r="FT12" s="208"/>
      <c r="FU12" s="118" t="str">
        <f>IF($AE12=2013,VLOOKUP(Brut!FW12,Semaines!$A$2:$L$523,11,FALSE),IF($AE12=2014,VLOOKUP(Brut!FW12,Semaines!$B$2:$L$523,10,FALSE),IF($AE12=2015,VLOOKUP(Brut!FW12,Semaines!$C$2:$L$523,9,FALSE),IF($AE12=2016,VLOOKUP(Brut!FW12,Semaines!$D$2:$L$523,8,FALSE),IF($AE12=2017,VLOOKUP(Brut!FW12,Semaines!$E$2:$L$523,7,FALSE),IF($AE12=2018,VLOOKUP(Brut!FW12,Semaines!$F$2:$L$523,6,FALSE),IF($AE12=2019,VLOOKUP(Brut!FW12,Semaines!$G$2:$L$523,5,FALSE),IF($AE12=2020,VLOOKUP(Brut!FW12,Semaines!$H$2:$L$523,4,FALSE),IF($AE12=2021,VLOOKUP(Brut!FW12,Semaines!$I$2:$L$523,3,FALSE),IF($AE12=2022,VLOOKUP(Brut!FW12,Semaines!$J$2:$L$523,2,FALSE),""))))))))))</f>
        <v/>
      </c>
      <c r="FV12" s="119" t="str">
        <f>IF($AE12=2013,VLOOKUP(Brut!FW12,Semaines!$A$2:$L$523,12,FALSE),IF($AE12=2014,VLOOKUP(Brut!FW12,Semaines!$B$2:$L$523,11,FALSE),IF($AE12=2015,VLOOKUP(Brut!FW12,Semaines!$C$2:$L$523,10,FALSE),IF($AE12=2016,VLOOKUP(Brut!FW12,Semaines!$D$2:$L$523,9,FALSE),IF($AE12=2017,VLOOKUP(Brut!FW12,Semaines!$E$2:$L$523,8,FALSE),IF($AE12=2018,VLOOKUP(Brut!FW12,Semaines!$F$2:$L$523,7,FALSE),IF($AE12=2019,VLOOKUP(Brut!FW12,Semaines!$G$2:$L$523,6,FALSE),IF($AE12=2020,VLOOKUP(Brut!FW12,Semaines!$H$2:$L$523,5,FALSE),IF($AE12=2021,VLOOKUP(Brut!FW12,Semaines!$I$2:$L$523,4,FALSE),IF($AE12=2022,VLOOKUP(Brut!FW12,Semaines!$J$2:$L$523,3,FALSE),""))))))))))</f>
        <v/>
      </c>
      <c r="FW12" s="134"/>
      <c r="FX12" s="133"/>
      <c r="FY12" s="118" t="str">
        <f>IF($AE12=2013,VLOOKUP(Brut!GA12,Semaines!$A$2:$L$523,11,FALSE),IF($AE12=2014,VLOOKUP(Brut!GA12,Semaines!$B$2:$L$523,10,FALSE),IF($AE12=2015,VLOOKUP(Brut!GA12,Semaines!$C$2:$L$523,9,FALSE),IF($AE12=2016,VLOOKUP(Brut!GA12,Semaines!$D$2:$L$523,8,FALSE),IF($AE12=2017,VLOOKUP(Brut!GA12,Semaines!$E$2:$L$523,7,FALSE),IF($AE12=2018,VLOOKUP(Brut!GA12,Semaines!$F$2:$L$523,6,FALSE),IF($AE12=2019,VLOOKUP(Brut!GA12,Semaines!$G$2:$L$523,5,FALSE),IF($AE12=2020,VLOOKUP(Brut!GA12,Semaines!$H$2:$L$523,4,FALSE),IF($AE12=2021,VLOOKUP(Brut!GA12,Semaines!$I$2:$L$523,3,FALSE),IF($AE12=2022,VLOOKUP(Brut!GA12,Semaines!$J$2:$L$523,2,FALSE),""))))))))))</f>
        <v/>
      </c>
      <c r="FZ12" s="119" t="str">
        <f>IF($AE12=2013,VLOOKUP(Brut!GA12,Semaines!$A$2:$L$523,12,FALSE),IF($AE12=2014,VLOOKUP(Brut!GA12,Semaines!$B$2:$L$523,11,FALSE),IF($AE12=2015,VLOOKUP(Brut!GA12,Semaines!$C$2:$L$523,10,FALSE),IF($AE12=2016,VLOOKUP(Brut!GA12,Semaines!$D$2:$L$523,9,FALSE),IF($AE12=2017,VLOOKUP(Brut!GA12,Semaines!$E$2:$L$523,8,FALSE),IF($AE12=2018,VLOOKUP(Brut!GA12,Semaines!$F$2:$L$523,7,FALSE),IF($AE12=2019,VLOOKUP(Brut!GA12,Semaines!$G$2:$L$523,6,FALSE),IF($AE12=2020,VLOOKUP(Brut!GA12,Semaines!$H$2:$L$523,5,FALSE),IF($AE12=2021,VLOOKUP(Brut!GA12,Semaines!$I$2:$L$523,4,FALSE),IF($AE12=2022,VLOOKUP(Brut!GA12,Semaines!$J$2:$L$523,3,FALSE),""))))))))))</f>
        <v/>
      </c>
      <c r="GA12" s="134"/>
      <c r="GB12" s="133"/>
      <c r="GC12" s="118" t="str">
        <f>IF($AE12=2013,VLOOKUP(Brut!GE12,Semaines!$A$2:$L$523,11,FALSE),IF($AE12=2014,VLOOKUP(Brut!GE12,Semaines!$B$2:$L$523,10,FALSE),IF($AE12=2015,VLOOKUP(Brut!GE12,Semaines!$C$2:$L$523,9,FALSE),IF($AE12=2016,VLOOKUP(Brut!GE12,Semaines!$D$2:$L$523,8,FALSE),IF($AE12=2017,VLOOKUP(Brut!GE12,Semaines!$E$2:$L$523,7,FALSE),IF($AE12=2018,VLOOKUP(Brut!GE12,Semaines!$F$2:$L$523,6,FALSE),IF($AE12=2019,VLOOKUP(Brut!GE12,Semaines!$G$2:$L$523,5,FALSE),IF($AE12=2020,VLOOKUP(Brut!GE12,Semaines!$H$2:$L$523,4,FALSE),IF($AE12=2021,VLOOKUP(Brut!GE12,Semaines!$I$2:$L$523,3,FALSE),IF($AE12=2022,VLOOKUP(Brut!GE12,Semaines!$J$2:$L$523,2,FALSE),""))))))))))</f>
        <v/>
      </c>
      <c r="GD12" s="119" t="str">
        <f>IF($AE12=2013,VLOOKUP(Brut!GE12,Semaines!$A$2:$L$523,12,FALSE),IF($AE12=2014,VLOOKUP(Brut!GE12,Semaines!$B$2:$L$523,11,FALSE),IF($AE12=2015,VLOOKUP(Brut!GE12,Semaines!$C$2:$L$523,10,FALSE),IF($AE12=2016,VLOOKUP(Brut!GE12,Semaines!$D$2:$L$523,9,FALSE),IF($AE12=2017,VLOOKUP(Brut!GE12,Semaines!$E$2:$L$523,8,FALSE),IF($AE12=2018,VLOOKUP(Brut!GE12,Semaines!$F$2:$L$523,7,FALSE),IF($AE12=2019,VLOOKUP(Brut!GE12,Semaines!$G$2:$L$523,6,FALSE),IF($AE12=2020,VLOOKUP(Brut!GE12,Semaines!$H$2:$L$523,5,FALSE),IF($AE12=2021,VLOOKUP(Brut!GE12,Semaines!$I$2:$L$523,4,FALSE),IF($AE12=2022,VLOOKUP(Brut!GE12,Semaines!$J$2:$L$523,3,FALSE),""))))))))))</f>
        <v/>
      </c>
      <c r="GE12" s="134"/>
      <c r="GF12" s="133"/>
      <c r="GG12" s="208"/>
      <c r="GH12" s="118" t="str">
        <f>IF($AE12=2013,VLOOKUP(Brut!GJ12,Semaines!$A$2:$L$523,11,FALSE),IF($AE12=2014,VLOOKUP(Brut!GJ12,Semaines!$B$2:$L$523,10,FALSE),IF($AE12=2015,VLOOKUP(Brut!GJ12,Semaines!$C$2:$L$523,9,FALSE),IF($AE12=2016,VLOOKUP(Brut!GJ12,Semaines!$D$2:$L$523,8,FALSE),IF($AE12=2017,VLOOKUP(Brut!GJ12,Semaines!$E$2:$L$523,7,FALSE),IF($AE12=2018,VLOOKUP(Brut!GJ12,Semaines!$F$2:$L$523,6,FALSE),IF($AE12=2019,VLOOKUP(Brut!GJ12,Semaines!$G$2:$L$523,5,FALSE),IF($AE12=2020,VLOOKUP(Brut!GJ12,Semaines!$H$2:$L$523,4,FALSE),IF($AE12=2021,VLOOKUP(Brut!GJ12,Semaines!$I$2:$L$523,3,FALSE),IF($AE12=2022,VLOOKUP(Brut!GJ12,Semaines!$J$2:$L$523,2,FALSE),""))))))))))</f>
        <v/>
      </c>
      <c r="GI12" s="119" t="str">
        <f>IF($AE12=2013,VLOOKUP(Brut!GJ12,Semaines!$A$2:$L$523,12,FALSE),IF($AE12=2014,VLOOKUP(Brut!GJ12,Semaines!$B$2:$L$523,11,FALSE),IF($AE12=2015,VLOOKUP(Brut!GJ12,Semaines!$C$2:$L$523,10,FALSE),IF($AE12=2016,VLOOKUP(Brut!GJ12,Semaines!$D$2:$L$523,9,FALSE),IF($AE12=2017,VLOOKUP(Brut!GJ12,Semaines!$E$2:$L$523,8,FALSE),IF($AE12=2018,VLOOKUP(Brut!GJ12,Semaines!$F$2:$L$523,7,FALSE),IF($AE12=2019,VLOOKUP(Brut!GJ12,Semaines!$G$2:$L$523,6,FALSE),IF($AE12=2020,VLOOKUP(Brut!GJ12,Semaines!$H$2:$L$523,5,FALSE),IF($AE12=2021,VLOOKUP(Brut!GJ12,Semaines!$I$2:$L$523,4,FALSE),IF($AE12=2022,VLOOKUP(Brut!GJ12,Semaines!$J$2:$L$523,3,FALSE),""))))))))))</f>
        <v/>
      </c>
      <c r="GJ12" s="134"/>
      <c r="GK12" s="133"/>
      <c r="GL12" s="118" t="str">
        <f>IF($AE12=2013,VLOOKUP(Brut!GN12,Semaines!$A$2:$L$523,11,FALSE),IF($AE12=2014,VLOOKUP(Brut!GN12,Semaines!$B$2:$L$523,10,FALSE),IF($AE12=2015,VLOOKUP(Brut!GN12,Semaines!$C$2:$L$523,9,FALSE),IF($AE12=2016,VLOOKUP(Brut!GN12,Semaines!$D$2:$L$523,8,FALSE),IF($AE12=2017,VLOOKUP(Brut!GN12,Semaines!$E$2:$L$523,7,FALSE),IF($AE12=2018,VLOOKUP(Brut!GN12,Semaines!$F$2:$L$523,6,FALSE),IF($AE12=2019,VLOOKUP(Brut!GN12,Semaines!$G$2:$L$523,5,FALSE),IF($AE12=2020,VLOOKUP(Brut!GN12,Semaines!$H$2:$L$523,4,FALSE),IF($AE12=2021,VLOOKUP(Brut!GN12,Semaines!$I$2:$L$523,3,FALSE),IF($AE12=2022,VLOOKUP(Brut!GN12,Semaines!$J$2:$L$523,2,FALSE),""))))))))))</f>
        <v/>
      </c>
      <c r="GM12" s="119" t="str">
        <f>IF($AE12=2013,VLOOKUP(Brut!GN12,Semaines!$A$2:$L$523,12,FALSE),IF($AE12=2014,VLOOKUP(Brut!GN12,Semaines!$B$2:$L$523,11,FALSE),IF($AE12=2015,VLOOKUP(Brut!GN12,Semaines!$C$2:$L$523,10,FALSE),IF($AE12=2016,VLOOKUP(Brut!GN12,Semaines!$D$2:$L$523,9,FALSE),IF($AE12=2017,VLOOKUP(Brut!GN12,Semaines!$E$2:$L$523,8,FALSE),IF($AE12=2018,VLOOKUP(Brut!GN12,Semaines!$F$2:$L$523,7,FALSE),IF($AE12=2019,VLOOKUP(Brut!GN12,Semaines!$G$2:$L$523,6,FALSE),IF($AE12=2020,VLOOKUP(Brut!GN12,Semaines!$H$2:$L$523,5,FALSE),IF($AE12=2021,VLOOKUP(Brut!GN12,Semaines!$I$2:$L$523,4,FALSE),IF($AE12=2022,VLOOKUP(Brut!GN12,Semaines!$J$2:$L$523,3,FALSE),""))))))))))</f>
        <v/>
      </c>
      <c r="GN12" s="134"/>
      <c r="GO12" s="133"/>
      <c r="GP12" s="210"/>
      <c r="GQ12" s="211"/>
      <c r="GR12" s="212"/>
      <c r="GS12" s="213"/>
      <c r="GT12" s="211"/>
      <c r="GU12" s="209"/>
      <c r="GV12" s="118" t="str">
        <f>IF($AE12=2013,VLOOKUP(Brut!GX12,Semaines!$A$2:$L$523,11,FALSE),IF($AE12=2014,VLOOKUP(Brut!GX12,Semaines!$B$2:$L$523,10,FALSE),IF($AE12=2015,VLOOKUP(Brut!GX12,Semaines!$C$2:$L$523,9,FALSE),IF($AE12=2016,VLOOKUP(Brut!GX12,Semaines!$D$2:$L$523,8,FALSE),IF($AE12=2017,VLOOKUP(Brut!GX12,Semaines!$E$2:$L$523,7,FALSE),IF($AE12=2018,VLOOKUP(Brut!GX12,Semaines!$F$2:$L$523,6,FALSE),IF($AE12=2019,VLOOKUP(Brut!GX12,Semaines!$G$2:$L$523,5,FALSE),IF($AE12=2020,VLOOKUP(Brut!GX12,Semaines!$H$2:$L$523,4,FALSE),IF($AE12=2021,VLOOKUP(Brut!GX12,Semaines!$I$2:$L$523,3,FALSE),IF($AE12=2022,VLOOKUP(Brut!GX12,Semaines!$J$2:$L$523,2,FALSE),""))))))))))</f>
        <v/>
      </c>
      <c r="GW12" s="119" t="str">
        <f>IF($AE12=2013,VLOOKUP(Brut!GX12,Semaines!$A$2:$L$523,12,FALSE),IF($AE12=2014,VLOOKUP(Brut!GX12,Semaines!$B$2:$L$523,11,FALSE),IF($AE12=2015,VLOOKUP(Brut!GX12,Semaines!$C$2:$L$523,10,FALSE),IF($AE12=2016,VLOOKUP(Brut!GX12,Semaines!$D$2:$L$523,9,FALSE),IF($AE12=2017,VLOOKUP(Brut!GX12,Semaines!$E$2:$L$523,8,FALSE),IF($AE12=2018,VLOOKUP(Brut!GX12,Semaines!$F$2:$L$523,7,FALSE),IF($AE12=2019,VLOOKUP(Brut!GX12,Semaines!$G$2:$L$523,6,FALSE),IF($AE12=2020,VLOOKUP(Brut!GX12,Semaines!$H$2:$L$523,5,FALSE),IF($AE12=2021,VLOOKUP(Brut!GX12,Semaines!$I$2:$L$523,4,FALSE),IF($AE12=2022,VLOOKUP(Brut!GX12,Semaines!$J$2:$L$523,3,FALSE),""))))))))))</f>
        <v/>
      </c>
      <c r="GX12" s="134"/>
      <c r="GY12" s="133"/>
      <c r="GZ12" s="208"/>
      <c r="HA12" s="214"/>
      <c r="HB12" s="215"/>
      <c r="HC12" s="182"/>
      <c r="HD12" s="209"/>
      <c r="HE12" s="208"/>
      <c r="HF12" s="118" t="str">
        <f>IF($AE12=2013,VLOOKUP(Brut!HH12,Semaines!$A$2:$L$523,11,FALSE),IF($AE12=2014,VLOOKUP(Brut!HH12,Semaines!$B$2:$L$523,10,FALSE),IF($AE12=2015,VLOOKUP(Brut!HH12,Semaines!$C$2:$L$523,9,FALSE),IF($AE12=2016,VLOOKUP(Brut!HH12,Semaines!$D$2:$L$523,8,FALSE),IF($AE12=2017,VLOOKUP(Brut!HH12,Semaines!$E$2:$L$523,7,FALSE),IF($AE12=2018,VLOOKUP(Brut!HH12,Semaines!$F$2:$L$523,6,FALSE),IF($AE12=2019,VLOOKUP(Brut!HH12,Semaines!$G$2:$L$523,5,FALSE),IF($AE12=2020,VLOOKUP(Brut!HH12,Semaines!$H$2:$L$523,4,FALSE),IF($AE12=2021,VLOOKUP(Brut!HH12,Semaines!$I$2:$L$523,3,FALSE),IF($AE12=2022,VLOOKUP(Brut!HH12,Semaines!$J$2:$L$523,2,FALSE),""))))))))))</f>
        <v/>
      </c>
      <c r="HG12" s="119" t="str">
        <f>IF($AE12=2013,VLOOKUP(Brut!HH12,Semaines!$A$2:$L$523,12,FALSE),IF($AE12=2014,VLOOKUP(Brut!HH12,Semaines!$B$2:$L$523,11,FALSE),IF($AE12=2015,VLOOKUP(Brut!HH12,Semaines!$C$2:$L$523,10,FALSE),IF($AE12=2016,VLOOKUP(Brut!HH12,Semaines!$D$2:$L$523,9,FALSE),IF($AE12=2017,VLOOKUP(Brut!HH12,Semaines!$E$2:$L$523,8,FALSE),IF($AE12=2018,VLOOKUP(Brut!HH12,Semaines!$F$2:$L$523,7,FALSE),IF($AE12=2019,VLOOKUP(Brut!HH12,Semaines!$G$2:$L$523,6,FALSE),IF($AE12=2020,VLOOKUP(Brut!HH12,Semaines!$H$2:$L$523,5,FALSE),IF($AE12=2021,VLOOKUP(Brut!HH12,Semaines!$I$2:$L$523,4,FALSE),IF($AE12=2022,VLOOKUP(Brut!HH12,Semaines!$J$2:$L$523,3,FALSE),""))))))))))</f>
        <v/>
      </c>
      <c r="HH12" s="134"/>
      <c r="HI12" s="133"/>
      <c r="HJ12" s="210"/>
      <c r="HK12" s="209"/>
      <c r="HL12" s="118" t="str">
        <f>IF($AE12=2013,VLOOKUP(Brut!HN12,Semaines!$A$2:$L$523,11,FALSE),IF($AE12=2014,VLOOKUP(Brut!HN12,Semaines!$B$2:$L$523,10,FALSE),IF($AE12=2015,VLOOKUP(Brut!HN12,Semaines!$C$2:$L$523,9,FALSE),IF($AE12=2016,VLOOKUP(Brut!HN12,Semaines!$D$2:$L$523,8,FALSE),IF($AE12=2017,VLOOKUP(Brut!HN12,Semaines!$E$2:$L$523,7,FALSE),IF($AE12=2018,VLOOKUP(Brut!HN12,Semaines!$F$2:$L$523,6,FALSE),IF($AE12=2019,VLOOKUP(Brut!HN12,Semaines!$G$2:$L$523,5,FALSE),IF($AE12=2020,VLOOKUP(Brut!HN12,Semaines!$H$2:$L$523,4,FALSE),IF($AE12=2021,VLOOKUP(Brut!HN12,Semaines!$I$2:$L$523,3,FALSE),IF($AE12=2022,VLOOKUP(Brut!HN12,Semaines!$J$2:$L$523,2,FALSE),""))))))))))</f>
        <v/>
      </c>
      <c r="HM12" s="119" t="str">
        <f>IF($AE12=2013,VLOOKUP(Brut!HN12,Semaines!$A$2:$L$523,12,FALSE),IF($AE12=2014,VLOOKUP(Brut!HN12,Semaines!$B$2:$L$523,11,FALSE),IF($AE12=2015,VLOOKUP(Brut!HN12,Semaines!$C$2:$L$523,10,FALSE),IF($AE12=2016,VLOOKUP(Brut!HN12,Semaines!$D$2:$L$523,9,FALSE),IF($AE12=2017,VLOOKUP(Brut!HN12,Semaines!$E$2:$L$523,8,FALSE),IF($AE12=2018,VLOOKUP(Brut!HN12,Semaines!$F$2:$L$523,7,FALSE),IF($AE12=2019,VLOOKUP(Brut!HN12,Semaines!$G$2:$L$523,6,FALSE),IF($AE12=2020,VLOOKUP(Brut!HN12,Semaines!$H$2:$L$523,5,FALSE),IF($AE12=2021,VLOOKUP(Brut!HN12,Semaines!$I$2:$L$523,4,FALSE),IF($AE12=2022,VLOOKUP(Brut!HN12,Semaines!$J$2:$L$523,3,FALSE),""))))))))))</f>
        <v/>
      </c>
      <c r="HN12" s="134"/>
      <c r="HO12" s="133"/>
      <c r="HP12" s="210"/>
      <c r="HQ12" s="211"/>
      <c r="HR12" s="212"/>
      <c r="HS12" s="213"/>
      <c r="HT12" s="209"/>
      <c r="HU12" s="208"/>
      <c r="HV12" s="208"/>
      <c r="HW12" s="212"/>
      <c r="HX12" s="213"/>
      <c r="HY12" s="229" t="str">
        <f>IF($AE12=2013,VLOOKUP(Brut!IA12,Semaines!$A$2:$L$523,11,FALSE),IF($AE12=2014,VLOOKUP(Brut!IA12,Semaines!$B$2:$L$523,10,FALSE),IF($AE12=2015,VLOOKUP(Brut!IA12,Semaines!$C$2:$L$523,9,FALSE),IF($AE12=2016,VLOOKUP(Brut!IA12,Semaines!$D$2:$L$523,8,FALSE),IF($AE12=2017,VLOOKUP(Brut!IA12,Semaines!$E$2:$L$523,7,FALSE),IF($AE12=2018,VLOOKUP(Brut!IA12,Semaines!$F$2:$L$523,6,FALSE),IF($AE12=2019,VLOOKUP(Brut!IA12,Semaines!$G$2:$L$523,5,FALSE),IF($AE12=2020,VLOOKUP(Brut!IA12,Semaines!$H$2:$L$523,4,FALSE),IF($AE12=2021,VLOOKUP(Brut!IA12,Semaines!$I$2:$L$523,3,FALSE),IF($AE12=2022,VLOOKUP(Brut!IA12,Semaines!$J$2:$L$523,2,FALSE),""))))))))))</f>
        <v/>
      </c>
      <c r="HZ12" s="119" t="str">
        <f>IF($AE12=2013,VLOOKUP(Brut!IA12,Semaines!$A$2:$L$523,12,FALSE),IF($AE12=2014,VLOOKUP(Brut!IA12,Semaines!$B$2:$L$523,11,FALSE),IF($AE12=2015,VLOOKUP(Brut!IA12,Semaines!$C$2:$L$523,10,FALSE),IF($AE12=2016,VLOOKUP(Brut!IA12,Semaines!$D$2:$L$523,9,FALSE),IF($AE12=2017,VLOOKUP(Brut!IA12,Semaines!$E$2:$L$523,8,FALSE),IF($AE12=2018,VLOOKUP(Brut!IA12,Semaines!$F$2:$L$523,7,FALSE),IF($AE12=2019,VLOOKUP(Brut!IA12,Semaines!$G$2:$L$523,6,FALSE),IF($AE12=2020,VLOOKUP(Brut!IA12,Semaines!$H$2:$L$523,5,FALSE),IF($AE12=2021,VLOOKUP(Brut!IA12,Semaines!$I$2:$L$523,4,FALSE),IF($AE12=2022,VLOOKUP(Brut!IA12,Semaines!$J$2:$L$523,3,FALSE),""))))))))))</f>
        <v/>
      </c>
      <c r="IA12" s="134"/>
      <c r="IB12" s="133"/>
      <c r="IC12" s="118" t="str">
        <f>IF($AE12=2013,VLOOKUP(Brut!IE12,Semaines!$A$2:$L$523,11,FALSE),IF($AE12=2014,VLOOKUP(Brut!IE12,Semaines!$B$2:$L$523,10,FALSE),IF($AE12=2015,VLOOKUP(Brut!IE12,Semaines!$C$2:$L$523,9,FALSE),IF($AE12=2016,VLOOKUP(Brut!IE12,Semaines!$D$2:$L$523,8,FALSE),IF($AE12=2017,VLOOKUP(Brut!IE12,Semaines!$E$2:$L$523,7,FALSE),IF($AE12=2018,VLOOKUP(Brut!IE12,Semaines!$F$2:$L$523,6,FALSE),IF($AE12=2019,VLOOKUP(Brut!IE12,Semaines!$G$2:$L$523,5,FALSE),IF($AE12=2020,VLOOKUP(Brut!IE12,Semaines!$H$2:$L$523,4,FALSE),IF($AE12=2021,VLOOKUP(Brut!IE12,Semaines!$I$2:$L$523,3,FALSE),IF($AE12=2022,VLOOKUP(Brut!IE12,Semaines!$J$2:$L$523,2,FALSE),""))))))))))</f>
        <v/>
      </c>
      <c r="ID12" s="119" t="str">
        <f>IF($AE12=2013,VLOOKUP(Brut!IE12,Semaines!$A$2:$L$523,12,FALSE),IF($AE12=2014,VLOOKUP(Brut!IE12,Semaines!$B$2:$L$523,11,FALSE),IF($AE12=2015,VLOOKUP(Brut!IE12,Semaines!$C$2:$L$523,10,FALSE),IF($AE12=2016,VLOOKUP(Brut!IE12,Semaines!$D$2:$L$523,9,FALSE),IF($AE12=2017,VLOOKUP(Brut!IE12,Semaines!$E$2:$L$523,8,FALSE),IF($AE12=2018,VLOOKUP(Brut!IE12,Semaines!$F$2:$L$523,7,FALSE),IF($AE12=2019,VLOOKUP(Brut!IE12,Semaines!$G$2:$L$523,6,FALSE),IF($AE12=2020,VLOOKUP(Brut!IE12,Semaines!$H$2:$L$523,5,FALSE),IF($AE12=2021,VLOOKUP(Brut!IE12,Semaines!$I$2:$L$523,4,FALSE),IF($AE12=2022,VLOOKUP(Brut!IE12,Semaines!$J$2:$L$523,3,FALSE),""))))))))))</f>
        <v/>
      </c>
      <c r="IE12" s="134"/>
      <c r="IF12" s="133"/>
      <c r="IG12" s="128" t="str">
        <f>IF(Import!AY2=0,"",Import!AY2)</f>
        <v/>
      </c>
      <c r="IH12" s="118" t="str">
        <f t="array" ref="IH12">IFERROR(IF(IG12="",IF(IE12="",IF(IC12="","",IF($AE12=2013,VLOOKUP(Brut!IE12+1,Semaines!$A$2:$L$523,11,FALSE),IF($AE12=2014,VLOOKUP(Brut!IE12+1,Semaines!$B$2:$L$523,10,FALSE),IF($AE12=2015,VLOOKUP(Brut!IE12+1,Semaines!$C$2:$L$523,9,FALSE),IF($AE12=2016,VLOOKUP(Brut!IE12+1,Semaines!$D$2:$L$523,8,FALSE),IF($AE12=2017,VLOOKUP(Brut!IE12+1,Semaines!$E$2:$L$523,7,FALSE),IF($AE12=2018,VLOOKUP(Brut!IE12+1,Semaines!$F$2:$L$523,6,FALSE),IF($AE12=2019,VLOOKUP(Brut!IE12+1,Semaines!$G$2:$L$523,5,FALSE),IF($AE12=2020,VLOOKUP(Brut!IE12+1,Semaines!$H$2:$L$523,4,FALSE),IF($AE12=2021,VLOOKUP(Brut!IE12+1,Semaines!$I$2:$L$523,3,FALSE),IF($AE12=2022,VLOOKUP(Brut!IE12+1,Semaines!$J$2:$L$523,2,FALSE),""))))))))))),IF(IF12="",IF($AE12=2013,VLOOKUP(Brut!IE12+1,Semaines!$A$2:$L$523,11,FALSE),IF($AE12=2014,VLOOKUP(Brut!IE12+1,Semaines!$B$2:$L$523,10,FALSE),IF($AE12=2015,VLOOKUP(Brut!IE12+1,Semaines!$C$2:$L$523,9,FALSE),IF($AE12=2016,VLOOKUP(Brut!IE12+1,Semaines!$D$2:$L$523,8,FALSE),IF($AE12=2017,VLOOKUP(Brut!IE12+1,Semaines!$E$2:$L$523,7,FALSE),IF($AE12=2018,VLOOKUP(Brut!IE12+1,Semaines!$F$2:$L$523,6,FALSE),IF($AE12=2019,VLOOKUP(Brut!IE12+1,Semaines!$G$2:$L$523,5,FALSE),IF($AE12=2020,VLOOKUP(Brut!IE12+1,Semaines!$H$2:$L$523,4,FALSE),IF($AE12=2021,VLOOKUP(Brut!IE12+1,Semaines!$I$2:$L$523,3,FALSE),IF($AE12=2022,VLOOKUP(Brut!IE12+1,Semaines!$J$2:$L$523,2,FALSE),"")))))))))),IF($AE12=2013,VLOOKUP(Brut!IG12+1,Semaines!$A$2:$L$523,11,FALSE),IF($AE12=2014,VLOOKUP(Brut!IG12+1,Semaines!$B$2:$L$523,10,FALSE),IF($AE12=2015,VLOOKUP(Brut!IG12+1,Semaines!$C$2:$L$523,9,FALSE),IF($AE12=2016,VLOOKUP(Brut!IG12+1,Semaines!$D$2:$L$523,8,FALSE),IF($AE12=2017,VLOOKUP(Brut!IG12+1,Semaines!$E$2:$L$523,7,FALSE),IF($AE12=2018,VLOOKUP(Brut!IG12+1,Semaines!$F$2:$L$523,6,FALSE),IF($AE12=2019,VLOOKUP(Brut!IG12+1,Semaines!$G$2:$L$523,5,FALSE),IF($AE12=2020,VLOOKUP(Brut!IG12+1,Semaines!$H$2:$L$523,4,FALSE),IF($AE12=2021,VLOOKUP(Brut!IG12+1,Semaines!$I$2:$L$523,3,FALSE),IF($AE12=2022,VLOOKUP(Brut!IG12+1,Semaines!$J$2:$L$523,2,FALSE),"")))))))))))),_xlfn.ISOWEEKNUM(IG12)),"")</f>
        <v/>
      </c>
      <c r="II12" s="119" t="str">
        <f>IF(IG12="",IF(IF12="",IF(ID12="","",IF($AE12=2013,VLOOKUP(Brut!IJ12,Semaines!$A$2:$L$523,12,FALSE),IF($AE12=2014,VLOOKUP(Brut!IJ12,Semaines!$B$2:$L$523,11,FALSE),IF($AE12=2015,VLOOKUP(Brut!IJ12,Semaines!$C$2:$L$523,10,FALSE),IF($AE12=2016,VLOOKUP(Brut!IJ12,Semaines!$D$2:$L$523,9,FALSE),IF($AE12=2017,VLOOKUP(Brut!IJ12,Semaines!$E$2:$L$523,8,FALSE),IF($AE12=2018,VLOOKUP(Brut!IJ12,Semaines!$F$2:$L$523,7,FALSE),IF($AE12=2019,VLOOKUP(Brut!IJ12,Semaines!$G$2:$L$523,6,FALSE),IF($AE12=2020,VLOOKUP(Brut!IJ12,Semaines!$H$2:$L$523,5,FALSE),IF($AE12=2021,VLOOKUP(Brut!IJ12,Semaines!$I$2:$L$523,4,FALSE),IF($AE12=2022,VLOOKUP(Brut!IJ12,Semaines!$J$2:$L$523,3,FALSE),""))))))))))),IF(IE12="",IF($AE12=2013,VLOOKUP(Brut!IJ12,Semaines!$A$2:$L$523,12,FALSE),IF($AE12=2014,VLOOKUP(Brut!IJ12,Semaines!$B$2:$L$523,11,FALSE),IF($AE12=2015,VLOOKUP(Brut!IJ12,Semaines!$C$2:$L$523,10,FALSE),IF($AE12=2016,VLOOKUP(Brut!IJ12,Semaines!$D$2:$L$523,9,FALSE),IF($AE12=2017,VLOOKUP(Brut!IJ12,Semaines!$E$2:$L$523,8,FALSE),IF($AE12=2018,VLOOKUP(Brut!IJ12,Semaines!$F$2:$L$523,7,FALSE),IF($AE12=2019,VLOOKUP(Brut!IJ12,Semaines!$G$2:$L$523,6,FALSE),IF($AE12=2020,VLOOKUP(Brut!IJ12,Semaines!$H$2:$L$523,5,FALSE),IF($AE12=2021,VLOOKUP(Brut!IJ12,Semaines!$I$2:$L$523,4,FALSE),IF($AE12=2022,VLOOKUP(Brut!IJ12,Semaines!$J$2:$L$523,3,FALSE),"")))))))))),IF(ID12="","",IF($AE12=2013,VLOOKUP(Brut!IJ12,Semaines!$A$2:$L$523,12,FALSE),IF($AE12=2014,VLOOKUP(Brut!IJ12,Semaines!$B$2:$L$523,11,FALSE),IF($AE12=2015,VLOOKUP(Brut!IJ12,Semaines!$C$2:$L$523,10,FALSE),IF($AE12=2016,VLOOKUP(Brut!IJ12,Semaines!$D$2:$L$523,9,FALSE),IF($AE12=2017,VLOOKUP(Brut!IJ12,Semaines!$E$2:$L$523,8,FALSE),IF($AE12=2018,VLOOKUP(Brut!IJ12,Semaines!$F$2:$L$523,7,FALSE),IF($AE12=2019,VLOOKUP(Brut!IJ12,Semaines!$G$2:$L$523,6,FALSE),IF($AE12=2020,VLOOKUP(Brut!IJ12,Semaines!$H$2:$L$523,5,FALSE),IF($AE12=2021,VLOOKUP(Brut!IJ12,Semaines!$I$2:$L$523,4,FALSE),IF($AE12=2022,VLOOKUP(Brut!IJ12,Semaines!$J$2:$L$523,3,FALSE),""))))))))))))),IF(AND(MONTH(IG12)=12,_xlfn.ISOWEEKNUM(IG12)=1),YEAR(IG12)+1,YEAR(IG12)))</f>
        <v/>
      </c>
      <c r="IJ12" s="135"/>
      <c r="IK12" s="136"/>
      <c r="IL12" s="208"/>
      <c r="IM12" s="118" t="str">
        <f>IF($AE12=2013,VLOOKUP(Brut!IO12,Semaines!$A$2:$L$523,11,FALSE),IF($AE12=2014,VLOOKUP(Brut!IO12,Semaines!$B$2:$L$523,10,FALSE),IF($AE12=2015,VLOOKUP(Brut!IO12,Semaines!$C$2:$L$523,9,FALSE),IF($AE12=2016,VLOOKUP(Brut!IO12,Semaines!$D$2:$L$523,8,FALSE),IF($AE12=2017,VLOOKUP(Brut!IO12,Semaines!$E$2:$L$523,7,FALSE),IF($AE12=2018,VLOOKUP(Brut!IO12,Semaines!$F$2:$L$523,6,FALSE),IF($AE12=2019,VLOOKUP(Brut!IO12,Semaines!$G$2:$L$523,5,FALSE),IF($AE12=2020,VLOOKUP(Brut!IO12,Semaines!$H$2:$L$523,4,FALSE),IF($AE12=2021,VLOOKUP(Brut!IO12,Semaines!$I$2:$L$523,3,FALSE),IF($AE12=2022,VLOOKUP(Brut!IO12,Semaines!$J$2:$L$523,2,FALSE),""))))))))))</f>
        <v/>
      </c>
      <c r="IN12" s="119" t="str">
        <f>IF($AE12=2013,VLOOKUP(Brut!IO12,Semaines!$A$2:$L$523,12,FALSE),IF($AE12=2014,VLOOKUP(Brut!IO12,Semaines!$B$2:$L$523,11,FALSE),IF($AE12=2015,VLOOKUP(Brut!IO12,Semaines!$C$2:$L$523,10,FALSE),IF($AE12=2016,VLOOKUP(Brut!IO12,Semaines!$D$2:$L$523,9,FALSE),IF($AE12=2017,VLOOKUP(Brut!IO12,Semaines!$E$2:$L$523,8,FALSE),IF($AE12=2018,VLOOKUP(Brut!IO12,Semaines!$F$2:$L$523,7,FALSE),IF($AE12=2019,VLOOKUP(Brut!IO12,Semaines!$G$2:$L$523,6,FALSE),IF($AE12=2020,VLOOKUP(Brut!IO12,Semaines!$H$2:$L$523,5,FALSE),IF($AE12=2021,VLOOKUP(Brut!IO12,Semaines!$I$2:$L$523,4,FALSE),IF($AE12=2022,VLOOKUP(Brut!IO12,Semaines!$J$2:$L$523,3,FALSE),""))))))))))</f>
        <v/>
      </c>
      <c r="IO12" s="134"/>
      <c r="IP12" s="133"/>
      <c r="IQ12" s="118" t="str">
        <f>IF($AE12=2013,VLOOKUP(Brut!IS12,Semaines!$A$2:$L$523,11,FALSE),IF($AE12=2014,VLOOKUP(Brut!IS12,Semaines!$B$2:$L$523,10,FALSE),IF($AE12=2015,VLOOKUP(Brut!IS12,Semaines!$C$2:$L$523,9,FALSE),IF($AE12=2016,VLOOKUP(Brut!IS12,Semaines!$D$2:$L$523,8,FALSE),IF($AE12=2017,VLOOKUP(Brut!IS12,Semaines!$E$2:$L$523,7,FALSE),IF($AE12=2018,VLOOKUP(Brut!IS12,Semaines!$F$2:$L$523,6,FALSE),IF($AE12=2019,VLOOKUP(Brut!IS12,Semaines!$G$2:$L$523,5,FALSE),IF($AE12=2020,VLOOKUP(Brut!IS12,Semaines!$H$2:$L$523,4,FALSE),IF($AE12=2021,VLOOKUP(Brut!IS12,Semaines!$I$2:$L$523,3,FALSE),IF($AE12=2022,VLOOKUP(Brut!IS12,Semaines!$J$2:$L$523,2,FALSE),""))))))))))</f>
        <v/>
      </c>
      <c r="IR12" s="119" t="str">
        <f>IF($AE12=2013,VLOOKUP(Brut!IS12,Semaines!$A$2:$L$523,12,FALSE),IF($AE12=2014,VLOOKUP(Brut!IS12,Semaines!$B$2:$L$523,11,FALSE),IF($AE12=2015,VLOOKUP(Brut!IS12,Semaines!$C$2:$L$523,10,FALSE),IF($AE12=2016,VLOOKUP(Brut!IS12,Semaines!$D$2:$L$523,9,FALSE),IF($AE12=2017,VLOOKUP(Brut!IS12,Semaines!$E$2:$L$523,8,FALSE),IF($AE12=2018,VLOOKUP(Brut!IS12,Semaines!$F$2:$L$523,7,FALSE),IF($AE12=2019,VLOOKUP(Brut!IS12,Semaines!$G$2:$L$523,6,FALSE),IF($AE12=2020,VLOOKUP(Brut!IS12,Semaines!$H$2:$L$523,5,FALSE),IF($AE12=2021,VLOOKUP(Brut!IS12,Semaines!$I$2:$L$523,4,FALSE),IF($AE12=2022,VLOOKUP(Brut!IS12,Semaines!$J$2:$L$523,3,FALSE),""))))))))))</f>
        <v/>
      </c>
      <c r="IS12" s="134"/>
      <c r="IT12" s="230"/>
      <c r="IU12" s="212"/>
      <c r="IV12" s="213"/>
      <c r="IW12" s="208"/>
      <c r="IX12" s="208"/>
      <c r="IY12" s="118" t="str">
        <f>IF($AE12=2013,VLOOKUP(Brut!JA12,Semaines!$A$2:$L$523,11,FALSE),IF($AE12=2014,VLOOKUP(Brut!JA12,Semaines!$B$2:$L$523,10,FALSE),IF($AE12=2015,VLOOKUP(Brut!JA12,Semaines!$C$2:$L$523,9,FALSE),IF($AE12=2016,VLOOKUP(Brut!JA12,Semaines!$D$2:$L$523,8,FALSE),IF($AE12=2017,VLOOKUP(Brut!JA12,Semaines!$E$2:$L$523,7,FALSE),IF($AE12=2018,VLOOKUP(Brut!JA12,Semaines!$F$2:$L$523,6,FALSE),IF($AE12=2019,VLOOKUP(Brut!JA12,Semaines!$G$2:$L$523,5,FALSE),IF($AE12=2020,VLOOKUP(Brut!JA12,Semaines!$H$2:$L$523,4,FALSE),IF($AE12=2021,VLOOKUP(Brut!JA12,Semaines!$I$2:$L$523,3,FALSE),IF($AE12=2022,VLOOKUP(Brut!JA12,Semaines!$J$2:$L$523,2,FALSE),""))))))))))</f>
        <v/>
      </c>
      <c r="IZ12" s="119" t="str">
        <f>IF($AE12=2013,VLOOKUP(Brut!JA12,Semaines!$A$2:$L$523,12,FALSE),IF($AE12=2014,VLOOKUP(Brut!JA12,Semaines!$B$2:$L$523,11,FALSE),IF($AE12=2015,VLOOKUP(Brut!JA12,Semaines!$C$2:$L$523,10,FALSE),IF($AE12=2016,VLOOKUP(Brut!JA12,Semaines!$D$2:$L$523,9,FALSE),IF($AE12=2017,VLOOKUP(Brut!JA12,Semaines!$E$2:$L$523,8,FALSE),IF($AE12=2018,VLOOKUP(Brut!JA12,Semaines!$F$2:$L$523,7,FALSE),IF($AE12=2019,VLOOKUP(Brut!JA12,Semaines!$G$2:$L$523,6,FALSE),IF($AE12=2020,VLOOKUP(Brut!JA12,Semaines!$H$2:$L$523,5,FALSE),IF($AE12=2021,VLOOKUP(Brut!JA12,Semaines!$I$2:$L$523,4,FALSE),IF($AE12=2022,VLOOKUP(Brut!JA12,Semaines!$J$2:$L$523,3,FALSE),""))))))))))</f>
        <v/>
      </c>
      <c r="JA12" s="134"/>
      <c r="JB12" s="133"/>
      <c r="JC12" s="210"/>
      <c r="JD12" s="211"/>
      <c r="JE12" s="212"/>
      <c r="JF12" s="213"/>
      <c r="JG12" s="208"/>
      <c r="JH12" s="118" t="str">
        <f>IF($AE12=2013,VLOOKUP(Brut!JJ12,Semaines!$A$2:$L$523,11,FALSE),IF($AE12=2014,VLOOKUP(Brut!JJ12,Semaines!$B$2:$L$523,10,FALSE),IF($AE12=2015,VLOOKUP(Brut!JJ12,Semaines!$C$2:$L$523,9,FALSE),IF($AE12=2016,VLOOKUP(Brut!JJ12,Semaines!$D$2:$L$523,8,FALSE),IF($AE12=2017,VLOOKUP(Brut!JJ12,Semaines!$E$2:$L$523,7,FALSE),IF($AE12=2018,VLOOKUP(Brut!JJ12,Semaines!$F$2:$L$523,6,FALSE),IF($AE12=2019,VLOOKUP(Brut!JJ12,Semaines!$G$2:$L$523,5,FALSE),IF($AE12=2020,VLOOKUP(Brut!JJ12,Semaines!$H$2:$L$523,4,FALSE),IF($AE12=2021,VLOOKUP(Brut!JJ12,Semaines!$I$2:$L$523,3,FALSE),IF($AE12=2022,VLOOKUP(Brut!JJ12,Semaines!$J$2:$L$523,2,FALSE),""))))))))))</f>
        <v/>
      </c>
      <c r="JI12" s="119" t="str">
        <f>IF($AE12=2013,VLOOKUP(Brut!JJ12,Semaines!$A$2:$L$523,12,FALSE),IF($AE12=2014,VLOOKUP(Brut!JJ12,Semaines!$B$2:$L$523,11,FALSE),IF($AE12=2015,VLOOKUP(Brut!JJ12,Semaines!$C$2:$L$523,10,FALSE),IF($AE12=2016,VLOOKUP(Brut!JJ12,Semaines!$D$2:$L$523,9,FALSE),IF($AE12=2017,VLOOKUP(Brut!JJ12,Semaines!$E$2:$L$523,8,FALSE),IF($AE12=2018,VLOOKUP(Brut!JJ12,Semaines!$F$2:$L$523,7,FALSE),IF($AE12=2019,VLOOKUP(Brut!JJ12,Semaines!$G$2:$L$523,6,FALSE),IF($AE12=2020,VLOOKUP(Brut!JJ12,Semaines!$H$2:$L$523,5,FALSE),IF($AE12=2021,VLOOKUP(Brut!JJ12,Semaines!$I$2:$L$523,4,FALSE),IF($AE12=2022,VLOOKUP(Brut!JJ12,Semaines!$J$2:$L$523,3,FALSE),""))))))))))</f>
        <v/>
      </c>
      <c r="JJ12" s="134"/>
      <c r="JK12" s="133"/>
      <c r="JL12" s="118" t="str">
        <f>IF($AE12=2013,VLOOKUP(Brut!JN12,Semaines!$A$2:$L$523,11,FALSE),IF($AE12=2014,VLOOKUP(Brut!JN12,Semaines!$B$2:$L$523,10,FALSE),IF($AE12=2015,VLOOKUP(Brut!JN12,Semaines!$C$2:$L$523,9,FALSE),IF($AE12=2016,VLOOKUP(Brut!JN12,Semaines!$D$2:$L$523,8,FALSE),IF($AE12=2017,VLOOKUP(Brut!JN12,Semaines!$E$2:$L$523,7,FALSE),IF($AE12=2018,VLOOKUP(Brut!JN12,Semaines!$F$2:$L$523,6,FALSE),IF($AE12=2019,VLOOKUP(Brut!JN12,Semaines!$G$2:$L$523,5,FALSE),IF($AE12=2020,VLOOKUP(Brut!JN12,Semaines!$H$2:$L$523,4,FALSE),IF($AE12=2021,VLOOKUP(Brut!JN12,Semaines!$I$2:$L$523,3,FALSE),IF($AE12=2022,VLOOKUP(Brut!JN12,Semaines!$J$2:$L$523,2,FALSE),""))))))))))</f>
        <v/>
      </c>
      <c r="JM12" s="119" t="str">
        <f>IF($AE12=2013,VLOOKUP(Brut!JN12,Semaines!$A$2:$L$523,12,FALSE),IF($AE12=2014,VLOOKUP(Brut!JN12,Semaines!$B$2:$L$523,11,FALSE),IF($AE12=2015,VLOOKUP(Brut!JN12,Semaines!$C$2:$L$523,10,FALSE),IF($AE12=2016,VLOOKUP(Brut!JN12,Semaines!$D$2:$L$523,9,FALSE),IF($AE12=2017,VLOOKUP(Brut!JN12,Semaines!$E$2:$L$523,8,FALSE),IF($AE12=2018,VLOOKUP(Brut!JN12,Semaines!$F$2:$L$523,7,FALSE),IF($AE12=2019,VLOOKUP(Brut!JN12,Semaines!$G$2:$L$523,6,FALSE),IF($AE12=2020,VLOOKUP(Brut!JN12,Semaines!$H$2:$L$523,5,FALSE),IF($AE12=2021,VLOOKUP(Brut!JN12,Semaines!$I$2:$L$523,4,FALSE),IF($AE12=2022,VLOOKUP(Brut!JN12,Semaines!$J$2:$L$523,3,FALSE),""))))))))))</f>
        <v/>
      </c>
      <c r="JN12" s="134"/>
      <c r="JO12" s="133"/>
      <c r="JP12" s="128" t="str">
        <f>IF(Import!BC2=0,"",Import!BC2)</f>
        <v/>
      </c>
      <c r="JQ12" s="118" t="str">
        <f t="array" ref="JQ12">IFERROR(IF(JP12="",IF(JN12="",IF(JL12="","",IF($AE12=2013,VLOOKUP(Brut!JN12+1,Semaines!$A$2:$L$523,11,FALSE),IF($AE12=2014,VLOOKUP(Brut!JN12+1,Semaines!$B$2:$L$523,10,FALSE),IF($AE12=2015,VLOOKUP(Brut!JN12+1,Semaines!$C$2:$L$523,9,FALSE),IF($AE12=2016,VLOOKUP(Brut!JN12+1,Semaines!$D$2:$L$523,8,FALSE),IF($AE12=2017,VLOOKUP(Brut!JN12+1,Semaines!$E$2:$L$523,7,FALSE),IF($AE12=2018,VLOOKUP(Brut!JN12+1,Semaines!$F$2:$L$523,6,FALSE),IF($AE12=2019,VLOOKUP(Brut!JN12+1,Semaines!$G$2:$L$523,5,FALSE),IF($AE12=2020,VLOOKUP(Brut!JN12+1,Semaines!$H$2:$L$523,4,FALSE),IF($AE12=2021,VLOOKUP(Brut!JN12+1,Semaines!$I$2:$L$523,3,FALSE),IF($AE12=2022,VLOOKUP(Brut!JN12+1,Semaines!$J$2:$L$523,2,FALSE),""))))))))))),IF(JO12="",IF($AE12=2013,VLOOKUP(Brut!JN12+1,Semaines!$A$2:$L$523,11,FALSE),IF($AE12=2014,VLOOKUP(Brut!JN12+1,Semaines!$B$2:$L$523,10,FALSE),IF($AE12=2015,VLOOKUP(Brut!JN12+1,Semaines!$C$2:$L$523,9,FALSE),IF($AE12=2016,VLOOKUP(Brut!JN12+1,Semaines!$D$2:$L$523,8,FALSE),IF($AE12=2017,VLOOKUP(Brut!JN12+1,Semaines!$E$2:$L$523,7,FALSE),IF($AE12=2018,VLOOKUP(Brut!JN12+1,Semaines!$F$2:$L$523,6,FALSE),IF($AE12=2019,VLOOKUP(Brut!JN12+1,Semaines!$G$2:$L$523,5,FALSE),IF($AE12=2020,VLOOKUP(Brut!JN12+1,Semaines!$H$2:$L$523,4,FALSE),IF($AE12=2021,VLOOKUP(Brut!JN12+1,Semaines!$I$2:$L$523,3,FALSE),IF($AE12=2022,VLOOKUP(Brut!JN12+1,Semaines!$J$2:$L$523,2,FALSE),"")))))))))),IF($AE12=2013,VLOOKUP(Brut!JP12+1,Semaines!$A$2:$L$523,11,FALSE),IF($AE12=2014,VLOOKUP(Brut!JP12+1,Semaines!$B$2:$L$523,10,FALSE),IF($AE12=2015,VLOOKUP(Brut!JP12+1,Semaines!$C$2:$L$523,9,FALSE),IF($AE12=2016,VLOOKUP(Brut!JP12+1,Semaines!$D$2:$L$523,8,FALSE),IF($AE12=2017,VLOOKUP(Brut!JP12+1,Semaines!$E$2:$L$523,7,FALSE),IF($AE12=2018,VLOOKUP(Brut!JP12+1,Semaines!$F$2:$L$523,6,FALSE),IF($AE12=2019,VLOOKUP(Brut!JP12+1,Semaines!$G$2:$L$523,5,FALSE),IF($AE12=2020,VLOOKUP(Brut!JP12+1,Semaines!$H$2:$L$523,4,FALSE),IF($AE12=2021,VLOOKUP(Brut!JP12+1,Semaines!$I$2:$L$523,3,FALSE),IF($AE12=2022,VLOOKUP(Brut!JP12+1,Semaines!$J$2:$L$523,2,FALSE),"")))))))))))),_xlfn.ISOWEEKNUM(JP12)),"")</f>
        <v/>
      </c>
      <c r="JR12" s="119" t="str">
        <f>IF(JP12="",IF(JO12="",IF(JM12="","",IF($AE12=2013,VLOOKUP(Brut!JS12,Semaines!$A$2:$L$523,12,FALSE),IF($AE12=2014,VLOOKUP(Brut!JS12,Semaines!$B$2:$L$523,11,FALSE),IF($AE12=2015,VLOOKUP(Brut!JS12,Semaines!$C$2:$L$523,10,FALSE),IF($AE12=2016,VLOOKUP(Brut!JS12,Semaines!$D$2:$L$523,9,FALSE),IF($AE12=2017,VLOOKUP(Brut!JS12,Semaines!$E$2:$L$523,8,FALSE),IF($AE12=2018,VLOOKUP(Brut!JS12,Semaines!$F$2:$L$523,7,FALSE),IF($AE12=2019,VLOOKUP(Brut!JS12,Semaines!$G$2:$L$523,6,FALSE),IF($AE12=2020,VLOOKUP(Brut!JS12,Semaines!$H$2:$L$523,5,FALSE),IF($AE12=2021,VLOOKUP(Brut!JS12,Semaines!$I$2:$L$523,4,FALSE),IF($AE12=2022,VLOOKUP(Brut!JS12,Semaines!$J$2:$L$523,3,FALSE),""))))))))))),IF(JN12="",IF($AE12=2013,VLOOKUP(Brut!JS12,Semaines!$A$2:$L$523,12,FALSE),IF($AE12=2014,VLOOKUP(Brut!JS12,Semaines!$B$2:$L$523,11,FALSE),IF($AE12=2015,VLOOKUP(Brut!JS12,Semaines!$C$2:$L$523,10,FALSE),IF($AE12=2016,VLOOKUP(Brut!JS12,Semaines!$D$2:$L$523,9,FALSE),IF($AE12=2017,VLOOKUP(Brut!JS12,Semaines!$E$2:$L$523,8,FALSE),IF($AE12=2018,VLOOKUP(Brut!JS12,Semaines!$F$2:$L$523,7,FALSE),IF($AE12=2019,VLOOKUP(Brut!JS12,Semaines!$G$2:$L$523,6,FALSE),IF($AE12=2020,VLOOKUP(Brut!JS12,Semaines!$H$2:$L$523,5,FALSE),IF($AE12=2021,VLOOKUP(Brut!JS12,Semaines!$I$2:$L$523,4,FALSE),IF($AE12=2022,VLOOKUP(Brut!JS12,Semaines!$J$2:$L$523,3,FALSE),"")))))))))),IF(JM12="","",IF($AE12=2013,VLOOKUP(Brut!JS12,Semaines!$A$2:$L$523,12,FALSE),IF($AE12=2014,VLOOKUP(Brut!JS12,Semaines!$B$2:$L$523,11,FALSE),IF($AE12=2015,VLOOKUP(Brut!JS12,Semaines!$C$2:$L$523,10,FALSE),IF($AE12=2016,VLOOKUP(Brut!JS12,Semaines!$D$2:$L$523,9,FALSE),IF($AE12=2017,VLOOKUP(Brut!JS12,Semaines!$E$2:$L$523,8,FALSE),IF($AE12=2018,VLOOKUP(Brut!JS12,Semaines!$F$2:$L$523,7,FALSE),IF($AE12=2019,VLOOKUP(Brut!JS12,Semaines!$G$2:$L$523,6,FALSE),IF($AE12=2020,VLOOKUP(Brut!JS12,Semaines!$H$2:$L$523,5,FALSE),IF($AE12=2021,VLOOKUP(Brut!JS12,Semaines!$I$2:$L$523,4,FALSE),IF($AE12=2022,VLOOKUP(Brut!JS12,Semaines!$J$2:$L$523,3,FALSE),""))))))))))))),IF(AND(MONTH(JP12)=12,_xlfn.ISOWEEKNUM(JP12)=1),YEAR(JP12)+1,YEAR(JP12)))</f>
        <v/>
      </c>
      <c r="JS12" s="224" t="str">
        <f>IFERROR(IF(JP12="",IF(AND(Brut!W12&lt;&gt;"Pas ouvert",Brut!W12&lt;&gt;"Annulé"),IF(Brut!JP12="",SUM(Brut!JN12-Brut!AD12),SUM(Brut!JP12-Brut!AD12)),IF(Brut!W12="Annulé","Annulé","Pas ouvert")),SUM(Brut!JU12-Brut!AD12)),"")</f>
        <v>Annulé</v>
      </c>
      <c r="JT12" s="225" t="str">
        <f>IF(OR(JS12="Annulé",JS12=""),"",IF(JS12="Pas ouvert",IF(JQ12="","",INT(SUM(Brut!JU12-Brut!AD12)/4)),INT(JS12/4)))</f>
        <v/>
      </c>
      <c r="JU12" s="226" t="str">
        <f t="shared" ref="JU12" si="5">IF(OR(JS12="Annulé",JS12=""),"",IF(JS12="Pas ouvert",IF(JT12="","","Mois"),"Mois"))</f>
        <v/>
      </c>
      <c r="JV12" s="227" t="str">
        <f>IF(OR(JS12="Annulé",JS12=""),"",IF(JS12="Pas ouvert",IF(JQ12="","",SUM(Brut!JU12-Brut!AD12)-(JT12*4)),IF(JS12-(JT12*4)=0,"",JS12-(JT12*4))))</f>
        <v/>
      </c>
      <c r="JW12" s="228" t="str">
        <f t="shared" ref="JW12" si="6">IF(JV12="","",IF(OR(JS12="Annulé",JS12=""),"",IF(JS12="Pas ouvert",IF(JT12="","","Semaines"),"Semaines")))</f>
        <v/>
      </c>
      <c r="JY12" s="208"/>
    </row>
    <row r="13" spans="1:285" x14ac:dyDescent="0.3">
      <c r="A13" s="235" t="str">
        <f>IF(Import!A3=0,"",Import!A3)</f>
        <v>2</v>
      </c>
      <c r="B13" s="236" t="str">
        <f>IF(Import!D3=0,"",Import!D3)</f>
        <v>2</v>
      </c>
      <c r="C13" s="236" t="str">
        <f>IF(Import!E3=0,"",Import!E3)</f>
        <v/>
      </c>
      <c r="D13" s="237" t="str">
        <f t="shared" si="0"/>
        <v/>
      </c>
      <c r="E13" s="236" t="str">
        <f>IF(Import!I3=0,"",Import!I3)</f>
        <v/>
      </c>
      <c r="F13" s="236" t="str">
        <f>IF(Import!J3="","",Import!J3)</f>
        <v/>
      </c>
      <c r="G13" s="236" t="str">
        <f>IF(Import!K3="","",Import!K3)</f>
        <v/>
      </c>
      <c r="H13" s="238" t="str">
        <f>IF(Import!L3=0,"",Import!L3)</f>
        <v>17</v>
      </c>
      <c r="I13" s="236" t="str">
        <f>IF(Import!N3=0,"",Import!N3)</f>
        <v/>
      </c>
      <c r="J13" s="239"/>
      <c r="K13" s="130">
        <f>IF(Import!O3=0,"",Import!O3)</f>
        <v>42710</v>
      </c>
      <c r="L13" s="130" t="str">
        <f>IF(Import!P3=0,"",Import!P3)</f>
        <v/>
      </c>
      <c r="M13" s="233" t="str">
        <f>IF(L13&lt;&gt;"","Annulé",IF(Import!R3=0,"",Import!R3))</f>
        <v/>
      </c>
      <c r="N13" s="233">
        <f>IF(L13&lt;&gt;"","Annulé",IF(Import!S3=0,"",Import!S3))</f>
        <v>100000</v>
      </c>
      <c r="O13" s="233" t="str">
        <f>IF(N13="Annulé","Annulé",IF(Import!T3=0,"",Import!T3))</f>
        <v/>
      </c>
      <c r="P13" s="130">
        <f>IF(Import!U3=0,IF($L13&lt;&gt;"","Annulé",IF($K13="","","En attente")),Import!U3)</f>
        <v>42759</v>
      </c>
      <c r="Q13" s="130">
        <f>IF(Import!V3=0,IF($L13&lt;&gt;"","Annulé",IF($K13="","","En attente")),Import!V3)</f>
        <v>42808</v>
      </c>
      <c r="R13" s="130">
        <f>IF(Import!W3=0,IF($L13&lt;&gt;"","Annulé",IF($K13="","","En attente")),Import!W3)</f>
        <v>42771</v>
      </c>
      <c r="S13" s="130">
        <f>IF(Import!X3=0,IF($L13&lt;&gt;"","Annulé",IF($K13="","","En attente")),Import!X3)</f>
        <v>42837</v>
      </c>
      <c r="T13" s="130">
        <f>IF(Import!Y3=0,IF($L13&lt;&gt;"","Annulé",IF($K13="","","En attente")),Import!Y3)</f>
        <v>42838</v>
      </c>
      <c r="U13" s="130">
        <f>IF(Import!Z3=0,IF($L13&lt;&gt;"","Annulé",IF($K13="","","En attente")),Import!Z3)</f>
        <v>42886</v>
      </c>
      <c r="V13" s="131"/>
      <c r="W13" s="130">
        <f>IF($L13&lt;&gt;"","Annulé",IF(Import!AA3=0,IF(K13="","","Pas ouvert"),Import!AA3))</f>
        <v>42908</v>
      </c>
      <c r="X13" s="130">
        <f>IF($L13&lt;&gt;"","Annulé",IF(Import!AB3=0,IF($W13&lt;&gt;"",IF(W13="Pas ouvert","Pas ouvert","En cours"),""),Import!AB3))</f>
        <v>43259</v>
      </c>
      <c r="Y13" s="233" t="str">
        <f>IF($L13&lt;&gt;"","Annulé",IF(Import!AC3=0,"",Import!AC3))</f>
        <v/>
      </c>
      <c r="Z13" s="233" t="str">
        <f>IF($L13&lt;&gt;"","Annulé",IF(Import!AD3=0,"",Import!AD3))</f>
        <v/>
      </c>
      <c r="AA13" s="234">
        <f t="shared" si="1"/>
        <v>25</v>
      </c>
      <c r="AB13" s="129">
        <f t="shared" si="2"/>
        <v>2017</v>
      </c>
      <c r="AC13" s="207"/>
      <c r="AD13" s="231">
        <f t="shared" ref="AD13" si="7">IF(OR(AA13="Annulé",AA13="Stock"),"",AA13)</f>
        <v>25</v>
      </c>
      <c r="AE13" s="232">
        <f t="shared" ref="AE13" si="8">AB13</f>
        <v>2017</v>
      </c>
      <c r="AF13" s="128">
        <f>IF(Import!AE3=0,"",Import!AE3)</f>
        <v>42908</v>
      </c>
      <c r="AG13" s="211"/>
      <c r="AH13" s="209"/>
      <c r="AI13" s="208"/>
      <c r="AJ13" s="118">
        <f>IF($AE13=2013,VLOOKUP(Brut!AJ13,Semaines!$A$2:$L$523,11,FALSE),IF($AE13=2014,VLOOKUP(Brut!AJ13,Semaines!$B$2:$L$523,10,FALSE),IF($AE13=2015,VLOOKUP(Brut!AJ13,Semaines!$C$2:$L$523,9,FALSE),IF($AE13=2016,VLOOKUP(Brut!AJ13,Semaines!$D$2:$L$523,8,FALSE),IF($AE13=2017,VLOOKUP(Brut!AJ13,Semaines!$E$2:$L$523,7,FALSE),IF($AE13=2018,VLOOKUP(Brut!AJ13,Semaines!$F$2:$L$523,6,FALSE),IF($AE13=2019,VLOOKUP(Brut!AJ13,Semaines!$G$2:$L$523,5,FALSE),IF($AE13=2020,VLOOKUP(Brut!AJ13,Semaines!$H$2:$L$523,4,FALSE),IF($AE13=2021,VLOOKUP(Brut!AJ13,Semaines!$I$2:$L$523,3,FALSE),IF($AE13=2022,VLOOKUP(Brut!AJ13,Semaines!$J$2:$L$523,2,FALSE),""))))))))))</f>
        <v>26</v>
      </c>
      <c r="AK13" s="119">
        <f>IF($AE13=2013,VLOOKUP(Brut!AJ13,Semaines!$A$2:$L$523,12,FALSE),IF($AE13=2014,VLOOKUP(Brut!AJ13,Semaines!$B$2:$L$523,11,FALSE),IF($AE13=2015,VLOOKUP(Brut!AJ13,Semaines!$C$2:$L$523,10,FALSE),IF($AE13=2016,VLOOKUP(Brut!AJ13,Semaines!$D$2:$L$523,9,FALSE),IF($AE13=2017,VLOOKUP(Brut!AJ13,Semaines!$E$2:$L$523,8,FALSE),IF($AE13=2018,VLOOKUP(Brut!AJ13,Semaines!$F$2:$L$523,7,FALSE),IF($AE13=2019,VLOOKUP(Brut!AJ13,Semaines!$G$2:$L$523,6,FALSE),IF($AE13=2020,VLOOKUP(Brut!AJ13,Semaines!$H$2:$L$523,5,FALSE),IF($AE13=2021,VLOOKUP(Brut!AJ13,Semaines!$I$2:$L$523,4,FALSE),IF($AE13=2022,VLOOKUP(Brut!AJ13,Semaines!$J$2:$L$523,3,FALSE),""))))))))))</f>
        <v>2017</v>
      </c>
      <c r="AL13" s="132"/>
      <c r="AM13" s="133"/>
      <c r="AN13" s="128">
        <f>IF(Import!AI3=0,"",Import!AI3)</f>
        <v>42909</v>
      </c>
      <c r="AO13" s="118">
        <f t="array" ref="AO13">IFERROR(IF(AN13="",IF(AL13="",IF(AJ13="","",IF($AE13=2013,VLOOKUP(Brut!AJ13+1,Semaines!$A$2:$L$523,11,FALSE),IF($AE13=2014,VLOOKUP(Brut!AJ13+1,Semaines!$B$2:$L$523,10,FALSE),IF($AE13=2015,VLOOKUP(Brut!AJ13+1,Semaines!$C$2:$L$523,9,FALSE),IF($AE13=2016,VLOOKUP(Brut!AJ13+1,Semaines!$D$2:$L$523,8,FALSE),IF($AE13=2017,VLOOKUP(Brut!AJ13+1,Semaines!$E$2:$L$523,7,FALSE),IF($AE13=2018,VLOOKUP(Brut!AJ13+1,Semaines!$F$2:$L$523,6,FALSE),IF($AE13=2019,VLOOKUP(Brut!AJ13+1,Semaines!$G$2:$L$523,5,FALSE),IF($AE13=2020,VLOOKUP(Brut!AJ13+1,Semaines!$H$2:$L$523,4,FALSE),IF($AE13=2021,VLOOKUP(Brut!AJ13+1,Semaines!$I$2:$L$523,3,FALSE),IF($AE13=2022,VLOOKUP(Brut!AJ13+1,Semaines!$J$2:$L$523,2,FALSE),""))))))))))),IF(AM13="",IF($AE13=2013,VLOOKUP(Brut!AJ13+1,Semaines!$A$2:$L$523,11,FALSE),IF($AE13=2014,VLOOKUP(Brut!AJ13+1,Semaines!$B$2:$L$523,10,FALSE),IF($AE13=2015,VLOOKUP(Brut!AJ13+1,Semaines!$C$2:$L$523,9,FALSE),IF($AE13=2016,VLOOKUP(Brut!AJ13+1,Semaines!$D$2:$L$523,8,FALSE),IF($AE13=2017,VLOOKUP(Brut!AJ13+1,Semaines!$E$2:$L$523,7,FALSE),IF($AE13=2018,VLOOKUP(Brut!AJ13+1,Semaines!$F$2:$L$523,6,FALSE),IF($AE13=2019,VLOOKUP(Brut!AJ13+1,Semaines!$G$2:$L$523,5,FALSE),IF($AE13=2020,VLOOKUP(Brut!AJ13+1,Semaines!$H$2:$L$523,4,FALSE),IF($AE13=2021,VLOOKUP(Brut!AJ13+1,Semaines!$I$2:$L$523,3,FALSE),IF($AE13=2022,VLOOKUP(Brut!AJ13+1,Semaines!$J$2:$L$523,2,FALSE),"")))))))))),IF($AE13=2013,VLOOKUP(Brut!AL13+1,Semaines!$A$2:$L$523,11,FALSE),IF($AE13=2014,VLOOKUP(Brut!AL13+1,Semaines!$B$2:$L$523,10,FALSE),IF($AE13=2015,VLOOKUP(Brut!AL13+1,Semaines!$C$2:$L$523,9,FALSE),IF($AE13=2016,VLOOKUP(Brut!AL13+1,Semaines!$D$2:$L$523,8,FALSE),IF($AE13=2017,VLOOKUP(Brut!AL13+1,Semaines!$E$2:$L$523,7,FALSE),IF($AE13=2018,VLOOKUP(Brut!AL13+1,Semaines!$F$2:$L$523,6,FALSE),IF($AE13=2019,VLOOKUP(Brut!AL13+1,Semaines!$G$2:$L$523,5,FALSE),IF($AE13=2020,VLOOKUP(Brut!AL13+1,Semaines!$H$2:$L$523,4,FALSE),IF($AE13=2021,VLOOKUP(Brut!AL13+1,Semaines!$I$2:$L$523,3,FALSE),IF($AE13=2022,VLOOKUP(Brut!AL13+1,Semaines!$J$2:$L$523,2,FALSE),"")))))))))))),_xlfn.ISOWEEKNUM(AN13)),"")</f>
        <v>25</v>
      </c>
      <c r="AP13" s="119">
        <f>IF(AN13="",IF(AM13="",IF(AK13="","",IF($AE13=2013,VLOOKUP(Brut!AO13,Semaines!$A$2:$L$523,12,FALSE),IF($AE13=2014,VLOOKUP(Brut!AO13,Semaines!$B$2:$L$523,11,FALSE),IF($AE13=2015,VLOOKUP(Brut!AO13,Semaines!$C$2:$L$523,10,FALSE),IF($AE13=2016,VLOOKUP(Brut!AO13,Semaines!$D$2:$L$523,9,FALSE),IF($AE13=2017,VLOOKUP(Brut!AO13,Semaines!$E$2:$L$523,8,FALSE),IF($AE13=2018,VLOOKUP(Brut!AO13,Semaines!$F$2:$L$523,7,FALSE),IF($AE13=2019,VLOOKUP(Brut!AO13,Semaines!$G$2:$L$523,6,FALSE),IF($AE13=2020,VLOOKUP(Brut!AO13,Semaines!$H$2:$L$523,5,FALSE),IF($AE13=2021,VLOOKUP(Brut!AO13,Semaines!$I$2:$L$523,4,FALSE),IF($AE13=2022,VLOOKUP(Brut!AO13,Semaines!$J$2:$L$523,3,FALSE),""))))))))))),IF(AL13="",IF($AE13=2013,VLOOKUP(Brut!AO13,Semaines!$A$2:$L$523,12,FALSE),IF($AE13=2014,VLOOKUP(Brut!AO13,Semaines!$B$2:$L$523,11,FALSE),IF($AE13=2015,VLOOKUP(Brut!AO13,Semaines!$C$2:$L$523,10,FALSE),IF($AE13=2016,VLOOKUP(Brut!AO13,Semaines!$D$2:$L$523,9,FALSE),IF($AE13=2017,VLOOKUP(Brut!AO13,Semaines!$E$2:$L$523,8,FALSE),IF($AE13=2018,VLOOKUP(Brut!AO13,Semaines!$F$2:$L$523,7,FALSE),IF($AE13=2019,VLOOKUP(Brut!AO13,Semaines!$G$2:$L$523,6,FALSE),IF($AE13=2020,VLOOKUP(Brut!AO13,Semaines!$H$2:$L$523,5,FALSE),IF($AE13=2021,VLOOKUP(Brut!AO13,Semaines!$I$2:$L$523,4,FALSE),IF($AE13=2022,VLOOKUP(Brut!AO13,Semaines!$J$2:$L$523,3,FALSE),"")))))))))),IF(AK13="","",IF($AE13=2013,VLOOKUP(Brut!AO13,Semaines!$A$2:$L$523,12,FALSE),IF($AE13=2014,VLOOKUP(Brut!AO13,Semaines!$B$2:$L$523,11,FALSE),IF($AE13=2015,VLOOKUP(Brut!AO13,Semaines!$C$2:$L$523,10,FALSE),IF($AE13=2016,VLOOKUP(Brut!AO13,Semaines!$D$2:$L$523,9,FALSE),IF($AE13=2017,VLOOKUP(Brut!AO13,Semaines!$E$2:$L$523,8,FALSE),IF($AE13=2018,VLOOKUP(Brut!AO13,Semaines!$F$2:$L$523,7,FALSE),IF($AE13=2019,VLOOKUP(Brut!AO13,Semaines!$G$2:$L$523,6,FALSE),IF($AE13=2020,VLOOKUP(Brut!AO13,Semaines!$H$2:$L$523,5,FALSE),IF($AE13=2021,VLOOKUP(Brut!AO13,Semaines!$I$2:$L$523,4,FALSE),IF($AE13=2022,VLOOKUP(Brut!AO13,Semaines!$J$2:$L$523,3,FALSE),""))))))))))))),IF(AND(MONTH(AN13)=12,_xlfn.ISOWEEKNUM(AN13)=1),YEAR(AN13)+1,YEAR(AN13)))</f>
        <v>2017</v>
      </c>
      <c r="AQ13" s="132"/>
      <c r="AR13" s="133"/>
      <c r="AS13" s="210"/>
      <c r="AT13" s="209"/>
      <c r="AU13" s="208"/>
      <c r="AV13" s="208"/>
      <c r="AW13" s="118">
        <f>IF($AE13=2013,VLOOKUP(Brut!AW13,Semaines!$A$2:$L$523,11,FALSE),IF($AE13=2014,VLOOKUP(Brut!AW13,Semaines!$B$2:$L$523,10,FALSE),IF($AE13=2015,VLOOKUP(Brut!AW13,Semaines!$C$2:$L$523,9,FALSE),IF($AE13=2016,VLOOKUP(Brut!AW13,Semaines!$D$2:$L$523,8,FALSE),IF($AE13=2017,VLOOKUP(Brut!AW13,Semaines!$E$2:$L$523,7,FALSE),IF($AE13=2018,VLOOKUP(Brut!AW13,Semaines!$F$2:$L$523,6,FALSE),IF($AE13=2019,VLOOKUP(Brut!AW13,Semaines!$G$2:$L$523,5,FALSE),IF($AE13=2020,VLOOKUP(Brut!AW13,Semaines!$H$2:$L$523,4,FALSE),IF($AE13=2021,VLOOKUP(Brut!AW13,Semaines!$I$2:$L$523,3,FALSE),IF($AE13=2022,VLOOKUP(Brut!AW13,Semaines!$J$2:$L$523,2,FALSE),""))))))))))</f>
        <v>27</v>
      </c>
      <c r="AX13" s="119">
        <f>IF($AE13=2013,VLOOKUP(Brut!AW13,Semaines!$A$2:$L$523,12,FALSE),IF($AE13=2014,VLOOKUP(Brut!AW13,Semaines!$B$2:$L$523,11,FALSE),IF($AE13=2015,VLOOKUP(Brut!AW13,Semaines!$C$2:$L$523,10,FALSE),IF($AE13=2016,VLOOKUP(Brut!AW13,Semaines!$D$2:$L$523,9,FALSE),IF($AE13=2017,VLOOKUP(Brut!AW13,Semaines!$E$2:$L$523,8,FALSE),IF($AE13=2018,VLOOKUP(Brut!AW13,Semaines!$F$2:$L$523,7,FALSE),IF($AE13=2019,VLOOKUP(Brut!AW13,Semaines!$G$2:$L$523,6,FALSE),IF($AE13=2020,VLOOKUP(Brut!AW13,Semaines!$H$2:$L$523,5,FALSE),IF($AE13=2021,VLOOKUP(Brut!AW13,Semaines!$I$2:$L$523,4,FALSE),IF($AE13=2022,VLOOKUP(Brut!AW13,Semaines!$J$2:$L$523,3,FALSE),""))))))))))</f>
        <v>2017</v>
      </c>
      <c r="AY13" s="134"/>
      <c r="AZ13" s="133"/>
      <c r="BA13" s="118">
        <f>IF($AE13=2013,VLOOKUP(Brut!BA13,Semaines!$A$2:$L$523,11,FALSE),IF($AE13=2014,VLOOKUP(Brut!BA13,Semaines!$B$2:$L$523,10,FALSE),IF($AE13=2015,VLOOKUP(Brut!BA13,Semaines!$C$2:$L$523,9,FALSE),IF($AE13=2016,VLOOKUP(Brut!BA13,Semaines!$D$2:$L$523,8,FALSE),IF($AE13=2017,VLOOKUP(Brut!BA13,Semaines!$E$2:$L$523,7,FALSE),IF($AE13=2018,VLOOKUP(Brut!BA13,Semaines!$F$2:$L$523,6,FALSE),IF($AE13=2019,VLOOKUP(Brut!BA13,Semaines!$G$2:$L$523,5,FALSE),IF($AE13=2020,VLOOKUP(Brut!BA13,Semaines!$H$2:$L$523,4,FALSE),IF($AE13=2021,VLOOKUP(Brut!BA13,Semaines!$I$2:$L$523,3,FALSE),IF($AE13=2022,VLOOKUP(Brut!BA13,Semaines!$J$2:$L$523,2,FALSE),""))))))))))</f>
        <v>29</v>
      </c>
      <c r="BB13" s="119">
        <f>IF($AE13=2013,VLOOKUP(Brut!BA13,Semaines!$A$2:$L$523,12,FALSE),IF($AE13=2014,VLOOKUP(Brut!BA13,Semaines!$B$2:$L$523,11,FALSE),IF($AE13=2015,VLOOKUP(Brut!BA13,Semaines!$C$2:$L$523,10,FALSE),IF($AE13=2016,VLOOKUP(Brut!BA13,Semaines!$D$2:$L$523,9,FALSE),IF($AE13=2017,VLOOKUP(Brut!BA13,Semaines!$E$2:$L$523,8,FALSE),IF($AE13=2018,VLOOKUP(Brut!BA13,Semaines!$F$2:$L$523,7,FALSE),IF($AE13=2019,VLOOKUP(Brut!BA13,Semaines!$G$2:$L$523,6,FALSE),IF($AE13=2020,VLOOKUP(Brut!BA13,Semaines!$H$2:$L$523,5,FALSE),IF($AE13=2021,VLOOKUP(Brut!BA13,Semaines!$I$2:$L$523,4,FALSE),IF($AE13=2022,VLOOKUP(Brut!BA13,Semaines!$J$2:$L$523,3,FALSE),""))))))))))</f>
        <v>2017</v>
      </c>
      <c r="BC13" s="134"/>
      <c r="BD13" s="133"/>
      <c r="BE13" s="118">
        <f>IF($AE13=2013,VLOOKUP(Brut!BE13,Semaines!$A$2:$L$523,11,FALSE),IF($AE13=2014,VLOOKUP(Brut!BE13,Semaines!$B$2:$L$523,10,FALSE),IF($AE13=2015,VLOOKUP(Brut!BE13,Semaines!$C$2:$L$523,9,FALSE),IF($AE13=2016,VLOOKUP(Brut!BE13,Semaines!$D$2:$L$523,8,FALSE),IF($AE13=2017,VLOOKUP(Brut!BE13,Semaines!$E$2:$L$523,7,FALSE),IF($AE13=2018,VLOOKUP(Brut!BE13,Semaines!$F$2:$L$523,6,FALSE),IF($AE13=2019,VLOOKUP(Brut!BE13,Semaines!$G$2:$L$523,5,FALSE),IF($AE13=2020,VLOOKUP(Brut!BE13,Semaines!$H$2:$L$523,4,FALSE),IF($AE13=2021,VLOOKUP(Brut!BE13,Semaines!$I$2:$L$523,3,FALSE),IF($AE13=2022,VLOOKUP(Brut!BE13,Semaines!$J$2:$L$523,2,FALSE),""))))))))))</f>
        <v>31</v>
      </c>
      <c r="BF13" s="119">
        <f>IF($AE13=2013,VLOOKUP(Brut!BE13,Semaines!$A$2:$L$523,12,FALSE),IF($AE13=2014,VLOOKUP(Brut!BE13,Semaines!$B$2:$L$523,11,FALSE),IF($AE13=2015,VLOOKUP(Brut!BE13,Semaines!$C$2:$L$523,10,FALSE),IF($AE13=2016,VLOOKUP(Brut!BE13,Semaines!$D$2:$L$523,9,FALSE),IF($AE13=2017,VLOOKUP(Brut!BE13,Semaines!$E$2:$L$523,8,FALSE),IF($AE13=2018,VLOOKUP(Brut!BE13,Semaines!$F$2:$L$523,7,FALSE),IF($AE13=2019,VLOOKUP(Brut!BE13,Semaines!$G$2:$L$523,6,FALSE),IF($AE13=2020,VLOOKUP(Brut!BE13,Semaines!$H$2:$L$523,5,FALSE),IF($AE13=2021,VLOOKUP(Brut!BE13,Semaines!$I$2:$L$523,4,FALSE),IF($AE13=2022,VLOOKUP(Brut!BE13,Semaines!$J$2:$L$523,3,FALSE),""))))))))))</f>
        <v>2017</v>
      </c>
      <c r="BG13" s="134"/>
      <c r="BH13" s="133"/>
      <c r="BI13" s="130">
        <f>IF(Import!AM3=0,"",Import!AM3)</f>
        <v>42985</v>
      </c>
      <c r="BJ13" s="118">
        <f t="array" ref="BJ13">IFERROR(IF(BI13="",IF(BG13="",IF(BE13="","",IF($AE13=2013,VLOOKUP(Brut!BE13+1,Semaines!$A$2:$L$523,11,FALSE),IF($AE13=2014,VLOOKUP(Brut!BE13+1,Semaines!$B$2:$L$523,10,FALSE),IF($AE13=2015,VLOOKUP(Brut!BE13+1,Semaines!$C$2:$L$523,9,FALSE),IF($AE13=2016,VLOOKUP(Brut!BE13+1,Semaines!$D$2:$L$523,8,FALSE),IF($AE13=2017,VLOOKUP(Brut!BE13+1,Semaines!$E$2:$L$523,7,FALSE),IF($AE13=2018,VLOOKUP(Brut!BE13+1,Semaines!$F$2:$L$523,6,FALSE),IF($AE13=2019,VLOOKUP(Brut!BE13+1,Semaines!$G$2:$L$523,5,FALSE),IF($AE13=2020,VLOOKUP(Brut!BE13+1,Semaines!$H$2:$L$523,4,FALSE),IF($AE13=2021,VLOOKUP(Brut!BE13+1,Semaines!$I$2:$L$523,3,FALSE),IF($AE13=2022,VLOOKUP(Brut!BE13+1,Semaines!$J$2:$L$523,2,FALSE),""))))))))))),IF(BH13="",IF($AE13=2013,VLOOKUP(Brut!BE13+1,Semaines!$A$2:$L$523,11,FALSE),IF($AE13=2014,VLOOKUP(Brut!BE13+1,Semaines!$B$2:$L$523,10,FALSE),IF($AE13=2015,VLOOKUP(Brut!BE13+1,Semaines!$C$2:$L$523,9,FALSE),IF($AE13=2016,VLOOKUP(Brut!BE13+1,Semaines!$D$2:$L$523,8,FALSE),IF($AE13=2017,VLOOKUP(Brut!BE13+1,Semaines!$E$2:$L$523,7,FALSE),IF($AE13=2018,VLOOKUP(Brut!BE13+1,Semaines!$F$2:$L$523,6,FALSE),IF($AE13=2019,VLOOKUP(Brut!BE13+1,Semaines!$G$2:$L$523,5,FALSE),IF($AE13=2020,VLOOKUP(Brut!BE13+1,Semaines!$H$2:$L$523,4,FALSE),IF($AE13=2021,VLOOKUP(Brut!BE13+1,Semaines!$I$2:$L$523,3,FALSE),IF($AE13=2022,VLOOKUP(Brut!BE13+1,Semaines!$J$2:$L$523,2,FALSE),"")))))))))),IF($AE13=2013,VLOOKUP(Brut!BG13+1,Semaines!$A$2:$L$523,11,FALSE),IF($AE13=2014,VLOOKUP(Brut!BG13+1,Semaines!$B$2:$L$523,10,FALSE),IF($AE13=2015,VLOOKUP(Brut!BG13+1,Semaines!$C$2:$L$523,9,FALSE),IF($AE13=2016,VLOOKUP(Brut!BG13+1,Semaines!$D$2:$L$523,8,FALSE),IF($AE13=2017,VLOOKUP(Brut!BG13+1,Semaines!$E$2:$L$523,7,FALSE),IF($AE13=2018,VLOOKUP(Brut!BG13+1,Semaines!$F$2:$L$523,6,FALSE),IF($AE13=2019,VLOOKUP(Brut!BG13+1,Semaines!$G$2:$L$523,5,FALSE),IF($AE13=2020,VLOOKUP(Brut!BG13+1,Semaines!$H$2:$L$523,4,FALSE),IF($AE13=2021,VLOOKUP(Brut!BG13+1,Semaines!$I$2:$L$523,3,FALSE),IF($AE13=2022,VLOOKUP(Brut!BG13+1,Semaines!$J$2:$L$523,2,FALSE),"")))))))))))),_xlfn.ISOWEEKNUM(BI13)),"")</f>
        <v>36</v>
      </c>
      <c r="BK13" s="119">
        <f>IF(BI13="",IF(BH13="",IF(BF13="","",IF($AE13=2013,VLOOKUP(Brut!BJ13,Semaines!$A$2:$L$523,12,FALSE),IF($AE13=2014,VLOOKUP(Brut!BJ13,Semaines!$B$2:$L$523,11,FALSE),IF($AE13=2015,VLOOKUP(Brut!BJ13,Semaines!$C$2:$L$523,10,FALSE),IF($AE13=2016,VLOOKUP(Brut!BJ13,Semaines!$D$2:$L$523,9,FALSE),IF($AE13=2017,VLOOKUP(Brut!BJ13,Semaines!$E$2:$L$523,8,FALSE),IF($AE13=2018,VLOOKUP(Brut!BJ13,Semaines!$F$2:$L$523,7,FALSE),IF($AE13=2019,VLOOKUP(Brut!BJ13,Semaines!$G$2:$L$523,6,FALSE),IF($AE13=2020,VLOOKUP(Brut!BJ13,Semaines!$H$2:$L$523,5,FALSE),IF($AE13=2021,VLOOKUP(Brut!BJ13,Semaines!$I$2:$L$523,4,FALSE),IF($AE13=2022,VLOOKUP(Brut!BJ13,Semaines!$J$2:$L$523,3,FALSE),""))))))))))),IF(BG13="",IF($AE13=2013,VLOOKUP(Brut!BJ13,Semaines!$A$2:$L$523,12,FALSE),IF($AE13=2014,VLOOKUP(Brut!BJ13,Semaines!$B$2:$L$523,11,FALSE),IF($AE13=2015,VLOOKUP(Brut!BJ13,Semaines!$C$2:$L$523,10,FALSE),IF($AE13=2016,VLOOKUP(Brut!BJ13,Semaines!$D$2:$L$523,9,FALSE),IF($AE13=2017,VLOOKUP(Brut!BJ13,Semaines!$E$2:$L$523,8,FALSE),IF($AE13=2018,VLOOKUP(Brut!BJ13,Semaines!$F$2:$L$523,7,FALSE),IF($AE13=2019,VLOOKUP(Brut!BJ13,Semaines!$G$2:$L$523,6,FALSE),IF($AE13=2020,VLOOKUP(Brut!BJ13,Semaines!$H$2:$L$523,5,FALSE),IF($AE13=2021,VLOOKUP(Brut!BJ13,Semaines!$I$2:$L$523,4,FALSE),IF($AE13=2022,VLOOKUP(Brut!BJ13,Semaines!$J$2:$L$523,3,FALSE),"")))))))))),IF(BF13="","",IF($AE13=2013,VLOOKUP(Brut!BJ13,Semaines!$A$2:$L$523,12,FALSE),IF($AE13=2014,VLOOKUP(Brut!BJ13,Semaines!$B$2:$L$523,11,FALSE),IF($AE13=2015,VLOOKUP(Brut!BJ13,Semaines!$C$2:$L$523,10,FALSE),IF($AE13=2016,VLOOKUP(Brut!BJ13,Semaines!$D$2:$L$523,9,FALSE),IF($AE13=2017,VLOOKUP(Brut!BJ13,Semaines!$E$2:$L$523,8,FALSE),IF($AE13=2018,VLOOKUP(Brut!BJ13,Semaines!$F$2:$L$523,7,FALSE),IF($AE13=2019,VLOOKUP(Brut!BJ13,Semaines!$G$2:$L$523,6,FALSE),IF($AE13=2020,VLOOKUP(Brut!BJ13,Semaines!$H$2:$L$523,5,FALSE),IF($AE13=2021,VLOOKUP(Brut!BJ13,Semaines!$I$2:$L$523,4,FALSE),IF($AE13=2022,VLOOKUP(Brut!BJ13,Semaines!$J$2:$L$523,3,FALSE),""))))))))))))),IF(AND(MONTH(BI13)=12,_xlfn.ISOWEEKNUM(BI13)=1),YEAR(BI13)+1,YEAR(BI13)))</f>
        <v>2017</v>
      </c>
      <c r="BL13" s="132"/>
      <c r="BM13" s="133"/>
      <c r="BN13" s="118">
        <f>IF($AE13=2013,VLOOKUP(Brut!BN13,Semaines!$A$2:$L$523,11,FALSE),IF($AE13=2014,VLOOKUP(Brut!BN13,Semaines!$B$2:$L$523,10,FALSE),IF($AE13=2015,VLOOKUP(Brut!BN13,Semaines!$C$2:$L$523,9,FALSE),IF($AE13=2016,VLOOKUP(Brut!BN13,Semaines!$D$2:$L$523,8,FALSE),IF($AE13=2017,VLOOKUP(Brut!BN13,Semaines!$E$2:$L$523,7,FALSE),IF($AE13=2018,VLOOKUP(Brut!BN13,Semaines!$F$2:$L$523,6,FALSE),IF($AE13=2019,VLOOKUP(Brut!BN13,Semaines!$G$2:$L$523,5,FALSE),IF($AE13=2020,VLOOKUP(Brut!BN13,Semaines!$H$2:$L$523,4,FALSE),IF($AE13=2021,VLOOKUP(Brut!BN13,Semaines!$I$2:$L$523,3,FALSE),IF($AE13=2022,VLOOKUP(Brut!BN13,Semaines!$J$2:$L$523,2,FALSE),""))))))))))</f>
        <v>32</v>
      </c>
      <c r="BO13" s="119">
        <f>IF($AE13=2013,VLOOKUP(Brut!BN13,Semaines!$A$2:$L$523,12,FALSE),IF($AE13=2014,VLOOKUP(Brut!BN13,Semaines!$B$2:$L$523,11,FALSE),IF($AE13=2015,VLOOKUP(Brut!BN13,Semaines!$C$2:$L$523,10,FALSE),IF($AE13=2016,VLOOKUP(Brut!BN13,Semaines!$D$2:$L$523,9,FALSE),IF($AE13=2017,VLOOKUP(Brut!BN13,Semaines!$E$2:$L$523,8,FALSE),IF($AE13=2018,VLOOKUP(Brut!BN13,Semaines!$F$2:$L$523,7,FALSE),IF($AE13=2019,VLOOKUP(Brut!BN13,Semaines!$G$2:$L$523,6,FALSE),IF($AE13=2020,VLOOKUP(Brut!BN13,Semaines!$H$2:$L$523,5,FALSE),IF($AE13=2021,VLOOKUP(Brut!BN13,Semaines!$I$2:$L$523,4,FALSE),IF($AE13=2022,VLOOKUP(Brut!BN13,Semaines!$J$2:$L$523,3,FALSE),""))))))))))</f>
        <v>2017</v>
      </c>
      <c r="BP13" s="134"/>
      <c r="BQ13" s="133"/>
      <c r="BR13" s="208"/>
      <c r="BS13" s="118">
        <f>IF($AE13=2013,VLOOKUP(Brut!BS13,Semaines!$A$2:$L$523,11,FALSE),IF($AE13=2014,VLOOKUP(Brut!BS13,Semaines!$B$2:$L$523,10,FALSE),IF($AE13=2015,VLOOKUP(Brut!BS13,Semaines!$C$2:$L$523,9,FALSE),IF($AE13=2016,VLOOKUP(Brut!BS13,Semaines!$D$2:$L$523,8,FALSE),IF($AE13=2017,VLOOKUP(Brut!BS13,Semaines!$E$2:$L$523,7,FALSE),IF($AE13=2018,VLOOKUP(Brut!BS13,Semaines!$F$2:$L$523,6,FALSE),IF($AE13=2019,VLOOKUP(Brut!BS13,Semaines!$G$2:$L$523,5,FALSE),IF($AE13=2020,VLOOKUP(Brut!BS13,Semaines!$H$2:$L$523,4,FALSE),IF($AE13=2021,VLOOKUP(Brut!BS13,Semaines!$I$2:$L$523,3,FALSE),IF($AE13=2022,VLOOKUP(Brut!BS13,Semaines!$J$2:$L$523,2,FALSE),""))))))))))</f>
        <v>34</v>
      </c>
      <c r="BT13" s="119">
        <f>IF($AE13=2013,VLOOKUP(Brut!BS13,Semaines!$A$2:$L$523,12,FALSE),IF($AE13=2014,VLOOKUP(Brut!BS13,Semaines!$B$2:$L$523,11,FALSE),IF($AE13=2015,VLOOKUP(Brut!BS13,Semaines!$C$2:$L$523,10,FALSE),IF($AE13=2016,VLOOKUP(Brut!BS13,Semaines!$D$2:$L$523,9,FALSE),IF($AE13=2017,VLOOKUP(Brut!BS13,Semaines!$E$2:$L$523,8,FALSE),IF($AE13=2018,VLOOKUP(Brut!BS13,Semaines!$F$2:$L$523,7,FALSE),IF($AE13=2019,VLOOKUP(Brut!BS13,Semaines!$G$2:$L$523,6,FALSE),IF($AE13=2020,VLOOKUP(Brut!BS13,Semaines!$H$2:$L$523,5,FALSE),IF($AE13=2021,VLOOKUP(Brut!BS13,Semaines!$I$2:$L$523,4,FALSE),IF($AE13=2022,VLOOKUP(Brut!BS13,Semaines!$J$2:$L$523,3,FALSE),""))))))))))</f>
        <v>2017</v>
      </c>
      <c r="BU13" s="134"/>
      <c r="BV13" s="133"/>
      <c r="BW13" s="208"/>
      <c r="BX13" s="118">
        <f>IF($AE13=2013,VLOOKUP(Brut!BX13,Semaines!$A$2:$L$523,11,FALSE),IF($AE13=2014,VLOOKUP(Brut!BX13,Semaines!$B$2:$L$523,10,FALSE),IF($AE13=2015,VLOOKUP(Brut!BX13,Semaines!$C$2:$L$523,9,FALSE),IF($AE13=2016,VLOOKUP(Brut!BX13,Semaines!$D$2:$L$523,8,FALSE),IF($AE13=2017,VLOOKUP(Brut!BX13,Semaines!$E$2:$L$523,7,FALSE),IF($AE13=2018,VLOOKUP(Brut!BX13,Semaines!$F$2:$L$523,6,FALSE),IF($AE13=2019,VLOOKUP(Brut!BX13,Semaines!$G$2:$L$523,5,FALSE),IF($AE13=2020,VLOOKUP(Brut!BX13,Semaines!$H$2:$L$523,4,FALSE),IF($AE13=2021,VLOOKUP(Brut!BX13,Semaines!$I$2:$L$523,3,FALSE),IF($AE13=2022,VLOOKUP(Brut!BX13,Semaines!$J$2:$L$523,2,FALSE),""))))))))))</f>
        <v>36</v>
      </c>
      <c r="BY13" s="119">
        <f>IF($AE13=2013,VLOOKUP(Brut!BX13,Semaines!$A$2:$L$523,12,FALSE),IF($AE13=2014,VLOOKUP(Brut!BX13,Semaines!$B$2:$L$523,11,FALSE),IF($AE13=2015,VLOOKUP(Brut!BX13,Semaines!$C$2:$L$523,10,FALSE),IF($AE13=2016,VLOOKUP(Brut!BX13,Semaines!$D$2:$L$523,9,FALSE),IF($AE13=2017,VLOOKUP(Brut!BX13,Semaines!$E$2:$L$523,8,FALSE),IF($AE13=2018,VLOOKUP(Brut!BX13,Semaines!$F$2:$L$523,7,FALSE),IF($AE13=2019,VLOOKUP(Brut!BX13,Semaines!$G$2:$L$523,6,FALSE),IF($AE13=2020,VLOOKUP(Brut!BX13,Semaines!$H$2:$L$523,5,FALSE),IF($AE13=2021,VLOOKUP(Brut!BX13,Semaines!$I$2:$L$523,4,FALSE),IF($AE13=2022,VLOOKUP(Brut!BX13,Semaines!$J$2:$L$523,3,FALSE),""))))))))))</f>
        <v>2017</v>
      </c>
      <c r="BZ13" s="134"/>
      <c r="CA13" s="133"/>
      <c r="CB13" s="130">
        <f>IF(Import!AQ3=0,"",Import!AQ3)</f>
        <v>43021</v>
      </c>
      <c r="CC13" s="118">
        <f t="array" ref="CC13">IFERROR(IF(CB13="",IF(BZ13="",IF(BX13="","",IF($AE13=2013,VLOOKUP(Brut!BX13+1,Semaines!$A$2:$L$523,11,FALSE),IF($AE13=2014,VLOOKUP(Brut!BX13+1,Semaines!$B$2:$L$523,10,FALSE),IF($AE13=2015,VLOOKUP(Brut!BX13+1,Semaines!$C$2:$L$523,9,FALSE),IF($AE13=2016,VLOOKUP(Brut!BX13+1,Semaines!$D$2:$L$523,8,FALSE),IF($AE13=2017,VLOOKUP(Brut!BX13+1,Semaines!$E$2:$L$523,7,FALSE),IF($AE13=2018,VLOOKUP(Brut!BX13+1,Semaines!$F$2:$L$523,6,FALSE),IF($AE13=2019,VLOOKUP(Brut!BX13+1,Semaines!$G$2:$L$523,5,FALSE),IF($AE13=2020,VLOOKUP(Brut!BX13+1,Semaines!$H$2:$L$523,4,FALSE),IF($AE13=2021,VLOOKUP(Brut!BX13+1,Semaines!$I$2:$L$523,3,FALSE),IF($AE13=2022,VLOOKUP(Brut!BX13+1,Semaines!$J$2:$L$523,2,FALSE),""))))))))))),IF(CA13="",IF($AE13=2013,VLOOKUP(Brut!BX13+1,Semaines!$A$2:$L$523,11,FALSE),IF($AE13=2014,VLOOKUP(Brut!BX13+1,Semaines!$B$2:$L$523,10,FALSE),IF($AE13=2015,VLOOKUP(Brut!BX13+1,Semaines!$C$2:$L$523,9,FALSE),IF($AE13=2016,VLOOKUP(Brut!BX13+1,Semaines!$D$2:$L$523,8,FALSE),IF($AE13=2017,VLOOKUP(Brut!BX13+1,Semaines!$E$2:$L$523,7,FALSE),IF($AE13=2018,VLOOKUP(Brut!BX13+1,Semaines!$F$2:$L$523,6,FALSE),IF($AE13=2019,VLOOKUP(Brut!BX13+1,Semaines!$G$2:$L$523,5,FALSE),IF($AE13=2020,VLOOKUP(Brut!BX13+1,Semaines!$H$2:$L$523,4,FALSE),IF($AE13=2021,VLOOKUP(Brut!BX13+1,Semaines!$I$2:$L$523,3,FALSE),IF($AE13=2022,VLOOKUP(Brut!BX13+1,Semaines!$J$2:$L$523,2,FALSE),"")))))))))),IF($AE13=2013,VLOOKUP(Brut!BZ13+1,Semaines!$A$2:$L$523,11,FALSE),IF($AE13=2014,VLOOKUP(Brut!BZ13+1,Semaines!$B$2:$L$523,10,FALSE),IF($AE13=2015,VLOOKUP(Brut!BZ13+1,Semaines!$C$2:$L$523,9,FALSE),IF($AE13=2016,VLOOKUP(Brut!BZ13+1,Semaines!$D$2:$L$523,8,FALSE),IF($AE13=2017,VLOOKUP(Brut!BZ13+1,Semaines!$E$2:$L$523,7,FALSE),IF($AE13=2018,VLOOKUP(Brut!BZ13+1,Semaines!$F$2:$L$523,6,FALSE),IF($AE13=2019,VLOOKUP(Brut!BZ13+1,Semaines!$G$2:$L$523,5,FALSE),IF($AE13=2020,VLOOKUP(Brut!BZ13+1,Semaines!$H$2:$L$523,4,FALSE),IF($AE13=2021,VLOOKUP(Brut!BZ13+1,Semaines!$I$2:$L$523,3,FALSE),IF($AE13=2022,VLOOKUP(Brut!BZ13+1,Semaines!$J$2:$L$523,2,FALSE),"")))))))))))),_xlfn.ISOWEEKNUM(CB13)),"")</f>
        <v>41</v>
      </c>
      <c r="CD13" s="119">
        <f>IF(CB13="",IF(CA13="",IF(BY13="","",IF($AE13=2013,VLOOKUP(Brut!CC13,Semaines!$A$2:$L$523,12,FALSE),IF($AE13=2014,VLOOKUP(Brut!CC13,Semaines!$B$2:$L$523,11,FALSE),IF($AE13=2015,VLOOKUP(Brut!CC13,Semaines!$C$2:$L$523,10,FALSE),IF($AE13=2016,VLOOKUP(Brut!CC13,Semaines!$D$2:$L$523,9,FALSE),IF($AE13=2017,VLOOKUP(Brut!CC13,Semaines!$E$2:$L$523,8,FALSE),IF($AE13=2018,VLOOKUP(Brut!CC13,Semaines!$F$2:$L$523,7,FALSE),IF($AE13=2019,VLOOKUP(Brut!CC13,Semaines!$G$2:$L$523,6,FALSE),IF($AE13=2020,VLOOKUP(Brut!CC13,Semaines!$H$2:$L$523,5,FALSE),IF($AE13=2021,VLOOKUP(Brut!CC13,Semaines!$I$2:$L$523,4,FALSE),IF($AE13=2022,VLOOKUP(Brut!CC13,Semaines!$J$2:$L$523,3,FALSE),""))))))))))),IF(BZ13="",IF($AE13=2013,VLOOKUP(Brut!CC13,Semaines!$A$2:$L$523,12,FALSE),IF($AE13=2014,VLOOKUP(Brut!CC13,Semaines!$B$2:$L$523,11,FALSE),IF($AE13=2015,VLOOKUP(Brut!CC13,Semaines!$C$2:$L$523,10,FALSE),IF($AE13=2016,VLOOKUP(Brut!CC13,Semaines!$D$2:$L$523,9,FALSE),IF($AE13=2017,VLOOKUP(Brut!CC13,Semaines!$E$2:$L$523,8,FALSE),IF($AE13=2018,VLOOKUP(Brut!CC13,Semaines!$F$2:$L$523,7,FALSE),IF($AE13=2019,VLOOKUP(Brut!CC13,Semaines!$G$2:$L$523,6,FALSE),IF($AE13=2020,VLOOKUP(Brut!CC13,Semaines!$H$2:$L$523,5,FALSE),IF($AE13=2021,VLOOKUP(Brut!CC13,Semaines!$I$2:$L$523,4,FALSE),IF($AE13=2022,VLOOKUP(Brut!CC13,Semaines!$J$2:$L$523,3,FALSE),"")))))))))),IF(BY13="","",IF($AE13=2013,VLOOKUP(Brut!CC13,Semaines!$A$2:$L$523,12,FALSE),IF($AE13=2014,VLOOKUP(Brut!CC13,Semaines!$B$2:$L$523,11,FALSE),IF($AE13=2015,VLOOKUP(Brut!CC13,Semaines!$C$2:$L$523,10,FALSE),IF($AE13=2016,VLOOKUP(Brut!CC13,Semaines!$D$2:$L$523,9,FALSE),IF($AE13=2017,VLOOKUP(Brut!CC13,Semaines!$E$2:$L$523,8,FALSE),IF($AE13=2018,VLOOKUP(Brut!CC13,Semaines!$F$2:$L$523,7,FALSE),IF($AE13=2019,VLOOKUP(Brut!CC13,Semaines!$G$2:$L$523,6,FALSE),IF($AE13=2020,VLOOKUP(Brut!CC13,Semaines!$H$2:$L$523,5,FALSE),IF($AE13=2021,VLOOKUP(Brut!CC13,Semaines!$I$2:$L$523,4,FALSE),IF($AE13=2022,VLOOKUP(Brut!CC13,Semaines!$J$2:$L$523,3,FALSE),""))))))))))))),IF(AND(MONTH(CB13)=12,_xlfn.ISOWEEKNUM(CB13)=1),YEAR(CB13)+1,YEAR(CB13)))</f>
        <v>2017</v>
      </c>
      <c r="CE13" s="132"/>
      <c r="CF13" s="133"/>
      <c r="CG13" s="118">
        <f>IF($AE13=2013,VLOOKUP(Brut!CG13,Semaines!$A$2:$L$523,11,FALSE),IF($AE13=2014,VLOOKUP(Brut!CG13,Semaines!$B$2:$L$523,10,FALSE),IF($AE13=2015,VLOOKUP(Brut!CG13,Semaines!$C$2:$L$523,9,FALSE),IF($AE13=2016,VLOOKUP(Brut!CG13,Semaines!$D$2:$L$523,8,FALSE),IF($AE13=2017,VLOOKUP(Brut!CG13,Semaines!$E$2:$L$523,7,FALSE),IF($AE13=2018,VLOOKUP(Brut!CG13,Semaines!$F$2:$L$523,6,FALSE),IF($AE13=2019,VLOOKUP(Brut!CG13,Semaines!$G$2:$L$523,5,FALSE),IF($AE13=2020,VLOOKUP(Brut!CG13,Semaines!$H$2:$L$523,4,FALSE),IF($AE13=2021,VLOOKUP(Brut!CG13,Semaines!$I$2:$L$523,3,FALSE),IF($AE13=2022,VLOOKUP(Brut!CG13,Semaines!$J$2:$L$523,2,FALSE),""))))))))))</f>
        <v>37</v>
      </c>
      <c r="CH13" s="119">
        <f>IF($AE13=2013,VLOOKUP(Brut!CG13,Semaines!$A$2:$L$523,12,FALSE),IF($AE13=2014,VLOOKUP(Brut!CG13,Semaines!$B$2:$L$523,11,FALSE),IF($AE13=2015,VLOOKUP(Brut!CG13,Semaines!$C$2:$L$523,10,FALSE),IF($AE13=2016,VLOOKUP(Brut!CG13,Semaines!$D$2:$L$523,9,FALSE),IF($AE13=2017,VLOOKUP(Brut!CG13,Semaines!$E$2:$L$523,8,FALSE),IF($AE13=2018,VLOOKUP(Brut!CG13,Semaines!$F$2:$L$523,7,FALSE),IF($AE13=2019,VLOOKUP(Brut!CG13,Semaines!$G$2:$L$523,6,FALSE),IF($AE13=2020,VLOOKUP(Brut!CG13,Semaines!$H$2:$L$523,5,FALSE),IF($AE13=2021,VLOOKUP(Brut!CG13,Semaines!$I$2:$L$523,4,FALSE),IF($AE13=2022,VLOOKUP(Brut!CG13,Semaines!$J$2:$L$523,3,FALSE),""))))))))))</f>
        <v>2017</v>
      </c>
      <c r="CI13" s="134"/>
      <c r="CJ13" s="133"/>
      <c r="CK13" s="208"/>
      <c r="CL13" s="118">
        <f>IF($AE13=2013,VLOOKUP(Brut!CL13,Semaines!$A$2:$L$523,11,FALSE),IF($AE13=2014,VLOOKUP(Brut!CL13,Semaines!$B$2:$L$523,10,FALSE),IF($AE13=2015,VLOOKUP(Brut!CL13,Semaines!$C$2:$L$523,9,FALSE),IF($AE13=2016,VLOOKUP(Brut!CL13,Semaines!$D$2:$L$523,8,FALSE),IF($AE13=2017,VLOOKUP(Brut!CL13,Semaines!$E$2:$L$523,7,FALSE),IF($AE13=2018,VLOOKUP(Brut!CL13,Semaines!$F$2:$L$523,6,FALSE),IF($AE13=2019,VLOOKUP(Brut!CL13,Semaines!$G$2:$L$523,5,FALSE),IF($AE13=2020,VLOOKUP(Brut!CL13,Semaines!$H$2:$L$523,4,FALSE),IF($AE13=2021,VLOOKUP(Brut!CL13,Semaines!$I$2:$L$523,3,FALSE),IF($AE13=2022,VLOOKUP(Brut!CL13,Semaines!$J$2:$L$523,2,FALSE),""))))))))))</f>
        <v>38</v>
      </c>
      <c r="CM13" s="119">
        <f>IF($AE13=2013,VLOOKUP(Brut!CL13,Semaines!$A$2:$L$523,12,FALSE),IF($AE13=2014,VLOOKUP(Brut!CL13,Semaines!$B$2:$L$523,11,FALSE),IF($AE13=2015,VLOOKUP(Brut!CL13,Semaines!$C$2:$L$523,10,FALSE),IF($AE13=2016,VLOOKUP(Brut!CL13,Semaines!$D$2:$L$523,9,FALSE),IF($AE13=2017,VLOOKUP(Brut!CL13,Semaines!$E$2:$L$523,8,FALSE),IF($AE13=2018,VLOOKUP(Brut!CL13,Semaines!$F$2:$L$523,7,FALSE),IF($AE13=2019,VLOOKUP(Brut!CL13,Semaines!$G$2:$L$523,6,FALSE),IF($AE13=2020,VLOOKUP(Brut!CL13,Semaines!$H$2:$L$523,5,FALSE),IF($AE13=2021,VLOOKUP(Brut!CL13,Semaines!$I$2:$L$523,4,FALSE),IF($AE13=2022,VLOOKUP(Brut!CL13,Semaines!$J$2:$L$523,3,FALSE),""))))))))))</f>
        <v>2017</v>
      </c>
      <c r="CN13" s="134"/>
      <c r="CO13" s="133"/>
      <c r="CP13" s="118">
        <f>IF($AE13=2013,VLOOKUP(Brut!CP13,Semaines!$A$2:$L$523,11,FALSE),IF($AE13=2014,VLOOKUP(Brut!CP13,Semaines!$B$2:$L$523,10,FALSE),IF($AE13=2015,VLOOKUP(Brut!CP13,Semaines!$C$2:$L$523,9,FALSE),IF($AE13=2016,VLOOKUP(Brut!CP13,Semaines!$D$2:$L$523,8,FALSE),IF($AE13=2017,VLOOKUP(Brut!CP13,Semaines!$E$2:$L$523,7,FALSE),IF($AE13=2018,VLOOKUP(Brut!CP13,Semaines!$F$2:$L$523,6,FALSE),IF($AE13=2019,VLOOKUP(Brut!CP13,Semaines!$G$2:$L$523,5,FALSE),IF($AE13=2020,VLOOKUP(Brut!CP13,Semaines!$H$2:$L$523,4,FALSE),IF($AE13=2021,VLOOKUP(Brut!CP13,Semaines!$I$2:$L$523,3,FALSE),IF($AE13=2022,VLOOKUP(Brut!CP13,Semaines!$J$2:$L$523,2,FALSE),""))))))))))</f>
        <v>38</v>
      </c>
      <c r="CQ13" s="119">
        <f>IF($AE13=2013,VLOOKUP(Brut!CP13,Semaines!$A$2:$L$523,12,FALSE),IF($AE13=2014,VLOOKUP(Brut!CP13,Semaines!$B$2:$L$523,11,FALSE),IF($AE13=2015,VLOOKUP(Brut!CP13,Semaines!$C$2:$L$523,10,FALSE),IF($AE13=2016,VLOOKUP(Brut!CP13,Semaines!$D$2:$L$523,9,FALSE),IF($AE13=2017,VLOOKUP(Brut!CP13,Semaines!$E$2:$L$523,8,FALSE),IF($AE13=2018,VLOOKUP(Brut!CP13,Semaines!$F$2:$L$523,7,FALSE),IF($AE13=2019,VLOOKUP(Brut!CP13,Semaines!$G$2:$L$523,6,FALSE),IF($AE13=2020,VLOOKUP(Brut!CP13,Semaines!$H$2:$L$523,5,FALSE),IF($AE13=2021,VLOOKUP(Brut!CP13,Semaines!$I$2:$L$523,4,FALSE),IF($AE13=2022,VLOOKUP(Brut!CP13,Semaines!$J$2:$L$523,3,FALSE),""))))))))))</f>
        <v>2017</v>
      </c>
      <c r="CR13" s="134"/>
      <c r="CS13" s="133"/>
      <c r="CT13" s="208"/>
      <c r="CU13" s="118">
        <f>IF($AE13=2013,VLOOKUP(Brut!CV13,Semaines!$A$2:$L$523,11,FALSE),IF($AE13=2014,VLOOKUP(Brut!CV13,Semaines!$B$2:$L$523,10,FALSE),IF($AE13=2015,VLOOKUP(Brut!CV13,Semaines!$C$2:$L$523,9,FALSE),IF($AE13=2016,VLOOKUP(Brut!CV13,Semaines!$D$2:$L$523,8,FALSE),IF($AE13=2017,VLOOKUP(Brut!CV13,Semaines!$E$2:$L$523,7,FALSE),IF($AE13=2018,VLOOKUP(Brut!CV13,Semaines!$F$2:$L$523,6,FALSE),IF($AE13=2019,VLOOKUP(Brut!CV13,Semaines!$G$2:$L$523,5,FALSE),IF($AE13=2020,VLOOKUP(Brut!CV13,Semaines!$H$2:$L$523,4,FALSE),IF($AE13=2021,VLOOKUP(Brut!CV13,Semaines!$I$2:$L$523,3,FALSE),IF($AE13=2022,VLOOKUP(Brut!CV13,Semaines!$J$2:$L$523,2,FALSE),""))))))))))</f>
        <v>38</v>
      </c>
      <c r="CV13" s="119">
        <f>IF($AE13=2013,VLOOKUP(Brut!CV13,Semaines!$A$2:$L$523,12,FALSE),IF($AE13=2014,VLOOKUP(Brut!CV13,Semaines!$B$2:$L$523,11,FALSE),IF($AE13=2015,VLOOKUP(Brut!CV13,Semaines!$C$2:$L$523,10,FALSE),IF($AE13=2016,VLOOKUP(Brut!CV13,Semaines!$D$2:$L$523,9,FALSE),IF($AE13=2017,VLOOKUP(Brut!CV13,Semaines!$E$2:$L$523,8,FALSE),IF($AE13=2018,VLOOKUP(Brut!CV13,Semaines!$F$2:$L$523,7,FALSE),IF($AE13=2019,VLOOKUP(Brut!CV13,Semaines!$G$2:$L$523,6,FALSE),IF($AE13=2020,VLOOKUP(Brut!CV13,Semaines!$H$2:$L$523,5,FALSE),IF($AE13=2021,VLOOKUP(Brut!CV13,Semaines!$I$2:$L$523,4,FALSE),IF($AE13=2022,VLOOKUP(Brut!CV13,Semaines!$J$2:$L$523,3,FALSE),""))))))))))</f>
        <v>2017</v>
      </c>
      <c r="CW13" s="134"/>
      <c r="CX13" s="133"/>
      <c r="CY13" s="208"/>
      <c r="CZ13" s="118">
        <f>IF($AE13=2013,VLOOKUP(Brut!DB13,Semaines!$A$2:$L$523,11,FALSE),IF($AE13=2014,VLOOKUP(Brut!DB13,Semaines!$B$2:$L$523,10,FALSE),IF($AE13=2015,VLOOKUP(Brut!DB13,Semaines!$C$2:$L$523,9,FALSE),IF($AE13=2016,VLOOKUP(Brut!DB13,Semaines!$D$2:$L$523,8,FALSE),IF($AE13=2017,VLOOKUP(Brut!DB13,Semaines!$E$2:$L$523,7,FALSE),IF($AE13=2018,VLOOKUP(Brut!DB13,Semaines!$F$2:$L$523,6,FALSE),IF($AE13=2019,VLOOKUP(Brut!DB13,Semaines!$G$2:$L$523,5,FALSE),IF($AE13=2020,VLOOKUP(Brut!DB13,Semaines!$H$2:$L$523,4,FALSE),IF($AE13=2021,VLOOKUP(Brut!DB13,Semaines!$I$2:$L$523,3,FALSE),IF($AE13=2022,VLOOKUP(Brut!DB13,Semaines!$J$2:$L$523,2,FALSE),""))))))))))</f>
        <v>38</v>
      </c>
      <c r="DA13" s="119">
        <f>IF($AE13=2013,VLOOKUP(Brut!DB13,Semaines!$A$2:$L$523,12,FALSE),IF($AE13=2014,VLOOKUP(Brut!DB13,Semaines!$B$2:$L$523,11,FALSE),IF($AE13=2015,VLOOKUP(Brut!DB13,Semaines!$C$2:$L$523,10,FALSE),IF($AE13=2016,VLOOKUP(Brut!DB13,Semaines!$D$2:$L$523,9,FALSE),IF($AE13=2017,VLOOKUP(Brut!DB13,Semaines!$E$2:$L$523,8,FALSE),IF($AE13=2018,VLOOKUP(Brut!DB13,Semaines!$F$2:$L$523,7,FALSE),IF($AE13=2019,VLOOKUP(Brut!DB13,Semaines!$G$2:$L$523,6,FALSE),IF($AE13=2020,VLOOKUP(Brut!DB13,Semaines!$H$2:$L$523,5,FALSE),IF($AE13=2021,VLOOKUP(Brut!DB13,Semaines!$I$2:$L$523,4,FALSE),IF($AE13=2022,VLOOKUP(Brut!DB13,Semaines!$J$2:$L$523,3,FALSE),""))))))))))</f>
        <v>2017</v>
      </c>
      <c r="DB13" s="134"/>
      <c r="DC13" s="133"/>
      <c r="DD13" s="210"/>
      <c r="DE13" s="209"/>
      <c r="DF13" s="208"/>
      <c r="DG13" s="118">
        <f>IF($AE13=2013,VLOOKUP(Brut!DI13,Semaines!$A$2:$L$523,11,FALSE),IF($AE13=2014,VLOOKUP(Brut!DI13,Semaines!$B$2:$L$523,10,FALSE),IF($AE13=2015,VLOOKUP(Brut!DI13,Semaines!$C$2:$L$523,9,FALSE),IF($AE13=2016,VLOOKUP(Brut!DI13,Semaines!$D$2:$L$523,8,FALSE),IF($AE13=2017,VLOOKUP(Brut!DI13,Semaines!$E$2:$L$523,7,FALSE),IF($AE13=2018,VLOOKUP(Brut!DI13,Semaines!$F$2:$L$523,6,FALSE),IF($AE13=2019,VLOOKUP(Brut!DI13,Semaines!$G$2:$L$523,5,FALSE),IF($AE13=2020,VLOOKUP(Brut!DI13,Semaines!$H$2:$L$523,4,FALSE),IF($AE13=2021,VLOOKUP(Brut!DI13,Semaines!$I$2:$L$523,3,FALSE),IF($AE13=2022,VLOOKUP(Brut!DI13,Semaines!$J$2:$L$523,2,FALSE),""))))))))))</f>
        <v>39</v>
      </c>
      <c r="DH13" s="119">
        <f>IF($AE13=2013,VLOOKUP(Brut!DI13,Semaines!$A$2:$L$523,12,FALSE),IF($AE13=2014,VLOOKUP(Brut!DI13,Semaines!$B$2:$L$523,11,FALSE),IF($AE13=2015,VLOOKUP(Brut!DI13,Semaines!$C$2:$L$523,10,FALSE),IF($AE13=2016,VLOOKUP(Brut!DI13,Semaines!$D$2:$L$523,9,FALSE),IF($AE13=2017,VLOOKUP(Brut!DI13,Semaines!$E$2:$L$523,8,FALSE),IF($AE13=2018,VLOOKUP(Brut!DI13,Semaines!$F$2:$L$523,7,FALSE),IF($AE13=2019,VLOOKUP(Brut!DI13,Semaines!$G$2:$L$523,6,FALSE),IF($AE13=2020,VLOOKUP(Brut!DI13,Semaines!$H$2:$L$523,5,FALSE),IF($AE13=2021,VLOOKUP(Brut!DI13,Semaines!$I$2:$L$523,4,FALSE),IF($AE13=2022,VLOOKUP(Brut!DI13,Semaines!$J$2:$L$523,3,FALSE),""))))))))))</f>
        <v>2017</v>
      </c>
      <c r="DI13" s="134"/>
      <c r="DJ13" s="133"/>
      <c r="DK13" s="208"/>
      <c r="DL13" s="118">
        <f>IF($AE13=2013,VLOOKUP(Brut!DN13,Semaines!$A$2:$L$523,11,FALSE),IF($AE13=2014,VLOOKUP(Brut!DN13,Semaines!$B$2:$L$523,10,FALSE),IF($AE13=2015,VLOOKUP(Brut!DN13,Semaines!$C$2:$L$523,9,FALSE),IF($AE13=2016,VLOOKUP(Brut!DN13,Semaines!$D$2:$L$523,8,FALSE),IF($AE13=2017,VLOOKUP(Brut!DN13,Semaines!$E$2:$L$523,7,FALSE),IF($AE13=2018,VLOOKUP(Brut!DN13,Semaines!$F$2:$L$523,6,FALSE),IF($AE13=2019,VLOOKUP(Brut!DN13,Semaines!$G$2:$L$523,5,FALSE),IF($AE13=2020,VLOOKUP(Brut!DN13,Semaines!$H$2:$L$523,4,FALSE),IF($AE13=2021,VLOOKUP(Brut!DN13,Semaines!$I$2:$L$523,3,FALSE),IF($AE13=2022,VLOOKUP(Brut!DN13,Semaines!$J$2:$L$523,2,FALSE),""))))))))))</f>
        <v>40</v>
      </c>
      <c r="DM13" s="119">
        <f>IF($AE13=2013,VLOOKUP(Brut!DN13,Semaines!$A$2:$L$523,12,FALSE),IF($AE13=2014,VLOOKUP(Brut!DN13,Semaines!$B$2:$L$523,11,FALSE),IF($AE13=2015,VLOOKUP(Brut!DN13,Semaines!$C$2:$L$523,10,FALSE),IF($AE13=2016,VLOOKUP(Brut!DN13,Semaines!$D$2:$L$523,9,FALSE),IF($AE13=2017,VLOOKUP(Brut!DN13,Semaines!$E$2:$L$523,8,FALSE),IF($AE13=2018,VLOOKUP(Brut!DN13,Semaines!$F$2:$L$523,7,FALSE),IF($AE13=2019,VLOOKUP(Brut!DN13,Semaines!$G$2:$L$523,6,FALSE),IF($AE13=2020,VLOOKUP(Brut!DN13,Semaines!$H$2:$L$523,5,FALSE),IF($AE13=2021,VLOOKUP(Brut!DN13,Semaines!$I$2:$L$523,4,FALSE),IF($AE13=2022,VLOOKUP(Brut!DN13,Semaines!$J$2:$L$523,3,FALSE),""))))))))))</f>
        <v>2017</v>
      </c>
      <c r="DN13" s="134"/>
      <c r="DO13" s="133"/>
      <c r="DP13" s="208"/>
      <c r="DQ13" s="209"/>
      <c r="DR13" s="208"/>
      <c r="DS13" s="118">
        <f>IF($AE13=2013,VLOOKUP(Brut!DU13,Semaines!$A$2:$L$523,11,FALSE),IF($AE13=2014,VLOOKUP(Brut!DU13,Semaines!$B$2:$L$523,10,FALSE),IF($AE13=2015,VLOOKUP(Brut!DU13,Semaines!$C$2:$L$523,9,FALSE),IF($AE13=2016,VLOOKUP(Brut!DU13,Semaines!$D$2:$L$523,8,FALSE),IF($AE13=2017,VLOOKUP(Brut!DU13,Semaines!$E$2:$L$523,7,FALSE),IF($AE13=2018,VLOOKUP(Brut!DU13,Semaines!$F$2:$L$523,6,FALSE),IF($AE13=2019,VLOOKUP(Brut!DU13,Semaines!$G$2:$L$523,5,FALSE),IF($AE13=2020,VLOOKUP(Brut!DU13,Semaines!$H$2:$L$523,4,FALSE),IF($AE13=2021,VLOOKUP(Brut!DU13,Semaines!$I$2:$L$523,3,FALSE),IF($AE13=2022,VLOOKUP(Brut!DU13,Semaines!$J$2:$L$523,2,FALSE),""))))))))))</f>
        <v>40</v>
      </c>
      <c r="DT13" s="119">
        <f>IF($AE13=2013,VLOOKUP(Brut!DU13,Semaines!$A$2:$L$523,12,FALSE),IF($AE13=2014,VLOOKUP(Brut!DU13,Semaines!$B$2:$L$523,11,FALSE),IF($AE13=2015,VLOOKUP(Brut!DU13,Semaines!$C$2:$L$523,10,FALSE),IF($AE13=2016,VLOOKUP(Brut!DU13,Semaines!$D$2:$L$523,9,FALSE),IF($AE13=2017,VLOOKUP(Brut!DU13,Semaines!$E$2:$L$523,8,FALSE),IF($AE13=2018,VLOOKUP(Brut!DU13,Semaines!$F$2:$L$523,7,FALSE),IF($AE13=2019,VLOOKUP(Brut!DU13,Semaines!$G$2:$L$523,6,FALSE),IF($AE13=2020,VLOOKUP(Brut!DU13,Semaines!$H$2:$L$523,5,FALSE),IF($AE13=2021,VLOOKUP(Brut!DU13,Semaines!$I$2:$L$523,4,FALSE),IF($AE13=2022,VLOOKUP(Brut!DU13,Semaines!$J$2:$L$523,3,FALSE),""))))))))))</f>
        <v>2017</v>
      </c>
      <c r="DU13" s="134"/>
      <c r="DV13" s="133"/>
      <c r="DW13" s="118">
        <f>IF($AE13=2013,VLOOKUP(Brut!DY13,Semaines!$A$2:$L$523,11,FALSE),IF($AE13=2014,VLOOKUP(Brut!DY13,Semaines!$B$2:$L$523,10,FALSE),IF($AE13=2015,VLOOKUP(Brut!DY13,Semaines!$C$2:$L$523,9,FALSE),IF($AE13=2016,VLOOKUP(Brut!DY13,Semaines!$D$2:$L$523,8,FALSE),IF($AE13=2017,VLOOKUP(Brut!DY13,Semaines!$E$2:$L$523,7,FALSE),IF($AE13=2018,VLOOKUP(Brut!DY13,Semaines!$F$2:$L$523,6,FALSE),IF($AE13=2019,VLOOKUP(Brut!DY13,Semaines!$G$2:$L$523,5,FALSE),IF($AE13=2020,VLOOKUP(Brut!DY13,Semaines!$H$2:$L$523,4,FALSE),IF($AE13=2021,VLOOKUP(Brut!DY13,Semaines!$I$2:$L$523,3,FALSE),IF($AE13=2022,VLOOKUP(Brut!DY13,Semaines!$J$2:$L$523,2,FALSE),""))))))))))</f>
        <v>41</v>
      </c>
      <c r="DX13" s="119">
        <f>IF($AE13=2013,VLOOKUP(Brut!DY13,Semaines!$A$2:$L$523,12,FALSE),IF($AE13=2014,VLOOKUP(Brut!DY13,Semaines!$B$2:$L$523,11,FALSE),IF($AE13=2015,VLOOKUP(Brut!DY13,Semaines!$C$2:$L$523,10,FALSE),IF($AE13=2016,VLOOKUP(Brut!DY13,Semaines!$D$2:$L$523,9,FALSE),IF($AE13=2017,VLOOKUP(Brut!DY13,Semaines!$E$2:$L$523,8,FALSE),IF($AE13=2018,VLOOKUP(Brut!DY13,Semaines!$F$2:$L$523,7,FALSE),IF($AE13=2019,VLOOKUP(Brut!DY13,Semaines!$G$2:$L$523,6,FALSE),IF($AE13=2020,VLOOKUP(Brut!DY13,Semaines!$H$2:$L$523,5,FALSE),IF($AE13=2021,VLOOKUP(Brut!DY13,Semaines!$I$2:$L$523,4,FALSE),IF($AE13=2022,VLOOKUP(Brut!DY13,Semaines!$J$2:$L$523,3,FALSE),""))))))))))</f>
        <v>2017</v>
      </c>
      <c r="DY13" s="134"/>
      <c r="DZ13" s="133"/>
      <c r="EA13" s="118">
        <f>IF($AE13=2013,VLOOKUP(Brut!EC13,Semaines!$A$2:$L$523,11,FALSE),IF($AE13=2014,VLOOKUP(Brut!EC13,Semaines!$B$2:$L$523,10,FALSE),IF($AE13=2015,VLOOKUP(Brut!EC13,Semaines!$C$2:$L$523,9,FALSE),IF($AE13=2016,VLOOKUP(Brut!EC13,Semaines!$D$2:$L$523,8,FALSE),IF($AE13=2017,VLOOKUP(Brut!EC13,Semaines!$E$2:$L$523,7,FALSE),IF($AE13=2018,VLOOKUP(Brut!EC13,Semaines!$F$2:$L$523,6,FALSE),IF($AE13=2019,VLOOKUP(Brut!EC13,Semaines!$G$2:$L$523,5,FALSE),IF($AE13=2020,VLOOKUP(Brut!EC13,Semaines!$H$2:$L$523,4,FALSE),IF($AE13=2021,VLOOKUP(Brut!EC13,Semaines!$I$2:$L$523,3,FALSE),IF($AE13=2022,VLOOKUP(Brut!EC13,Semaines!$J$2:$L$523,2,FALSE),""))))))))))</f>
        <v>41</v>
      </c>
      <c r="EB13" s="119">
        <f>IF($AE13=2013,VLOOKUP(Brut!EC13,Semaines!$A$2:$L$523,12,FALSE),IF($AE13=2014,VLOOKUP(Brut!EC13,Semaines!$B$2:$L$523,11,FALSE),IF($AE13=2015,VLOOKUP(Brut!EC13,Semaines!$C$2:$L$523,10,FALSE),IF($AE13=2016,VLOOKUP(Brut!EC13,Semaines!$D$2:$L$523,9,FALSE),IF($AE13=2017,VLOOKUP(Brut!EC13,Semaines!$E$2:$L$523,8,FALSE),IF($AE13=2018,VLOOKUP(Brut!EC13,Semaines!$F$2:$L$523,7,FALSE),IF($AE13=2019,VLOOKUP(Brut!EC13,Semaines!$G$2:$L$523,6,FALSE),IF($AE13=2020,VLOOKUP(Brut!EC13,Semaines!$H$2:$L$523,5,FALSE),IF($AE13=2021,VLOOKUP(Brut!EC13,Semaines!$I$2:$L$523,4,FALSE),IF($AE13=2022,VLOOKUP(Brut!EC13,Semaines!$J$2:$L$523,3,FALSE),""))))))))))</f>
        <v>2017</v>
      </c>
      <c r="EC13" s="134"/>
      <c r="ED13" s="133"/>
      <c r="EE13" s="118">
        <f>IF($AE13=2013,VLOOKUP(Brut!EG13,Semaines!$A$2:$L$523,11,FALSE),IF($AE13=2014,VLOOKUP(Brut!EG13,Semaines!$B$2:$L$523,10,FALSE),IF($AE13=2015,VLOOKUP(Brut!EG13,Semaines!$C$2:$L$523,9,FALSE),IF($AE13=2016,VLOOKUP(Brut!EG13,Semaines!$D$2:$L$523,8,FALSE),IF($AE13=2017,VLOOKUP(Brut!EG13,Semaines!$E$2:$L$523,7,FALSE),IF($AE13=2018,VLOOKUP(Brut!EG13,Semaines!$F$2:$L$523,6,FALSE),IF($AE13=2019,VLOOKUP(Brut!EG13,Semaines!$G$2:$L$523,5,FALSE),IF($AE13=2020,VLOOKUP(Brut!EG13,Semaines!$H$2:$L$523,4,FALSE),IF($AE13=2021,VLOOKUP(Brut!EG13,Semaines!$I$2:$L$523,3,FALSE),IF($AE13=2022,VLOOKUP(Brut!EG13,Semaines!$J$2:$L$523,2,FALSE),""))))))))))</f>
        <v>41</v>
      </c>
      <c r="EF13" s="119">
        <f>IF($AE13=2013,VLOOKUP(Brut!EG13,Semaines!$A$2:$L$523,12,FALSE),IF($AE13=2014,VLOOKUP(Brut!EG13,Semaines!$B$2:$L$523,11,FALSE),IF($AE13=2015,VLOOKUP(Brut!EG13,Semaines!$C$2:$L$523,10,FALSE),IF($AE13=2016,VLOOKUP(Brut!EG13,Semaines!$D$2:$L$523,9,FALSE),IF($AE13=2017,VLOOKUP(Brut!EG13,Semaines!$E$2:$L$523,8,FALSE),IF($AE13=2018,VLOOKUP(Brut!EG13,Semaines!$F$2:$L$523,7,FALSE),IF($AE13=2019,VLOOKUP(Brut!EG13,Semaines!$G$2:$L$523,6,FALSE),IF($AE13=2020,VLOOKUP(Brut!EG13,Semaines!$H$2:$L$523,5,FALSE),IF($AE13=2021,VLOOKUP(Brut!EG13,Semaines!$I$2:$L$523,4,FALSE),IF($AE13=2022,VLOOKUP(Brut!EG13,Semaines!$J$2:$L$523,3,FALSE),""))))))))))</f>
        <v>2017</v>
      </c>
      <c r="EG13" s="134"/>
      <c r="EH13" s="133"/>
      <c r="EI13" s="130">
        <f>IF(Import!AU3=0,"",Import!AU3)</f>
        <v>43115</v>
      </c>
      <c r="EJ13" s="118">
        <f t="array" ref="EJ13">IFERROR(IF(EI13="",IF(EG13="",IF(EE13="","",IF($AE13=2013,VLOOKUP(Brut!EG13+1,Semaines!$A$2:$L$523,11,FALSE),IF($AE13=2014,VLOOKUP(Brut!EG13+1,Semaines!$B$2:$L$523,10,FALSE),IF($AE13=2015,VLOOKUP(Brut!EG13+1,Semaines!$C$2:$L$523,9,FALSE),IF($AE13=2016,VLOOKUP(Brut!EG13+1,Semaines!$D$2:$L$523,8,FALSE),IF($AE13=2017,VLOOKUP(Brut!EG13+1,Semaines!$E$2:$L$523,7,FALSE),IF($AE13=2018,VLOOKUP(Brut!EG13+1,Semaines!$F$2:$L$523,6,FALSE),IF($AE13=2019,VLOOKUP(Brut!EG13+1,Semaines!$G$2:$L$523,5,FALSE),IF($AE13=2020,VLOOKUP(Brut!EG13+1,Semaines!$H$2:$L$523,4,FALSE),IF($AE13=2021,VLOOKUP(Brut!EG13+1,Semaines!$I$2:$L$523,3,FALSE),IF($AE13=2022,VLOOKUP(Brut!EG13+1,Semaines!$J$2:$L$523,2,FALSE),""))))))))))),IF(EH13="",IF($AE13=2013,VLOOKUP(Brut!EG13+1,Semaines!$A$2:$L$523,11,FALSE),IF($AE13=2014,VLOOKUP(Brut!EG13+1,Semaines!$B$2:$L$523,10,FALSE),IF($AE13=2015,VLOOKUP(Brut!EG13+1,Semaines!$C$2:$L$523,9,FALSE),IF($AE13=2016,VLOOKUP(Brut!EG13+1,Semaines!$D$2:$L$523,8,FALSE),IF($AE13=2017,VLOOKUP(Brut!EG13+1,Semaines!$E$2:$L$523,7,FALSE),IF($AE13=2018,VLOOKUP(Brut!EG13+1,Semaines!$F$2:$L$523,6,FALSE),IF($AE13=2019,VLOOKUP(Brut!EG13+1,Semaines!$G$2:$L$523,5,FALSE),IF($AE13=2020,VLOOKUP(Brut!EG13+1,Semaines!$H$2:$L$523,4,FALSE),IF($AE13=2021,VLOOKUP(Brut!EG13+1,Semaines!$I$2:$L$523,3,FALSE),IF($AE13=2022,VLOOKUP(Brut!EG13+1,Semaines!$J$2:$L$523,2,FALSE),"")))))))))),IF($AE13=2013,VLOOKUP(Brut!EI13+1,Semaines!$A$2:$L$523,11,FALSE),IF($AE13=2014,VLOOKUP(Brut!EI13+1,Semaines!$B$2:$L$523,10,FALSE),IF($AE13=2015,VLOOKUP(Brut!EI13+1,Semaines!$C$2:$L$523,9,FALSE),IF($AE13=2016,VLOOKUP(Brut!EI13+1,Semaines!$D$2:$L$523,8,FALSE),IF($AE13=2017,VLOOKUP(Brut!EI13+1,Semaines!$E$2:$L$523,7,FALSE),IF($AE13=2018,VLOOKUP(Brut!EI13+1,Semaines!$F$2:$L$523,6,FALSE),IF($AE13=2019,VLOOKUP(Brut!EI13+1,Semaines!$G$2:$L$523,5,FALSE),IF($AE13=2020,VLOOKUP(Brut!EI13+1,Semaines!$H$2:$L$523,4,FALSE),IF($AE13=2021,VLOOKUP(Brut!EI13+1,Semaines!$I$2:$L$523,3,FALSE),IF($AE13=2022,VLOOKUP(Brut!EI13+1,Semaines!$J$2:$L$523,2,FALSE),"")))))))))))),_xlfn.ISOWEEKNUM(EI13)),"")</f>
        <v>3</v>
      </c>
      <c r="EK13" s="119">
        <f>IF(EI13="",IF(EH13="",IF(EF13="","",IF($AE13=2013,VLOOKUP(Brut!EL13,Semaines!$A$2:$L$523,12,FALSE),IF($AE13=2014,VLOOKUP(Brut!EL13,Semaines!$B$2:$L$523,11,FALSE),IF($AE13=2015,VLOOKUP(Brut!EL13,Semaines!$C$2:$L$523,10,FALSE),IF($AE13=2016,VLOOKUP(Brut!EL13,Semaines!$D$2:$L$523,9,FALSE),IF($AE13=2017,VLOOKUP(Brut!EL13,Semaines!$E$2:$L$523,8,FALSE),IF($AE13=2018,VLOOKUP(Brut!EL13,Semaines!$F$2:$L$523,7,FALSE),IF($AE13=2019,VLOOKUP(Brut!EL13,Semaines!$G$2:$L$523,6,FALSE),IF($AE13=2020,VLOOKUP(Brut!EL13,Semaines!$H$2:$L$523,5,FALSE),IF($AE13=2021,VLOOKUP(Brut!EL13,Semaines!$I$2:$L$523,4,FALSE),IF($AE13=2022,VLOOKUP(Brut!EL13,Semaines!$J$2:$L$523,3,FALSE),""))))))))))),IF(EG13="",IF($AE13=2013,VLOOKUP(Brut!EL13,Semaines!$A$2:$L$523,12,FALSE),IF($AE13=2014,VLOOKUP(Brut!EL13,Semaines!$B$2:$L$523,11,FALSE),IF($AE13=2015,VLOOKUP(Brut!EL13,Semaines!$C$2:$L$523,10,FALSE),IF($AE13=2016,VLOOKUP(Brut!EL13,Semaines!$D$2:$L$523,9,FALSE),IF($AE13=2017,VLOOKUP(Brut!EL13,Semaines!$E$2:$L$523,8,FALSE),IF($AE13=2018,VLOOKUP(Brut!EL13,Semaines!$F$2:$L$523,7,FALSE),IF($AE13=2019,VLOOKUP(Brut!EL13,Semaines!$G$2:$L$523,6,FALSE),IF($AE13=2020,VLOOKUP(Brut!EL13,Semaines!$H$2:$L$523,5,FALSE),IF($AE13=2021,VLOOKUP(Brut!EL13,Semaines!$I$2:$L$523,4,FALSE),IF($AE13=2022,VLOOKUP(Brut!EL13,Semaines!$J$2:$L$523,3,FALSE),"")))))))))),IF(EF13="","",IF($AE13=2013,VLOOKUP(Brut!EL13,Semaines!$A$2:$L$523,12,FALSE),IF($AE13=2014,VLOOKUP(Brut!EL13,Semaines!$B$2:$L$523,11,FALSE),IF($AE13=2015,VLOOKUP(Brut!EL13,Semaines!$C$2:$L$523,10,FALSE),IF($AE13=2016,VLOOKUP(Brut!EL13,Semaines!$D$2:$L$523,9,FALSE),IF($AE13=2017,VLOOKUP(Brut!EL13,Semaines!$E$2:$L$523,8,FALSE),IF($AE13=2018,VLOOKUP(Brut!EL13,Semaines!$F$2:$L$523,7,FALSE),IF($AE13=2019,VLOOKUP(Brut!EL13,Semaines!$G$2:$L$523,6,FALSE),IF($AE13=2020,VLOOKUP(Brut!EL13,Semaines!$H$2:$L$523,5,FALSE),IF($AE13=2021,VLOOKUP(Brut!EL13,Semaines!$I$2:$L$523,4,FALSE),IF($AE13=2022,VLOOKUP(Brut!EL13,Semaines!$J$2:$L$523,3,FALSE),""))))))))))))),IF(AND(MONTH(EI13)=12,_xlfn.ISOWEEKNUM(EI13)=1),YEAR(EI13)+1,YEAR(EI13)))</f>
        <v>2018</v>
      </c>
      <c r="EL13" s="135"/>
      <c r="EM13" s="136"/>
      <c r="EN13" s="210"/>
      <c r="EO13" s="209"/>
      <c r="EP13" s="208"/>
      <c r="EQ13" s="118">
        <f>IF($AE13=2013,VLOOKUP(Brut!ES13,Semaines!$A$2:$L$523,11,FALSE),IF($AE13=2014,VLOOKUP(Brut!ES13,Semaines!$B$2:$L$523,10,FALSE),IF($AE13=2015,VLOOKUP(Brut!ES13,Semaines!$C$2:$L$523,9,FALSE),IF($AE13=2016,VLOOKUP(Brut!ES13,Semaines!$D$2:$L$523,8,FALSE),IF($AE13=2017,VLOOKUP(Brut!ES13,Semaines!$E$2:$L$523,7,FALSE),IF($AE13=2018,VLOOKUP(Brut!ES13,Semaines!$F$2:$L$523,6,FALSE),IF($AE13=2019,VLOOKUP(Brut!ES13,Semaines!$G$2:$L$523,5,FALSE),IF($AE13=2020,VLOOKUP(Brut!ES13,Semaines!$H$2:$L$523,4,FALSE),IF($AE13=2021,VLOOKUP(Brut!ES13,Semaines!$I$2:$L$523,3,FALSE),IF($AE13=2022,VLOOKUP(Brut!ES13,Semaines!$J$2:$L$523,2,FALSE),""))))))))))</f>
        <v>42</v>
      </c>
      <c r="ER13" s="119">
        <f>IF($AE13=2013,VLOOKUP(Brut!ES13,Semaines!$A$2:$L$523,12,FALSE),IF($AE13=2014,VLOOKUP(Brut!ES13,Semaines!$B$2:$L$523,11,FALSE),IF($AE13=2015,VLOOKUP(Brut!ES13,Semaines!$C$2:$L$523,10,FALSE),IF($AE13=2016,VLOOKUP(Brut!ES13,Semaines!$D$2:$L$523,9,FALSE),IF($AE13=2017,VLOOKUP(Brut!ES13,Semaines!$E$2:$L$523,8,FALSE),IF($AE13=2018,VLOOKUP(Brut!ES13,Semaines!$F$2:$L$523,7,FALSE),IF($AE13=2019,VLOOKUP(Brut!ES13,Semaines!$G$2:$L$523,6,FALSE),IF($AE13=2020,VLOOKUP(Brut!ES13,Semaines!$H$2:$L$523,5,FALSE),IF($AE13=2021,VLOOKUP(Brut!ES13,Semaines!$I$2:$L$523,4,FALSE),IF($AE13=2022,VLOOKUP(Brut!ES13,Semaines!$J$2:$L$523,3,FALSE),""))))))))))</f>
        <v>2017</v>
      </c>
      <c r="ES13" s="134"/>
      <c r="ET13" s="133"/>
      <c r="EU13" s="118">
        <f>IF($AE13=2013,VLOOKUP(Brut!EW13,Semaines!$A$2:$L$523,11,FALSE),IF($AE13=2014,VLOOKUP(Brut!EW13,Semaines!$B$2:$L$523,10,FALSE),IF($AE13=2015,VLOOKUP(Brut!EW13,Semaines!$C$2:$L$523,9,FALSE),IF($AE13=2016,VLOOKUP(Brut!EW13,Semaines!$D$2:$L$523,8,FALSE),IF($AE13=2017,VLOOKUP(Brut!EW13,Semaines!$E$2:$L$523,7,FALSE),IF($AE13=2018,VLOOKUP(Brut!EW13,Semaines!$F$2:$L$523,6,FALSE),IF($AE13=2019,VLOOKUP(Brut!EW13,Semaines!$G$2:$L$523,5,FALSE),IF($AE13=2020,VLOOKUP(Brut!EW13,Semaines!$H$2:$L$523,4,FALSE),IF($AE13=2021,VLOOKUP(Brut!EW13,Semaines!$I$2:$L$523,3,FALSE),IF($AE13=2022,VLOOKUP(Brut!EW13,Semaines!$J$2:$L$523,2,FALSE),""))))))))))</f>
        <v>43</v>
      </c>
      <c r="EV13" s="119">
        <f>IF($AE13=2013,VLOOKUP(Brut!EW13,Semaines!$A$2:$L$523,12,FALSE),IF($AE13=2014,VLOOKUP(Brut!EW13,Semaines!$B$2:$L$523,11,FALSE),IF($AE13=2015,VLOOKUP(Brut!EW13,Semaines!$C$2:$L$523,10,FALSE),IF($AE13=2016,VLOOKUP(Brut!EW13,Semaines!$D$2:$L$523,9,FALSE),IF($AE13=2017,VLOOKUP(Brut!EW13,Semaines!$E$2:$L$523,8,FALSE),IF($AE13=2018,VLOOKUP(Brut!EW13,Semaines!$F$2:$L$523,7,FALSE),IF($AE13=2019,VLOOKUP(Brut!EW13,Semaines!$G$2:$L$523,6,FALSE),IF($AE13=2020,VLOOKUP(Brut!EW13,Semaines!$H$2:$L$523,5,FALSE),IF($AE13=2021,VLOOKUP(Brut!EW13,Semaines!$I$2:$L$523,4,FALSE),IF($AE13=2022,VLOOKUP(Brut!EW13,Semaines!$J$2:$L$523,3,FALSE),""))))))))))</f>
        <v>2017</v>
      </c>
      <c r="EW13" s="134"/>
      <c r="EX13" s="133"/>
      <c r="EY13" s="208"/>
      <c r="EZ13" s="118">
        <f>IF($AE13=2013,VLOOKUP(Brut!FB13,Semaines!$A$2:$L$523,11,FALSE),IF($AE13=2014,VLOOKUP(Brut!FB13,Semaines!$B$2:$L$523,10,FALSE),IF($AE13=2015,VLOOKUP(Brut!FB13,Semaines!$C$2:$L$523,9,FALSE),IF($AE13=2016,VLOOKUP(Brut!FB13,Semaines!$D$2:$L$523,8,FALSE),IF($AE13=2017,VLOOKUP(Brut!FB13,Semaines!$E$2:$L$523,7,FALSE),IF($AE13=2018,VLOOKUP(Brut!FB13,Semaines!$F$2:$L$523,6,FALSE),IF($AE13=2019,VLOOKUP(Brut!FB13,Semaines!$G$2:$L$523,5,FALSE),IF($AE13=2020,VLOOKUP(Brut!FB13,Semaines!$H$2:$L$523,4,FALSE),IF($AE13=2021,VLOOKUP(Brut!FB13,Semaines!$I$2:$L$523,3,FALSE),IF($AE13=2022,VLOOKUP(Brut!FB13,Semaines!$J$2:$L$523,2,FALSE),""))))))))))</f>
        <v>43</v>
      </c>
      <c r="FA13" s="119">
        <f>IF($AE13=2013,VLOOKUP(Brut!FB13,Semaines!$A$2:$L$523,12,FALSE),IF($AE13=2014,VLOOKUP(Brut!FB13,Semaines!$B$2:$L$523,11,FALSE),IF($AE13=2015,VLOOKUP(Brut!FB13,Semaines!$C$2:$L$523,10,FALSE),IF($AE13=2016,VLOOKUP(Brut!FB13,Semaines!$D$2:$L$523,9,FALSE),IF($AE13=2017,VLOOKUP(Brut!FB13,Semaines!$E$2:$L$523,8,FALSE),IF($AE13=2018,VLOOKUP(Brut!FB13,Semaines!$F$2:$L$523,7,FALSE),IF($AE13=2019,VLOOKUP(Brut!FB13,Semaines!$G$2:$L$523,6,FALSE),IF($AE13=2020,VLOOKUP(Brut!FB13,Semaines!$H$2:$L$523,5,FALSE),IF($AE13=2021,VLOOKUP(Brut!FB13,Semaines!$I$2:$L$523,4,FALSE),IF($AE13=2022,VLOOKUP(Brut!FB13,Semaines!$J$2:$L$523,3,FALSE),""))))))))))</f>
        <v>2017</v>
      </c>
      <c r="FB13" s="134"/>
      <c r="FC13" s="133"/>
      <c r="FD13" s="210"/>
      <c r="FE13" s="209"/>
      <c r="FF13" s="118">
        <f>IF($AE13=2013,VLOOKUP(Brut!FH13,Semaines!$A$2:$L$523,11,FALSE),IF($AE13=2014,VLOOKUP(Brut!FH13,Semaines!$B$2:$L$523,10,FALSE),IF($AE13=2015,VLOOKUP(Brut!FH13,Semaines!$C$2:$L$523,9,FALSE),IF($AE13=2016,VLOOKUP(Brut!FH13,Semaines!$D$2:$L$523,8,FALSE),IF($AE13=2017,VLOOKUP(Brut!FH13,Semaines!$E$2:$L$523,7,FALSE),IF($AE13=2018,VLOOKUP(Brut!FH13,Semaines!$F$2:$L$523,6,FALSE),IF($AE13=2019,VLOOKUP(Brut!FH13,Semaines!$G$2:$L$523,5,FALSE),IF($AE13=2020,VLOOKUP(Brut!FH13,Semaines!$H$2:$L$523,4,FALSE),IF($AE13=2021,VLOOKUP(Brut!FH13,Semaines!$I$2:$L$523,3,FALSE),IF($AE13=2022,VLOOKUP(Brut!FH13,Semaines!$J$2:$L$523,2,FALSE),""))))))))))</f>
        <v>44</v>
      </c>
      <c r="FG13" s="119">
        <f>IF($AE13=2013,VLOOKUP(Brut!FH13,Semaines!$A$2:$L$523,12,FALSE),IF($AE13=2014,VLOOKUP(Brut!FH13,Semaines!$B$2:$L$523,11,FALSE),IF($AE13=2015,VLOOKUP(Brut!FH13,Semaines!$C$2:$L$523,10,FALSE),IF($AE13=2016,VLOOKUP(Brut!FH13,Semaines!$D$2:$L$523,9,FALSE),IF($AE13=2017,VLOOKUP(Brut!FH13,Semaines!$E$2:$L$523,8,FALSE),IF($AE13=2018,VLOOKUP(Brut!FH13,Semaines!$F$2:$L$523,7,FALSE),IF($AE13=2019,VLOOKUP(Brut!FH13,Semaines!$G$2:$L$523,6,FALSE),IF($AE13=2020,VLOOKUP(Brut!FH13,Semaines!$H$2:$L$523,5,FALSE),IF($AE13=2021,VLOOKUP(Brut!FH13,Semaines!$I$2:$L$523,4,FALSE),IF($AE13=2022,VLOOKUP(Brut!FH13,Semaines!$J$2:$L$523,3,FALSE),""))))))))))</f>
        <v>2017</v>
      </c>
      <c r="FH13" s="134"/>
      <c r="FI13" s="133"/>
      <c r="FJ13" s="208"/>
      <c r="FK13" s="118">
        <f>IF($AE13=2013,VLOOKUP(Brut!FM13,Semaines!$A$2:$L$523,11,FALSE),IF($AE13=2014,VLOOKUP(Brut!FM13,Semaines!$B$2:$L$523,10,FALSE),IF($AE13=2015,VLOOKUP(Brut!FM13,Semaines!$C$2:$L$523,9,FALSE),IF($AE13=2016,VLOOKUP(Brut!FM13,Semaines!$D$2:$L$523,8,FALSE),IF($AE13=2017,VLOOKUP(Brut!FM13,Semaines!$E$2:$L$523,7,FALSE),IF($AE13=2018,VLOOKUP(Brut!FM13,Semaines!$F$2:$L$523,6,FALSE),IF($AE13=2019,VLOOKUP(Brut!FM13,Semaines!$G$2:$L$523,5,FALSE),IF($AE13=2020,VLOOKUP(Brut!FM13,Semaines!$H$2:$L$523,4,FALSE),IF($AE13=2021,VLOOKUP(Brut!FM13,Semaines!$I$2:$L$523,3,FALSE),IF($AE13=2022,VLOOKUP(Brut!FM13,Semaines!$J$2:$L$523,2,FALSE),""))))))))))</f>
        <v>44</v>
      </c>
      <c r="FL13" s="119">
        <f>IF($AE13=2013,VLOOKUP(Brut!FM13,Semaines!$A$2:$L$523,12,FALSE),IF($AE13=2014,VLOOKUP(Brut!FM13,Semaines!$B$2:$L$523,11,FALSE),IF($AE13=2015,VLOOKUP(Brut!FM13,Semaines!$C$2:$L$523,10,FALSE),IF($AE13=2016,VLOOKUP(Brut!FM13,Semaines!$D$2:$L$523,9,FALSE),IF($AE13=2017,VLOOKUP(Brut!FM13,Semaines!$E$2:$L$523,8,FALSE),IF($AE13=2018,VLOOKUP(Brut!FM13,Semaines!$F$2:$L$523,7,FALSE),IF($AE13=2019,VLOOKUP(Brut!FM13,Semaines!$G$2:$L$523,6,FALSE),IF($AE13=2020,VLOOKUP(Brut!FM13,Semaines!$H$2:$L$523,5,FALSE),IF($AE13=2021,VLOOKUP(Brut!FM13,Semaines!$I$2:$L$523,4,FALSE),IF($AE13=2022,VLOOKUP(Brut!FM13,Semaines!$J$2:$L$523,3,FALSE),""))))))))))</f>
        <v>2017</v>
      </c>
      <c r="FM13" s="134"/>
      <c r="FN13" s="133"/>
      <c r="FO13" s="118">
        <f>IF($AE13=2013,VLOOKUP(Brut!FQ13,Semaines!$A$2:$L$523,11,FALSE),IF($AE13=2014,VLOOKUP(Brut!FQ13,Semaines!$B$2:$L$523,10,FALSE),IF($AE13=2015,VLOOKUP(Brut!FQ13,Semaines!$C$2:$L$523,9,FALSE),IF($AE13=2016,VLOOKUP(Brut!FQ13,Semaines!$D$2:$L$523,8,FALSE),IF($AE13=2017,VLOOKUP(Brut!FQ13,Semaines!$E$2:$L$523,7,FALSE),IF($AE13=2018,VLOOKUP(Brut!FQ13,Semaines!$F$2:$L$523,6,FALSE),IF($AE13=2019,VLOOKUP(Brut!FQ13,Semaines!$G$2:$L$523,5,FALSE),IF($AE13=2020,VLOOKUP(Brut!FQ13,Semaines!$H$2:$L$523,4,FALSE),IF($AE13=2021,VLOOKUP(Brut!FQ13,Semaines!$I$2:$L$523,3,FALSE),IF($AE13=2022,VLOOKUP(Brut!FQ13,Semaines!$J$2:$L$523,2,FALSE),""))))))))))</f>
        <v>45</v>
      </c>
      <c r="FP13" s="119">
        <f>IF($AE13=2013,VLOOKUP(Brut!FQ13,Semaines!$A$2:$L$523,12,FALSE),IF($AE13=2014,VLOOKUP(Brut!FQ13,Semaines!$B$2:$L$523,11,FALSE),IF($AE13=2015,VLOOKUP(Brut!FQ13,Semaines!$C$2:$L$523,10,FALSE),IF($AE13=2016,VLOOKUP(Brut!FQ13,Semaines!$D$2:$L$523,9,FALSE),IF($AE13=2017,VLOOKUP(Brut!FQ13,Semaines!$E$2:$L$523,8,FALSE),IF($AE13=2018,VLOOKUP(Brut!FQ13,Semaines!$F$2:$L$523,7,FALSE),IF($AE13=2019,VLOOKUP(Brut!FQ13,Semaines!$G$2:$L$523,6,FALSE),IF($AE13=2020,VLOOKUP(Brut!FQ13,Semaines!$H$2:$L$523,5,FALSE),IF($AE13=2021,VLOOKUP(Brut!FQ13,Semaines!$I$2:$L$523,4,FALSE),IF($AE13=2022,VLOOKUP(Brut!FQ13,Semaines!$J$2:$L$523,3,FALSE),""))))))))))</f>
        <v>2017</v>
      </c>
      <c r="FQ13" s="134"/>
      <c r="FR13" s="133"/>
      <c r="FS13" s="208"/>
      <c r="FT13" s="208"/>
      <c r="FU13" s="118">
        <f>IF($AE13=2013,VLOOKUP(Brut!FW13,Semaines!$A$2:$L$523,11,FALSE),IF($AE13=2014,VLOOKUP(Brut!FW13,Semaines!$B$2:$L$523,10,FALSE),IF($AE13=2015,VLOOKUP(Brut!FW13,Semaines!$C$2:$L$523,9,FALSE),IF($AE13=2016,VLOOKUP(Brut!FW13,Semaines!$D$2:$L$523,8,FALSE),IF($AE13=2017,VLOOKUP(Brut!FW13,Semaines!$E$2:$L$523,7,FALSE),IF($AE13=2018,VLOOKUP(Brut!FW13,Semaines!$F$2:$L$523,6,FALSE),IF($AE13=2019,VLOOKUP(Brut!FW13,Semaines!$G$2:$L$523,5,FALSE),IF($AE13=2020,VLOOKUP(Brut!FW13,Semaines!$H$2:$L$523,4,FALSE),IF($AE13=2021,VLOOKUP(Brut!FW13,Semaines!$I$2:$L$523,3,FALSE),IF($AE13=2022,VLOOKUP(Brut!FW13,Semaines!$J$2:$L$523,2,FALSE),""))))))))))</f>
        <v>47</v>
      </c>
      <c r="FV13" s="119">
        <f>IF($AE13=2013,VLOOKUP(Brut!FW13,Semaines!$A$2:$L$523,12,FALSE),IF($AE13=2014,VLOOKUP(Brut!FW13,Semaines!$B$2:$L$523,11,FALSE),IF($AE13=2015,VLOOKUP(Brut!FW13,Semaines!$C$2:$L$523,10,FALSE),IF($AE13=2016,VLOOKUP(Brut!FW13,Semaines!$D$2:$L$523,9,FALSE),IF($AE13=2017,VLOOKUP(Brut!FW13,Semaines!$E$2:$L$523,8,FALSE),IF($AE13=2018,VLOOKUP(Brut!FW13,Semaines!$F$2:$L$523,7,FALSE),IF($AE13=2019,VLOOKUP(Brut!FW13,Semaines!$G$2:$L$523,6,FALSE),IF($AE13=2020,VLOOKUP(Brut!FW13,Semaines!$H$2:$L$523,5,FALSE),IF($AE13=2021,VLOOKUP(Brut!FW13,Semaines!$I$2:$L$523,4,FALSE),IF($AE13=2022,VLOOKUP(Brut!FW13,Semaines!$J$2:$L$523,3,FALSE),""))))))))))</f>
        <v>2017</v>
      </c>
      <c r="FW13" s="134"/>
      <c r="FX13" s="133"/>
      <c r="FY13" s="118">
        <f>IF($AE13=2013,VLOOKUP(Brut!GA13,Semaines!$A$2:$L$523,11,FALSE),IF($AE13=2014,VLOOKUP(Brut!GA13,Semaines!$B$2:$L$523,10,FALSE),IF($AE13=2015,VLOOKUP(Brut!GA13,Semaines!$C$2:$L$523,9,FALSE),IF($AE13=2016,VLOOKUP(Brut!GA13,Semaines!$D$2:$L$523,8,FALSE),IF($AE13=2017,VLOOKUP(Brut!GA13,Semaines!$E$2:$L$523,7,FALSE),IF($AE13=2018,VLOOKUP(Brut!GA13,Semaines!$F$2:$L$523,6,FALSE),IF($AE13=2019,VLOOKUP(Brut!GA13,Semaines!$G$2:$L$523,5,FALSE),IF($AE13=2020,VLOOKUP(Brut!GA13,Semaines!$H$2:$L$523,4,FALSE),IF($AE13=2021,VLOOKUP(Brut!GA13,Semaines!$I$2:$L$523,3,FALSE),IF($AE13=2022,VLOOKUP(Brut!GA13,Semaines!$J$2:$L$523,2,FALSE),""))))))))))</f>
        <v>48</v>
      </c>
      <c r="FZ13" s="119">
        <f>IF($AE13=2013,VLOOKUP(Brut!GA13,Semaines!$A$2:$L$523,12,FALSE),IF($AE13=2014,VLOOKUP(Brut!GA13,Semaines!$B$2:$L$523,11,FALSE),IF($AE13=2015,VLOOKUP(Brut!GA13,Semaines!$C$2:$L$523,10,FALSE),IF($AE13=2016,VLOOKUP(Brut!GA13,Semaines!$D$2:$L$523,9,FALSE),IF($AE13=2017,VLOOKUP(Brut!GA13,Semaines!$E$2:$L$523,8,FALSE),IF($AE13=2018,VLOOKUP(Brut!GA13,Semaines!$F$2:$L$523,7,FALSE),IF($AE13=2019,VLOOKUP(Brut!GA13,Semaines!$G$2:$L$523,6,FALSE),IF($AE13=2020,VLOOKUP(Brut!GA13,Semaines!$H$2:$L$523,5,FALSE),IF($AE13=2021,VLOOKUP(Brut!GA13,Semaines!$I$2:$L$523,4,FALSE),IF($AE13=2022,VLOOKUP(Brut!GA13,Semaines!$J$2:$L$523,3,FALSE),""))))))))))</f>
        <v>2017</v>
      </c>
      <c r="GA13" s="134"/>
      <c r="GB13" s="133"/>
      <c r="GC13" s="118">
        <f>IF($AE13=2013,VLOOKUP(Brut!GE13,Semaines!$A$2:$L$523,11,FALSE),IF($AE13=2014,VLOOKUP(Brut!GE13,Semaines!$B$2:$L$523,10,FALSE),IF($AE13=2015,VLOOKUP(Brut!GE13,Semaines!$C$2:$L$523,9,FALSE),IF($AE13=2016,VLOOKUP(Brut!GE13,Semaines!$D$2:$L$523,8,FALSE),IF($AE13=2017,VLOOKUP(Brut!GE13,Semaines!$E$2:$L$523,7,FALSE),IF($AE13=2018,VLOOKUP(Brut!GE13,Semaines!$F$2:$L$523,6,FALSE),IF($AE13=2019,VLOOKUP(Brut!GE13,Semaines!$G$2:$L$523,5,FALSE),IF($AE13=2020,VLOOKUP(Brut!GE13,Semaines!$H$2:$L$523,4,FALSE),IF($AE13=2021,VLOOKUP(Brut!GE13,Semaines!$I$2:$L$523,3,FALSE),IF($AE13=2022,VLOOKUP(Brut!GE13,Semaines!$J$2:$L$523,2,FALSE),""))))))))))</f>
        <v>48</v>
      </c>
      <c r="GD13" s="119">
        <f>IF($AE13=2013,VLOOKUP(Brut!GE13,Semaines!$A$2:$L$523,12,FALSE),IF($AE13=2014,VLOOKUP(Brut!GE13,Semaines!$B$2:$L$523,11,FALSE),IF($AE13=2015,VLOOKUP(Brut!GE13,Semaines!$C$2:$L$523,10,FALSE),IF($AE13=2016,VLOOKUP(Brut!GE13,Semaines!$D$2:$L$523,9,FALSE),IF($AE13=2017,VLOOKUP(Brut!GE13,Semaines!$E$2:$L$523,8,FALSE),IF($AE13=2018,VLOOKUP(Brut!GE13,Semaines!$F$2:$L$523,7,FALSE),IF($AE13=2019,VLOOKUP(Brut!GE13,Semaines!$G$2:$L$523,6,FALSE),IF($AE13=2020,VLOOKUP(Brut!GE13,Semaines!$H$2:$L$523,5,FALSE),IF($AE13=2021,VLOOKUP(Brut!GE13,Semaines!$I$2:$L$523,4,FALSE),IF($AE13=2022,VLOOKUP(Brut!GE13,Semaines!$J$2:$L$523,3,FALSE),""))))))))))</f>
        <v>2017</v>
      </c>
      <c r="GE13" s="134"/>
      <c r="GF13" s="133"/>
      <c r="GG13" s="208"/>
      <c r="GH13" s="118">
        <f>IF($AE13=2013,VLOOKUP(Brut!GJ13,Semaines!$A$2:$L$523,11,FALSE),IF($AE13=2014,VLOOKUP(Brut!GJ13,Semaines!$B$2:$L$523,10,FALSE),IF($AE13=2015,VLOOKUP(Brut!GJ13,Semaines!$C$2:$L$523,9,FALSE),IF($AE13=2016,VLOOKUP(Brut!GJ13,Semaines!$D$2:$L$523,8,FALSE),IF($AE13=2017,VLOOKUP(Brut!GJ13,Semaines!$E$2:$L$523,7,FALSE),IF($AE13=2018,VLOOKUP(Brut!GJ13,Semaines!$F$2:$L$523,6,FALSE),IF($AE13=2019,VLOOKUP(Brut!GJ13,Semaines!$G$2:$L$523,5,FALSE),IF($AE13=2020,VLOOKUP(Brut!GJ13,Semaines!$H$2:$L$523,4,FALSE),IF($AE13=2021,VLOOKUP(Brut!GJ13,Semaines!$I$2:$L$523,3,FALSE),IF($AE13=2022,VLOOKUP(Brut!GJ13,Semaines!$J$2:$L$523,2,FALSE),""))))))))))</f>
        <v>49</v>
      </c>
      <c r="GI13" s="119">
        <f>IF($AE13=2013,VLOOKUP(Brut!GJ13,Semaines!$A$2:$L$523,12,FALSE),IF($AE13=2014,VLOOKUP(Brut!GJ13,Semaines!$B$2:$L$523,11,FALSE),IF($AE13=2015,VLOOKUP(Brut!GJ13,Semaines!$C$2:$L$523,10,FALSE),IF($AE13=2016,VLOOKUP(Brut!GJ13,Semaines!$D$2:$L$523,9,FALSE),IF($AE13=2017,VLOOKUP(Brut!GJ13,Semaines!$E$2:$L$523,8,FALSE),IF($AE13=2018,VLOOKUP(Brut!GJ13,Semaines!$F$2:$L$523,7,FALSE),IF($AE13=2019,VLOOKUP(Brut!GJ13,Semaines!$G$2:$L$523,6,FALSE),IF($AE13=2020,VLOOKUP(Brut!GJ13,Semaines!$H$2:$L$523,5,FALSE),IF($AE13=2021,VLOOKUP(Brut!GJ13,Semaines!$I$2:$L$523,4,FALSE),IF($AE13=2022,VLOOKUP(Brut!GJ13,Semaines!$J$2:$L$523,3,FALSE),""))))))))))</f>
        <v>2017</v>
      </c>
      <c r="GJ13" s="134"/>
      <c r="GK13" s="133"/>
      <c r="GL13" s="118">
        <f>IF($AE13=2013,VLOOKUP(Brut!GN13,Semaines!$A$2:$L$523,11,FALSE),IF($AE13=2014,VLOOKUP(Brut!GN13,Semaines!$B$2:$L$523,10,FALSE),IF($AE13=2015,VLOOKUP(Brut!GN13,Semaines!$C$2:$L$523,9,FALSE),IF($AE13=2016,VLOOKUP(Brut!GN13,Semaines!$D$2:$L$523,8,FALSE),IF($AE13=2017,VLOOKUP(Brut!GN13,Semaines!$E$2:$L$523,7,FALSE),IF($AE13=2018,VLOOKUP(Brut!GN13,Semaines!$F$2:$L$523,6,FALSE),IF($AE13=2019,VLOOKUP(Brut!GN13,Semaines!$G$2:$L$523,5,FALSE),IF($AE13=2020,VLOOKUP(Brut!GN13,Semaines!$H$2:$L$523,4,FALSE),IF($AE13=2021,VLOOKUP(Brut!GN13,Semaines!$I$2:$L$523,3,FALSE),IF($AE13=2022,VLOOKUP(Brut!GN13,Semaines!$J$2:$L$523,2,FALSE),""))))))))))</f>
        <v>50</v>
      </c>
      <c r="GM13" s="119">
        <f>IF($AE13=2013,VLOOKUP(Brut!GN13,Semaines!$A$2:$L$523,12,FALSE),IF($AE13=2014,VLOOKUP(Brut!GN13,Semaines!$B$2:$L$523,11,FALSE),IF($AE13=2015,VLOOKUP(Brut!GN13,Semaines!$C$2:$L$523,10,FALSE),IF($AE13=2016,VLOOKUP(Brut!GN13,Semaines!$D$2:$L$523,9,FALSE),IF($AE13=2017,VLOOKUP(Brut!GN13,Semaines!$E$2:$L$523,8,FALSE),IF($AE13=2018,VLOOKUP(Brut!GN13,Semaines!$F$2:$L$523,7,FALSE),IF($AE13=2019,VLOOKUP(Brut!GN13,Semaines!$G$2:$L$523,6,FALSE),IF($AE13=2020,VLOOKUP(Brut!GN13,Semaines!$H$2:$L$523,5,FALSE),IF($AE13=2021,VLOOKUP(Brut!GN13,Semaines!$I$2:$L$523,4,FALSE),IF($AE13=2022,VLOOKUP(Brut!GN13,Semaines!$J$2:$L$523,3,FALSE),""))))))))))</f>
        <v>2017</v>
      </c>
      <c r="GN13" s="134"/>
      <c r="GO13" s="133"/>
      <c r="GP13" s="210"/>
      <c r="GQ13" s="211"/>
      <c r="GR13" s="210"/>
      <c r="GS13" s="209"/>
      <c r="GT13" s="211"/>
      <c r="GU13" s="209"/>
      <c r="GV13" s="118">
        <f>IF($AE13=2013,VLOOKUP(Brut!GX13,Semaines!$A$2:$L$523,11,FALSE),IF($AE13=2014,VLOOKUP(Brut!GX13,Semaines!$B$2:$L$523,10,FALSE),IF($AE13=2015,VLOOKUP(Brut!GX13,Semaines!$C$2:$L$523,9,FALSE),IF($AE13=2016,VLOOKUP(Brut!GX13,Semaines!$D$2:$L$523,8,FALSE),IF($AE13=2017,VLOOKUP(Brut!GX13,Semaines!$E$2:$L$523,7,FALSE),IF($AE13=2018,VLOOKUP(Brut!GX13,Semaines!$F$2:$L$523,6,FALSE),IF($AE13=2019,VLOOKUP(Brut!GX13,Semaines!$G$2:$L$523,5,FALSE),IF($AE13=2020,VLOOKUP(Brut!GX13,Semaines!$H$2:$L$523,4,FALSE),IF($AE13=2021,VLOOKUP(Brut!GX13,Semaines!$I$2:$L$523,3,FALSE),IF($AE13=2022,VLOOKUP(Brut!GX13,Semaines!$J$2:$L$523,2,FALSE),""))))))))))</f>
        <v>51</v>
      </c>
      <c r="GW13" s="119">
        <f>IF($AE13=2013,VLOOKUP(Brut!GX13,Semaines!$A$2:$L$523,12,FALSE),IF($AE13=2014,VLOOKUP(Brut!GX13,Semaines!$B$2:$L$523,11,FALSE),IF($AE13=2015,VLOOKUP(Brut!GX13,Semaines!$C$2:$L$523,10,FALSE),IF($AE13=2016,VLOOKUP(Brut!GX13,Semaines!$D$2:$L$523,9,FALSE),IF($AE13=2017,VLOOKUP(Brut!GX13,Semaines!$E$2:$L$523,8,FALSE),IF($AE13=2018,VLOOKUP(Brut!GX13,Semaines!$F$2:$L$523,7,FALSE),IF($AE13=2019,VLOOKUP(Brut!GX13,Semaines!$G$2:$L$523,6,FALSE),IF($AE13=2020,VLOOKUP(Brut!GX13,Semaines!$H$2:$L$523,5,FALSE),IF($AE13=2021,VLOOKUP(Brut!GX13,Semaines!$I$2:$L$523,4,FALSE),IF($AE13=2022,VLOOKUP(Brut!GX13,Semaines!$J$2:$L$523,3,FALSE),""))))))))))</f>
        <v>2017</v>
      </c>
      <c r="GX13" s="134"/>
      <c r="GY13" s="133"/>
      <c r="GZ13" s="208"/>
      <c r="HA13" s="214"/>
      <c r="HB13" s="215"/>
      <c r="HC13" s="182"/>
      <c r="HD13" s="209"/>
      <c r="HE13" s="208"/>
      <c r="HF13" s="118">
        <f>IF($AE13=2013,VLOOKUP(Brut!HH13,Semaines!$A$2:$L$523,11,FALSE),IF($AE13=2014,VLOOKUP(Brut!HH13,Semaines!$B$2:$L$523,10,FALSE),IF($AE13=2015,VLOOKUP(Brut!HH13,Semaines!$C$2:$L$523,9,FALSE),IF($AE13=2016,VLOOKUP(Brut!HH13,Semaines!$D$2:$L$523,8,FALSE),IF($AE13=2017,VLOOKUP(Brut!HH13,Semaines!$E$2:$L$523,7,FALSE),IF($AE13=2018,VLOOKUP(Brut!HH13,Semaines!$F$2:$L$523,6,FALSE),IF($AE13=2019,VLOOKUP(Brut!HH13,Semaines!$G$2:$L$523,5,FALSE),IF($AE13=2020,VLOOKUP(Brut!HH13,Semaines!$H$2:$L$523,4,FALSE),IF($AE13=2021,VLOOKUP(Brut!HH13,Semaines!$I$2:$L$523,3,FALSE),IF($AE13=2022,VLOOKUP(Brut!HH13,Semaines!$J$2:$L$523,2,FALSE),""))))))))))</f>
        <v>52</v>
      </c>
      <c r="HG13" s="119">
        <f>IF($AE13=2013,VLOOKUP(Brut!HH13,Semaines!$A$2:$L$523,12,FALSE),IF($AE13=2014,VLOOKUP(Brut!HH13,Semaines!$B$2:$L$523,11,FALSE),IF($AE13=2015,VLOOKUP(Brut!HH13,Semaines!$C$2:$L$523,10,FALSE),IF($AE13=2016,VLOOKUP(Brut!HH13,Semaines!$D$2:$L$523,9,FALSE),IF($AE13=2017,VLOOKUP(Brut!HH13,Semaines!$E$2:$L$523,8,FALSE),IF($AE13=2018,VLOOKUP(Brut!HH13,Semaines!$F$2:$L$523,7,FALSE),IF($AE13=2019,VLOOKUP(Brut!HH13,Semaines!$G$2:$L$523,6,FALSE),IF($AE13=2020,VLOOKUP(Brut!HH13,Semaines!$H$2:$L$523,5,FALSE),IF($AE13=2021,VLOOKUP(Brut!HH13,Semaines!$I$2:$L$523,4,FALSE),IF($AE13=2022,VLOOKUP(Brut!HH13,Semaines!$J$2:$L$523,3,FALSE),""))))))))))</f>
        <v>2017</v>
      </c>
      <c r="HH13" s="134"/>
      <c r="HI13" s="133"/>
      <c r="HJ13" s="210"/>
      <c r="HK13" s="209"/>
      <c r="HL13" s="118">
        <f>IF($AE13=2013,VLOOKUP(Brut!HN13,Semaines!$A$2:$L$523,11,FALSE),IF($AE13=2014,VLOOKUP(Brut!HN13,Semaines!$B$2:$L$523,10,FALSE),IF($AE13=2015,VLOOKUP(Brut!HN13,Semaines!$C$2:$L$523,9,FALSE),IF($AE13=2016,VLOOKUP(Brut!HN13,Semaines!$D$2:$L$523,8,FALSE),IF($AE13=2017,VLOOKUP(Brut!HN13,Semaines!$E$2:$L$523,7,FALSE),IF($AE13=2018,VLOOKUP(Brut!HN13,Semaines!$F$2:$L$523,6,FALSE),IF($AE13=2019,VLOOKUP(Brut!HN13,Semaines!$G$2:$L$523,5,FALSE),IF($AE13=2020,VLOOKUP(Brut!HN13,Semaines!$H$2:$L$523,4,FALSE),IF($AE13=2021,VLOOKUP(Brut!HN13,Semaines!$I$2:$L$523,3,FALSE),IF($AE13=2022,VLOOKUP(Brut!HN13,Semaines!$J$2:$L$523,2,FALSE),""))))))))))</f>
        <v>1</v>
      </c>
      <c r="HM13" s="119">
        <f>IF($AE13=2013,VLOOKUP(Brut!HN13,Semaines!$A$2:$L$523,12,FALSE),IF($AE13=2014,VLOOKUP(Brut!HN13,Semaines!$B$2:$L$523,11,FALSE),IF($AE13=2015,VLOOKUP(Brut!HN13,Semaines!$C$2:$L$523,10,FALSE),IF($AE13=2016,VLOOKUP(Brut!HN13,Semaines!$D$2:$L$523,9,FALSE),IF($AE13=2017,VLOOKUP(Brut!HN13,Semaines!$E$2:$L$523,8,FALSE),IF($AE13=2018,VLOOKUP(Brut!HN13,Semaines!$F$2:$L$523,7,FALSE),IF($AE13=2019,VLOOKUP(Brut!HN13,Semaines!$G$2:$L$523,6,FALSE),IF($AE13=2020,VLOOKUP(Brut!HN13,Semaines!$H$2:$L$523,5,FALSE),IF($AE13=2021,VLOOKUP(Brut!HN13,Semaines!$I$2:$L$523,4,FALSE),IF($AE13=2022,VLOOKUP(Brut!HN13,Semaines!$J$2:$L$523,3,FALSE),""))))))))))</f>
        <v>2018</v>
      </c>
      <c r="HN13" s="134"/>
      <c r="HO13" s="133"/>
      <c r="HP13" s="210"/>
      <c r="HQ13" s="211"/>
      <c r="HR13" s="210"/>
      <c r="HS13" s="209"/>
      <c r="HT13" s="209"/>
      <c r="HU13" s="208"/>
      <c r="HV13" s="208"/>
      <c r="HW13" s="210"/>
      <c r="HX13" s="209"/>
      <c r="HY13" s="229">
        <f>IF($AE13=2013,VLOOKUP(Brut!IA13,Semaines!$A$2:$L$523,11,FALSE),IF($AE13=2014,VLOOKUP(Brut!IA13,Semaines!$B$2:$L$523,10,FALSE),IF($AE13=2015,VLOOKUP(Brut!IA13,Semaines!$C$2:$L$523,9,FALSE),IF($AE13=2016,VLOOKUP(Brut!IA13,Semaines!$D$2:$L$523,8,FALSE),IF($AE13=2017,VLOOKUP(Brut!IA13,Semaines!$E$2:$L$523,7,FALSE),IF($AE13=2018,VLOOKUP(Brut!IA13,Semaines!$F$2:$L$523,6,FALSE),IF($AE13=2019,VLOOKUP(Brut!IA13,Semaines!$G$2:$L$523,5,FALSE),IF($AE13=2020,VLOOKUP(Brut!IA13,Semaines!$H$2:$L$523,4,FALSE),IF($AE13=2021,VLOOKUP(Brut!IA13,Semaines!$I$2:$L$523,3,FALSE),IF($AE13=2022,VLOOKUP(Brut!IA13,Semaines!$J$2:$L$523,2,FALSE),""))))))))))</f>
        <v>2</v>
      </c>
      <c r="HZ13" s="119">
        <f>IF($AE13=2013,VLOOKUP(Brut!IA13,Semaines!$A$2:$L$523,12,FALSE),IF($AE13=2014,VLOOKUP(Brut!IA13,Semaines!$B$2:$L$523,11,FALSE),IF($AE13=2015,VLOOKUP(Brut!IA13,Semaines!$C$2:$L$523,10,FALSE),IF($AE13=2016,VLOOKUP(Brut!IA13,Semaines!$D$2:$L$523,9,FALSE),IF($AE13=2017,VLOOKUP(Brut!IA13,Semaines!$E$2:$L$523,8,FALSE),IF($AE13=2018,VLOOKUP(Brut!IA13,Semaines!$F$2:$L$523,7,FALSE),IF($AE13=2019,VLOOKUP(Brut!IA13,Semaines!$G$2:$L$523,6,FALSE),IF($AE13=2020,VLOOKUP(Brut!IA13,Semaines!$H$2:$L$523,5,FALSE),IF($AE13=2021,VLOOKUP(Brut!IA13,Semaines!$I$2:$L$523,4,FALSE),IF($AE13=2022,VLOOKUP(Brut!IA13,Semaines!$J$2:$L$523,3,FALSE),""))))))))))</f>
        <v>2018</v>
      </c>
      <c r="IA13" s="134"/>
      <c r="IB13" s="133"/>
      <c r="IC13" s="118">
        <f>IF($AE13=2013,VLOOKUP(Brut!IE13,Semaines!$A$2:$L$523,11,FALSE),IF($AE13=2014,VLOOKUP(Brut!IE13,Semaines!$B$2:$L$523,10,FALSE),IF($AE13=2015,VLOOKUP(Brut!IE13,Semaines!$C$2:$L$523,9,FALSE),IF($AE13=2016,VLOOKUP(Brut!IE13,Semaines!$D$2:$L$523,8,FALSE),IF($AE13=2017,VLOOKUP(Brut!IE13,Semaines!$E$2:$L$523,7,FALSE),IF($AE13=2018,VLOOKUP(Brut!IE13,Semaines!$F$2:$L$523,6,FALSE),IF($AE13=2019,VLOOKUP(Brut!IE13,Semaines!$G$2:$L$523,5,FALSE),IF($AE13=2020,VLOOKUP(Brut!IE13,Semaines!$H$2:$L$523,4,FALSE),IF($AE13=2021,VLOOKUP(Brut!IE13,Semaines!$I$2:$L$523,3,FALSE),IF($AE13=2022,VLOOKUP(Brut!IE13,Semaines!$J$2:$L$523,2,FALSE),""))))))))))</f>
        <v>2</v>
      </c>
      <c r="ID13" s="119">
        <f>IF($AE13=2013,VLOOKUP(Brut!IE13,Semaines!$A$2:$L$523,12,FALSE),IF($AE13=2014,VLOOKUP(Brut!IE13,Semaines!$B$2:$L$523,11,FALSE),IF($AE13=2015,VLOOKUP(Brut!IE13,Semaines!$C$2:$L$523,10,FALSE),IF($AE13=2016,VLOOKUP(Brut!IE13,Semaines!$D$2:$L$523,9,FALSE),IF($AE13=2017,VLOOKUP(Brut!IE13,Semaines!$E$2:$L$523,8,FALSE),IF($AE13=2018,VLOOKUP(Brut!IE13,Semaines!$F$2:$L$523,7,FALSE),IF($AE13=2019,VLOOKUP(Brut!IE13,Semaines!$G$2:$L$523,6,FALSE),IF($AE13=2020,VLOOKUP(Brut!IE13,Semaines!$H$2:$L$523,5,FALSE),IF($AE13=2021,VLOOKUP(Brut!IE13,Semaines!$I$2:$L$523,4,FALSE),IF($AE13=2022,VLOOKUP(Brut!IE13,Semaines!$J$2:$L$523,3,FALSE),""))))))))))</f>
        <v>2018</v>
      </c>
      <c r="IE13" s="134"/>
      <c r="IF13" s="133"/>
      <c r="IG13" s="128">
        <f>IF(Import!AY3=0,"",Import!AY3)</f>
        <v>43238</v>
      </c>
      <c r="IH13" s="118">
        <f t="array" ref="IH13">IFERROR(IF(IG13="",IF(IE13="",IF(IC13="","",IF($AE13=2013,VLOOKUP(Brut!IE13+1,Semaines!$A$2:$L$523,11,FALSE),IF($AE13=2014,VLOOKUP(Brut!IE13+1,Semaines!$B$2:$L$523,10,FALSE),IF($AE13=2015,VLOOKUP(Brut!IE13+1,Semaines!$C$2:$L$523,9,FALSE),IF($AE13=2016,VLOOKUP(Brut!IE13+1,Semaines!$D$2:$L$523,8,FALSE),IF($AE13=2017,VLOOKUP(Brut!IE13+1,Semaines!$E$2:$L$523,7,FALSE),IF($AE13=2018,VLOOKUP(Brut!IE13+1,Semaines!$F$2:$L$523,6,FALSE),IF($AE13=2019,VLOOKUP(Brut!IE13+1,Semaines!$G$2:$L$523,5,FALSE),IF($AE13=2020,VLOOKUP(Brut!IE13+1,Semaines!$H$2:$L$523,4,FALSE),IF($AE13=2021,VLOOKUP(Brut!IE13+1,Semaines!$I$2:$L$523,3,FALSE),IF($AE13=2022,VLOOKUP(Brut!IE13+1,Semaines!$J$2:$L$523,2,FALSE),""))))))))))),IF(IF13="",IF($AE13=2013,VLOOKUP(Brut!IE13+1,Semaines!$A$2:$L$523,11,FALSE),IF($AE13=2014,VLOOKUP(Brut!IE13+1,Semaines!$B$2:$L$523,10,FALSE),IF($AE13=2015,VLOOKUP(Brut!IE13+1,Semaines!$C$2:$L$523,9,FALSE),IF($AE13=2016,VLOOKUP(Brut!IE13+1,Semaines!$D$2:$L$523,8,FALSE),IF($AE13=2017,VLOOKUP(Brut!IE13+1,Semaines!$E$2:$L$523,7,FALSE),IF($AE13=2018,VLOOKUP(Brut!IE13+1,Semaines!$F$2:$L$523,6,FALSE),IF($AE13=2019,VLOOKUP(Brut!IE13+1,Semaines!$G$2:$L$523,5,FALSE),IF($AE13=2020,VLOOKUP(Brut!IE13+1,Semaines!$H$2:$L$523,4,FALSE),IF($AE13=2021,VLOOKUP(Brut!IE13+1,Semaines!$I$2:$L$523,3,FALSE),IF($AE13=2022,VLOOKUP(Brut!IE13+1,Semaines!$J$2:$L$523,2,FALSE),"")))))))))),IF($AE13=2013,VLOOKUP(Brut!IG13+1,Semaines!$A$2:$L$523,11,FALSE),IF($AE13=2014,VLOOKUP(Brut!IG13+1,Semaines!$B$2:$L$523,10,FALSE),IF($AE13=2015,VLOOKUP(Brut!IG13+1,Semaines!$C$2:$L$523,9,FALSE),IF($AE13=2016,VLOOKUP(Brut!IG13+1,Semaines!$D$2:$L$523,8,FALSE),IF($AE13=2017,VLOOKUP(Brut!IG13+1,Semaines!$E$2:$L$523,7,FALSE),IF($AE13=2018,VLOOKUP(Brut!IG13+1,Semaines!$F$2:$L$523,6,FALSE),IF($AE13=2019,VLOOKUP(Brut!IG13+1,Semaines!$G$2:$L$523,5,FALSE),IF($AE13=2020,VLOOKUP(Brut!IG13+1,Semaines!$H$2:$L$523,4,FALSE),IF($AE13=2021,VLOOKUP(Brut!IG13+1,Semaines!$I$2:$L$523,3,FALSE),IF($AE13=2022,VLOOKUP(Brut!IG13+1,Semaines!$J$2:$L$523,2,FALSE),"")))))))))))),_xlfn.ISOWEEKNUM(IG13)),"")</f>
        <v>20</v>
      </c>
      <c r="II13" s="119">
        <f>IF(IG13="",IF(IF13="",IF(ID13="","",IF($AE13=2013,VLOOKUP(Brut!IJ13,Semaines!$A$2:$L$523,12,FALSE),IF($AE13=2014,VLOOKUP(Brut!IJ13,Semaines!$B$2:$L$523,11,FALSE),IF($AE13=2015,VLOOKUP(Brut!IJ13,Semaines!$C$2:$L$523,10,FALSE),IF($AE13=2016,VLOOKUP(Brut!IJ13,Semaines!$D$2:$L$523,9,FALSE),IF($AE13=2017,VLOOKUP(Brut!IJ13,Semaines!$E$2:$L$523,8,FALSE),IF($AE13=2018,VLOOKUP(Brut!IJ13,Semaines!$F$2:$L$523,7,FALSE),IF($AE13=2019,VLOOKUP(Brut!IJ13,Semaines!$G$2:$L$523,6,FALSE),IF($AE13=2020,VLOOKUP(Brut!IJ13,Semaines!$H$2:$L$523,5,FALSE),IF($AE13=2021,VLOOKUP(Brut!IJ13,Semaines!$I$2:$L$523,4,FALSE),IF($AE13=2022,VLOOKUP(Brut!IJ13,Semaines!$J$2:$L$523,3,FALSE),""))))))))))),IF(IE13="",IF($AE13=2013,VLOOKUP(Brut!IJ13,Semaines!$A$2:$L$523,12,FALSE),IF($AE13=2014,VLOOKUP(Brut!IJ13,Semaines!$B$2:$L$523,11,FALSE),IF($AE13=2015,VLOOKUP(Brut!IJ13,Semaines!$C$2:$L$523,10,FALSE),IF($AE13=2016,VLOOKUP(Brut!IJ13,Semaines!$D$2:$L$523,9,FALSE),IF($AE13=2017,VLOOKUP(Brut!IJ13,Semaines!$E$2:$L$523,8,FALSE),IF($AE13=2018,VLOOKUP(Brut!IJ13,Semaines!$F$2:$L$523,7,FALSE),IF($AE13=2019,VLOOKUP(Brut!IJ13,Semaines!$G$2:$L$523,6,FALSE),IF($AE13=2020,VLOOKUP(Brut!IJ13,Semaines!$H$2:$L$523,5,FALSE),IF($AE13=2021,VLOOKUP(Brut!IJ13,Semaines!$I$2:$L$523,4,FALSE),IF($AE13=2022,VLOOKUP(Brut!IJ13,Semaines!$J$2:$L$523,3,FALSE),"")))))))))),IF(ID13="","",IF($AE13=2013,VLOOKUP(Brut!IJ13,Semaines!$A$2:$L$523,12,FALSE),IF($AE13=2014,VLOOKUP(Brut!IJ13,Semaines!$B$2:$L$523,11,FALSE),IF($AE13=2015,VLOOKUP(Brut!IJ13,Semaines!$C$2:$L$523,10,FALSE),IF($AE13=2016,VLOOKUP(Brut!IJ13,Semaines!$D$2:$L$523,9,FALSE),IF($AE13=2017,VLOOKUP(Brut!IJ13,Semaines!$E$2:$L$523,8,FALSE),IF($AE13=2018,VLOOKUP(Brut!IJ13,Semaines!$F$2:$L$523,7,FALSE),IF($AE13=2019,VLOOKUP(Brut!IJ13,Semaines!$G$2:$L$523,6,FALSE),IF($AE13=2020,VLOOKUP(Brut!IJ13,Semaines!$H$2:$L$523,5,FALSE),IF($AE13=2021,VLOOKUP(Brut!IJ13,Semaines!$I$2:$L$523,4,FALSE),IF($AE13=2022,VLOOKUP(Brut!IJ13,Semaines!$J$2:$L$523,3,FALSE),""))))))))))))),IF(AND(MONTH(IG13)=12,_xlfn.ISOWEEKNUM(IG13)=1),YEAR(IG13)+1,YEAR(IG13)))</f>
        <v>2018</v>
      </c>
      <c r="IJ13" s="135"/>
      <c r="IK13" s="136"/>
      <c r="IL13" s="208"/>
      <c r="IM13" s="118">
        <f>IF($AE13=2013,VLOOKUP(Brut!IO13,Semaines!$A$2:$L$523,11,FALSE),IF($AE13=2014,VLOOKUP(Brut!IO13,Semaines!$B$2:$L$523,10,FALSE),IF($AE13=2015,VLOOKUP(Brut!IO13,Semaines!$C$2:$L$523,9,FALSE),IF($AE13=2016,VLOOKUP(Brut!IO13,Semaines!$D$2:$L$523,8,FALSE),IF($AE13=2017,VLOOKUP(Brut!IO13,Semaines!$E$2:$L$523,7,FALSE),IF($AE13=2018,VLOOKUP(Brut!IO13,Semaines!$F$2:$L$523,6,FALSE),IF($AE13=2019,VLOOKUP(Brut!IO13,Semaines!$G$2:$L$523,5,FALSE),IF($AE13=2020,VLOOKUP(Brut!IO13,Semaines!$H$2:$L$523,4,FALSE),IF($AE13=2021,VLOOKUP(Brut!IO13,Semaines!$I$2:$L$523,3,FALSE),IF($AE13=2022,VLOOKUP(Brut!IO13,Semaines!$J$2:$L$523,2,FALSE),""))))))))))</f>
        <v>3</v>
      </c>
      <c r="IN13" s="119">
        <f>IF($AE13=2013,VLOOKUP(Brut!IO13,Semaines!$A$2:$L$523,12,FALSE),IF($AE13=2014,VLOOKUP(Brut!IO13,Semaines!$B$2:$L$523,11,FALSE),IF($AE13=2015,VLOOKUP(Brut!IO13,Semaines!$C$2:$L$523,10,FALSE),IF($AE13=2016,VLOOKUP(Brut!IO13,Semaines!$D$2:$L$523,9,FALSE),IF($AE13=2017,VLOOKUP(Brut!IO13,Semaines!$E$2:$L$523,8,FALSE),IF($AE13=2018,VLOOKUP(Brut!IO13,Semaines!$F$2:$L$523,7,FALSE),IF($AE13=2019,VLOOKUP(Brut!IO13,Semaines!$G$2:$L$523,6,FALSE),IF($AE13=2020,VLOOKUP(Brut!IO13,Semaines!$H$2:$L$523,5,FALSE),IF($AE13=2021,VLOOKUP(Brut!IO13,Semaines!$I$2:$L$523,4,FALSE),IF($AE13=2022,VLOOKUP(Brut!IO13,Semaines!$J$2:$L$523,3,FALSE),""))))))))))</f>
        <v>2018</v>
      </c>
      <c r="IO13" s="134"/>
      <c r="IP13" s="133"/>
      <c r="IQ13" s="118">
        <f>IF($AE13=2013,VLOOKUP(Brut!IS13,Semaines!$A$2:$L$523,11,FALSE),IF($AE13=2014,VLOOKUP(Brut!IS13,Semaines!$B$2:$L$523,10,FALSE),IF($AE13=2015,VLOOKUP(Brut!IS13,Semaines!$C$2:$L$523,9,FALSE),IF($AE13=2016,VLOOKUP(Brut!IS13,Semaines!$D$2:$L$523,8,FALSE),IF($AE13=2017,VLOOKUP(Brut!IS13,Semaines!$E$2:$L$523,7,FALSE),IF($AE13=2018,VLOOKUP(Brut!IS13,Semaines!$F$2:$L$523,6,FALSE),IF($AE13=2019,VLOOKUP(Brut!IS13,Semaines!$G$2:$L$523,5,FALSE),IF($AE13=2020,VLOOKUP(Brut!IS13,Semaines!$H$2:$L$523,4,FALSE),IF($AE13=2021,VLOOKUP(Brut!IS13,Semaines!$I$2:$L$523,3,FALSE),IF($AE13=2022,VLOOKUP(Brut!IS13,Semaines!$J$2:$L$523,2,FALSE),""))))))))))</f>
        <v>4</v>
      </c>
      <c r="IR13" s="119">
        <f>IF($AE13=2013,VLOOKUP(Brut!IS13,Semaines!$A$2:$L$523,12,FALSE),IF($AE13=2014,VLOOKUP(Brut!IS13,Semaines!$B$2:$L$523,11,FALSE),IF($AE13=2015,VLOOKUP(Brut!IS13,Semaines!$C$2:$L$523,10,FALSE),IF($AE13=2016,VLOOKUP(Brut!IS13,Semaines!$D$2:$L$523,9,FALSE),IF($AE13=2017,VLOOKUP(Brut!IS13,Semaines!$E$2:$L$523,8,FALSE),IF($AE13=2018,VLOOKUP(Brut!IS13,Semaines!$F$2:$L$523,7,FALSE),IF($AE13=2019,VLOOKUP(Brut!IS13,Semaines!$G$2:$L$523,6,FALSE),IF($AE13=2020,VLOOKUP(Brut!IS13,Semaines!$H$2:$L$523,5,FALSE),IF($AE13=2021,VLOOKUP(Brut!IS13,Semaines!$I$2:$L$523,4,FALSE),IF($AE13=2022,VLOOKUP(Brut!IS13,Semaines!$J$2:$L$523,3,FALSE),""))))))))))</f>
        <v>2018</v>
      </c>
      <c r="IS13" s="134"/>
      <c r="IT13" s="230"/>
      <c r="IU13" s="210"/>
      <c r="IV13" s="209"/>
      <c r="IW13" s="208"/>
      <c r="IX13" s="208"/>
      <c r="IY13" s="118">
        <f>IF($AE13=2013,VLOOKUP(Brut!JA13,Semaines!$A$2:$L$523,11,FALSE),IF($AE13=2014,VLOOKUP(Brut!JA13,Semaines!$B$2:$L$523,10,FALSE),IF($AE13=2015,VLOOKUP(Brut!JA13,Semaines!$C$2:$L$523,9,FALSE),IF($AE13=2016,VLOOKUP(Brut!JA13,Semaines!$D$2:$L$523,8,FALSE),IF($AE13=2017,VLOOKUP(Brut!JA13,Semaines!$E$2:$L$523,7,FALSE),IF($AE13=2018,VLOOKUP(Brut!JA13,Semaines!$F$2:$L$523,6,FALSE),IF($AE13=2019,VLOOKUP(Brut!JA13,Semaines!$G$2:$L$523,5,FALSE),IF($AE13=2020,VLOOKUP(Brut!JA13,Semaines!$H$2:$L$523,4,FALSE),IF($AE13=2021,VLOOKUP(Brut!JA13,Semaines!$I$2:$L$523,3,FALSE),IF($AE13=2022,VLOOKUP(Brut!JA13,Semaines!$J$2:$L$523,2,FALSE),""))))))))))</f>
        <v>4</v>
      </c>
      <c r="IZ13" s="119">
        <f>IF($AE13=2013,VLOOKUP(Brut!JA13,Semaines!$A$2:$L$523,12,FALSE),IF($AE13=2014,VLOOKUP(Brut!JA13,Semaines!$B$2:$L$523,11,FALSE),IF($AE13=2015,VLOOKUP(Brut!JA13,Semaines!$C$2:$L$523,10,FALSE),IF($AE13=2016,VLOOKUP(Brut!JA13,Semaines!$D$2:$L$523,9,FALSE),IF($AE13=2017,VLOOKUP(Brut!JA13,Semaines!$E$2:$L$523,8,FALSE),IF($AE13=2018,VLOOKUP(Brut!JA13,Semaines!$F$2:$L$523,7,FALSE),IF($AE13=2019,VLOOKUP(Brut!JA13,Semaines!$G$2:$L$523,6,FALSE),IF($AE13=2020,VLOOKUP(Brut!JA13,Semaines!$H$2:$L$523,5,FALSE),IF($AE13=2021,VLOOKUP(Brut!JA13,Semaines!$I$2:$L$523,4,FALSE),IF($AE13=2022,VLOOKUP(Brut!JA13,Semaines!$J$2:$L$523,3,FALSE),""))))))))))</f>
        <v>2018</v>
      </c>
      <c r="JA13" s="134"/>
      <c r="JB13" s="133"/>
      <c r="JC13" s="210"/>
      <c r="JD13" s="211"/>
      <c r="JE13" s="210"/>
      <c r="JF13" s="209"/>
      <c r="JG13" s="208"/>
      <c r="JH13" s="118">
        <f>IF($AE13=2013,VLOOKUP(Brut!JJ13,Semaines!$A$2:$L$523,11,FALSE),IF($AE13=2014,VLOOKUP(Brut!JJ13,Semaines!$B$2:$L$523,10,FALSE),IF($AE13=2015,VLOOKUP(Brut!JJ13,Semaines!$C$2:$L$523,9,FALSE),IF($AE13=2016,VLOOKUP(Brut!JJ13,Semaines!$D$2:$L$523,8,FALSE),IF($AE13=2017,VLOOKUP(Brut!JJ13,Semaines!$E$2:$L$523,7,FALSE),IF($AE13=2018,VLOOKUP(Brut!JJ13,Semaines!$F$2:$L$523,6,FALSE),IF($AE13=2019,VLOOKUP(Brut!JJ13,Semaines!$G$2:$L$523,5,FALSE),IF($AE13=2020,VLOOKUP(Brut!JJ13,Semaines!$H$2:$L$523,4,FALSE),IF($AE13=2021,VLOOKUP(Brut!JJ13,Semaines!$I$2:$L$523,3,FALSE),IF($AE13=2022,VLOOKUP(Brut!JJ13,Semaines!$J$2:$L$523,2,FALSE),""))))))))))</f>
        <v>5</v>
      </c>
      <c r="JI13" s="119">
        <f>IF($AE13=2013,VLOOKUP(Brut!JJ13,Semaines!$A$2:$L$523,12,FALSE),IF($AE13=2014,VLOOKUP(Brut!JJ13,Semaines!$B$2:$L$523,11,FALSE),IF($AE13=2015,VLOOKUP(Brut!JJ13,Semaines!$C$2:$L$523,10,FALSE),IF($AE13=2016,VLOOKUP(Brut!JJ13,Semaines!$D$2:$L$523,9,FALSE),IF($AE13=2017,VLOOKUP(Brut!JJ13,Semaines!$E$2:$L$523,8,FALSE),IF($AE13=2018,VLOOKUP(Brut!JJ13,Semaines!$F$2:$L$523,7,FALSE),IF($AE13=2019,VLOOKUP(Brut!JJ13,Semaines!$G$2:$L$523,6,FALSE),IF($AE13=2020,VLOOKUP(Brut!JJ13,Semaines!$H$2:$L$523,5,FALSE),IF($AE13=2021,VLOOKUP(Brut!JJ13,Semaines!$I$2:$L$523,4,FALSE),IF($AE13=2022,VLOOKUP(Brut!JJ13,Semaines!$J$2:$L$523,3,FALSE),""))))))))))</f>
        <v>2018</v>
      </c>
      <c r="JJ13" s="134"/>
      <c r="JK13" s="133"/>
      <c r="JL13" s="118">
        <f>IF($AE13=2013,VLOOKUP(Brut!JN13,Semaines!$A$2:$L$523,11,FALSE),IF($AE13=2014,VLOOKUP(Brut!JN13,Semaines!$B$2:$L$523,10,FALSE),IF($AE13=2015,VLOOKUP(Brut!JN13,Semaines!$C$2:$L$523,9,FALSE),IF($AE13=2016,VLOOKUP(Brut!JN13,Semaines!$D$2:$L$523,8,FALSE),IF($AE13=2017,VLOOKUP(Brut!JN13,Semaines!$E$2:$L$523,7,FALSE),IF($AE13=2018,VLOOKUP(Brut!JN13,Semaines!$F$2:$L$523,6,FALSE),IF($AE13=2019,VLOOKUP(Brut!JN13,Semaines!$G$2:$L$523,5,FALSE),IF($AE13=2020,VLOOKUP(Brut!JN13,Semaines!$H$2:$L$523,4,FALSE),IF($AE13=2021,VLOOKUP(Brut!JN13,Semaines!$I$2:$L$523,3,FALSE),IF($AE13=2022,VLOOKUP(Brut!JN13,Semaines!$J$2:$L$523,2,FALSE),""))))))))))</f>
        <v>6</v>
      </c>
      <c r="JM13" s="119">
        <f>IF($AE13=2013,VLOOKUP(Brut!JN13,Semaines!$A$2:$L$523,12,FALSE),IF($AE13=2014,VLOOKUP(Brut!JN13,Semaines!$B$2:$L$523,11,FALSE),IF($AE13=2015,VLOOKUP(Brut!JN13,Semaines!$C$2:$L$523,10,FALSE),IF($AE13=2016,VLOOKUP(Brut!JN13,Semaines!$D$2:$L$523,9,FALSE),IF($AE13=2017,VLOOKUP(Brut!JN13,Semaines!$E$2:$L$523,8,FALSE),IF($AE13=2018,VLOOKUP(Brut!JN13,Semaines!$F$2:$L$523,7,FALSE),IF($AE13=2019,VLOOKUP(Brut!JN13,Semaines!$G$2:$L$523,6,FALSE),IF($AE13=2020,VLOOKUP(Brut!JN13,Semaines!$H$2:$L$523,5,FALSE),IF($AE13=2021,VLOOKUP(Brut!JN13,Semaines!$I$2:$L$523,4,FALSE),IF($AE13=2022,VLOOKUP(Brut!JN13,Semaines!$J$2:$L$523,3,FALSE),""))))))))))</f>
        <v>2018</v>
      </c>
      <c r="JN13" s="134"/>
      <c r="JO13" s="133"/>
      <c r="JP13" s="128">
        <f>IF(Import!BC3=0,"",Import!BC3)</f>
        <v>43258</v>
      </c>
      <c r="JQ13" s="118">
        <f t="array" ref="JQ13">IFERROR(IF(JP13="",IF(JN13="",IF(JL13="","",IF($AE13=2013,VLOOKUP(Brut!JN13+1,Semaines!$A$2:$L$523,11,FALSE),IF($AE13=2014,VLOOKUP(Brut!JN13+1,Semaines!$B$2:$L$523,10,FALSE),IF($AE13=2015,VLOOKUP(Brut!JN13+1,Semaines!$C$2:$L$523,9,FALSE),IF($AE13=2016,VLOOKUP(Brut!JN13+1,Semaines!$D$2:$L$523,8,FALSE),IF($AE13=2017,VLOOKUP(Brut!JN13+1,Semaines!$E$2:$L$523,7,FALSE),IF($AE13=2018,VLOOKUP(Brut!JN13+1,Semaines!$F$2:$L$523,6,FALSE),IF($AE13=2019,VLOOKUP(Brut!JN13+1,Semaines!$G$2:$L$523,5,FALSE),IF($AE13=2020,VLOOKUP(Brut!JN13+1,Semaines!$H$2:$L$523,4,FALSE),IF($AE13=2021,VLOOKUP(Brut!JN13+1,Semaines!$I$2:$L$523,3,FALSE),IF($AE13=2022,VLOOKUP(Brut!JN13+1,Semaines!$J$2:$L$523,2,FALSE),""))))))))))),IF(JO13="",IF($AE13=2013,VLOOKUP(Brut!JN13+1,Semaines!$A$2:$L$523,11,FALSE),IF($AE13=2014,VLOOKUP(Brut!JN13+1,Semaines!$B$2:$L$523,10,FALSE),IF($AE13=2015,VLOOKUP(Brut!JN13+1,Semaines!$C$2:$L$523,9,FALSE),IF($AE13=2016,VLOOKUP(Brut!JN13+1,Semaines!$D$2:$L$523,8,FALSE),IF($AE13=2017,VLOOKUP(Brut!JN13+1,Semaines!$E$2:$L$523,7,FALSE),IF($AE13=2018,VLOOKUP(Brut!JN13+1,Semaines!$F$2:$L$523,6,FALSE),IF($AE13=2019,VLOOKUP(Brut!JN13+1,Semaines!$G$2:$L$523,5,FALSE),IF($AE13=2020,VLOOKUP(Brut!JN13+1,Semaines!$H$2:$L$523,4,FALSE),IF($AE13=2021,VLOOKUP(Brut!JN13+1,Semaines!$I$2:$L$523,3,FALSE),IF($AE13=2022,VLOOKUP(Brut!JN13+1,Semaines!$J$2:$L$523,2,FALSE),"")))))))))),IF($AE13=2013,VLOOKUP(Brut!JP13+1,Semaines!$A$2:$L$523,11,FALSE),IF($AE13=2014,VLOOKUP(Brut!JP13+1,Semaines!$B$2:$L$523,10,FALSE),IF($AE13=2015,VLOOKUP(Brut!JP13+1,Semaines!$C$2:$L$523,9,FALSE),IF($AE13=2016,VLOOKUP(Brut!JP13+1,Semaines!$D$2:$L$523,8,FALSE),IF($AE13=2017,VLOOKUP(Brut!JP13+1,Semaines!$E$2:$L$523,7,FALSE),IF($AE13=2018,VLOOKUP(Brut!JP13+1,Semaines!$F$2:$L$523,6,FALSE),IF($AE13=2019,VLOOKUP(Brut!JP13+1,Semaines!$G$2:$L$523,5,FALSE),IF($AE13=2020,VLOOKUP(Brut!JP13+1,Semaines!$H$2:$L$523,4,FALSE),IF($AE13=2021,VLOOKUP(Brut!JP13+1,Semaines!$I$2:$L$523,3,FALSE),IF($AE13=2022,VLOOKUP(Brut!JP13+1,Semaines!$J$2:$L$523,2,FALSE),"")))))))))))),_xlfn.ISOWEEKNUM(JP13)),"")</f>
        <v>23</v>
      </c>
      <c r="JR13" s="119">
        <f>IF(JP13="",IF(JO13="",IF(JM13="","",IF($AE13=2013,VLOOKUP(Brut!JS13,Semaines!$A$2:$L$523,12,FALSE),IF($AE13=2014,VLOOKUP(Brut!JS13,Semaines!$B$2:$L$523,11,FALSE),IF($AE13=2015,VLOOKUP(Brut!JS13,Semaines!$C$2:$L$523,10,FALSE),IF($AE13=2016,VLOOKUP(Brut!JS13,Semaines!$D$2:$L$523,9,FALSE),IF($AE13=2017,VLOOKUP(Brut!JS13,Semaines!$E$2:$L$523,8,FALSE),IF($AE13=2018,VLOOKUP(Brut!JS13,Semaines!$F$2:$L$523,7,FALSE),IF($AE13=2019,VLOOKUP(Brut!JS13,Semaines!$G$2:$L$523,6,FALSE),IF($AE13=2020,VLOOKUP(Brut!JS13,Semaines!$H$2:$L$523,5,FALSE),IF($AE13=2021,VLOOKUP(Brut!JS13,Semaines!$I$2:$L$523,4,FALSE),IF($AE13=2022,VLOOKUP(Brut!JS13,Semaines!$J$2:$L$523,3,FALSE),""))))))))))),IF(JN13="",IF($AE13=2013,VLOOKUP(Brut!JS13,Semaines!$A$2:$L$523,12,FALSE),IF($AE13=2014,VLOOKUP(Brut!JS13,Semaines!$B$2:$L$523,11,FALSE),IF($AE13=2015,VLOOKUP(Brut!JS13,Semaines!$C$2:$L$523,10,FALSE),IF($AE13=2016,VLOOKUP(Brut!JS13,Semaines!$D$2:$L$523,9,FALSE),IF($AE13=2017,VLOOKUP(Brut!JS13,Semaines!$E$2:$L$523,8,FALSE),IF($AE13=2018,VLOOKUP(Brut!JS13,Semaines!$F$2:$L$523,7,FALSE),IF($AE13=2019,VLOOKUP(Brut!JS13,Semaines!$G$2:$L$523,6,FALSE),IF($AE13=2020,VLOOKUP(Brut!JS13,Semaines!$H$2:$L$523,5,FALSE),IF($AE13=2021,VLOOKUP(Brut!JS13,Semaines!$I$2:$L$523,4,FALSE),IF($AE13=2022,VLOOKUP(Brut!JS13,Semaines!$J$2:$L$523,3,FALSE),"")))))))))),IF(JM13="","",IF($AE13=2013,VLOOKUP(Brut!JS13,Semaines!$A$2:$L$523,12,FALSE),IF($AE13=2014,VLOOKUP(Brut!JS13,Semaines!$B$2:$L$523,11,FALSE),IF($AE13=2015,VLOOKUP(Brut!JS13,Semaines!$C$2:$L$523,10,FALSE),IF($AE13=2016,VLOOKUP(Brut!JS13,Semaines!$D$2:$L$523,9,FALSE),IF($AE13=2017,VLOOKUP(Brut!JS13,Semaines!$E$2:$L$523,8,FALSE),IF($AE13=2018,VLOOKUP(Brut!JS13,Semaines!$F$2:$L$523,7,FALSE),IF($AE13=2019,VLOOKUP(Brut!JS13,Semaines!$G$2:$L$523,6,FALSE),IF($AE13=2020,VLOOKUP(Brut!JS13,Semaines!$H$2:$L$523,5,FALSE),IF($AE13=2021,VLOOKUP(Brut!JS13,Semaines!$I$2:$L$523,4,FALSE),IF($AE13=2022,VLOOKUP(Brut!JS13,Semaines!$J$2:$L$523,3,FALSE),""))))))))))))),IF(AND(MONTH(JP13)=12,_xlfn.ISOWEEKNUM(JP13)=1),YEAR(JP13)+1,YEAR(JP13)))</f>
        <v>2018</v>
      </c>
      <c r="JS13" s="224">
        <f>IFERROR(IF(JP13="",IF(AND(Brut!W13&lt;&gt;"Pas ouvert",Brut!W13&lt;&gt;"Annulé"),IF(Brut!JP13="",SUM(Brut!JN13-Brut!AD13),SUM(Brut!JP13-Brut!AD13)),IF(Brut!W13="Annulé","Annulé","Pas ouvert")),SUM(Brut!JU13-Brut!AD13)),"")</f>
        <v>50</v>
      </c>
      <c r="JT13" s="225">
        <f>IF(OR(JS13="Annulé",JS13=""),"",IF(JS13="Pas ouvert",IF(JQ13="","",INT(SUM(Brut!JU13-Brut!AD13)/4)),INT(JS13/4)))</f>
        <v>12</v>
      </c>
      <c r="JU13" s="226" t="str">
        <f t="shared" ref="JU13" si="9">IF(OR(JS13="Annulé",JS13=""),"",IF(JS13="Pas ouvert",IF(JT13="","","Mois"),"Mois"))</f>
        <v>Mois</v>
      </c>
      <c r="JV13" s="227">
        <f>IF(OR(JS13="Annulé",JS13=""),"",IF(JS13="Pas ouvert",IF(JQ13="","",SUM(Brut!JU13-Brut!AD13)-(JT13*4)),IF(JS13-(JT13*4)=0,"",JS13-(JT13*4))))</f>
        <v>2</v>
      </c>
      <c r="JW13" s="228" t="str">
        <f t="shared" ref="JW13" si="10">IF(JV13="","",IF(OR(JS13="Annulé",JS13=""),"",IF(JS13="Pas ouvert",IF(JT13="","","Semaines"),"Semaines")))</f>
        <v>Semaines</v>
      </c>
      <c r="JY13" s="208"/>
    </row>
    <row r="14" spans="1:285" x14ac:dyDescent="0.3">
      <c r="A14" s="235" t="str">
        <f>IF(Import!A4=0,"",Import!A4)</f>
        <v>3</v>
      </c>
      <c r="B14" s="236" t="str">
        <f>IF(Import!D4=0,"",Import!D4)</f>
        <v>3</v>
      </c>
      <c r="C14" s="236" t="str">
        <f>IF(Import!E4=0,"",Import!E4)</f>
        <v/>
      </c>
      <c r="D14" s="237" t="str">
        <f t="shared" ref="D14:D46" si="11">IF(OR(E14="Saintes",E14="Périgny",E14="Rochefort",E14="Royan - Saint-G. de Didonne"),"17",IF(OR(E14="La Roche sur Yon",E14="Challans"),"85",IF(E14="Niort","79","")))</f>
        <v/>
      </c>
      <c r="E14" s="236" t="str">
        <f>IF(Import!I4=0,"",Import!I4)</f>
        <v/>
      </c>
      <c r="F14" s="236" t="str">
        <f>IF(Import!J4="","",Import!J4)</f>
        <v/>
      </c>
      <c r="G14" s="236" t="str">
        <f>IF(Import!K4="","",Import!K4)</f>
        <v/>
      </c>
      <c r="H14" s="238" t="str">
        <f>IF(Import!L4=0,"",Import!L4)</f>
        <v>17</v>
      </c>
      <c r="I14" s="236" t="str">
        <f>IF(Import!N4=0,"",Import!N4)</f>
        <v/>
      </c>
      <c r="J14" s="239"/>
      <c r="K14" s="130">
        <f>IF(Import!O4=0,"",Import!O4)</f>
        <v>43220</v>
      </c>
      <c r="L14" s="130">
        <f>IF(Import!P4=0,"",Import!P4)</f>
        <v>43360</v>
      </c>
      <c r="M14" s="233" t="str">
        <f>IF(L14&lt;&gt;"","Annulé",IF(Import!R4=0,"",Import!R4))</f>
        <v>Annulé</v>
      </c>
      <c r="N14" s="233" t="str">
        <f>IF(L14&lt;&gt;"","Annulé",IF(Import!S4=0,"",Import!S4))</f>
        <v>Annulé</v>
      </c>
      <c r="O14" s="233" t="str">
        <f>IF(N14="Annulé","Annulé",IF(Import!T4=0,"",Import!T4))</f>
        <v>Annulé</v>
      </c>
      <c r="P14" s="130">
        <f>IF(Import!U4=0,IF($L14&lt;&gt;"","Annulé",IF($K14="","","En attente")),Import!U4)</f>
        <v>43234</v>
      </c>
      <c r="Q14" s="130" t="str">
        <f>IF(Import!V4=0,IF($L14&lt;&gt;"","Annulé",IF($K14="","","En attente")),Import!V4)</f>
        <v>Annulé</v>
      </c>
      <c r="R14" s="130" t="str">
        <f>IF(Import!W4=0,IF($L14&lt;&gt;"","Annulé",IF($K14="","","En attente")),Import!W4)</f>
        <v>Annulé</v>
      </c>
      <c r="S14" s="130" t="str">
        <f>IF(Import!X4=0,IF($L14&lt;&gt;"","Annulé",IF($K14="","","En attente")),Import!X4)</f>
        <v>Annulé</v>
      </c>
      <c r="T14" s="130" t="str">
        <f>IF(Import!Y4=0,IF($L14&lt;&gt;"","Annulé",IF($K14="","","En attente")),Import!Y4)</f>
        <v>Annulé</v>
      </c>
      <c r="U14" s="130" t="str">
        <f>IF(Import!Z4=0,IF($L14&lt;&gt;"","Annulé",IF($K14="","","En attente")),Import!Z4)</f>
        <v>Annulé</v>
      </c>
      <c r="V14" s="131"/>
      <c r="W14" s="130" t="str">
        <f>IF($L14&lt;&gt;"","Annulé",IF(Import!AA4=0,IF(K14="","","Pas ouvert"),Import!AA4))</f>
        <v>Annulé</v>
      </c>
      <c r="X14" s="130" t="str">
        <f>IF($L14&lt;&gt;"","Annulé",IF(Import!AB4=0,IF($W14&lt;&gt;"",IF(W14="Pas ouvert","Pas ouvert","En cours"),""),Import!AB4))</f>
        <v>Annulé</v>
      </c>
      <c r="Y14" s="233" t="str">
        <f>IF($L14&lt;&gt;"","Annulé",IF(Import!AC4=0,"",Import!AC4))</f>
        <v>Annulé</v>
      </c>
      <c r="Z14" s="233" t="str">
        <f>IF($L14&lt;&gt;"","Annulé",IF(Import!AD4=0,"",Import!AD4))</f>
        <v>Annulé</v>
      </c>
      <c r="AA14" s="234" t="str">
        <f t="shared" ref="AA14:AA46" si="12">IFERROR(IF($W14="Annulé","Annulé",IF($W14="Pas ouvert",IF($V14="",IF($K14="","","Stock"),_xlfn.ISOWEEKNUM(V14)),_xlfn.ISOWEEKNUM(W14))),"")</f>
        <v>Annulé</v>
      </c>
      <c r="AB14" s="129" t="str">
        <f t="shared" ref="AB14:AB46" si="13">IFERROR(IF(W14="Pas ouvert",IF(V14="","",IF(AND(MONTH(V14)=12,_xlfn.ISOWEEKNUM(V14)=1),YEAR(V14)+1,YEAR(V14))),IF(AND(MONTH(V14)=12,_xlfn.ISOWEEKNUM(W14)=1),YEAR(W14)+1,YEAR(W14))),"")</f>
        <v/>
      </c>
      <c r="AC14" s="207"/>
      <c r="AD14" s="231" t="str">
        <f t="shared" ref="AD14:AD46" si="14">IF(OR(AA14="Annulé",AA14="Stock"),"",AA14)</f>
        <v/>
      </c>
      <c r="AE14" s="232" t="str">
        <f t="shared" ref="AE14:AE46" si="15">AB14</f>
        <v/>
      </c>
      <c r="AF14" s="128" t="str">
        <f>IF(Import!AE4=0,"",Import!AE4)</f>
        <v/>
      </c>
      <c r="AG14" s="211"/>
      <c r="AH14" s="209"/>
      <c r="AI14" s="208"/>
      <c r="AJ14" s="118" t="str">
        <f>IF($AE14=2013,VLOOKUP(Brut!AJ14,Semaines!$A$2:$L$523,11,FALSE),IF($AE14=2014,VLOOKUP(Brut!AJ14,Semaines!$B$2:$L$523,10,FALSE),IF($AE14=2015,VLOOKUP(Brut!AJ14,Semaines!$C$2:$L$523,9,FALSE),IF($AE14=2016,VLOOKUP(Brut!AJ14,Semaines!$D$2:$L$523,8,FALSE),IF($AE14=2017,VLOOKUP(Brut!AJ14,Semaines!$E$2:$L$523,7,FALSE),IF($AE14=2018,VLOOKUP(Brut!AJ14,Semaines!$F$2:$L$523,6,FALSE),IF($AE14=2019,VLOOKUP(Brut!AJ14,Semaines!$G$2:$L$523,5,FALSE),IF($AE14=2020,VLOOKUP(Brut!AJ14,Semaines!$H$2:$L$523,4,FALSE),IF($AE14=2021,VLOOKUP(Brut!AJ14,Semaines!$I$2:$L$523,3,FALSE),IF($AE14=2022,VLOOKUP(Brut!AJ14,Semaines!$J$2:$L$523,2,FALSE),""))))))))))</f>
        <v/>
      </c>
      <c r="AK14" s="119" t="str">
        <f>IF($AE14=2013,VLOOKUP(Brut!AJ14,Semaines!$A$2:$L$523,12,FALSE),IF($AE14=2014,VLOOKUP(Brut!AJ14,Semaines!$B$2:$L$523,11,FALSE),IF($AE14=2015,VLOOKUP(Brut!AJ14,Semaines!$C$2:$L$523,10,FALSE),IF($AE14=2016,VLOOKUP(Brut!AJ14,Semaines!$D$2:$L$523,9,FALSE),IF($AE14=2017,VLOOKUP(Brut!AJ14,Semaines!$E$2:$L$523,8,FALSE),IF($AE14=2018,VLOOKUP(Brut!AJ14,Semaines!$F$2:$L$523,7,FALSE),IF($AE14=2019,VLOOKUP(Brut!AJ14,Semaines!$G$2:$L$523,6,FALSE),IF($AE14=2020,VLOOKUP(Brut!AJ14,Semaines!$H$2:$L$523,5,FALSE),IF($AE14=2021,VLOOKUP(Brut!AJ14,Semaines!$I$2:$L$523,4,FALSE),IF($AE14=2022,VLOOKUP(Brut!AJ14,Semaines!$J$2:$L$523,3,FALSE),""))))))))))</f>
        <v/>
      </c>
      <c r="AL14" s="132"/>
      <c r="AM14" s="133"/>
      <c r="AN14" s="128" t="str">
        <f>IF(Import!AI4=0,"",Import!AI4)</f>
        <v/>
      </c>
      <c r="AO14" s="118" t="str">
        <f t="array" ref="AO14">IFERROR(IF(AN14="",IF(AL14="",IF(AJ14="","",IF($AE14=2013,VLOOKUP(Brut!AJ14+1,Semaines!$A$2:$L$523,11,FALSE),IF($AE14=2014,VLOOKUP(Brut!AJ14+1,Semaines!$B$2:$L$523,10,FALSE),IF($AE14=2015,VLOOKUP(Brut!AJ14+1,Semaines!$C$2:$L$523,9,FALSE),IF($AE14=2016,VLOOKUP(Brut!AJ14+1,Semaines!$D$2:$L$523,8,FALSE),IF($AE14=2017,VLOOKUP(Brut!AJ14+1,Semaines!$E$2:$L$523,7,FALSE),IF($AE14=2018,VLOOKUP(Brut!AJ14+1,Semaines!$F$2:$L$523,6,FALSE),IF($AE14=2019,VLOOKUP(Brut!AJ14+1,Semaines!$G$2:$L$523,5,FALSE),IF($AE14=2020,VLOOKUP(Brut!AJ14+1,Semaines!$H$2:$L$523,4,FALSE),IF($AE14=2021,VLOOKUP(Brut!AJ14+1,Semaines!$I$2:$L$523,3,FALSE),IF($AE14=2022,VLOOKUP(Brut!AJ14+1,Semaines!$J$2:$L$523,2,FALSE),""))))))))))),IF(AM14="",IF($AE14=2013,VLOOKUP(Brut!AJ14+1,Semaines!$A$2:$L$523,11,FALSE),IF($AE14=2014,VLOOKUP(Brut!AJ14+1,Semaines!$B$2:$L$523,10,FALSE),IF($AE14=2015,VLOOKUP(Brut!AJ14+1,Semaines!$C$2:$L$523,9,FALSE),IF($AE14=2016,VLOOKUP(Brut!AJ14+1,Semaines!$D$2:$L$523,8,FALSE),IF($AE14=2017,VLOOKUP(Brut!AJ14+1,Semaines!$E$2:$L$523,7,FALSE),IF($AE14=2018,VLOOKUP(Brut!AJ14+1,Semaines!$F$2:$L$523,6,FALSE),IF($AE14=2019,VLOOKUP(Brut!AJ14+1,Semaines!$G$2:$L$523,5,FALSE),IF($AE14=2020,VLOOKUP(Brut!AJ14+1,Semaines!$H$2:$L$523,4,FALSE),IF($AE14=2021,VLOOKUP(Brut!AJ14+1,Semaines!$I$2:$L$523,3,FALSE),IF($AE14=2022,VLOOKUP(Brut!AJ14+1,Semaines!$J$2:$L$523,2,FALSE),"")))))))))),IF($AE14=2013,VLOOKUP(Brut!AL14+1,Semaines!$A$2:$L$523,11,FALSE),IF($AE14=2014,VLOOKUP(Brut!AL14+1,Semaines!$B$2:$L$523,10,FALSE),IF($AE14=2015,VLOOKUP(Brut!AL14+1,Semaines!$C$2:$L$523,9,FALSE),IF($AE14=2016,VLOOKUP(Brut!AL14+1,Semaines!$D$2:$L$523,8,FALSE),IF($AE14=2017,VLOOKUP(Brut!AL14+1,Semaines!$E$2:$L$523,7,FALSE),IF($AE14=2018,VLOOKUP(Brut!AL14+1,Semaines!$F$2:$L$523,6,FALSE),IF($AE14=2019,VLOOKUP(Brut!AL14+1,Semaines!$G$2:$L$523,5,FALSE),IF($AE14=2020,VLOOKUP(Brut!AL14+1,Semaines!$H$2:$L$523,4,FALSE),IF($AE14=2021,VLOOKUP(Brut!AL14+1,Semaines!$I$2:$L$523,3,FALSE),IF($AE14=2022,VLOOKUP(Brut!AL14+1,Semaines!$J$2:$L$523,2,FALSE),"")))))))))))),_xlfn.ISOWEEKNUM(AN14)),"")</f>
        <v/>
      </c>
      <c r="AP14" s="119" t="str">
        <f>IF(AN14="",IF(AM14="",IF(AK14="","",IF($AE14=2013,VLOOKUP(Brut!AO14,Semaines!$A$2:$L$523,12,FALSE),IF($AE14=2014,VLOOKUP(Brut!AO14,Semaines!$B$2:$L$523,11,FALSE),IF($AE14=2015,VLOOKUP(Brut!AO14,Semaines!$C$2:$L$523,10,FALSE),IF($AE14=2016,VLOOKUP(Brut!AO14,Semaines!$D$2:$L$523,9,FALSE),IF($AE14=2017,VLOOKUP(Brut!AO14,Semaines!$E$2:$L$523,8,FALSE),IF($AE14=2018,VLOOKUP(Brut!AO14,Semaines!$F$2:$L$523,7,FALSE),IF($AE14=2019,VLOOKUP(Brut!AO14,Semaines!$G$2:$L$523,6,FALSE),IF($AE14=2020,VLOOKUP(Brut!AO14,Semaines!$H$2:$L$523,5,FALSE),IF($AE14=2021,VLOOKUP(Brut!AO14,Semaines!$I$2:$L$523,4,FALSE),IF($AE14=2022,VLOOKUP(Brut!AO14,Semaines!$J$2:$L$523,3,FALSE),""))))))))))),IF(AL14="",IF($AE14=2013,VLOOKUP(Brut!AO14,Semaines!$A$2:$L$523,12,FALSE),IF($AE14=2014,VLOOKUP(Brut!AO14,Semaines!$B$2:$L$523,11,FALSE),IF($AE14=2015,VLOOKUP(Brut!AO14,Semaines!$C$2:$L$523,10,FALSE),IF($AE14=2016,VLOOKUP(Brut!AO14,Semaines!$D$2:$L$523,9,FALSE),IF($AE14=2017,VLOOKUP(Brut!AO14,Semaines!$E$2:$L$523,8,FALSE),IF($AE14=2018,VLOOKUP(Brut!AO14,Semaines!$F$2:$L$523,7,FALSE),IF($AE14=2019,VLOOKUP(Brut!AO14,Semaines!$G$2:$L$523,6,FALSE),IF($AE14=2020,VLOOKUP(Brut!AO14,Semaines!$H$2:$L$523,5,FALSE),IF($AE14=2021,VLOOKUP(Brut!AO14,Semaines!$I$2:$L$523,4,FALSE),IF($AE14=2022,VLOOKUP(Brut!AO14,Semaines!$J$2:$L$523,3,FALSE),"")))))))))),IF(AK14="","",IF($AE14=2013,VLOOKUP(Brut!AO14,Semaines!$A$2:$L$523,12,FALSE),IF($AE14=2014,VLOOKUP(Brut!AO14,Semaines!$B$2:$L$523,11,FALSE),IF($AE14=2015,VLOOKUP(Brut!AO14,Semaines!$C$2:$L$523,10,FALSE),IF($AE14=2016,VLOOKUP(Brut!AO14,Semaines!$D$2:$L$523,9,FALSE),IF($AE14=2017,VLOOKUP(Brut!AO14,Semaines!$E$2:$L$523,8,FALSE),IF($AE14=2018,VLOOKUP(Brut!AO14,Semaines!$F$2:$L$523,7,FALSE),IF($AE14=2019,VLOOKUP(Brut!AO14,Semaines!$G$2:$L$523,6,FALSE),IF($AE14=2020,VLOOKUP(Brut!AO14,Semaines!$H$2:$L$523,5,FALSE),IF($AE14=2021,VLOOKUP(Brut!AO14,Semaines!$I$2:$L$523,4,FALSE),IF($AE14=2022,VLOOKUP(Brut!AO14,Semaines!$J$2:$L$523,3,FALSE),""))))))))))))),IF(AND(MONTH(AN14)=12,_xlfn.ISOWEEKNUM(AN14)=1),YEAR(AN14)+1,YEAR(AN14)))</f>
        <v/>
      </c>
      <c r="AQ14" s="132"/>
      <c r="AR14" s="133"/>
      <c r="AS14" s="210"/>
      <c r="AT14" s="209"/>
      <c r="AU14" s="208"/>
      <c r="AV14" s="208"/>
      <c r="AW14" s="118" t="str">
        <f>IF($AE14=2013,VLOOKUP(Brut!AW14,Semaines!$A$2:$L$523,11,FALSE),IF($AE14=2014,VLOOKUP(Brut!AW14,Semaines!$B$2:$L$523,10,FALSE),IF($AE14=2015,VLOOKUP(Brut!AW14,Semaines!$C$2:$L$523,9,FALSE),IF($AE14=2016,VLOOKUP(Brut!AW14,Semaines!$D$2:$L$523,8,FALSE),IF($AE14=2017,VLOOKUP(Brut!AW14,Semaines!$E$2:$L$523,7,FALSE),IF($AE14=2018,VLOOKUP(Brut!AW14,Semaines!$F$2:$L$523,6,FALSE),IF($AE14=2019,VLOOKUP(Brut!AW14,Semaines!$G$2:$L$523,5,FALSE),IF($AE14=2020,VLOOKUP(Brut!AW14,Semaines!$H$2:$L$523,4,FALSE),IF($AE14=2021,VLOOKUP(Brut!AW14,Semaines!$I$2:$L$523,3,FALSE),IF($AE14=2022,VLOOKUP(Brut!AW14,Semaines!$J$2:$L$523,2,FALSE),""))))))))))</f>
        <v/>
      </c>
      <c r="AX14" s="119" t="str">
        <f>IF($AE14=2013,VLOOKUP(Brut!AW14,Semaines!$A$2:$L$523,12,FALSE),IF($AE14=2014,VLOOKUP(Brut!AW14,Semaines!$B$2:$L$523,11,FALSE),IF($AE14=2015,VLOOKUP(Brut!AW14,Semaines!$C$2:$L$523,10,FALSE),IF($AE14=2016,VLOOKUP(Brut!AW14,Semaines!$D$2:$L$523,9,FALSE),IF($AE14=2017,VLOOKUP(Brut!AW14,Semaines!$E$2:$L$523,8,FALSE),IF($AE14=2018,VLOOKUP(Brut!AW14,Semaines!$F$2:$L$523,7,FALSE),IF($AE14=2019,VLOOKUP(Brut!AW14,Semaines!$G$2:$L$523,6,FALSE),IF($AE14=2020,VLOOKUP(Brut!AW14,Semaines!$H$2:$L$523,5,FALSE),IF($AE14=2021,VLOOKUP(Brut!AW14,Semaines!$I$2:$L$523,4,FALSE),IF($AE14=2022,VLOOKUP(Brut!AW14,Semaines!$J$2:$L$523,3,FALSE),""))))))))))</f>
        <v/>
      </c>
      <c r="AY14" s="134"/>
      <c r="AZ14" s="133"/>
      <c r="BA14" s="118" t="str">
        <f>IF($AE14=2013,VLOOKUP(Brut!BA14,Semaines!$A$2:$L$523,11,FALSE),IF($AE14=2014,VLOOKUP(Brut!BA14,Semaines!$B$2:$L$523,10,FALSE),IF($AE14=2015,VLOOKUP(Brut!BA14,Semaines!$C$2:$L$523,9,FALSE),IF($AE14=2016,VLOOKUP(Brut!BA14,Semaines!$D$2:$L$523,8,FALSE),IF($AE14=2017,VLOOKUP(Brut!BA14,Semaines!$E$2:$L$523,7,FALSE),IF($AE14=2018,VLOOKUP(Brut!BA14,Semaines!$F$2:$L$523,6,FALSE),IF($AE14=2019,VLOOKUP(Brut!BA14,Semaines!$G$2:$L$523,5,FALSE),IF($AE14=2020,VLOOKUP(Brut!BA14,Semaines!$H$2:$L$523,4,FALSE),IF($AE14=2021,VLOOKUP(Brut!BA14,Semaines!$I$2:$L$523,3,FALSE),IF($AE14=2022,VLOOKUP(Brut!BA14,Semaines!$J$2:$L$523,2,FALSE),""))))))))))</f>
        <v/>
      </c>
      <c r="BB14" s="119" t="str">
        <f>IF($AE14=2013,VLOOKUP(Brut!BA14,Semaines!$A$2:$L$523,12,FALSE),IF($AE14=2014,VLOOKUP(Brut!BA14,Semaines!$B$2:$L$523,11,FALSE),IF($AE14=2015,VLOOKUP(Brut!BA14,Semaines!$C$2:$L$523,10,FALSE),IF($AE14=2016,VLOOKUP(Brut!BA14,Semaines!$D$2:$L$523,9,FALSE),IF($AE14=2017,VLOOKUP(Brut!BA14,Semaines!$E$2:$L$523,8,FALSE),IF($AE14=2018,VLOOKUP(Brut!BA14,Semaines!$F$2:$L$523,7,FALSE),IF($AE14=2019,VLOOKUP(Brut!BA14,Semaines!$G$2:$L$523,6,FALSE),IF($AE14=2020,VLOOKUP(Brut!BA14,Semaines!$H$2:$L$523,5,FALSE),IF($AE14=2021,VLOOKUP(Brut!BA14,Semaines!$I$2:$L$523,4,FALSE),IF($AE14=2022,VLOOKUP(Brut!BA14,Semaines!$J$2:$L$523,3,FALSE),""))))))))))</f>
        <v/>
      </c>
      <c r="BC14" s="134"/>
      <c r="BD14" s="133"/>
      <c r="BE14" s="118" t="str">
        <f>IF($AE14=2013,VLOOKUP(Brut!BE14,Semaines!$A$2:$L$523,11,FALSE),IF($AE14=2014,VLOOKUP(Brut!BE14,Semaines!$B$2:$L$523,10,FALSE),IF($AE14=2015,VLOOKUP(Brut!BE14,Semaines!$C$2:$L$523,9,FALSE),IF($AE14=2016,VLOOKUP(Brut!BE14,Semaines!$D$2:$L$523,8,FALSE),IF($AE14=2017,VLOOKUP(Brut!BE14,Semaines!$E$2:$L$523,7,FALSE),IF($AE14=2018,VLOOKUP(Brut!BE14,Semaines!$F$2:$L$523,6,FALSE),IF($AE14=2019,VLOOKUP(Brut!BE14,Semaines!$G$2:$L$523,5,FALSE),IF($AE14=2020,VLOOKUP(Brut!BE14,Semaines!$H$2:$L$523,4,FALSE),IF($AE14=2021,VLOOKUP(Brut!BE14,Semaines!$I$2:$L$523,3,FALSE),IF($AE14=2022,VLOOKUP(Brut!BE14,Semaines!$J$2:$L$523,2,FALSE),""))))))))))</f>
        <v/>
      </c>
      <c r="BF14" s="119" t="str">
        <f>IF($AE14=2013,VLOOKUP(Brut!BE14,Semaines!$A$2:$L$523,12,FALSE),IF($AE14=2014,VLOOKUP(Brut!BE14,Semaines!$B$2:$L$523,11,FALSE),IF($AE14=2015,VLOOKUP(Brut!BE14,Semaines!$C$2:$L$523,10,FALSE),IF($AE14=2016,VLOOKUP(Brut!BE14,Semaines!$D$2:$L$523,9,FALSE),IF($AE14=2017,VLOOKUP(Brut!BE14,Semaines!$E$2:$L$523,8,FALSE),IF($AE14=2018,VLOOKUP(Brut!BE14,Semaines!$F$2:$L$523,7,FALSE),IF($AE14=2019,VLOOKUP(Brut!BE14,Semaines!$G$2:$L$523,6,FALSE),IF($AE14=2020,VLOOKUP(Brut!BE14,Semaines!$H$2:$L$523,5,FALSE),IF($AE14=2021,VLOOKUP(Brut!BE14,Semaines!$I$2:$L$523,4,FALSE),IF($AE14=2022,VLOOKUP(Brut!BE14,Semaines!$J$2:$L$523,3,FALSE),""))))))))))</f>
        <v/>
      </c>
      <c r="BG14" s="134"/>
      <c r="BH14" s="133"/>
      <c r="BI14" s="130" t="str">
        <f>IF(Import!AM4=0,"",Import!AM4)</f>
        <v/>
      </c>
      <c r="BJ14" s="118" t="str">
        <f t="array" ref="BJ14">IFERROR(IF(BI14="",IF(BG14="",IF(BE14="","",IF($AE14=2013,VLOOKUP(Brut!BE14+1,Semaines!$A$2:$L$523,11,FALSE),IF($AE14=2014,VLOOKUP(Brut!BE14+1,Semaines!$B$2:$L$523,10,FALSE),IF($AE14=2015,VLOOKUP(Brut!BE14+1,Semaines!$C$2:$L$523,9,FALSE),IF($AE14=2016,VLOOKUP(Brut!BE14+1,Semaines!$D$2:$L$523,8,FALSE),IF($AE14=2017,VLOOKUP(Brut!BE14+1,Semaines!$E$2:$L$523,7,FALSE),IF($AE14=2018,VLOOKUP(Brut!BE14+1,Semaines!$F$2:$L$523,6,FALSE),IF($AE14=2019,VLOOKUP(Brut!BE14+1,Semaines!$G$2:$L$523,5,FALSE),IF($AE14=2020,VLOOKUP(Brut!BE14+1,Semaines!$H$2:$L$523,4,FALSE),IF($AE14=2021,VLOOKUP(Brut!BE14+1,Semaines!$I$2:$L$523,3,FALSE),IF($AE14=2022,VLOOKUP(Brut!BE14+1,Semaines!$J$2:$L$523,2,FALSE),""))))))))))),IF(BH14="",IF($AE14=2013,VLOOKUP(Brut!BE14+1,Semaines!$A$2:$L$523,11,FALSE),IF($AE14=2014,VLOOKUP(Brut!BE14+1,Semaines!$B$2:$L$523,10,FALSE),IF($AE14=2015,VLOOKUP(Brut!BE14+1,Semaines!$C$2:$L$523,9,FALSE),IF($AE14=2016,VLOOKUP(Brut!BE14+1,Semaines!$D$2:$L$523,8,FALSE),IF($AE14=2017,VLOOKUP(Brut!BE14+1,Semaines!$E$2:$L$523,7,FALSE),IF($AE14=2018,VLOOKUP(Brut!BE14+1,Semaines!$F$2:$L$523,6,FALSE),IF($AE14=2019,VLOOKUP(Brut!BE14+1,Semaines!$G$2:$L$523,5,FALSE),IF($AE14=2020,VLOOKUP(Brut!BE14+1,Semaines!$H$2:$L$523,4,FALSE),IF($AE14=2021,VLOOKUP(Brut!BE14+1,Semaines!$I$2:$L$523,3,FALSE),IF($AE14=2022,VLOOKUP(Brut!BE14+1,Semaines!$J$2:$L$523,2,FALSE),"")))))))))),IF($AE14=2013,VLOOKUP(Brut!BG14+1,Semaines!$A$2:$L$523,11,FALSE),IF($AE14=2014,VLOOKUP(Brut!BG14+1,Semaines!$B$2:$L$523,10,FALSE),IF($AE14=2015,VLOOKUP(Brut!BG14+1,Semaines!$C$2:$L$523,9,FALSE),IF($AE14=2016,VLOOKUP(Brut!BG14+1,Semaines!$D$2:$L$523,8,FALSE),IF($AE14=2017,VLOOKUP(Brut!BG14+1,Semaines!$E$2:$L$523,7,FALSE),IF($AE14=2018,VLOOKUP(Brut!BG14+1,Semaines!$F$2:$L$523,6,FALSE),IF($AE14=2019,VLOOKUP(Brut!BG14+1,Semaines!$G$2:$L$523,5,FALSE),IF($AE14=2020,VLOOKUP(Brut!BG14+1,Semaines!$H$2:$L$523,4,FALSE),IF($AE14=2021,VLOOKUP(Brut!BG14+1,Semaines!$I$2:$L$523,3,FALSE),IF($AE14=2022,VLOOKUP(Brut!BG14+1,Semaines!$J$2:$L$523,2,FALSE),"")))))))))))),_xlfn.ISOWEEKNUM(BI14)),"")</f>
        <v/>
      </c>
      <c r="BK14" s="119" t="str">
        <f>IF(BI14="",IF(BH14="",IF(BF14="","",IF($AE14=2013,VLOOKUP(Brut!BJ14,Semaines!$A$2:$L$523,12,FALSE),IF($AE14=2014,VLOOKUP(Brut!BJ14,Semaines!$B$2:$L$523,11,FALSE),IF($AE14=2015,VLOOKUP(Brut!BJ14,Semaines!$C$2:$L$523,10,FALSE),IF($AE14=2016,VLOOKUP(Brut!BJ14,Semaines!$D$2:$L$523,9,FALSE),IF($AE14=2017,VLOOKUP(Brut!BJ14,Semaines!$E$2:$L$523,8,FALSE),IF($AE14=2018,VLOOKUP(Brut!BJ14,Semaines!$F$2:$L$523,7,FALSE),IF($AE14=2019,VLOOKUP(Brut!BJ14,Semaines!$G$2:$L$523,6,FALSE),IF($AE14=2020,VLOOKUP(Brut!BJ14,Semaines!$H$2:$L$523,5,FALSE),IF($AE14=2021,VLOOKUP(Brut!BJ14,Semaines!$I$2:$L$523,4,FALSE),IF($AE14=2022,VLOOKUP(Brut!BJ14,Semaines!$J$2:$L$523,3,FALSE),""))))))))))),IF(BG14="",IF($AE14=2013,VLOOKUP(Brut!BJ14,Semaines!$A$2:$L$523,12,FALSE),IF($AE14=2014,VLOOKUP(Brut!BJ14,Semaines!$B$2:$L$523,11,FALSE),IF($AE14=2015,VLOOKUP(Brut!BJ14,Semaines!$C$2:$L$523,10,FALSE),IF($AE14=2016,VLOOKUP(Brut!BJ14,Semaines!$D$2:$L$523,9,FALSE),IF($AE14=2017,VLOOKUP(Brut!BJ14,Semaines!$E$2:$L$523,8,FALSE),IF($AE14=2018,VLOOKUP(Brut!BJ14,Semaines!$F$2:$L$523,7,FALSE),IF($AE14=2019,VLOOKUP(Brut!BJ14,Semaines!$G$2:$L$523,6,FALSE),IF($AE14=2020,VLOOKUP(Brut!BJ14,Semaines!$H$2:$L$523,5,FALSE),IF($AE14=2021,VLOOKUP(Brut!BJ14,Semaines!$I$2:$L$523,4,FALSE),IF($AE14=2022,VLOOKUP(Brut!BJ14,Semaines!$J$2:$L$523,3,FALSE),"")))))))))),IF(BF14="","",IF($AE14=2013,VLOOKUP(Brut!BJ14,Semaines!$A$2:$L$523,12,FALSE),IF($AE14=2014,VLOOKUP(Brut!BJ14,Semaines!$B$2:$L$523,11,FALSE),IF($AE14=2015,VLOOKUP(Brut!BJ14,Semaines!$C$2:$L$523,10,FALSE),IF($AE14=2016,VLOOKUP(Brut!BJ14,Semaines!$D$2:$L$523,9,FALSE),IF($AE14=2017,VLOOKUP(Brut!BJ14,Semaines!$E$2:$L$523,8,FALSE),IF($AE14=2018,VLOOKUP(Brut!BJ14,Semaines!$F$2:$L$523,7,FALSE),IF($AE14=2019,VLOOKUP(Brut!BJ14,Semaines!$G$2:$L$523,6,FALSE),IF($AE14=2020,VLOOKUP(Brut!BJ14,Semaines!$H$2:$L$523,5,FALSE),IF($AE14=2021,VLOOKUP(Brut!BJ14,Semaines!$I$2:$L$523,4,FALSE),IF($AE14=2022,VLOOKUP(Brut!BJ14,Semaines!$J$2:$L$523,3,FALSE),""))))))))))))),IF(AND(MONTH(BI14)=12,_xlfn.ISOWEEKNUM(BI14)=1),YEAR(BI14)+1,YEAR(BI14)))</f>
        <v/>
      </c>
      <c r="BL14" s="132"/>
      <c r="BM14" s="133"/>
      <c r="BN14" s="118" t="str">
        <f>IF($AE14=2013,VLOOKUP(Brut!BN14,Semaines!$A$2:$L$523,11,FALSE),IF($AE14=2014,VLOOKUP(Brut!BN14,Semaines!$B$2:$L$523,10,FALSE),IF($AE14=2015,VLOOKUP(Brut!BN14,Semaines!$C$2:$L$523,9,FALSE),IF($AE14=2016,VLOOKUP(Brut!BN14,Semaines!$D$2:$L$523,8,FALSE),IF($AE14=2017,VLOOKUP(Brut!BN14,Semaines!$E$2:$L$523,7,FALSE),IF($AE14=2018,VLOOKUP(Brut!BN14,Semaines!$F$2:$L$523,6,FALSE),IF($AE14=2019,VLOOKUP(Brut!BN14,Semaines!$G$2:$L$523,5,FALSE),IF($AE14=2020,VLOOKUP(Brut!BN14,Semaines!$H$2:$L$523,4,FALSE),IF($AE14=2021,VLOOKUP(Brut!BN14,Semaines!$I$2:$L$523,3,FALSE),IF($AE14=2022,VLOOKUP(Brut!BN14,Semaines!$J$2:$L$523,2,FALSE),""))))))))))</f>
        <v/>
      </c>
      <c r="BO14" s="119" t="str">
        <f>IF($AE14=2013,VLOOKUP(Brut!BN14,Semaines!$A$2:$L$523,12,FALSE),IF($AE14=2014,VLOOKUP(Brut!BN14,Semaines!$B$2:$L$523,11,FALSE),IF($AE14=2015,VLOOKUP(Brut!BN14,Semaines!$C$2:$L$523,10,FALSE),IF($AE14=2016,VLOOKUP(Brut!BN14,Semaines!$D$2:$L$523,9,FALSE),IF($AE14=2017,VLOOKUP(Brut!BN14,Semaines!$E$2:$L$523,8,FALSE),IF($AE14=2018,VLOOKUP(Brut!BN14,Semaines!$F$2:$L$523,7,FALSE),IF($AE14=2019,VLOOKUP(Brut!BN14,Semaines!$G$2:$L$523,6,FALSE),IF($AE14=2020,VLOOKUP(Brut!BN14,Semaines!$H$2:$L$523,5,FALSE),IF($AE14=2021,VLOOKUP(Brut!BN14,Semaines!$I$2:$L$523,4,FALSE),IF($AE14=2022,VLOOKUP(Brut!BN14,Semaines!$J$2:$L$523,3,FALSE),""))))))))))</f>
        <v/>
      </c>
      <c r="BP14" s="134"/>
      <c r="BQ14" s="133"/>
      <c r="BR14" s="208"/>
      <c r="BS14" s="118" t="str">
        <f>IF($AE14=2013,VLOOKUP(Brut!BS14,Semaines!$A$2:$L$523,11,FALSE),IF($AE14=2014,VLOOKUP(Brut!BS14,Semaines!$B$2:$L$523,10,FALSE),IF($AE14=2015,VLOOKUP(Brut!BS14,Semaines!$C$2:$L$523,9,FALSE),IF($AE14=2016,VLOOKUP(Brut!BS14,Semaines!$D$2:$L$523,8,FALSE),IF($AE14=2017,VLOOKUP(Brut!BS14,Semaines!$E$2:$L$523,7,FALSE),IF($AE14=2018,VLOOKUP(Brut!BS14,Semaines!$F$2:$L$523,6,FALSE),IF($AE14=2019,VLOOKUP(Brut!BS14,Semaines!$G$2:$L$523,5,FALSE),IF($AE14=2020,VLOOKUP(Brut!BS14,Semaines!$H$2:$L$523,4,FALSE),IF($AE14=2021,VLOOKUP(Brut!BS14,Semaines!$I$2:$L$523,3,FALSE),IF($AE14=2022,VLOOKUP(Brut!BS14,Semaines!$J$2:$L$523,2,FALSE),""))))))))))</f>
        <v/>
      </c>
      <c r="BT14" s="119" t="str">
        <f>IF($AE14=2013,VLOOKUP(Brut!BS14,Semaines!$A$2:$L$523,12,FALSE),IF($AE14=2014,VLOOKUP(Brut!BS14,Semaines!$B$2:$L$523,11,FALSE),IF($AE14=2015,VLOOKUP(Brut!BS14,Semaines!$C$2:$L$523,10,FALSE),IF($AE14=2016,VLOOKUP(Brut!BS14,Semaines!$D$2:$L$523,9,FALSE),IF($AE14=2017,VLOOKUP(Brut!BS14,Semaines!$E$2:$L$523,8,FALSE),IF($AE14=2018,VLOOKUP(Brut!BS14,Semaines!$F$2:$L$523,7,FALSE),IF($AE14=2019,VLOOKUP(Brut!BS14,Semaines!$G$2:$L$523,6,FALSE),IF($AE14=2020,VLOOKUP(Brut!BS14,Semaines!$H$2:$L$523,5,FALSE),IF($AE14=2021,VLOOKUP(Brut!BS14,Semaines!$I$2:$L$523,4,FALSE),IF($AE14=2022,VLOOKUP(Brut!BS14,Semaines!$J$2:$L$523,3,FALSE),""))))))))))</f>
        <v/>
      </c>
      <c r="BU14" s="134"/>
      <c r="BV14" s="133"/>
      <c r="BW14" s="208"/>
      <c r="BX14" s="118" t="str">
        <f>IF($AE14=2013,VLOOKUP(Brut!BX14,Semaines!$A$2:$L$523,11,FALSE),IF($AE14=2014,VLOOKUP(Brut!BX14,Semaines!$B$2:$L$523,10,FALSE),IF($AE14=2015,VLOOKUP(Brut!BX14,Semaines!$C$2:$L$523,9,FALSE),IF($AE14=2016,VLOOKUP(Brut!BX14,Semaines!$D$2:$L$523,8,FALSE),IF($AE14=2017,VLOOKUP(Brut!BX14,Semaines!$E$2:$L$523,7,FALSE),IF($AE14=2018,VLOOKUP(Brut!BX14,Semaines!$F$2:$L$523,6,FALSE),IF($AE14=2019,VLOOKUP(Brut!BX14,Semaines!$G$2:$L$523,5,FALSE),IF($AE14=2020,VLOOKUP(Brut!BX14,Semaines!$H$2:$L$523,4,FALSE),IF($AE14=2021,VLOOKUP(Brut!BX14,Semaines!$I$2:$L$523,3,FALSE),IF($AE14=2022,VLOOKUP(Brut!BX14,Semaines!$J$2:$L$523,2,FALSE),""))))))))))</f>
        <v/>
      </c>
      <c r="BY14" s="119" t="str">
        <f>IF($AE14=2013,VLOOKUP(Brut!BX14,Semaines!$A$2:$L$523,12,FALSE),IF($AE14=2014,VLOOKUP(Brut!BX14,Semaines!$B$2:$L$523,11,FALSE),IF($AE14=2015,VLOOKUP(Brut!BX14,Semaines!$C$2:$L$523,10,FALSE),IF($AE14=2016,VLOOKUP(Brut!BX14,Semaines!$D$2:$L$523,9,FALSE),IF($AE14=2017,VLOOKUP(Brut!BX14,Semaines!$E$2:$L$523,8,FALSE),IF($AE14=2018,VLOOKUP(Brut!BX14,Semaines!$F$2:$L$523,7,FALSE),IF($AE14=2019,VLOOKUP(Brut!BX14,Semaines!$G$2:$L$523,6,FALSE),IF($AE14=2020,VLOOKUP(Brut!BX14,Semaines!$H$2:$L$523,5,FALSE),IF($AE14=2021,VLOOKUP(Brut!BX14,Semaines!$I$2:$L$523,4,FALSE),IF($AE14=2022,VLOOKUP(Brut!BX14,Semaines!$J$2:$L$523,3,FALSE),""))))))))))</f>
        <v/>
      </c>
      <c r="BZ14" s="134"/>
      <c r="CA14" s="133"/>
      <c r="CB14" s="130" t="str">
        <f>IF(Import!AQ4=0,"",Import!AQ4)</f>
        <v/>
      </c>
      <c r="CC14" s="118" t="str">
        <f t="array" ref="CC14">IFERROR(IF(CB14="",IF(BZ14="",IF(BX14="","",IF($AE14=2013,VLOOKUP(Brut!BX14+1,Semaines!$A$2:$L$523,11,FALSE),IF($AE14=2014,VLOOKUP(Brut!BX14+1,Semaines!$B$2:$L$523,10,FALSE),IF($AE14=2015,VLOOKUP(Brut!BX14+1,Semaines!$C$2:$L$523,9,FALSE),IF($AE14=2016,VLOOKUP(Brut!BX14+1,Semaines!$D$2:$L$523,8,FALSE),IF($AE14=2017,VLOOKUP(Brut!BX14+1,Semaines!$E$2:$L$523,7,FALSE),IF($AE14=2018,VLOOKUP(Brut!BX14+1,Semaines!$F$2:$L$523,6,FALSE),IF($AE14=2019,VLOOKUP(Brut!BX14+1,Semaines!$G$2:$L$523,5,FALSE),IF($AE14=2020,VLOOKUP(Brut!BX14+1,Semaines!$H$2:$L$523,4,FALSE),IF($AE14=2021,VLOOKUP(Brut!BX14+1,Semaines!$I$2:$L$523,3,FALSE),IF($AE14=2022,VLOOKUP(Brut!BX14+1,Semaines!$J$2:$L$523,2,FALSE),""))))))))))),IF(CA14="",IF($AE14=2013,VLOOKUP(Brut!BX14+1,Semaines!$A$2:$L$523,11,FALSE),IF($AE14=2014,VLOOKUP(Brut!BX14+1,Semaines!$B$2:$L$523,10,FALSE),IF($AE14=2015,VLOOKUP(Brut!BX14+1,Semaines!$C$2:$L$523,9,FALSE),IF($AE14=2016,VLOOKUP(Brut!BX14+1,Semaines!$D$2:$L$523,8,FALSE),IF($AE14=2017,VLOOKUP(Brut!BX14+1,Semaines!$E$2:$L$523,7,FALSE),IF($AE14=2018,VLOOKUP(Brut!BX14+1,Semaines!$F$2:$L$523,6,FALSE),IF($AE14=2019,VLOOKUP(Brut!BX14+1,Semaines!$G$2:$L$523,5,FALSE),IF($AE14=2020,VLOOKUP(Brut!BX14+1,Semaines!$H$2:$L$523,4,FALSE),IF($AE14=2021,VLOOKUP(Brut!BX14+1,Semaines!$I$2:$L$523,3,FALSE),IF($AE14=2022,VLOOKUP(Brut!BX14+1,Semaines!$J$2:$L$523,2,FALSE),"")))))))))),IF($AE14=2013,VLOOKUP(Brut!BZ14+1,Semaines!$A$2:$L$523,11,FALSE),IF($AE14=2014,VLOOKUP(Brut!BZ14+1,Semaines!$B$2:$L$523,10,FALSE),IF($AE14=2015,VLOOKUP(Brut!BZ14+1,Semaines!$C$2:$L$523,9,FALSE),IF($AE14=2016,VLOOKUP(Brut!BZ14+1,Semaines!$D$2:$L$523,8,FALSE),IF($AE14=2017,VLOOKUP(Brut!BZ14+1,Semaines!$E$2:$L$523,7,FALSE),IF($AE14=2018,VLOOKUP(Brut!BZ14+1,Semaines!$F$2:$L$523,6,FALSE),IF($AE14=2019,VLOOKUP(Brut!BZ14+1,Semaines!$G$2:$L$523,5,FALSE),IF($AE14=2020,VLOOKUP(Brut!BZ14+1,Semaines!$H$2:$L$523,4,FALSE),IF($AE14=2021,VLOOKUP(Brut!BZ14+1,Semaines!$I$2:$L$523,3,FALSE),IF($AE14=2022,VLOOKUP(Brut!BZ14+1,Semaines!$J$2:$L$523,2,FALSE),"")))))))))))),_xlfn.ISOWEEKNUM(CB14)),"")</f>
        <v/>
      </c>
      <c r="CD14" s="119" t="str">
        <f>IF(CB14="",IF(CA14="",IF(BY14="","",IF($AE14=2013,VLOOKUP(Brut!CC14,Semaines!$A$2:$L$523,12,FALSE),IF($AE14=2014,VLOOKUP(Brut!CC14,Semaines!$B$2:$L$523,11,FALSE),IF($AE14=2015,VLOOKUP(Brut!CC14,Semaines!$C$2:$L$523,10,FALSE),IF($AE14=2016,VLOOKUP(Brut!CC14,Semaines!$D$2:$L$523,9,FALSE),IF($AE14=2017,VLOOKUP(Brut!CC14,Semaines!$E$2:$L$523,8,FALSE),IF($AE14=2018,VLOOKUP(Brut!CC14,Semaines!$F$2:$L$523,7,FALSE),IF($AE14=2019,VLOOKUP(Brut!CC14,Semaines!$G$2:$L$523,6,FALSE),IF($AE14=2020,VLOOKUP(Brut!CC14,Semaines!$H$2:$L$523,5,FALSE),IF($AE14=2021,VLOOKUP(Brut!CC14,Semaines!$I$2:$L$523,4,FALSE),IF($AE14=2022,VLOOKUP(Brut!CC14,Semaines!$J$2:$L$523,3,FALSE),""))))))))))),IF(BZ14="",IF($AE14=2013,VLOOKUP(Brut!CC14,Semaines!$A$2:$L$523,12,FALSE),IF($AE14=2014,VLOOKUP(Brut!CC14,Semaines!$B$2:$L$523,11,FALSE),IF($AE14=2015,VLOOKUP(Brut!CC14,Semaines!$C$2:$L$523,10,FALSE),IF($AE14=2016,VLOOKUP(Brut!CC14,Semaines!$D$2:$L$523,9,FALSE),IF($AE14=2017,VLOOKUP(Brut!CC14,Semaines!$E$2:$L$523,8,FALSE),IF($AE14=2018,VLOOKUP(Brut!CC14,Semaines!$F$2:$L$523,7,FALSE),IF($AE14=2019,VLOOKUP(Brut!CC14,Semaines!$G$2:$L$523,6,FALSE),IF($AE14=2020,VLOOKUP(Brut!CC14,Semaines!$H$2:$L$523,5,FALSE),IF($AE14=2021,VLOOKUP(Brut!CC14,Semaines!$I$2:$L$523,4,FALSE),IF($AE14=2022,VLOOKUP(Brut!CC14,Semaines!$J$2:$L$523,3,FALSE),"")))))))))),IF(BY14="","",IF($AE14=2013,VLOOKUP(Brut!CC14,Semaines!$A$2:$L$523,12,FALSE),IF($AE14=2014,VLOOKUP(Brut!CC14,Semaines!$B$2:$L$523,11,FALSE),IF($AE14=2015,VLOOKUP(Brut!CC14,Semaines!$C$2:$L$523,10,FALSE),IF($AE14=2016,VLOOKUP(Brut!CC14,Semaines!$D$2:$L$523,9,FALSE),IF($AE14=2017,VLOOKUP(Brut!CC14,Semaines!$E$2:$L$523,8,FALSE),IF($AE14=2018,VLOOKUP(Brut!CC14,Semaines!$F$2:$L$523,7,FALSE),IF($AE14=2019,VLOOKUP(Brut!CC14,Semaines!$G$2:$L$523,6,FALSE),IF($AE14=2020,VLOOKUP(Brut!CC14,Semaines!$H$2:$L$523,5,FALSE),IF($AE14=2021,VLOOKUP(Brut!CC14,Semaines!$I$2:$L$523,4,FALSE),IF($AE14=2022,VLOOKUP(Brut!CC14,Semaines!$J$2:$L$523,3,FALSE),""))))))))))))),IF(AND(MONTH(CB14)=12,_xlfn.ISOWEEKNUM(CB14)=1),YEAR(CB14)+1,YEAR(CB14)))</f>
        <v/>
      </c>
      <c r="CE14" s="132"/>
      <c r="CF14" s="133"/>
      <c r="CG14" s="118" t="str">
        <f>IF($AE14=2013,VLOOKUP(Brut!CG14,Semaines!$A$2:$L$523,11,FALSE),IF($AE14=2014,VLOOKUP(Brut!CG14,Semaines!$B$2:$L$523,10,FALSE),IF($AE14=2015,VLOOKUP(Brut!CG14,Semaines!$C$2:$L$523,9,FALSE),IF($AE14=2016,VLOOKUP(Brut!CG14,Semaines!$D$2:$L$523,8,FALSE),IF($AE14=2017,VLOOKUP(Brut!CG14,Semaines!$E$2:$L$523,7,FALSE),IF($AE14=2018,VLOOKUP(Brut!CG14,Semaines!$F$2:$L$523,6,FALSE),IF($AE14=2019,VLOOKUP(Brut!CG14,Semaines!$G$2:$L$523,5,FALSE),IF($AE14=2020,VLOOKUP(Brut!CG14,Semaines!$H$2:$L$523,4,FALSE),IF($AE14=2021,VLOOKUP(Brut!CG14,Semaines!$I$2:$L$523,3,FALSE),IF($AE14=2022,VLOOKUP(Brut!CG14,Semaines!$J$2:$L$523,2,FALSE),""))))))))))</f>
        <v/>
      </c>
      <c r="CH14" s="119" t="str">
        <f>IF($AE14=2013,VLOOKUP(Brut!CG14,Semaines!$A$2:$L$523,12,FALSE),IF($AE14=2014,VLOOKUP(Brut!CG14,Semaines!$B$2:$L$523,11,FALSE),IF($AE14=2015,VLOOKUP(Brut!CG14,Semaines!$C$2:$L$523,10,FALSE),IF($AE14=2016,VLOOKUP(Brut!CG14,Semaines!$D$2:$L$523,9,FALSE),IF($AE14=2017,VLOOKUP(Brut!CG14,Semaines!$E$2:$L$523,8,FALSE),IF($AE14=2018,VLOOKUP(Brut!CG14,Semaines!$F$2:$L$523,7,FALSE),IF($AE14=2019,VLOOKUP(Brut!CG14,Semaines!$G$2:$L$523,6,FALSE),IF($AE14=2020,VLOOKUP(Brut!CG14,Semaines!$H$2:$L$523,5,FALSE),IF($AE14=2021,VLOOKUP(Brut!CG14,Semaines!$I$2:$L$523,4,FALSE),IF($AE14=2022,VLOOKUP(Brut!CG14,Semaines!$J$2:$L$523,3,FALSE),""))))))))))</f>
        <v/>
      </c>
      <c r="CI14" s="134"/>
      <c r="CJ14" s="133"/>
      <c r="CK14" s="208"/>
      <c r="CL14" s="118" t="str">
        <f>IF($AE14=2013,VLOOKUP(Brut!CL14,Semaines!$A$2:$L$523,11,FALSE),IF($AE14=2014,VLOOKUP(Brut!CL14,Semaines!$B$2:$L$523,10,FALSE),IF($AE14=2015,VLOOKUP(Brut!CL14,Semaines!$C$2:$L$523,9,FALSE),IF($AE14=2016,VLOOKUP(Brut!CL14,Semaines!$D$2:$L$523,8,FALSE),IF($AE14=2017,VLOOKUP(Brut!CL14,Semaines!$E$2:$L$523,7,FALSE),IF($AE14=2018,VLOOKUP(Brut!CL14,Semaines!$F$2:$L$523,6,FALSE),IF($AE14=2019,VLOOKUP(Brut!CL14,Semaines!$G$2:$L$523,5,FALSE),IF($AE14=2020,VLOOKUP(Brut!CL14,Semaines!$H$2:$L$523,4,FALSE),IF($AE14=2021,VLOOKUP(Brut!CL14,Semaines!$I$2:$L$523,3,FALSE),IF($AE14=2022,VLOOKUP(Brut!CL14,Semaines!$J$2:$L$523,2,FALSE),""))))))))))</f>
        <v/>
      </c>
      <c r="CM14" s="119" t="str">
        <f>IF($AE14=2013,VLOOKUP(Brut!CL14,Semaines!$A$2:$L$523,12,FALSE),IF($AE14=2014,VLOOKUP(Brut!CL14,Semaines!$B$2:$L$523,11,FALSE),IF($AE14=2015,VLOOKUP(Brut!CL14,Semaines!$C$2:$L$523,10,FALSE),IF($AE14=2016,VLOOKUP(Brut!CL14,Semaines!$D$2:$L$523,9,FALSE),IF($AE14=2017,VLOOKUP(Brut!CL14,Semaines!$E$2:$L$523,8,FALSE),IF($AE14=2018,VLOOKUP(Brut!CL14,Semaines!$F$2:$L$523,7,FALSE),IF($AE14=2019,VLOOKUP(Brut!CL14,Semaines!$G$2:$L$523,6,FALSE),IF($AE14=2020,VLOOKUP(Brut!CL14,Semaines!$H$2:$L$523,5,FALSE),IF($AE14=2021,VLOOKUP(Brut!CL14,Semaines!$I$2:$L$523,4,FALSE),IF($AE14=2022,VLOOKUP(Brut!CL14,Semaines!$J$2:$L$523,3,FALSE),""))))))))))</f>
        <v/>
      </c>
      <c r="CN14" s="134"/>
      <c r="CO14" s="133"/>
      <c r="CP14" s="118" t="str">
        <f>IF($AE14=2013,VLOOKUP(Brut!CP14,Semaines!$A$2:$L$523,11,FALSE),IF($AE14=2014,VLOOKUP(Brut!CP14,Semaines!$B$2:$L$523,10,FALSE),IF($AE14=2015,VLOOKUP(Brut!CP14,Semaines!$C$2:$L$523,9,FALSE),IF($AE14=2016,VLOOKUP(Brut!CP14,Semaines!$D$2:$L$523,8,FALSE),IF($AE14=2017,VLOOKUP(Brut!CP14,Semaines!$E$2:$L$523,7,FALSE),IF($AE14=2018,VLOOKUP(Brut!CP14,Semaines!$F$2:$L$523,6,FALSE),IF($AE14=2019,VLOOKUP(Brut!CP14,Semaines!$G$2:$L$523,5,FALSE),IF($AE14=2020,VLOOKUP(Brut!CP14,Semaines!$H$2:$L$523,4,FALSE),IF($AE14=2021,VLOOKUP(Brut!CP14,Semaines!$I$2:$L$523,3,FALSE),IF($AE14=2022,VLOOKUP(Brut!CP14,Semaines!$J$2:$L$523,2,FALSE),""))))))))))</f>
        <v/>
      </c>
      <c r="CQ14" s="119" t="str">
        <f>IF($AE14=2013,VLOOKUP(Brut!CP14,Semaines!$A$2:$L$523,12,FALSE),IF($AE14=2014,VLOOKUP(Brut!CP14,Semaines!$B$2:$L$523,11,FALSE),IF($AE14=2015,VLOOKUP(Brut!CP14,Semaines!$C$2:$L$523,10,FALSE),IF($AE14=2016,VLOOKUP(Brut!CP14,Semaines!$D$2:$L$523,9,FALSE),IF($AE14=2017,VLOOKUP(Brut!CP14,Semaines!$E$2:$L$523,8,FALSE),IF($AE14=2018,VLOOKUP(Brut!CP14,Semaines!$F$2:$L$523,7,FALSE),IF($AE14=2019,VLOOKUP(Brut!CP14,Semaines!$G$2:$L$523,6,FALSE),IF($AE14=2020,VLOOKUP(Brut!CP14,Semaines!$H$2:$L$523,5,FALSE),IF($AE14=2021,VLOOKUP(Brut!CP14,Semaines!$I$2:$L$523,4,FALSE),IF($AE14=2022,VLOOKUP(Brut!CP14,Semaines!$J$2:$L$523,3,FALSE),""))))))))))</f>
        <v/>
      </c>
      <c r="CR14" s="134"/>
      <c r="CS14" s="133"/>
      <c r="CT14" s="208"/>
      <c r="CU14" s="118" t="str">
        <f>IF($AE14=2013,VLOOKUP(Brut!CV14,Semaines!$A$2:$L$523,11,FALSE),IF($AE14=2014,VLOOKUP(Brut!CV14,Semaines!$B$2:$L$523,10,FALSE),IF($AE14=2015,VLOOKUP(Brut!CV14,Semaines!$C$2:$L$523,9,FALSE),IF($AE14=2016,VLOOKUP(Brut!CV14,Semaines!$D$2:$L$523,8,FALSE),IF($AE14=2017,VLOOKUP(Brut!CV14,Semaines!$E$2:$L$523,7,FALSE),IF($AE14=2018,VLOOKUP(Brut!CV14,Semaines!$F$2:$L$523,6,FALSE),IF($AE14=2019,VLOOKUP(Brut!CV14,Semaines!$G$2:$L$523,5,FALSE),IF($AE14=2020,VLOOKUP(Brut!CV14,Semaines!$H$2:$L$523,4,FALSE),IF($AE14=2021,VLOOKUP(Brut!CV14,Semaines!$I$2:$L$523,3,FALSE),IF($AE14=2022,VLOOKUP(Brut!CV14,Semaines!$J$2:$L$523,2,FALSE),""))))))))))</f>
        <v/>
      </c>
      <c r="CV14" s="119" t="str">
        <f>IF($AE14=2013,VLOOKUP(Brut!CV14,Semaines!$A$2:$L$523,12,FALSE),IF($AE14=2014,VLOOKUP(Brut!CV14,Semaines!$B$2:$L$523,11,FALSE),IF($AE14=2015,VLOOKUP(Brut!CV14,Semaines!$C$2:$L$523,10,FALSE),IF($AE14=2016,VLOOKUP(Brut!CV14,Semaines!$D$2:$L$523,9,FALSE),IF($AE14=2017,VLOOKUP(Brut!CV14,Semaines!$E$2:$L$523,8,FALSE),IF($AE14=2018,VLOOKUP(Brut!CV14,Semaines!$F$2:$L$523,7,FALSE),IF($AE14=2019,VLOOKUP(Brut!CV14,Semaines!$G$2:$L$523,6,FALSE),IF($AE14=2020,VLOOKUP(Brut!CV14,Semaines!$H$2:$L$523,5,FALSE),IF($AE14=2021,VLOOKUP(Brut!CV14,Semaines!$I$2:$L$523,4,FALSE),IF($AE14=2022,VLOOKUP(Brut!CV14,Semaines!$J$2:$L$523,3,FALSE),""))))))))))</f>
        <v/>
      </c>
      <c r="CW14" s="134"/>
      <c r="CX14" s="133"/>
      <c r="CY14" s="208"/>
      <c r="CZ14" s="118" t="str">
        <f>IF($AE14=2013,VLOOKUP(Brut!DB14,Semaines!$A$2:$L$523,11,FALSE),IF($AE14=2014,VLOOKUP(Brut!DB14,Semaines!$B$2:$L$523,10,FALSE),IF($AE14=2015,VLOOKUP(Brut!DB14,Semaines!$C$2:$L$523,9,FALSE),IF($AE14=2016,VLOOKUP(Brut!DB14,Semaines!$D$2:$L$523,8,FALSE),IF($AE14=2017,VLOOKUP(Brut!DB14,Semaines!$E$2:$L$523,7,FALSE),IF($AE14=2018,VLOOKUP(Brut!DB14,Semaines!$F$2:$L$523,6,FALSE),IF($AE14=2019,VLOOKUP(Brut!DB14,Semaines!$G$2:$L$523,5,FALSE),IF($AE14=2020,VLOOKUP(Brut!DB14,Semaines!$H$2:$L$523,4,FALSE),IF($AE14=2021,VLOOKUP(Brut!DB14,Semaines!$I$2:$L$523,3,FALSE),IF($AE14=2022,VLOOKUP(Brut!DB14,Semaines!$J$2:$L$523,2,FALSE),""))))))))))</f>
        <v/>
      </c>
      <c r="DA14" s="119" t="str">
        <f>IF($AE14=2013,VLOOKUP(Brut!DB14,Semaines!$A$2:$L$523,12,FALSE),IF($AE14=2014,VLOOKUP(Brut!DB14,Semaines!$B$2:$L$523,11,FALSE),IF($AE14=2015,VLOOKUP(Brut!DB14,Semaines!$C$2:$L$523,10,FALSE),IF($AE14=2016,VLOOKUP(Brut!DB14,Semaines!$D$2:$L$523,9,FALSE),IF($AE14=2017,VLOOKUP(Brut!DB14,Semaines!$E$2:$L$523,8,FALSE),IF($AE14=2018,VLOOKUP(Brut!DB14,Semaines!$F$2:$L$523,7,FALSE),IF($AE14=2019,VLOOKUP(Brut!DB14,Semaines!$G$2:$L$523,6,FALSE),IF($AE14=2020,VLOOKUP(Brut!DB14,Semaines!$H$2:$L$523,5,FALSE),IF($AE14=2021,VLOOKUP(Brut!DB14,Semaines!$I$2:$L$523,4,FALSE),IF($AE14=2022,VLOOKUP(Brut!DB14,Semaines!$J$2:$L$523,3,FALSE),""))))))))))</f>
        <v/>
      </c>
      <c r="DB14" s="134"/>
      <c r="DC14" s="133"/>
      <c r="DD14" s="210"/>
      <c r="DE14" s="209"/>
      <c r="DF14" s="208"/>
      <c r="DG14" s="118" t="str">
        <f>IF($AE14=2013,VLOOKUP(Brut!DI14,Semaines!$A$2:$L$523,11,FALSE),IF($AE14=2014,VLOOKUP(Brut!DI14,Semaines!$B$2:$L$523,10,FALSE),IF($AE14=2015,VLOOKUP(Brut!DI14,Semaines!$C$2:$L$523,9,FALSE),IF($AE14=2016,VLOOKUP(Brut!DI14,Semaines!$D$2:$L$523,8,FALSE),IF($AE14=2017,VLOOKUP(Brut!DI14,Semaines!$E$2:$L$523,7,FALSE),IF($AE14=2018,VLOOKUP(Brut!DI14,Semaines!$F$2:$L$523,6,FALSE),IF($AE14=2019,VLOOKUP(Brut!DI14,Semaines!$G$2:$L$523,5,FALSE),IF($AE14=2020,VLOOKUP(Brut!DI14,Semaines!$H$2:$L$523,4,FALSE),IF($AE14=2021,VLOOKUP(Brut!DI14,Semaines!$I$2:$L$523,3,FALSE),IF($AE14=2022,VLOOKUP(Brut!DI14,Semaines!$J$2:$L$523,2,FALSE),""))))))))))</f>
        <v/>
      </c>
      <c r="DH14" s="119" t="str">
        <f>IF($AE14=2013,VLOOKUP(Brut!DI14,Semaines!$A$2:$L$523,12,FALSE),IF($AE14=2014,VLOOKUP(Brut!DI14,Semaines!$B$2:$L$523,11,FALSE),IF($AE14=2015,VLOOKUP(Brut!DI14,Semaines!$C$2:$L$523,10,FALSE),IF($AE14=2016,VLOOKUP(Brut!DI14,Semaines!$D$2:$L$523,9,FALSE),IF($AE14=2017,VLOOKUP(Brut!DI14,Semaines!$E$2:$L$523,8,FALSE),IF($AE14=2018,VLOOKUP(Brut!DI14,Semaines!$F$2:$L$523,7,FALSE),IF($AE14=2019,VLOOKUP(Brut!DI14,Semaines!$G$2:$L$523,6,FALSE),IF($AE14=2020,VLOOKUP(Brut!DI14,Semaines!$H$2:$L$523,5,FALSE),IF($AE14=2021,VLOOKUP(Brut!DI14,Semaines!$I$2:$L$523,4,FALSE),IF($AE14=2022,VLOOKUP(Brut!DI14,Semaines!$J$2:$L$523,3,FALSE),""))))))))))</f>
        <v/>
      </c>
      <c r="DI14" s="134"/>
      <c r="DJ14" s="133"/>
      <c r="DK14" s="208"/>
      <c r="DL14" s="118" t="str">
        <f>IF($AE14=2013,VLOOKUP(Brut!DN14,Semaines!$A$2:$L$523,11,FALSE),IF($AE14=2014,VLOOKUP(Brut!DN14,Semaines!$B$2:$L$523,10,FALSE),IF($AE14=2015,VLOOKUP(Brut!DN14,Semaines!$C$2:$L$523,9,FALSE),IF($AE14=2016,VLOOKUP(Brut!DN14,Semaines!$D$2:$L$523,8,FALSE),IF($AE14=2017,VLOOKUP(Brut!DN14,Semaines!$E$2:$L$523,7,FALSE),IF($AE14=2018,VLOOKUP(Brut!DN14,Semaines!$F$2:$L$523,6,FALSE),IF($AE14=2019,VLOOKUP(Brut!DN14,Semaines!$G$2:$L$523,5,FALSE),IF($AE14=2020,VLOOKUP(Brut!DN14,Semaines!$H$2:$L$523,4,FALSE),IF($AE14=2021,VLOOKUP(Brut!DN14,Semaines!$I$2:$L$523,3,FALSE),IF($AE14=2022,VLOOKUP(Brut!DN14,Semaines!$J$2:$L$523,2,FALSE),""))))))))))</f>
        <v/>
      </c>
      <c r="DM14" s="119" t="str">
        <f>IF($AE14=2013,VLOOKUP(Brut!DN14,Semaines!$A$2:$L$523,12,FALSE),IF($AE14=2014,VLOOKUP(Brut!DN14,Semaines!$B$2:$L$523,11,FALSE),IF($AE14=2015,VLOOKUP(Brut!DN14,Semaines!$C$2:$L$523,10,FALSE),IF($AE14=2016,VLOOKUP(Brut!DN14,Semaines!$D$2:$L$523,9,FALSE),IF($AE14=2017,VLOOKUP(Brut!DN14,Semaines!$E$2:$L$523,8,FALSE),IF($AE14=2018,VLOOKUP(Brut!DN14,Semaines!$F$2:$L$523,7,FALSE),IF($AE14=2019,VLOOKUP(Brut!DN14,Semaines!$G$2:$L$523,6,FALSE),IF($AE14=2020,VLOOKUP(Brut!DN14,Semaines!$H$2:$L$523,5,FALSE),IF($AE14=2021,VLOOKUP(Brut!DN14,Semaines!$I$2:$L$523,4,FALSE),IF($AE14=2022,VLOOKUP(Brut!DN14,Semaines!$J$2:$L$523,3,FALSE),""))))))))))</f>
        <v/>
      </c>
      <c r="DN14" s="134"/>
      <c r="DO14" s="133"/>
      <c r="DP14" s="208"/>
      <c r="DQ14" s="209"/>
      <c r="DR14" s="208"/>
      <c r="DS14" s="118" t="str">
        <f>IF($AE14=2013,VLOOKUP(Brut!DU14,Semaines!$A$2:$L$523,11,FALSE),IF($AE14=2014,VLOOKUP(Brut!DU14,Semaines!$B$2:$L$523,10,FALSE),IF($AE14=2015,VLOOKUP(Brut!DU14,Semaines!$C$2:$L$523,9,FALSE),IF($AE14=2016,VLOOKUP(Brut!DU14,Semaines!$D$2:$L$523,8,FALSE),IF($AE14=2017,VLOOKUP(Brut!DU14,Semaines!$E$2:$L$523,7,FALSE),IF($AE14=2018,VLOOKUP(Brut!DU14,Semaines!$F$2:$L$523,6,FALSE),IF($AE14=2019,VLOOKUP(Brut!DU14,Semaines!$G$2:$L$523,5,FALSE),IF($AE14=2020,VLOOKUP(Brut!DU14,Semaines!$H$2:$L$523,4,FALSE),IF($AE14=2021,VLOOKUP(Brut!DU14,Semaines!$I$2:$L$523,3,FALSE),IF($AE14=2022,VLOOKUP(Brut!DU14,Semaines!$J$2:$L$523,2,FALSE),""))))))))))</f>
        <v/>
      </c>
      <c r="DT14" s="119" t="str">
        <f>IF($AE14=2013,VLOOKUP(Brut!DU14,Semaines!$A$2:$L$523,12,FALSE),IF($AE14=2014,VLOOKUP(Brut!DU14,Semaines!$B$2:$L$523,11,FALSE),IF($AE14=2015,VLOOKUP(Brut!DU14,Semaines!$C$2:$L$523,10,FALSE),IF($AE14=2016,VLOOKUP(Brut!DU14,Semaines!$D$2:$L$523,9,FALSE),IF($AE14=2017,VLOOKUP(Brut!DU14,Semaines!$E$2:$L$523,8,FALSE),IF($AE14=2018,VLOOKUP(Brut!DU14,Semaines!$F$2:$L$523,7,FALSE),IF($AE14=2019,VLOOKUP(Brut!DU14,Semaines!$G$2:$L$523,6,FALSE),IF($AE14=2020,VLOOKUP(Brut!DU14,Semaines!$H$2:$L$523,5,FALSE),IF($AE14=2021,VLOOKUP(Brut!DU14,Semaines!$I$2:$L$523,4,FALSE),IF($AE14=2022,VLOOKUP(Brut!DU14,Semaines!$J$2:$L$523,3,FALSE),""))))))))))</f>
        <v/>
      </c>
      <c r="DU14" s="134"/>
      <c r="DV14" s="133"/>
      <c r="DW14" s="118" t="str">
        <f>IF($AE14=2013,VLOOKUP(Brut!DY14,Semaines!$A$2:$L$523,11,FALSE),IF($AE14=2014,VLOOKUP(Brut!DY14,Semaines!$B$2:$L$523,10,FALSE),IF($AE14=2015,VLOOKUP(Brut!DY14,Semaines!$C$2:$L$523,9,FALSE),IF($AE14=2016,VLOOKUP(Brut!DY14,Semaines!$D$2:$L$523,8,FALSE),IF($AE14=2017,VLOOKUP(Brut!DY14,Semaines!$E$2:$L$523,7,FALSE),IF($AE14=2018,VLOOKUP(Brut!DY14,Semaines!$F$2:$L$523,6,FALSE),IF($AE14=2019,VLOOKUP(Brut!DY14,Semaines!$G$2:$L$523,5,FALSE),IF($AE14=2020,VLOOKUP(Brut!DY14,Semaines!$H$2:$L$523,4,FALSE),IF($AE14=2021,VLOOKUP(Brut!DY14,Semaines!$I$2:$L$523,3,FALSE),IF($AE14=2022,VLOOKUP(Brut!DY14,Semaines!$J$2:$L$523,2,FALSE),""))))))))))</f>
        <v/>
      </c>
      <c r="DX14" s="119" t="str">
        <f>IF($AE14=2013,VLOOKUP(Brut!DY14,Semaines!$A$2:$L$523,12,FALSE),IF($AE14=2014,VLOOKUP(Brut!DY14,Semaines!$B$2:$L$523,11,FALSE),IF($AE14=2015,VLOOKUP(Brut!DY14,Semaines!$C$2:$L$523,10,FALSE),IF($AE14=2016,VLOOKUP(Brut!DY14,Semaines!$D$2:$L$523,9,FALSE),IF($AE14=2017,VLOOKUP(Brut!DY14,Semaines!$E$2:$L$523,8,FALSE),IF($AE14=2018,VLOOKUP(Brut!DY14,Semaines!$F$2:$L$523,7,FALSE),IF($AE14=2019,VLOOKUP(Brut!DY14,Semaines!$G$2:$L$523,6,FALSE),IF($AE14=2020,VLOOKUP(Brut!DY14,Semaines!$H$2:$L$523,5,FALSE),IF($AE14=2021,VLOOKUP(Brut!DY14,Semaines!$I$2:$L$523,4,FALSE),IF($AE14=2022,VLOOKUP(Brut!DY14,Semaines!$J$2:$L$523,3,FALSE),""))))))))))</f>
        <v/>
      </c>
      <c r="DY14" s="134"/>
      <c r="DZ14" s="133"/>
      <c r="EA14" s="118" t="str">
        <f>IF($AE14=2013,VLOOKUP(Brut!EC14,Semaines!$A$2:$L$523,11,FALSE),IF($AE14=2014,VLOOKUP(Brut!EC14,Semaines!$B$2:$L$523,10,FALSE),IF($AE14=2015,VLOOKUP(Brut!EC14,Semaines!$C$2:$L$523,9,FALSE),IF($AE14=2016,VLOOKUP(Brut!EC14,Semaines!$D$2:$L$523,8,FALSE),IF($AE14=2017,VLOOKUP(Brut!EC14,Semaines!$E$2:$L$523,7,FALSE),IF($AE14=2018,VLOOKUP(Brut!EC14,Semaines!$F$2:$L$523,6,FALSE),IF($AE14=2019,VLOOKUP(Brut!EC14,Semaines!$G$2:$L$523,5,FALSE),IF($AE14=2020,VLOOKUP(Brut!EC14,Semaines!$H$2:$L$523,4,FALSE),IF($AE14=2021,VLOOKUP(Brut!EC14,Semaines!$I$2:$L$523,3,FALSE),IF($AE14=2022,VLOOKUP(Brut!EC14,Semaines!$J$2:$L$523,2,FALSE),""))))))))))</f>
        <v/>
      </c>
      <c r="EB14" s="119" t="str">
        <f>IF($AE14=2013,VLOOKUP(Brut!EC14,Semaines!$A$2:$L$523,12,FALSE),IF($AE14=2014,VLOOKUP(Brut!EC14,Semaines!$B$2:$L$523,11,FALSE),IF($AE14=2015,VLOOKUP(Brut!EC14,Semaines!$C$2:$L$523,10,FALSE),IF($AE14=2016,VLOOKUP(Brut!EC14,Semaines!$D$2:$L$523,9,FALSE),IF($AE14=2017,VLOOKUP(Brut!EC14,Semaines!$E$2:$L$523,8,FALSE),IF($AE14=2018,VLOOKUP(Brut!EC14,Semaines!$F$2:$L$523,7,FALSE),IF($AE14=2019,VLOOKUP(Brut!EC14,Semaines!$G$2:$L$523,6,FALSE),IF($AE14=2020,VLOOKUP(Brut!EC14,Semaines!$H$2:$L$523,5,FALSE),IF($AE14=2021,VLOOKUP(Brut!EC14,Semaines!$I$2:$L$523,4,FALSE),IF($AE14=2022,VLOOKUP(Brut!EC14,Semaines!$J$2:$L$523,3,FALSE),""))))))))))</f>
        <v/>
      </c>
      <c r="EC14" s="134"/>
      <c r="ED14" s="133"/>
      <c r="EE14" s="118" t="str">
        <f>IF($AE14=2013,VLOOKUP(Brut!EG14,Semaines!$A$2:$L$523,11,FALSE),IF($AE14=2014,VLOOKUP(Brut!EG14,Semaines!$B$2:$L$523,10,FALSE),IF($AE14=2015,VLOOKUP(Brut!EG14,Semaines!$C$2:$L$523,9,FALSE),IF($AE14=2016,VLOOKUP(Brut!EG14,Semaines!$D$2:$L$523,8,FALSE),IF($AE14=2017,VLOOKUP(Brut!EG14,Semaines!$E$2:$L$523,7,FALSE),IF($AE14=2018,VLOOKUP(Brut!EG14,Semaines!$F$2:$L$523,6,FALSE),IF($AE14=2019,VLOOKUP(Brut!EG14,Semaines!$G$2:$L$523,5,FALSE),IF($AE14=2020,VLOOKUP(Brut!EG14,Semaines!$H$2:$L$523,4,FALSE),IF($AE14=2021,VLOOKUP(Brut!EG14,Semaines!$I$2:$L$523,3,FALSE),IF($AE14=2022,VLOOKUP(Brut!EG14,Semaines!$J$2:$L$523,2,FALSE),""))))))))))</f>
        <v/>
      </c>
      <c r="EF14" s="119" t="str">
        <f>IF($AE14=2013,VLOOKUP(Brut!EG14,Semaines!$A$2:$L$523,12,FALSE),IF($AE14=2014,VLOOKUP(Brut!EG14,Semaines!$B$2:$L$523,11,FALSE),IF($AE14=2015,VLOOKUP(Brut!EG14,Semaines!$C$2:$L$523,10,FALSE),IF($AE14=2016,VLOOKUP(Brut!EG14,Semaines!$D$2:$L$523,9,FALSE),IF($AE14=2017,VLOOKUP(Brut!EG14,Semaines!$E$2:$L$523,8,FALSE),IF($AE14=2018,VLOOKUP(Brut!EG14,Semaines!$F$2:$L$523,7,FALSE),IF($AE14=2019,VLOOKUP(Brut!EG14,Semaines!$G$2:$L$523,6,FALSE),IF($AE14=2020,VLOOKUP(Brut!EG14,Semaines!$H$2:$L$523,5,FALSE),IF($AE14=2021,VLOOKUP(Brut!EG14,Semaines!$I$2:$L$523,4,FALSE),IF($AE14=2022,VLOOKUP(Brut!EG14,Semaines!$J$2:$L$523,3,FALSE),""))))))))))</f>
        <v/>
      </c>
      <c r="EG14" s="134"/>
      <c r="EH14" s="133"/>
      <c r="EI14" s="130" t="str">
        <f>IF(Import!AU4=0,"",Import!AU4)</f>
        <v/>
      </c>
      <c r="EJ14" s="118" t="str">
        <f t="array" ref="EJ14">IFERROR(IF(EI14="",IF(EG14="",IF(EE14="","",IF($AE14=2013,VLOOKUP(Brut!EG14+1,Semaines!$A$2:$L$523,11,FALSE),IF($AE14=2014,VLOOKUP(Brut!EG14+1,Semaines!$B$2:$L$523,10,FALSE),IF($AE14=2015,VLOOKUP(Brut!EG14+1,Semaines!$C$2:$L$523,9,FALSE),IF($AE14=2016,VLOOKUP(Brut!EG14+1,Semaines!$D$2:$L$523,8,FALSE),IF($AE14=2017,VLOOKUP(Brut!EG14+1,Semaines!$E$2:$L$523,7,FALSE),IF($AE14=2018,VLOOKUP(Brut!EG14+1,Semaines!$F$2:$L$523,6,FALSE),IF($AE14=2019,VLOOKUP(Brut!EG14+1,Semaines!$G$2:$L$523,5,FALSE),IF($AE14=2020,VLOOKUP(Brut!EG14+1,Semaines!$H$2:$L$523,4,FALSE),IF($AE14=2021,VLOOKUP(Brut!EG14+1,Semaines!$I$2:$L$523,3,FALSE),IF($AE14=2022,VLOOKUP(Brut!EG14+1,Semaines!$J$2:$L$523,2,FALSE),""))))))))))),IF(EH14="",IF($AE14=2013,VLOOKUP(Brut!EG14+1,Semaines!$A$2:$L$523,11,FALSE),IF($AE14=2014,VLOOKUP(Brut!EG14+1,Semaines!$B$2:$L$523,10,FALSE),IF($AE14=2015,VLOOKUP(Brut!EG14+1,Semaines!$C$2:$L$523,9,FALSE),IF($AE14=2016,VLOOKUP(Brut!EG14+1,Semaines!$D$2:$L$523,8,FALSE),IF($AE14=2017,VLOOKUP(Brut!EG14+1,Semaines!$E$2:$L$523,7,FALSE),IF($AE14=2018,VLOOKUP(Brut!EG14+1,Semaines!$F$2:$L$523,6,FALSE),IF($AE14=2019,VLOOKUP(Brut!EG14+1,Semaines!$G$2:$L$523,5,FALSE),IF($AE14=2020,VLOOKUP(Brut!EG14+1,Semaines!$H$2:$L$523,4,FALSE),IF($AE14=2021,VLOOKUP(Brut!EG14+1,Semaines!$I$2:$L$523,3,FALSE),IF($AE14=2022,VLOOKUP(Brut!EG14+1,Semaines!$J$2:$L$523,2,FALSE),"")))))))))),IF($AE14=2013,VLOOKUP(Brut!EI14+1,Semaines!$A$2:$L$523,11,FALSE),IF($AE14=2014,VLOOKUP(Brut!EI14+1,Semaines!$B$2:$L$523,10,FALSE),IF($AE14=2015,VLOOKUP(Brut!EI14+1,Semaines!$C$2:$L$523,9,FALSE),IF($AE14=2016,VLOOKUP(Brut!EI14+1,Semaines!$D$2:$L$523,8,FALSE),IF($AE14=2017,VLOOKUP(Brut!EI14+1,Semaines!$E$2:$L$523,7,FALSE),IF($AE14=2018,VLOOKUP(Brut!EI14+1,Semaines!$F$2:$L$523,6,FALSE),IF($AE14=2019,VLOOKUP(Brut!EI14+1,Semaines!$G$2:$L$523,5,FALSE),IF($AE14=2020,VLOOKUP(Brut!EI14+1,Semaines!$H$2:$L$523,4,FALSE),IF($AE14=2021,VLOOKUP(Brut!EI14+1,Semaines!$I$2:$L$523,3,FALSE),IF($AE14=2022,VLOOKUP(Brut!EI14+1,Semaines!$J$2:$L$523,2,FALSE),"")))))))))))),_xlfn.ISOWEEKNUM(EI14)),"")</f>
        <v/>
      </c>
      <c r="EK14" s="119" t="str">
        <f>IF(EI14="",IF(EH14="",IF(EF14="","",IF($AE14=2013,VLOOKUP(Brut!EL14,Semaines!$A$2:$L$523,12,FALSE),IF($AE14=2014,VLOOKUP(Brut!EL14,Semaines!$B$2:$L$523,11,FALSE),IF($AE14=2015,VLOOKUP(Brut!EL14,Semaines!$C$2:$L$523,10,FALSE),IF($AE14=2016,VLOOKUP(Brut!EL14,Semaines!$D$2:$L$523,9,FALSE),IF($AE14=2017,VLOOKUP(Brut!EL14,Semaines!$E$2:$L$523,8,FALSE),IF($AE14=2018,VLOOKUP(Brut!EL14,Semaines!$F$2:$L$523,7,FALSE),IF($AE14=2019,VLOOKUP(Brut!EL14,Semaines!$G$2:$L$523,6,FALSE),IF($AE14=2020,VLOOKUP(Brut!EL14,Semaines!$H$2:$L$523,5,FALSE),IF($AE14=2021,VLOOKUP(Brut!EL14,Semaines!$I$2:$L$523,4,FALSE),IF($AE14=2022,VLOOKUP(Brut!EL14,Semaines!$J$2:$L$523,3,FALSE),""))))))))))),IF(EG14="",IF($AE14=2013,VLOOKUP(Brut!EL14,Semaines!$A$2:$L$523,12,FALSE),IF($AE14=2014,VLOOKUP(Brut!EL14,Semaines!$B$2:$L$523,11,FALSE),IF($AE14=2015,VLOOKUP(Brut!EL14,Semaines!$C$2:$L$523,10,FALSE),IF($AE14=2016,VLOOKUP(Brut!EL14,Semaines!$D$2:$L$523,9,FALSE),IF($AE14=2017,VLOOKUP(Brut!EL14,Semaines!$E$2:$L$523,8,FALSE),IF($AE14=2018,VLOOKUP(Brut!EL14,Semaines!$F$2:$L$523,7,FALSE),IF($AE14=2019,VLOOKUP(Brut!EL14,Semaines!$G$2:$L$523,6,FALSE),IF($AE14=2020,VLOOKUP(Brut!EL14,Semaines!$H$2:$L$523,5,FALSE),IF($AE14=2021,VLOOKUP(Brut!EL14,Semaines!$I$2:$L$523,4,FALSE),IF($AE14=2022,VLOOKUP(Brut!EL14,Semaines!$J$2:$L$523,3,FALSE),"")))))))))),IF(EF14="","",IF($AE14=2013,VLOOKUP(Brut!EL14,Semaines!$A$2:$L$523,12,FALSE),IF($AE14=2014,VLOOKUP(Brut!EL14,Semaines!$B$2:$L$523,11,FALSE),IF($AE14=2015,VLOOKUP(Brut!EL14,Semaines!$C$2:$L$523,10,FALSE),IF($AE14=2016,VLOOKUP(Brut!EL14,Semaines!$D$2:$L$523,9,FALSE),IF($AE14=2017,VLOOKUP(Brut!EL14,Semaines!$E$2:$L$523,8,FALSE),IF($AE14=2018,VLOOKUP(Brut!EL14,Semaines!$F$2:$L$523,7,FALSE),IF($AE14=2019,VLOOKUP(Brut!EL14,Semaines!$G$2:$L$523,6,FALSE),IF($AE14=2020,VLOOKUP(Brut!EL14,Semaines!$H$2:$L$523,5,FALSE),IF($AE14=2021,VLOOKUP(Brut!EL14,Semaines!$I$2:$L$523,4,FALSE),IF($AE14=2022,VLOOKUP(Brut!EL14,Semaines!$J$2:$L$523,3,FALSE),""))))))))))))),IF(AND(MONTH(EI14)=12,_xlfn.ISOWEEKNUM(EI14)=1),YEAR(EI14)+1,YEAR(EI14)))</f>
        <v/>
      </c>
      <c r="EL14" s="135"/>
      <c r="EM14" s="136"/>
      <c r="EN14" s="210"/>
      <c r="EO14" s="209"/>
      <c r="EP14" s="208"/>
      <c r="EQ14" s="118" t="str">
        <f>IF($AE14=2013,VLOOKUP(Brut!ES14,Semaines!$A$2:$L$523,11,FALSE),IF($AE14=2014,VLOOKUP(Brut!ES14,Semaines!$B$2:$L$523,10,FALSE),IF($AE14=2015,VLOOKUP(Brut!ES14,Semaines!$C$2:$L$523,9,FALSE),IF($AE14=2016,VLOOKUP(Brut!ES14,Semaines!$D$2:$L$523,8,FALSE),IF($AE14=2017,VLOOKUP(Brut!ES14,Semaines!$E$2:$L$523,7,FALSE),IF($AE14=2018,VLOOKUP(Brut!ES14,Semaines!$F$2:$L$523,6,FALSE),IF($AE14=2019,VLOOKUP(Brut!ES14,Semaines!$G$2:$L$523,5,FALSE),IF($AE14=2020,VLOOKUP(Brut!ES14,Semaines!$H$2:$L$523,4,FALSE),IF($AE14=2021,VLOOKUP(Brut!ES14,Semaines!$I$2:$L$523,3,FALSE),IF($AE14=2022,VLOOKUP(Brut!ES14,Semaines!$J$2:$L$523,2,FALSE),""))))))))))</f>
        <v/>
      </c>
      <c r="ER14" s="119" t="str">
        <f>IF($AE14=2013,VLOOKUP(Brut!ES14,Semaines!$A$2:$L$523,12,FALSE),IF($AE14=2014,VLOOKUP(Brut!ES14,Semaines!$B$2:$L$523,11,FALSE),IF($AE14=2015,VLOOKUP(Brut!ES14,Semaines!$C$2:$L$523,10,FALSE),IF($AE14=2016,VLOOKUP(Brut!ES14,Semaines!$D$2:$L$523,9,FALSE),IF($AE14=2017,VLOOKUP(Brut!ES14,Semaines!$E$2:$L$523,8,FALSE),IF($AE14=2018,VLOOKUP(Brut!ES14,Semaines!$F$2:$L$523,7,FALSE),IF($AE14=2019,VLOOKUP(Brut!ES14,Semaines!$G$2:$L$523,6,FALSE),IF($AE14=2020,VLOOKUP(Brut!ES14,Semaines!$H$2:$L$523,5,FALSE),IF($AE14=2021,VLOOKUP(Brut!ES14,Semaines!$I$2:$L$523,4,FALSE),IF($AE14=2022,VLOOKUP(Brut!ES14,Semaines!$J$2:$L$523,3,FALSE),""))))))))))</f>
        <v/>
      </c>
      <c r="ES14" s="134"/>
      <c r="ET14" s="133"/>
      <c r="EU14" s="118" t="str">
        <f>IF($AE14=2013,VLOOKUP(Brut!EW14,Semaines!$A$2:$L$523,11,FALSE),IF($AE14=2014,VLOOKUP(Brut!EW14,Semaines!$B$2:$L$523,10,FALSE),IF($AE14=2015,VLOOKUP(Brut!EW14,Semaines!$C$2:$L$523,9,FALSE),IF($AE14=2016,VLOOKUP(Brut!EW14,Semaines!$D$2:$L$523,8,FALSE),IF($AE14=2017,VLOOKUP(Brut!EW14,Semaines!$E$2:$L$523,7,FALSE),IF($AE14=2018,VLOOKUP(Brut!EW14,Semaines!$F$2:$L$523,6,FALSE),IF($AE14=2019,VLOOKUP(Brut!EW14,Semaines!$G$2:$L$523,5,FALSE),IF($AE14=2020,VLOOKUP(Brut!EW14,Semaines!$H$2:$L$523,4,FALSE),IF($AE14=2021,VLOOKUP(Brut!EW14,Semaines!$I$2:$L$523,3,FALSE),IF($AE14=2022,VLOOKUP(Brut!EW14,Semaines!$J$2:$L$523,2,FALSE),""))))))))))</f>
        <v/>
      </c>
      <c r="EV14" s="119" t="str">
        <f>IF($AE14=2013,VLOOKUP(Brut!EW14,Semaines!$A$2:$L$523,12,FALSE),IF($AE14=2014,VLOOKUP(Brut!EW14,Semaines!$B$2:$L$523,11,FALSE),IF($AE14=2015,VLOOKUP(Brut!EW14,Semaines!$C$2:$L$523,10,FALSE),IF($AE14=2016,VLOOKUP(Brut!EW14,Semaines!$D$2:$L$523,9,FALSE),IF($AE14=2017,VLOOKUP(Brut!EW14,Semaines!$E$2:$L$523,8,FALSE),IF($AE14=2018,VLOOKUP(Brut!EW14,Semaines!$F$2:$L$523,7,FALSE),IF($AE14=2019,VLOOKUP(Brut!EW14,Semaines!$G$2:$L$523,6,FALSE),IF($AE14=2020,VLOOKUP(Brut!EW14,Semaines!$H$2:$L$523,5,FALSE),IF($AE14=2021,VLOOKUP(Brut!EW14,Semaines!$I$2:$L$523,4,FALSE),IF($AE14=2022,VLOOKUP(Brut!EW14,Semaines!$J$2:$L$523,3,FALSE),""))))))))))</f>
        <v/>
      </c>
      <c r="EW14" s="134"/>
      <c r="EX14" s="133"/>
      <c r="EY14" s="208"/>
      <c r="EZ14" s="118" t="str">
        <f>IF($AE14=2013,VLOOKUP(Brut!FB14,Semaines!$A$2:$L$523,11,FALSE),IF($AE14=2014,VLOOKUP(Brut!FB14,Semaines!$B$2:$L$523,10,FALSE),IF($AE14=2015,VLOOKUP(Brut!FB14,Semaines!$C$2:$L$523,9,FALSE),IF($AE14=2016,VLOOKUP(Brut!FB14,Semaines!$D$2:$L$523,8,FALSE),IF($AE14=2017,VLOOKUP(Brut!FB14,Semaines!$E$2:$L$523,7,FALSE),IF($AE14=2018,VLOOKUP(Brut!FB14,Semaines!$F$2:$L$523,6,FALSE),IF($AE14=2019,VLOOKUP(Brut!FB14,Semaines!$G$2:$L$523,5,FALSE),IF($AE14=2020,VLOOKUP(Brut!FB14,Semaines!$H$2:$L$523,4,FALSE),IF($AE14=2021,VLOOKUP(Brut!FB14,Semaines!$I$2:$L$523,3,FALSE),IF($AE14=2022,VLOOKUP(Brut!FB14,Semaines!$J$2:$L$523,2,FALSE),""))))))))))</f>
        <v/>
      </c>
      <c r="FA14" s="119" t="str">
        <f>IF($AE14=2013,VLOOKUP(Brut!FB14,Semaines!$A$2:$L$523,12,FALSE),IF($AE14=2014,VLOOKUP(Brut!FB14,Semaines!$B$2:$L$523,11,FALSE),IF($AE14=2015,VLOOKUP(Brut!FB14,Semaines!$C$2:$L$523,10,FALSE),IF($AE14=2016,VLOOKUP(Brut!FB14,Semaines!$D$2:$L$523,9,FALSE),IF($AE14=2017,VLOOKUP(Brut!FB14,Semaines!$E$2:$L$523,8,FALSE),IF($AE14=2018,VLOOKUP(Brut!FB14,Semaines!$F$2:$L$523,7,FALSE),IF($AE14=2019,VLOOKUP(Brut!FB14,Semaines!$G$2:$L$523,6,FALSE),IF($AE14=2020,VLOOKUP(Brut!FB14,Semaines!$H$2:$L$523,5,FALSE),IF($AE14=2021,VLOOKUP(Brut!FB14,Semaines!$I$2:$L$523,4,FALSE),IF($AE14=2022,VLOOKUP(Brut!FB14,Semaines!$J$2:$L$523,3,FALSE),""))))))))))</f>
        <v/>
      </c>
      <c r="FB14" s="134"/>
      <c r="FC14" s="133"/>
      <c r="FD14" s="210"/>
      <c r="FE14" s="209"/>
      <c r="FF14" s="118" t="str">
        <f>IF($AE14=2013,VLOOKUP(Brut!FH14,Semaines!$A$2:$L$523,11,FALSE),IF($AE14=2014,VLOOKUP(Brut!FH14,Semaines!$B$2:$L$523,10,FALSE),IF($AE14=2015,VLOOKUP(Brut!FH14,Semaines!$C$2:$L$523,9,FALSE),IF($AE14=2016,VLOOKUP(Brut!FH14,Semaines!$D$2:$L$523,8,FALSE),IF($AE14=2017,VLOOKUP(Brut!FH14,Semaines!$E$2:$L$523,7,FALSE),IF($AE14=2018,VLOOKUP(Brut!FH14,Semaines!$F$2:$L$523,6,FALSE),IF($AE14=2019,VLOOKUP(Brut!FH14,Semaines!$G$2:$L$523,5,FALSE),IF($AE14=2020,VLOOKUP(Brut!FH14,Semaines!$H$2:$L$523,4,FALSE),IF($AE14=2021,VLOOKUP(Brut!FH14,Semaines!$I$2:$L$523,3,FALSE),IF($AE14=2022,VLOOKUP(Brut!FH14,Semaines!$J$2:$L$523,2,FALSE),""))))))))))</f>
        <v/>
      </c>
      <c r="FG14" s="119" t="str">
        <f>IF($AE14=2013,VLOOKUP(Brut!FH14,Semaines!$A$2:$L$523,12,FALSE),IF($AE14=2014,VLOOKUP(Brut!FH14,Semaines!$B$2:$L$523,11,FALSE),IF($AE14=2015,VLOOKUP(Brut!FH14,Semaines!$C$2:$L$523,10,FALSE),IF($AE14=2016,VLOOKUP(Brut!FH14,Semaines!$D$2:$L$523,9,FALSE),IF($AE14=2017,VLOOKUP(Brut!FH14,Semaines!$E$2:$L$523,8,FALSE),IF($AE14=2018,VLOOKUP(Brut!FH14,Semaines!$F$2:$L$523,7,FALSE),IF($AE14=2019,VLOOKUP(Brut!FH14,Semaines!$G$2:$L$523,6,FALSE),IF($AE14=2020,VLOOKUP(Brut!FH14,Semaines!$H$2:$L$523,5,FALSE),IF($AE14=2021,VLOOKUP(Brut!FH14,Semaines!$I$2:$L$523,4,FALSE),IF($AE14=2022,VLOOKUP(Brut!FH14,Semaines!$J$2:$L$523,3,FALSE),""))))))))))</f>
        <v/>
      </c>
      <c r="FH14" s="134"/>
      <c r="FI14" s="133"/>
      <c r="FJ14" s="208"/>
      <c r="FK14" s="118" t="str">
        <f>IF($AE14=2013,VLOOKUP(Brut!FM14,Semaines!$A$2:$L$523,11,FALSE),IF($AE14=2014,VLOOKUP(Brut!FM14,Semaines!$B$2:$L$523,10,FALSE),IF($AE14=2015,VLOOKUP(Brut!FM14,Semaines!$C$2:$L$523,9,FALSE),IF($AE14=2016,VLOOKUP(Brut!FM14,Semaines!$D$2:$L$523,8,FALSE),IF($AE14=2017,VLOOKUP(Brut!FM14,Semaines!$E$2:$L$523,7,FALSE),IF($AE14=2018,VLOOKUP(Brut!FM14,Semaines!$F$2:$L$523,6,FALSE),IF($AE14=2019,VLOOKUP(Brut!FM14,Semaines!$G$2:$L$523,5,FALSE),IF($AE14=2020,VLOOKUP(Brut!FM14,Semaines!$H$2:$L$523,4,FALSE),IF($AE14=2021,VLOOKUP(Brut!FM14,Semaines!$I$2:$L$523,3,FALSE),IF($AE14=2022,VLOOKUP(Brut!FM14,Semaines!$J$2:$L$523,2,FALSE),""))))))))))</f>
        <v/>
      </c>
      <c r="FL14" s="119" t="str">
        <f>IF($AE14=2013,VLOOKUP(Brut!FM14,Semaines!$A$2:$L$523,12,FALSE),IF($AE14=2014,VLOOKUP(Brut!FM14,Semaines!$B$2:$L$523,11,FALSE),IF($AE14=2015,VLOOKUP(Brut!FM14,Semaines!$C$2:$L$523,10,FALSE),IF($AE14=2016,VLOOKUP(Brut!FM14,Semaines!$D$2:$L$523,9,FALSE),IF($AE14=2017,VLOOKUP(Brut!FM14,Semaines!$E$2:$L$523,8,FALSE),IF($AE14=2018,VLOOKUP(Brut!FM14,Semaines!$F$2:$L$523,7,FALSE),IF($AE14=2019,VLOOKUP(Brut!FM14,Semaines!$G$2:$L$523,6,FALSE),IF($AE14=2020,VLOOKUP(Brut!FM14,Semaines!$H$2:$L$523,5,FALSE),IF($AE14=2021,VLOOKUP(Brut!FM14,Semaines!$I$2:$L$523,4,FALSE),IF($AE14=2022,VLOOKUP(Brut!FM14,Semaines!$J$2:$L$523,3,FALSE),""))))))))))</f>
        <v/>
      </c>
      <c r="FM14" s="134"/>
      <c r="FN14" s="133"/>
      <c r="FO14" s="118" t="str">
        <f>IF($AE14=2013,VLOOKUP(Brut!FQ14,Semaines!$A$2:$L$523,11,FALSE),IF($AE14=2014,VLOOKUP(Brut!FQ14,Semaines!$B$2:$L$523,10,FALSE),IF($AE14=2015,VLOOKUP(Brut!FQ14,Semaines!$C$2:$L$523,9,FALSE),IF($AE14=2016,VLOOKUP(Brut!FQ14,Semaines!$D$2:$L$523,8,FALSE),IF($AE14=2017,VLOOKUP(Brut!FQ14,Semaines!$E$2:$L$523,7,FALSE),IF($AE14=2018,VLOOKUP(Brut!FQ14,Semaines!$F$2:$L$523,6,FALSE),IF($AE14=2019,VLOOKUP(Brut!FQ14,Semaines!$G$2:$L$523,5,FALSE),IF($AE14=2020,VLOOKUP(Brut!FQ14,Semaines!$H$2:$L$523,4,FALSE),IF($AE14=2021,VLOOKUP(Brut!FQ14,Semaines!$I$2:$L$523,3,FALSE),IF($AE14=2022,VLOOKUP(Brut!FQ14,Semaines!$J$2:$L$523,2,FALSE),""))))))))))</f>
        <v/>
      </c>
      <c r="FP14" s="119" t="str">
        <f>IF($AE14=2013,VLOOKUP(Brut!FQ14,Semaines!$A$2:$L$523,12,FALSE),IF($AE14=2014,VLOOKUP(Brut!FQ14,Semaines!$B$2:$L$523,11,FALSE),IF($AE14=2015,VLOOKUP(Brut!FQ14,Semaines!$C$2:$L$523,10,FALSE),IF($AE14=2016,VLOOKUP(Brut!FQ14,Semaines!$D$2:$L$523,9,FALSE),IF($AE14=2017,VLOOKUP(Brut!FQ14,Semaines!$E$2:$L$523,8,FALSE),IF($AE14=2018,VLOOKUP(Brut!FQ14,Semaines!$F$2:$L$523,7,FALSE),IF($AE14=2019,VLOOKUP(Brut!FQ14,Semaines!$G$2:$L$523,6,FALSE),IF($AE14=2020,VLOOKUP(Brut!FQ14,Semaines!$H$2:$L$523,5,FALSE),IF($AE14=2021,VLOOKUP(Brut!FQ14,Semaines!$I$2:$L$523,4,FALSE),IF($AE14=2022,VLOOKUP(Brut!FQ14,Semaines!$J$2:$L$523,3,FALSE),""))))))))))</f>
        <v/>
      </c>
      <c r="FQ14" s="134"/>
      <c r="FR14" s="133"/>
      <c r="FS14" s="208"/>
      <c r="FT14" s="208"/>
      <c r="FU14" s="118" t="str">
        <f>IF($AE14=2013,VLOOKUP(Brut!FW14,Semaines!$A$2:$L$523,11,FALSE),IF($AE14=2014,VLOOKUP(Brut!FW14,Semaines!$B$2:$L$523,10,FALSE),IF($AE14=2015,VLOOKUP(Brut!FW14,Semaines!$C$2:$L$523,9,FALSE),IF($AE14=2016,VLOOKUP(Brut!FW14,Semaines!$D$2:$L$523,8,FALSE),IF($AE14=2017,VLOOKUP(Brut!FW14,Semaines!$E$2:$L$523,7,FALSE),IF($AE14=2018,VLOOKUP(Brut!FW14,Semaines!$F$2:$L$523,6,FALSE),IF($AE14=2019,VLOOKUP(Brut!FW14,Semaines!$G$2:$L$523,5,FALSE),IF($AE14=2020,VLOOKUP(Brut!FW14,Semaines!$H$2:$L$523,4,FALSE),IF($AE14=2021,VLOOKUP(Brut!FW14,Semaines!$I$2:$L$523,3,FALSE),IF($AE14=2022,VLOOKUP(Brut!FW14,Semaines!$J$2:$L$523,2,FALSE),""))))))))))</f>
        <v/>
      </c>
      <c r="FV14" s="119" t="str">
        <f>IF($AE14=2013,VLOOKUP(Brut!FW14,Semaines!$A$2:$L$523,12,FALSE),IF($AE14=2014,VLOOKUP(Brut!FW14,Semaines!$B$2:$L$523,11,FALSE),IF($AE14=2015,VLOOKUP(Brut!FW14,Semaines!$C$2:$L$523,10,FALSE),IF($AE14=2016,VLOOKUP(Brut!FW14,Semaines!$D$2:$L$523,9,FALSE),IF($AE14=2017,VLOOKUP(Brut!FW14,Semaines!$E$2:$L$523,8,FALSE),IF($AE14=2018,VLOOKUP(Brut!FW14,Semaines!$F$2:$L$523,7,FALSE),IF($AE14=2019,VLOOKUP(Brut!FW14,Semaines!$G$2:$L$523,6,FALSE),IF($AE14=2020,VLOOKUP(Brut!FW14,Semaines!$H$2:$L$523,5,FALSE),IF($AE14=2021,VLOOKUP(Brut!FW14,Semaines!$I$2:$L$523,4,FALSE),IF($AE14=2022,VLOOKUP(Brut!FW14,Semaines!$J$2:$L$523,3,FALSE),""))))))))))</f>
        <v/>
      </c>
      <c r="FW14" s="134"/>
      <c r="FX14" s="133"/>
      <c r="FY14" s="118" t="str">
        <f>IF($AE14=2013,VLOOKUP(Brut!GA14,Semaines!$A$2:$L$523,11,FALSE),IF($AE14=2014,VLOOKUP(Brut!GA14,Semaines!$B$2:$L$523,10,FALSE),IF($AE14=2015,VLOOKUP(Brut!GA14,Semaines!$C$2:$L$523,9,FALSE),IF($AE14=2016,VLOOKUP(Brut!GA14,Semaines!$D$2:$L$523,8,FALSE),IF($AE14=2017,VLOOKUP(Brut!GA14,Semaines!$E$2:$L$523,7,FALSE),IF($AE14=2018,VLOOKUP(Brut!GA14,Semaines!$F$2:$L$523,6,FALSE),IF($AE14=2019,VLOOKUP(Brut!GA14,Semaines!$G$2:$L$523,5,FALSE),IF($AE14=2020,VLOOKUP(Brut!GA14,Semaines!$H$2:$L$523,4,FALSE),IF($AE14=2021,VLOOKUP(Brut!GA14,Semaines!$I$2:$L$523,3,FALSE),IF($AE14=2022,VLOOKUP(Brut!GA14,Semaines!$J$2:$L$523,2,FALSE),""))))))))))</f>
        <v/>
      </c>
      <c r="FZ14" s="119" t="str">
        <f>IF($AE14=2013,VLOOKUP(Brut!GA14,Semaines!$A$2:$L$523,12,FALSE),IF($AE14=2014,VLOOKUP(Brut!GA14,Semaines!$B$2:$L$523,11,FALSE),IF($AE14=2015,VLOOKUP(Brut!GA14,Semaines!$C$2:$L$523,10,FALSE),IF($AE14=2016,VLOOKUP(Brut!GA14,Semaines!$D$2:$L$523,9,FALSE),IF($AE14=2017,VLOOKUP(Brut!GA14,Semaines!$E$2:$L$523,8,FALSE),IF($AE14=2018,VLOOKUP(Brut!GA14,Semaines!$F$2:$L$523,7,FALSE),IF($AE14=2019,VLOOKUP(Brut!GA14,Semaines!$G$2:$L$523,6,FALSE),IF($AE14=2020,VLOOKUP(Brut!GA14,Semaines!$H$2:$L$523,5,FALSE),IF($AE14=2021,VLOOKUP(Brut!GA14,Semaines!$I$2:$L$523,4,FALSE),IF($AE14=2022,VLOOKUP(Brut!GA14,Semaines!$J$2:$L$523,3,FALSE),""))))))))))</f>
        <v/>
      </c>
      <c r="GA14" s="134"/>
      <c r="GB14" s="133"/>
      <c r="GC14" s="118" t="str">
        <f>IF($AE14=2013,VLOOKUP(Brut!GE14,Semaines!$A$2:$L$523,11,FALSE),IF($AE14=2014,VLOOKUP(Brut!GE14,Semaines!$B$2:$L$523,10,FALSE),IF($AE14=2015,VLOOKUP(Brut!GE14,Semaines!$C$2:$L$523,9,FALSE),IF($AE14=2016,VLOOKUP(Brut!GE14,Semaines!$D$2:$L$523,8,FALSE),IF($AE14=2017,VLOOKUP(Brut!GE14,Semaines!$E$2:$L$523,7,FALSE),IF($AE14=2018,VLOOKUP(Brut!GE14,Semaines!$F$2:$L$523,6,FALSE),IF($AE14=2019,VLOOKUP(Brut!GE14,Semaines!$G$2:$L$523,5,FALSE),IF($AE14=2020,VLOOKUP(Brut!GE14,Semaines!$H$2:$L$523,4,FALSE),IF($AE14=2021,VLOOKUP(Brut!GE14,Semaines!$I$2:$L$523,3,FALSE),IF($AE14=2022,VLOOKUP(Brut!GE14,Semaines!$J$2:$L$523,2,FALSE),""))))))))))</f>
        <v/>
      </c>
      <c r="GD14" s="119" t="str">
        <f>IF($AE14=2013,VLOOKUP(Brut!GE14,Semaines!$A$2:$L$523,12,FALSE),IF($AE14=2014,VLOOKUP(Brut!GE14,Semaines!$B$2:$L$523,11,FALSE),IF($AE14=2015,VLOOKUP(Brut!GE14,Semaines!$C$2:$L$523,10,FALSE),IF($AE14=2016,VLOOKUP(Brut!GE14,Semaines!$D$2:$L$523,9,FALSE),IF($AE14=2017,VLOOKUP(Brut!GE14,Semaines!$E$2:$L$523,8,FALSE),IF($AE14=2018,VLOOKUP(Brut!GE14,Semaines!$F$2:$L$523,7,FALSE),IF($AE14=2019,VLOOKUP(Brut!GE14,Semaines!$G$2:$L$523,6,FALSE),IF($AE14=2020,VLOOKUP(Brut!GE14,Semaines!$H$2:$L$523,5,FALSE),IF($AE14=2021,VLOOKUP(Brut!GE14,Semaines!$I$2:$L$523,4,FALSE),IF($AE14=2022,VLOOKUP(Brut!GE14,Semaines!$J$2:$L$523,3,FALSE),""))))))))))</f>
        <v/>
      </c>
      <c r="GE14" s="134"/>
      <c r="GF14" s="133"/>
      <c r="GG14" s="208"/>
      <c r="GH14" s="118" t="str">
        <f>IF($AE14=2013,VLOOKUP(Brut!GJ14,Semaines!$A$2:$L$523,11,FALSE),IF($AE14=2014,VLOOKUP(Brut!GJ14,Semaines!$B$2:$L$523,10,FALSE),IF($AE14=2015,VLOOKUP(Brut!GJ14,Semaines!$C$2:$L$523,9,FALSE),IF($AE14=2016,VLOOKUP(Brut!GJ14,Semaines!$D$2:$L$523,8,FALSE),IF($AE14=2017,VLOOKUP(Brut!GJ14,Semaines!$E$2:$L$523,7,FALSE),IF($AE14=2018,VLOOKUP(Brut!GJ14,Semaines!$F$2:$L$523,6,FALSE),IF($AE14=2019,VLOOKUP(Brut!GJ14,Semaines!$G$2:$L$523,5,FALSE),IF($AE14=2020,VLOOKUP(Brut!GJ14,Semaines!$H$2:$L$523,4,FALSE),IF($AE14=2021,VLOOKUP(Brut!GJ14,Semaines!$I$2:$L$523,3,FALSE),IF($AE14=2022,VLOOKUP(Brut!GJ14,Semaines!$J$2:$L$523,2,FALSE),""))))))))))</f>
        <v/>
      </c>
      <c r="GI14" s="119" t="str">
        <f>IF($AE14=2013,VLOOKUP(Brut!GJ14,Semaines!$A$2:$L$523,12,FALSE),IF($AE14=2014,VLOOKUP(Brut!GJ14,Semaines!$B$2:$L$523,11,FALSE),IF($AE14=2015,VLOOKUP(Brut!GJ14,Semaines!$C$2:$L$523,10,FALSE),IF($AE14=2016,VLOOKUP(Brut!GJ14,Semaines!$D$2:$L$523,9,FALSE),IF($AE14=2017,VLOOKUP(Brut!GJ14,Semaines!$E$2:$L$523,8,FALSE),IF($AE14=2018,VLOOKUP(Brut!GJ14,Semaines!$F$2:$L$523,7,FALSE),IF($AE14=2019,VLOOKUP(Brut!GJ14,Semaines!$G$2:$L$523,6,FALSE),IF($AE14=2020,VLOOKUP(Brut!GJ14,Semaines!$H$2:$L$523,5,FALSE),IF($AE14=2021,VLOOKUP(Brut!GJ14,Semaines!$I$2:$L$523,4,FALSE),IF($AE14=2022,VLOOKUP(Brut!GJ14,Semaines!$J$2:$L$523,3,FALSE),""))))))))))</f>
        <v/>
      </c>
      <c r="GJ14" s="134"/>
      <c r="GK14" s="133"/>
      <c r="GL14" s="118" t="str">
        <f>IF($AE14=2013,VLOOKUP(Brut!GN14,Semaines!$A$2:$L$523,11,FALSE),IF($AE14=2014,VLOOKUP(Brut!GN14,Semaines!$B$2:$L$523,10,FALSE),IF($AE14=2015,VLOOKUP(Brut!GN14,Semaines!$C$2:$L$523,9,FALSE),IF($AE14=2016,VLOOKUP(Brut!GN14,Semaines!$D$2:$L$523,8,FALSE),IF($AE14=2017,VLOOKUP(Brut!GN14,Semaines!$E$2:$L$523,7,FALSE),IF($AE14=2018,VLOOKUP(Brut!GN14,Semaines!$F$2:$L$523,6,FALSE),IF($AE14=2019,VLOOKUP(Brut!GN14,Semaines!$G$2:$L$523,5,FALSE),IF($AE14=2020,VLOOKUP(Brut!GN14,Semaines!$H$2:$L$523,4,FALSE),IF($AE14=2021,VLOOKUP(Brut!GN14,Semaines!$I$2:$L$523,3,FALSE),IF($AE14=2022,VLOOKUP(Brut!GN14,Semaines!$J$2:$L$523,2,FALSE),""))))))))))</f>
        <v/>
      </c>
      <c r="GM14" s="119" t="str">
        <f>IF($AE14=2013,VLOOKUP(Brut!GN14,Semaines!$A$2:$L$523,12,FALSE),IF($AE14=2014,VLOOKUP(Brut!GN14,Semaines!$B$2:$L$523,11,FALSE),IF($AE14=2015,VLOOKUP(Brut!GN14,Semaines!$C$2:$L$523,10,FALSE),IF($AE14=2016,VLOOKUP(Brut!GN14,Semaines!$D$2:$L$523,9,FALSE),IF($AE14=2017,VLOOKUP(Brut!GN14,Semaines!$E$2:$L$523,8,FALSE),IF($AE14=2018,VLOOKUP(Brut!GN14,Semaines!$F$2:$L$523,7,FALSE),IF($AE14=2019,VLOOKUP(Brut!GN14,Semaines!$G$2:$L$523,6,FALSE),IF($AE14=2020,VLOOKUP(Brut!GN14,Semaines!$H$2:$L$523,5,FALSE),IF($AE14=2021,VLOOKUP(Brut!GN14,Semaines!$I$2:$L$523,4,FALSE),IF($AE14=2022,VLOOKUP(Brut!GN14,Semaines!$J$2:$L$523,3,FALSE),""))))))))))</f>
        <v/>
      </c>
      <c r="GN14" s="134"/>
      <c r="GO14" s="133"/>
      <c r="GP14" s="210"/>
      <c r="GQ14" s="211"/>
      <c r="GR14" s="210"/>
      <c r="GS14" s="209"/>
      <c r="GT14" s="211"/>
      <c r="GU14" s="209"/>
      <c r="GV14" s="118" t="str">
        <f>IF($AE14=2013,VLOOKUP(Brut!GX14,Semaines!$A$2:$L$523,11,FALSE),IF($AE14=2014,VLOOKUP(Brut!GX14,Semaines!$B$2:$L$523,10,FALSE),IF($AE14=2015,VLOOKUP(Brut!GX14,Semaines!$C$2:$L$523,9,FALSE),IF($AE14=2016,VLOOKUP(Brut!GX14,Semaines!$D$2:$L$523,8,FALSE),IF($AE14=2017,VLOOKUP(Brut!GX14,Semaines!$E$2:$L$523,7,FALSE),IF($AE14=2018,VLOOKUP(Brut!GX14,Semaines!$F$2:$L$523,6,FALSE),IF($AE14=2019,VLOOKUP(Brut!GX14,Semaines!$G$2:$L$523,5,FALSE),IF($AE14=2020,VLOOKUP(Brut!GX14,Semaines!$H$2:$L$523,4,FALSE),IF($AE14=2021,VLOOKUP(Brut!GX14,Semaines!$I$2:$L$523,3,FALSE),IF($AE14=2022,VLOOKUP(Brut!GX14,Semaines!$J$2:$L$523,2,FALSE),""))))))))))</f>
        <v/>
      </c>
      <c r="GW14" s="119" t="str">
        <f>IF($AE14=2013,VLOOKUP(Brut!GX14,Semaines!$A$2:$L$523,12,FALSE),IF($AE14=2014,VLOOKUP(Brut!GX14,Semaines!$B$2:$L$523,11,FALSE),IF($AE14=2015,VLOOKUP(Brut!GX14,Semaines!$C$2:$L$523,10,FALSE),IF($AE14=2016,VLOOKUP(Brut!GX14,Semaines!$D$2:$L$523,9,FALSE),IF($AE14=2017,VLOOKUP(Brut!GX14,Semaines!$E$2:$L$523,8,FALSE),IF($AE14=2018,VLOOKUP(Brut!GX14,Semaines!$F$2:$L$523,7,FALSE),IF($AE14=2019,VLOOKUP(Brut!GX14,Semaines!$G$2:$L$523,6,FALSE),IF($AE14=2020,VLOOKUP(Brut!GX14,Semaines!$H$2:$L$523,5,FALSE),IF($AE14=2021,VLOOKUP(Brut!GX14,Semaines!$I$2:$L$523,4,FALSE),IF($AE14=2022,VLOOKUP(Brut!GX14,Semaines!$J$2:$L$523,3,FALSE),""))))))))))</f>
        <v/>
      </c>
      <c r="GX14" s="134"/>
      <c r="GY14" s="133"/>
      <c r="GZ14" s="208"/>
      <c r="HA14" s="214"/>
      <c r="HB14" s="215"/>
      <c r="HC14" s="182"/>
      <c r="HD14" s="209"/>
      <c r="HE14" s="208"/>
      <c r="HF14" s="118" t="str">
        <f>IF($AE14=2013,VLOOKUP(Brut!HH14,Semaines!$A$2:$L$523,11,FALSE),IF($AE14=2014,VLOOKUP(Brut!HH14,Semaines!$B$2:$L$523,10,FALSE),IF($AE14=2015,VLOOKUP(Brut!HH14,Semaines!$C$2:$L$523,9,FALSE),IF($AE14=2016,VLOOKUP(Brut!HH14,Semaines!$D$2:$L$523,8,FALSE),IF($AE14=2017,VLOOKUP(Brut!HH14,Semaines!$E$2:$L$523,7,FALSE),IF($AE14=2018,VLOOKUP(Brut!HH14,Semaines!$F$2:$L$523,6,FALSE),IF($AE14=2019,VLOOKUP(Brut!HH14,Semaines!$G$2:$L$523,5,FALSE),IF($AE14=2020,VLOOKUP(Brut!HH14,Semaines!$H$2:$L$523,4,FALSE),IF($AE14=2021,VLOOKUP(Brut!HH14,Semaines!$I$2:$L$523,3,FALSE),IF($AE14=2022,VLOOKUP(Brut!HH14,Semaines!$J$2:$L$523,2,FALSE),""))))))))))</f>
        <v/>
      </c>
      <c r="HG14" s="119" t="str">
        <f>IF($AE14=2013,VLOOKUP(Brut!HH14,Semaines!$A$2:$L$523,12,FALSE),IF($AE14=2014,VLOOKUP(Brut!HH14,Semaines!$B$2:$L$523,11,FALSE),IF($AE14=2015,VLOOKUP(Brut!HH14,Semaines!$C$2:$L$523,10,FALSE),IF($AE14=2016,VLOOKUP(Brut!HH14,Semaines!$D$2:$L$523,9,FALSE),IF($AE14=2017,VLOOKUP(Brut!HH14,Semaines!$E$2:$L$523,8,FALSE),IF($AE14=2018,VLOOKUP(Brut!HH14,Semaines!$F$2:$L$523,7,FALSE),IF($AE14=2019,VLOOKUP(Brut!HH14,Semaines!$G$2:$L$523,6,FALSE),IF($AE14=2020,VLOOKUP(Brut!HH14,Semaines!$H$2:$L$523,5,FALSE),IF($AE14=2021,VLOOKUP(Brut!HH14,Semaines!$I$2:$L$523,4,FALSE),IF($AE14=2022,VLOOKUP(Brut!HH14,Semaines!$J$2:$L$523,3,FALSE),""))))))))))</f>
        <v/>
      </c>
      <c r="HH14" s="134"/>
      <c r="HI14" s="133"/>
      <c r="HJ14" s="210"/>
      <c r="HK14" s="209"/>
      <c r="HL14" s="118" t="str">
        <f>IF($AE14=2013,VLOOKUP(Brut!HN14,Semaines!$A$2:$L$523,11,FALSE),IF($AE14=2014,VLOOKUP(Brut!HN14,Semaines!$B$2:$L$523,10,FALSE),IF($AE14=2015,VLOOKUP(Brut!HN14,Semaines!$C$2:$L$523,9,FALSE),IF($AE14=2016,VLOOKUP(Brut!HN14,Semaines!$D$2:$L$523,8,FALSE),IF($AE14=2017,VLOOKUP(Brut!HN14,Semaines!$E$2:$L$523,7,FALSE),IF($AE14=2018,VLOOKUP(Brut!HN14,Semaines!$F$2:$L$523,6,FALSE),IF($AE14=2019,VLOOKUP(Brut!HN14,Semaines!$G$2:$L$523,5,FALSE),IF($AE14=2020,VLOOKUP(Brut!HN14,Semaines!$H$2:$L$523,4,FALSE),IF($AE14=2021,VLOOKUP(Brut!HN14,Semaines!$I$2:$L$523,3,FALSE),IF($AE14=2022,VLOOKUP(Brut!HN14,Semaines!$J$2:$L$523,2,FALSE),""))))))))))</f>
        <v/>
      </c>
      <c r="HM14" s="119" t="str">
        <f>IF($AE14=2013,VLOOKUP(Brut!HN14,Semaines!$A$2:$L$523,12,FALSE),IF($AE14=2014,VLOOKUP(Brut!HN14,Semaines!$B$2:$L$523,11,FALSE),IF($AE14=2015,VLOOKUP(Brut!HN14,Semaines!$C$2:$L$523,10,FALSE),IF($AE14=2016,VLOOKUP(Brut!HN14,Semaines!$D$2:$L$523,9,FALSE),IF($AE14=2017,VLOOKUP(Brut!HN14,Semaines!$E$2:$L$523,8,FALSE),IF($AE14=2018,VLOOKUP(Brut!HN14,Semaines!$F$2:$L$523,7,FALSE),IF($AE14=2019,VLOOKUP(Brut!HN14,Semaines!$G$2:$L$523,6,FALSE),IF($AE14=2020,VLOOKUP(Brut!HN14,Semaines!$H$2:$L$523,5,FALSE),IF($AE14=2021,VLOOKUP(Brut!HN14,Semaines!$I$2:$L$523,4,FALSE),IF($AE14=2022,VLOOKUP(Brut!HN14,Semaines!$J$2:$L$523,3,FALSE),""))))))))))</f>
        <v/>
      </c>
      <c r="HN14" s="134"/>
      <c r="HO14" s="133"/>
      <c r="HP14" s="210"/>
      <c r="HQ14" s="211"/>
      <c r="HR14" s="210"/>
      <c r="HS14" s="209"/>
      <c r="HT14" s="209"/>
      <c r="HU14" s="208"/>
      <c r="HV14" s="208"/>
      <c r="HW14" s="210"/>
      <c r="HX14" s="209"/>
      <c r="HY14" s="229" t="str">
        <f>IF($AE14=2013,VLOOKUP(Brut!IA14,Semaines!$A$2:$L$523,11,FALSE),IF($AE14=2014,VLOOKUP(Brut!IA14,Semaines!$B$2:$L$523,10,FALSE),IF($AE14=2015,VLOOKUP(Brut!IA14,Semaines!$C$2:$L$523,9,FALSE),IF($AE14=2016,VLOOKUP(Brut!IA14,Semaines!$D$2:$L$523,8,FALSE),IF($AE14=2017,VLOOKUP(Brut!IA14,Semaines!$E$2:$L$523,7,FALSE),IF($AE14=2018,VLOOKUP(Brut!IA14,Semaines!$F$2:$L$523,6,FALSE),IF($AE14=2019,VLOOKUP(Brut!IA14,Semaines!$G$2:$L$523,5,FALSE),IF($AE14=2020,VLOOKUP(Brut!IA14,Semaines!$H$2:$L$523,4,FALSE),IF($AE14=2021,VLOOKUP(Brut!IA14,Semaines!$I$2:$L$523,3,FALSE),IF($AE14=2022,VLOOKUP(Brut!IA14,Semaines!$J$2:$L$523,2,FALSE),""))))))))))</f>
        <v/>
      </c>
      <c r="HZ14" s="119" t="str">
        <f>IF($AE14=2013,VLOOKUP(Brut!IA14,Semaines!$A$2:$L$523,12,FALSE),IF($AE14=2014,VLOOKUP(Brut!IA14,Semaines!$B$2:$L$523,11,FALSE),IF($AE14=2015,VLOOKUP(Brut!IA14,Semaines!$C$2:$L$523,10,FALSE),IF($AE14=2016,VLOOKUP(Brut!IA14,Semaines!$D$2:$L$523,9,FALSE),IF($AE14=2017,VLOOKUP(Brut!IA14,Semaines!$E$2:$L$523,8,FALSE),IF($AE14=2018,VLOOKUP(Brut!IA14,Semaines!$F$2:$L$523,7,FALSE),IF($AE14=2019,VLOOKUP(Brut!IA14,Semaines!$G$2:$L$523,6,FALSE),IF($AE14=2020,VLOOKUP(Brut!IA14,Semaines!$H$2:$L$523,5,FALSE),IF($AE14=2021,VLOOKUP(Brut!IA14,Semaines!$I$2:$L$523,4,FALSE),IF($AE14=2022,VLOOKUP(Brut!IA14,Semaines!$J$2:$L$523,3,FALSE),""))))))))))</f>
        <v/>
      </c>
      <c r="IA14" s="134"/>
      <c r="IB14" s="133"/>
      <c r="IC14" s="118" t="str">
        <f>IF($AE14=2013,VLOOKUP(Brut!IE14,Semaines!$A$2:$L$523,11,FALSE),IF($AE14=2014,VLOOKUP(Brut!IE14,Semaines!$B$2:$L$523,10,FALSE),IF($AE14=2015,VLOOKUP(Brut!IE14,Semaines!$C$2:$L$523,9,FALSE),IF($AE14=2016,VLOOKUP(Brut!IE14,Semaines!$D$2:$L$523,8,FALSE),IF($AE14=2017,VLOOKUP(Brut!IE14,Semaines!$E$2:$L$523,7,FALSE),IF($AE14=2018,VLOOKUP(Brut!IE14,Semaines!$F$2:$L$523,6,FALSE),IF($AE14=2019,VLOOKUP(Brut!IE14,Semaines!$G$2:$L$523,5,FALSE),IF($AE14=2020,VLOOKUP(Brut!IE14,Semaines!$H$2:$L$523,4,FALSE),IF($AE14=2021,VLOOKUP(Brut!IE14,Semaines!$I$2:$L$523,3,FALSE),IF($AE14=2022,VLOOKUP(Brut!IE14,Semaines!$J$2:$L$523,2,FALSE),""))))))))))</f>
        <v/>
      </c>
      <c r="ID14" s="119" t="str">
        <f>IF($AE14=2013,VLOOKUP(Brut!IE14,Semaines!$A$2:$L$523,12,FALSE),IF($AE14=2014,VLOOKUP(Brut!IE14,Semaines!$B$2:$L$523,11,FALSE),IF($AE14=2015,VLOOKUP(Brut!IE14,Semaines!$C$2:$L$523,10,FALSE),IF($AE14=2016,VLOOKUP(Brut!IE14,Semaines!$D$2:$L$523,9,FALSE),IF($AE14=2017,VLOOKUP(Brut!IE14,Semaines!$E$2:$L$523,8,FALSE),IF($AE14=2018,VLOOKUP(Brut!IE14,Semaines!$F$2:$L$523,7,FALSE),IF($AE14=2019,VLOOKUP(Brut!IE14,Semaines!$G$2:$L$523,6,FALSE),IF($AE14=2020,VLOOKUP(Brut!IE14,Semaines!$H$2:$L$523,5,FALSE),IF($AE14=2021,VLOOKUP(Brut!IE14,Semaines!$I$2:$L$523,4,FALSE),IF($AE14=2022,VLOOKUP(Brut!IE14,Semaines!$J$2:$L$523,3,FALSE),""))))))))))</f>
        <v/>
      </c>
      <c r="IE14" s="134"/>
      <c r="IF14" s="133"/>
      <c r="IG14" s="128" t="str">
        <f>IF(Import!AY4=0,"",Import!AY4)</f>
        <v/>
      </c>
      <c r="IH14" s="118" t="str">
        <f t="array" ref="IH14">IFERROR(IF(IG14="",IF(IE14="",IF(IC14="","",IF($AE14=2013,VLOOKUP(Brut!IE14+1,Semaines!$A$2:$L$523,11,FALSE),IF($AE14=2014,VLOOKUP(Brut!IE14+1,Semaines!$B$2:$L$523,10,FALSE),IF($AE14=2015,VLOOKUP(Brut!IE14+1,Semaines!$C$2:$L$523,9,FALSE),IF($AE14=2016,VLOOKUP(Brut!IE14+1,Semaines!$D$2:$L$523,8,FALSE),IF($AE14=2017,VLOOKUP(Brut!IE14+1,Semaines!$E$2:$L$523,7,FALSE),IF($AE14=2018,VLOOKUP(Brut!IE14+1,Semaines!$F$2:$L$523,6,FALSE),IF($AE14=2019,VLOOKUP(Brut!IE14+1,Semaines!$G$2:$L$523,5,FALSE),IF($AE14=2020,VLOOKUP(Brut!IE14+1,Semaines!$H$2:$L$523,4,FALSE),IF($AE14=2021,VLOOKUP(Brut!IE14+1,Semaines!$I$2:$L$523,3,FALSE),IF($AE14=2022,VLOOKUP(Brut!IE14+1,Semaines!$J$2:$L$523,2,FALSE),""))))))))))),IF(IF14="",IF($AE14=2013,VLOOKUP(Brut!IE14+1,Semaines!$A$2:$L$523,11,FALSE),IF($AE14=2014,VLOOKUP(Brut!IE14+1,Semaines!$B$2:$L$523,10,FALSE),IF($AE14=2015,VLOOKUP(Brut!IE14+1,Semaines!$C$2:$L$523,9,FALSE),IF($AE14=2016,VLOOKUP(Brut!IE14+1,Semaines!$D$2:$L$523,8,FALSE),IF($AE14=2017,VLOOKUP(Brut!IE14+1,Semaines!$E$2:$L$523,7,FALSE),IF($AE14=2018,VLOOKUP(Brut!IE14+1,Semaines!$F$2:$L$523,6,FALSE),IF($AE14=2019,VLOOKUP(Brut!IE14+1,Semaines!$G$2:$L$523,5,FALSE),IF($AE14=2020,VLOOKUP(Brut!IE14+1,Semaines!$H$2:$L$523,4,FALSE),IF($AE14=2021,VLOOKUP(Brut!IE14+1,Semaines!$I$2:$L$523,3,FALSE),IF($AE14=2022,VLOOKUP(Brut!IE14+1,Semaines!$J$2:$L$523,2,FALSE),"")))))))))),IF($AE14=2013,VLOOKUP(Brut!IG14+1,Semaines!$A$2:$L$523,11,FALSE),IF($AE14=2014,VLOOKUP(Brut!IG14+1,Semaines!$B$2:$L$523,10,FALSE),IF($AE14=2015,VLOOKUP(Brut!IG14+1,Semaines!$C$2:$L$523,9,FALSE),IF($AE14=2016,VLOOKUP(Brut!IG14+1,Semaines!$D$2:$L$523,8,FALSE),IF($AE14=2017,VLOOKUP(Brut!IG14+1,Semaines!$E$2:$L$523,7,FALSE),IF($AE14=2018,VLOOKUP(Brut!IG14+1,Semaines!$F$2:$L$523,6,FALSE),IF($AE14=2019,VLOOKUP(Brut!IG14+1,Semaines!$G$2:$L$523,5,FALSE),IF($AE14=2020,VLOOKUP(Brut!IG14+1,Semaines!$H$2:$L$523,4,FALSE),IF($AE14=2021,VLOOKUP(Brut!IG14+1,Semaines!$I$2:$L$523,3,FALSE),IF($AE14=2022,VLOOKUP(Brut!IG14+1,Semaines!$J$2:$L$523,2,FALSE),"")))))))))))),_xlfn.ISOWEEKNUM(IG14)),"")</f>
        <v/>
      </c>
      <c r="II14" s="119" t="str">
        <f>IF(IG14="",IF(IF14="",IF(ID14="","",IF($AE14=2013,VLOOKUP(Brut!IJ14,Semaines!$A$2:$L$523,12,FALSE),IF($AE14=2014,VLOOKUP(Brut!IJ14,Semaines!$B$2:$L$523,11,FALSE),IF($AE14=2015,VLOOKUP(Brut!IJ14,Semaines!$C$2:$L$523,10,FALSE),IF($AE14=2016,VLOOKUP(Brut!IJ14,Semaines!$D$2:$L$523,9,FALSE),IF($AE14=2017,VLOOKUP(Brut!IJ14,Semaines!$E$2:$L$523,8,FALSE),IF($AE14=2018,VLOOKUP(Brut!IJ14,Semaines!$F$2:$L$523,7,FALSE),IF($AE14=2019,VLOOKUP(Brut!IJ14,Semaines!$G$2:$L$523,6,FALSE),IF($AE14=2020,VLOOKUP(Brut!IJ14,Semaines!$H$2:$L$523,5,FALSE),IF($AE14=2021,VLOOKUP(Brut!IJ14,Semaines!$I$2:$L$523,4,FALSE),IF($AE14=2022,VLOOKUP(Brut!IJ14,Semaines!$J$2:$L$523,3,FALSE),""))))))))))),IF(IE14="",IF($AE14=2013,VLOOKUP(Brut!IJ14,Semaines!$A$2:$L$523,12,FALSE),IF($AE14=2014,VLOOKUP(Brut!IJ14,Semaines!$B$2:$L$523,11,FALSE),IF($AE14=2015,VLOOKUP(Brut!IJ14,Semaines!$C$2:$L$523,10,FALSE),IF($AE14=2016,VLOOKUP(Brut!IJ14,Semaines!$D$2:$L$523,9,FALSE),IF($AE14=2017,VLOOKUP(Brut!IJ14,Semaines!$E$2:$L$523,8,FALSE),IF($AE14=2018,VLOOKUP(Brut!IJ14,Semaines!$F$2:$L$523,7,FALSE),IF($AE14=2019,VLOOKUP(Brut!IJ14,Semaines!$G$2:$L$523,6,FALSE),IF($AE14=2020,VLOOKUP(Brut!IJ14,Semaines!$H$2:$L$523,5,FALSE),IF($AE14=2021,VLOOKUP(Brut!IJ14,Semaines!$I$2:$L$523,4,FALSE),IF($AE14=2022,VLOOKUP(Brut!IJ14,Semaines!$J$2:$L$523,3,FALSE),"")))))))))),IF(ID14="","",IF($AE14=2013,VLOOKUP(Brut!IJ14,Semaines!$A$2:$L$523,12,FALSE),IF($AE14=2014,VLOOKUP(Brut!IJ14,Semaines!$B$2:$L$523,11,FALSE),IF($AE14=2015,VLOOKUP(Brut!IJ14,Semaines!$C$2:$L$523,10,FALSE),IF($AE14=2016,VLOOKUP(Brut!IJ14,Semaines!$D$2:$L$523,9,FALSE),IF($AE14=2017,VLOOKUP(Brut!IJ14,Semaines!$E$2:$L$523,8,FALSE),IF($AE14=2018,VLOOKUP(Brut!IJ14,Semaines!$F$2:$L$523,7,FALSE),IF($AE14=2019,VLOOKUP(Brut!IJ14,Semaines!$G$2:$L$523,6,FALSE),IF($AE14=2020,VLOOKUP(Brut!IJ14,Semaines!$H$2:$L$523,5,FALSE),IF($AE14=2021,VLOOKUP(Brut!IJ14,Semaines!$I$2:$L$523,4,FALSE),IF($AE14=2022,VLOOKUP(Brut!IJ14,Semaines!$J$2:$L$523,3,FALSE),""))))))))))))),IF(AND(MONTH(IG14)=12,_xlfn.ISOWEEKNUM(IG14)=1),YEAR(IG14)+1,YEAR(IG14)))</f>
        <v/>
      </c>
      <c r="IJ14" s="135"/>
      <c r="IK14" s="136"/>
      <c r="IL14" s="208"/>
      <c r="IM14" s="118" t="str">
        <f>IF($AE14=2013,VLOOKUP(Brut!IO14,Semaines!$A$2:$L$523,11,FALSE),IF($AE14=2014,VLOOKUP(Brut!IO14,Semaines!$B$2:$L$523,10,FALSE),IF($AE14=2015,VLOOKUP(Brut!IO14,Semaines!$C$2:$L$523,9,FALSE),IF($AE14=2016,VLOOKUP(Brut!IO14,Semaines!$D$2:$L$523,8,FALSE),IF($AE14=2017,VLOOKUP(Brut!IO14,Semaines!$E$2:$L$523,7,FALSE),IF($AE14=2018,VLOOKUP(Brut!IO14,Semaines!$F$2:$L$523,6,FALSE),IF($AE14=2019,VLOOKUP(Brut!IO14,Semaines!$G$2:$L$523,5,FALSE),IF($AE14=2020,VLOOKUP(Brut!IO14,Semaines!$H$2:$L$523,4,FALSE),IF($AE14=2021,VLOOKUP(Brut!IO14,Semaines!$I$2:$L$523,3,FALSE),IF($AE14=2022,VLOOKUP(Brut!IO14,Semaines!$J$2:$L$523,2,FALSE),""))))))))))</f>
        <v/>
      </c>
      <c r="IN14" s="119" t="str">
        <f>IF($AE14=2013,VLOOKUP(Brut!IO14,Semaines!$A$2:$L$523,12,FALSE),IF($AE14=2014,VLOOKUP(Brut!IO14,Semaines!$B$2:$L$523,11,FALSE),IF($AE14=2015,VLOOKUP(Brut!IO14,Semaines!$C$2:$L$523,10,FALSE),IF($AE14=2016,VLOOKUP(Brut!IO14,Semaines!$D$2:$L$523,9,FALSE),IF($AE14=2017,VLOOKUP(Brut!IO14,Semaines!$E$2:$L$523,8,FALSE),IF($AE14=2018,VLOOKUP(Brut!IO14,Semaines!$F$2:$L$523,7,FALSE),IF($AE14=2019,VLOOKUP(Brut!IO14,Semaines!$G$2:$L$523,6,FALSE),IF($AE14=2020,VLOOKUP(Brut!IO14,Semaines!$H$2:$L$523,5,FALSE),IF($AE14=2021,VLOOKUP(Brut!IO14,Semaines!$I$2:$L$523,4,FALSE),IF($AE14=2022,VLOOKUP(Brut!IO14,Semaines!$J$2:$L$523,3,FALSE),""))))))))))</f>
        <v/>
      </c>
      <c r="IO14" s="134"/>
      <c r="IP14" s="133"/>
      <c r="IQ14" s="118" t="str">
        <f>IF($AE14=2013,VLOOKUP(Brut!IS14,Semaines!$A$2:$L$523,11,FALSE),IF($AE14=2014,VLOOKUP(Brut!IS14,Semaines!$B$2:$L$523,10,FALSE),IF($AE14=2015,VLOOKUP(Brut!IS14,Semaines!$C$2:$L$523,9,FALSE),IF($AE14=2016,VLOOKUP(Brut!IS14,Semaines!$D$2:$L$523,8,FALSE),IF($AE14=2017,VLOOKUP(Brut!IS14,Semaines!$E$2:$L$523,7,FALSE),IF($AE14=2018,VLOOKUP(Brut!IS14,Semaines!$F$2:$L$523,6,FALSE),IF($AE14=2019,VLOOKUP(Brut!IS14,Semaines!$G$2:$L$523,5,FALSE),IF($AE14=2020,VLOOKUP(Brut!IS14,Semaines!$H$2:$L$523,4,FALSE),IF($AE14=2021,VLOOKUP(Brut!IS14,Semaines!$I$2:$L$523,3,FALSE),IF($AE14=2022,VLOOKUP(Brut!IS14,Semaines!$J$2:$L$523,2,FALSE),""))))))))))</f>
        <v/>
      </c>
      <c r="IR14" s="119" t="str">
        <f>IF($AE14=2013,VLOOKUP(Brut!IS14,Semaines!$A$2:$L$523,12,FALSE),IF($AE14=2014,VLOOKUP(Brut!IS14,Semaines!$B$2:$L$523,11,FALSE),IF($AE14=2015,VLOOKUP(Brut!IS14,Semaines!$C$2:$L$523,10,FALSE),IF($AE14=2016,VLOOKUP(Brut!IS14,Semaines!$D$2:$L$523,9,FALSE),IF($AE14=2017,VLOOKUP(Brut!IS14,Semaines!$E$2:$L$523,8,FALSE),IF($AE14=2018,VLOOKUP(Brut!IS14,Semaines!$F$2:$L$523,7,FALSE),IF($AE14=2019,VLOOKUP(Brut!IS14,Semaines!$G$2:$L$523,6,FALSE),IF($AE14=2020,VLOOKUP(Brut!IS14,Semaines!$H$2:$L$523,5,FALSE),IF($AE14=2021,VLOOKUP(Brut!IS14,Semaines!$I$2:$L$523,4,FALSE),IF($AE14=2022,VLOOKUP(Brut!IS14,Semaines!$J$2:$L$523,3,FALSE),""))))))))))</f>
        <v/>
      </c>
      <c r="IS14" s="134"/>
      <c r="IT14" s="230"/>
      <c r="IU14" s="210"/>
      <c r="IV14" s="209"/>
      <c r="IW14" s="208"/>
      <c r="IX14" s="208"/>
      <c r="IY14" s="118" t="str">
        <f>IF($AE14=2013,VLOOKUP(Brut!JA14,Semaines!$A$2:$L$523,11,FALSE),IF($AE14=2014,VLOOKUP(Brut!JA14,Semaines!$B$2:$L$523,10,FALSE),IF($AE14=2015,VLOOKUP(Brut!JA14,Semaines!$C$2:$L$523,9,FALSE),IF($AE14=2016,VLOOKUP(Brut!JA14,Semaines!$D$2:$L$523,8,FALSE),IF($AE14=2017,VLOOKUP(Brut!JA14,Semaines!$E$2:$L$523,7,FALSE),IF($AE14=2018,VLOOKUP(Brut!JA14,Semaines!$F$2:$L$523,6,FALSE),IF($AE14=2019,VLOOKUP(Brut!JA14,Semaines!$G$2:$L$523,5,FALSE),IF($AE14=2020,VLOOKUP(Brut!JA14,Semaines!$H$2:$L$523,4,FALSE),IF($AE14=2021,VLOOKUP(Brut!JA14,Semaines!$I$2:$L$523,3,FALSE),IF($AE14=2022,VLOOKUP(Brut!JA14,Semaines!$J$2:$L$523,2,FALSE),""))))))))))</f>
        <v/>
      </c>
      <c r="IZ14" s="119" t="str">
        <f>IF($AE14=2013,VLOOKUP(Brut!JA14,Semaines!$A$2:$L$523,12,FALSE),IF($AE14=2014,VLOOKUP(Brut!JA14,Semaines!$B$2:$L$523,11,FALSE),IF($AE14=2015,VLOOKUP(Brut!JA14,Semaines!$C$2:$L$523,10,FALSE),IF($AE14=2016,VLOOKUP(Brut!JA14,Semaines!$D$2:$L$523,9,FALSE),IF($AE14=2017,VLOOKUP(Brut!JA14,Semaines!$E$2:$L$523,8,FALSE),IF($AE14=2018,VLOOKUP(Brut!JA14,Semaines!$F$2:$L$523,7,FALSE),IF($AE14=2019,VLOOKUP(Brut!JA14,Semaines!$G$2:$L$523,6,FALSE),IF($AE14=2020,VLOOKUP(Brut!JA14,Semaines!$H$2:$L$523,5,FALSE),IF($AE14=2021,VLOOKUP(Brut!JA14,Semaines!$I$2:$L$523,4,FALSE),IF($AE14=2022,VLOOKUP(Brut!JA14,Semaines!$J$2:$L$523,3,FALSE),""))))))))))</f>
        <v/>
      </c>
      <c r="JA14" s="134"/>
      <c r="JB14" s="133"/>
      <c r="JC14" s="210"/>
      <c r="JD14" s="211"/>
      <c r="JE14" s="210"/>
      <c r="JF14" s="209"/>
      <c r="JG14" s="208"/>
      <c r="JH14" s="118" t="str">
        <f>IF($AE14=2013,VLOOKUP(Brut!JJ14,Semaines!$A$2:$L$523,11,FALSE),IF($AE14=2014,VLOOKUP(Brut!JJ14,Semaines!$B$2:$L$523,10,FALSE),IF($AE14=2015,VLOOKUP(Brut!JJ14,Semaines!$C$2:$L$523,9,FALSE),IF($AE14=2016,VLOOKUP(Brut!JJ14,Semaines!$D$2:$L$523,8,FALSE),IF($AE14=2017,VLOOKUP(Brut!JJ14,Semaines!$E$2:$L$523,7,FALSE),IF($AE14=2018,VLOOKUP(Brut!JJ14,Semaines!$F$2:$L$523,6,FALSE),IF($AE14=2019,VLOOKUP(Brut!JJ14,Semaines!$G$2:$L$523,5,FALSE),IF($AE14=2020,VLOOKUP(Brut!JJ14,Semaines!$H$2:$L$523,4,FALSE),IF($AE14=2021,VLOOKUP(Brut!JJ14,Semaines!$I$2:$L$523,3,FALSE),IF($AE14=2022,VLOOKUP(Brut!JJ14,Semaines!$J$2:$L$523,2,FALSE),""))))))))))</f>
        <v/>
      </c>
      <c r="JI14" s="119" t="str">
        <f>IF($AE14=2013,VLOOKUP(Brut!JJ14,Semaines!$A$2:$L$523,12,FALSE),IF($AE14=2014,VLOOKUP(Brut!JJ14,Semaines!$B$2:$L$523,11,FALSE),IF($AE14=2015,VLOOKUP(Brut!JJ14,Semaines!$C$2:$L$523,10,FALSE),IF($AE14=2016,VLOOKUP(Brut!JJ14,Semaines!$D$2:$L$523,9,FALSE),IF($AE14=2017,VLOOKUP(Brut!JJ14,Semaines!$E$2:$L$523,8,FALSE),IF($AE14=2018,VLOOKUP(Brut!JJ14,Semaines!$F$2:$L$523,7,FALSE),IF($AE14=2019,VLOOKUP(Brut!JJ14,Semaines!$G$2:$L$523,6,FALSE),IF($AE14=2020,VLOOKUP(Brut!JJ14,Semaines!$H$2:$L$523,5,FALSE),IF($AE14=2021,VLOOKUP(Brut!JJ14,Semaines!$I$2:$L$523,4,FALSE),IF($AE14=2022,VLOOKUP(Brut!JJ14,Semaines!$J$2:$L$523,3,FALSE),""))))))))))</f>
        <v/>
      </c>
      <c r="JJ14" s="134"/>
      <c r="JK14" s="133"/>
      <c r="JL14" s="118" t="str">
        <f>IF($AE14=2013,VLOOKUP(Brut!JN14,Semaines!$A$2:$L$523,11,FALSE),IF($AE14=2014,VLOOKUP(Brut!JN14,Semaines!$B$2:$L$523,10,FALSE),IF($AE14=2015,VLOOKUP(Brut!JN14,Semaines!$C$2:$L$523,9,FALSE),IF($AE14=2016,VLOOKUP(Brut!JN14,Semaines!$D$2:$L$523,8,FALSE),IF($AE14=2017,VLOOKUP(Brut!JN14,Semaines!$E$2:$L$523,7,FALSE),IF($AE14=2018,VLOOKUP(Brut!JN14,Semaines!$F$2:$L$523,6,FALSE),IF($AE14=2019,VLOOKUP(Brut!JN14,Semaines!$G$2:$L$523,5,FALSE),IF($AE14=2020,VLOOKUP(Brut!JN14,Semaines!$H$2:$L$523,4,FALSE),IF($AE14=2021,VLOOKUP(Brut!JN14,Semaines!$I$2:$L$523,3,FALSE),IF($AE14=2022,VLOOKUP(Brut!JN14,Semaines!$J$2:$L$523,2,FALSE),""))))))))))</f>
        <v/>
      </c>
      <c r="JM14" s="119" t="str">
        <f>IF($AE14=2013,VLOOKUP(Brut!JN14,Semaines!$A$2:$L$523,12,FALSE),IF($AE14=2014,VLOOKUP(Brut!JN14,Semaines!$B$2:$L$523,11,FALSE),IF($AE14=2015,VLOOKUP(Brut!JN14,Semaines!$C$2:$L$523,10,FALSE),IF($AE14=2016,VLOOKUP(Brut!JN14,Semaines!$D$2:$L$523,9,FALSE),IF($AE14=2017,VLOOKUP(Brut!JN14,Semaines!$E$2:$L$523,8,FALSE),IF($AE14=2018,VLOOKUP(Brut!JN14,Semaines!$F$2:$L$523,7,FALSE),IF($AE14=2019,VLOOKUP(Brut!JN14,Semaines!$G$2:$L$523,6,FALSE),IF($AE14=2020,VLOOKUP(Brut!JN14,Semaines!$H$2:$L$523,5,FALSE),IF($AE14=2021,VLOOKUP(Brut!JN14,Semaines!$I$2:$L$523,4,FALSE),IF($AE14=2022,VLOOKUP(Brut!JN14,Semaines!$J$2:$L$523,3,FALSE),""))))))))))</f>
        <v/>
      </c>
      <c r="JN14" s="134"/>
      <c r="JO14" s="133"/>
      <c r="JP14" s="128" t="str">
        <f>IF(Import!BC4=0,"",Import!BC4)</f>
        <v/>
      </c>
      <c r="JQ14" s="118" t="str">
        <f t="array" ref="JQ14">IFERROR(IF(JP14="",IF(JN14="",IF(JL14="","",IF($AE14=2013,VLOOKUP(Brut!JN14+1,Semaines!$A$2:$L$523,11,FALSE),IF($AE14=2014,VLOOKUP(Brut!JN14+1,Semaines!$B$2:$L$523,10,FALSE),IF($AE14=2015,VLOOKUP(Brut!JN14+1,Semaines!$C$2:$L$523,9,FALSE),IF($AE14=2016,VLOOKUP(Brut!JN14+1,Semaines!$D$2:$L$523,8,FALSE),IF($AE14=2017,VLOOKUP(Brut!JN14+1,Semaines!$E$2:$L$523,7,FALSE),IF($AE14=2018,VLOOKUP(Brut!JN14+1,Semaines!$F$2:$L$523,6,FALSE),IF($AE14=2019,VLOOKUP(Brut!JN14+1,Semaines!$G$2:$L$523,5,FALSE),IF($AE14=2020,VLOOKUP(Brut!JN14+1,Semaines!$H$2:$L$523,4,FALSE),IF($AE14=2021,VLOOKUP(Brut!JN14+1,Semaines!$I$2:$L$523,3,FALSE),IF($AE14=2022,VLOOKUP(Brut!JN14+1,Semaines!$J$2:$L$523,2,FALSE),""))))))))))),IF(JO14="",IF($AE14=2013,VLOOKUP(Brut!JN14+1,Semaines!$A$2:$L$523,11,FALSE),IF($AE14=2014,VLOOKUP(Brut!JN14+1,Semaines!$B$2:$L$523,10,FALSE),IF($AE14=2015,VLOOKUP(Brut!JN14+1,Semaines!$C$2:$L$523,9,FALSE),IF($AE14=2016,VLOOKUP(Brut!JN14+1,Semaines!$D$2:$L$523,8,FALSE),IF($AE14=2017,VLOOKUP(Brut!JN14+1,Semaines!$E$2:$L$523,7,FALSE),IF($AE14=2018,VLOOKUP(Brut!JN14+1,Semaines!$F$2:$L$523,6,FALSE),IF($AE14=2019,VLOOKUP(Brut!JN14+1,Semaines!$G$2:$L$523,5,FALSE),IF($AE14=2020,VLOOKUP(Brut!JN14+1,Semaines!$H$2:$L$523,4,FALSE),IF($AE14=2021,VLOOKUP(Brut!JN14+1,Semaines!$I$2:$L$523,3,FALSE),IF($AE14=2022,VLOOKUP(Brut!JN14+1,Semaines!$J$2:$L$523,2,FALSE),"")))))))))),IF($AE14=2013,VLOOKUP(Brut!JP14+1,Semaines!$A$2:$L$523,11,FALSE),IF($AE14=2014,VLOOKUP(Brut!JP14+1,Semaines!$B$2:$L$523,10,FALSE),IF($AE14=2015,VLOOKUP(Brut!JP14+1,Semaines!$C$2:$L$523,9,FALSE),IF($AE14=2016,VLOOKUP(Brut!JP14+1,Semaines!$D$2:$L$523,8,FALSE),IF($AE14=2017,VLOOKUP(Brut!JP14+1,Semaines!$E$2:$L$523,7,FALSE),IF($AE14=2018,VLOOKUP(Brut!JP14+1,Semaines!$F$2:$L$523,6,FALSE),IF($AE14=2019,VLOOKUP(Brut!JP14+1,Semaines!$G$2:$L$523,5,FALSE),IF($AE14=2020,VLOOKUP(Brut!JP14+1,Semaines!$H$2:$L$523,4,FALSE),IF($AE14=2021,VLOOKUP(Brut!JP14+1,Semaines!$I$2:$L$523,3,FALSE),IF($AE14=2022,VLOOKUP(Brut!JP14+1,Semaines!$J$2:$L$523,2,FALSE),"")))))))))))),_xlfn.ISOWEEKNUM(JP14)),"")</f>
        <v/>
      </c>
      <c r="JR14" s="119" t="str">
        <f>IF(JP14="",IF(JO14="",IF(JM14="","",IF($AE14=2013,VLOOKUP(Brut!JS14,Semaines!$A$2:$L$523,12,FALSE),IF($AE14=2014,VLOOKUP(Brut!JS14,Semaines!$B$2:$L$523,11,FALSE),IF($AE14=2015,VLOOKUP(Brut!JS14,Semaines!$C$2:$L$523,10,FALSE),IF($AE14=2016,VLOOKUP(Brut!JS14,Semaines!$D$2:$L$523,9,FALSE),IF($AE14=2017,VLOOKUP(Brut!JS14,Semaines!$E$2:$L$523,8,FALSE),IF($AE14=2018,VLOOKUP(Brut!JS14,Semaines!$F$2:$L$523,7,FALSE),IF($AE14=2019,VLOOKUP(Brut!JS14,Semaines!$G$2:$L$523,6,FALSE),IF($AE14=2020,VLOOKUP(Brut!JS14,Semaines!$H$2:$L$523,5,FALSE),IF($AE14=2021,VLOOKUP(Brut!JS14,Semaines!$I$2:$L$523,4,FALSE),IF($AE14=2022,VLOOKUP(Brut!JS14,Semaines!$J$2:$L$523,3,FALSE),""))))))))))),IF(JN14="",IF($AE14=2013,VLOOKUP(Brut!JS14,Semaines!$A$2:$L$523,12,FALSE),IF($AE14=2014,VLOOKUP(Brut!JS14,Semaines!$B$2:$L$523,11,FALSE),IF($AE14=2015,VLOOKUP(Brut!JS14,Semaines!$C$2:$L$523,10,FALSE),IF($AE14=2016,VLOOKUP(Brut!JS14,Semaines!$D$2:$L$523,9,FALSE),IF($AE14=2017,VLOOKUP(Brut!JS14,Semaines!$E$2:$L$523,8,FALSE),IF($AE14=2018,VLOOKUP(Brut!JS14,Semaines!$F$2:$L$523,7,FALSE),IF($AE14=2019,VLOOKUP(Brut!JS14,Semaines!$G$2:$L$523,6,FALSE),IF($AE14=2020,VLOOKUP(Brut!JS14,Semaines!$H$2:$L$523,5,FALSE),IF($AE14=2021,VLOOKUP(Brut!JS14,Semaines!$I$2:$L$523,4,FALSE),IF($AE14=2022,VLOOKUP(Brut!JS14,Semaines!$J$2:$L$523,3,FALSE),"")))))))))),IF(JM14="","",IF($AE14=2013,VLOOKUP(Brut!JS14,Semaines!$A$2:$L$523,12,FALSE),IF($AE14=2014,VLOOKUP(Brut!JS14,Semaines!$B$2:$L$523,11,FALSE),IF($AE14=2015,VLOOKUP(Brut!JS14,Semaines!$C$2:$L$523,10,FALSE),IF($AE14=2016,VLOOKUP(Brut!JS14,Semaines!$D$2:$L$523,9,FALSE),IF($AE14=2017,VLOOKUP(Brut!JS14,Semaines!$E$2:$L$523,8,FALSE),IF($AE14=2018,VLOOKUP(Brut!JS14,Semaines!$F$2:$L$523,7,FALSE),IF($AE14=2019,VLOOKUP(Brut!JS14,Semaines!$G$2:$L$523,6,FALSE),IF($AE14=2020,VLOOKUP(Brut!JS14,Semaines!$H$2:$L$523,5,FALSE),IF($AE14=2021,VLOOKUP(Brut!JS14,Semaines!$I$2:$L$523,4,FALSE),IF($AE14=2022,VLOOKUP(Brut!JS14,Semaines!$J$2:$L$523,3,FALSE),""))))))))))))),IF(AND(MONTH(JP14)=12,_xlfn.ISOWEEKNUM(JP14)=1),YEAR(JP14)+1,YEAR(JP14)))</f>
        <v/>
      </c>
      <c r="JS14" s="224" t="str">
        <f>IFERROR(IF(JP14="",IF(AND(Brut!W14&lt;&gt;"Pas ouvert",Brut!W14&lt;&gt;"Annulé"),IF(Brut!JP14="",SUM(Brut!JN14-Brut!AD14),SUM(Brut!JP14-Brut!AD14)),IF(Brut!W14="Annulé","Annulé","Pas ouvert")),SUM(Brut!JU14-Brut!AD14)),"")</f>
        <v>Annulé</v>
      </c>
      <c r="JT14" s="225" t="str">
        <f>IF(OR(JS14="Annulé",JS14=""),"",IF(JS14="Pas ouvert",IF(JQ14="","",INT(SUM(Brut!JU14-Brut!AD14)/4)),INT(JS14/4)))</f>
        <v/>
      </c>
      <c r="JU14" s="226" t="str">
        <f t="shared" ref="JU14:JU46" si="16">IF(OR(JS14="Annulé",JS14=""),"",IF(JS14="Pas ouvert",IF(JT14="","","Mois"),"Mois"))</f>
        <v/>
      </c>
      <c r="JV14" s="227" t="str">
        <f>IF(OR(JS14="Annulé",JS14=""),"",IF(JS14="Pas ouvert",IF(JQ14="","",SUM(Brut!JU14-Brut!AD14)-(JT14*4)),IF(JS14-(JT14*4)=0,"",JS14-(JT14*4))))</f>
        <v/>
      </c>
      <c r="JW14" s="228" t="str">
        <f t="shared" ref="JW14:JW46" si="17">IF(JV14="","",IF(OR(JS14="Annulé",JS14=""),"",IF(JS14="Pas ouvert",IF(JT14="","","Semaines"),"Semaines")))</f>
        <v/>
      </c>
      <c r="JY14" s="208"/>
    </row>
    <row r="15" spans="1:285" x14ac:dyDescent="0.3">
      <c r="A15" s="235" t="str">
        <f>IF(Import!A5=0,"",Import!A5)</f>
        <v>4</v>
      </c>
      <c r="B15" s="236" t="str">
        <f>IF(Import!D5=0,"",Import!D5)</f>
        <v>4</v>
      </c>
      <c r="C15" s="236" t="str">
        <f>IF(Import!E5=0,"",Import!E5)</f>
        <v/>
      </c>
      <c r="D15" s="237" t="str">
        <f t="shared" si="11"/>
        <v/>
      </c>
      <c r="E15" s="236" t="str">
        <f>IF(Import!I5=0,"",Import!I5)</f>
        <v/>
      </c>
      <c r="F15" s="236" t="str">
        <f>IF(Import!J5="","",Import!J5)</f>
        <v/>
      </c>
      <c r="G15" s="236" t="str">
        <f>IF(Import!K5="","",Import!K5)</f>
        <v/>
      </c>
      <c r="H15" s="238" t="str">
        <f>IF(Import!L5=0,"",Import!L5)</f>
        <v>17</v>
      </c>
      <c r="I15" s="236" t="str">
        <f>IF(Import!N5=0,"",Import!N5)</f>
        <v/>
      </c>
      <c r="J15" s="239"/>
      <c r="K15" s="130">
        <f>IF(Import!O5=0,"",Import!O5)</f>
        <v>43769</v>
      </c>
      <c r="L15" s="130" t="str">
        <f>IF(Import!P5=0,"",Import!P5)</f>
        <v/>
      </c>
      <c r="M15" s="233" t="str">
        <f>IF(L15&lt;&gt;"","Annulé",IF(Import!R5=0,"",Import!R5))</f>
        <v/>
      </c>
      <c r="N15" s="233">
        <f>IF(L15&lt;&gt;"","Annulé",IF(Import!S5=0,"",Import!S5))</f>
        <v>100000</v>
      </c>
      <c r="O15" s="233" t="str">
        <f>IF(N15="Annulé","Annulé",IF(Import!T5=0,"",Import!T5))</f>
        <v/>
      </c>
      <c r="P15" s="130" t="str">
        <f>IF(Import!U5=0,IF($L15&lt;&gt;"","Annulé",IF($K15="","","En attente")),Import!U5)</f>
        <v>En attente</v>
      </c>
      <c r="Q15" s="130" t="str">
        <f>IF(Import!V5=0,IF($L15&lt;&gt;"","Annulé",IF($K15="","","En attente")),Import!V5)</f>
        <v>En attente</v>
      </c>
      <c r="R15" s="130" t="str">
        <f>IF(Import!W5=0,IF($L15&lt;&gt;"","Annulé",IF($K15="","","En attente")),Import!W5)</f>
        <v>En attente</v>
      </c>
      <c r="S15" s="130" t="str">
        <f>IF(Import!X5=0,IF($L15&lt;&gt;"","Annulé",IF($K15="","","En attente")),Import!X5)</f>
        <v>En attente</v>
      </c>
      <c r="T15" s="130" t="str">
        <f>IF(Import!Y5=0,IF($L15&lt;&gt;"","Annulé",IF($K15="","","En attente")),Import!Y5)</f>
        <v>En attente</v>
      </c>
      <c r="U15" s="130" t="str">
        <f>IF(Import!Z5=0,IF($L15&lt;&gt;"","Annulé",IF($K15="","","En attente")),Import!Z5)</f>
        <v>En attente</v>
      </c>
      <c r="V15" s="131"/>
      <c r="W15" s="130" t="str">
        <f>IF($L15&lt;&gt;"","Annulé",IF(Import!AA5=0,IF(K15="","","Pas ouvert"),Import!AA5))</f>
        <v>Pas ouvert</v>
      </c>
      <c r="X15" s="130" t="str">
        <f>IF($L15&lt;&gt;"","Annulé",IF(Import!AB5=0,IF($W15&lt;&gt;"",IF(W15="Pas ouvert","Pas ouvert","En cours"),""),Import!AB5))</f>
        <v>Pas ouvert</v>
      </c>
      <c r="Y15" s="233">
        <f>IF($L15&lt;&gt;"","Annulé",IF(Import!AC5=0,"",Import!AC5))</f>
        <v>93598</v>
      </c>
      <c r="Z15" s="233">
        <f>IF($L15&lt;&gt;"","Annulé",IF(Import!AD5=0,"",Import!AD5))</f>
        <v>29091.47</v>
      </c>
      <c r="AA15" s="234" t="str">
        <f t="shared" si="12"/>
        <v>Stock</v>
      </c>
      <c r="AB15" s="129" t="str">
        <f t="shared" si="13"/>
        <v/>
      </c>
      <c r="AC15" s="207"/>
      <c r="AD15" s="231" t="str">
        <f t="shared" si="14"/>
        <v/>
      </c>
      <c r="AE15" s="232" t="str">
        <f t="shared" si="15"/>
        <v/>
      </c>
      <c r="AF15" s="128" t="str">
        <f>IF(Import!AE5=0,"",Import!AE5)</f>
        <v/>
      </c>
      <c r="AG15" s="211"/>
      <c r="AH15" s="209"/>
      <c r="AI15" s="208"/>
      <c r="AJ15" s="118" t="str">
        <f>IF($AE15=2013,VLOOKUP(Brut!AJ15,Semaines!$A$2:$L$523,11,FALSE),IF($AE15=2014,VLOOKUP(Brut!AJ15,Semaines!$B$2:$L$523,10,FALSE),IF($AE15=2015,VLOOKUP(Brut!AJ15,Semaines!$C$2:$L$523,9,FALSE),IF($AE15=2016,VLOOKUP(Brut!AJ15,Semaines!$D$2:$L$523,8,FALSE),IF($AE15=2017,VLOOKUP(Brut!AJ15,Semaines!$E$2:$L$523,7,FALSE),IF($AE15=2018,VLOOKUP(Brut!AJ15,Semaines!$F$2:$L$523,6,FALSE),IF($AE15=2019,VLOOKUP(Brut!AJ15,Semaines!$G$2:$L$523,5,FALSE),IF($AE15=2020,VLOOKUP(Brut!AJ15,Semaines!$H$2:$L$523,4,FALSE),IF($AE15=2021,VLOOKUP(Brut!AJ15,Semaines!$I$2:$L$523,3,FALSE),IF($AE15=2022,VLOOKUP(Brut!AJ15,Semaines!$J$2:$L$523,2,FALSE),""))))))))))</f>
        <v/>
      </c>
      <c r="AK15" s="119" t="str">
        <f>IF($AE15=2013,VLOOKUP(Brut!AJ15,Semaines!$A$2:$L$523,12,FALSE),IF($AE15=2014,VLOOKUP(Brut!AJ15,Semaines!$B$2:$L$523,11,FALSE),IF($AE15=2015,VLOOKUP(Brut!AJ15,Semaines!$C$2:$L$523,10,FALSE),IF($AE15=2016,VLOOKUP(Brut!AJ15,Semaines!$D$2:$L$523,9,FALSE),IF($AE15=2017,VLOOKUP(Brut!AJ15,Semaines!$E$2:$L$523,8,FALSE),IF($AE15=2018,VLOOKUP(Brut!AJ15,Semaines!$F$2:$L$523,7,FALSE),IF($AE15=2019,VLOOKUP(Brut!AJ15,Semaines!$G$2:$L$523,6,FALSE),IF($AE15=2020,VLOOKUP(Brut!AJ15,Semaines!$H$2:$L$523,5,FALSE),IF($AE15=2021,VLOOKUP(Brut!AJ15,Semaines!$I$2:$L$523,4,FALSE),IF($AE15=2022,VLOOKUP(Brut!AJ15,Semaines!$J$2:$L$523,3,FALSE),""))))))))))</f>
        <v/>
      </c>
      <c r="AL15" s="132"/>
      <c r="AM15" s="133"/>
      <c r="AN15" s="128" t="str">
        <f>IF(Import!AI5=0,"",Import!AI5)</f>
        <v/>
      </c>
      <c r="AO15" s="118" t="str">
        <f t="array" ref="AO15">IFERROR(IF(AN15="",IF(AL15="",IF(AJ15="","",IF($AE15=2013,VLOOKUP(Brut!AJ15+1,Semaines!$A$2:$L$523,11,FALSE),IF($AE15=2014,VLOOKUP(Brut!AJ15+1,Semaines!$B$2:$L$523,10,FALSE),IF($AE15=2015,VLOOKUP(Brut!AJ15+1,Semaines!$C$2:$L$523,9,FALSE),IF($AE15=2016,VLOOKUP(Brut!AJ15+1,Semaines!$D$2:$L$523,8,FALSE),IF($AE15=2017,VLOOKUP(Brut!AJ15+1,Semaines!$E$2:$L$523,7,FALSE),IF($AE15=2018,VLOOKUP(Brut!AJ15+1,Semaines!$F$2:$L$523,6,FALSE),IF($AE15=2019,VLOOKUP(Brut!AJ15+1,Semaines!$G$2:$L$523,5,FALSE),IF($AE15=2020,VLOOKUP(Brut!AJ15+1,Semaines!$H$2:$L$523,4,FALSE),IF($AE15=2021,VLOOKUP(Brut!AJ15+1,Semaines!$I$2:$L$523,3,FALSE),IF($AE15=2022,VLOOKUP(Brut!AJ15+1,Semaines!$J$2:$L$523,2,FALSE),""))))))))))),IF(AM15="",IF($AE15=2013,VLOOKUP(Brut!AJ15+1,Semaines!$A$2:$L$523,11,FALSE),IF($AE15=2014,VLOOKUP(Brut!AJ15+1,Semaines!$B$2:$L$523,10,FALSE),IF($AE15=2015,VLOOKUP(Brut!AJ15+1,Semaines!$C$2:$L$523,9,FALSE),IF($AE15=2016,VLOOKUP(Brut!AJ15+1,Semaines!$D$2:$L$523,8,FALSE),IF($AE15=2017,VLOOKUP(Brut!AJ15+1,Semaines!$E$2:$L$523,7,FALSE),IF($AE15=2018,VLOOKUP(Brut!AJ15+1,Semaines!$F$2:$L$523,6,FALSE),IF($AE15=2019,VLOOKUP(Brut!AJ15+1,Semaines!$G$2:$L$523,5,FALSE),IF($AE15=2020,VLOOKUP(Brut!AJ15+1,Semaines!$H$2:$L$523,4,FALSE),IF($AE15=2021,VLOOKUP(Brut!AJ15+1,Semaines!$I$2:$L$523,3,FALSE),IF($AE15=2022,VLOOKUP(Brut!AJ15+1,Semaines!$J$2:$L$523,2,FALSE),"")))))))))),IF($AE15=2013,VLOOKUP(Brut!AL15+1,Semaines!$A$2:$L$523,11,FALSE),IF($AE15=2014,VLOOKUP(Brut!AL15+1,Semaines!$B$2:$L$523,10,FALSE),IF($AE15=2015,VLOOKUP(Brut!AL15+1,Semaines!$C$2:$L$523,9,FALSE),IF($AE15=2016,VLOOKUP(Brut!AL15+1,Semaines!$D$2:$L$523,8,FALSE),IF($AE15=2017,VLOOKUP(Brut!AL15+1,Semaines!$E$2:$L$523,7,FALSE),IF($AE15=2018,VLOOKUP(Brut!AL15+1,Semaines!$F$2:$L$523,6,FALSE),IF($AE15=2019,VLOOKUP(Brut!AL15+1,Semaines!$G$2:$L$523,5,FALSE),IF($AE15=2020,VLOOKUP(Brut!AL15+1,Semaines!$H$2:$L$523,4,FALSE),IF($AE15=2021,VLOOKUP(Brut!AL15+1,Semaines!$I$2:$L$523,3,FALSE),IF($AE15=2022,VLOOKUP(Brut!AL15+1,Semaines!$J$2:$L$523,2,FALSE),"")))))))))))),_xlfn.ISOWEEKNUM(AN15)),"")</f>
        <v/>
      </c>
      <c r="AP15" s="119" t="str">
        <f>IF(AN15="",IF(AM15="",IF(AK15="","",IF($AE15=2013,VLOOKUP(Brut!AO15,Semaines!$A$2:$L$523,12,FALSE),IF($AE15=2014,VLOOKUP(Brut!AO15,Semaines!$B$2:$L$523,11,FALSE),IF($AE15=2015,VLOOKUP(Brut!AO15,Semaines!$C$2:$L$523,10,FALSE),IF($AE15=2016,VLOOKUP(Brut!AO15,Semaines!$D$2:$L$523,9,FALSE),IF($AE15=2017,VLOOKUP(Brut!AO15,Semaines!$E$2:$L$523,8,FALSE),IF($AE15=2018,VLOOKUP(Brut!AO15,Semaines!$F$2:$L$523,7,FALSE),IF($AE15=2019,VLOOKUP(Brut!AO15,Semaines!$G$2:$L$523,6,FALSE),IF($AE15=2020,VLOOKUP(Brut!AO15,Semaines!$H$2:$L$523,5,FALSE),IF($AE15=2021,VLOOKUP(Brut!AO15,Semaines!$I$2:$L$523,4,FALSE),IF($AE15=2022,VLOOKUP(Brut!AO15,Semaines!$J$2:$L$523,3,FALSE),""))))))))))),IF(AL15="",IF($AE15=2013,VLOOKUP(Brut!AO15,Semaines!$A$2:$L$523,12,FALSE),IF($AE15=2014,VLOOKUP(Brut!AO15,Semaines!$B$2:$L$523,11,FALSE),IF($AE15=2015,VLOOKUP(Brut!AO15,Semaines!$C$2:$L$523,10,FALSE),IF($AE15=2016,VLOOKUP(Brut!AO15,Semaines!$D$2:$L$523,9,FALSE),IF($AE15=2017,VLOOKUP(Brut!AO15,Semaines!$E$2:$L$523,8,FALSE),IF($AE15=2018,VLOOKUP(Brut!AO15,Semaines!$F$2:$L$523,7,FALSE),IF($AE15=2019,VLOOKUP(Brut!AO15,Semaines!$G$2:$L$523,6,FALSE),IF($AE15=2020,VLOOKUP(Brut!AO15,Semaines!$H$2:$L$523,5,FALSE),IF($AE15=2021,VLOOKUP(Brut!AO15,Semaines!$I$2:$L$523,4,FALSE),IF($AE15=2022,VLOOKUP(Brut!AO15,Semaines!$J$2:$L$523,3,FALSE),"")))))))))),IF(AK15="","",IF($AE15=2013,VLOOKUP(Brut!AO15,Semaines!$A$2:$L$523,12,FALSE),IF($AE15=2014,VLOOKUP(Brut!AO15,Semaines!$B$2:$L$523,11,FALSE),IF($AE15=2015,VLOOKUP(Brut!AO15,Semaines!$C$2:$L$523,10,FALSE),IF($AE15=2016,VLOOKUP(Brut!AO15,Semaines!$D$2:$L$523,9,FALSE),IF($AE15=2017,VLOOKUP(Brut!AO15,Semaines!$E$2:$L$523,8,FALSE),IF($AE15=2018,VLOOKUP(Brut!AO15,Semaines!$F$2:$L$523,7,FALSE),IF($AE15=2019,VLOOKUP(Brut!AO15,Semaines!$G$2:$L$523,6,FALSE),IF($AE15=2020,VLOOKUP(Brut!AO15,Semaines!$H$2:$L$523,5,FALSE),IF($AE15=2021,VLOOKUP(Brut!AO15,Semaines!$I$2:$L$523,4,FALSE),IF($AE15=2022,VLOOKUP(Brut!AO15,Semaines!$J$2:$L$523,3,FALSE),""))))))))))))),IF(AND(MONTH(AN15)=12,_xlfn.ISOWEEKNUM(AN15)=1),YEAR(AN15)+1,YEAR(AN15)))</f>
        <v/>
      </c>
      <c r="AQ15" s="132"/>
      <c r="AR15" s="133"/>
      <c r="AS15" s="210"/>
      <c r="AT15" s="209"/>
      <c r="AU15" s="208"/>
      <c r="AV15" s="208"/>
      <c r="AW15" s="118" t="str">
        <f>IF($AE15=2013,VLOOKUP(Brut!AW15,Semaines!$A$2:$L$523,11,FALSE),IF($AE15=2014,VLOOKUP(Brut!AW15,Semaines!$B$2:$L$523,10,FALSE),IF($AE15=2015,VLOOKUP(Brut!AW15,Semaines!$C$2:$L$523,9,FALSE),IF($AE15=2016,VLOOKUP(Brut!AW15,Semaines!$D$2:$L$523,8,FALSE),IF($AE15=2017,VLOOKUP(Brut!AW15,Semaines!$E$2:$L$523,7,FALSE),IF($AE15=2018,VLOOKUP(Brut!AW15,Semaines!$F$2:$L$523,6,FALSE),IF($AE15=2019,VLOOKUP(Brut!AW15,Semaines!$G$2:$L$523,5,FALSE),IF($AE15=2020,VLOOKUP(Brut!AW15,Semaines!$H$2:$L$523,4,FALSE),IF($AE15=2021,VLOOKUP(Brut!AW15,Semaines!$I$2:$L$523,3,FALSE),IF($AE15=2022,VLOOKUP(Brut!AW15,Semaines!$J$2:$L$523,2,FALSE),""))))))))))</f>
        <v/>
      </c>
      <c r="AX15" s="119" t="str">
        <f>IF($AE15=2013,VLOOKUP(Brut!AW15,Semaines!$A$2:$L$523,12,FALSE),IF($AE15=2014,VLOOKUP(Brut!AW15,Semaines!$B$2:$L$523,11,FALSE),IF($AE15=2015,VLOOKUP(Brut!AW15,Semaines!$C$2:$L$523,10,FALSE),IF($AE15=2016,VLOOKUP(Brut!AW15,Semaines!$D$2:$L$523,9,FALSE),IF($AE15=2017,VLOOKUP(Brut!AW15,Semaines!$E$2:$L$523,8,FALSE),IF($AE15=2018,VLOOKUP(Brut!AW15,Semaines!$F$2:$L$523,7,FALSE),IF($AE15=2019,VLOOKUP(Brut!AW15,Semaines!$G$2:$L$523,6,FALSE),IF($AE15=2020,VLOOKUP(Brut!AW15,Semaines!$H$2:$L$523,5,FALSE),IF($AE15=2021,VLOOKUP(Brut!AW15,Semaines!$I$2:$L$523,4,FALSE),IF($AE15=2022,VLOOKUP(Brut!AW15,Semaines!$J$2:$L$523,3,FALSE),""))))))))))</f>
        <v/>
      </c>
      <c r="AY15" s="134"/>
      <c r="AZ15" s="133"/>
      <c r="BA15" s="118" t="str">
        <f>IF($AE15=2013,VLOOKUP(Brut!BA15,Semaines!$A$2:$L$523,11,FALSE),IF($AE15=2014,VLOOKUP(Brut!BA15,Semaines!$B$2:$L$523,10,FALSE),IF($AE15=2015,VLOOKUP(Brut!BA15,Semaines!$C$2:$L$523,9,FALSE),IF($AE15=2016,VLOOKUP(Brut!BA15,Semaines!$D$2:$L$523,8,FALSE),IF($AE15=2017,VLOOKUP(Brut!BA15,Semaines!$E$2:$L$523,7,FALSE),IF($AE15=2018,VLOOKUP(Brut!BA15,Semaines!$F$2:$L$523,6,FALSE),IF($AE15=2019,VLOOKUP(Brut!BA15,Semaines!$G$2:$L$523,5,FALSE),IF($AE15=2020,VLOOKUP(Brut!BA15,Semaines!$H$2:$L$523,4,FALSE),IF($AE15=2021,VLOOKUP(Brut!BA15,Semaines!$I$2:$L$523,3,FALSE),IF($AE15=2022,VLOOKUP(Brut!BA15,Semaines!$J$2:$L$523,2,FALSE),""))))))))))</f>
        <v/>
      </c>
      <c r="BB15" s="119" t="str">
        <f>IF($AE15=2013,VLOOKUP(Brut!BA15,Semaines!$A$2:$L$523,12,FALSE),IF($AE15=2014,VLOOKUP(Brut!BA15,Semaines!$B$2:$L$523,11,FALSE),IF($AE15=2015,VLOOKUP(Brut!BA15,Semaines!$C$2:$L$523,10,FALSE),IF($AE15=2016,VLOOKUP(Brut!BA15,Semaines!$D$2:$L$523,9,FALSE),IF($AE15=2017,VLOOKUP(Brut!BA15,Semaines!$E$2:$L$523,8,FALSE),IF($AE15=2018,VLOOKUP(Brut!BA15,Semaines!$F$2:$L$523,7,FALSE),IF($AE15=2019,VLOOKUP(Brut!BA15,Semaines!$G$2:$L$523,6,FALSE),IF($AE15=2020,VLOOKUP(Brut!BA15,Semaines!$H$2:$L$523,5,FALSE),IF($AE15=2021,VLOOKUP(Brut!BA15,Semaines!$I$2:$L$523,4,FALSE),IF($AE15=2022,VLOOKUP(Brut!BA15,Semaines!$J$2:$L$523,3,FALSE),""))))))))))</f>
        <v/>
      </c>
      <c r="BC15" s="134"/>
      <c r="BD15" s="133"/>
      <c r="BE15" s="118" t="str">
        <f>IF($AE15=2013,VLOOKUP(Brut!BE15,Semaines!$A$2:$L$523,11,FALSE),IF($AE15=2014,VLOOKUP(Brut!BE15,Semaines!$B$2:$L$523,10,FALSE),IF($AE15=2015,VLOOKUP(Brut!BE15,Semaines!$C$2:$L$523,9,FALSE),IF($AE15=2016,VLOOKUP(Brut!BE15,Semaines!$D$2:$L$523,8,FALSE),IF($AE15=2017,VLOOKUP(Brut!BE15,Semaines!$E$2:$L$523,7,FALSE),IF($AE15=2018,VLOOKUP(Brut!BE15,Semaines!$F$2:$L$523,6,FALSE),IF($AE15=2019,VLOOKUP(Brut!BE15,Semaines!$G$2:$L$523,5,FALSE),IF($AE15=2020,VLOOKUP(Brut!BE15,Semaines!$H$2:$L$523,4,FALSE),IF($AE15=2021,VLOOKUP(Brut!BE15,Semaines!$I$2:$L$523,3,FALSE),IF($AE15=2022,VLOOKUP(Brut!BE15,Semaines!$J$2:$L$523,2,FALSE),""))))))))))</f>
        <v/>
      </c>
      <c r="BF15" s="119" t="str">
        <f>IF($AE15=2013,VLOOKUP(Brut!BE15,Semaines!$A$2:$L$523,12,FALSE),IF($AE15=2014,VLOOKUP(Brut!BE15,Semaines!$B$2:$L$523,11,FALSE),IF($AE15=2015,VLOOKUP(Brut!BE15,Semaines!$C$2:$L$523,10,FALSE),IF($AE15=2016,VLOOKUP(Brut!BE15,Semaines!$D$2:$L$523,9,FALSE),IF($AE15=2017,VLOOKUP(Brut!BE15,Semaines!$E$2:$L$523,8,FALSE),IF($AE15=2018,VLOOKUP(Brut!BE15,Semaines!$F$2:$L$523,7,FALSE),IF($AE15=2019,VLOOKUP(Brut!BE15,Semaines!$G$2:$L$523,6,FALSE),IF($AE15=2020,VLOOKUP(Brut!BE15,Semaines!$H$2:$L$523,5,FALSE),IF($AE15=2021,VLOOKUP(Brut!BE15,Semaines!$I$2:$L$523,4,FALSE),IF($AE15=2022,VLOOKUP(Brut!BE15,Semaines!$J$2:$L$523,3,FALSE),""))))))))))</f>
        <v/>
      </c>
      <c r="BG15" s="134"/>
      <c r="BH15" s="133"/>
      <c r="BI15" s="130" t="str">
        <f>IF(Import!AM5=0,"",Import!AM5)</f>
        <v/>
      </c>
      <c r="BJ15" s="118" t="str">
        <f t="array" ref="BJ15">IFERROR(IF(BI15="",IF(BG15="",IF(BE15="","",IF($AE15=2013,VLOOKUP(Brut!BE15+1,Semaines!$A$2:$L$523,11,FALSE),IF($AE15=2014,VLOOKUP(Brut!BE15+1,Semaines!$B$2:$L$523,10,FALSE),IF($AE15=2015,VLOOKUP(Brut!BE15+1,Semaines!$C$2:$L$523,9,FALSE),IF($AE15=2016,VLOOKUP(Brut!BE15+1,Semaines!$D$2:$L$523,8,FALSE),IF($AE15=2017,VLOOKUP(Brut!BE15+1,Semaines!$E$2:$L$523,7,FALSE),IF($AE15=2018,VLOOKUP(Brut!BE15+1,Semaines!$F$2:$L$523,6,FALSE),IF($AE15=2019,VLOOKUP(Brut!BE15+1,Semaines!$G$2:$L$523,5,FALSE),IF($AE15=2020,VLOOKUP(Brut!BE15+1,Semaines!$H$2:$L$523,4,FALSE),IF($AE15=2021,VLOOKUP(Brut!BE15+1,Semaines!$I$2:$L$523,3,FALSE),IF($AE15=2022,VLOOKUP(Brut!BE15+1,Semaines!$J$2:$L$523,2,FALSE),""))))))))))),IF(BH15="",IF($AE15=2013,VLOOKUP(Brut!BE15+1,Semaines!$A$2:$L$523,11,FALSE),IF($AE15=2014,VLOOKUP(Brut!BE15+1,Semaines!$B$2:$L$523,10,FALSE),IF($AE15=2015,VLOOKUP(Brut!BE15+1,Semaines!$C$2:$L$523,9,FALSE),IF($AE15=2016,VLOOKUP(Brut!BE15+1,Semaines!$D$2:$L$523,8,FALSE),IF($AE15=2017,VLOOKUP(Brut!BE15+1,Semaines!$E$2:$L$523,7,FALSE),IF($AE15=2018,VLOOKUP(Brut!BE15+1,Semaines!$F$2:$L$523,6,FALSE),IF($AE15=2019,VLOOKUP(Brut!BE15+1,Semaines!$G$2:$L$523,5,FALSE),IF($AE15=2020,VLOOKUP(Brut!BE15+1,Semaines!$H$2:$L$523,4,FALSE),IF($AE15=2021,VLOOKUP(Brut!BE15+1,Semaines!$I$2:$L$523,3,FALSE),IF($AE15=2022,VLOOKUP(Brut!BE15+1,Semaines!$J$2:$L$523,2,FALSE),"")))))))))),IF($AE15=2013,VLOOKUP(Brut!BG15+1,Semaines!$A$2:$L$523,11,FALSE),IF($AE15=2014,VLOOKUP(Brut!BG15+1,Semaines!$B$2:$L$523,10,FALSE),IF($AE15=2015,VLOOKUP(Brut!BG15+1,Semaines!$C$2:$L$523,9,FALSE),IF($AE15=2016,VLOOKUP(Brut!BG15+1,Semaines!$D$2:$L$523,8,FALSE),IF($AE15=2017,VLOOKUP(Brut!BG15+1,Semaines!$E$2:$L$523,7,FALSE),IF($AE15=2018,VLOOKUP(Brut!BG15+1,Semaines!$F$2:$L$523,6,FALSE),IF($AE15=2019,VLOOKUP(Brut!BG15+1,Semaines!$G$2:$L$523,5,FALSE),IF($AE15=2020,VLOOKUP(Brut!BG15+1,Semaines!$H$2:$L$523,4,FALSE),IF($AE15=2021,VLOOKUP(Brut!BG15+1,Semaines!$I$2:$L$523,3,FALSE),IF($AE15=2022,VLOOKUP(Brut!BG15+1,Semaines!$J$2:$L$523,2,FALSE),"")))))))))))),_xlfn.ISOWEEKNUM(BI15)),"")</f>
        <v/>
      </c>
      <c r="BK15" s="119" t="str">
        <f>IF(BI15="",IF(BH15="",IF(BF15="","",IF($AE15=2013,VLOOKUP(Brut!BJ15,Semaines!$A$2:$L$523,12,FALSE),IF($AE15=2014,VLOOKUP(Brut!BJ15,Semaines!$B$2:$L$523,11,FALSE),IF($AE15=2015,VLOOKUP(Brut!BJ15,Semaines!$C$2:$L$523,10,FALSE),IF($AE15=2016,VLOOKUP(Brut!BJ15,Semaines!$D$2:$L$523,9,FALSE),IF($AE15=2017,VLOOKUP(Brut!BJ15,Semaines!$E$2:$L$523,8,FALSE),IF($AE15=2018,VLOOKUP(Brut!BJ15,Semaines!$F$2:$L$523,7,FALSE),IF($AE15=2019,VLOOKUP(Brut!BJ15,Semaines!$G$2:$L$523,6,FALSE),IF($AE15=2020,VLOOKUP(Brut!BJ15,Semaines!$H$2:$L$523,5,FALSE),IF($AE15=2021,VLOOKUP(Brut!BJ15,Semaines!$I$2:$L$523,4,FALSE),IF($AE15=2022,VLOOKUP(Brut!BJ15,Semaines!$J$2:$L$523,3,FALSE),""))))))))))),IF(BG15="",IF($AE15=2013,VLOOKUP(Brut!BJ15,Semaines!$A$2:$L$523,12,FALSE),IF($AE15=2014,VLOOKUP(Brut!BJ15,Semaines!$B$2:$L$523,11,FALSE),IF($AE15=2015,VLOOKUP(Brut!BJ15,Semaines!$C$2:$L$523,10,FALSE),IF($AE15=2016,VLOOKUP(Brut!BJ15,Semaines!$D$2:$L$523,9,FALSE),IF($AE15=2017,VLOOKUP(Brut!BJ15,Semaines!$E$2:$L$523,8,FALSE),IF($AE15=2018,VLOOKUP(Brut!BJ15,Semaines!$F$2:$L$523,7,FALSE),IF($AE15=2019,VLOOKUP(Brut!BJ15,Semaines!$G$2:$L$523,6,FALSE),IF($AE15=2020,VLOOKUP(Brut!BJ15,Semaines!$H$2:$L$523,5,FALSE),IF($AE15=2021,VLOOKUP(Brut!BJ15,Semaines!$I$2:$L$523,4,FALSE),IF($AE15=2022,VLOOKUP(Brut!BJ15,Semaines!$J$2:$L$523,3,FALSE),"")))))))))),IF(BF15="","",IF($AE15=2013,VLOOKUP(Brut!BJ15,Semaines!$A$2:$L$523,12,FALSE),IF($AE15=2014,VLOOKUP(Brut!BJ15,Semaines!$B$2:$L$523,11,FALSE),IF($AE15=2015,VLOOKUP(Brut!BJ15,Semaines!$C$2:$L$523,10,FALSE),IF($AE15=2016,VLOOKUP(Brut!BJ15,Semaines!$D$2:$L$523,9,FALSE),IF($AE15=2017,VLOOKUP(Brut!BJ15,Semaines!$E$2:$L$523,8,FALSE),IF($AE15=2018,VLOOKUP(Brut!BJ15,Semaines!$F$2:$L$523,7,FALSE),IF($AE15=2019,VLOOKUP(Brut!BJ15,Semaines!$G$2:$L$523,6,FALSE),IF($AE15=2020,VLOOKUP(Brut!BJ15,Semaines!$H$2:$L$523,5,FALSE),IF($AE15=2021,VLOOKUP(Brut!BJ15,Semaines!$I$2:$L$523,4,FALSE),IF($AE15=2022,VLOOKUP(Brut!BJ15,Semaines!$J$2:$L$523,3,FALSE),""))))))))))))),IF(AND(MONTH(BI15)=12,_xlfn.ISOWEEKNUM(BI15)=1),YEAR(BI15)+1,YEAR(BI15)))</f>
        <v/>
      </c>
      <c r="BL15" s="132"/>
      <c r="BM15" s="133"/>
      <c r="BN15" s="118" t="str">
        <f>IF($AE15=2013,VLOOKUP(Brut!BN15,Semaines!$A$2:$L$523,11,FALSE),IF($AE15=2014,VLOOKUP(Brut!BN15,Semaines!$B$2:$L$523,10,FALSE),IF($AE15=2015,VLOOKUP(Brut!BN15,Semaines!$C$2:$L$523,9,FALSE),IF($AE15=2016,VLOOKUP(Brut!BN15,Semaines!$D$2:$L$523,8,FALSE),IF($AE15=2017,VLOOKUP(Brut!BN15,Semaines!$E$2:$L$523,7,FALSE),IF($AE15=2018,VLOOKUP(Brut!BN15,Semaines!$F$2:$L$523,6,FALSE),IF($AE15=2019,VLOOKUP(Brut!BN15,Semaines!$G$2:$L$523,5,FALSE),IF($AE15=2020,VLOOKUP(Brut!BN15,Semaines!$H$2:$L$523,4,FALSE),IF($AE15=2021,VLOOKUP(Brut!BN15,Semaines!$I$2:$L$523,3,FALSE),IF($AE15=2022,VLOOKUP(Brut!BN15,Semaines!$J$2:$L$523,2,FALSE),""))))))))))</f>
        <v/>
      </c>
      <c r="BO15" s="119" t="str">
        <f>IF($AE15=2013,VLOOKUP(Brut!BN15,Semaines!$A$2:$L$523,12,FALSE),IF($AE15=2014,VLOOKUP(Brut!BN15,Semaines!$B$2:$L$523,11,FALSE),IF($AE15=2015,VLOOKUP(Brut!BN15,Semaines!$C$2:$L$523,10,FALSE),IF($AE15=2016,VLOOKUP(Brut!BN15,Semaines!$D$2:$L$523,9,FALSE),IF($AE15=2017,VLOOKUP(Brut!BN15,Semaines!$E$2:$L$523,8,FALSE),IF($AE15=2018,VLOOKUP(Brut!BN15,Semaines!$F$2:$L$523,7,FALSE),IF($AE15=2019,VLOOKUP(Brut!BN15,Semaines!$G$2:$L$523,6,FALSE),IF($AE15=2020,VLOOKUP(Brut!BN15,Semaines!$H$2:$L$523,5,FALSE),IF($AE15=2021,VLOOKUP(Brut!BN15,Semaines!$I$2:$L$523,4,FALSE),IF($AE15=2022,VLOOKUP(Brut!BN15,Semaines!$J$2:$L$523,3,FALSE),""))))))))))</f>
        <v/>
      </c>
      <c r="BP15" s="134"/>
      <c r="BQ15" s="133"/>
      <c r="BR15" s="208"/>
      <c r="BS15" s="118" t="str">
        <f>IF($AE15=2013,VLOOKUP(Brut!BS15,Semaines!$A$2:$L$523,11,FALSE),IF($AE15=2014,VLOOKUP(Brut!BS15,Semaines!$B$2:$L$523,10,FALSE),IF($AE15=2015,VLOOKUP(Brut!BS15,Semaines!$C$2:$L$523,9,FALSE),IF($AE15=2016,VLOOKUP(Brut!BS15,Semaines!$D$2:$L$523,8,FALSE),IF($AE15=2017,VLOOKUP(Brut!BS15,Semaines!$E$2:$L$523,7,FALSE),IF($AE15=2018,VLOOKUP(Brut!BS15,Semaines!$F$2:$L$523,6,FALSE),IF($AE15=2019,VLOOKUP(Brut!BS15,Semaines!$G$2:$L$523,5,FALSE),IF($AE15=2020,VLOOKUP(Brut!BS15,Semaines!$H$2:$L$523,4,FALSE),IF($AE15=2021,VLOOKUP(Brut!BS15,Semaines!$I$2:$L$523,3,FALSE),IF($AE15=2022,VLOOKUP(Brut!BS15,Semaines!$J$2:$L$523,2,FALSE),""))))))))))</f>
        <v/>
      </c>
      <c r="BT15" s="119" t="str">
        <f>IF($AE15=2013,VLOOKUP(Brut!BS15,Semaines!$A$2:$L$523,12,FALSE),IF($AE15=2014,VLOOKUP(Brut!BS15,Semaines!$B$2:$L$523,11,FALSE),IF($AE15=2015,VLOOKUP(Brut!BS15,Semaines!$C$2:$L$523,10,FALSE),IF($AE15=2016,VLOOKUP(Brut!BS15,Semaines!$D$2:$L$523,9,FALSE),IF($AE15=2017,VLOOKUP(Brut!BS15,Semaines!$E$2:$L$523,8,FALSE),IF($AE15=2018,VLOOKUP(Brut!BS15,Semaines!$F$2:$L$523,7,FALSE),IF($AE15=2019,VLOOKUP(Brut!BS15,Semaines!$G$2:$L$523,6,FALSE),IF($AE15=2020,VLOOKUP(Brut!BS15,Semaines!$H$2:$L$523,5,FALSE),IF($AE15=2021,VLOOKUP(Brut!BS15,Semaines!$I$2:$L$523,4,FALSE),IF($AE15=2022,VLOOKUP(Brut!BS15,Semaines!$J$2:$L$523,3,FALSE),""))))))))))</f>
        <v/>
      </c>
      <c r="BU15" s="134"/>
      <c r="BV15" s="133"/>
      <c r="BW15" s="208"/>
      <c r="BX15" s="118" t="str">
        <f>IF($AE15=2013,VLOOKUP(Brut!BX15,Semaines!$A$2:$L$523,11,FALSE),IF($AE15=2014,VLOOKUP(Brut!BX15,Semaines!$B$2:$L$523,10,FALSE),IF($AE15=2015,VLOOKUP(Brut!BX15,Semaines!$C$2:$L$523,9,FALSE),IF($AE15=2016,VLOOKUP(Brut!BX15,Semaines!$D$2:$L$523,8,FALSE),IF($AE15=2017,VLOOKUP(Brut!BX15,Semaines!$E$2:$L$523,7,FALSE),IF($AE15=2018,VLOOKUP(Brut!BX15,Semaines!$F$2:$L$523,6,FALSE),IF($AE15=2019,VLOOKUP(Brut!BX15,Semaines!$G$2:$L$523,5,FALSE),IF($AE15=2020,VLOOKUP(Brut!BX15,Semaines!$H$2:$L$523,4,FALSE),IF($AE15=2021,VLOOKUP(Brut!BX15,Semaines!$I$2:$L$523,3,FALSE),IF($AE15=2022,VLOOKUP(Brut!BX15,Semaines!$J$2:$L$523,2,FALSE),""))))))))))</f>
        <v/>
      </c>
      <c r="BY15" s="119" t="str">
        <f>IF($AE15=2013,VLOOKUP(Brut!BX15,Semaines!$A$2:$L$523,12,FALSE),IF($AE15=2014,VLOOKUP(Brut!BX15,Semaines!$B$2:$L$523,11,FALSE),IF($AE15=2015,VLOOKUP(Brut!BX15,Semaines!$C$2:$L$523,10,FALSE),IF($AE15=2016,VLOOKUP(Brut!BX15,Semaines!$D$2:$L$523,9,FALSE),IF($AE15=2017,VLOOKUP(Brut!BX15,Semaines!$E$2:$L$523,8,FALSE),IF($AE15=2018,VLOOKUP(Brut!BX15,Semaines!$F$2:$L$523,7,FALSE),IF($AE15=2019,VLOOKUP(Brut!BX15,Semaines!$G$2:$L$523,6,FALSE),IF($AE15=2020,VLOOKUP(Brut!BX15,Semaines!$H$2:$L$523,5,FALSE),IF($AE15=2021,VLOOKUP(Brut!BX15,Semaines!$I$2:$L$523,4,FALSE),IF($AE15=2022,VLOOKUP(Brut!BX15,Semaines!$J$2:$L$523,3,FALSE),""))))))))))</f>
        <v/>
      </c>
      <c r="BZ15" s="134"/>
      <c r="CA15" s="133"/>
      <c r="CB15" s="130" t="str">
        <f>IF(Import!AQ5=0,"",Import!AQ5)</f>
        <v/>
      </c>
      <c r="CC15" s="118" t="str">
        <f t="array" ref="CC15">IFERROR(IF(CB15="",IF(BZ15="",IF(BX15="","",IF($AE15=2013,VLOOKUP(Brut!BX15+1,Semaines!$A$2:$L$523,11,FALSE),IF($AE15=2014,VLOOKUP(Brut!BX15+1,Semaines!$B$2:$L$523,10,FALSE),IF($AE15=2015,VLOOKUP(Brut!BX15+1,Semaines!$C$2:$L$523,9,FALSE),IF($AE15=2016,VLOOKUP(Brut!BX15+1,Semaines!$D$2:$L$523,8,FALSE),IF($AE15=2017,VLOOKUP(Brut!BX15+1,Semaines!$E$2:$L$523,7,FALSE),IF($AE15=2018,VLOOKUP(Brut!BX15+1,Semaines!$F$2:$L$523,6,FALSE),IF($AE15=2019,VLOOKUP(Brut!BX15+1,Semaines!$G$2:$L$523,5,FALSE),IF($AE15=2020,VLOOKUP(Brut!BX15+1,Semaines!$H$2:$L$523,4,FALSE),IF($AE15=2021,VLOOKUP(Brut!BX15+1,Semaines!$I$2:$L$523,3,FALSE),IF($AE15=2022,VLOOKUP(Brut!BX15+1,Semaines!$J$2:$L$523,2,FALSE),""))))))))))),IF(CA15="",IF($AE15=2013,VLOOKUP(Brut!BX15+1,Semaines!$A$2:$L$523,11,FALSE),IF($AE15=2014,VLOOKUP(Brut!BX15+1,Semaines!$B$2:$L$523,10,FALSE),IF($AE15=2015,VLOOKUP(Brut!BX15+1,Semaines!$C$2:$L$523,9,FALSE),IF($AE15=2016,VLOOKUP(Brut!BX15+1,Semaines!$D$2:$L$523,8,FALSE),IF($AE15=2017,VLOOKUP(Brut!BX15+1,Semaines!$E$2:$L$523,7,FALSE),IF($AE15=2018,VLOOKUP(Brut!BX15+1,Semaines!$F$2:$L$523,6,FALSE),IF($AE15=2019,VLOOKUP(Brut!BX15+1,Semaines!$G$2:$L$523,5,FALSE),IF($AE15=2020,VLOOKUP(Brut!BX15+1,Semaines!$H$2:$L$523,4,FALSE),IF($AE15=2021,VLOOKUP(Brut!BX15+1,Semaines!$I$2:$L$523,3,FALSE),IF($AE15=2022,VLOOKUP(Brut!BX15+1,Semaines!$J$2:$L$523,2,FALSE),"")))))))))),IF($AE15=2013,VLOOKUP(Brut!BZ15+1,Semaines!$A$2:$L$523,11,FALSE),IF($AE15=2014,VLOOKUP(Brut!BZ15+1,Semaines!$B$2:$L$523,10,FALSE),IF($AE15=2015,VLOOKUP(Brut!BZ15+1,Semaines!$C$2:$L$523,9,FALSE),IF($AE15=2016,VLOOKUP(Brut!BZ15+1,Semaines!$D$2:$L$523,8,FALSE),IF($AE15=2017,VLOOKUP(Brut!BZ15+1,Semaines!$E$2:$L$523,7,FALSE),IF($AE15=2018,VLOOKUP(Brut!BZ15+1,Semaines!$F$2:$L$523,6,FALSE),IF($AE15=2019,VLOOKUP(Brut!BZ15+1,Semaines!$G$2:$L$523,5,FALSE),IF($AE15=2020,VLOOKUP(Brut!BZ15+1,Semaines!$H$2:$L$523,4,FALSE),IF($AE15=2021,VLOOKUP(Brut!BZ15+1,Semaines!$I$2:$L$523,3,FALSE),IF($AE15=2022,VLOOKUP(Brut!BZ15+1,Semaines!$J$2:$L$523,2,FALSE),"")))))))))))),_xlfn.ISOWEEKNUM(CB15)),"")</f>
        <v/>
      </c>
      <c r="CD15" s="119" t="str">
        <f>IF(CB15="",IF(CA15="",IF(BY15="","",IF($AE15=2013,VLOOKUP(Brut!CC15,Semaines!$A$2:$L$523,12,FALSE),IF($AE15=2014,VLOOKUP(Brut!CC15,Semaines!$B$2:$L$523,11,FALSE),IF($AE15=2015,VLOOKUP(Brut!CC15,Semaines!$C$2:$L$523,10,FALSE),IF($AE15=2016,VLOOKUP(Brut!CC15,Semaines!$D$2:$L$523,9,FALSE),IF($AE15=2017,VLOOKUP(Brut!CC15,Semaines!$E$2:$L$523,8,FALSE),IF($AE15=2018,VLOOKUP(Brut!CC15,Semaines!$F$2:$L$523,7,FALSE),IF($AE15=2019,VLOOKUP(Brut!CC15,Semaines!$G$2:$L$523,6,FALSE),IF($AE15=2020,VLOOKUP(Brut!CC15,Semaines!$H$2:$L$523,5,FALSE),IF($AE15=2021,VLOOKUP(Brut!CC15,Semaines!$I$2:$L$523,4,FALSE),IF($AE15=2022,VLOOKUP(Brut!CC15,Semaines!$J$2:$L$523,3,FALSE),""))))))))))),IF(BZ15="",IF($AE15=2013,VLOOKUP(Brut!CC15,Semaines!$A$2:$L$523,12,FALSE),IF($AE15=2014,VLOOKUP(Brut!CC15,Semaines!$B$2:$L$523,11,FALSE),IF($AE15=2015,VLOOKUP(Brut!CC15,Semaines!$C$2:$L$523,10,FALSE),IF($AE15=2016,VLOOKUP(Brut!CC15,Semaines!$D$2:$L$523,9,FALSE),IF($AE15=2017,VLOOKUP(Brut!CC15,Semaines!$E$2:$L$523,8,FALSE),IF($AE15=2018,VLOOKUP(Brut!CC15,Semaines!$F$2:$L$523,7,FALSE),IF($AE15=2019,VLOOKUP(Brut!CC15,Semaines!$G$2:$L$523,6,FALSE),IF($AE15=2020,VLOOKUP(Brut!CC15,Semaines!$H$2:$L$523,5,FALSE),IF($AE15=2021,VLOOKUP(Brut!CC15,Semaines!$I$2:$L$523,4,FALSE),IF($AE15=2022,VLOOKUP(Brut!CC15,Semaines!$J$2:$L$523,3,FALSE),"")))))))))),IF(BY15="","",IF($AE15=2013,VLOOKUP(Brut!CC15,Semaines!$A$2:$L$523,12,FALSE),IF($AE15=2014,VLOOKUP(Brut!CC15,Semaines!$B$2:$L$523,11,FALSE),IF($AE15=2015,VLOOKUP(Brut!CC15,Semaines!$C$2:$L$523,10,FALSE),IF($AE15=2016,VLOOKUP(Brut!CC15,Semaines!$D$2:$L$523,9,FALSE),IF($AE15=2017,VLOOKUP(Brut!CC15,Semaines!$E$2:$L$523,8,FALSE),IF($AE15=2018,VLOOKUP(Brut!CC15,Semaines!$F$2:$L$523,7,FALSE),IF($AE15=2019,VLOOKUP(Brut!CC15,Semaines!$G$2:$L$523,6,FALSE),IF($AE15=2020,VLOOKUP(Brut!CC15,Semaines!$H$2:$L$523,5,FALSE),IF($AE15=2021,VLOOKUP(Brut!CC15,Semaines!$I$2:$L$523,4,FALSE),IF($AE15=2022,VLOOKUP(Brut!CC15,Semaines!$J$2:$L$523,3,FALSE),""))))))))))))),IF(AND(MONTH(CB15)=12,_xlfn.ISOWEEKNUM(CB15)=1),YEAR(CB15)+1,YEAR(CB15)))</f>
        <v/>
      </c>
      <c r="CE15" s="132"/>
      <c r="CF15" s="133"/>
      <c r="CG15" s="118" t="str">
        <f>IF($AE15=2013,VLOOKUP(Brut!CG15,Semaines!$A$2:$L$523,11,FALSE),IF($AE15=2014,VLOOKUP(Brut!CG15,Semaines!$B$2:$L$523,10,FALSE),IF($AE15=2015,VLOOKUP(Brut!CG15,Semaines!$C$2:$L$523,9,FALSE),IF($AE15=2016,VLOOKUP(Brut!CG15,Semaines!$D$2:$L$523,8,FALSE),IF($AE15=2017,VLOOKUP(Brut!CG15,Semaines!$E$2:$L$523,7,FALSE),IF($AE15=2018,VLOOKUP(Brut!CG15,Semaines!$F$2:$L$523,6,FALSE),IF($AE15=2019,VLOOKUP(Brut!CG15,Semaines!$G$2:$L$523,5,FALSE),IF($AE15=2020,VLOOKUP(Brut!CG15,Semaines!$H$2:$L$523,4,FALSE),IF($AE15=2021,VLOOKUP(Brut!CG15,Semaines!$I$2:$L$523,3,FALSE),IF($AE15=2022,VLOOKUP(Brut!CG15,Semaines!$J$2:$L$523,2,FALSE),""))))))))))</f>
        <v/>
      </c>
      <c r="CH15" s="119" t="str">
        <f>IF($AE15=2013,VLOOKUP(Brut!CG15,Semaines!$A$2:$L$523,12,FALSE),IF($AE15=2014,VLOOKUP(Brut!CG15,Semaines!$B$2:$L$523,11,FALSE),IF($AE15=2015,VLOOKUP(Brut!CG15,Semaines!$C$2:$L$523,10,FALSE),IF($AE15=2016,VLOOKUP(Brut!CG15,Semaines!$D$2:$L$523,9,FALSE),IF($AE15=2017,VLOOKUP(Brut!CG15,Semaines!$E$2:$L$523,8,FALSE),IF($AE15=2018,VLOOKUP(Brut!CG15,Semaines!$F$2:$L$523,7,FALSE),IF($AE15=2019,VLOOKUP(Brut!CG15,Semaines!$G$2:$L$523,6,FALSE),IF($AE15=2020,VLOOKUP(Brut!CG15,Semaines!$H$2:$L$523,5,FALSE),IF($AE15=2021,VLOOKUP(Brut!CG15,Semaines!$I$2:$L$523,4,FALSE),IF($AE15=2022,VLOOKUP(Brut!CG15,Semaines!$J$2:$L$523,3,FALSE),""))))))))))</f>
        <v/>
      </c>
      <c r="CI15" s="134"/>
      <c r="CJ15" s="133"/>
      <c r="CK15" s="208"/>
      <c r="CL15" s="118" t="str">
        <f>IF($AE15=2013,VLOOKUP(Brut!CL15,Semaines!$A$2:$L$523,11,FALSE),IF($AE15=2014,VLOOKUP(Brut!CL15,Semaines!$B$2:$L$523,10,FALSE),IF($AE15=2015,VLOOKUP(Brut!CL15,Semaines!$C$2:$L$523,9,FALSE),IF($AE15=2016,VLOOKUP(Brut!CL15,Semaines!$D$2:$L$523,8,FALSE),IF($AE15=2017,VLOOKUP(Brut!CL15,Semaines!$E$2:$L$523,7,FALSE),IF($AE15=2018,VLOOKUP(Brut!CL15,Semaines!$F$2:$L$523,6,FALSE),IF($AE15=2019,VLOOKUP(Brut!CL15,Semaines!$G$2:$L$523,5,FALSE),IF($AE15=2020,VLOOKUP(Brut!CL15,Semaines!$H$2:$L$523,4,FALSE),IF($AE15=2021,VLOOKUP(Brut!CL15,Semaines!$I$2:$L$523,3,FALSE),IF($AE15=2022,VLOOKUP(Brut!CL15,Semaines!$J$2:$L$523,2,FALSE),""))))))))))</f>
        <v/>
      </c>
      <c r="CM15" s="119" t="str">
        <f>IF($AE15=2013,VLOOKUP(Brut!CL15,Semaines!$A$2:$L$523,12,FALSE),IF($AE15=2014,VLOOKUP(Brut!CL15,Semaines!$B$2:$L$523,11,FALSE),IF($AE15=2015,VLOOKUP(Brut!CL15,Semaines!$C$2:$L$523,10,FALSE),IF($AE15=2016,VLOOKUP(Brut!CL15,Semaines!$D$2:$L$523,9,FALSE),IF($AE15=2017,VLOOKUP(Brut!CL15,Semaines!$E$2:$L$523,8,FALSE),IF($AE15=2018,VLOOKUP(Brut!CL15,Semaines!$F$2:$L$523,7,FALSE),IF($AE15=2019,VLOOKUP(Brut!CL15,Semaines!$G$2:$L$523,6,FALSE),IF($AE15=2020,VLOOKUP(Brut!CL15,Semaines!$H$2:$L$523,5,FALSE),IF($AE15=2021,VLOOKUP(Brut!CL15,Semaines!$I$2:$L$523,4,FALSE),IF($AE15=2022,VLOOKUP(Brut!CL15,Semaines!$J$2:$L$523,3,FALSE),""))))))))))</f>
        <v/>
      </c>
      <c r="CN15" s="134"/>
      <c r="CO15" s="133"/>
      <c r="CP15" s="118" t="str">
        <f>IF($AE15=2013,VLOOKUP(Brut!CP15,Semaines!$A$2:$L$523,11,FALSE),IF($AE15=2014,VLOOKUP(Brut!CP15,Semaines!$B$2:$L$523,10,FALSE),IF($AE15=2015,VLOOKUP(Brut!CP15,Semaines!$C$2:$L$523,9,FALSE),IF($AE15=2016,VLOOKUP(Brut!CP15,Semaines!$D$2:$L$523,8,FALSE),IF($AE15=2017,VLOOKUP(Brut!CP15,Semaines!$E$2:$L$523,7,FALSE),IF($AE15=2018,VLOOKUP(Brut!CP15,Semaines!$F$2:$L$523,6,FALSE),IF($AE15=2019,VLOOKUP(Brut!CP15,Semaines!$G$2:$L$523,5,FALSE),IF($AE15=2020,VLOOKUP(Brut!CP15,Semaines!$H$2:$L$523,4,FALSE),IF($AE15=2021,VLOOKUP(Brut!CP15,Semaines!$I$2:$L$523,3,FALSE),IF($AE15=2022,VLOOKUP(Brut!CP15,Semaines!$J$2:$L$523,2,FALSE),""))))))))))</f>
        <v/>
      </c>
      <c r="CQ15" s="119" t="str">
        <f>IF($AE15=2013,VLOOKUP(Brut!CP15,Semaines!$A$2:$L$523,12,FALSE),IF($AE15=2014,VLOOKUP(Brut!CP15,Semaines!$B$2:$L$523,11,FALSE),IF($AE15=2015,VLOOKUP(Brut!CP15,Semaines!$C$2:$L$523,10,FALSE),IF($AE15=2016,VLOOKUP(Brut!CP15,Semaines!$D$2:$L$523,9,FALSE),IF($AE15=2017,VLOOKUP(Brut!CP15,Semaines!$E$2:$L$523,8,FALSE),IF($AE15=2018,VLOOKUP(Brut!CP15,Semaines!$F$2:$L$523,7,FALSE),IF($AE15=2019,VLOOKUP(Brut!CP15,Semaines!$G$2:$L$523,6,FALSE),IF($AE15=2020,VLOOKUP(Brut!CP15,Semaines!$H$2:$L$523,5,FALSE),IF($AE15=2021,VLOOKUP(Brut!CP15,Semaines!$I$2:$L$523,4,FALSE),IF($AE15=2022,VLOOKUP(Brut!CP15,Semaines!$J$2:$L$523,3,FALSE),""))))))))))</f>
        <v/>
      </c>
      <c r="CR15" s="134"/>
      <c r="CS15" s="133"/>
      <c r="CT15" s="208"/>
      <c r="CU15" s="118" t="str">
        <f>IF($AE15=2013,VLOOKUP(Brut!CV15,Semaines!$A$2:$L$523,11,FALSE),IF($AE15=2014,VLOOKUP(Brut!CV15,Semaines!$B$2:$L$523,10,FALSE),IF($AE15=2015,VLOOKUP(Brut!CV15,Semaines!$C$2:$L$523,9,FALSE),IF($AE15=2016,VLOOKUP(Brut!CV15,Semaines!$D$2:$L$523,8,FALSE),IF($AE15=2017,VLOOKUP(Brut!CV15,Semaines!$E$2:$L$523,7,FALSE),IF($AE15=2018,VLOOKUP(Brut!CV15,Semaines!$F$2:$L$523,6,FALSE),IF($AE15=2019,VLOOKUP(Brut!CV15,Semaines!$G$2:$L$523,5,FALSE),IF($AE15=2020,VLOOKUP(Brut!CV15,Semaines!$H$2:$L$523,4,FALSE),IF($AE15=2021,VLOOKUP(Brut!CV15,Semaines!$I$2:$L$523,3,FALSE),IF($AE15=2022,VLOOKUP(Brut!CV15,Semaines!$J$2:$L$523,2,FALSE),""))))))))))</f>
        <v/>
      </c>
      <c r="CV15" s="119" t="str">
        <f>IF($AE15=2013,VLOOKUP(Brut!CV15,Semaines!$A$2:$L$523,12,FALSE),IF($AE15=2014,VLOOKUP(Brut!CV15,Semaines!$B$2:$L$523,11,FALSE),IF($AE15=2015,VLOOKUP(Brut!CV15,Semaines!$C$2:$L$523,10,FALSE),IF($AE15=2016,VLOOKUP(Brut!CV15,Semaines!$D$2:$L$523,9,FALSE),IF($AE15=2017,VLOOKUP(Brut!CV15,Semaines!$E$2:$L$523,8,FALSE),IF($AE15=2018,VLOOKUP(Brut!CV15,Semaines!$F$2:$L$523,7,FALSE),IF($AE15=2019,VLOOKUP(Brut!CV15,Semaines!$G$2:$L$523,6,FALSE),IF($AE15=2020,VLOOKUP(Brut!CV15,Semaines!$H$2:$L$523,5,FALSE),IF($AE15=2021,VLOOKUP(Brut!CV15,Semaines!$I$2:$L$523,4,FALSE),IF($AE15=2022,VLOOKUP(Brut!CV15,Semaines!$J$2:$L$523,3,FALSE),""))))))))))</f>
        <v/>
      </c>
      <c r="CW15" s="134"/>
      <c r="CX15" s="133"/>
      <c r="CY15" s="208"/>
      <c r="CZ15" s="118" t="str">
        <f>IF($AE15=2013,VLOOKUP(Brut!DB15,Semaines!$A$2:$L$523,11,FALSE),IF($AE15=2014,VLOOKUP(Brut!DB15,Semaines!$B$2:$L$523,10,FALSE),IF($AE15=2015,VLOOKUP(Brut!DB15,Semaines!$C$2:$L$523,9,FALSE),IF($AE15=2016,VLOOKUP(Brut!DB15,Semaines!$D$2:$L$523,8,FALSE),IF($AE15=2017,VLOOKUP(Brut!DB15,Semaines!$E$2:$L$523,7,FALSE),IF($AE15=2018,VLOOKUP(Brut!DB15,Semaines!$F$2:$L$523,6,FALSE),IF($AE15=2019,VLOOKUP(Brut!DB15,Semaines!$G$2:$L$523,5,FALSE),IF($AE15=2020,VLOOKUP(Brut!DB15,Semaines!$H$2:$L$523,4,FALSE),IF($AE15=2021,VLOOKUP(Brut!DB15,Semaines!$I$2:$L$523,3,FALSE),IF($AE15=2022,VLOOKUP(Brut!DB15,Semaines!$J$2:$L$523,2,FALSE),""))))))))))</f>
        <v/>
      </c>
      <c r="DA15" s="119" t="str">
        <f>IF($AE15=2013,VLOOKUP(Brut!DB15,Semaines!$A$2:$L$523,12,FALSE),IF($AE15=2014,VLOOKUP(Brut!DB15,Semaines!$B$2:$L$523,11,FALSE),IF($AE15=2015,VLOOKUP(Brut!DB15,Semaines!$C$2:$L$523,10,FALSE),IF($AE15=2016,VLOOKUP(Brut!DB15,Semaines!$D$2:$L$523,9,FALSE),IF($AE15=2017,VLOOKUP(Brut!DB15,Semaines!$E$2:$L$523,8,FALSE),IF($AE15=2018,VLOOKUP(Brut!DB15,Semaines!$F$2:$L$523,7,FALSE),IF($AE15=2019,VLOOKUP(Brut!DB15,Semaines!$G$2:$L$523,6,FALSE),IF($AE15=2020,VLOOKUP(Brut!DB15,Semaines!$H$2:$L$523,5,FALSE),IF($AE15=2021,VLOOKUP(Brut!DB15,Semaines!$I$2:$L$523,4,FALSE),IF($AE15=2022,VLOOKUP(Brut!DB15,Semaines!$J$2:$L$523,3,FALSE),""))))))))))</f>
        <v/>
      </c>
      <c r="DB15" s="134"/>
      <c r="DC15" s="133"/>
      <c r="DD15" s="210"/>
      <c r="DE15" s="209"/>
      <c r="DF15" s="208"/>
      <c r="DG15" s="118" t="str">
        <f>IF($AE15=2013,VLOOKUP(Brut!DI15,Semaines!$A$2:$L$523,11,FALSE),IF($AE15=2014,VLOOKUP(Brut!DI15,Semaines!$B$2:$L$523,10,FALSE),IF($AE15=2015,VLOOKUP(Brut!DI15,Semaines!$C$2:$L$523,9,FALSE),IF($AE15=2016,VLOOKUP(Brut!DI15,Semaines!$D$2:$L$523,8,FALSE),IF($AE15=2017,VLOOKUP(Brut!DI15,Semaines!$E$2:$L$523,7,FALSE),IF($AE15=2018,VLOOKUP(Brut!DI15,Semaines!$F$2:$L$523,6,FALSE),IF($AE15=2019,VLOOKUP(Brut!DI15,Semaines!$G$2:$L$523,5,FALSE),IF($AE15=2020,VLOOKUP(Brut!DI15,Semaines!$H$2:$L$523,4,FALSE),IF($AE15=2021,VLOOKUP(Brut!DI15,Semaines!$I$2:$L$523,3,FALSE),IF($AE15=2022,VLOOKUP(Brut!DI15,Semaines!$J$2:$L$523,2,FALSE),""))))))))))</f>
        <v/>
      </c>
      <c r="DH15" s="119" t="str">
        <f>IF($AE15=2013,VLOOKUP(Brut!DI15,Semaines!$A$2:$L$523,12,FALSE),IF($AE15=2014,VLOOKUP(Brut!DI15,Semaines!$B$2:$L$523,11,FALSE),IF($AE15=2015,VLOOKUP(Brut!DI15,Semaines!$C$2:$L$523,10,FALSE),IF($AE15=2016,VLOOKUP(Brut!DI15,Semaines!$D$2:$L$523,9,FALSE),IF($AE15=2017,VLOOKUP(Brut!DI15,Semaines!$E$2:$L$523,8,FALSE),IF($AE15=2018,VLOOKUP(Brut!DI15,Semaines!$F$2:$L$523,7,FALSE),IF($AE15=2019,VLOOKUP(Brut!DI15,Semaines!$G$2:$L$523,6,FALSE),IF($AE15=2020,VLOOKUP(Brut!DI15,Semaines!$H$2:$L$523,5,FALSE),IF($AE15=2021,VLOOKUP(Brut!DI15,Semaines!$I$2:$L$523,4,FALSE),IF($AE15=2022,VLOOKUP(Brut!DI15,Semaines!$J$2:$L$523,3,FALSE),""))))))))))</f>
        <v/>
      </c>
      <c r="DI15" s="134"/>
      <c r="DJ15" s="133"/>
      <c r="DK15" s="208"/>
      <c r="DL15" s="118" t="str">
        <f>IF($AE15=2013,VLOOKUP(Brut!DN15,Semaines!$A$2:$L$523,11,FALSE),IF($AE15=2014,VLOOKUP(Brut!DN15,Semaines!$B$2:$L$523,10,FALSE),IF($AE15=2015,VLOOKUP(Brut!DN15,Semaines!$C$2:$L$523,9,FALSE),IF($AE15=2016,VLOOKUP(Brut!DN15,Semaines!$D$2:$L$523,8,FALSE),IF($AE15=2017,VLOOKUP(Brut!DN15,Semaines!$E$2:$L$523,7,FALSE),IF($AE15=2018,VLOOKUP(Brut!DN15,Semaines!$F$2:$L$523,6,FALSE),IF($AE15=2019,VLOOKUP(Brut!DN15,Semaines!$G$2:$L$523,5,FALSE),IF($AE15=2020,VLOOKUP(Brut!DN15,Semaines!$H$2:$L$523,4,FALSE),IF($AE15=2021,VLOOKUP(Brut!DN15,Semaines!$I$2:$L$523,3,FALSE),IF($AE15=2022,VLOOKUP(Brut!DN15,Semaines!$J$2:$L$523,2,FALSE),""))))))))))</f>
        <v/>
      </c>
      <c r="DM15" s="119" t="str">
        <f>IF($AE15=2013,VLOOKUP(Brut!DN15,Semaines!$A$2:$L$523,12,FALSE),IF($AE15=2014,VLOOKUP(Brut!DN15,Semaines!$B$2:$L$523,11,FALSE),IF($AE15=2015,VLOOKUP(Brut!DN15,Semaines!$C$2:$L$523,10,FALSE),IF($AE15=2016,VLOOKUP(Brut!DN15,Semaines!$D$2:$L$523,9,FALSE),IF($AE15=2017,VLOOKUP(Brut!DN15,Semaines!$E$2:$L$523,8,FALSE),IF($AE15=2018,VLOOKUP(Brut!DN15,Semaines!$F$2:$L$523,7,FALSE),IF($AE15=2019,VLOOKUP(Brut!DN15,Semaines!$G$2:$L$523,6,FALSE),IF($AE15=2020,VLOOKUP(Brut!DN15,Semaines!$H$2:$L$523,5,FALSE),IF($AE15=2021,VLOOKUP(Brut!DN15,Semaines!$I$2:$L$523,4,FALSE),IF($AE15=2022,VLOOKUP(Brut!DN15,Semaines!$J$2:$L$523,3,FALSE),""))))))))))</f>
        <v/>
      </c>
      <c r="DN15" s="134"/>
      <c r="DO15" s="133"/>
      <c r="DP15" s="208"/>
      <c r="DQ15" s="209"/>
      <c r="DR15" s="208"/>
      <c r="DS15" s="118" t="str">
        <f>IF($AE15=2013,VLOOKUP(Brut!DU15,Semaines!$A$2:$L$523,11,FALSE),IF($AE15=2014,VLOOKUP(Brut!DU15,Semaines!$B$2:$L$523,10,FALSE),IF($AE15=2015,VLOOKUP(Brut!DU15,Semaines!$C$2:$L$523,9,FALSE),IF($AE15=2016,VLOOKUP(Brut!DU15,Semaines!$D$2:$L$523,8,FALSE),IF($AE15=2017,VLOOKUP(Brut!DU15,Semaines!$E$2:$L$523,7,FALSE),IF($AE15=2018,VLOOKUP(Brut!DU15,Semaines!$F$2:$L$523,6,FALSE),IF($AE15=2019,VLOOKUP(Brut!DU15,Semaines!$G$2:$L$523,5,FALSE),IF($AE15=2020,VLOOKUP(Brut!DU15,Semaines!$H$2:$L$523,4,FALSE),IF($AE15=2021,VLOOKUP(Brut!DU15,Semaines!$I$2:$L$523,3,FALSE),IF($AE15=2022,VLOOKUP(Brut!DU15,Semaines!$J$2:$L$523,2,FALSE),""))))))))))</f>
        <v/>
      </c>
      <c r="DT15" s="119" t="str">
        <f>IF($AE15=2013,VLOOKUP(Brut!DU15,Semaines!$A$2:$L$523,12,FALSE),IF($AE15=2014,VLOOKUP(Brut!DU15,Semaines!$B$2:$L$523,11,FALSE),IF($AE15=2015,VLOOKUP(Brut!DU15,Semaines!$C$2:$L$523,10,FALSE),IF($AE15=2016,VLOOKUP(Brut!DU15,Semaines!$D$2:$L$523,9,FALSE),IF($AE15=2017,VLOOKUP(Brut!DU15,Semaines!$E$2:$L$523,8,FALSE),IF($AE15=2018,VLOOKUP(Brut!DU15,Semaines!$F$2:$L$523,7,FALSE),IF($AE15=2019,VLOOKUP(Brut!DU15,Semaines!$G$2:$L$523,6,FALSE),IF($AE15=2020,VLOOKUP(Brut!DU15,Semaines!$H$2:$L$523,5,FALSE),IF($AE15=2021,VLOOKUP(Brut!DU15,Semaines!$I$2:$L$523,4,FALSE),IF($AE15=2022,VLOOKUP(Brut!DU15,Semaines!$J$2:$L$523,3,FALSE),""))))))))))</f>
        <v/>
      </c>
      <c r="DU15" s="134"/>
      <c r="DV15" s="133"/>
      <c r="DW15" s="118" t="str">
        <f>IF($AE15=2013,VLOOKUP(Brut!DY15,Semaines!$A$2:$L$523,11,FALSE),IF($AE15=2014,VLOOKUP(Brut!DY15,Semaines!$B$2:$L$523,10,FALSE),IF($AE15=2015,VLOOKUP(Brut!DY15,Semaines!$C$2:$L$523,9,FALSE),IF($AE15=2016,VLOOKUP(Brut!DY15,Semaines!$D$2:$L$523,8,FALSE),IF($AE15=2017,VLOOKUP(Brut!DY15,Semaines!$E$2:$L$523,7,FALSE),IF($AE15=2018,VLOOKUP(Brut!DY15,Semaines!$F$2:$L$523,6,FALSE),IF($AE15=2019,VLOOKUP(Brut!DY15,Semaines!$G$2:$L$523,5,FALSE),IF($AE15=2020,VLOOKUP(Brut!DY15,Semaines!$H$2:$L$523,4,FALSE),IF($AE15=2021,VLOOKUP(Brut!DY15,Semaines!$I$2:$L$523,3,FALSE),IF($AE15=2022,VLOOKUP(Brut!DY15,Semaines!$J$2:$L$523,2,FALSE),""))))))))))</f>
        <v/>
      </c>
      <c r="DX15" s="119" t="str">
        <f>IF($AE15=2013,VLOOKUP(Brut!DY15,Semaines!$A$2:$L$523,12,FALSE),IF($AE15=2014,VLOOKUP(Brut!DY15,Semaines!$B$2:$L$523,11,FALSE),IF($AE15=2015,VLOOKUP(Brut!DY15,Semaines!$C$2:$L$523,10,FALSE),IF($AE15=2016,VLOOKUP(Brut!DY15,Semaines!$D$2:$L$523,9,FALSE),IF($AE15=2017,VLOOKUP(Brut!DY15,Semaines!$E$2:$L$523,8,FALSE),IF($AE15=2018,VLOOKUP(Brut!DY15,Semaines!$F$2:$L$523,7,FALSE),IF($AE15=2019,VLOOKUP(Brut!DY15,Semaines!$G$2:$L$523,6,FALSE),IF($AE15=2020,VLOOKUP(Brut!DY15,Semaines!$H$2:$L$523,5,FALSE),IF($AE15=2021,VLOOKUP(Brut!DY15,Semaines!$I$2:$L$523,4,FALSE),IF($AE15=2022,VLOOKUP(Brut!DY15,Semaines!$J$2:$L$523,3,FALSE),""))))))))))</f>
        <v/>
      </c>
      <c r="DY15" s="134"/>
      <c r="DZ15" s="133"/>
      <c r="EA15" s="118" t="str">
        <f>IF($AE15=2013,VLOOKUP(Brut!EC15,Semaines!$A$2:$L$523,11,FALSE),IF($AE15=2014,VLOOKUP(Brut!EC15,Semaines!$B$2:$L$523,10,FALSE),IF($AE15=2015,VLOOKUP(Brut!EC15,Semaines!$C$2:$L$523,9,FALSE),IF($AE15=2016,VLOOKUP(Brut!EC15,Semaines!$D$2:$L$523,8,FALSE),IF($AE15=2017,VLOOKUP(Brut!EC15,Semaines!$E$2:$L$523,7,FALSE),IF($AE15=2018,VLOOKUP(Brut!EC15,Semaines!$F$2:$L$523,6,FALSE),IF($AE15=2019,VLOOKUP(Brut!EC15,Semaines!$G$2:$L$523,5,FALSE),IF($AE15=2020,VLOOKUP(Brut!EC15,Semaines!$H$2:$L$523,4,FALSE),IF($AE15=2021,VLOOKUP(Brut!EC15,Semaines!$I$2:$L$523,3,FALSE),IF($AE15=2022,VLOOKUP(Brut!EC15,Semaines!$J$2:$L$523,2,FALSE),""))))))))))</f>
        <v/>
      </c>
      <c r="EB15" s="119" t="str">
        <f>IF($AE15=2013,VLOOKUP(Brut!EC15,Semaines!$A$2:$L$523,12,FALSE),IF($AE15=2014,VLOOKUP(Brut!EC15,Semaines!$B$2:$L$523,11,FALSE),IF($AE15=2015,VLOOKUP(Brut!EC15,Semaines!$C$2:$L$523,10,FALSE),IF($AE15=2016,VLOOKUP(Brut!EC15,Semaines!$D$2:$L$523,9,FALSE),IF($AE15=2017,VLOOKUP(Brut!EC15,Semaines!$E$2:$L$523,8,FALSE),IF($AE15=2018,VLOOKUP(Brut!EC15,Semaines!$F$2:$L$523,7,FALSE),IF($AE15=2019,VLOOKUP(Brut!EC15,Semaines!$G$2:$L$523,6,FALSE),IF($AE15=2020,VLOOKUP(Brut!EC15,Semaines!$H$2:$L$523,5,FALSE),IF($AE15=2021,VLOOKUP(Brut!EC15,Semaines!$I$2:$L$523,4,FALSE),IF($AE15=2022,VLOOKUP(Brut!EC15,Semaines!$J$2:$L$523,3,FALSE),""))))))))))</f>
        <v/>
      </c>
      <c r="EC15" s="134"/>
      <c r="ED15" s="133"/>
      <c r="EE15" s="118" t="str">
        <f>IF($AE15=2013,VLOOKUP(Brut!EG15,Semaines!$A$2:$L$523,11,FALSE),IF($AE15=2014,VLOOKUP(Brut!EG15,Semaines!$B$2:$L$523,10,FALSE),IF($AE15=2015,VLOOKUP(Brut!EG15,Semaines!$C$2:$L$523,9,FALSE),IF($AE15=2016,VLOOKUP(Brut!EG15,Semaines!$D$2:$L$523,8,FALSE),IF($AE15=2017,VLOOKUP(Brut!EG15,Semaines!$E$2:$L$523,7,FALSE),IF($AE15=2018,VLOOKUP(Brut!EG15,Semaines!$F$2:$L$523,6,FALSE),IF($AE15=2019,VLOOKUP(Brut!EG15,Semaines!$G$2:$L$523,5,FALSE),IF($AE15=2020,VLOOKUP(Brut!EG15,Semaines!$H$2:$L$523,4,FALSE),IF($AE15=2021,VLOOKUP(Brut!EG15,Semaines!$I$2:$L$523,3,FALSE),IF($AE15=2022,VLOOKUP(Brut!EG15,Semaines!$J$2:$L$523,2,FALSE),""))))))))))</f>
        <v/>
      </c>
      <c r="EF15" s="119" t="str">
        <f>IF($AE15=2013,VLOOKUP(Brut!EG15,Semaines!$A$2:$L$523,12,FALSE),IF($AE15=2014,VLOOKUP(Brut!EG15,Semaines!$B$2:$L$523,11,FALSE),IF($AE15=2015,VLOOKUP(Brut!EG15,Semaines!$C$2:$L$523,10,FALSE),IF($AE15=2016,VLOOKUP(Brut!EG15,Semaines!$D$2:$L$523,9,FALSE),IF($AE15=2017,VLOOKUP(Brut!EG15,Semaines!$E$2:$L$523,8,FALSE),IF($AE15=2018,VLOOKUP(Brut!EG15,Semaines!$F$2:$L$523,7,FALSE),IF($AE15=2019,VLOOKUP(Brut!EG15,Semaines!$G$2:$L$523,6,FALSE),IF($AE15=2020,VLOOKUP(Brut!EG15,Semaines!$H$2:$L$523,5,FALSE),IF($AE15=2021,VLOOKUP(Brut!EG15,Semaines!$I$2:$L$523,4,FALSE),IF($AE15=2022,VLOOKUP(Brut!EG15,Semaines!$J$2:$L$523,3,FALSE),""))))))))))</f>
        <v/>
      </c>
      <c r="EG15" s="134"/>
      <c r="EH15" s="133"/>
      <c r="EI15" s="130" t="str">
        <f>IF(Import!AU5=0,"",Import!AU5)</f>
        <v/>
      </c>
      <c r="EJ15" s="118" t="str">
        <f t="array" ref="EJ15">IFERROR(IF(EI15="",IF(EG15="",IF(EE15="","",IF($AE15=2013,VLOOKUP(Brut!EG15+1,Semaines!$A$2:$L$523,11,FALSE),IF($AE15=2014,VLOOKUP(Brut!EG15+1,Semaines!$B$2:$L$523,10,FALSE),IF($AE15=2015,VLOOKUP(Brut!EG15+1,Semaines!$C$2:$L$523,9,FALSE),IF($AE15=2016,VLOOKUP(Brut!EG15+1,Semaines!$D$2:$L$523,8,FALSE),IF($AE15=2017,VLOOKUP(Brut!EG15+1,Semaines!$E$2:$L$523,7,FALSE),IF($AE15=2018,VLOOKUP(Brut!EG15+1,Semaines!$F$2:$L$523,6,FALSE),IF($AE15=2019,VLOOKUP(Brut!EG15+1,Semaines!$G$2:$L$523,5,FALSE),IF($AE15=2020,VLOOKUP(Brut!EG15+1,Semaines!$H$2:$L$523,4,FALSE),IF($AE15=2021,VLOOKUP(Brut!EG15+1,Semaines!$I$2:$L$523,3,FALSE),IF($AE15=2022,VLOOKUP(Brut!EG15+1,Semaines!$J$2:$L$523,2,FALSE),""))))))))))),IF(EH15="",IF($AE15=2013,VLOOKUP(Brut!EG15+1,Semaines!$A$2:$L$523,11,FALSE),IF($AE15=2014,VLOOKUP(Brut!EG15+1,Semaines!$B$2:$L$523,10,FALSE),IF($AE15=2015,VLOOKUP(Brut!EG15+1,Semaines!$C$2:$L$523,9,FALSE),IF($AE15=2016,VLOOKUP(Brut!EG15+1,Semaines!$D$2:$L$523,8,FALSE),IF($AE15=2017,VLOOKUP(Brut!EG15+1,Semaines!$E$2:$L$523,7,FALSE),IF($AE15=2018,VLOOKUP(Brut!EG15+1,Semaines!$F$2:$L$523,6,FALSE),IF($AE15=2019,VLOOKUP(Brut!EG15+1,Semaines!$G$2:$L$523,5,FALSE),IF($AE15=2020,VLOOKUP(Brut!EG15+1,Semaines!$H$2:$L$523,4,FALSE),IF($AE15=2021,VLOOKUP(Brut!EG15+1,Semaines!$I$2:$L$523,3,FALSE),IF($AE15=2022,VLOOKUP(Brut!EG15+1,Semaines!$J$2:$L$523,2,FALSE),"")))))))))),IF($AE15=2013,VLOOKUP(Brut!EI15+1,Semaines!$A$2:$L$523,11,FALSE),IF($AE15=2014,VLOOKUP(Brut!EI15+1,Semaines!$B$2:$L$523,10,FALSE),IF($AE15=2015,VLOOKUP(Brut!EI15+1,Semaines!$C$2:$L$523,9,FALSE),IF($AE15=2016,VLOOKUP(Brut!EI15+1,Semaines!$D$2:$L$523,8,FALSE),IF($AE15=2017,VLOOKUP(Brut!EI15+1,Semaines!$E$2:$L$523,7,FALSE),IF($AE15=2018,VLOOKUP(Brut!EI15+1,Semaines!$F$2:$L$523,6,FALSE),IF($AE15=2019,VLOOKUP(Brut!EI15+1,Semaines!$G$2:$L$523,5,FALSE),IF($AE15=2020,VLOOKUP(Brut!EI15+1,Semaines!$H$2:$L$523,4,FALSE),IF($AE15=2021,VLOOKUP(Brut!EI15+1,Semaines!$I$2:$L$523,3,FALSE),IF($AE15=2022,VLOOKUP(Brut!EI15+1,Semaines!$J$2:$L$523,2,FALSE),"")))))))))))),_xlfn.ISOWEEKNUM(EI15)),"")</f>
        <v/>
      </c>
      <c r="EK15" s="119" t="str">
        <f>IF(EI15="",IF(EH15="",IF(EF15="","",IF($AE15=2013,VLOOKUP(Brut!EL15,Semaines!$A$2:$L$523,12,FALSE),IF($AE15=2014,VLOOKUP(Brut!EL15,Semaines!$B$2:$L$523,11,FALSE),IF($AE15=2015,VLOOKUP(Brut!EL15,Semaines!$C$2:$L$523,10,FALSE),IF($AE15=2016,VLOOKUP(Brut!EL15,Semaines!$D$2:$L$523,9,FALSE),IF($AE15=2017,VLOOKUP(Brut!EL15,Semaines!$E$2:$L$523,8,FALSE),IF($AE15=2018,VLOOKUP(Brut!EL15,Semaines!$F$2:$L$523,7,FALSE),IF($AE15=2019,VLOOKUP(Brut!EL15,Semaines!$G$2:$L$523,6,FALSE),IF($AE15=2020,VLOOKUP(Brut!EL15,Semaines!$H$2:$L$523,5,FALSE),IF($AE15=2021,VLOOKUP(Brut!EL15,Semaines!$I$2:$L$523,4,FALSE),IF($AE15=2022,VLOOKUP(Brut!EL15,Semaines!$J$2:$L$523,3,FALSE),""))))))))))),IF(EG15="",IF($AE15=2013,VLOOKUP(Brut!EL15,Semaines!$A$2:$L$523,12,FALSE),IF($AE15=2014,VLOOKUP(Brut!EL15,Semaines!$B$2:$L$523,11,FALSE),IF($AE15=2015,VLOOKUP(Brut!EL15,Semaines!$C$2:$L$523,10,FALSE),IF($AE15=2016,VLOOKUP(Brut!EL15,Semaines!$D$2:$L$523,9,FALSE),IF($AE15=2017,VLOOKUP(Brut!EL15,Semaines!$E$2:$L$523,8,FALSE),IF($AE15=2018,VLOOKUP(Brut!EL15,Semaines!$F$2:$L$523,7,FALSE),IF($AE15=2019,VLOOKUP(Brut!EL15,Semaines!$G$2:$L$523,6,FALSE),IF($AE15=2020,VLOOKUP(Brut!EL15,Semaines!$H$2:$L$523,5,FALSE),IF($AE15=2021,VLOOKUP(Brut!EL15,Semaines!$I$2:$L$523,4,FALSE),IF($AE15=2022,VLOOKUP(Brut!EL15,Semaines!$J$2:$L$523,3,FALSE),"")))))))))),IF(EF15="","",IF($AE15=2013,VLOOKUP(Brut!EL15,Semaines!$A$2:$L$523,12,FALSE),IF($AE15=2014,VLOOKUP(Brut!EL15,Semaines!$B$2:$L$523,11,FALSE),IF($AE15=2015,VLOOKUP(Brut!EL15,Semaines!$C$2:$L$523,10,FALSE),IF($AE15=2016,VLOOKUP(Brut!EL15,Semaines!$D$2:$L$523,9,FALSE),IF($AE15=2017,VLOOKUP(Brut!EL15,Semaines!$E$2:$L$523,8,FALSE),IF($AE15=2018,VLOOKUP(Brut!EL15,Semaines!$F$2:$L$523,7,FALSE),IF($AE15=2019,VLOOKUP(Brut!EL15,Semaines!$G$2:$L$523,6,FALSE),IF($AE15=2020,VLOOKUP(Brut!EL15,Semaines!$H$2:$L$523,5,FALSE),IF($AE15=2021,VLOOKUP(Brut!EL15,Semaines!$I$2:$L$523,4,FALSE),IF($AE15=2022,VLOOKUP(Brut!EL15,Semaines!$J$2:$L$523,3,FALSE),""))))))))))))),IF(AND(MONTH(EI15)=12,_xlfn.ISOWEEKNUM(EI15)=1),YEAR(EI15)+1,YEAR(EI15)))</f>
        <v/>
      </c>
      <c r="EL15" s="135"/>
      <c r="EM15" s="136"/>
      <c r="EN15" s="210"/>
      <c r="EO15" s="209"/>
      <c r="EP15" s="208"/>
      <c r="EQ15" s="118" t="str">
        <f>IF($AE15=2013,VLOOKUP(Brut!ES15,Semaines!$A$2:$L$523,11,FALSE),IF($AE15=2014,VLOOKUP(Brut!ES15,Semaines!$B$2:$L$523,10,FALSE),IF($AE15=2015,VLOOKUP(Brut!ES15,Semaines!$C$2:$L$523,9,FALSE),IF($AE15=2016,VLOOKUP(Brut!ES15,Semaines!$D$2:$L$523,8,FALSE),IF($AE15=2017,VLOOKUP(Brut!ES15,Semaines!$E$2:$L$523,7,FALSE),IF($AE15=2018,VLOOKUP(Brut!ES15,Semaines!$F$2:$L$523,6,FALSE),IF($AE15=2019,VLOOKUP(Brut!ES15,Semaines!$G$2:$L$523,5,FALSE),IF($AE15=2020,VLOOKUP(Brut!ES15,Semaines!$H$2:$L$523,4,FALSE),IF($AE15=2021,VLOOKUP(Brut!ES15,Semaines!$I$2:$L$523,3,FALSE),IF($AE15=2022,VLOOKUP(Brut!ES15,Semaines!$J$2:$L$523,2,FALSE),""))))))))))</f>
        <v/>
      </c>
      <c r="ER15" s="119" t="str">
        <f>IF($AE15=2013,VLOOKUP(Brut!ES15,Semaines!$A$2:$L$523,12,FALSE),IF($AE15=2014,VLOOKUP(Brut!ES15,Semaines!$B$2:$L$523,11,FALSE),IF($AE15=2015,VLOOKUP(Brut!ES15,Semaines!$C$2:$L$523,10,FALSE),IF($AE15=2016,VLOOKUP(Brut!ES15,Semaines!$D$2:$L$523,9,FALSE),IF($AE15=2017,VLOOKUP(Brut!ES15,Semaines!$E$2:$L$523,8,FALSE),IF($AE15=2018,VLOOKUP(Brut!ES15,Semaines!$F$2:$L$523,7,FALSE),IF($AE15=2019,VLOOKUP(Brut!ES15,Semaines!$G$2:$L$523,6,FALSE),IF($AE15=2020,VLOOKUP(Brut!ES15,Semaines!$H$2:$L$523,5,FALSE),IF($AE15=2021,VLOOKUP(Brut!ES15,Semaines!$I$2:$L$523,4,FALSE),IF($AE15=2022,VLOOKUP(Brut!ES15,Semaines!$J$2:$L$523,3,FALSE),""))))))))))</f>
        <v/>
      </c>
      <c r="ES15" s="134"/>
      <c r="ET15" s="133"/>
      <c r="EU15" s="118" t="str">
        <f>IF($AE15=2013,VLOOKUP(Brut!EW15,Semaines!$A$2:$L$523,11,FALSE),IF($AE15=2014,VLOOKUP(Brut!EW15,Semaines!$B$2:$L$523,10,FALSE),IF($AE15=2015,VLOOKUP(Brut!EW15,Semaines!$C$2:$L$523,9,FALSE),IF($AE15=2016,VLOOKUP(Brut!EW15,Semaines!$D$2:$L$523,8,FALSE),IF($AE15=2017,VLOOKUP(Brut!EW15,Semaines!$E$2:$L$523,7,FALSE),IF($AE15=2018,VLOOKUP(Brut!EW15,Semaines!$F$2:$L$523,6,FALSE),IF($AE15=2019,VLOOKUP(Brut!EW15,Semaines!$G$2:$L$523,5,FALSE),IF($AE15=2020,VLOOKUP(Brut!EW15,Semaines!$H$2:$L$523,4,FALSE),IF($AE15=2021,VLOOKUP(Brut!EW15,Semaines!$I$2:$L$523,3,FALSE),IF($AE15=2022,VLOOKUP(Brut!EW15,Semaines!$J$2:$L$523,2,FALSE),""))))))))))</f>
        <v/>
      </c>
      <c r="EV15" s="119" t="str">
        <f>IF($AE15=2013,VLOOKUP(Brut!EW15,Semaines!$A$2:$L$523,12,FALSE),IF($AE15=2014,VLOOKUP(Brut!EW15,Semaines!$B$2:$L$523,11,FALSE),IF($AE15=2015,VLOOKUP(Brut!EW15,Semaines!$C$2:$L$523,10,FALSE),IF($AE15=2016,VLOOKUP(Brut!EW15,Semaines!$D$2:$L$523,9,FALSE),IF($AE15=2017,VLOOKUP(Brut!EW15,Semaines!$E$2:$L$523,8,FALSE),IF($AE15=2018,VLOOKUP(Brut!EW15,Semaines!$F$2:$L$523,7,FALSE),IF($AE15=2019,VLOOKUP(Brut!EW15,Semaines!$G$2:$L$523,6,FALSE),IF($AE15=2020,VLOOKUP(Brut!EW15,Semaines!$H$2:$L$523,5,FALSE),IF($AE15=2021,VLOOKUP(Brut!EW15,Semaines!$I$2:$L$523,4,FALSE),IF($AE15=2022,VLOOKUP(Brut!EW15,Semaines!$J$2:$L$523,3,FALSE),""))))))))))</f>
        <v/>
      </c>
      <c r="EW15" s="134"/>
      <c r="EX15" s="133"/>
      <c r="EY15" s="208"/>
      <c r="EZ15" s="118" t="str">
        <f>IF($AE15=2013,VLOOKUP(Brut!FB15,Semaines!$A$2:$L$523,11,FALSE),IF($AE15=2014,VLOOKUP(Brut!FB15,Semaines!$B$2:$L$523,10,FALSE),IF($AE15=2015,VLOOKUP(Brut!FB15,Semaines!$C$2:$L$523,9,FALSE),IF($AE15=2016,VLOOKUP(Brut!FB15,Semaines!$D$2:$L$523,8,FALSE),IF($AE15=2017,VLOOKUP(Brut!FB15,Semaines!$E$2:$L$523,7,FALSE),IF($AE15=2018,VLOOKUP(Brut!FB15,Semaines!$F$2:$L$523,6,FALSE),IF($AE15=2019,VLOOKUP(Brut!FB15,Semaines!$G$2:$L$523,5,FALSE),IF($AE15=2020,VLOOKUP(Brut!FB15,Semaines!$H$2:$L$523,4,FALSE),IF($AE15=2021,VLOOKUP(Brut!FB15,Semaines!$I$2:$L$523,3,FALSE),IF($AE15=2022,VLOOKUP(Brut!FB15,Semaines!$J$2:$L$523,2,FALSE),""))))))))))</f>
        <v/>
      </c>
      <c r="FA15" s="119" t="str">
        <f>IF($AE15=2013,VLOOKUP(Brut!FB15,Semaines!$A$2:$L$523,12,FALSE),IF($AE15=2014,VLOOKUP(Brut!FB15,Semaines!$B$2:$L$523,11,FALSE),IF($AE15=2015,VLOOKUP(Brut!FB15,Semaines!$C$2:$L$523,10,FALSE),IF($AE15=2016,VLOOKUP(Brut!FB15,Semaines!$D$2:$L$523,9,FALSE),IF($AE15=2017,VLOOKUP(Brut!FB15,Semaines!$E$2:$L$523,8,FALSE),IF($AE15=2018,VLOOKUP(Brut!FB15,Semaines!$F$2:$L$523,7,FALSE),IF($AE15=2019,VLOOKUP(Brut!FB15,Semaines!$G$2:$L$523,6,FALSE),IF($AE15=2020,VLOOKUP(Brut!FB15,Semaines!$H$2:$L$523,5,FALSE),IF($AE15=2021,VLOOKUP(Brut!FB15,Semaines!$I$2:$L$523,4,FALSE),IF($AE15=2022,VLOOKUP(Brut!FB15,Semaines!$J$2:$L$523,3,FALSE),""))))))))))</f>
        <v/>
      </c>
      <c r="FB15" s="134"/>
      <c r="FC15" s="133"/>
      <c r="FD15" s="210"/>
      <c r="FE15" s="209"/>
      <c r="FF15" s="118" t="str">
        <f>IF($AE15=2013,VLOOKUP(Brut!FH15,Semaines!$A$2:$L$523,11,FALSE),IF($AE15=2014,VLOOKUP(Brut!FH15,Semaines!$B$2:$L$523,10,FALSE),IF($AE15=2015,VLOOKUP(Brut!FH15,Semaines!$C$2:$L$523,9,FALSE),IF($AE15=2016,VLOOKUP(Brut!FH15,Semaines!$D$2:$L$523,8,FALSE),IF($AE15=2017,VLOOKUP(Brut!FH15,Semaines!$E$2:$L$523,7,FALSE),IF($AE15=2018,VLOOKUP(Brut!FH15,Semaines!$F$2:$L$523,6,FALSE),IF($AE15=2019,VLOOKUP(Brut!FH15,Semaines!$G$2:$L$523,5,FALSE),IF($AE15=2020,VLOOKUP(Brut!FH15,Semaines!$H$2:$L$523,4,FALSE),IF($AE15=2021,VLOOKUP(Brut!FH15,Semaines!$I$2:$L$523,3,FALSE),IF($AE15=2022,VLOOKUP(Brut!FH15,Semaines!$J$2:$L$523,2,FALSE),""))))))))))</f>
        <v/>
      </c>
      <c r="FG15" s="119" t="str">
        <f>IF($AE15=2013,VLOOKUP(Brut!FH15,Semaines!$A$2:$L$523,12,FALSE),IF($AE15=2014,VLOOKUP(Brut!FH15,Semaines!$B$2:$L$523,11,FALSE),IF($AE15=2015,VLOOKUP(Brut!FH15,Semaines!$C$2:$L$523,10,FALSE),IF($AE15=2016,VLOOKUP(Brut!FH15,Semaines!$D$2:$L$523,9,FALSE),IF($AE15=2017,VLOOKUP(Brut!FH15,Semaines!$E$2:$L$523,8,FALSE),IF($AE15=2018,VLOOKUP(Brut!FH15,Semaines!$F$2:$L$523,7,FALSE),IF($AE15=2019,VLOOKUP(Brut!FH15,Semaines!$G$2:$L$523,6,FALSE),IF($AE15=2020,VLOOKUP(Brut!FH15,Semaines!$H$2:$L$523,5,FALSE),IF($AE15=2021,VLOOKUP(Brut!FH15,Semaines!$I$2:$L$523,4,FALSE),IF($AE15=2022,VLOOKUP(Brut!FH15,Semaines!$J$2:$L$523,3,FALSE),""))))))))))</f>
        <v/>
      </c>
      <c r="FH15" s="134"/>
      <c r="FI15" s="133"/>
      <c r="FJ15" s="208"/>
      <c r="FK15" s="118" t="str">
        <f>IF($AE15=2013,VLOOKUP(Brut!FM15,Semaines!$A$2:$L$523,11,FALSE),IF($AE15=2014,VLOOKUP(Brut!FM15,Semaines!$B$2:$L$523,10,FALSE),IF($AE15=2015,VLOOKUP(Brut!FM15,Semaines!$C$2:$L$523,9,FALSE),IF($AE15=2016,VLOOKUP(Brut!FM15,Semaines!$D$2:$L$523,8,FALSE),IF($AE15=2017,VLOOKUP(Brut!FM15,Semaines!$E$2:$L$523,7,FALSE),IF($AE15=2018,VLOOKUP(Brut!FM15,Semaines!$F$2:$L$523,6,FALSE),IF($AE15=2019,VLOOKUP(Brut!FM15,Semaines!$G$2:$L$523,5,FALSE),IF($AE15=2020,VLOOKUP(Brut!FM15,Semaines!$H$2:$L$523,4,FALSE),IF($AE15=2021,VLOOKUP(Brut!FM15,Semaines!$I$2:$L$523,3,FALSE),IF($AE15=2022,VLOOKUP(Brut!FM15,Semaines!$J$2:$L$523,2,FALSE),""))))))))))</f>
        <v/>
      </c>
      <c r="FL15" s="119" t="str">
        <f>IF($AE15=2013,VLOOKUP(Brut!FM15,Semaines!$A$2:$L$523,12,FALSE),IF($AE15=2014,VLOOKUP(Brut!FM15,Semaines!$B$2:$L$523,11,FALSE),IF($AE15=2015,VLOOKUP(Brut!FM15,Semaines!$C$2:$L$523,10,FALSE),IF($AE15=2016,VLOOKUP(Brut!FM15,Semaines!$D$2:$L$523,9,FALSE),IF($AE15=2017,VLOOKUP(Brut!FM15,Semaines!$E$2:$L$523,8,FALSE),IF($AE15=2018,VLOOKUP(Brut!FM15,Semaines!$F$2:$L$523,7,FALSE),IF($AE15=2019,VLOOKUP(Brut!FM15,Semaines!$G$2:$L$523,6,FALSE),IF($AE15=2020,VLOOKUP(Brut!FM15,Semaines!$H$2:$L$523,5,FALSE),IF($AE15=2021,VLOOKUP(Brut!FM15,Semaines!$I$2:$L$523,4,FALSE),IF($AE15=2022,VLOOKUP(Brut!FM15,Semaines!$J$2:$L$523,3,FALSE),""))))))))))</f>
        <v/>
      </c>
      <c r="FM15" s="134"/>
      <c r="FN15" s="133"/>
      <c r="FO15" s="118" t="str">
        <f>IF($AE15=2013,VLOOKUP(Brut!FQ15,Semaines!$A$2:$L$523,11,FALSE),IF($AE15=2014,VLOOKUP(Brut!FQ15,Semaines!$B$2:$L$523,10,FALSE),IF($AE15=2015,VLOOKUP(Brut!FQ15,Semaines!$C$2:$L$523,9,FALSE),IF($AE15=2016,VLOOKUP(Brut!FQ15,Semaines!$D$2:$L$523,8,FALSE),IF($AE15=2017,VLOOKUP(Brut!FQ15,Semaines!$E$2:$L$523,7,FALSE),IF($AE15=2018,VLOOKUP(Brut!FQ15,Semaines!$F$2:$L$523,6,FALSE),IF($AE15=2019,VLOOKUP(Brut!FQ15,Semaines!$G$2:$L$523,5,FALSE),IF($AE15=2020,VLOOKUP(Brut!FQ15,Semaines!$H$2:$L$523,4,FALSE),IF($AE15=2021,VLOOKUP(Brut!FQ15,Semaines!$I$2:$L$523,3,FALSE),IF($AE15=2022,VLOOKUP(Brut!FQ15,Semaines!$J$2:$L$523,2,FALSE),""))))))))))</f>
        <v/>
      </c>
      <c r="FP15" s="119" t="str">
        <f>IF($AE15=2013,VLOOKUP(Brut!FQ15,Semaines!$A$2:$L$523,12,FALSE),IF($AE15=2014,VLOOKUP(Brut!FQ15,Semaines!$B$2:$L$523,11,FALSE),IF($AE15=2015,VLOOKUP(Brut!FQ15,Semaines!$C$2:$L$523,10,FALSE),IF($AE15=2016,VLOOKUP(Brut!FQ15,Semaines!$D$2:$L$523,9,FALSE),IF($AE15=2017,VLOOKUP(Brut!FQ15,Semaines!$E$2:$L$523,8,FALSE),IF($AE15=2018,VLOOKUP(Brut!FQ15,Semaines!$F$2:$L$523,7,FALSE),IF($AE15=2019,VLOOKUP(Brut!FQ15,Semaines!$G$2:$L$523,6,FALSE),IF($AE15=2020,VLOOKUP(Brut!FQ15,Semaines!$H$2:$L$523,5,FALSE),IF($AE15=2021,VLOOKUP(Brut!FQ15,Semaines!$I$2:$L$523,4,FALSE),IF($AE15=2022,VLOOKUP(Brut!FQ15,Semaines!$J$2:$L$523,3,FALSE),""))))))))))</f>
        <v/>
      </c>
      <c r="FQ15" s="134"/>
      <c r="FR15" s="133"/>
      <c r="FS15" s="208"/>
      <c r="FT15" s="208"/>
      <c r="FU15" s="118" t="str">
        <f>IF($AE15=2013,VLOOKUP(Brut!FW15,Semaines!$A$2:$L$523,11,FALSE),IF($AE15=2014,VLOOKUP(Brut!FW15,Semaines!$B$2:$L$523,10,FALSE),IF($AE15=2015,VLOOKUP(Brut!FW15,Semaines!$C$2:$L$523,9,FALSE),IF($AE15=2016,VLOOKUP(Brut!FW15,Semaines!$D$2:$L$523,8,FALSE),IF($AE15=2017,VLOOKUP(Brut!FW15,Semaines!$E$2:$L$523,7,FALSE),IF($AE15=2018,VLOOKUP(Brut!FW15,Semaines!$F$2:$L$523,6,FALSE),IF($AE15=2019,VLOOKUP(Brut!FW15,Semaines!$G$2:$L$523,5,FALSE),IF($AE15=2020,VLOOKUP(Brut!FW15,Semaines!$H$2:$L$523,4,FALSE),IF($AE15=2021,VLOOKUP(Brut!FW15,Semaines!$I$2:$L$523,3,FALSE),IF($AE15=2022,VLOOKUP(Brut!FW15,Semaines!$J$2:$L$523,2,FALSE),""))))))))))</f>
        <v/>
      </c>
      <c r="FV15" s="119" t="str">
        <f>IF($AE15=2013,VLOOKUP(Brut!FW15,Semaines!$A$2:$L$523,12,FALSE),IF($AE15=2014,VLOOKUP(Brut!FW15,Semaines!$B$2:$L$523,11,FALSE),IF($AE15=2015,VLOOKUP(Brut!FW15,Semaines!$C$2:$L$523,10,FALSE),IF($AE15=2016,VLOOKUP(Brut!FW15,Semaines!$D$2:$L$523,9,FALSE),IF($AE15=2017,VLOOKUP(Brut!FW15,Semaines!$E$2:$L$523,8,FALSE),IF($AE15=2018,VLOOKUP(Brut!FW15,Semaines!$F$2:$L$523,7,FALSE),IF($AE15=2019,VLOOKUP(Brut!FW15,Semaines!$G$2:$L$523,6,FALSE),IF($AE15=2020,VLOOKUP(Brut!FW15,Semaines!$H$2:$L$523,5,FALSE),IF($AE15=2021,VLOOKUP(Brut!FW15,Semaines!$I$2:$L$523,4,FALSE),IF($AE15=2022,VLOOKUP(Brut!FW15,Semaines!$J$2:$L$523,3,FALSE),""))))))))))</f>
        <v/>
      </c>
      <c r="FW15" s="134"/>
      <c r="FX15" s="133"/>
      <c r="FY15" s="118" t="str">
        <f>IF($AE15=2013,VLOOKUP(Brut!GA15,Semaines!$A$2:$L$523,11,FALSE),IF($AE15=2014,VLOOKUP(Brut!GA15,Semaines!$B$2:$L$523,10,FALSE),IF($AE15=2015,VLOOKUP(Brut!GA15,Semaines!$C$2:$L$523,9,FALSE),IF($AE15=2016,VLOOKUP(Brut!GA15,Semaines!$D$2:$L$523,8,FALSE),IF($AE15=2017,VLOOKUP(Brut!GA15,Semaines!$E$2:$L$523,7,FALSE),IF($AE15=2018,VLOOKUP(Brut!GA15,Semaines!$F$2:$L$523,6,FALSE),IF($AE15=2019,VLOOKUP(Brut!GA15,Semaines!$G$2:$L$523,5,FALSE),IF($AE15=2020,VLOOKUP(Brut!GA15,Semaines!$H$2:$L$523,4,FALSE),IF($AE15=2021,VLOOKUP(Brut!GA15,Semaines!$I$2:$L$523,3,FALSE),IF($AE15=2022,VLOOKUP(Brut!GA15,Semaines!$J$2:$L$523,2,FALSE),""))))))))))</f>
        <v/>
      </c>
      <c r="FZ15" s="119" t="str">
        <f>IF($AE15=2013,VLOOKUP(Brut!GA15,Semaines!$A$2:$L$523,12,FALSE),IF($AE15=2014,VLOOKUP(Brut!GA15,Semaines!$B$2:$L$523,11,FALSE),IF($AE15=2015,VLOOKUP(Brut!GA15,Semaines!$C$2:$L$523,10,FALSE),IF($AE15=2016,VLOOKUP(Brut!GA15,Semaines!$D$2:$L$523,9,FALSE),IF($AE15=2017,VLOOKUP(Brut!GA15,Semaines!$E$2:$L$523,8,FALSE),IF($AE15=2018,VLOOKUP(Brut!GA15,Semaines!$F$2:$L$523,7,FALSE),IF($AE15=2019,VLOOKUP(Brut!GA15,Semaines!$G$2:$L$523,6,FALSE),IF($AE15=2020,VLOOKUP(Brut!GA15,Semaines!$H$2:$L$523,5,FALSE),IF($AE15=2021,VLOOKUP(Brut!GA15,Semaines!$I$2:$L$523,4,FALSE),IF($AE15=2022,VLOOKUP(Brut!GA15,Semaines!$J$2:$L$523,3,FALSE),""))))))))))</f>
        <v/>
      </c>
      <c r="GA15" s="134"/>
      <c r="GB15" s="133"/>
      <c r="GC15" s="118" t="str">
        <f>IF($AE15=2013,VLOOKUP(Brut!GE15,Semaines!$A$2:$L$523,11,FALSE),IF($AE15=2014,VLOOKUP(Brut!GE15,Semaines!$B$2:$L$523,10,FALSE),IF($AE15=2015,VLOOKUP(Brut!GE15,Semaines!$C$2:$L$523,9,FALSE),IF($AE15=2016,VLOOKUP(Brut!GE15,Semaines!$D$2:$L$523,8,FALSE),IF($AE15=2017,VLOOKUP(Brut!GE15,Semaines!$E$2:$L$523,7,FALSE),IF($AE15=2018,VLOOKUP(Brut!GE15,Semaines!$F$2:$L$523,6,FALSE),IF($AE15=2019,VLOOKUP(Brut!GE15,Semaines!$G$2:$L$523,5,FALSE),IF($AE15=2020,VLOOKUP(Brut!GE15,Semaines!$H$2:$L$523,4,FALSE),IF($AE15=2021,VLOOKUP(Brut!GE15,Semaines!$I$2:$L$523,3,FALSE),IF($AE15=2022,VLOOKUP(Brut!GE15,Semaines!$J$2:$L$523,2,FALSE),""))))))))))</f>
        <v/>
      </c>
      <c r="GD15" s="119" t="str">
        <f>IF($AE15=2013,VLOOKUP(Brut!GE15,Semaines!$A$2:$L$523,12,FALSE),IF($AE15=2014,VLOOKUP(Brut!GE15,Semaines!$B$2:$L$523,11,FALSE),IF($AE15=2015,VLOOKUP(Brut!GE15,Semaines!$C$2:$L$523,10,FALSE),IF($AE15=2016,VLOOKUP(Brut!GE15,Semaines!$D$2:$L$523,9,FALSE),IF($AE15=2017,VLOOKUP(Brut!GE15,Semaines!$E$2:$L$523,8,FALSE),IF($AE15=2018,VLOOKUP(Brut!GE15,Semaines!$F$2:$L$523,7,FALSE),IF($AE15=2019,VLOOKUP(Brut!GE15,Semaines!$G$2:$L$523,6,FALSE),IF($AE15=2020,VLOOKUP(Brut!GE15,Semaines!$H$2:$L$523,5,FALSE),IF($AE15=2021,VLOOKUP(Brut!GE15,Semaines!$I$2:$L$523,4,FALSE),IF($AE15=2022,VLOOKUP(Brut!GE15,Semaines!$J$2:$L$523,3,FALSE),""))))))))))</f>
        <v/>
      </c>
      <c r="GE15" s="134"/>
      <c r="GF15" s="133"/>
      <c r="GG15" s="208"/>
      <c r="GH15" s="118" t="str">
        <f>IF($AE15=2013,VLOOKUP(Brut!GJ15,Semaines!$A$2:$L$523,11,FALSE),IF($AE15=2014,VLOOKUP(Brut!GJ15,Semaines!$B$2:$L$523,10,FALSE),IF($AE15=2015,VLOOKUP(Brut!GJ15,Semaines!$C$2:$L$523,9,FALSE),IF($AE15=2016,VLOOKUP(Brut!GJ15,Semaines!$D$2:$L$523,8,FALSE),IF($AE15=2017,VLOOKUP(Brut!GJ15,Semaines!$E$2:$L$523,7,FALSE),IF($AE15=2018,VLOOKUP(Brut!GJ15,Semaines!$F$2:$L$523,6,FALSE),IF($AE15=2019,VLOOKUP(Brut!GJ15,Semaines!$G$2:$L$523,5,FALSE),IF($AE15=2020,VLOOKUP(Brut!GJ15,Semaines!$H$2:$L$523,4,FALSE),IF($AE15=2021,VLOOKUP(Brut!GJ15,Semaines!$I$2:$L$523,3,FALSE),IF($AE15=2022,VLOOKUP(Brut!GJ15,Semaines!$J$2:$L$523,2,FALSE),""))))))))))</f>
        <v/>
      </c>
      <c r="GI15" s="119" t="str">
        <f>IF($AE15=2013,VLOOKUP(Brut!GJ15,Semaines!$A$2:$L$523,12,FALSE),IF($AE15=2014,VLOOKUP(Brut!GJ15,Semaines!$B$2:$L$523,11,FALSE),IF($AE15=2015,VLOOKUP(Brut!GJ15,Semaines!$C$2:$L$523,10,FALSE),IF($AE15=2016,VLOOKUP(Brut!GJ15,Semaines!$D$2:$L$523,9,FALSE),IF($AE15=2017,VLOOKUP(Brut!GJ15,Semaines!$E$2:$L$523,8,FALSE),IF($AE15=2018,VLOOKUP(Brut!GJ15,Semaines!$F$2:$L$523,7,FALSE),IF($AE15=2019,VLOOKUP(Brut!GJ15,Semaines!$G$2:$L$523,6,FALSE),IF($AE15=2020,VLOOKUP(Brut!GJ15,Semaines!$H$2:$L$523,5,FALSE),IF($AE15=2021,VLOOKUP(Brut!GJ15,Semaines!$I$2:$L$523,4,FALSE),IF($AE15=2022,VLOOKUP(Brut!GJ15,Semaines!$J$2:$L$523,3,FALSE),""))))))))))</f>
        <v/>
      </c>
      <c r="GJ15" s="134"/>
      <c r="GK15" s="133"/>
      <c r="GL15" s="118" t="str">
        <f>IF($AE15=2013,VLOOKUP(Brut!GN15,Semaines!$A$2:$L$523,11,FALSE),IF($AE15=2014,VLOOKUP(Brut!GN15,Semaines!$B$2:$L$523,10,FALSE),IF($AE15=2015,VLOOKUP(Brut!GN15,Semaines!$C$2:$L$523,9,FALSE),IF($AE15=2016,VLOOKUP(Brut!GN15,Semaines!$D$2:$L$523,8,FALSE),IF($AE15=2017,VLOOKUP(Brut!GN15,Semaines!$E$2:$L$523,7,FALSE),IF($AE15=2018,VLOOKUP(Brut!GN15,Semaines!$F$2:$L$523,6,FALSE),IF($AE15=2019,VLOOKUP(Brut!GN15,Semaines!$G$2:$L$523,5,FALSE),IF($AE15=2020,VLOOKUP(Brut!GN15,Semaines!$H$2:$L$523,4,FALSE),IF($AE15=2021,VLOOKUP(Brut!GN15,Semaines!$I$2:$L$523,3,FALSE),IF($AE15=2022,VLOOKUP(Brut!GN15,Semaines!$J$2:$L$523,2,FALSE),""))))))))))</f>
        <v/>
      </c>
      <c r="GM15" s="119" t="str">
        <f>IF($AE15=2013,VLOOKUP(Brut!GN15,Semaines!$A$2:$L$523,12,FALSE),IF($AE15=2014,VLOOKUP(Brut!GN15,Semaines!$B$2:$L$523,11,FALSE),IF($AE15=2015,VLOOKUP(Brut!GN15,Semaines!$C$2:$L$523,10,FALSE),IF($AE15=2016,VLOOKUP(Brut!GN15,Semaines!$D$2:$L$523,9,FALSE),IF($AE15=2017,VLOOKUP(Brut!GN15,Semaines!$E$2:$L$523,8,FALSE),IF($AE15=2018,VLOOKUP(Brut!GN15,Semaines!$F$2:$L$523,7,FALSE),IF($AE15=2019,VLOOKUP(Brut!GN15,Semaines!$G$2:$L$523,6,FALSE),IF($AE15=2020,VLOOKUP(Brut!GN15,Semaines!$H$2:$L$523,5,FALSE),IF($AE15=2021,VLOOKUP(Brut!GN15,Semaines!$I$2:$L$523,4,FALSE),IF($AE15=2022,VLOOKUP(Brut!GN15,Semaines!$J$2:$L$523,3,FALSE),""))))))))))</f>
        <v/>
      </c>
      <c r="GN15" s="134"/>
      <c r="GO15" s="133"/>
      <c r="GP15" s="210"/>
      <c r="GQ15" s="211"/>
      <c r="GR15" s="210"/>
      <c r="GS15" s="209"/>
      <c r="GT15" s="211"/>
      <c r="GU15" s="209"/>
      <c r="GV15" s="118" t="str">
        <f>IF($AE15=2013,VLOOKUP(Brut!GX15,Semaines!$A$2:$L$523,11,FALSE),IF($AE15=2014,VLOOKUP(Brut!GX15,Semaines!$B$2:$L$523,10,FALSE),IF($AE15=2015,VLOOKUP(Brut!GX15,Semaines!$C$2:$L$523,9,FALSE),IF($AE15=2016,VLOOKUP(Brut!GX15,Semaines!$D$2:$L$523,8,FALSE),IF($AE15=2017,VLOOKUP(Brut!GX15,Semaines!$E$2:$L$523,7,FALSE),IF($AE15=2018,VLOOKUP(Brut!GX15,Semaines!$F$2:$L$523,6,FALSE),IF($AE15=2019,VLOOKUP(Brut!GX15,Semaines!$G$2:$L$523,5,FALSE),IF($AE15=2020,VLOOKUP(Brut!GX15,Semaines!$H$2:$L$523,4,FALSE),IF($AE15=2021,VLOOKUP(Brut!GX15,Semaines!$I$2:$L$523,3,FALSE),IF($AE15=2022,VLOOKUP(Brut!GX15,Semaines!$J$2:$L$523,2,FALSE),""))))))))))</f>
        <v/>
      </c>
      <c r="GW15" s="119" t="str">
        <f>IF($AE15=2013,VLOOKUP(Brut!GX15,Semaines!$A$2:$L$523,12,FALSE),IF($AE15=2014,VLOOKUP(Brut!GX15,Semaines!$B$2:$L$523,11,FALSE),IF($AE15=2015,VLOOKUP(Brut!GX15,Semaines!$C$2:$L$523,10,FALSE),IF($AE15=2016,VLOOKUP(Brut!GX15,Semaines!$D$2:$L$523,9,FALSE),IF($AE15=2017,VLOOKUP(Brut!GX15,Semaines!$E$2:$L$523,8,FALSE),IF($AE15=2018,VLOOKUP(Brut!GX15,Semaines!$F$2:$L$523,7,FALSE),IF($AE15=2019,VLOOKUP(Brut!GX15,Semaines!$G$2:$L$523,6,FALSE),IF($AE15=2020,VLOOKUP(Brut!GX15,Semaines!$H$2:$L$523,5,FALSE),IF($AE15=2021,VLOOKUP(Brut!GX15,Semaines!$I$2:$L$523,4,FALSE),IF($AE15=2022,VLOOKUP(Brut!GX15,Semaines!$J$2:$L$523,3,FALSE),""))))))))))</f>
        <v/>
      </c>
      <c r="GX15" s="134"/>
      <c r="GY15" s="133"/>
      <c r="GZ15" s="208"/>
      <c r="HA15" s="214"/>
      <c r="HB15" s="215"/>
      <c r="HC15" s="182"/>
      <c r="HD15" s="209"/>
      <c r="HE15" s="208"/>
      <c r="HF15" s="118" t="str">
        <f>IF($AE15=2013,VLOOKUP(Brut!HH15,Semaines!$A$2:$L$523,11,FALSE),IF($AE15=2014,VLOOKUP(Brut!HH15,Semaines!$B$2:$L$523,10,FALSE),IF($AE15=2015,VLOOKUP(Brut!HH15,Semaines!$C$2:$L$523,9,FALSE),IF($AE15=2016,VLOOKUP(Brut!HH15,Semaines!$D$2:$L$523,8,FALSE),IF($AE15=2017,VLOOKUP(Brut!HH15,Semaines!$E$2:$L$523,7,FALSE),IF($AE15=2018,VLOOKUP(Brut!HH15,Semaines!$F$2:$L$523,6,FALSE),IF($AE15=2019,VLOOKUP(Brut!HH15,Semaines!$G$2:$L$523,5,FALSE),IF($AE15=2020,VLOOKUP(Brut!HH15,Semaines!$H$2:$L$523,4,FALSE),IF($AE15=2021,VLOOKUP(Brut!HH15,Semaines!$I$2:$L$523,3,FALSE),IF($AE15=2022,VLOOKUP(Brut!HH15,Semaines!$J$2:$L$523,2,FALSE),""))))))))))</f>
        <v/>
      </c>
      <c r="HG15" s="119" t="str">
        <f>IF($AE15=2013,VLOOKUP(Brut!HH15,Semaines!$A$2:$L$523,12,FALSE),IF($AE15=2014,VLOOKUP(Brut!HH15,Semaines!$B$2:$L$523,11,FALSE),IF($AE15=2015,VLOOKUP(Brut!HH15,Semaines!$C$2:$L$523,10,FALSE),IF($AE15=2016,VLOOKUP(Brut!HH15,Semaines!$D$2:$L$523,9,FALSE),IF($AE15=2017,VLOOKUP(Brut!HH15,Semaines!$E$2:$L$523,8,FALSE),IF($AE15=2018,VLOOKUP(Brut!HH15,Semaines!$F$2:$L$523,7,FALSE),IF($AE15=2019,VLOOKUP(Brut!HH15,Semaines!$G$2:$L$523,6,FALSE),IF($AE15=2020,VLOOKUP(Brut!HH15,Semaines!$H$2:$L$523,5,FALSE),IF($AE15=2021,VLOOKUP(Brut!HH15,Semaines!$I$2:$L$523,4,FALSE),IF($AE15=2022,VLOOKUP(Brut!HH15,Semaines!$J$2:$L$523,3,FALSE),""))))))))))</f>
        <v/>
      </c>
      <c r="HH15" s="134"/>
      <c r="HI15" s="133"/>
      <c r="HJ15" s="210"/>
      <c r="HK15" s="209"/>
      <c r="HL15" s="118" t="str">
        <f>IF($AE15=2013,VLOOKUP(Brut!HN15,Semaines!$A$2:$L$523,11,FALSE),IF($AE15=2014,VLOOKUP(Brut!HN15,Semaines!$B$2:$L$523,10,FALSE),IF($AE15=2015,VLOOKUP(Brut!HN15,Semaines!$C$2:$L$523,9,FALSE),IF($AE15=2016,VLOOKUP(Brut!HN15,Semaines!$D$2:$L$523,8,FALSE),IF($AE15=2017,VLOOKUP(Brut!HN15,Semaines!$E$2:$L$523,7,FALSE),IF($AE15=2018,VLOOKUP(Brut!HN15,Semaines!$F$2:$L$523,6,FALSE),IF($AE15=2019,VLOOKUP(Brut!HN15,Semaines!$G$2:$L$523,5,FALSE),IF($AE15=2020,VLOOKUP(Brut!HN15,Semaines!$H$2:$L$523,4,FALSE),IF($AE15=2021,VLOOKUP(Brut!HN15,Semaines!$I$2:$L$523,3,FALSE),IF($AE15=2022,VLOOKUP(Brut!HN15,Semaines!$J$2:$L$523,2,FALSE),""))))))))))</f>
        <v/>
      </c>
      <c r="HM15" s="119" t="str">
        <f>IF($AE15=2013,VLOOKUP(Brut!HN15,Semaines!$A$2:$L$523,12,FALSE),IF($AE15=2014,VLOOKUP(Brut!HN15,Semaines!$B$2:$L$523,11,FALSE),IF($AE15=2015,VLOOKUP(Brut!HN15,Semaines!$C$2:$L$523,10,FALSE),IF($AE15=2016,VLOOKUP(Brut!HN15,Semaines!$D$2:$L$523,9,FALSE),IF($AE15=2017,VLOOKUP(Brut!HN15,Semaines!$E$2:$L$523,8,FALSE),IF($AE15=2018,VLOOKUP(Brut!HN15,Semaines!$F$2:$L$523,7,FALSE),IF($AE15=2019,VLOOKUP(Brut!HN15,Semaines!$G$2:$L$523,6,FALSE),IF($AE15=2020,VLOOKUP(Brut!HN15,Semaines!$H$2:$L$523,5,FALSE),IF($AE15=2021,VLOOKUP(Brut!HN15,Semaines!$I$2:$L$523,4,FALSE),IF($AE15=2022,VLOOKUP(Brut!HN15,Semaines!$J$2:$L$523,3,FALSE),""))))))))))</f>
        <v/>
      </c>
      <c r="HN15" s="134"/>
      <c r="HO15" s="133"/>
      <c r="HP15" s="210"/>
      <c r="HQ15" s="211"/>
      <c r="HR15" s="210"/>
      <c r="HS15" s="209"/>
      <c r="HT15" s="209"/>
      <c r="HU15" s="208"/>
      <c r="HV15" s="208"/>
      <c r="HW15" s="210"/>
      <c r="HX15" s="209"/>
      <c r="HY15" s="229" t="str">
        <f>IF($AE15=2013,VLOOKUP(Brut!IA15,Semaines!$A$2:$L$523,11,FALSE),IF($AE15=2014,VLOOKUP(Brut!IA15,Semaines!$B$2:$L$523,10,FALSE),IF($AE15=2015,VLOOKUP(Brut!IA15,Semaines!$C$2:$L$523,9,FALSE),IF($AE15=2016,VLOOKUP(Brut!IA15,Semaines!$D$2:$L$523,8,FALSE),IF($AE15=2017,VLOOKUP(Brut!IA15,Semaines!$E$2:$L$523,7,FALSE),IF($AE15=2018,VLOOKUP(Brut!IA15,Semaines!$F$2:$L$523,6,FALSE),IF($AE15=2019,VLOOKUP(Brut!IA15,Semaines!$G$2:$L$523,5,FALSE),IF($AE15=2020,VLOOKUP(Brut!IA15,Semaines!$H$2:$L$523,4,FALSE),IF($AE15=2021,VLOOKUP(Brut!IA15,Semaines!$I$2:$L$523,3,FALSE),IF($AE15=2022,VLOOKUP(Brut!IA15,Semaines!$J$2:$L$523,2,FALSE),""))))))))))</f>
        <v/>
      </c>
      <c r="HZ15" s="119" t="str">
        <f>IF($AE15=2013,VLOOKUP(Brut!IA15,Semaines!$A$2:$L$523,12,FALSE),IF($AE15=2014,VLOOKUP(Brut!IA15,Semaines!$B$2:$L$523,11,FALSE),IF($AE15=2015,VLOOKUP(Brut!IA15,Semaines!$C$2:$L$523,10,FALSE),IF($AE15=2016,VLOOKUP(Brut!IA15,Semaines!$D$2:$L$523,9,FALSE),IF($AE15=2017,VLOOKUP(Brut!IA15,Semaines!$E$2:$L$523,8,FALSE),IF($AE15=2018,VLOOKUP(Brut!IA15,Semaines!$F$2:$L$523,7,FALSE),IF($AE15=2019,VLOOKUP(Brut!IA15,Semaines!$G$2:$L$523,6,FALSE),IF($AE15=2020,VLOOKUP(Brut!IA15,Semaines!$H$2:$L$523,5,FALSE),IF($AE15=2021,VLOOKUP(Brut!IA15,Semaines!$I$2:$L$523,4,FALSE),IF($AE15=2022,VLOOKUP(Brut!IA15,Semaines!$J$2:$L$523,3,FALSE),""))))))))))</f>
        <v/>
      </c>
      <c r="IA15" s="134"/>
      <c r="IB15" s="133"/>
      <c r="IC15" s="118" t="str">
        <f>IF($AE15=2013,VLOOKUP(Brut!IE15,Semaines!$A$2:$L$523,11,FALSE),IF($AE15=2014,VLOOKUP(Brut!IE15,Semaines!$B$2:$L$523,10,FALSE),IF($AE15=2015,VLOOKUP(Brut!IE15,Semaines!$C$2:$L$523,9,FALSE),IF($AE15=2016,VLOOKUP(Brut!IE15,Semaines!$D$2:$L$523,8,FALSE),IF($AE15=2017,VLOOKUP(Brut!IE15,Semaines!$E$2:$L$523,7,FALSE),IF($AE15=2018,VLOOKUP(Brut!IE15,Semaines!$F$2:$L$523,6,FALSE),IF($AE15=2019,VLOOKUP(Brut!IE15,Semaines!$G$2:$L$523,5,FALSE),IF($AE15=2020,VLOOKUP(Brut!IE15,Semaines!$H$2:$L$523,4,FALSE),IF($AE15=2021,VLOOKUP(Brut!IE15,Semaines!$I$2:$L$523,3,FALSE),IF($AE15=2022,VLOOKUP(Brut!IE15,Semaines!$J$2:$L$523,2,FALSE),""))))))))))</f>
        <v/>
      </c>
      <c r="ID15" s="119" t="str">
        <f>IF($AE15=2013,VLOOKUP(Brut!IE15,Semaines!$A$2:$L$523,12,FALSE),IF($AE15=2014,VLOOKUP(Brut!IE15,Semaines!$B$2:$L$523,11,FALSE),IF($AE15=2015,VLOOKUP(Brut!IE15,Semaines!$C$2:$L$523,10,FALSE),IF($AE15=2016,VLOOKUP(Brut!IE15,Semaines!$D$2:$L$523,9,FALSE),IF($AE15=2017,VLOOKUP(Brut!IE15,Semaines!$E$2:$L$523,8,FALSE),IF($AE15=2018,VLOOKUP(Brut!IE15,Semaines!$F$2:$L$523,7,FALSE),IF($AE15=2019,VLOOKUP(Brut!IE15,Semaines!$G$2:$L$523,6,FALSE),IF($AE15=2020,VLOOKUP(Brut!IE15,Semaines!$H$2:$L$523,5,FALSE),IF($AE15=2021,VLOOKUP(Brut!IE15,Semaines!$I$2:$L$523,4,FALSE),IF($AE15=2022,VLOOKUP(Brut!IE15,Semaines!$J$2:$L$523,3,FALSE),""))))))))))</f>
        <v/>
      </c>
      <c r="IE15" s="134"/>
      <c r="IF15" s="133"/>
      <c r="IG15" s="128" t="str">
        <f>IF(Import!AY5=0,"",Import!AY5)</f>
        <v/>
      </c>
      <c r="IH15" s="118" t="str">
        <f t="array" ref="IH15">IFERROR(IF(IG15="",IF(IE15="",IF(IC15="","",IF($AE15=2013,VLOOKUP(Brut!IE15+1,Semaines!$A$2:$L$523,11,FALSE),IF($AE15=2014,VLOOKUP(Brut!IE15+1,Semaines!$B$2:$L$523,10,FALSE),IF($AE15=2015,VLOOKUP(Brut!IE15+1,Semaines!$C$2:$L$523,9,FALSE),IF($AE15=2016,VLOOKUP(Brut!IE15+1,Semaines!$D$2:$L$523,8,FALSE),IF($AE15=2017,VLOOKUP(Brut!IE15+1,Semaines!$E$2:$L$523,7,FALSE),IF($AE15=2018,VLOOKUP(Brut!IE15+1,Semaines!$F$2:$L$523,6,FALSE),IF($AE15=2019,VLOOKUP(Brut!IE15+1,Semaines!$G$2:$L$523,5,FALSE),IF($AE15=2020,VLOOKUP(Brut!IE15+1,Semaines!$H$2:$L$523,4,FALSE),IF($AE15=2021,VLOOKUP(Brut!IE15+1,Semaines!$I$2:$L$523,3,FALSE),IF($AE15=2022,VLOOKUP(Brut!IE15+1,Semaines!$J$2:$L$523,2,FALSE),""))))))))))),IF(IF15="",IF($AE15=2013,VLOOKUP(Brut!IE15+1,Semaines!$A$2:$L$523,11,FALSE),IF($AE15=2014,VLOOKUP(Brut!IE15+1,Semaines!$B$2:$L$523,10,FALSE),IF($AE15=2015,VLOOKUP(Brut!IE15+1,Semaines!$C$2:$L$523,9,FALSE),IF($AE15=2016,VLOOKUP(Brut!IE15+1,Semaines!$D$2:$L$523,8,FALSE),IF($AE15=2017,VLOOKUP(Brut!IE15+1,Semaines!$E$2:$L$523,7,FALSE),IF($AE15=2018,VLOOKUP(Brut!IE15+1,Semaines!$F$2:$L$523,6,FALSE),IF($AE15=2019,VLOOKUP(Brut!IE15+1,Semaines!$G$2:$L$523,5,FALSE),IF($AE15=2020,VLOOKUP(Brut!IE15+1,Semaines!$H$2:$L$523,4,FALSE),IF($AE15=2021,VLOOKUP(Brut!IE15+1,Semaines!$I$2:$L$523,3,FALSE),IF($AE15=2022,VLOOKUP(Brut!IE15+1,Semaines!$J$2:$L$523,2,FALSE),"")))))))))),IF($AE15=2013,VLOOKUP(Brut!IG15+1,Semaines!$A$2:$L$523,11,FALSE),IF($AE15=2014,VLOOKUP(Brut!IG15+1,Semaines!$B$2:$L$523,10,FALSE),IF($AE15=2015,VLOOKUP(Brut!IG15+1,Semaines!$C$2:$L$523,9,FALSE),IF($AE15=2016,VLOOKUP(Brut!IG15+1,Semaines!$D$2:$L$523,8,FALSE),IF($AE15=2017,VLOOKUP(Brut!IG15+1,Semaines!$E$2:$L$523,7,FALSE),IF($AE15=2018,VLOOKUP(Brut!IG15+1,Semaines!$F$2:$L$523,6,FALSE),IF($AE15=2019,VLOOKUP(Brut!IG15+1,Semaines!$G$2:$L$523,5,FALSE),IF($AE15=2020,VLOOKUP(Brut!IG15+1,Semaines!$H$2:$L$523,4,FALSE),IF($AE15=2021,VLOOKUP(Brut!IG15+1,Semaines!$I$2:$L$523,3,FALSE),IF($AE15=2022,VLOOKUP(Brut!IG15+1,Semaines!$J$2:$L$523,2,FALSE),"")))))))))))),_xlfn.ISOWEEKNUM(IG15)),"")</f>
        <v/>
      </c>
      <c r="II15" s="119" t="str">
        <f>IF(IG15="",IF(IF15="",IF(ID15="","",IF($AE15=2013,VLOOKUP(Brut!IJ15,Semaines!$A$2:$L$523,12,FALSE),IF($AE15=2014,VLOOKUP(Brut!IJ15,Semaines!$B$2:$L$523,11,FALSE),IF($AE15=2015,VLOOKUP(Brut!IJ15,Semaines!$C$2:$L$523,10,FALSE),IF($AE15=2016,VLOOKUP(Brut!IJ15,Semaines!$D$2:$L$523,9,FALSE),IF($AE15=2017,VLOOKUP(Brut!IJ15,Semaines!$E$2:$L$523,8,FALSE),IF($AE15=2018,VLOOKUP(Brut!IJ15,Semaines!$F$2:$L$523,7,FALSE),IF($AE15=2019,VLOOKUP(Brut!IJ15,Semaines!$G$2:$L$523,6,FALSE),IF($AE15=2020,VLOOKUP(Brut!IJ15,Semaines!$H$2:$L$523,5,FALSE),IF($AE15=2021,VLOOKUP(Brut!IJ15,Semaines!$I$2:$L$523,4,FALSE),IF($AE15=2022,VLOOKUP(Brut!IJ15,Semaines!$J$2:$L$523,3,FALSE),""))))))))))),IF(IE15="",IF($AE15=2013,VLOOKUP(Brut!IJ15,Semaines!$A$2:$L$523,12,FALSE),IF($AE15=2014,VLOOKUP(Brut!IJ15,Semaines!$B$2:$L$523,11,FALSE),IF($AE15=2015,VLOOKUP(Brut!IJ15,Semaines!$C$2:$L$523,10,FALSE),IF($AE15=2016,VLOOKUP(Brut!IJ15,Semaines!$D$2:$L$523,9,FALSE),IF($AE15=2017,VLOOKUP(Brut!IJ15,Semaines!$E$2:$L$523,8,FALSE),IF($AE15=2018,VLOOKUP(Brut!IJ15,Semaines!$F$2:$L$523,7,FALSE),IF($AE15=2019,VLOOKUP(Brut!IJ15,Semaines!$G$2:$L$523,6,FALSE),IF($AE15=2020,VLOOKUP(Brut!IJ15,Semaines!$H$2:$L$523,5,FALSE),IF($AE15=2021,VLOOKUP(Brut!IJ15,Semaines!$I$2:$L$523,4,FALSE),IF($AE15=2022,VLOOKUP(Brut!IJ15,Semaines!$J$2:$L$523,3,FALSE),"")))))))))),IF(ID15="","",IF($AE15=2013,VLOOKUP(Brut!IJ15,Semaines!$A$2:$L$523,12,FALSE),IF($AE15=2014,VLOOKUP(Brut!IJ15,Semaines!$B$2:$L$523,11,FALSE),IF($AE15=2015,VLOOKUP(Brut!IJ15,Semaines!$C$2:$L$523,10,FALSE),IF($AE15=2016,VLOOKUP(Brut!IJ15,Semaines!$D$2:$L$523,9,FALSE),IF($AE15=2017,VLOOKUP(Brut!IJ15,Semaines!$E$2:$L$523,8,FALSE),IF($AE15=2018,VLOOKUP(Brut!IJ15,Semaines!$F$2:$L$523,7,FALSE),IF($AE15=2019,VLOOKUP(Brut!IJ15,Semaines!$G$2:$L$523,6,FALSE),IF($AE15=2020,VLOOKUP(Brut!IJ15,Semaines!$H$2:$L$523,5,FALSE),IF($AE15=2021,VLOOKUP(Brut!IJ15,Semaines!$I$2:$L$523,4,FALSE),IF($AE15=2022,VLOOKUP(Brut!IJ15,Semaines!$J$2:$L$523,3,FALSE),""))))))))))))),IF(AND(MONTH(IG15)=12,_xlfn.ISOWEEKNUM(IG15)=1),YEAR(IG15)+1,YEAR(IG15)))</f>
        <v/>
      </c>
      <c r="IJ15" s="135"/>
      <c r="IK15" s="136"/>
      <c r="IL15" s="208"/>
      <c r="IM15" s="118" t="str">
        <f>IF($AE15=2013,VLOOKUP(Brut!IO15,Semaines!$A$2:$L$523,11,FALSE),IF($AE15=2014,VLOOKUP(Brut!IO15,Semaines!$B$2:$L$523,10,FALSE),IF($AE15=2015,VLOOKUP(Brut!IO15,Semaines!$C$2:$L$523,9,FALSE),IF($AE15=2016,VLOOKUP(Brut!IO15,Semaines!$D$2:$L$523,8,FALSE),IF($AE15=2017,VLOOKUP(Brut!IO15,Semaines!$E$2:$L$523,7,FALSE),IF($AE15=2018,VLOOKUP(Brut!IO15,Semaines!$F$2:$L$523,6,FALSE),IF($AE15=2019,VLOOKUP(Brut!IO15,Semaines!$G$2:$L$523,5,FALSE),IF($AE15=2020,VLOOKUP(Brut!IO15,Semaines!$H$2:$L$523,4,FALSE),IF($AE15=2021,VLOOKUP(Brut!IO15,Semaines!$I$2:$L$523,3,FALSE),IF($AE15=2022,VLOOKUP(Brut!IO15,Semaines!$J$2:$L$523,2,FALSE),""))))))))))</f>
        <v/>
      </c>
      <c r="IN15" s="119" t="str">
        <f>IF($AE15=2013,VLOOKUP(Brut!IO15,Semaines!$A$2:$L$523,12,FALSE),IF($AE15=2014,VLOOKUP(Brut!IO15,Semaines!$B$2:$L$523,11,FALSE),IF($AE15=2015,VLOOKUP(Brut!IO15,Semaines!$C$2:$L$523,10,FALSE),IF($AE15=2016,VLOOKUP(Brut!IO15,Semaines!$D$2:$L$523,9,FALSE),IF($AE15=2017,VLOOKUP(Brut!IO15,Semaines!$E$2:$L$523,8,FALSE),IF($AE15=2018,VLOOKUP(Brut!IO15,Semaines!$F$2:$L$523,7,FALSE),IF($AE15=2019,VLOOKUP(Brut!IO15,Semaines!$G$2:$L$523,6,FALSE),IF($AE15=2020,VLOOKUP(Brut!IO15,Semaines!$H$2:$L$523,5,FALSE),IF($AE15=2021,VLOOKUP(Brut!IO15,Semaines!$I$2:$L$523,4,FALSE),IF($AE15=2022,VLOOKUP(Brut!IO15,Semaines!$J$2:$L$523,3,FALSE),""))))))))))</f>
        <v/>
      </c>
      <c r="IO15" s="134"/>
      <c r="IP15" s="133"/>
      <c r="IQ15" s="118" t="str">
        <f>IF($AE15=2013,VLOOKUP(Brut!IS15,Semaines!$A$2:$L$523,11,FALSE),IF($AE15=2014,VLOOKUP(Brut!IS15,Semaines!$B$2:$L$523,10,FALSE),IF($AE15=2015,VLOOKUP(Brut!IS15,Semaines!$C$2:$L$523,9,FALSE),IF($AE15=2016,VLOOKUP(Brut!IS15,Semaines!$D$2:$L$523,8,FALSE),IF($AE15=2017,VLOOKUP(Brut!IS15,Semaines!$E$2:$L$523,7,FALSE),IF($AE15=2018,VLOOKUP(Brut!IS15,Semaines!$F$2:$L$523,6,FALSE),IF($AE15=2019,VLOOKUP(Brut!IS15,Semaines!$G$2:$L$523,5,FALSE),IF($AE15=2020,VLOOKUP(Brut!IS15,Semaines!$H$2:$L$523,4,FALSE),IF($AE15=2021,VLOOKUP(Brut!IS15,Semaines!$I$2:$L$523,3,FALSE),IF($AE15=2022,VLOOKUP(Brut!IS15,Semaines!$J$2:$L$523,2,FALSE),""))))))))))</f>
        <v/>
      </c>
      <c r="IR15" s="119" t="str">
        <f>IF($AE15=2013,VLOOKUP(Brut!IS15,Semaines!$A$2:$L$523,12,FALSE),IF($AE15=2014,VLOOKUP(Brut!IS15,Semaines!$B$2:$L$523,11,FALSE),IF($AE15=2015,VLOOKUP(Brut!IS15,Semaines!$C$2:$L$523,10,FALSE),IF($AE15=2016,VLOOKUP(Brut!IS15,Semaines!$D$2:$L$523,9,FALSE),IF($AE15=2017,VLOOKUP(Brut!IS15,Semaines!$E$2:$L$523,8,FALSE),IF($AE15=2018,VLOOKUP(Brut!IS15,Semaines!$F$2:$L$523,7,FALSE),IF($AE15=2019,VLOOKUP(Brut!IS15,Semaines!$G$2:$L$523,6,FALSE),IF($AE15=2020,VLOOKUP(Brut!IS15,Semaines!$H$2:$L$523,5,FALSE),IF($AE15=2021,VLOOKUP(Brut!IS15,Semaines!$I$2:$L$523,4,FALSE),IF($AE15=2022,VLOOKUP(Brut!IS15,Semaines!$J$2:$L$523,3,FALSE),""))))))))))</f>
        <v/>
      </c>
      <c r="IS15" s="134"/>
      <c r="IT15" s="230"/>
      <c r="IU15" s="210"/>
      <c r="IV15" s="209"/>
      <c r="IW15" s="208"/>
      <c r="IX15" s="208"/>
      <c r="IY15" s="118" t="str">
        <f>IF($AE15=2013,VLOOKUP(Brut!JA15,Semaines!$A$2:$L$523,11,FALSE),IF($AE15=2014,VLOOKUP(Brut!JA15,Semaines!$B$2:$L$523,10,FALSE),IF($AE15=2015,VLOOKUP(Brut!JA15,Semaines!$C$2:$L$523,9,FALSE),IF($AE15=2016,VLOOKUP(Brut!JA15,Semaines!$D$2:$L$523,8,FALSE),IF($AE15=2017,VLOOKUP(Brut!JA15,Semaines!$E$2:$L$523,7,FALSE),IF($AE15=2018,VLOOKUP(Brut!JA15,Semaines!$F$2:$L$523,6,FALSE),IF($AE15=2019,VLOOKUP(Brut!JA15,Semaines!$G$2:$L$523,5,FALSE),IF($AE15=2020,VLOOKUP(Brut!JA15,Semaines!$H$2:$L$523,4,FALSE),IF($AE15=2021,VLOOKUP(Brut!JA15,Semaines!$I$2:$L$523,3,FALSE),IF($AE15=2022,VLOOKUP(Brut!JA15,Semaines!$J$2:$L$523,2,FALSE),""))))))))))</f>
        <v/>
      </c>
      <c r="IZ15" s="119" t="str">
        <f>IF($AE15=2013,VLOOKUP(Brut!JA15,Semaines!$A$2:$L$523,12,FALSE),IF($AE15=2014,VLOOKUP(Brut!JA15,Semaines!$B$2:$L$523,11,FALSE),IF($AE15=2015,VLOOKUP(Brut!JA15,Semaines!$C$2:$L$523,10,FALSE),IF($AE15=2016,VLOOKUP(Brut!JA15,Semaines!$D$2:$L$523,9,FALSE),IF($AE15=2017,VLOOKUP(Brut!JA15,Semaines!$E$2:$L$523,8,FALSE),IF($AE15=2018,VLOOKUP(Brut!JA15,Semaines!$F$2:$L$523,7,FALSE),IF($AE15=2019,VLOOKUP(Brut!JA15,Semaines!$G$2:$L$523,6,FALSE),IF($AE15=2020,VLOOKUP(Brut!JA15,Semaines!$H$2:$L$523,5,FALSE),IF($AE15=2021,VLOOKUP(Brut!JA15,Semaines!$I$2:$L$523,4,FALSE),IF($AE15=2022,VLOOKUP(Brut!JA15,Semaines!$J$2:$L$523,3,FALSE),""))))))))))</f>
        <v/>
      </c>
      <c r="JA15" s="134"/>
      <c r="JB15" s="133"/>
      <c r="JC15" s="210"/>
      <c r="JD15" s="211"/>
      <c r="JE15" s="210"/>
      <c r="JF15" s="209"/>
      <c r="JG15" s="208"/>
      <c r="JH15" s="118" t="str">
        <f>IF($AE15=2013,VLOOKUP(Brut!JJ15,Semaines!$A$2:$L$523,11,FALSE),IF($AE15=2014,VLOOKUP(Brut!JJ15,Semaines!$B$2:$L$523,10,FALSE),IF($AE15=2015,VLOOKUP(Brut!JJ15,Semaines!$C$2:$L$523,9,FALSE),IF($AE15=2016,VLOOKUP(Brut!JJ15,Semaines!$D$2:$L$523,8,FALSE),IF($AE15=2017,VLOOKUP(Brut!JJ15,Semaines!$E$2:$L$523,7,FALSE),IF($AE15=2018,VLOOKUP(Brut!JJ15,Semaines!$F$2:$L$523,6,FALSE),IF($AE15=2019,VLOOKUP(Brut!JJ15,Semaines!$G$2:$L$523,5,FALSE),IF($AE15=2020,VLOOKUP(Brut!JJ15,Semaines!$H$2:$L$523,4,FALSE),IF($AE15=2021,VLOOKUP(Brut!JJ15,Semaines!$I$2:$L$523,3,FALSE),IF($AE15=2022,VLOOKUP(Brut!JJ15,Semaines!$J$2:$L$523,2,FALSE),""))))))))))</f>
        <v/>
      </c>
      <c r="JI15" s="119" t="str">
        <f>IF($AE15=2013,VLOOKUP(Brut!JJ15,Semaines!$A$2:$L$523,12,FALSE),IF($AE15=2014,VLOOKUP(Brut!JJ15,Semaines!$B$2:$L$523,11,FALSE),IF($AE15=2015,VLOOKUP(Brut!JJ15,Semaines!$C$2:$L$523,10,FALSE),IF($AE15=2016,VLOOKUP(Brut!JJ15,Semaines!$D$2:$L$523,9,FALSE),IF($AE15=2017,VLOOKUP(Brut!JJ15,Semaines!$E$2:$L$523,8,FALSE),IF($AE15=2018,VLOOKUP(Brut!JJ15,Semaines!$F$2:$L$523,7,FALSE),IF($AE15=2019,VLOOKUP(Brut!JJ15,Semaines!$G$2:$L$523,6,FALSE),IF($AE15=2020,VLOOKUP(Brut!JJ15,Semaines!$H$2:$L$523,5,FALSE),IF($AE15=2021,VLOOKUP(Brut!JJ15,Semaines!$I$2:$L$523,4,FALSE),IF($AE15=2022,VLOOKUP(Brut!JJ15,Semaines!$J$2:$L$523,3,FALSE),""))))))))))</f>
        <v/>
      </c>
      <c r="JJ15" s="134"/>
      <c r="JK15" s="133"/>
      <c r="JL15" s="118" t="str">
        <f>IF($AE15=2013,VLOOKUP(Brut!JN15,Semaines!$A$2:$L$523,11,FALSE),IF($AE15=2014,VLOOKUP(Brut!JN15,Semaines!$B$2:$L$523,10,FALSE),IF($AE15=2015,VLOOKUP(Brut!JN15,Semaines!$C$2:$L$523,9,FALSE),IF($AE15=2016,VLOOKUP(Brut!JN15,Semaines!$D$2:$L$523,8,FALSE),IF($AE15=2017,VLOOKUP(Brut!JN15,Semaines!$E$2:$L$523,7,FALSE),IF($AE15=2018,VLOOKUP(Brut!JN15,Semaines!$F$2:$L$523,6,FALSE),IF($AE15=2019,VLOOKUP(Brut!JN15,Semaines!$G$2:$L$523,5,FALSE),IF($AE15=2020,VLOOKUP(Brut!JN15,Semaines!$H$2:$L$523,4,FALSE),IF($AE15=2021,VLOOKUP(Brut!JN15,Semaines!$I$2:$L$523,3,FALSE),IF($AE15=2022,VLOOKUP(Brut!JN15,Semaines!$J$2:$L$523,2,FALSE),""))))))))))</f>
        <v/>
      </c>
      <c r="JM15" s="119" t="str">
        <f>IF($AE15=2013,VLOOKUP(Brut!JN15,Semaines!$A$2:$L$523,12,FALSE),IF($AE15=2014,VLOOKUP(Brut!JN15,Semaines!$B$2:$L$523,11,FALSE),IF($AE15=2015,VLOOKUP(Brut!JN15,Semaines!$C$2:$L$523,10,FALSE),IF($AE15=2016,VLOOKUP(Brut!JN15,Semaines!$D$2:$L$523,9,FALSE),IF($AE15=2017,VLOOKUP(Brut!JN15,Semaines!$E$2:$L$523,8,FALSE),IF($AE15=2018,VLOOKUP(Brut!JN15,Semaines!$F$2:$L$523,7,FALSE),IF($AE15=2019,VLOOKUP(Brut!JN15,Semaines!$G$2:$L$523,6,FALSE),IF($AE15=2020,VLOOKUP(Brut!JN15,Semaines!$H$2:$L$523,5,FALSE),IF($AE15=2021,VLOOKUP(Brut!JN15,Semaines!$I$2:$L$523,4,FALSE),IF($AE15=2022,VLOOKUP(Brut!JN15,Semaines!$J$2:$L$523,3,FALSE),""))))))))))</f>
        <v/>
      </c>
      <c r="JN15" s="134"/>
      <c r="JO15" s="133"/>
      <c r="JP15" s="128" t="str">
        <f>IF(Import!BC5=0,"",Import!BC5)</f>
        <v/>
      </c>
      <c r="JQ15" s="118" t="str">
        <f t="array" ref="JQ15">IFERROR(IF(JP15="",IF(JN15="",IF(JL15="","",IF($AE15=2013,VLOOKUP(Brut!JN15+1,Semaines!$A$2:$L$523,11,FALSE),IF($AE15=2014,VLOOKUP(Brut!JN15+1,Semaines!$B$2:$L$523,10,FALSE),IF($AE15=2015,VLOOKUP(Brut!JN15+1,Semaines!$C$2:$L$523,9,FALSE),IF($AE15=2016,VLOOKUP(Brut!JN15+1,Semaines!$D$2:$L$523,8,FALSE),IF($AE15=2017,VLOOKUP(Brut!JN15+1,Semaines!$E$2:$L$523,7,FALSE),IF($AE15=2018,VLOOKUP(Brut!JN15+1,Semaines!$F$2:$L$523,6,FALSE),IF($AE15=2019,VLOOKUP(Brut!JN15+1,Semaines!$G$2:$L$523,5,FALSE),IF($AE15=2020,VLOOKUP(Brut!JN15+1,Semaines!$H$2:$L$523,4,FALSE),IF($AE15=2021,VLOOKUP(Brut!JN15+1,Semaines!$I$2:$L$523,3,FALSE),IF($AE15=2022,VLOOKUP(Brut!JN15+1,Semaines!$J$2:$L$523,2,FALSE),""))))))))))),IF(JO15="",IF($AE15=2013,VLOOKUP(Brut!JN15+1,Semaines!$A$2:$L$523,11,FALSE),IF($AE15=2014,VLOOKUP(Brut!JN15+1,Semaines!$B$2:$L$523,10,FALSE),IF($AE15=2015,VLOOKUP(Brut!JN15+1,Semaines!$C$2:$L$523,9,FALSE),IF($AE15=2016,VLOOKUP(Brut!JN15+1,Semaines!$D$2:$L$523,8,FALSE),IF($AE15=2017,VLOOKUP(Brut!JN15+1,Semaines!$E$2:$L$523,7,FALSE),IF($AE15=2018,VLOOKUP(Brut!JN15+1,Semaines!$F$2:$L$523,6,FALSE),IF($AE15=2019,VLOOKUP(Brut!JN15+1,Semaines!$G$2:$L$523,5,FALSE),IF($AE15=2020,VLOOKUP(Brut!JN15+1,Semaines!$H$2:$L$523,4,FALSE),IF($AE15=2021,VLOOKUP(Brut!JN15+1,Semaines!$I$2:$L$523,3,FALSE),IF($AE15=2022,VLOOKUP(Brut!JN15+1,Semaines!$J$2:$L$523,2,FALSE),"")))))))))),IF($AE15=2013,VLOOKUP(Brut!JP15+1,Semaines!$A$2:$L$523,11,FALSE),IF($AE15=2014,VLOOKUP(Brut!JP15+1,Semaines!$B$2:$L$523,10,FALSE),IF($AE15=2015,VLOOKUP(Brut!JP15+1,Semaines!$C$2:$L$523,9,FALSE),IF($AE15=2016,VLOOKUP(Brut!JP15+1,Semaines!$D$2:$L$523,8,FALSE),IF($AE15=2017,VLOOKUP(Brut!JP15+1,Semaines!$E$2:$L$523,7,FALSE),IF($AE15=2018,VLOOKUP(Brut!JP15+1,Semaines!$F$2:$L$523,6,FALSE),IF($AE15=2019,VLOOKUP(Brut!JP15+1,Semaines!$G$2:$L$523,5,FALSE),IF($AE15=2020,VLOOKUP(Brut!JP15+1,Semaines!$H$2:$L$523,4,FALSE),IF($AE15=2021,VLOOKUP(Brut!JP15+1,Semaines!$I$2:$L$523,3,FALSE),IF($AE15=2022,VLOOKUP(Brut!JP15+1,Semaines!$J$2:$L$523,2,FALSE),"")))))))))))),_xlfn.ISOWEEKNUM(JP15)),"")</f>
        <v/>
      </c>
      <c r="JR15" s="119" t="str">
        <f>IF(JP15="",IF(JO15="",IF(JM15="","",IF($AE15=2013,VLOOKUP(Brut!JS15,Semaines!$A$2:$L$523,12,FALSE),IF($AE15=2014,VLOOKUP(Brut!JS15,Semaines!$B$2:$L$523,11,FALSE),IF($AE15=2015,VLOOKUP(Brut!JS15,Semaines!$C$2:$L$523,10,FALSE),IF($AE15=2016,VLOOKUP(Brut!JS15,Semaines!$D$2:$L$523,9,FALSE),IF($AE15=2017,VLOOKUP(Brut!JS15,Semaines!$E$2:$L$523,8,FALSE),IF($AE15=2018,VLOOKUP(Brut!JS15,Semaines!$F$2:$L$523,7,FALSE),IF($AE15=2019,VLOOKUP(Brut!JS15,Semaines!$G$2:$L$523,6,FALSE),IF($AE15=2020,VLOOKUP(Brut!JS15,Semaines!$H$2:$L$523,5,FALSE),IF($AE15=2021,VLOOKUP(Brut!JS15,Semaines!$I$2:$L$523,4,FALSE),IF($AE15=2022,VLOOKUP(Brut!JS15,Semaines!$J$2:$L$523,3,FALSE),""))))))))))),IF(JN15="",IF($AE15=2013,VLOOKUP(Brut!JS15,Semaines!$A$2:$L$523,12,FALSE),IF($AE15=2014,VLOOKUP(Brut!JS15,Semaines!$B$2:$L$523,11,FALSE),IF($AE15=2015,VLOOKUP(Brut!JS15,Semaines!$C$2:$L$523,10,FALSE),IF($AE15=2016,VLOOKUP(Brut!JS15,Semaines!$D$2:$L$523,9,FALSE),IF($AE15=2017,VLOOKUP(Brut!JS15,Semaines!$E$2:$L$523,8,FALSE),IF($AE15=2018,VLOOKUP(Brut!JS15,Semaines!$F$2:$L$523,7,FALSE),IF($AE15=2019,VLOOKUP(Brut!JS15,Semaines!$G$2:$L$523,6,FALSE),IF($AE15=2020,VLOOKUP(Brut!JS15,Semaines!$H$2:$L$523,5,FALSE),IF($AE15=2021,VLOOKUP(Brut!JS15,Semaines!$I$2:$L$523,4,FALSE),IF($AE15=2022,VLOOKUP(Brut!JS15,Semaines!$J$2:$L$523,3,FALSE),"")))))))))),IF(JM15="","",IF($AE15=2013,VLOOKUP(Brut!JS15,Semaines!$A$2:$L$523,12,FALSE),IF($AE15=2014,VLOOKUP(Brut!JS15,Semaines!$B$2:$L$523,11,FALSE),IF($AE15=2015,VLOOKUP(Brut!JS15,Semaines!$C$2:$L$523,10,FALSE),IF($AE15=2016,VLOOKUP(Brut!JS15,Semaines!$D$2:$L$523,9,FALSE),IF($AE15=2017,VLOOKUP(Brut!JS15,Semaines!$E$2:$L$523,8,FALSE),IF($AE15=2018,VLOOKUP(Brut!JS15,Semaines!$F$2:$L$523,7,FALSE),IF($AE15=2019,VLOOKUP(Brut!JS15,Semaines!$G$2:$L$523,6,FALSE),IF($AE15=2020,VLOOKUP(Brut!JS15,Semaines!$H$2:$L$523,5,FALSE),IF($AE15=2021,VLOOKUP(Brut!JS15,Semaines!$I$2:$L$523,4,FALSE),IF($AE15=2022,VLOOKUP(Brut!JS15,Semaines!$J$2:$L$523,3,FALSE),""))))))))))))),IF(AND(MONTH(JP15)=12,_xlfn.ISOWEEKNUM(JP15)=1),YEAR(JP15)+1,YEAR(JP15)))</f>
        <v/>
      </c>
      <c r="JS15" s="224" t="str">
        <f>IFERROR(IF(JP15="",IF(AND(Brut!W15&lt;&gt;"Pas ouvert",Brut!W15&lt;&gt;"Annulé"),IF(Brut!JP15="",SUM(Brut!JN15-Brut!AD15),SUM(Brut!JP15-Brut!AD15)),IF(Brut!W15="Annulé","Annulé","Pas ouvert")),SUM(Brut!JU15-Brut!AD15)),"")</f>
        <v>Pas ouvert</v>
      </c>
      <c r="JT15" s="225" t="str">
        <f>IF(OR(JS15="Annulé",JS15=""),"",IF(JS15="Pas ouvert",IF(JQ15="","",INT(SUM(Brut!JU15-Brut!AD15)/4)),INT(JS15/4)))</f>
        <v/>
      </c>
      <c r="JU15" s="226" t="str">
        <f t="shared" si="16"/>
        <v/>
      </c>
      <c r="JV15" s="227" t="str">
        <f>IF(OR(JS15="Annulé",JS15=""),"",IF(JS15="Pas ouvert",IF(JQ15="","",SUM(Brut!JU15-Brut!AD15)-(JT15*4)),IF(JS15-(JT15*4)=0,"",JS15-(JT15*4))))</f>
        <v/>
      </c>
      <c r="JW15" s="228" t="str">
        <f t="shared" si="17"/>
        <v/>
      </c>
      <c r="JY15" s="208"/>
    </row>
    <row r="16" spans="1:285" x14ac:dyDescent="0.3">
      <c r="A16" s="235" t="str">
        <f>IF(Import!A6=0,"",Import!A6)</f>
        <v>5</v>
      </c>
      <c r="B16" s="236" t="str">
        <f>IF(Import!D6=0,"",Import!D6)</f>
        <v>5</v>
      </c>
      <c r="C16" s="236" t="str">
        <f>IF(Import!E6=0,"",Import!E6)</f>
        <v/>
      </c>
      <c r="D16" s="237" t="str">
        <f t="shared" si="11"/>
        <v/>
      </c>
      <c r="E16" s="236" t="str">
        <f>IF(Import!I6=0,"",Import!I6)</f>
        <v/>
      </c>
      <c r="F16" s="236" t="str">
        <f>IF(Import!J6="","",Import!J6)</f>
        <v/>
      </c>
      <c r="G16" s="236" t="str">
        <f>IF(Import!K6="","",Import!K6)</f>
        <v/>
      </c>
      <c r="H16" s="238" t="str">
        <f>IF(Import!L6=0,"",Import!L6)</f>
        <v>17</v>
      </c>
      <c r="I16" s="236" t="str">
        <f>IF(Import!N6=0,"",Import!N6)</f>
        <v/>
      </c>
      <c r="J16" s="239"/>
      <c r="K16" s="130">
        <f>IF(Import!O6=0,"",Import!O6)</f>
        <v>42280</v>
      </c>
      <c r="L16" s="130" t="str">
        <f>IF(Import!P6=0,"",Import!P6)</f>
        <v/>
      </c>
      <c r="M16" s="233" t="str">
        <f>IF(L16&lt;&gt;"","Annulé",IF(Import!R6=0,"",Import!R6))</f>
        <v/>
      </c>
      <c r="N16" s="233">
        <f>IF(L16&lt;&gt;"","Annulé",IF(Import!S6=0,"",Import!S6))</f>
        <v>100000</v>
      </c>
      <c r="O16" s="233" t="str">
        <f>IF(N16="Annulé","Annulé",IF(Import!T6=0,"",Import!T6))</f>
        <v/>
      </c>
      <c r="P16" s="130">
        <f>IF(Import!U6=0,IF($L16&lt;&gt;"","Annulé",IF($K16="","","En attente")),Import!U6)</f>
        <v>42289</v>
      </c>
      <c r="Q16" s="130">
        <f>IF(Import!V6=0,IF($L16&lt;&gt;"","Annulé",IF($K16="","","En attente")),Import!V6)</f>
        <v>42411</v>
      </c>
      <c r="R16" s="130">
        <f>IF(Import!W6=0,IF($L16&lt;&gt;"","Annulé",IF($K16="","","En attente")),Import!W6)</f>
        <v>42549</v>
      </c>
      <c r="S16" s="130">
        <f>IF(Import!X6=0,IF($L16&lt;&gt;"","Annulé",IF($K16="","","En attente")),Import!X6)</f>
        <v>42543</v>
      </c>
      <c r="T16" s="130">
        <f>IF(Import!Y6=0,IF($L16&lt;&gt;"","Annulé",IF($K16="","","En attente")),Import!Y6)</f>
        <v>42655</v>
      </c>
      <c r="U16" s="130">
        <f>IF(Import!Z6=0,IF($L16&lt;&gt;"","Annulé",IF($K16="","","En attente")),Import!Z6)</f>
        <v>42688</v>
      </c>
      <c r="V16" s="131"/>
      <c r="W16" s="130">
        <f>IF($L16&lt;&gt;"","Annulé",IF(Import!AA6=0,IF(K16="","","Pas ouvert"),Import!AA6))</f>
        <v>42724</v>
      </c>
      <c r="X16" s="130">
        <f>IF($L16&lt;&gt;"","Annulé",IF(Import!AB6=0,IF($W16&lt;&gt;"",IF(W16="Pas ouvert","Pas ouvert","En cours"),""),Import!AB6))</f>
        <v>42954</v>
      </c>
      <c r="Y16" s="233">
        <f>IF($L16&lt;&gt;"","Annulé",IF(Import!AC6=0,"",Import!AC6))</f>
        <v>53412</v>
      </c>
      <c r="Z16" s="233">
        <f>IF($L16&lt;&gt;"","Annulé",IF(Import!AD6=0,"",Import!AD6))</f>
        <v>20952.05</v>
      </c>
      <c r="AA16" s="234">
        <f t="shared" si="12"/>
        <v>51</v>
      </c>
      <c r="AB16" s="129">
        <f t="shared" si="13"/>
        <v>2016</v>
      </c>
      <c r="AC16" s="207"/>
      <c r="AD16" s="231">
        <f t="shared" si="14"/>
        <v>51</v>
      </c>
      <c r="AE16" s="232">
        <f t="shared" si="15"/>
        <v>2016</v>
      </c>
      <c r="AF16" s="128">
        <f>IF(Import!AE6=0,"",Import!AE6)</f>
        <v>42724</v>
      </c>
      <c r="AG16" s="211"/>
      <c r="AH16" s="209"/>
      <c r="AI16" s="208"/>
      <c r="AJ16" s="118">
        <f>IF($AE16=2013,VLOOKUP(Brut!AJ16,Semaines!$A$2:$L$523,11,FALSE),IF($AE16=2014,VLOOKUP(Brut!AJ16,Semaines!$B$2:$L$523,10,FALSE),IF($AE16=2015,VLOOKUP(Brut!AJ16,Semaines!$C$2:$L$523,9,FALSE),IF($AE16=2016,VLOOKUP(Brut!AJ16,Semaines!$D$2:$L$523,8,FALSE),IF($AE16=2017,VLOOKUP(Brut!AJ16,Semaines!$E$2:$L$523,7,FALSE),IF($AE16=2018,VLOOKUP(Brut!AJ16,Semaines!$F$2:$L$523,6,FALSE),IF($AE16=2019,VLOOKUP(Brut!AJ16,Semaines!$G$2:$L$523,5,FALSE),IF($AE16=2020,VLOOKUP(Brut!AJ16,Semaines!$H$2:$L$523,4,FALSE),IF($AE16=2021,VLOOKUP(Brut!AJ16,Semaines!$I$2:$L$523,3,FALSE),IF($AE16=2022,VLOOKUP(Brut!AJ16,Semaines!$J$2:$L$523,2,FALSE),""))))))))))</f>
        <v>52</v>
      </c>
      <c r="AK16" s="119">
        <f>IF($AE16=2013,VLOOKUP(Brut!AJ16,Semaines!$A$2:$L$523,12,FALSE),IF($AE16=2014,VLOOKUP(Brut!AJ16,Semaines!$B$2:$L$523,11,FALSE),IF($AE16=2015,VLOOKUP(Brut!AJ16,Semaines!$C$2:$L$523,10,FALSE),IF($AE16=2016,VLOOKUP(Brut!AJ16,Semaines!$D$2:$L$523,9,FALSE),IF($AE16=2017,VLOOKUP(Brut!AJ16,Semaines!$E$2:$L$523,8,FALSE),IF($AE16=2018,VLOOKUP(Brut!AJ16,Semaines!$F$2:$L$523,7,FALSE),IF($AE16=2019,VLOOKUP(Brut!AJ16,Semaines!$G$2:$L$523,6,FALSE),IF($AE16=2020,VLOOKUP(Brut!AJ16,Semaines!$H$2:$L$523,5,FALSE),IF($AE16=2021,VLOOKUP(Brut!AJ16,Semaines!$I$2:$L$523,4,FALSE),IF($AE16=2022,VLOOKUP(Brut!AJ16,Semaines!$J$2:$L$523,3,FALSE),""))))))))))</f>
        <v>2016</v>
      </c>
      <c r="AL16" s="132"/>
      <c r="AM16" s="133"/>
      <c r="AN16" s="128">
        <f>IF(Import!AI6=0,"",Import!AI6)</f>
        <v>42741</v>
      </c>
      <c r="AO16" s="118">
        <f t="array" ref="AO16">IFERROR(IF(AN16="",IF(AL16="",IF(AJ16="","",IF($AE16=2013,VLOOKUP(Brut!AJ16+1,Semaines!$A$2:$L$523,11,FALSE),IF($AE16=2014,VLOOKUP(Brut!AJ16+1,Semaines!$B$2:$L$523,10,FALSE),IF($AE16=2015,VLOOKUP(Brut!AJ16+1,Semaines!$C$2:$L$523,9,FALSE),IF($AE16=2016,VLOOKUP(Brut!AJ16+1,Semaines!$D$2:$L$523,8,FALSE),IF($AE16=2017,VLOOKUP(Brut!AJ16+1,Semaines!$E$2:$L$523,7,FALSE),IF($AE16=2018,VLOOKUP(Brut!AJ16+1,Semaines!$F$2:$L$523,6,FALSE),IF($AE16=2019,VLOOKUP(Brut!AJ16+1,Semaines!$G$2:$L$523,5,FALSE),IF($AE16=2020,VLOOKUP(Brut!AJ16+1,Semaines!$H$2:$L$523,4,FALSE),IF($AE16=2021,VLOOKUP(Brut!AJ16+1,Semaines!$I$2:$L$523,3,FALSE),IF($AE16=2022,VLOOKUP(Brut!AJ16+1,Semaines!$J$2:$L$523,2,FALSE),""))))))))))),IF(AM16="",IF($AE16=2013,VLOOKUP(Brut!AJ16+1,Semaines!$A$2:$L$523,11,FALSE),IF($AE16=2014,VLOOKUP(Brut!AJ16+1,Semaines!$B$2:$L$523,10,FALSE),IF($AE16=2015,VLOOKUP(Brut!AJ16+1,Semaines!$C$2:$L$523,9,FALSE),IF($AE16=2016,VLOOKUP(Brut!AJ16+1,Semaines!$D$2:$L$523,8,FALSE),IF($AE16=2017,VLOOKUP(Brut!AJ16+1,Semaines!$E$2:$L$523,7,FALSE),IF($AE16=2018,VLOOKUP(Brut!AJ16+1,Semaines!$F$2:$L$523,6,FALSE),IF($AE16=2019,VLOOKUP(Brut!AJ16+1,Semaines!$G$2:$L$523,5,FALSE),IF($AE16=2020,VLOOKUP(Brut!AJ16+1,Semaines!$H$2:$L$523,4,FALSE),IF($AE16=2021,VLOOKUP(Brut!AJ16+1,Semaines!$I$2:$L$523,3,FALSE),IF($AE16=2022,VLOOKUP(Brut!AJ16+1,Semaines!$J$2:$L$523,2,FALSE),"")))))))))),IF($AE16=2013,VLOOKUP(Brut!AL16+1,Semaines!$A$2:$L$523,11,FALSE),IF($AE16=2014,VLOOKUP(Brut!AL16+1,Semaines!$B$2:$L$523,10,FALSE),IF($AE16=2015,VLOOKUP(Brut!AL16+1,Semaines!$C$2:$L$523,9,FALSE),IF($AE16=2016,VLOOKUP(Brut!AL16+1,Semaines!$D$2:$L$523,8,FALSE),IF($AE16=2017,VLOOKUP(Brut!AL16+1,Semaines!$E$2:$L$523,7,FALSE),IF($AE16=2018,VLOOKUP(Brut!AL16+1,Semaines!$F$2:$L$523,6,FALSE),IF($AE16=2019,VLOOKUP(Brut!AL16+1,Semaines!$G$2:$L$523,5,FALSE),IF($AE16=2020,VLOOKUP(Brut!AL16+1,Semaines!$H$2:$L$523,4,FALSE),IF($AE16=2021,VLOOKUP(Brut!AL16+1,Semaines!$I$2:$L$523,3,FALSE),IF($AE16=2022,VLOOKUP(Brut!AL16+1,Semaines!$J$2:$L$523,2,FALSE),"")))))))))))),_xlfn.ISOWEEKNUM(AN16)),"")</f>
        <v>1</v>
      </c>
      <c r="AP16" s="119">
        <f>IF(AN16="",IF(AM16="",IF(AK16="","",IF($AE16=2013,VLOOKUP(Brut!AO16,Semaines!$A$2:$L$523,12,FALSE),IF($AE16=2014,VLOOKUP(Brut!AO16,Semaines!$B$2:$L$523,11,FALSE),IF($AE16=2015,VLOOKUP(Brut!AO16,Semaines!$C$2:$L$523,10,FALSE),IF($AE16=2016,VLOOKUP(Brut!AO16,Semaines!$D$2:$L$523,9,FALSE),IF($AE16=2017,VLOOKUP(Brut!AO16,Semaines!$E$2:$L$523,8,FALSE),IF($AE16=2018,VLOOKUP(Brut!AO16,Semaines!$F$2:$L$523,7,FALSE),IF($AE16=2019,VLOOKUP(Brut!AO16,Semaines!$G$2:$L$523,6,FALSE),IF($AE16=2020,VLOOKUP(Brut!AO16,Semaines!$H$2:$L$523,5,FALSE),IF($AE16=2021,VLOOKUP(Brut!AO16,Semaines!$I$2:$L$523,4,FALSE),IF($AE16=2022,VLOOKUP(Brut!AO16,Semaines!$J$2:$L$523,3,FALSE),""))))))))))),IF(AL16="",IF($AE16=2013,VLOOKUP(Brut!AO16,Semaines!$A$2:$L$523,12,FALSE),IF($AE16=2014,VLOOKUP(Brut!AO16,Semaines!$B$2:$L$523,11,FALSE),IF($AE16=2015,VLOOKUP(Brut!AO16,Semaines!$C$2:$L$523,10,FALSE),IF($AE16=2016,VLOOKUP(Brut!AO16,Semaines!$D$2:$L$523,9,FALSE),IF($AE16=2017,VLOOKUP(Brut!AO16,Semaines!$E$2:$L$523,8,FALSE),IF($AE16=2018,VLOOKUP(Brut!AO16,Semaines!$F$2:$L$523,7,FALSE),IF($AE16=2019,VLOOKUP(Brut!AO16,Semaines!$G$2:$L$523,6,FALSE),IF($AE16=2020,VLOOKUP(Brut!AO16,Semaines!$H$2:$L$523,5,FALSE),IF($AE16=2021,VLOOKUP(Brut!AO16,Semaines!$I$2:$L$523,4,FALSE),IF($AE16=2022,VLOOKUP(Brut!AO16,Semaines!$J$2:$L$523,3,FALSE),"")))))))))),IF(AK16="","",IF($AE16=2013,VLOOKUP(Brut!AO16,Semaines!$A$2:$L$523,12,FALSE),IF($AE16=2014,VLOOKUP(Brut!AO16,Semaines!$B$2:$L$523,11,FALSE),IF($AE16=2015,VLOOKUP(Brut!AO16,Semaines!$C$2:$L$523,10,FALSE),IF($AE16=2016,VLOOKUP(Brut!AO16,Semaines!$D$2:$L$523,9,FALSE),IF($AE16=2017,VLOOKUP(Brut!AO16,Semaines!$E$2:$L$523,8,FALSE),IF($AE16=2018,VLOOKUP(Brut!AO16,Semaines!$F$2:$L$523,7,FALSE),IF($AE16=2019,VLOOKUP(Brut!AO16,Semaines!$G$2:$L$523,6,FALSE),IF($AE16=2020,VLOOKUP(Brut!AO16,Semaines!$H$2:$L$523,5,FALSE),IF($AE16=2021,VLOOKUP(Brut!AO16,Semaines!$I$2:$L$523,4,FALSE),IF($AE16=2022,VLOOKUP(Brut!AO16,Semaines!$J$2:$L$523,3,FALSE),""))))))))))))),IF(AND(MONTH(AN16)=12,_xlfn.ISOWEEKNUM(AN16)=1),YEAR(AN16)+1,YEAR(AN16)))</f>
        <v>2017</v>
      </c>
      <c r="AQ16" s="132"/>
      <c r="AR16" s="133"/>
      <c r="AS16" s="210"/>
      <c r="AT16" s="209"/>
      <c r="AU16" s="208"/>
      <c r="AV16" s="208"/>
      <c r="AW16" s="118">
        <f>IF($AE16=2013,VLOOKUP(Brut!AW16,Semaines!$A$2:$L$523,11,FALSE),IF($AE16=2014,VLOOKUP(Brut!AW16,Semaines!$B$2:$L$523,10,FALSE),IF($AE16=2015,VLOOKUP(Brut!AW16,Semaines!$C$2:$L$523,9,FALSE),IF($AE16=2016,VLOOKUP(Brut!AW16,Semaines!$D$2:$L$523,8,FALSE),IF($AE16=2017,VLOOKUP(Brut!AW16,Semaines!$E$2:$L$523,7,FALSE),IF($AE16=2018,VLOOKUP(Brut!AW16,Semaines!$F$2:$L$523,6,FALSE),IF($AE16=2019,VLOOKUP(Brut!AW16,Semaines!$G$2:$L$523,5,FALSE),IF($AE16=2020,VLOOKUP(Brut!AW16,Semaines!$H$2:$L$523,4,FALSE),IF($AE16=2021,VLOOKUP(Brut!AW16,Semaines!$I$2:$L$523,3,FALSE),IF($AE16=2022,VLOOKUP(Brut!AW16,Semaines!$J$2:$L$523,2,FALSE),""))))))))))</f>
        <v>1</v>
      </c>
      <c r="AX16" s="119">
        <f>IF($AE16=2013,VLOOKUP(Brut!AW16,Semaines!$A$2:$L$523,12,FALSE),IF($AE16=2014,VLOOKUP(Brut!AW16,Semaines!$B$2:$L$523,11,FALSE),IF($AE16=2015,VLOOKUP(Brut!AW16,Semaines!$C$2:$L$523,10,FALSE),IF($AE16=2016,VLOOKUP(Brut!AW16,Semaines!$D$2:$L$523,9,FALSE),IF($AE16=2017,VLOOKUP(Brut!AW16,Semaines!$E$2:$L$523,8,FALSE),IF($AE16=2018,VLOOKUP(Brut!AW16,Semaines!$F$2:$L$523,7,FALSE),IF($AE16=2019,VLOOKUP(Brut!AW16,Semaines!$G$2:$L$523,6,FALSE),IF($AE16=2020,VLOOKUP(Brut!AW16,Semaines!$H$2:$L$523,5,FALSE),IF($AE16=2021,VLOOKUP(Brut!AW16,Semaines!$I$2:$L$523,4,FALSE),IF($AE16=2022,VLOOKUP(Brut!AW16,Semaines!$J$2:$L$523,3,FALSE),""))))))))))</f>
        <v>2017</v>
      </c>
      <c r="AY16" s="134"/>
      <c r="AZ16" s="133"/>
      <c r="BA16" s="118">
        <f>IF($AE16=2013,VLOOKUP(Brut!BA16,Semaines!$A$2:$L$523,11,FALSE),IF($AE16=2014,VLOOKUP(Brut!BA16,Semaines!$B$2:$L$523,10,FALSE),IF($AE16=2015,VLOOKUP(Brut!BA16,Semaines!$C$2:$L$523,9,FALSE),IF($AE16=2016,VLOOKUP(Brut!BA16,Semaines!$D$2:$L$523,8,FALSE),IF($AE16=2017,VLOOKUP(Brut!BA16,Semaines!$E$2:$L$523,7,FALSE),IF($AE16=2018,VLOOKUP(Brut!BA16,Semaines!$F$2:$L$523,6,FALSE),IF($AE16=2019,VLOOKUP(Brut!BA16,Semaines!$G$2:$L$523,5,FALSE),IF($AE16=2020,VLOOKUP(Brut!BA16,Semaines!$H$2:$L$523,4,FALSE),IF($AE16=2021,VLOOKUP(Brut!BA16,Semaines!$I$2:$L$523,3,FALSE),IF($AE16=2022,VLOOKUP(Brut!BA16,Semaines!$J$2:$L$523,2,FALSE),""))))))))))</f>
        <v>3</v>
      </c>
      <c r="BB16" s="119">
        <f>IF($AE16=2013,VLOOKUP(Brut!BA16,Semaines!$A$2:$L$523,12,FALSE),IF($AE16=2014,VLOOKUP(Brut!BA16,Semaines!$B$2:$L$523,11,FALSE),IF($AE16=2015,VLOOKUP(Brut!BA16,Semaines!$C$2:$L$523,10,FALSE),IF($AE16=2016,VLOOKUP(Brut!BA16,Semaines!$D$2:$L$523,9,FALSE),IF($AE16=2017,VLOOKUP(Brut!BA16,Semaines!$E$2:$L$523,8,FALSE),IF($AE16=2018,VLOOKUP(Brut!BA16,Semaines!$F$2:$L$523,7,FALSE),IF($AE16=2019,VLOOKUP(Brut!BA16,Semaines!$G$2:$L$523,6,FALSE),IF($AE16=2020,VLOOKUP(Brut!BA16,Semaines!$H$2:$L$523,5,FALSE),IF($AE16=2021,VLOOKUP(Brut!BA16,Semaines!$I$2:$L$523,4,FALSE),IF($AE16=2022,VLOOKUP(Brut!BA16,Semaines!$J$2:$L$523,3,FALSE),""))))))))))</f>
        <v>2017</v>
      </c>
      <c r="BC16" s="134"/>
      <c r="BD16" s="133"/>
      <c r="BE16" s="118">
        <f>IF($AE16=2013,VLOOKUP(Brut!BE16,Semaines!$A$2:$L$523,11,FALSE),IF($AE16=2014,VLOOKUP(Brut!BE16,Semaines!$B$2:$L$523,10,FALSE),IF($AE16=2015,VLOOKUP(Brut!BE16,Semaines!$C$2:$L$523,9,FALSE),IF($AE16=2016,VLOOKUP(Brut!BE16,Semaines!$D$2:$L$523,8,FALSE),IF($AE16=2017,VLOOKUP(Brut!BE16,Semaines!$E$2:$L$523,7,FALSE),IF($AE16=2018,VLOOKUP(Brut!BE16,Semaines!$F$2:$L$523,6,FALSE),IF($AE16=2019,VLOOKUP(Brut!BE16,Semaines!$G$2:$L$523,5,FALSE),IF($AE16=2020,VLOOKUP(Brut!BE16,Semaines!$H$2:$L$523,4,FALSE),IF($AE16=2021,VLOOKUP(Brut!BE16,Semaines!$I$2:$L$523,3,FALSE),IF($AE16=2022,VLOOKUP(Brut!BE16,Semaines!$J$2:$L$523,2,FALSE),""))))))))))</f>
        <v>5</v>
      </c>
      <c r="BF16" s="119">
        <f>IF($AE16=2013,VLOOKUP(Brut!BE16,Semaines!$A$2:$L$523,12,FALSE),IF($AE16=2014,VLOOKUP(Brut!BE16,Semaines!$B$2:$L$523,11,FALSE),IF($AE16=2015,VLOOKUP(Brut!BE16,Semaines!$C$2:$L$523,10,FALSE),IF($AE16=2016,VLOOKUP(Brut!BE16,Semaines!$D$2:$L$523,9,FALSE),IF($AE16=2017,VLOOKUP(Brut!BE16,Semaines!$E$2:$L$523,8,FALSE),IF($AE16=2018,VLOOKUP(Brut!BE16,Semaines!$F$2:$L$523,7,FALSE),IF($AE16=2019,VLOOKUP(Brut!BE16,Semaines!$G$2:$L$523,6,FALSE),IF($AE16=2020,VLOOKUP(Brut!BE16,Semaines!$H$2:$L$523,5,FALSE),IF($AE16=2021,VLOOKUP(Brut!BE16,Semaines!$I$2:$L$523,4,FALSE),IF($AE16=2022,VLOOKUP(Brut!BE16,Semaines!$J$2:$L$523,3,FALSE),""))))))))))</f>
        <v>2017</v>
      </c>
      <c r="BG16" s="134"/>
      <c r="BH16" s="133"/>
      <c r="BI16" s="130">
        <f>IF(Import!AM6=0,"",Import!AM6)</f>
        <v>42801</v>
      </c>
      <c r="BJ16" s="118">
        <f t="array" ref="BJ16">IFERROR(IF(BI16="",IF(BG16="",IF(BE16="","",IF($AE16=2013,VLOOKUP(Brut!BE16+1,Semaines!$A$2:$L$523,11,FALSE),IF($AE16=2014,VLOOKUP(Brut!BE16+1,Semaines!$B$2:$L$523,10,FALSE),IF($AE16=2015,VLOOKUP(Brut!BE16+1,Semaines!$C$2:$L$523,9,FALSE),IF($AE16=2016,VLOOKUP(Brut!BE16+1,Semaines!$D$2:$L$523,8,FALSE),IF($AE16=2017,VLOOKUP(Brut!BE16+1,Semaines!$E$2:$L$523,7,FALSE),IF($AE16=2018,VLOOKUP(Brut!BE16+1,Semaines!$F$2:$L$523,6,FALSE),IF($AE16=2019,VLOOKUP(Brut!BE16+1,Semaines!$G$2:$L$523,5,FALSE),IF($AE16=2020,VLOOKUP(Brut!BE16+1,Semaines!$H$2:$L$523,4,FALSE),IF($AE16=2021,VLOOKUP(Brut!BE16+1,Semaines!$I$2:$L$523,3,FALSE),IF($AE16=2022,VLOOKUP(Brut!BE16+1,Semaines!$J$2:$L$523,2,FALSE),""))))))))))),IF(BH16="",IF($AE16=2013,VLOOKUP(Brut!BE16+1,Semaines!$A$2:$L$523,11,FALSE),IF($AE16=2014,VLOOKUP(Brut!BE16+1,Semaines!$B$2:$L$523,10,FALSE),IF($AE16=2015,VLOOKUP(Brut!BE16+1,Semaines!$C$2:$L$523,9,FALSE),IF($AE16=2016,VLOOKUP(Brut!BE16+1,Semaines!$D$2:$L$523,8,FALSE),IF($AE16=2017,VLOOKUP(Brut!BE16+1,Semaines!$E$2:$L$523,7,FALSE),IF($AE16=2018,VLOOKUP(Brut!BE16+1,Semaines!$F$2:$L$523,6,FALSE),IF($AE16=2019,VLOOKUP(Brut!BE16+1,Semaines!$G$2:$L$523,5,FALSE),IF($AE16=2020,VLOOKUP(Brut!BE16+1,Semaines!$H$2:$L$523,4,FALSE),IF($AE16=2021,VLOOKUP(Brut!BE16+1,Semaines!$I$2:$L$523,3,FALSE),IF($AE16=2022,VLOOKUP(Brut!BE16+1,Semaines!$J$2:$L$523,2,FALSE),"")))))))))),IF($AE16=2013,VLOOKUP(Brut!BG16+1,Semaines!$A$2:$L$523,11,FALSE),IF($AE16=2014,VLOOKUP(Brut!BG16+1,Semaines!$B$2:$L$523,10,FALSE),IF($AE16=2015,VLOOKUP(Brut!BG16+1,Semaines!$C$2:$L$523,9,FALSE),IF($AE16=2016,VLOOKUP(Brut!BG16+1,Semaines!$D$2:$L$523,8,FALSE),IF($AE16=2017,VLOOKUP(Brut!BG16+1,Semaines!$E$2:$L$523,7,FALSE),IF($AE16=2018,VLOOKUP(Brut!BG16+1,Semaines!$F$2:$L$523,6,FALSE),IF($AE16=2019,VLOOKUP(Brut!BG16+1,Semaines!$G$2:$L$523,5,FALSE),IF($AE16=2020,VLOOKUP(Brut!BG16+1,Semaines!$H$2:$L$523,4,FALSE),IF($AE16=2021,VLOOKUP(Brut!BG16+1,Semaines!$I$2:$L$523,3,FALSE),IF($AE16=2022,VLOOKUP(Brut!BG16+1,Semaines!$J$2:$L$523,2,FALSE),"")))))))))))),_xlfn.ISOWEEKNUM(BI16)),"")</f>
        <v>10</v>
      </c>
      <c r="BK16" s="119">
        <f>IF(BI16="",IF(BH16="",IF(BF16="","",IF($AE16=2013,VLOOKUP(Brut!BJ16,Semaines!$A$2:$L$523,12,FALSE),IF($AE16=2014,VLOOKUP(Brut!BJ16,Semaines!$B$2:$L$523,11,FALSE),IF($AE16=2015,VLOOKUP(Brut!BJ16,Semaines!$C$2:$L$523,10,FALSE),IF($AE16=2016,VLOOKUP(Brut!BJ16,Semaines!$D$2:$L$523,9,FALSE),IF($AE16=2017,VLOOKUP(Brut!BJ16,Semaines!$E$2:$L$523,8,FALSE),IF($AE16=2018,VLOOKUP(Brut!BJ16,Semaines!$F$2:$L$523,7,FALSE),IF($AE16=2019,VLOOKUP(Brut!BJ16,Semaines!$G$2:$L$523,6,FALSE),IF($AE16=2020,VLOOKUP(Brut!BJ16,Semaines!$H$2:$L$523,5,FALSE),IF($AE16=2021,VLOOKUP(Brut!BJ16,Semaines!$I$2:$L$523,4,FALSE),IF($AE16=2022,VLOOKUP(Brut!BJ16,Semaines!$J$2:$L$523,3,FALSE),""))))))))))),IF(BG16="",IF($AE16=2013,VLOOKUP(Brut!BJ16,Semaines!$A$2:$L$523,12,FALSE),IF($AE16=2014,VLOOKUP(Brut!BJ16,Semaines!$B$2:$L$523,11,FALSE),IF($AE16=2015,VLOOKUP(Brut!BJ16,Semaines!$C$2:$L$523,10,FALSE),IF($AE16=2016,VLOOKUP(Brut!BJ16,Semaines!$D$2:$L$523,9,FALSE),IF($AE16=2017,VLOOKUP(Brut!BJ16,Semaines!$E$2:$L$523,8,FALSE),IF($AE16=2018,VLOOKUP(Brut!BJ16,Semaines!$F$2:$L$523,7,FALSE),IF($AE16=2019,VLOOKUP(Brut!BJ16,Semaines!$G$2:$L$523,6,FALSE),IF($AE16=2020,VLOOKUP(Brut!BJ16,Semaines!$H$2:$L$523,5,FALSE),IF($AE16=2021,VLOOKUP(Brut!BJ16,Semaines!$I$2:$L$523,4,FALSE),IF($AE16=2022,VLOOKUP(Brut!BJ16,Semaines!$J$2:$L$523,3,FALSE),"")))))))))),IF(BF16="","",IF($AE16=2013,VLOOKUP(Brut!BJ16,Semaines!$A$2:$L$523,12,FALSE),IF($AE16=2014,VLOOKUP(Brut!BJ16,Semaines!$B$2:$L$523,11,FALSE),IF($AE16=2015,VLOOKUP(Brut!BJ16,Semaines!$C$2:$L$523,10,FALSE),IF($AE16=2016,VLOOKUP(Brut!BJ16,Semaines!$D$2:$L$523,9,FALSE),IF($AE16=2017,VLOOKUP(Brut!BJ16,Semaines!$E$2:$L$523,8,FALSE),IF($AE16=2018,VLOOKUP(Brut!BJ16,Semaines!$F$2:$L$523,7,FALSE),IF($AE16=2019,VLOOKUP(Brut!BJ16,Semaines!$G$2:$L$523,6,FALSE),IF($AE16=2020,VLOOKUP(Brut!BJ16,Semaines!$H$2:$L$523,5,FALSE),IF($AE16=2021,VLOOKUP(Brut!BJ16,Semaines!$I$2:$L$523,4,FALSE),IF($AE16=2022,VLOOKUP(Brut!BJ16,Semaines!$J$2:$L$523,3,FALSE),""))))))))))))),IF(AND(MONTH(BI16)=12,_xlfn.ISOWEEKNUM(BI16)=1),YEAR(BI16)+1,YEAR(BI16)))</f>
        <v>2017</v>
      </c>
      <c r="BL16" s="132"/>
      <c r="BM16" s="133"/>
      <c r="BN16" s="118">
        <f>IF($AE16=2013,VLOOKUP(Brut!BN16,Semaines!$A$2:$L$523,11,FALSE),IF($AE16=2014,VLOOKUP(Brut!BN16,Semaines!$B$2:$L$523,10,FALSE),IF($AE16=2015,VLOOKUP(Brut!BN16,Semaines!$C$2:$L$523,9,FALSE),IF($AE16=2016,VLOOKUP(Brut!BN16,Semaines!$D$2:$L$523,8,FALSE),IF($AE16=2017,VLOOKUP(Brut!BN16,Semaines!$E$2:$L$523,7,FALSE),IF($AE16=2018,VLOOKUP(Brut!BN16,Semaines!$F$2:$L$523,6,FALSE),IF($AE16=2019,VLOOKUP(Brut!BN16,Semaines!$G$2:$L$523,5,FALSE),IF($AE16=2020,VLOOKUP(Brut!BN16,Semaines!$H$2:$L$523,4,FALSE),IF($AE16=2021,VLOOKUP(Brut!BN16,Semaines!$I$2:$L$523,3,FALSE),IF($AE16=2022,VLOOKUP(Brut!BN16,Semaines!$J$2:$L$523,2,FALSE),""))))))))))</f>
        <v>6</v>
      </c>
      <c r="BO16" s="119">
        <f>IF($AE16=2013,VLOOKUP(Brut!BN16,Semaines!$A$2:$L$523,12,FALSE),IF($AE16=2014,VLOOKUP(Brut!BN16,Semaines!$B$2:$L$523,11,FALSE),IF($AE16=2015,VLOOKUP(Brut!BN16,Semaines!$C$2:$L$523,10,FALSE),IF($AE16=2016,VLOOKUP(Brut!BN16,Semaines!$D$2:$L$523,9,FALSE),IF($AE16=2017,VLOOKUP(Brut!BN16,Semaines!$E$2:$L$523,8,FALSE),IF($AE16=2018,VLOOKUP(Brut!BN16,Semaines!$F$2:$L$523,7,FALSE),IF($AE16=2019,VLOOKUP(Brut!BN16,Semaines!$G$2:$L$523,6,FALSE),IF($AE16=2020,VLOOKUP(Brut!BN16,Semaines!$H$2:$L$523,5,FALSE),IF($AE16=2021,VLOOKUP(Brut!BN16,Semaines!$I$2:$L$523,4,FALSE),IF($AE16=2022,VLOOKUP(Brut!BN16,Semaines!$J$2:$L$523,3,FALSE),""))))))))))</f>
        <v>2017</v>
      </c>
      <c r="BP16" s="134"/>
      <c r="BQ16" s="133"/>
      <c r="BR16" s="208"/>
      <c r="BS16" s="118">
        <f>IF($AE16=2013,VLOOKUP(Brut!BS16,Semaines!$A$2:$L$523,11,FALSE),IF($AE16=2014,VLOOKUP(Brut!BS16,Semaines!$B$2:$L$523,10,FALSE),IF($AE16=2015,VLOOKUP(Brut!BS16,Semaines!$C$2:$L$523,9,FALSE),IF($AE16=2016,VLOOKUP(Brut!BS16,Semaines!$D$2:$L$523,8,FALSE),IF($AE16=2017,VLOOKUP(Brut!BS16,Semaines!$E$2:$L$523,7,FALSE),IF($AE16=2018,VLOOKUP(Brut!BS16,Semaines!$F$2:$L$523,6,FALSE),IF($AE16=2019,VLOOKUP(Brut!BS16,Semaines!$G$2:$L$523,5,FALSE),IF($AE16=2020,VLOOKUP(Brut!BS16,Semaines!$H$2:$L$523,4,FALSE),IF($AE16=2021,VLOOKUP(Brut!BS16,Semaines!$I$2:$L$523,3,FALSE),IF($AE16=2022,VLOOKUP(Brut!BS16,Semaines!$J$2:$L$523,2,FALSE),""))))))))))</f>
        <v>8</v>
      </c>
      <c r="BT16" s="119">
        <f>IF($AE16=2013,VLOOKUP(Brut!BS16,Semaines!$A$2:$L$523,12,FALSE),IF($AE16=2014,VLOOKUP(Brut!BS16,Semaines!$B$2:$L$523,11,FALSE),IF($AE16=2015,VLOOKUP(Brut!BS16,Semaines!$C$2:$L$523,10,FALSE),IF($AE16=2016,VLOOKUP(Brut!BS16,Semaines!$D$2:$L$523,9,FALSE),IF($AE16=2017,VLOOKUP(Brut!BS16,Semaines!$E$2:$L$523,8,FALSE),IF($AE16=2018,VLOOKUP(Brut!BS16,Semaines!$F$2:$L$523,7,FALSE),IF($AE16=2019,VLOOKUP(Brut!BS16,Semaines!$G$2:$L$523,6,FALSE),IF($AE16=2020,VLOOKUP(Brut!BS16,Semaines!$H$2:$L$523,5,FALSE),IF($AE16=2021,VLOOKUP(Brut!BS16,Semaines!$I$2:$L$523,4,FALSE),IF($AE16=2022,VLOOKUP(Brut!BS16,Semaines!$J$2:$L$523,3,FALSE),""))))))))))</f>
        <v>2017</v>
      </c>
      <c r="BU16" s="134"/>
      <c r="BV16" s="133"/>
      <c r="BW16" s="208"/>
      <c r="BX16" s="118">
        <f>IF($AE16=2013,VLOOKUP(Brut!BX16,Semaines!$A$2:$L$523,11,FALSE),IF($AE16=2014,VLOOKUP(Brut!BX16,Semaines!$B$2:$L$523,10,FALSE),IF($AE16=2015,VLOOKUP(Brut!BX16,Semaines!$C$2:$L$523,9,FALSE),IF($AE16=2016,VLOOKUP(Brut!BX16,Semaines!$D$2:$L$523,8,FALSE),IF($AE16=2017,VLOOKUP(Brut!BX16,Semaines!$E$2:$L$523,7,FALSE),IF($AE16=2018,VLOOKUP(Brut!BX16,Semaines!$F$2:$L$523,6,FALSE),IF($AE16=2019,VLOOKUP(Brut!BX16,Semaines!$G$2:$L$523,5,FALSE),IF($AE16=2020,VLOOKUP(Brut!BX16,Semaines!$H$2:$L$523,4,FALSE),IF($AE16=2021,VLOOKUP(Brut!BX16,Semaines!$I$2:$L$523,3,FALSE),IF($AE16=2022,VLOOKUP(Brut!BX16,Semaines!$J$2:$L$523,2,FALSE),""))))))))))</f>
        <v>10</v>
      </c>
      <c r="BY16" s="119">
        <f>IF($AE16=2013,VLOOKUP(Brut!BX16,Semaines!$A$2:$L$523,12,FALSE),IF($AE16=2014,VLOOKUP(Brut!BX16,Semaines!$B$2:$L$523,11,FALSE),IF($AE16=2015,VLOOKUP(Brut!BX16,Semaines!$C$2:$L$523,10,FALSE),IF($AE16=2016,VLOOKUP(Brut!BX16,Semaines!$D$2:$L$523,9,FALSE),IF($AE16=2017,VLOOKUP(Brut!BX16,Semaines!$E$2:$L$523,8,FALSE),IF($AE16=2018,VLOOKUP(Brut!BX16,Semaines!$F$2:$L$523,7,FALSE),IF($AE16=2019,VLOOKUP(Brut!BX16,Semaines!$G$2:$L$523,6,FALSE),IF($AE16=2020,VLOOKUP(Brut!BX16,Semaines!$H$2:$L$523,5,FALSE),IF($AE16=2021,VLOOKUP(Brut!BX16,Semaines!$I$2:$L$523,4,FALSE),IF($AE16=2022,VLOOKUP(Brut!BX16,Semaines!$J$2:$L$523,3,FALSE),""))))))))))</f>
        <v>2017</v>
      </c>
      <c r="BZ16" s="134"/>
      <c r="CA16" s="133"/>
      <c r="CB16" s="130">
        <f>IF(Import!AQ6=0,"",Import!AQ6)</f>
        <v>42816</v>
      </c>
      <c r="CC16" s="118">
        <f t="array" ref="CC16">IFERROR(IF(CB16="",IF(BZ16="",IF(BX16="","",IF($AE16=2013,VLOOKUP(Brut!BX16+1,Semaines!$A$2:$L$523,11,FALSE),IF($AE16=2014,VLOOKUP(Brut!BX16+1,Semaines!$B$2:$L$523,10,FALSE),IF($AE16=2015,VLOOKUP(Brut!BX16+1,Semaines!$C$2:$L$523,9,FALSE),IF($AE16=2016,VLOOKUP(Brut!BX16+1,Semaines!$D$2:$L$523,8,FALSE),IF($AE16=2017,VLOOKUP(Brut!BX16+1,Semaines!$E$2:$L$523,7,FALSE),IF($AE16=2018,VLOOKUP(Brut!BX16+1,Semaines!$F$2:$L$523,6,FALSE),IF($AE16=2019,VLOOKUP(Brut!BX16+1,Semaines!$G$2:$L$523,5,FALSE),IF($AE16=2020,VLOOKUP(Brut!BX16+1,Semaines!$H$2:$L$523,4,FALSE),IF($AE16=2021,VLOOKUP(Brut!BX16+1,Semaines!$I$2:$L$523,3,FALSE),IF($AE16=2022,VLOOKUP(Brut!BX16+1,Semaines!$J$2:$L$523,2,FALSE),""))))))))))),IF(CA16="",IF($AE16=2013,VLOOKUP(Brut!BX16+1,Semaines!$A$2:$L$523,11,FALSE),IF($AE16=2014,VLOOKUP(Brut!BX16+1,Semaines!$B$2:$L$523,10,FALSE),IF($AE16=2015,VLOOKUP(Brut!BX16+1,Semaines!$C$2:$L$523,9,FALSE),IF($AE16=2016,VLOOKUP(Brut!BX16+1,Semaines!$D$2:$L$523,8,FALSE),IF($AE16=2017,VLOOKUP(Brut!BX16+1,Semaines!$E$2:$L$523,7,FALSE),IF($AE16=2018,VLOOKUP(Brut!BX16+1,Semaines!$F$2:$L$523,6,FALSE),IF($AE16=2019,VLOOKUP(Brut!BX16+1,Semaines!$G$2:$L$523,5,FALSE),IF($AE16=2020,VLOOKUP(Brut!BX16+1,Semaines!$H$2:$L$523,4,FALSE),IF($AE16=2021,VLOOKUP(Brut!BX16+1,Semaines!$I$2:$L$523,3,FALSE),IF($AE16=2022,VLOOKUP(Brut!BX16+1,Semaines!$J$2:$L$523,2,FALSE),"")))))))))),IF($AE16=2013,VLOOKUP(Brut!BZ16+1,Semaines!$A$2:$L$523,11,FALSE),IF($AE16=2014,VLOOKUP(Brut!BZ16+1,Semaines!$B$2:$L$523,10,FALSE),IF($AE16=2015,VLOOKUP(Brut!BZ16+1,Semaines!$C$2:$L$523,9,FALSE),IF($AE16=2016,VLOOKUP(Brut!BZ16+1,Semaines!$D$2:$L$523,8,FALSE),IF($AE16=2017,VLOOKUP(Brut!BZ16+1,Semaines!$E$2:$L$523,7,FALSE),IF($AE16=2018,VLOOKUP(Brut!BZ16+1,Semaines!$F$2:$L$523,6,FALSE),IF($AE16=2019,VLOOKUP(Brut!BZ16+1,Semaines!$G$2:$L$523,5,FALSE),IF($AE16=2020,VLOOKUP(Brut!BZ16+1,Semaines!$H$2:$L$523,4,FALSE),IF($AE16=2021,VLOOKUP(Brut!BZ16+1,Semaines!$I$2:$L$523,3,FALSE),IF($AE16=2022,VLOOKUP(Brut!BZ16+1,Semaines!$J$2:$L$523,2,FALSE),"")))))))))))),_xlfn.ISOWEEKNUM(CB16)),"")</f>
        <v>12</v>
      </c>
      <c r="CD16" s="119">
        <f>IF(CB16="",IF(CA16="",IF(BY16="","",IF($AE16=2013,VLOOKUP(Brut!CC16,Semaines!$A$2:$L$523,12,FALSE),IF($AE16=2014,VLOOKUP(Brut!CC16,Semaines!$B$2:$L$523,11,FALSE),IF($AE16=2015,VLOOKUP(Brut!CC16,Semaines!$C$2:$L$523,10,FALSE),IF($AE16=2016,VLOOKUP(Brut!CC16,Semaines!$D$2:$L$523,9,FALSE),IF($AE16=2017,VLOOKUP(Brut!CC16,Semaines!$E$2:$L$523,8,FALSE),IF($AE16=2018,VLOOKUP(Brut!CC16,Semaines!$F$2:$L$523,7,FALSE),IF($AE16=2019,VLOOKUP(Brut!CC16,Semaines!$G$2:$L$523,6,FALSE),IF($AE16=2020,VLOOKUP(Brut!CC16,Semaines!$H$2:$L$523,5,FALSE),IF($AE16=2021,VLOOKUP(Brut!CC16,Semaines!$I$2:$L$523,4,FALSE),IF($AE16=2022,VLOOKUP(Brut!CC16,Semaines!$J$2:$L$523,3,FALSE),""))))))))))),IF(BZ16="",IF($AE16=2013,VLOOKUP(Brut!CC16,Semaines!$A$2:$L$523,12,FALSE),IF($AE16=2014,VLOOKUP(Brut!CC16,Semaines!$B$2:$L$523,11,FALSE),IF($AE16=2015,VLOOKUP(Brut!CC16,Semaines!$C$2:$L$523,10,FALSE),IF($AE16=2016,VLOOKUP(Brut!CC16,Semaines!$D$2:$L$523,9,FALSE),IF($AE16=2017,VLOOKUP(Brut!CC16,Semaines!$E$2:$L$523,8,FALSE),IF($AE16=2018,VLOOKUP(Brut!CC16,Semaines!$F$2:$L$523,7,FALSE),IF($AE16=2019,VLOOKUP(Brut!CC16,Semaines!$G$2:$L$523,6,FALSE),IF($AE16=2020,VLOOKUP(Brut!CC16,Semaines!$H$2:$L$523,5,FALSE),IF($AE16=2021,VLOOKUP(Brut!CC16,Semaines!$I$2:$L$523,4,FALSE),IF($AE16=2022,VLOOKUP(Brut!CC16,Semaines!$J$2:$L$523,3,FALSE),"")))))))))),IF(BY16="","",IF($AE16=2013,VLOOKUP(Brut!CC16,Semaines!$A$2:$L$523,12,FALSE),IF($AE16=2014,VLOOKUP(Brut!CC16,Semaines!$B$2:$L$523,11,FALSE),IF($AE16=2015,VLOOKUP(Brut!CC16,Semaines!$C$2:$L$523,10,FALSE),IF($AE16=2016,VLOOKUP(Brut!CC16,Semaines!$D$2:$L$523,9,FALSE),IF($AE16=2017,VLOOKUP(Brut!CC16,Semaines!$E$2:$L$523,8,FALSE),IF($AE16=2018,VLOOKUP(Brut!CC16,Semaines!$F$2:$L$523,7,FALSE),IF($AE16=2019,VLOOKUP(Brut!CC16,Semaines!$G$2:$L$523,6,FALSE),IF($AE16=2020,VLOOKUP(Brut!CC16,Semaines!$H$2:$L$523,5,FALSE),IF($AE16=2021,VLOOKUP(Brut!CC16,Semaines!$I$2:$L$523,4,FALSE),IF($AE16=2022,VLOOKUP(Brut!CC16,Semaines!$J$2:$L$523,3,FALSE),""))))))))))))),IF(AND(MONTH(CB16)=12,_xlfn.ISOWEEKNUM(CB16)=1),YEAR(CB16)+1,YEAR(CB16)))</f>
        <v>2017</v>
      </c>
      <c r="CE16" s="132"/>
      <c r="CF16" s="133"/>
      <c r="CG16" s="118">
        <f>IF($AE16=2013,VLOOKUP(Brut!CG16,Semaines!$A$2:$L$523,11,FALSE),IF($AE16=2014,VLOOKUP(Brut!CG16,Semaines!$B$2:$L$523,10,FALSE),IF($AE16=2015,VLOOKUP(Brut!CG16,Semaines!$C$2:$L$523,9,FALSE),IF($AE16=2016,VLOOKUP(Brut!CG16,Semaines!$D$2:$L$523,8,FALSE),IF($AE16=2017,VLOOKUP(Brut!CG16,Semaines!$E$2:$L$523,7,FALSE),IF($AE16=2018,VLOOKUP(Brut!CG16,Semaines!$F$2:$L$523,6,FALSE),IF($AE16=2019,VLOOKUP(Brut!CG16,Semaines!$G$2:$L$523,5,FALSE),IF($AE16=2020,VLOOKUP(Brut!CG16,Semaines!$H$2:$L$523,4,FALSE),IF($AE16=2021,VLOOKUP(Brut!CG16,Semaines!$I$2:$L$523,3,FALSE),IF($AE16=2022,VLOOKUP(Brut!CG16,Semaines!$J$2:$L$523,2,FALSE),""))))))))))</f>
        <v>11</v>
      </c>
      <c r="CH16" s="119">
        <f>IF($AE16=2013,VLOOKUP(Brut!CG16,Semaines!$A$2:$L$523,12,FALSE),IF($AE16=2014,VLOOKUP(Brut!CG16,Semaines!$B$2:$L$523,11,FALSE),IF($AE16=2015,VLOOKUP(Brut!CG16,Semaines!$C$2:$L$523,10,FALSE),IF($AE16=2016,VLOOKUP(Brut!CG16,Semaines!$D$2:$L$523,9,FALSE),IF($AE16=2017,VLOOKUP(Brut!CG16,Semaines!$E$2:$L$523,8,FALSE),IF($AE16=2018,VLOOKUP(Brut!CG16,Semaines!$F$2:$L$523,7,FALSE),IF($AE16=2019,VLOOKUP(Brut!CG16,Semaines!$G$2:$L$523,6,FALSE),IF($AE16=2020,VLOOKUP(Brut!CG16,Semaines!$H$2:$L$523,5,FALSE),IF($AE16=2021,VLOOKUP(Brut!CG16,Semaines!$I$2:$L$523,4,FALSE),IF($AE16=2022,VLOOKUP(Brut!CG16,Semaines!$J$2:$L$523,3,FALSE),""))))))))))</f>
        <v>2017</v>
      </c>
      <c r="CI16" s="134"/>
      <c r="CJ16" s="133"/>
      <c r="CK16" s="208"/>
      <c r="CL16" s="118">
        <f>IF($AE16=2013,VLOOKUP(Brut!CL16,Semaines!$A$2:$L$523,11,FALSE),IF($AE16=2014,VLOOKUP(Brut!CL16,Semaines!$B$2:$L$523,10,FALSE),IF($AE16=2015,VLOOKUP(Brut!CL16,Semaines!$C$2:$L$523,9,FALSE),IF($AE16=2016,VLOOKUP(Brut!CL16,Semaines!$D$2:$L$523,8,FALSE),IF($AE16=2017,VLOOKUP(Brut!CL16,Semaines!$E$2:$L$523,7,FALSE),IF($AE16=2018,VLOOKUP(Brut!CL16,Semaines!$F$2:$L$523,6,FALSE),IF($AE16=2019,VLOOKUP(Brut!CL16,Semaines!$G$2:$L$523,5,FALSE),IF($AE16=2020,VLOOKUP(Brut!CL16,Semaines!$H$2:$L$523,4,FALSE),IF($AE16=2021,VLOOKUP(Brut!CL16,Semaines!$I$2:$L$523,3,FALSE),IF($AE16=2022,VLOOKUP(Brut!CL16,Semaines!$J$2:$L$523,2,FALSE),""))))))))))</f>
        <v>12</v>
      </c>
      <c r="CM16" s="119">
        <f>IF($AE16=2013,VLOOKUP(Brut!CL16,Semaines!$A$2:$L$523,12,FALSE),IF($AE16=2014,VLOOKUP(Brut!CL16,Semaines!$B$2:$L$523,11,FALSE),IF($AE16=2015,VLOOKUP(Brut!CL16,Semaines!$C$2:$L$523,10,FALSE),IF($AE16=2016,VLOOKUP(Brut!CL16,Semaines!$D$2:$L$523,9,FALSE),IF($AE16=2017,VLOOKUP(Brut!CL16,Semaines!$E$2:$L$523,8,FALSE),IF($AE16=2018,VLOOKUP(Brut!CL16,Semaines!$F$2:$L$523,7,FALSE),IF($AE16=2019,VLOOKUP(Brut!CL16,Semaines!$G$2:$L$523,6,FALSE),IF($AE16=2020,VLOOKUP(Brut!CL16,Semaines!$H$2:$L$523,5,FALSE),IF($AE16=2021,VLOOKUP(Brut!CL16,Semaines!$I$2:$L$523,4,FALSE),IF($AE16=2022,VLOOKUP(Brut!CL16,Semaines!$J$2:$L$523,3,FALSE),""))))))))))</f>
        <v>2017</v>
      </c>
      <c r="CN16" s="134"/>
      <c r="CO16" s="133"/>
      <c r="CP16" s="118">
        <f>IF($AE16=2013,VLOOKUP(Brut!CP16,Semaines!$A$2:$L$523,11,FALSE),IF($AE16=2014,VLOOKUP(Brut!CP16,Semaines!$B$2:$L$523,10,FALSE),IF($AE16=2015,VLOOKUP(Brut!CP16,Semaines!$C$2:$L$523,9,FALSE),IF($AE16=2016,VLOOKUP(Brut!CP16,Semaines!$D$2:$L$523,8,FALSE),IF($AE16=2017,VLOOKUP(Brut!CP16,Semaines!$E$2:$L$523,7,FALSE),IF($AE16=2018,VLOOKUP(Brut!CP16,Semaines!$F$2:$L$523,6,FALSE),IF($AE16=2019,VLOOKUP(Brut!CP16,Semaines!$G$2:$L$523,5,FALSE),IF($AE16=2020,VLOOKUP(Brut!CP16,Semaines!$H$2:$L$523,4,FALSE),IF($AE16=2021,VLOOKUP(Brut!CP16,Semaines!$I$2:$L$523,3,FALSE),IF($AE16=2022,VLOOKUP(Brut!CP16,Semaines!$J$2:$L$523,2,FALSE),""))))))))))</f>
        <v>12</v>
      </c>
      <c r="CQ16" s="119">
        <f>IF($AE16=2013,VLOOKUP(Brut!CP16,Semaines!$A$2:$L$523,12,FALSE),IF($AE16=2014,VLOOKUP(Brut!CP16,Semaines!$B$2:$L$523,11,FALSE),IF($AE16=2015,VLOOKUP(Brut!CP16,Semaines!$C$2:$L$523,10,FALSE),IF($AE16=2016,VLOOKUP(Brut!CP16,Semaines!$D$2:$L$523,9,FALSE),IF($AE16=2017,VLOOKUP(Brut!CP16,Semaines!$E$2:$L$523,8,FALSE),IF($AE16=2018,VLOOKUP(Brut!CP16,Semaines!$F$2:$L$523,7,FALSE),IF($AE16=2019,VLOOKUP(Brut!CP16,Semaines!$G$2:$L$523,6,FALSE),IF($AE16=2020,VLOOKUP(Brut!CP16,Semaines!$H$2:$L$523,5,FALSE),IF($AE16=2021,VLOOKUP(Brut!CP16,Semaines!$I$2:$L$523,4,FALSE),IF($AE16=2022,VLOOKUP(Brut!CP16,Semaines!$J$2:$L$523,3,FALSE),""))))))))))</f>
        <v>2017</v>
      </c>
      <c r="CR16" s="134"/>
      <c r="CS16" s="133"/>
      <c r="CT16" s="208"/>
      <c r="CU16" s="118">
        <f>IF($AE16=2013,VLOOKUP(Brut!CV16,Semaines!$A$2:$L$523,11,FALSE),IF($AE16=2014,VLOOKUP(Brut!CV16,Semaines!$B$2:$L$523,10,FALSE),IF($AE16=2015,VLOOKUP(Brut!CV16,Semaines!$C$2:$L$523,9,FALSE),IF($AE16=2016,VLOOKUP(Brut!CV16,Semaines!$D$2:$L$523,8,FALSE),IF($AE16=2017,VLOOKUP(Brut!CV16,Semaines!$E$2:$L$523,7,FALSE),IF($AE16=2018,VLOOKUP(Brut!CV16,Semaines!$F$2:$L$523,6,FALSE),IF($AE16=2019,VLOOKUP(Brut!CV16,Semaines!$G$2:$L$523,5,FALSE),IF($AE16=2020,VLOOKUP(Brut!CV16,Semaines!$H$2:$L$523,4,FALSE),IF($AE16=2021,VLOOKUP(Brut!CV16,Semaines!$I$2:$L$523,3,FALSE),IF($AE16=2022,VLOOKUP(Brut!CV16,Semaines!$J$2:$L$523,2,FALSE),""))))))))))</f>
        <v>12</v>
      </c>
      <c r="CV16" s="119">
        <f>IF($AE16=2013,VLOOKUP(Brut!CV16,Semaines!$A$2:$L$523,12,FALSE),IF($AE16=2014,VLOOKUP(Brut!CV16,Semaines!$B$2:$L$523,11,FALSE),IF($AE16=2015,VLOOKUP(Brut!CV16,Semaines!$C$2:$L$523,10,FALSE),IF($AE16=2016,VLOOKUP(Brut!CV16,Semaines!$D$2:$L$523,9,FALSE),IF($AE16=2017,VLOOKUP(Brut!CV16,Semaines!$E$2:$L$523,8,FALSE),IF($AE16=2018,VLOOKUP(Brut!CV16,Semaines!$F$2:$L$523,7,FALSE),IF($AE16=2019,VLOOKUP(Brut!CV16,Semaines!$G$2:$L$523,6,FALSE),IF($AE16=2020,VLOOKUP(Brut!CV16,Semaines!$H$2:$L$523,5,FALSE),IF($AE16=2021,VLOOKUP(Brut!CV16,Semaines!$I$2:$L$523,4,FALSE),IF($AE16=2022,VLOOKUP(Brut!CV16,Semaines!$J$2:$L$523,3,FALSE),""))))))))))</f>
        <v>2017</v>
      </c>
      <c r="CW16" s="134"/>
      <c r="CX16" s="133"/>
      <c r="CY16" s="208"/>
      <c r="CZ16" s="118">
        <f>IF($AE16=2013,VLOOKUP(Brut!DB16,Semaines!$A$2:$L$523,11,FALSE),IF($AE16=2014,VLOOKUP(Brut!DB16,Semaines!$B$2:$L$523,10,FALSE),IF($AE16=2015,VLOOKUP(Brut!DB16,Semaines!$C$2:$L$523,9,FALSE),IF($AE16=2016,VLOOKUP(Brut!DB16,Semaines!$D$2:$L$523,8,FALSE),IF($AE16=2017,VLOOKUP(Brut!DB16,Semaines!$E$2:$L$523,7,FALSE),IF($AE16=2018,VLOOKUP(Brut!DB16,Semaines!$F$2:$L$523,6,FALSE),IF($AE16=2019,VLOOKUP(Brut!DB16,Semaines!$G$2:$L$523,5,FALSE),IF($AE16=2020,VLOOKUP(Brut!DB16,Semaines!$H$2:$L$523,4,FALSE),IF($AE16=2021,VLOOKUP(Brut!DB16,Semaines!$I$2:$L$523,3,FALSE),IF($AE16=2022,VLOOKUP(Brut!DB16,Semaines!$J$2:$L$523,2,FALSE),""))))))))))</f>
        <v>12</v>
      </c>
      <c r="DA16" s="119">
        <f>IF($AE16=2013,VLOOKUP(Brut!DB16,Semaines!$A$2:$L$523,12,FALSE),IF($AE16=2014,VLOOKUP(Brut!DB16,Semaines!$B$2:$L$523,11,FALSE),IF($AE16=2015,VLOOKUP(Brut!DB16,Semaines!$C$2:$L$523,10,FALSE),IF($AE16=2016,VLOOKUP(Brut!DB16,Semaines!$D$2:$L$523,9,FALSE),IF($AE16=2017,VLOOKUP(Brut!DB16,Semaines!$E$2:$L$523,8,FALSE),IF($AE16=2018,VLOOKUP(Brut!DB16,Semaines!$F$2:$L$523,7,FALSE),IF($AE16=2019,VLOOKUP(Brut!DB16,Semaines!$G$2:$L$523,6,FALSE),IF($AE16=2020,VLOOKUP(Brut!DB16,Semaines!$H$2:$L$523,5,FALSE),IF($AE16=2021,VLOOKUP(Brut!DB16,Semaines!$I$2:$L$523,4,FALSE),IF($AE16=2022,VLOOKUP(Brut!DB16,Semaines!$J$2:$L$523,3,FALSE),""))))))))))</f>
        <v>2017</v>
      </c>
      <c r="DB16" s="134"/>
      <c r="DC16" s="133"/>
      <c r="DD16" s="210"/>
      <c r="DE16" s="209"/>
      <c r="DF16" s="208"/>
      <c r="DG16" s="118">
        <f>IF($AE16=2013,VLOOKUP(Brut!DI16,Semaines!$A$2:$L$523,11,FALSE),IF($AE16=2014,VLOOKUP(Brut!DI16,Semaines!$B$2:$L$523,10,FALSE),IF($AE16=2015,VLOOKUP(Brut!DI16,Semaines!$C$2:$L$523,9,FALSE),IF($AE16=2016,VLOOKUP(Brut!DI16,Semaines!$D$2:$L$523,8,FALSE),IF($AE16=2017,VLOOKUP(Brut!DI16,Semaines!$E$2:$L$523,7,FALSE),IF($AE16=2018,VLOOKUP(Brut!DI16,Semaines!$F$2:$L$523,6,FALSE),IF($AE16=2019,VLOOKUP(Brut!DI16,Semaines!$G$2:$L$523,5,FALSE),IF($AE16=2020,VLOOKUP(Brut!DI16,Semaines!$H$2:$L$523,4,FALSE),IF($AE16=2021,VLOOKUP(Brut!DI16,Semaines!$I$2:$L$523,3,FALSE),IF($AE16=2022,VLOOKUP(Brut!DI16,Semaines!$J$2:$L$523,2,FALSE),""))))))))))</f>
        <v>13</v>
      </c>
      <c r="DH16" s="119">
        <f>IF($AE16=2013,VLOOKUP(Brut!DI16,Semaines!$A$2:$L$523,12,FALSE),IF($AE16=2014,VLOOKUP(Brut!DI16,Semaines!$B$2:$L$523,11,FALSE),IF($AE16=2015,VLOOKUP(Brut!DI16,Semaines!$C$2:$L$523,10,FALSE),IF($AE16=2016,VLOOKUP(Brut!DI16,Semaines!$D$2:$L$523,9,FALSE),IF($AE16=2017,VLOOKUP(Brut!DI16,Semaines!$E$2:$L$523,8,FALSE),IF($AE16=2018,VLOOKUP(Brut!DI16,Semaines!$F$2:$L$523,7,FALSE),IF($AE16=2019,VLOOKUP(Brut!DI16,Semaines!$G$2:$L$523,6,FALSE),IF($AE16=2020,VLOOKUP(Brut!DI16,Semaines!$H$2:$L$523,5,FALSE),IF($AE16=2021,VLOOKUP(Brut!DI16,Semaines!$I$2:$L$523,4,FALSE),IF($AE16=2022,VLOOKUP(Brut!DI16,Semaines!$J$2:$L$523,3,FALSE),""))))))))))</f>
        <v>2017</v>
      </c>
      <c r="DI16" s="134"/>
      <c r="DJ16" s="133"/>
      <c r="DK16" s="208"/>
      <c r="DL16" s="118">
        <f>IF($AE16=2013,VLOOKUP(Brut!DN16,Semaines!$A$2:$L$523,11,FALSE),IF($AE16=2014,VLOOKUP(Brut!DN16,Semaines!$B$2:$L$523,10,FALSE),IF($AE16=2015,VLOOKUP(Brut!DN16,Semaines!$C$2:$L$523,9,FALSE),IF($AE16=2016,VLOOKUP(Brut!DN16,Semaines!$D$2:$L$523,8,FALSE),IF($AE16=2017,VLOOKUP(Brut!DN16,Semaines!$E$2:$L$523,7,FALSE),IF($AE16=2018,VLOOKUP(Brut!DN16,Semaines!$F$2:$L$523,6,FALSE),IF($AE16=2019,VLOOKUP(Brut!DN16,Semaines!$G$2:$L$523,5,FALSE),IF($AE16=2020,VLOOKUP(Brut!DN16,Semaines!$H$2:$L$523,4,FALSE),IF($AE16=2021,VLOOKUP(Brut!DN16,Semaines!$I$2:$L$523,3,FALSE),IF($AE16=2022,VLOOKUP(Brut!DN16,Semaines!$J$2:$L$523,2,FALSE),""))))))))))</f>
        <v>14</v>
      </c>
      <c r="DM16" s="119">
        <f>IF($AE16=2013,VLOOKUP(Brut!DN16,Semaines!$A$2:$L$523,12,FALSE),IF($AE16=2014,VLOOKUP(Brut!DN16,Semaines!$B$2:$L$523,11,FALSE),IF($AE16=2015,VLOOKUP(Brut!DN16,Semaines!$C$2:$L$523,10,FALSE),IF($AE16=2016,VLOOKUP(Brut!DN16,Semaines!$D$2:$L$523,9,FALSE),IF($AE16=2017,VLOOKUP(Brut!DN16,Semaines!$E$2:$L$523,8,FALSE),IF($AE16=2018,VLOOKUP(Brut!DN16,Semaines!$F$2:$L$523,7,FALSE),IF($AE16=2019,VLOOKUP(Brut!DN16,Semaines!$G$2:$L$523,6,FALSE),IF($AE16=2020,VLOOKUP(Brut!DN16,Semaines!$H$2:$L$523,5,FALSE),IF($AE16=2021,VLOOKUP(Brut!DN16,Semaines!$I$2:$L$523,4,FALSE),IF($AE16=2022,VLOOKUP(Brut!DN16,Semaines!$J$2:$L$523,3,FALSE),""))))))))))</f>
        <v>2017</v>
      </c>
      <c r="DN16" s="134"/>
      <c r="DO16" s="133"/>
      <c r="DP16" s="208"/>
      <c r="DQ16" s="209"/>
      <c r="DR16" s="208"/>
      <c r="DS16" s="118">
        <f>IF($AE16=2013,VLOOKUP(Brut!DU16,Semaines!$A$2:$L$523,11,FALSE),IF($AE16=2014,VLOOKUP(Brut!DU16,Semaines!$B$2:$L$523,10,FALSE),IF($AE16=2015,VLOOKUP(Brut!DU16,Semaines!$C$2:$L$523,9,FALSE),IF($AE16=2016,VLOOKUP(Brut!DU16,Semaines!$D$2:$L$523,8,FALSE),IF($AE16=2017,VLOOKUP(Brut!DU16,Semaines!$E$2:$L$523,7,FALSE),IF($AE16=2018,VLOOKUP(Brut!DU16,Semaines!$F$2:$L$523,6,FALSE),IF($AE16=2019,VLOOKUP(Brut!DU16,Semaines!$G$2:$L$523,5,FALSE),IF($AE16=2020,VLOOKUP(Brut!DU16,Semaines!$H$2:$L$523,4,FALSE),IF($AE16=2021,VLOOKUP(Brut!DU16,Semaines!$I$2:$L$523,3,FALSE),IF($AE16=2022,VLOOKUP(Brut!DU16,Semaines!$J$2:$L$523,2,FALSE),""))))))))))</f>
        <v>14</v>
      </c>
      <c r="DT16" s="119">
        <f>IF($AE16=2013,VLOOKUP(Brut!DU16,Semaines!$A$2:$L$523,12,FALSE),IF($AE16=2014,VLOOKUP(Brut!DU16,Semaines!$B$2:$L$523,11,FALSE),IF($AE16=2015,VLOOKUP(Brut!DU16,Semaines!$C$2:$L$523,10,FALSE),IF($AE16=2016,VLOOKUP(Brut!DU16,Semaines!$D$2:$L$523,9,FALSE),IF($AE16=2017,VLOOKUP(Brut!DU16,Semaines!$E$2:$L$523,8,FALSE),IF($AE16=2018,VLOOKUP(Brut!DU16,Semaines!$F$2:$L$523,7,FALSE),IF($AE16=2019,VLOOKUP(Brut!DU16,Semaines!$G$2:$L$523,6,FALSE),IF($AE16=2020,VLOOKUP(Brut!DU16,Semaines!$H$2:$L$523,5,FALSE),IF($AE16=2021,VLOOKUP(Brut!DU16,Semaines!$I$2:$L$523,4,FALSE),IF($AE16=2022,VLOOKUP(Brut!DU16,Semaines!$J$2:$L$523,3,FALSE),""))))))))))</f>
        <v>2017</v>
      </c>
      <c r="DU16" s="134"/>
      <c r="DV16" s="133"/>
      <c r="DW16" s="118">
        <f>IF($AE16=2013,VLOOKUP(Brut!DY16,Semaines!$A$2:$L$523,11,FALSE),IF($AE16=2014,VLOOKUP(Brut!DY16,Semaines!$B$2:$L$523,10,FALSE),IF($AE16=2015,VLOOKUP(Brut!DY16,Semaines!$C$2:$L$523,9,FALSE),IF($AE16=2016,VLOOKUP(Brut!DY16,Semaines!$D$2:$L$523,8,FALSE),IF($AE16=2017,VLOOKUP(Brut!DY16,Semaines!$E$2:$L$523,7,FALSE),IF($AE16=2018,VLOOKUP(Brut!DY16,Semaines!$F$2:$L$523,6,FALSE),IF($AE16=2019,VLOOKUP(Brut!DY16,Semaines!$G$2:$L$523,5,FALSE),IF($AE16=2020,VLOOKUP(Brut!DY16,Semaines!$H$2:$L$523,4,FALSE),IF($AE16=2021,VLOOKUP(Brut!DY16,Semaines!$I$2:$L$523,3,FALSE),IF($AE16=2022,VLOOKUP(Brut!DY16,Semaines!$J$2:$L$523,2,FALSE),""))))))))))</f>
        <v>15</v>
      </c>
      <c r="DX16" s="119">
        <f>IF($AE16=2013,VLOOKUP(Brut!DY16,Semaines!$A$2:$L$523,12,FALSE),IF($AE16=2014,VLOOKUP(Brut!DY16,Semaines!$B$2:$L$523,11,FALSE),IF($AE16=2015,VLOOKUP(Brut!DY16,Semaines!$C$2:$L$523,10,FALSE),IF($AE16=2016,VLOOKUP(Brut!DY16,Semaines!$D$2:$L$523,9,FALSE),IF($AE16=2017,VLOOKUP(Brut!DY16,Semaines!$E$2:$L$523,8,FALSE),IF($AE16=2018,VLOOKUP(Brut!DY16,Semaines!$F$2:$L$523,7,FALSE),IF($AE16=2019,VLOOKUP(Brut!DY16,Semaines!$G$2:$L$523,6,FALSE),IF($AE16=2020,VLOOKUP(Brut!DY16,Semaines!$H$2:$L$523,5,FALSE),IF($AE16=2021,VLOOKUP(Brut!DY16,Semaines!$I$2:$L$523,4,FALSE),IF($AE16=2022,VLOOKUP(Brut!DY16,Semaines!$J$2:$L$523,3,FALSE),""))))))))))</f>
        <v>2017</v>
      </c>
      <c r="DY16" s="134"/>
      <c r="DZ16" s="133"/>
      <c r="EA16" s="118">
        <f>IF($AE16=2013,VLOOKUP(Brut!EC16,Semaines!$A$2:$L$523,11,FALSE),IF($AE16=2014,VLOOKUP(Brut!EC16,Semaines!$B$2:$L$523,10,FALSE),IF($AE16=2015,VLOOKUP(Brut!EC16,Semaines!$C$2:$L$523,9,FALSE),IF($AE16=2016,VLOOKUP(Brut!EC16,Semaines!$D$2:$L$523,8,FALSE),IF($AE16=2017,VLOOKUP(Brut!EC16,Semaines!$E$2:$L$523,7,FALSE),IF($AE16=2018,VLOOKUP(Brut!EC16,Semaines!$F$2:$L$523,6,FALSE),IF($AE16=2019,VLOOKUP(Brut!EC16,Semaines!$G$2:$L$523,5,FALSE),IF($AE16=2020,VLOOKUP(Brut!EC16,Semaines!$H$2:$L$523,4,FALSE),IF($AE16=2021,VLOOKUP(Brut!EC16,Semaines!$I$2:$L$523,3,FALSE),IF($AE16=2022,VLOOKUP(Brut!EC16,Semaines!$J$2:$L$523,2,FALSE),""))))))))))</f>
        <v>15</v>
      </c>
      <c r="EB16" s="119">
        <f>IF($AE16=2013,VLOOKUP(Brut!EC16,Semaines!$A$2:$L$523,12,FALSE),IF($AE16=2014,VLOOKUP(Brut!EC16,Semaines!$B$2:$L$523,11,FALSE),IF($AE16=2015,VLOOKUP(Brut!EC16,Semaines!$C$2:$L$523,10,FALSE),IF($AE16=2016,VLOOKUP(Brut!EC16,Semaines!$D$2:$L$523,9,FALSE),IF($AE16=2017,VLOOKUP(Brut!EC16,Semaines!$E$2:$L$523,8,FALSE),IF($AE16=2018,VLOOKUP(Brut!EC16,Semaines!$F$2:$L$523,7,FALSE),IF($AE16=2019,VLOOKUP(Brut!EC16,Semaines!$G$2:$L$523,6,FALSE),IF($AE16=2020,VLOOKUP(Brut!EC16,Semaines!$H$2:$L$523,5,FALSE),IF($AE16=2021,VLOOKUP(Brut!EC16,Semaines!$I$2:$L$523,4,FALSE),IF($AE16=2022,VLOOKUP(Brut!EC16,Semaines!$J$2:$L$523,3,FALSE),""))))))))))</f>
        <v>2017</v>
      </c>
      <c r="EC16" s="134"/>
      <c r="ED16" s="133"/>
      <c r="EE16" s="118">
        <f>IF($AE16=2013,VLOOKUP(Brut!EG16,Semaines!$A$2:$L$523,11,FALSE),IF($AE16=2014,VLOOKUP(Brut!EG16,Semaines!$B$2:$L$523,10,FALSE),IF($AE16=2015,VLOOKUP(Brut!EG16,Semaines!$C$2:$L$523,9,FALSE),IF($AE16=2016,VLOOKUP(Brut!EG16,Semaines!$D$2:$L$523,8,FALSE),IF($AE16=2017,VLOOKUP(Brut!EG16,Semaines!$E$2:$L$523,7,FALSE),IF($AE16=2018,VLOOKUP(Brut!EG16,Semaines!$F$2:$L$523,6,FALSE),IF($AE16=2019,VLOOKUP(Brut!EG16,Semaines!$G$2:$L$523,5,FALSE),IF($AE16=2020,VLOOKUP(Brut!EG16,Semaines!$H$2:$L$523,4,FALSE),IF($AE16=2021,VLOOKUP(Brut!EG16,Semaines!$I$2:$L$523,3,FALSE),IF($AE16=2022,VLOOKUP(Brut!EG16,Semaines!$J$2:$L$523,2,FALSE),""))))))))))</f>
        <v>15</v>
      </c>
      <c r="EF16" s="119">
        <f>IF($AE16=2013,VLOOKUP(Brut!EG16,Semaines!$A$2:$L$523,12,FALSE),IF($AE16=2014,VLOOKUP(Brut!EG16,Semaines!$B$2:$L$523,11,FALSE),IF($AE16=2015,VLOOKUP(Brut!EG16,Semaines!$C$2:$L$523,10,FALSE),IF($AE16=2016,VLOOKUP(Brut!EG16,Semaines!$D$2:$L$523,9,FALSE),IF($AE16=2017,VLOOKUP(Brut!EG16,Semaines!$E$2:$L$523,8,FALSE),IF($AE16=2018,VLOOKUP(Brut!EG16,Semaines!$F$2:$L$523,7,FALSE),IF($AE16=2019,VLOOKUP(Brut!EG16,Semaines!$G$2:$L$523,6,FALSE),IF($AE16=2020,VLOOKUP(Brut!EG16,Semaines!$H$2:$L$523,5,FALSE),IF($AE16=2021,VLOOKUP(Brut!EG16,Semaines!$I$2:$L$523,4,FALSE),IF($AE16=2022,VLOOKUP(Brut!EG16,Semaines!$J$2:$L$523,3,FALSE),""))))))))))</f>
        <v>2017</v>
      </c>
      <c r="EG16" s="134"/>
      <c r="EH16" s="133"/>
      <c r="EI16" s="130">
        <f>IF(Import!AU6=0,"",Import!AU6)</f>
        <v>42874</v>
      </c>
      <c r="EJ16" s="118">
        <f t="array" ref="EJ16">IFERROR(IF(EI16="",IF(EG16="",IF(EE16="","",IF($AE16=2013,VLOOKUP(Brut!EG16+1,Semaines!$A$2:$L$523,11,FALSE),IF($AE16=2014,VLOOKUP(Brut!EG16+1,Semaines!$B$2:$L$523,10,FALSE),IF($AE16=2015,VLOOKUP(Brut!EG16+1,Semaines!$C$2:$L$523,9,FALSE),IF($AE16=2016,VLOOKUP(Brut!EG16+1,Semaines!$D$2:$L$523,8,FALSE),IF($AE16=2017,VLOOKUP(Brut!EG16+1,Semaines!$E$2:$L$523,7,FALSE),IF($AE16=2018,VLOOKUP(Brut!EG16+1,Semaines!$F$2:$L$523,6,FALSE),IF($AE16=2019,VLOOKUP(Brut!EG16+1,Semaines!$G$2:$L$523,5,FALSE),IF($AE16=2020,VLOOKUP(Brut!EG16+1,Semaines!$H$2:$L$523,4,FALSE),IF($AE16=2021,VLOOKUP(Brut!EG16+1,Semaines!$I$2:$L$523,3,FALSE),IF($AE16=2022,VLOOKUP(Brut!EG16+1,Semaines!$J$2:$L$523,2,FALSE),""))))))))))),IF(EH16="",IF($AE16=2013,VLOOKUP(Brut!EG16+1,Semaines!$A$2:$L$523,11,FALSE),IF($AE16=2014,VLOOKUP(Brut!EG16+1,Semaines!$B$2:$L$523,10,FALSE),IF($AE16=2015,VLOOKUP(Brut!EG16+1,Semaines!$C$2:$L$523,9,FALSE),IF($AE16=2016,VLOOKUP(Brut!EG16+1,Semaines!$D$2:$L$523,8,FALSE),IF($AE16=2017,VLOOKUP(Brut!EG16+1,Semaines!$E$2:$L$523,7,FALSE),IF($AE16=2018,VLOOKUP(Brut!EG16+1,Semaines!$F$2:$L$523,6,FALSE),IF($AE16=2019,VLOOKUP(Brut!EG16+1,Semaines!$G$2:$L$523,5,FALSE),IF($AE16=2020,VLOOKUP(Brut!EG16+1,Semaines!$H$2:$L$523,4,FALSE),IF($AE16=2021,VLOOKUP(Brut!EG16+1,Semaines!$I$2:$L$523,3,FALSE),IF($AE16=2022,VLOOKUP(Brut!EG16+1,Semaines!$J$2:$L$523,2,FALSE),"")))))))))),IF($AE16=2013,VLOOKUP(Brut!EI16+1,Semaines!$A$2:$L$523,11,FALSE),IF($AE16=2014,VLOOKUP(Brut!EI16+1,Semaines!$B$2:$L$523,10,FALSE),IF($AE16=2015,VLOOKUP(Brut!EI16+1,Semaines!$C$2:$L$523,9,FALSE),IF($AE16=2016,VLOOKUP(Brut!EI16+1,Semaines!$D$2:$L$523,8,FALSE),IF($AE16=2017,VLOOKUP(Brut!EI16+1,Semaines!$E$2:$L$523,7,FALSE),IF($AE16=2018,VLOOKUP(Brut!EI16+1,Semaines!$F$2:$L$523,6,FALSE),IF($AE16=2019,VLOOKUP(Brut!EI16+1,Semaines!$G$2:$L$523,5,FALSE),IF($AE16=2020,VLOOKUP(Brut!EI16+1,Semaines!$H$2:$L$523,4,FALSE),IF($AE16=2021,VLOOKUP(Brut!EI16+1,Semaines!$I$2:$L$523,3,FALSE),IF($AE16=2022,VLOOKUP(Brut!EI16+1,Semaines!$J$2:$L$523,2,FALSE),"")))))))))))),_xlfn.ISOWEEKNUM(EI16)),"")</f>
        <v>20</v>
      </c>
      <c r="EK16" s="119">
        <f>IF(EI16="",IF(EH16="",IF(EF16="","",IF($AE16=2013,VLOOKUP(Brut!EL16,Semaines!$A$2:$L$523,12,FALSE),IF($AE16=2014,VLOOKUP(Brut!EL16,Semaines!$B$2:$L$523,11,FALSE),IF($AE16=2015,VLOOKUP(Brut!EL16,Semaines!$C$2:$L$523,10,FALSE),IF($AE16=2016,VLOOKUP(Brut!EL16,Semaines!$D$2:$L$523,9,FALSE),IF($AE16=2017,VLOOKUP(Brut!EL16,Semaines!$E$2:$L$523,8,FALSE),IF($AE16=2018,VLOOKUP(Brut!EL16,Semaines!$F$2:$L$523,7,FALSE),IF($AE16=2019,VLOOKUP(Brut!EL16,Semaines!$G$2:$L$523,6,FALSE),IF($AE16=2020,VLOOKUP(Brut!EL16,Semaines!$H$2:$L$523,5,FALSE),IF($AE16=2021,VLOOKUP(Brut!EL16,Semaines!$I$2:$L$523,4,FALSE),IF($AE16=2022,VLOOKUP(Brut!EL16,Semaines!$J$2:$L$523,3,FALSE),""))))))))))),IF(EG16="",IF($AE16=2013,VLOOKUP(Brut!EL16,Semaines!$A$2:$L$523,12,FALSE),IF($AE16=2014,VLOOKUP(Brut!EL16,Semaines!$B$2:$L$523,11,FALSE),IF($AE16=2015,VLOOKUP(Brut!EL16,Semaines!$C$2:$L$523,10,FALSE),IF($AE16=2016,VLOOKUP(Brut!EL16,Semaines!$D$2:$L$523,9,FALSE),IF($AE16=2017,VLOOKUP(Brut!EL16,Semaines!$E$2:$L$523,8,FALSE),IF($AE16=2018,VLOOKUP(Brut!EL16,Semaines!$F$2:$L$523,7,FALSE),IF($AE16=2019,VLOOKUP(Brut!EL16,Semaines!$G$2:$L$523,6,FALSE),IF($AE16=2020,VLOOKUP(Brut!EL16,Semaines!$H$2:$L$523,5,FALSE),IF($AE16=2021,VLOOKUP(Brut!EL16,Semaines!$I$2:$L$523,4,FALSE),IF($AE16=2022,VLOOKUP(Brut!EL16,Semaines!$J$2:$L$523,3,FALSE),"")))))))))),IF(EF16="","",IF($AE16=2013,VLOOKUP(Brut!EL16,Semaines!$A$2:$L$523,12,FALSE),IF($AE16=2014,VLOOKUP(Brut!EL16,Semaines!$B$2:$L$523,11,FALSE),IF($AE16=2015,VLOOKUP(Brut!EL16,Semaines!$C$2:$L$523,10,FALSE),IF($AE16=2016,VLOOKUP(Brut!EL16,Semaines!$D$2:$L$523,9,FALSE),IF($AE16=2017,VLOOKUP(Brut!EL16,Semaines!$E$2:$L$523,8,FALSE),IF($AE16=2018,VLOOKUP(Brut!EL16,Semaines!$F$2:$L$523,7,FALSE),IF($AE16=2019,VLOOKUP(Brut!EL16,Semaines!$G$2:$L$523,6,FALSE),IF($AE16=2020,VLOOKUP(Brut!EL16,Semaines!$H$2:$L$523,5,FALSE),IF($AE16=2021,VLOOKUP(Brut!EL16,Semaines!$I$2:$L$523,4,FALSE),IF($AE16=2022,VLOOKUP(Brut!EL16,Semaines!$J$2:$L$523,3,FALSE),""))))))))))))),IF(AND(MONTH(EI16)=12,_xlfn.ISOWEEKNUM(EI16)=1),YEAR(EI16)+1,YEAR(EI16)))</f>
        <v>2017</v>
      </c>
      <c r="EL16" s="135"/>
      <c r="EM16" s="136"/>
      <c r="EN16" s="210"/>
      <c r="EO16" s="209"/>
      <c r="EP16" s="208"/>
      <c r="EQ16" s="118">
        <f>IF($AE16=2013,VLOOKUP(Brut!ES16,Semaines!$A$2:$L$523,11,FALSE),IF($AE16=2014,VLOOKUP(Brut!ES16,Semaines!$B$2:$L$523,10,FALSE),IF($AE16=2015,VLOOKUP(Brut!ES16,Semaines!$C$2:$L$523,9,FALSE),IF($AE16=2016,VLOOKUP(Brut!ES16,Semaines!$D$2:$L$523,8,FALSE),IF($AE16=2017,VLOOKUP(Brut!ES16,Semaines!$E$2:$L$523,7,FALSE),IF($AE16=2018,VLOOKUP(Brut!ES16,Semaines!$F$2:$L$523,6,FALSE),IF($AE16=2019,VLOOKUP(Brut!ES16,Semaines!$G$2:$L$523,5,FALSE),IF($AE16=2020,VLOOKUP(Brut!ES16,Semaines!$H$2:$L$523,4,FALSE),IF($AE16=2021,VLOOKUP(Brut!ES16,Semaines!$I$2:$L$523,3,FALSE),IF($AE16=2022,VLOOKUP(Brut!ES16,Semaines!$J$2:$L$523,2,FALSE),""))))))))))</f>
        <v>16</v>
      </c>
      <c r="ER16" s="119">
        <f>IF($AE16=2013,VLOOKUP(Brut!ES16,Semaines!$A$2:$L$523,12,FALSE),IF($AE16=2014,VLOOKUP(Brut!ES16,Semaines!$B$2:$L$523,11,FALSE),IF($AE16=2015,VLOOKUP(Brut!ES16,Semaines!$C$2:$L$523,10,FALSE),IF($AE16=2016,VLOOKUP(Brut!ES16,Semaines!$D$2:$L$523,9,FALSE),IF($AE16=2017,VLOOKUP(Brut!ES16,Semaines!$E$2:$L$523,8,FALSE),IF($AE16=2018,VLOOKUP(Brut!ES16,Semaines!$F$2:$L$523,7,FALSE),IF($AE16=2019,VLOOKUP(Brut!ES16,Semaines!$G$2:$L$523,6,FALSE),IF($AE16=2020,VLOOKUP(Brut!ES16,Semaines!$H$2:$L$523,5,FALSE),IF($AE16=2021,VLOOKUP(Brut!ES16,Semaines!$I$2:$L$523,4,FALSE),IF($AE16=2022,VLOOKUP(Brut!ES16,Semaines!$J$2:$L$523,3,FALSE),""))))))))))</f>
        <v>2017</v>
      </c>
      <c r="ES16" s="134"/>
      <c r="ET16" s="133"/>
      <c r="EU16" s="118">
        <f>IF($AE16=2013,VLOOKUP(Brut!EW16,Semaines!$A$2:$L$523,11,FALSE),IF($AE16=2014,VLOOKUP(Brut!EW16,Semaines!$B$2:$L$523,10,FALSE),IF($AE16=2015,VLOOKUP(Brut!EW16,Semaines!$C$2:$L$523,9,FALSE),IF($AE16=2016,VLOOKUP(Brut!EW16,Semaines!$D$2:$L$523,8,FALSE),IF($AE16=2017,VLOOKUP(Brut!EW16,Semaines!$E$2:$L$523,7,FALSE),IF($AE16=2018,VLOOKUP(Brut!EW16,Semaines!$F$2:$L$523,6,FALSE),IF($AE16=2019,VLOOKUP(Brut!EW16,Semaines!$G$2:$L$523,5,FALSE),IF($AE16=2020,VLOOKUP(Brut!EW16,Semaines!$H$2:$L$523,4,FALSE),IF($AE16=2021,VLOOKUP(Brut!EW16,Semaines!$I$2:$L$523,3,FALSE),IF($AE16=2022,VLOOKUP(Brut!EW16,Semaines!$J$2:$L$523,2,FALSE),""))))))))))</f>
        <v>17</v>
      </c>
      <c r="EV16" s="119">
        <f>IF($AE16=2013,VLOOKUP(Brut!EW16,Semaines!$A$2:$L$523,12,FALSE),IF($AE16=2014,VLOOKUP(Brut!EW16,Semaines!$B$2:$L$523,11,FALSE),IF($AE16=2015,VLOOKUP(Brut!EW16,Semaines!$C$2:$L$523,10,FALSE),IF($AE16=2016,VLOOKUP(Brut!EW16,Semaines!$D$2:$L$523,9,FALSE),IF($AE16=2017,VLOOKUP(Brut!EW16,Semaines!$E$2:$L$523,8,FALSE),IF($AE16=2018,VLOOKUP(Brut!EW16,Semaines!$F$2:$L$523,7,FALSE),IF($AE16=2019,VLOOKUP(Brut!EW16,Semaines!$G$2:$L$523,6,FALSE),IF($AE16=2020,VLOOKUP(Brut!EW16,Semaines!$H$2:$L$523,5,FALSE),IF($AE16=2021,VLOOKUP(Brut!EW16,Semaines!$I$2:$L$523,4,FALSE),IF($AE16=2022,VLOOKUP(Brut!EW16,Semaines!$J$2:$L$523,3,FALSE),""))))))))))</f>
        <v>2017</v>
      </c>
      <c r="EW16" s="134"/>
      <c r="EX16" s="133"/>
      <c r="EY16" s="208"/>
      <c r="EZ16" s="118">
        <f>IF($AE16=2013,VLOOKUP(Brut!FB16,Semaines!$A$2:$L$523,11,FALSE),IF($AE16=2014,VLOOKUP(Brut!FB16,Semaines!$B$2:$L$523,10,FALSE),IF($AE16=2015,VLOOKUP(Brut!FB16,Semaines!$C$2:$L$523,9,FALSE),IF($AE16=2016,VLOOKUP(Brut!FB16,Semaines!$D$2:$L$523,8,FALSE),IF($AE16=2017,VLOOKUP(Brut!FB16,Semaines!$E$2:$L$523,7,FALSE),IF($AE16=2018,VLOOKUP(Brut!FB16,Semaines!$F$2:$L$523,6,FALSE),IF($AE16=2019,VLOOKUP(Brut!FB16,Semaines!$G$2:$L$523,5,FALSE),IF($AE16=2020,VLOOKUP(Brut!FB16,Semaines!$H$2:$L$523,4,FALSE),IF($AE16=2021,VLOOKUP(Brut!FB16,Semaines!$I$2:$L$523,3,FALSE),IF($AE16=2022,VLOOKUP(Brut!FB16,Semaines!$J$2:$L$523,2,FALSE),""))))))))))</f>
        <v>17</v>
      </c>
      <c r="FA16" s="119">
        <f>IF($AE16=2013,VLOOKUP(Brut!FB16,Semaines!$A$2:$L$523,12,FALSE),IF($AE16=2014,VLOOKUP(Brut!FB16,Semaines!$B$2:$L$523,11,FALSE),IF($AE16=2015,VLOOKUP(Brut!FB16,Semaines!$C$2:$L$523,10,FALSE),IF($AE16=2016,VLOOKUP(Brut!FB16,Semaines!$D$2:$L$523,9,FALSE),IF($AE16=2017,VLOOKUP(Brut!FB16,Semaines!$E$2:$L$523,8,FALSE),IF($AE16=2018,VLOOKUP(Brut!FB16,Semaines!$F$2:$L$523,7,FALSE),IF($AE16=2019,VLOOKUP(Brut!FB16,Semaines!$G$2:$L$523,6,FALSE),IF($AE16=2020,VLOOKUP(Brut!FB16,Semaines!$H$2:$L$523,5,FALSE),IF($AE16=2021,VLOOKUP(Brut!FB16,Semaines!$I$2:$L$523,4,FALSE),IF($AE16=2022,VLOOKUP(Brut!FB16,Semaines!$J$2:$L$523,3,FALSE),""))))))))))</f>
        <v>2017</v>
      </c>
      <c r="FB16" s="134"/>
      <c r="FC16" s="133"/>
      <c r="FD16" s="210"/>
      <c r="FE16" s="209"/>
      <c r="FF16" s="118">
        <f>IF($AE16=2013,VLOOKUP(Brut!FH16,Semaines!$A$2:$L$523,11,FALSE),IF($AE16=2014,VLOOKUP(Brut!FH16,Semaines!$B$2:$L$523,10,FALSE),IF($AE16=2015,VLOOKUP(Brut!FH16,Semaines!$C$2:$L$523,9,FALSE),IF($AE16=2016,VLOOKUP(Brut!FH16,Semaines!$D$2:$L$523,8,FALSE),IF($AE16=2017,VLOOKUP(Brut!FH16,Semaines!$E$2:$L$523,7,FALSE),IF($AE16=2018,VLOOKUP(Brut!FH16,Semaines!$F$2:$L$523,6,FALSE),IF($AE16=2019,VLOOKUP(Brut!FH16,Semaines!$G$2:$L$523,5,FALSE),IF($AE16=2020,VLOOKUP(Brut!FH16,Semaines!$H$2:$L$523,4,FALSE),IF($AE16=2021,VLOOKUP(Brut!FH16,Semaines!$I$2:$L$523,3,FALSE),IF($AE16=2022,VLOOKUP(Brut!FH16,Semaines!$J$2:$L$523,2,FALSE),""))))))))))</f>
        <v>18</v>
      </c>
      <c r="FG16" s="119">
        <f>IF($AE16=2013,VLOOKUP(Brut!FH16,Semaines!$A$2:$L$523,12,FALSE),IF($AE16=2014,VLOOKUP(Brut!FH16,Semaines!$B$2:$L$523,11,FALSE),IF($AE16=2015,VLOOKUP(Brut!FH16,Semaines!$C$2:$L$523,10,FALSE),IF($AE16=2016,VLOOKUP(Brut!FH16,Semaines!$D$2:$L$523,9,FALSE),IF($AE16=2017,VLOOKUP(Brut!FH16,Semaines!$E$2:$L$523,8,FALSE),IF($AE16=2018,VLOOKUP(Brut!FH16,Semaines!$F$2:$L$523,7,FALSE),IF($AE16=2019,VLOOKUP(Brut!FH16,Semaines!$G$2:$L$523,6,FALSE),IF($AE16=2020,VLOOKUP(Brut!FH16,Semaines!$H$2:$L$523,5,FALSE),IF($AE16=2021,VLOOKUP(Brut!FH16,Semaines!$I$2:$L$523,4,FALSE),IF($AE16=2022,VLOOKUP(Brut!FH16,Semaines!$J$2:$L$523,3,FALSE),""))))))))))</f>
        <v>2017</v>
      </c>
      <c r="FH16" s="134"/>
      <c r="FI16" s="133"/>
      <c r="FJ16" s="208"/>
      <c r="FK16" s="118">
        <f>IF($AE16=2013,VLOOKUP(Brut!FM16,Semaines!$A$2:$L$523,11,FALSE),IF($AE16=2014,VLOOKUP(Brut!FM16,Semaines!$B$2:$L$523,10,FALSE),IF($AE16=2015,VLOOKUP(Brut!FM16,Semaines!$C$2:$L$523,9,FALSE),IF($AE16=2016,VLOOKUP(Brut!FM16,Semaines!$D$2:$L$523,8,FALSE),IF($AE16=2017,VLOOKUP(Brut!FM16,Semaines!$E$2:$L$523,7,FALSE),IF($AE16=2018,VLOOKUP(Brut!FM16,Semaines!$F$2:$L$523,6,FALSE),IF($AE16=2019,VLOOKUP(Brut!FM16,Semaines!$G$2:$L$523,5,FALSE),IF($AE16=2020,VLOOKUP(Brut!FM16,Semaines!$H$2:$L$523,4,FALSE),IF($AE16=2021,VLOOKUP(Brut!FM16,Semaines!$I$2:$L$523,3,FALSE),IF($AE16=2022,VLOOKUP(Brut!FM16,Semaines!$J$2:$L$523,2,FALSE),""))))))))))</f>
        <v>18</v>
      </c>
      <c r="FL16" s="119">
        <f>IF($AE16=2013,VLOOKUP(Brut!FM16,Semaines!$A$2:$L$523,12,FALSE),IF($AE16=2014,VLOOKUP(Brut!FM16,Semaines!$B$2:$L$523,11,FALSE),IF($AE16=2015,VLOOKUP(Brut!FM16,Semaines!$C$2:$L$523,10,FALSE),IF($AE16=2016,VLOOKUP(Brut!FM16,Semaines!$D$2:$L$523,9,FALSE),IF($AE16=2017,VLOOKUP(Brut!FM16,Semaines!$E$2:$L$523,8,FALSE),IF($AE16=2018,VLOOKUP(Brut!FM16,Semaines!$F$2:$L$523,7,FALSE),IF($AE16=2019,VLOOKUP(Brut!FM16,Semaines!$G$2:$L$523,6,FALSE),IF($AE16=2020,VLOOKUP(Brut!FM16,Semaines!$H$2:$L$523,5,FALSE),IF($AE16=2021,VLOOKUP(Brut!FM16,Semaines!$I$2:$L$523,4,FALSE),IF($AE16=2022,VLOOKUP(Brut!FM16,Semaines!$J$2:$L$523,3,FALSE),""))))))))))</f>
        <v>2017</v>
      </c>
      <c r="FM16" s="134"/>
      <c r="FN16" s="133"/>
      <c r="FO16" s="118">
        <f>IF($AE16=2013,VLOOKUP(Brut!FQ16,Semaines!$A$2:$L$523,11,FALSE),IF($AE16=2014,VLOOKUP(Brut!FQ16,Semaines!$B$2:$L$523,10,FALSE),IF($AE16=2015,VLOOKUP(Brut!FQ16,Semaines!$C$2:$L$523,9,FALSE),IF($AE16=2016,VLOOKUP(Brut!FQ16,Semaines!$D$2:$L$523,8,FALSE),IF($AE16=2017,VLOOKUP(Brut!FQ16,Semaines!$E$2:$L$523,7,FALSE),IF($AE16=2018,VLOOKUP(Brut!FQ16,Semaines!$F$2:$L$523,6,FALSE),IF($AE16=2019,VLOOKUP(Brut!FQ16,Semaines!$G$2:$L$523,5,FALSE),IF($AE16=2020,VLOOKUP(Brut!FQ16,Semaines!$H$2:$L$523,4,FALSE),IF($AE16=2021,VLOOKUP(Brut!FQ16,Semaines!$I$2:$L$523,3,FALSE),IF($AE16=2022,VLOOKUP(Brut!FQ16,Semaines!$J$2:$L$523,2,FALSE),""))))))))))</f>
        <v>19</v>
      </c>
      <c r="FP16" s="119">
        <f>IF($AE16=2013,VLOOKUP(Brut!FQ16,Semaines!$A$2:$L$523,12,FALSE),IF($AE16=2014,VLOOKUP(Brut!FQ16,Semaines!$B$2:$L$523,11,FALSE),IF($AE16=2015,VLOOKUP(Brut!FQ16,Semaines!$C$2:$L$523,10,FALSE),IF($AE16=2016,VLOOKUP(Brut!FQ16,Semaines!$D$2:$L$523,9,FALSE),IF($AE16=2017,VLOOKUP(Brut!FQ16,Semaines!$E$2:$L$523,8,FALSE),IF($AE16=2018,VLOOKUP(Brut!FQ16,Semaines!$F$2:$L$523,7,FALSE),IF($AE16=2019,VLOOKUP(Brut!FQ16,Semaines!$G$2:$L$523,6,FALSE),IF($AE16=2020,VLOOKUP(Brut!FQ16,Semaines!$H$2:$L$523,5,FALSE),IF($AE16=2021,VLOOKUP(Brut!FQ16,Semaines!$I$2:$L$523,4,FALSE),IF($AE16=2022,VLOOKUP(Brut!FQ16,Semaines!$J$2:$L$523,3,FALSE),""))))))))))</f>
        <v>2017</v>
      </c>
      <c r="FQ16" s="134"/>
      <c r="FR16" s="133"/>
      <c r="FS16" s="208"/>
      <c r="FT16" s="208"/>
      <c r="FU16" s="118">
        <f>IF($AE16=2013,VLOOKUP(Brut!FW16,Semaines!$A$2:$L$523,11,FALSE),IF($AE16=2014,VLOOKUP(Brut!FW16,Semaines!$B$2:$L$523,10,FALSE),IF($AE16=2015,VLOOKUP(Brut!FW16,Semaines!$C$2:$L$523,9,FALSE),IF($AE16=2016,VLOOKUP(Brut!FW16,Semaines!$D$2:$L$523,8,FALSE),IF($AE16=2017,VLOOKUP(Brut!FW16,Semaines!$E$2:$L$523,7,FALSE),IF($AE16=2018,VLOOKUP(Brut!FW16,Semaines!$F$2:$L$523,6,FALSE),IF($AE16=2019,VLOOKUP(Brut!FW16,Semaines!$G$2:$L$523,5,FALSE),IF($AE16=2020,VLOOKUP(Brut!FW16,Semaines!$H$2:$L$523,4,FALSE),IF($AE16=2021,VLOOKUP(Brut!FW16,Semaines!$I$2:$L$523,3,FALSE),IF($AE16=2022,VLOOKUP(Brut!FW16,Semaines!$J$2:$L$523,2,FALSE),""))))))))))</f>
        <v>21</v>
      </c>
      <c r="FV16" s="119">
        <f>IF($AE16=2013,VLOOKUP(Brut!FW16,Semaines!$A$2:$L$523,12,FALSE),IF($AE16=2014,VLOOKUP(Brut!FW16,Semaines!$B$2:$L$523,11,FALSE),IF($AE16=2015,VLOOKUP(Brut!FW16,Semaines!$C$2:$L$523,10,FALSE),IF($AE16=2016,VLOOKUP(Brut!FW16,Semaines!$D$2:$L$523,9,FALSE),IF($AE16=2017,VLOOKUP(Brut!FW16,Semaines!$E$2:$L$523,8,FALSE),IF($AE16=2018,VLOOKUP(Brut!FW16,Semaines!$F$2:$L$523,7,FALSE),IF($AE16=2019,VLOOKUP(Brut!FW16,Semaines!$G$2:$L$523,6,FALSE),IF($AE16=2020,VLOOKUP(Brut!FW16,Semaines!$H$2:$L$523,5,FALSE),IF($AE16=2021,VLOOKUP(Brut!FW16,Semaines!$I$2:$L$523,4,FALSE),IF($AE16=2022,VLOOKUP(Brut!FW16,Semaines!$J$2:$L$523,3,FALSE),""))))))))))</f>
        <v>2017</v>
      </c>
      <c r="FW16" s="134"/>
      <c r="FX16" s="133"/>
      <c r="FY16" s="118">
        <f>IF($AE16=2013,VLOOKUP(Brut!GA16,Semaines!$A$2:$L$523,11,FALSE),IF($AE16=2014,VLOOKUP(Brut!GA16,Semaines!$B$2:$L$523,10,FALSE),IF($AE16=2015,VLOOKUP(Brut!GA16,Semaines!$C$2:$L$523,9,FALSE),IF($AE16=2016,VLOOKUP(Brut!GA16,Semaines!$D$2:$L$523,8,FALSE),IF($AE16=2017,VLOOKUP(Brut!GA16,Semaines!$E$2:$L$523,7,FALSE),IF($AE16=2018,VLOOKUP(Brut!GA16,Semaines!$F$2:$L$523,6,FALSE),IF($AE16=2019,VLOOKUP(Brut!GA16,Semaines!$G$2:$L$523,5,FALSE),IF($AE16=2020,VLOOKUP(Brut!GA16,Semaines!$H$2:$L$523,4,FALSE),IF($AE16=2021,VLOOKUP(Brut!GA16,Semaines!$I$2:$L$523,3,FALSE),IF($AE16=2022,VLOOKUP(Brut!GA16,Semaines!$J$2:$L$523,2,FALSE),""))))))))))</f>
        <v>22</v>
      </c>
      <c r="FZ16" s="119">
        <f>IF($AE16=2013,VLOOKUP(Brut!GA16,Semaines!$A$2:$L$523,12,FALSE),IF($AE16=2014,VLOOKUP(Brut!GA16,Semaines!$B$2:$L$523,11,FALSE),IF($AE16=2015,VLOOKUP(Brut!GA16,Semaines!$C$2:$L$523,10,FALSE),IF($AE16=2016,VLOOKUP(Brut!GA16,Semaines!$D$2:$L$523,9,FALSE),IF($AE16=2017,VLOOKUP(Brut!GA16,Semaines!$E$2:$L$523,8,FALSE),IF($AE16=2018,VLOOKUP(Brut!GA16,Semaines!$F$2:$L$523,7,FALSE),IF($AE16=2019,VLOOKUP(Brut!GA16,Semaines!$G$2:$L$523,6,FALSE),IF($AE16=2020,VLOOKUP(Brut!GA16,Semaines!$H$2:$L$523,5,FALSE),IF($AE16=2021,VLOOKUP(Brut!GA16,Semaines!$I$2:$L$523,4,FALSE),IF($AE16=2022,VLOOKUP(Brut!GA16,Semaines!$J$2:$L$523,3,FALSE),""))))))))))</f>
        <v>2017</v>
      </c>
      <c r="GA16" s="134"/>
      <c r="GB16" s="133"/>
      <c r="GC16" s="118">
        <f>IF($AE16=2013,VLOOKUP(Brut!GE16,Semaines!$A$2:$L$523,11,FALSE),IF($AE16=2014,VLOOKUP(Brut!GE16,Semaines!$B$2:$L$523,10,FALSE),IF($AE16=2015,VLOOKUP(Brut!GE16,Semaines!$C$2:$L$523,9,FALSE),IF($AE16=2016,VLOOKUP(Brut!GE16,Semaines!$D$2:$L$523,8,FALSE),IF($AE16=2017,VLOOKUP(Brut!GE16,Semaines!$E$2:$L$523,7,FALSE),IF($AE16=2018,VLOOKUP(Brut!GE16,Semaines!$F$2:$L$523,6,FALSE),IF($AE16=2019,VLOOKUP(Brut!GE16,Semaines!$G$2:$L$523,5,FALSE),IF($AE16=2020,VLOOKUP(Brut!GE16,Semaines!$H$2:$L$523,4,FALSE),IF($AE16=2021,VLOOKUP(Brut!GE16,Semaines!$I$2:$L$523,3,FALSE),IF($AE16=2022,VLOOKUP(Brut!GE16,Semaines!$J$2:$L$523,2,FALSE),""))))))))))</f>
        <v>22</v>
      </c>
      <c r="GD16" s="119">
        <f>IF($AE16=2013,VLOOKUP(Brut!GE16,Semaines!$A$2:$L$523,12,FALSE),IF($AE16=2014,VLOOKUP(Brut!GE16,Semaines!$B$2:$L$523,11,FALSE),IF($AE16=2015,VLOOKUP(Brut!GE16,Semaines!$C$2:$L$523,10,FALSE),IF($AE16=2016,VLOOKUP(Brut!GE16,Semaines!$D$2:$L$523,9,FALSE),IF($AE16=2017,VLOOKUP(Brut!GE16,Semaines!$E$2:$L$523,8,FALSE),IF($AE16=2018,VLOOKUP(Brut!GE16,Semaines!$F$2:$L$523,7,FALSE),IF($AE16=2019,VLOOKUP(Brut!GE16,Semaines!$G$2:$L$523,6,FALSE),IF($AE16=2020,VLOOKUP(Brut!GE16,Semaines!$H$2:$L$523,5,FALSE),IF($AE16=2021,VLOOKUP(Brut!GE16,Semaines!$I$2:$L$523,4,FALSE),IF($AE16=2022,VLOOKUP(Brut!GE16,Semaines!$J$2:$L$523,3,FALSE),""))))))))))</f>
        <v>2017</v>
      </c>
      <c r="GE16" s="134"/>
      <c r="GF16" s="133"/>
      <c r="GG16" s="208"/>
      <c r="GH16" s="118">
        <f>IF($AE16=2013,VLOOKUP(Brut!GJ16,Semaines!$A$2:$L$523,11,FALSE),IF($AE16=2014,VLOOKUP(Brut!GJ16,Semaines!$B$2:$L$523,10,FALSE),IF($AE16=2015,VLOOKUP(Brut!GJ16,Semaines!$C$2:$L$523,9,FALSE),IF($AE16=2016,VLOOKUP(Brut!GJ16,Semaines!$D$2:$L$523,8,FALSE),IF($AE16=2017,VLOOKUP(Brut!GJ16,Semaines!$E$2:$L$523,7,FALSE),IF($AE16=2018,VLOOKUP(Brut!GJ16,Semaines!$F$2:$L$523,6,FALSE),IF($AE16=2019,VLOOKUP(Brut!GJ16,Semaines!$G$2:$L$523,5,FALSE),IF($AE16=2020,VLOOKUP(Brut!GJ16,Semaines!$H$2:$L$523,4,FALSE),IF($AE16=2021,VLOOKUP(Brut!GJ16,Semaines!$I$2:$L$523,3,FALSE),IF($AE16=2022,VLOOKUP(Brut!GJ16,Semaines!$J$2:$L$523,2,FALSE),""))))))))))</f>
        <v>23</v>
      </c>
      <c r="GI16" s="119">
        <f>IF($AE16=2013,VLOOKUP(Brut!GJ16,Semaines!$A$2:$L$523,12,FALSE),IF($AE16=2014,VLOOKUP(Brut!GJ16,Semaines!$B$2:$L$523,11,FALSE),IF($AE16=2015,VLOOKUP(Brut!GJ16,Semaines!$C$2:$L$523,10,FALSE),IF($AE16=2016,VLOOKUP(Brut!GJ16,Semaines!$D$2:$L$523,9,FALSE),IF($AE16=2017,VLOOKUP(Brut!GJ16,Semaines!$E$2:$L$523,8,FALSE),IF($AE16=2018,VLOOKUP(Brut!GJ16,Semaines!$F$2:$L$523,7,FALSE),IF($AE16=2019,VLOOKUP(Brut!GJ16,Semaines!$G$2:$L$523,6,FALSE),IF($AE16=2020,VLOOKUP(Brut!GJ16,Semaines!$H$2:$L$523,5,FALSE),IF($AE16=2021,VLOOKUP(Brut!GJ16,Semaines!$I$2:$L$523,4,FALSE),IF($AE16=2022,VLOOKUP(Brut!GJ16,Semaines!$J$2:$L$523,3,FALSE),""))))))))))</f>
        <v>2017</v>
      </c>
      <c r="GJ16" s="134"/>
      <c r="GK16" s="133"/>
      <c r="GL16" s="118">
        <f>IF($AE16=2013,VLOOKUP(Brut!GN16,Semaines!$A$2:$L$523,11,FALSE),IF($AE16=2014,VLOOKUP(Brut!GN16,Semaines!$B$2:$L$523,10,FALSE),IF($AE16=2015,VLOOKUP(Brut!GN16,Semaines!$C$2:$L$523,9,FALSE),IF($AE16=2016,VLOOKUP(Brut!GN16,Semaines!$D$2:$L$523,8,FALSE),IF($AE16=2017,VLOOKUP(Brut!GN16,Semaines!$E$2:$L$523,7,FALSE),IF($AE16=2018,VLOOKUP(Brut!GN16,Semaines!$F$2:$L$523,6,FALSE),IF($AE16=2019,VLOOKUP(Brut!GN16,Semaines!$G$2:$L$523,5,FALSE),IF($AE16=2020,VLOOKUP(Brut!GN16,Semaines!$H$2:$L$523,4,FALSE),IF($AE16=2021,VLOOKUP(Brut!GN16,Semaines!$I$2:$L$523,3,FALSE),IF($AE16=2022,VLOOKUP(Brut!GN16,Semaines!$J$2:$L$523,2,FALSE),""))))))))))</f>
        <v>24</v>
      </c>
      <c r="GM16" s="119">
        <f>IF($AE16=2013,VLOOKUP(Brut!GN16,Semaines!$A$2:$L$523,12,FALSE),IF($AE16=2014,VLOOKUP(Brut!GN16,Semaines!$B$2:$L$523,11,FALSE),IF($AE16=2015,VLOOKUP(Brut!GN16,Semaines!$C$2:$L$523,10,FALSE),IF($AE16=2016,VLOOKUP(Brut!GN16,Semaines!$D$2:$L$523,9,FALSE),IF($AE16=2017,VLOOKUP(Brut!GN16,Semaines!$E$2:$L$523,8,FALSE),IF($AE16=2018,VLOOKUP(Brut!GN16,Semaines!$F$2:$L$523,7,FALSE),IF($AE16=2019,VLOOKUP(Brut!GN16,Semaines!$G$2:$L$523,6,FALSE),IF($AE16=2020,VLOOKUP(Brut!GN16,Semaines!$H$2:$L$523,5,FALSE),IF($AE16=2021,VLOOKUP(Brut!GN16,Semaines!$I$2:$L$523,4,FALSE),IF($AE16=2022,VLOOKUP(Brut!GN16,Semaines!$J$2:$L$523,3,FALSE),""))))))))))</f>
        <v>2017</v>
      </c>
      <c r="GN16" s="134"/>
      <c r="GO16" s="133"/>
      <c r="GP16" s="210"/>
      <c r="GQ16" s="211"/>
      <c r="GR16" s="210"/>
      <c r="GS16" s="209"/>
      <c r="GT16" s="211"/>
      <c r="GU16" s="209"/>
      <c r="GV16" s="118">
        <f>IF($AE16=2013,VLOOKUP(Brut!GX16,Semaines!$A$2:$L$523,11,FALSE),IF($AE16=2014,VLOOKUP(Brut!GX16,Semaines!$B$2:$L$523,10,FALSE),IF($AE16=2015,VLOOKUP(Brut!GX16,Semaines!$C$2:$L$523,9,FALSE),IF($AE16=2016,VLOOKUP(Brut!GX16,Semaines!$D$2:$L$523,8,FALSE),IF($AE16=2017,VLOOKUP(Brut!GX16,Semaines!$E$2:$L$523,7,FALSE),IF($AE16=2018,VLOOKUP(Brut!GX16,Semaines!$F$2:$L$523,6,FALSE),IF($AE16=2019,VLOOKUP(Brut!GX16,Semaines!$G$2:$L$523,5,FALSE),IF($AE16=2020,VLOOKUP(Brut!GX16,Semaines!$H$2:$L$523,4,FALSE),IF($AE16=2021,VLOOKUP(Brut!GX16,Semaines!$I$2:$L$523,3,FALSE),IF($AE16=2022,VLOOKUP(Brut!GX16,Semaines!$J$2:$L$523,2,FALSE),""))))))))))</f>
        <v>25</v>
      </c>
      <c r="GW16" s="119">
        <f>IF($AE16=2013,VLOOKUP(Brut!GX16,Semaines!$A$2:$L$523,12,FALSE),IF($AE16=2014,VLOOKUP(Brut!GX16,Semaines!$B$2:$L$523,11,FALSE),IF($AE16=2015,VLOOKUP(Brut!GX16,Semaines!$C$2:$L$523,10,FALSE),IF($AE16=2016,VLOOKUP(Brut!GX16,Semaines!$D$2:$L$523,9,FALSE),IF($AE16=2017,VLOOKUP(Brut!GX16,Semaines!$E$2:$L$523,8,FALSE),IF($AE16=2018,VLOOKUP(Brut!GX16,Semaines!$F$2:$L$523,7,FALSE),IF($AE16=2019,VLOOKUP(Brut!GX16,Semaines!$G$2:$L$523,6,FALSE),IF($AE16=2020,VLOOKUP(Brut!GX16,Semaines!$H$2:$L$523,5,FALSE),IF($AE16=2021,VLOOKUP(Brut!GX16,Semaines!$I$2:$L$523,4,FALSE),IF($AE16=2022,VLOOKUP(Brut!GX16,Semaines!$J$2:$L$523,3,FALSE),""))))))))))</f>
        <v>2017</v>
      </c>
      <c r="GX16" s="134"/>
      <c r="GY16" s="133"/>
      <c r="GZ16" s="208"/>
      <c r="HA16" s="214"/>
      <c r="HB16" s="215"/>
      <c r="HC16" s="182"/>
      <c r="HD16" s="209"/>
      <c r="HE16" s="208"/>
      <c r="HF16" s="118">
        <f>IF($AE16=2013,VLOOKUP(Brut!HH16,Semaines!$A$2:$L$523,11,FALSE),IF($AE16=2014,VLOOKUP(Brut!HH16,Semaines!$B$2:$L$523,10,FALSE),IF($AE16=2015,VLOOKUP(Brut!HH16,Semaines!$C$2:$L$523,9,FALSE),IF($AE16=2016,VLOOKUP(Brut!HH16,Semaines!$D$2:$L$523,8,FALSE),IF($AE16=2017,VLOOKUP(Brut!HH16,Semaines!$E$2:$L$523,7,FALSE),IF($AE16=2018,VLOOKUP(Brut!HH16,Semaines!$F$2:$L$523,6,FALSE),IF($AE16=2019,VLOOKUP(Brut!HH16,Semaines!$G$2:$L$523,5,FALSE),IF($AE16=2020,VLOOKUP(Brut!HH16,Semaines!$H$2:$L$523,4,FALSE),IF($AE16=2021,VLOOKUP(Brut!HH16,Semaines!$I$2:$L$523,3,FALSE),IF($AE16=2022,VLOOKUP(Brut!HH16,Semaines!$J$2:$L$523,2,FALSE),""))))))))))</f>
        <v>26</v>
      </c>
      <c r="HG16" s="119">
        <f>IF($AE16=2013,VLOOKUP(Brut!HH16,Semaines!$A$2:$L$523,12,FALSE),IF($AE16=2014,VLOOKUP(Brut!HH16,Semaines!$B$2:$L$523,11,FALSE),IF($AE16=2015,VLOOKUP(Brut!HH16,Semaines!$C$2:$L$523,10,FALSE),IF($AE16=2016,VLOOKUP(Brut!HH16,Semaines!$D$2:$L$523,9,FALSE),IF($AE16=2017,VLOOKUP(Brut!HH16,Semaines!$E$2:$L$523,8,FALSE),IF($AE16=2018,VLOOKUP(Brut!HH16,Semaines!$F$2:$L$523,7,FALSE),IF($AE16=2019,VLOOKUP(Brut!HH16,Semaines!$G$2:$L$523,6,FALSE),IF($AE16=2020,VLOOKUP(Brut!HH16,Semaines!$H$2:$L$523,5,FALSE),IF($AE16=2021,VLOOKUP(Brut!HH16,Semaines!$I$2:$L$523,4,FALSE),IF($AE16=2022,VLOOKUP(Brut!HH16,Semaines!$J$2:$L$523,3,FALSE),""))))))))))</f>
        <v>2017</v>
      </c>
      <c r="HH16" s="134"/>
      <c r="HI16" s="133"/>
      <c r="HJ16" s="210"/>
      <c r="HK16" s="209"/>
      <c r="HL16" s="118">
        <f>IF($AE16=2013,VLOOKUP(Brut!HN16,Semaines!$A$2:$L$523,11,FALSE),IF($AE16=2014,VLOOKUP(Brut!HN16,Semaines!$B$2:$L$523,10,FALSE),IF($AE16=2015,VLOOKUP(Brut!HN16,Semaines!$C$2:$L$523,9,FALSE),IF($AE16=2016,VLOOKUP(Brut!HN16,Semaines!$D$2:$L$523,8,FALSE),IF($AE16=2017,VLOOKUP(Brut!HN16,Semaines!$E$2:$L$523,7,FALSE),IF($AE16=2018,VLOOKUP(Brut!HN16,Semaines!$F$2:$L$523,6,FALSE),IF($AE16=2019,VLOOKUP(Brut!HN16,Semaines!$G$2:$L$523,5,FALSE),IF($AE16=2020,VLOOKUP(Brut!HN16,Semaines!$H$2:$L$523,4,FALSE),IF($AE16=2021,VLOOKUP(Brut!HN16,Semaines!$I$2:$L$523,3,FALSE),IF($AE16=2022,VLOOKUP(Brut!HN16,Semaines!$J$2:$L$523,2,FALSE),""))))))))))</f>
        <v>27</v>
      </c>
      <c r="HM16" s="119">
        <f>IF($AE16=2013,VLOOKUP(Brut!HN16,Semaines!$A$2:$L$523,12,FALSE),IF($AE16=2014,VLOOKUP(Brut!HN16,Semaines!$B$2:$L$523,11,FALSE),IF($AE16=2015,VLOOKUP(Brut!HN16,Semaines!$C$2:$L$523,10,FALSE),IF($AE16=2016,VLOOKUP(Brut!HN16,Semaines!$D$2:$L$523,9,FALSE),IF($AE16=2017,VLOOKUP(Brut!HN16,Semaines!$E$2:$L$523,8,FALSE),IF($AE16=2018,VLOOKUP(Brut!HN16,Semaines!$F$2:$L$523,7,FALSE),IF($AE16=2019,VLOOKUP(Brut!HN16,Semaines!$G$2:$L$523,6,FALSE),IF($AE16=2020,VLOOKUP(Brut!HN16,Semaines!$H$2:$L$523,5,FALSE),IF($AE16=2021,VLOOKUP(Brut!HN16,Semaines!$I$2:$L$523,4,FALSE),IF($AE16=2022,VLOOKUP(Brut!HN16,Semaines!$J$2:$L$523,3,FALSE),""))))))))))</f>
        <v>2017</v>
      </c>
      <c r="HN16" s="134"/>
      <c r="HO16" s="133"/>
      <c r="HP16" s="210"/>
      <c r="HQ16" s="211"/>
      <c r="HR16" s="210"/>
      <c r="HS16" s="209"/>
      <c r="HT16" s="209"/>
      <c r="HU16" s="208"/>
      <c r="HV16" s="208"/>
      <c r="HW16" s="210"/>
      <c r="HX16" s="209"/>
      <c r="HY16" s="229">
        <f>IF($AE16=2013,VLOOKUP(Brut!IA16,Semaines!$A$2:$L$523,11,FALSE),IF($AE16=2014,VLOOKUP(Brut!IA16,Semaines!$B$2:$L$523,10,FALSE),IF($AE16=2015,VLOOKUP(Brut!IA16,Semaines!$C$2:$L$523,9,FALSE),IF($AE16=2016,VLOOKUP(Brut!IA16,Semaines!$D$2:$L$523,8,FALSE),IF($AE16=2017,VLOOKUP(Brut!IA16,Semaines!$E$2:$L$523,7,FALSE),IF($AE16=2018,VLOOKUP(Brut!IA16,Semaines!$F$2:$L$523,6,FALSE),IF($AE16=2019,VLOOKUP(Brut!IA16,Semaines!$G$2:$L$523,5,FALSE),IF($AE16=2020,VLOOKUP(Brut!IA16,Semaines!$H$2:$L$523,4,FALSE),IF($AE16=2021,VLOOKUP(Brut!IA16,Semaines!$I$2:$L$523,3,FALSE),IF($AE16=2022,VLOOKUP(Brut!IA16,Semaines!$J$2:$L$523,2,FALSE),""))))))))))</f>
        <v>28</v>
      </c>
      <c r="HZ16" s="119">
        <f>IF($AE16=2013,VLOOKUP(Brut!IA16,Semaines!$A$2:$L$523,12,FALSE),IF($AE16=2014,VLOOKUP(Brut!IA16,Semaines!$B$2:$L$523,11,FALSE),IF($AE16=2015,VLOOKUP(Brut!IA16,Semaines!$C$2:$L$523,10,FALSE),IF($AE16=2016,VLOOKUP(Brut!IA16,Semaines!$D$2:$L$523,9,FALSE),IF($AE16=2017,VLOOKUP(Brut!IA16,Semaines!$E$2:$L$523,8,FALSE),IF($AE16=2018,VLOOKUP(Brut!IA16,Semaines!$F$2:$L$523,7,FALSE),IF($AE16=2019,VLOOKUP(Brut!IA16,Semaines!$G$2:$L$523,6,FALSE),IF($AE16=2020,VLOOKUP(Brut!IA16,Semaines!$H$2:$L$523,5,FALSE),IF($AE16=2021,VLOOKUP(Brut!IA16,Semaines!$I$2:$L$523,4,FALSE),IF($AE16=2022,VLOOKUP(Brut!IA16,Semaines!$J$2:$L$523,3,FALSE),""))))))))))</f>
        <v>2017</v>
      </c>
      <c r="IA16" s="134"/>
      <c r="IB16" s="133"/>
      <c r="IC16" s="118">
        <f>IF($AE16=2013,VLOOKUP(Brut!IE16,Semaines!$A$2:$L$523,11,FALSE),IF($AE16=2014,VLOOKUP(Brut!IE16,Semaines!$B$2:$L$523,10,FALSE),IF($AE16=2015,VLOOKUP(Brut!IE16,Semaines!$C$2:$L$523,9,FALSE),IF($AE16=2016,VLOOKUP(Brut!IE16,Semaines!$D$2:$L$523,8,FALSE),IF($AE16=2017,VLOOKUP(Brut!IE16,Semaines!$E$2:$L$523,7,FALSE),IF($AE16=2018,VLOOKUP(Brut!IE16,Semaines!$F$2:$L$523,6,FALSE),IF($AE16=2019,VLOOKUP(Brut!IE16,Semaines!$G$2:$L$523,5,FALSE),IF($AE16=2020,VLOOKUP(Brut!IE16,Semaines!$H$2:$L$523,4,FALSE),IF($AE16=2021,VLOOKUP(Brut!IE16,Semaines!$I$2:$L$523,3,FALSE),IF($AE16=2022,VLOOKUP(Brut!IE16,Semaines!$J$2:$L$523,2,FALSE),""))))))))))</f>
        <v>28</v>
      </c>
      <c r="ID16" s="119">
        <f>IF($AE16=2013,VLOOKUP(Brut!IE16,Semaines!$A$2:$L$523,12,FALSE),IF($AE16=2014,VLOOKUP(Brut!IE16,Semaines!$B$2:$L$523,11,FALSE),IF($AE16=2015,VLOOKUP(Brut!IE16,Semaines!$C$2:$L$523,10,FALSE),IF($AE16=2016,VLOOKUP(Brut!IE16,Semaines!$D$2:$L$523,9,FALSE),IF($AE16=2017,VLOOKUP(Brut!IE16,Semaines!$E$2:$L$523,8,FALSE),IF($AE16=2018,VLOOKUP(Brut!IE16,Semaines!$F$2:$L$523,7,FALSE),IF($AE16=2019,VLOOKUP(Brut!IE16,Semaines!$G$2:$L$523,6,FALSE),IF($AE16=2020,VLOOKUP(Brut!IE16,Semaines!$H$2:$L$523,5,FALSE),IF($AE16=2021,VLOOKUP(Brut!IE16,Semaines!$I$2:$L$523,4,FALSE),IF($AE16=2022,VLOOKUP(Brut!IE16,Semaines!$J$2:$L$523,3,FALSE),""))))))))))</f>
        <v>2017</v>
      </c>
      <c r="IE16" s="134"/>
      <c r="IF16" s="133"/>
      <c r="IG16" s="128">
        <f>IF(Import!AY6=0,"",Import!AY6)</f>
        <v>42921</v>
      </c>
      <c r="IH16" s="118">
        <f t="array" ref="IH16">IFERROR(IF(IG16="",IF(IE16="",IF(IC16="","",IF($AE16=2013,VLOOKUP(Brut!IE16+1,Semaines!$A$2:$L$523,11,FALSE),IF($AE16=2014,VLOOKUP(Brut!IE16+1,Semaines!$B$2:$L$523,10,FALSE),IF($AE16=2015,VLOOKUP(Brut!IE16+1,Semaines!$C$2:$L$523,9,FALSE),IF($AE16=2016,VLOOKUP(Brut!IE16+1,Semaines!$D$2:$L$523,8,FALSE),IF($AE16=2017,VLOOKUP(Brut!IE16+1,Semaines!$E$2:$L$523,7,FALSE),IF($AE16=2018,VLOOKUP(Brut!IE16+1,Semaines!$F$2:$L$523,6,FALSE),IF($AE16=2019,VLOOKUP(Brut!IE16+1,Semaines!$G$2:$L$523,5,FALSE),IF($AE16=2020,VLOOKUP(Brut!IE16+1,Semaines!$H$2:$L$523,4,FALSE),IF($AE16=2021,VLOOKUP(Brut!IE16+1,Semaines!$I$2:$L$523,3,FALSE),IF($AE16=2022,VLOOKUP(Brut!IE16+1,Semaines!$J$2:$L$523,2,FALSE),""))))))))))),IF(IF16="",IF($AE16=2013,VLOOKUP(Brut!IE16+1,Semaines!$A$2:$L$523,11,FALSE),IF($AE16=2014,VLOOKUP(Brut!IE16+1,Semaines!$B$2:$L$523,10,FALSE),IF($AE16=2015,VLOOKUP(Brut!IE16+1,Semaines!$C$2:$L$523,9,FALSE),IF($AE16=2016,VLOOKUP(Brut!IE16+1,Semaines!$D$2:$L$523,8,FALSE),IF($AE16=2017,VLOOKUP(Brut!IE16+1,Semaines!$E$2:$L$523,7,FALSE),IF($AE16=2018,VLOOKUP(Brut!IE16+1,Semaines!$F$2:$L$523,6,FALSE),IF($AE16=2019,VLOOKUP(Brut!IE16+1,Semaines!$G$2:$L$523,5,FALSE),IF($AE16=2020,VLOOKUP(Brut!IE16+1,Semaines!$H$2:$L$523,4,FALSE),IF($AE16=2021,VLOOKUP(Brut!IE16+1,Semaines!$I$2:$L$523,3,FALSE),IF($AE16=2022,VLOOKUP(Brut!IE16+1,Semaines!$J$2:$L$523,2,FALSE),"")))))))))),IF($AE16=2013,VLOOKUP(Brut!IG16+1,Semaines!$A$2:$L$523,11,FALSE),IF($AE16=2014,VLOOKUP(Brut!IG16+1,Semaines!$B$2:$L$523,10,FALSE),IF($AE16=2015,VLOOKUP(Brut!IG16+1,Semaines!$C$2:$L$523,9,FALSE),IF($AE16=2016,VLOOKUP(Brut!IG16+1,Semaines!$D$2:$L$523,8,FALSE),IF($AE16=2017,VLOOKUP(Brut!IG16+1,Semaines!$E$2:$L$523,7,FALSE),IF($AE16=2018,VLOOKUP(Brut!IG16+1,Semaines!$F$2:$L$523,6,FALSE),IF($AE16=2019,VLOOKUP(Brut!IG16+1,Semaines!$G$2:$L$523,5,FALSE),IF($AE16=2020,VLOOKUP(Brut!IG16+1,Semaines!$H$2:$L$523,4,FALSE),IF($AE16=2021,VLOOKUP(Brut!IG16+1,Semaines!$I$2:$L$523,3,FALSE),IF($AE16=2022,VLOOKUP(Brut!IG16+1,Semaines!$J$2:$L$523,2,FALSE),"")))))))))))),_xlfn.ISOWEEKNUM(IG16)),"")</f>
        <v>27</v>
      </c>
      <c r="II16" s="119">
        <f>IF(IG16="",IF(IF16="",IF(ID16="","",IF($AE16=2013,VLOOKUP(Brut!IJ16,Semaines!$A$2:$L$523,12,FALSE),IF($AE16=2014,VLOOKUP(Brut!IJ16,Semaines!$B$2:$L$523,11,FALSE),IF($AE16=2015,VLOOKUP(Brut!IJ16,Semaines!$C$2:$L$523,10,FALSE),IF($AE16=2016,VLOOKUP(Brut!IJ16,Semaines!$D$2:$L$523,9,FALSE),IF($AE16=2017,VLOOKUP(Brut!IJ16,Semaines!$E$2:$L$523,8,FALSE),IF($AE16=2018,VLOOKUP(Brut!IJ16,Semaines!$F$2:$L$523,7,FALSE),IF($AE16=2019,VLOOKUP(Brut!IJ16,Semaines!$G$2:$L$523,6,FALSE),IF($AE16=2020,VLOOKUP(Brut!IJ16,Semaines!$H$2:$L$523,5,FALSE),IF($AE16=2021,VLOOKUP(Brut!IJ16,Semaines!$I$2:$L$523,4,FALSE),IF($AE16=2022,VLOOKUP(Brut!IJ16,Semaines!$J$2:$L$523,3,FALSE),""))))))))))),IF(IE16="",IF($AE16=2013,VLOOKUP(Brut!IJ16,Semaines!$A$2:$L$523,12,FALSE),IF($AE16=2014,VLOOKUP(Brut!IJ16,Semaines!$B$2:$L$523,11,FALSE),IF($AE16=2015,VLOOKUP(Brut!IJ16,Semaines!$C$2:$L$523,10,FALSE),IF($AE16=2016,VLOOKUP(Brut!IJ16,Semaines!$D$2:$L$523,9,FALSE),IF($AE16=2017,VLOOKUP(Brut!IJ16,Semaines!$E$2:$L$523,8,FALSE),IF($AE16=2018,VLOOKUP(Brut!IJ16,Semaines!$F$2:$L$523,7,FALSE),IF($AE16=2019,VLOOKUP(Brut!IJ16,Semaines!$G$2:$L$523,6,FALSE),IF($AE16=2020,VLOOKUP(Brut!IJ16,Semaines!$H$2:$L$523,5,FALSE),IF($AE16=2021,VLOOKUP(Brut!IJ16,Semaines!$I$2:$L$523,4,FALSE),IF($AE16=2022,VLOOKUP(Brut!IJ16,Semaines!$J$2:$L$523,3,FALSE),"")))))))))),IF(ID16="","",IF($AE16=2013,VLOOKUP(Brut!IJ16,Semaines!$A$2:$L$523,12,FALSE),IF($AE16=2014,VLOOKUP(Brut!IJ16,Semaines!$B$2:$L$523,11,FALSE),IF($AE16=2015,VLOOKUP(Brut!IJ16,Semaines!$C$2:$L$523,10,FALSE),IF($AE16=2016,VLOOKUP(Brut!IJ16,Semaines!$D$2:$L$523,9,FALSE),IF($AE16=2017,VLOOKUP(Brut!IJ16,Semaines!$E$2:$L$523,8,FALSE),IF($AE16=2018,VLOOKUP(Brut!IJ16,Semaines!$F$2:$L$523,7,FALSE),IF($AE16=2019,VLOOKUP(Brut!IJ16,Semaines!$G$2:$L$523,6,FALSE),IF($AE16=2020,VLOOKUP(Brut!IJ16,Semaines!$H$2:$L$523,5,FALSE),IF($AE16=2021,VLOOKUP(Brut!IJ16,Semaines!$I$2:$L$523,4,FALSE),IF($AE16=2022,VLOOKUP(Brut!IJ16,Semaines!$J$2:$L$523,3,FALSE),""))))))))))))),IF(AND(MONTH(IG16)=12,_xlfn.ISOWEEKNUM(IG16)=1),YEAR(IG16)+1,YEAR(IG16)))</f>
        <v>2017</v>
      </c>
      <c r="IJ16" s="135"/>
      <c r="IK16" s="136"/>
      <c r="IL16" s="208"/>
      <c r="IM16" s="118">
        <f>IF($AE16=2013,VLOOKUP(Brut!IO16,Semaines!$A$2:$L$523,11,FALSE),IF($AE16=2014,VLOOKUP(Brut!IO16,Semaines!$B$2:$L$523,10,FALSE),IF($AE16=2015,VLOOKUP(Brut!IO16,Semaines!$C$2:$L$523,9,FALSE),IF($AE16=2016,VLOOKUP(Brut!IO16,Semaines!$D$2:$L$523,8,FALSE),IF($AE16=2017,VLOOKUP(Brut!IO16,Semaines!$E$2:$L$523,7,FALSE),IF($AE16=2018,VLOOKUP(Brut!IO16,Semaines!$F$2:$L$523,6,FALSE),IF($AE16=2019,VLOOKUP(Brut!IO16,Semaines!$G$2:$L$523,5,FALSE),IF($AE16=2020,VLOOKUP(Brut!IO16,Semaines!$H$2:$L$523,4,FALSE),IF($AE16=2021,VLOOKUP(Brut!IO16,Semaines!$I$2:$L$523,3,FALSE),IF($AE16=2022,VLOOKUP(Brut!IO16,Semaines!$J$2:$L$523,2,FALSE),""))))))))))</f>
        <v>29</v>
      </c>
      <c r="IN16" s="119">
        <f>IF($AE16=2013,VLOOKUP(Brut!IO16,Semaines!$A$2:$L$523,12,FALSE),IF($AE16=2014,VLOOKUP(Brut!IO16,Semaines!$B$2:$L$523,11,FALSE),IF($AE16=2015,VLOOKUP(Brut!IO16,Semaines!$C$2:$L$523,10,FALSE),IF($AE16=2016,VLOOKUP(Brut!IO16,Semaines!$D$2:$L$523,9,FALSE),IF($AE16=2017,VLOOKUP(Brut!IO16,Semaines!$E$2:$L$523,8,FALSE),IF($AE16=2018,VLOOKUP(Brut!IO16,Semaines!$F$2:$L$523,7,FALSE),IF($AE16=2019,VLOOKUP(Brut!IO16,Semaines!$G$2:$L$523,6,FALSE),IF($AE16=2020,VLOOKUP(Brut!IO16,Semaines!$H$2:$L$523,5,FALSE),IF($AE16=2021,VLOOKUP(Brut!IO16,Semaines!$I$2:$L$523,4,FALSE),IF($AE16=2022,VLOOKUP(Brut!IO16,Semaines!$J$2:$L$523,3,FALSE),""))))))))))</f>
        <v>2017</v>
      </c>
      <c r="IO16" s="134"/>
      <c r="IP16" s="133"/>
      <c r="IQ16" s="118">
        <f>IF($AE16=2013,VLOOKUP(Brut!IS16,Semaines!$A$2:$L$523,11,FALSE),IF($AE16=2014,VLOOKUP(Brut!IS16,Semaines!$B$2:$L$523,10,FALSE),IF($AE16=2015,VLOOKUP(Brut!IS16,Semaines!$C$2:$L$523,9,FALSE),IF($AE16=2016,VLOOKUP(Brut!IS16,Semaines!$D$2:$L$523,8,FALSE),IF($AE16=2017,VLOOKUP(Brut!IS16,Semaines!$E$2:$L$523,7,FALSE),IF($AE16=2018,VLOOKUP(Brut!IS16,Semaines!$F$2:$L$523,6,FALSE),IF($AE16=2019,VLOOKUP(Brut!IS16,Semaines!$G$2:$L$523,5,FALSE),IF($AE16=2020,VLOOKUP(Brut!IS16,Semaines!$H$2:$L$523,4,FALSE),IF($AE16=2021,VLOOKUP(Brut!IS16,Semaines!$I$2:$L$523,3,FALSE),IF($AE16=2022,VLOOKUP(Brut!IS16,Semaines!$J$2:$L$523,2,FALSE),""))))))))))</f>
        <v>30</v>
      </c>
      <c r="IR16" s="119">
        <f>IF($AE16=2013,VLOOKUP(Brut!IS16,Semaines!$A$2:$L$523,12,FALSE),IF($AE16=2014,VLOOKUP(Brut!IS16,Semaines!$B$2:$L$523,11,FALSE),IF($AE16=2015,VLOOKUP(Brut!IS16,Semaines!$C$2:$L$523,10,FALSE),IF($AE16=2016,VLOOKUP(Brut!IS16,Semaines!$D$2:$L$523,9,FALSE),IF($AE16=2017,VLOOKUP(Brut!IS16,Semaines!$E$2:$L$523,8,FALSE),IF($AE16=2018,VLOOKUP(Brut!IS16,Semaines!$F$2:$L$523,7,FALSE),IF($AE16=2019,VLOOKUP(Brut!IS16,Semaines!$G$2:$L$523,6,FALSE),IF($AE16=2020,VLOOKUP(Brut!IS16,Semaines!$H$2:$L$523,5,FALSE),IF($AE16=2021,VLOOKUP(Brut!IS16,Semaines!$I$2:$L$523,4,FALSE),IF($AE16=2022,VLOOKUP(Brut!IS16,Semaines!$J$2:$L$523,3,FALSE),""))))))))))</f>
        <v>2017</v>
      </c>
      <c r="IS16" s="134"/>
      <c r="IT16" s="230"/>
      <c r="IU16" s="210"/>
      <c r="IV16" s="209"/>
      <c r="IW16" s="208"/>
      <c r="IX16" s="208"/>
      <c r="IY16" s="118">
        <f>IF($AE16=2013,VLOOKUP(Brut!JA16,Semaines!$A$2:$L$523,11,FALSE),IF($AE16=2014,VLOOKUP(Brut!JA16,Semaines!$B$2:$L$523,10,FALSE),IF($AE16=2015,VLOOKUP(Brut!JA16,Semaines!$C$2:$L$523,9,FALSE),IF($AE16=2016,VLOOKUP(Brut!JA16,Semaines!$D$2:$L$523,8,FALSE),IF($AE16=2017,VLOOKUP(Brut!JA16,Semaines!$E$2:$L$523,7,FALSE),IF($AE16=2018,VLOOKUP(Brut!JA16,Semaines!$F$2:$L$523,6,FALSE),IF($AE16=2019,VLOOKUP(Brut!JA16,Semaines!$G$2:$L$523,5,FALSE),IF($AE16=2020,VLOOKUP(Brut!JA16,Semaines!$H$2:$L$523,4,FALSE),IF($AE16=2021,VLOOKUP(Brut!JA16,Semaines!$I$2:$L$523,3,FALSE),IF($AE16=2022,VLOOKUP(Brut!JA16,Semaines!$J$2:$L$523,2,FALSE),""))))))))))</f>
        <v>30</v>
      </c>
      <c r="IZ16" s="119">
        <f>IF($AE16=2013,VLOOKUP(Brut!JA16,Semaines!$A$2:$L$523,12,FALSE),IF($AE16=2014,VLOOKUP(Brut!JA16,Semaines!$B$2:$L$523,11,FALSE),IF($AE16=2015,VLOOKUP(Brut!JA16,Semaines!$C$2:$L$523,10,FALSE),IF($AE16=2016,VLOOKUP(Brut!JA16,Semaines!$D$2:$L$523,9,FALSE),IF($AE16=2017,VLOOKUP(Brut!JA16,Semaines!$E$2:$L$523,8,FALSE),IF($AE16=2018,VLOOKUP(Brut!JA16,Semaines!$F$2:$L$523,7,FALSE),IF($AE16=2019,VLOOKUP(Brut!JA16,Semaines!$G$2:$L$523,6,FALSE),IF($AE16=2020,VLOOKUP(Brut!JA16,Semaines!$H$2:$L$523,5,FALSE),IF($AE16=2021,VLOOKUP(Brut!JA16,Semaines!$I$2:$L$523,4,FALSE),IF($AE16=2022,VLOOKUP(Brut!JA16,Semaines!$J$2:$L$523,3,FALSE),""))))))))))</f>
        <v>2017</v>
      </c>
      <c r="JA16" s="134"/>
      <c r="JB16" s="133"/>
      <c r="JC16" s="210"/>
      <c r="JD16" s="211"/>
      <c r="JE16" s="210"/>
      <c r="JF16" s="209"/>
      <c r="JG16" s="208"/>
      <c r="JH16" s="118">
        <f>IF($AE16=2013,VLOOKUP(Brut!JJ16,Semaines!$A$2:$L$523,11,FALSE),IF($AE16=2014,VLOOKUP(Brut!JJ16,Semaines!$B$2:$L$523,10,FALSE),IF($AE16=2015,VLOOKUP(Brut!JJ16,Semaines!$C$2:$L$523,9,FALSE),IF($AE16=2016,VLOOKUP(Brut!JJ16,Semaines!$D$2:$L$523,8,FALSE),IF($AE16=2017,VLOOKUP(Brut!JJ16,Semaines!$E$2:$L$523,7,FALSE),IF($AE16=2018,VLOOKUP(Brut!JJ16,Semaines!$F$2:$L$523,6,FALSE),IF($AE16=2019,VLOOKUP(Brut!JJ16,Semaines!$G$2:$L$523,5,FALSE),IF($AE16=2020,VLOOKUP(Brut!JJ16,Semaines!$H$2:$L$523,4,FALSE),IF($AE16=2021,VLOOKUP(Brut!JJ16,Semaines!$I$2:$L$523,3,FALSE),IF($AE16=2022,VLOOKUP(Brut!JJ16,Semaines!$J$2:$L$523,2,FALSE),""))))))))))</f>
        <v>31</v>
      </c>
      <c r="JI16" s="119">
        <f>IF($AE16=2013,VLOOKUP(Brut!JJ16,Semaines!$A$2:$L$523,12,FALSE),IF($AE16=2014,VLOOKUP(Brut!JJ16,Semaines!$B$2:$L$523,11,FALSE),IF($AE16=2015,VLOOKUP(Brut!JJ16,Semaines!$C$2:$L$523,10,FALSE),IF($AE16=2016,VLOOKUP(Brut!JJ16,Semaines!$D$2:$L$523,9,FALSE),IF($AE16=2017,VLOOKUP(Brut!JJ16,Semaines!$E$2:$L$523,8,FALSE),IF($AE16=2018,VLOOKUP(Brut!JJ16,Semaines!$F$2:$L$523,7,FALSE),IF($AE16=2019,VLOOKUP(Brut!JJ16,Semaines!$G$2:$L$523,6,FALSE),IF($AE16=2020,VLOOKUP(Brut!JJ16,Semaines!$H$2:$L$523,5,FALSE),IF($AE16=2021,VLOOKUP(Brut!JJ16,Semaines!$I$2:$L$523,4,FALSE),IF($AE16=2022,VLOOKUP(Brut!JJ16,Semaines!$J$2:$L$523,3,FALSE),""))))))))))</f>
        <v>2017</v>
      </c>
      <c r="JJ16" s="134"/>
      <c r="JK16" s="133"/>
      <c r="JL16" s="118">
        <f>IF($AE16=2013,VLOOKUP(Brut!JN16,Semaines!$A$2:$L$523,11,FALSE),IF($AE16=2014,VLOOKUP(Brut!JN16,Semaines!$B$2:$L$523,10,FALSE),IF($AE16=2015,VLOOKUP(Brut!JN16,Semaines!$C$2:$L$523,9,FALSE),IF($AE16=2016,VLOOKUP(Brut!JN16,Semaines!$D$2:$L$523,8,FALSE),IF($AE16=2017,VLOOKUP(Brut!JN16,Semaines!$E$2:$L$523,7,FALSE),IF($AE16=2018,VLOOKUP(Brut!JN16,Semaines!$F$2:$L$523,6,FALSE),IF($AE16=2019,VLOOKUP(Brut!JN16,Semaines!$G$2:$L$523,5,FALSE),IF($AE16=2020,VLOOKUP(Brut!JN16,Semaines!$H$2:$L$523,4,FALSE),IF($AE16=2021,VLOOKUP(Brut!JN16,Semaines!$I$2:$L$523,3,FALSE),IF($AE16=2022,VLOOKUP(Brut!JN16,Semaines!$J$2:$L$523,2,FALSE),""))))))))))</f>
        <v>32</v>
      </c>
      <c r="JM16" s="119">
        <f>IF($AE16=2013,VLOOKUP(Brut!JN16,Semaines!$A$2:$L$523,12,FALSE),IF($AE16=2014,VLOOKUP(Brut!JN16,Semaines!$B$2:$L$523,11,FALSE),IF($AE16=2015,VLOOKUP(Brut!JN16,Semaines!$C$2:$L$523,10,FALSE),IF($AE16=2016,VLOOKUP(Brut!JN16,Semaines!$D$2:$L$523,9,FALSE),IF($AE16=2017,VLOOKUP(Brut!JN16,Semaines!$E$2:$L$523,8,FALSE),IF($AE16=2018,VLOOKUP(Brut!JN16,Semaines!$F$2:$L$523,7,FALSE),IF($AE16=2019,VLOOKUP(Brut!JN16,Semaines!$G$2:$L$523,6,FALSE),IF($AE16=2020,VLOOKUP(Brut!JN16,Semaines!$H$2:$L$523,5,FALSE),IF($AE16=2021,VLOOKUP(Brut!JN16,Semaines!$I$2:$L$523,4,FALSE),IF($AE16=2022,VLOOKUP(Brut!JN16,Semaines!$J$2:$L$523,3,FALSE),""))))))))))</f>
        <v>2017</v>
      </c>
      <c r="JN16" s="134"/>
      <c r="JO16" s="133"/>
      <c r="JP16" s="128">
        <f>IF(Import!BC6=0,"",Import!BC6)</f>
        <v>42943</v>
      </c>
      <c r="JQ16" s="118">
        <f t="array" ref="JQ16">IFERROR(IF(JP16="",IF(JN16="",IF(JL16="","",IF($AE16=2013,VLOOKUP(Brut!JN16+1,Semaines!$A$2:$L$523,11,FALSE),IF($AE16=2014,VLOOKUP(Brut!JN16+1,Semaines!$B$2:$L$523,10,FALSE),IF($AE16=2015,VLOOKUP(Brut!JN16+1,Semaines!$C$2:$L$523,9,FALSE),IF($AE16=2016,VLOOKUP(Brut!JN16+1,Semaines!$D$2:$L$523,8,FALSE),IF($AE16=2017,VLOOKUP(Brut!JN16+1,Semaines!$E$2:$L$523,7,FALSE),IF($AE16=2018,VLOOKUP(Brut!JN16+1,Semaines!$F$2:$L$523,6,FALSE),IF($AE16=2019,VLOOKUP(Brut!JN16+1,Semaines!$G$2:$L$523,5,FALSE),IF($AE16=2020,VLOOKUP(Brut!JN16+1,Semaines!$H$2:$L$523,4,FALSE),IF($AE16=2021,VLOOKUP(Brut!JN16+1,Semaines!$I$2:$L$523,3,FALSE),IF($AE16=2022,VLOOKUP(Brut!JN16+1,Semaines!$J$2:$L$523,2,FALSE),""))))))))))),IF(JO16="",IF($AE16=2013,VLOOKUP(Brut!JN16+1,Semaines!$A$2:$L$523,11,FALSE),IF($AE16=2014,VLOOKUP(Brut!JN16+1,Semaines!$B$2:$L$523,10,FALSE),IF($AE16=2015,VLOOKUP(Brut!JN16+1,Semaines!$C$2:$L$523,9,FALSE),IF($AE16=2016,VLOOKUP(Brut!JN16+1,Semaines!$D$2:$L$523,8,FALSE),IF($AE16=2017,VLOOKUP(Brut!JN16+1,Semaines!$E$2:$L$523,7,FALSE),IF($AE16=2018,VLOOKUP(Brut!JN16+1,Semaines!$F$2:$L$523,6,FALSE),IF($AE16=2019,VLOOKUP(Brut!JN16+1,Semaines!$G$2:$L$523,5,FALSE),IF($AE16=2020,VLOOKUP(Brut!JN16+1,Semaines!$H$2:$L$523,4,FALSE),IF($AE16=2021,VLOOKUP(Brut!JN16+1,Semaines!$I$2:$L$523,3,FALSE),IF($AE16=2022,VLOOKUP(Brut!JN16+1,Semaines!$J$2:$L$523,2,FALSE),"")))))))))),IF($AE16=2013,VLOOKUP(Brut!JP16+1,Semaines!$A$2:$L$523,11,FALSE),IF($AE16=2014,VLOOKUP(Brut!JP16+1,Semaines!$B$2:$L$523,10,FALSE),IF($AE16=2015,VLOOKUP(Brut!JP16+1,Semaines!$C$2:$L$523,9,FALSE),IF($AE16=2016,VLOOKUP(Brut!JP16+1,Semaines!$D$2:$L$523,8,FALSE),IF($AE16=2017,VLOOKUP(Brut!JP16+1,Semaines!$E$2:$L$523,7,FALSE),IF($AE16=2018,VLOOKUP(Brut!JP16+1,Semaines!$F$2:$L$523,6,FALSE),IF($AE16=2019,VLOOKUP(Brut!JP16+1,Semaines!$G$2:$L$523,5,FALSE),IF($AE16=2020,VLOOKUP(Brut!JP16+1,Semaines!$H$2:$L$523,4,FALSE),IF($AE16=2021,VLOOKUP(Brut!JP16+1,Semaines!$I$2:$L$523,3,FALSE),IF($AE16=2022,VLOOKUP(Brut!JP16+1,Semaines!$J$2:$L$523,2,FALSE),"")))))))))))),_xlfn.ISOWEEKNUM(JP16)),"")</f>
        <v>30</v>
      </c>
      <c r="JR16" s="119">
        <f>IF(JP16="",IF(JO16="",IF(JM16="","",IF($AE16=2013,VLOOKUP(Brut!JS16,Semaines!$A$2:$L$523,12,FALSE),IF($AE16=2014,VLOOKUP(Brut!JS16,Semaines!$B$2:$L$523,11,FALSE),IF($AE16=2015,VLOOKUP(Brut!JS16,Semaines!$C$2:$L$523,10,FALSE),IF($AE16=2016,VLOOKUP(Brut!JS16,Semaines!$D$2:$L$523,9,FALSE),IF($AE16=2017,VLOOKUP(Brut!JS16,Semaines!$E$2:$L$523,8,FALSE),IF($AE16=2018,VLOOKUP(Brut!JS16,Semaines!$F$2:$L$523,7,FALSE),IF($AE16=2019,VLOOKUP(Brut!JS16,Semaines!$G$2:$L$523,6,FALSE),IF($AE16=2020,VLOOKUP(Brut!JS16,Semaines!$H$2:$L$523,5,FALSE),IF($AE16=2021,VLOOKUP(Brut!JS16,Semaines!$I$2:$L$523,4,FALSE),IF($AE16=2022,VLOOKUP(Brut!JS16,Semaines!$J$2:$L$523,3,FALSE),""))))))))))),IF(JN16="",IF($AE16=2013,VLOOKUP(Brut!JS16,Semaines!$A$2:$L$523,12,FALSE),IF($AE16=2014,VLOOKUP(Brut!JS16,Semaines!$B$2:$L$523,11,FALSE),IF($AE16=2015,VLOOKUP(Brut!JS16,Semaines!$C$2:$L$523,10,FALSE),IF($AE16=2016,VLOOKUP(Brut!JS16,Semaines!$D$2:$L$523,9,FALSE),IF($AE16=2017,VLOOKUP(Brut!JS16,Semaines!$E$2:$L$523,8,FALSE),IF($AE16=2018,VLOOKUP(Brut!JS16,Semaines!$F$2:$L$523,7,FALSE),IF($AE16=2019,VLOOKUP(Brut!JS16,Semaines!$G$2:$L$523,6,FALSE),IF($AE16=2020,VLOOKUP(Brut!JS16,Semaines!$H$2:$L$523,5,FALSE),IF($AE16=2021,VLOOKUP(Brut!JS16,Semaines!$I$2:$L$523,4,FALSE),IF($AE16=2022,VLOOKUP(Brut!JS16,Semaines!$J$2:$L$523,3,FALSE),"")))))))))),IF(JM16="","",IF($AE16=2013,VLOOKUP(Brut!JS16,Semaines!$A$2:$L$523,12,FALSE),IF($AE16=2014,VLOOKUP(Brut!JS16,Semaines!$B$2:$L$523,11,FALSE),IF($AE16=2015,VLOOKUP(Brut!JS16,Semaines!$C$2:$L$523,10,FALSE),IF($AE16=2016,VLOOKUP(Brut!JS16,Semaines!$D$2:$L$523,9,FALSE),IF($AE16=2017,VLOOKUP(Brut!JS16,Semaines!$E$2:$L$523,8,FALSE),IF($AE16=2018,VLOOKUP(Brut!JS16,Semaines!$F$2:$L$523,7,FALSE),IF($AE16=2019,VLOOKUP(Brut!JS16,Semaines!$G$2:$L$523,6,FALSE),IF($AE16=2020,VLOOKUP(Brut!JS16,Semaines!$H$2:$L$523,5,FALSE),IF($AE16=2021,VLOOKUP(Brut!JS16,Semaines!$I$2:$L$523,4,FALSE),IF($AE16=2022,VLOOKUP(Brut!JS16,Semaines!$J$2:$L$523,3,FALSE),""))))))))))))),IF(AND(MONTH(JP16)=12,_xlfn.ISOWEEKNUM(JP16)=1),YEAR(JP16)+1,YEAR(JP16)))</f>
        <v>2017</v>
      </c>
      <c r="JS16" s="224">
        <f>IFERROR(IF(JP16="",IF(AND(Brut!W16&lt;&gt;"Pas ouvert",Brut!W16&lt;&gt;"Annulé"),IF(Brut!JP16="",SUM(Brut!JN16-Brut!AD16),SUM(Brut!JP16-Brut!AD16)),IF(Brut!W16="Annulé","Annulé","Pas ouvert")),SUM(Brut!JU16-Brut!AD16)),"")</f>
        <v>31</v>
      </c>
      <c r="JT16" s="225">
        <f>IF(OR(JS16="Annulé",JS16=""),"",IF(JS16="Pas ouvert",IF(JQ16="","",INT(SUM(Brut!JU16-Brut!AD16)/4)),INT(JS16/4)))</f>
        <v>7</v>
      </c>
      <c r="JU16" s="226" t="str">
        <f t="shared" si="16"/>
        <v>Mois</v>
      </c>
      <c r="JV16" s="227">
        <f>IF(OR(JS16="Annulé",JS16=""),"",IF(JS16="Pas ouvert",IF(JQ16="","",SUM(Brut!JU16-Brut!AD16)-(JT16*4)),IF(JS16-(JT16*4)=0,"",JS16-(JT16*4))))</f>
        <v>3</v>
      </c>
      <c r="JW16" s="228" t="str">
        <f t="shared" si="17"/>
        <v>Semaines</v>
      </c>
      <c r="JY16" s="208"/>
    </row>
    <row r="17" spans="1:285" x14ac:dyDescent="0.3">
      <c r="A17" s="235" t="str">
        <f>IF(Import!A7=0,"",Import!A7)</f>
        <v>6</v>
      </c>
      <c r="B17" s="236" t="str">
        <f>IF(Import!D7=0,"",Import!D7)</f>
        <v>6</v>
      </c>
      <c r="C17" s="236" t="str">
        <f>IF(Import!E7=0,"",Import!E7)</f>
        <v/>
      </c>
      <c r="D17" s="237" t="str">
        <f t="shared" si="11"/>
        <v/>
      </c>
      <c r="E17" s="236" t="str">
        <f>IF(Import!I7=0,"",Import!I7)</f>
        <v/>
      </c>
      <c r="F17" s="236" t="str">
        <f>IF(Import!J7="","",Import!J7)</f>
        <v/>
      </c>
      <c r="G17" s="236" t="str">
        <f>IF(Import!K7="","",Import!K7)</f>
        <v/>
      </c>
      <c r="H17" s="238" t="str">
        <f>IF(Import!L7=0,"",Import!L7)</f>
        <v>17</v>
      </c>
      <c r="I17" s="236" t="str">
        <f>IF(Import!N7=0,"",Import!N7)</f>
        <v/>
      </c>
      <c r="J17" s="239"/>
      <c r="K17" s="130">
        <f>IF(Import!O7=0,"",Import!O7)</f>
        <v>43007</v>
      </c>
      <c r="L17" s="130" t="str">
        <f>IF(Import!P7=0,"",Import!P7)</f>
        <v/>
      </c>
      <c r="M17" s="233" t="str">
        <f>IF(L17&lt;&gt;"","Annulé",IF(Import!R7=0,"",Import!R7))</f>
        <v/>
      </c>
      <c r="N17" s="233">
        <f>IF(L17&lt;&gt;"","Annulé",IF(Import!S7=0,"",Import!S7))</f>
        <v>100000</v>
      </c>
      <c r="O17" s="233" t="str">
        <f>IF(N17="Annulé","Annulé",IF(Import!T7=0,"",Import!T7))</f>
        <v/>
      </c>
      <c r="P17" s="130">
        <f>IF(Import!U7=0,IF($L17&lt;&gt;"","Annulé",IF($K17="","","En attente")),Import!U7)</f>
        <v>43031</v>
      </c>
      <c r="Q17" s="130">
        <f>IF(Import!V7=0,IF($L17&lt;&gt;"","Annulé",IF($K17="","","En attente")),Import!V7)</f>
        <v>43124</v>
      </c>
      <c r="R17" s="130">
        <f>IF(Import!W7=0,IF($L17&lt;&gt;"","Annulé",IF($K17="","","En attente")),Import!W7)</f>
        <v>43081</v>
      </c>
      <c r="S17" s="130">
        <f>IF(Import!X7=0,IF($L17&lt;&gt;"","Annulé",IF($K17="","","En attente")),Import!X7)</f>
        <v>43100</v>
      </c>
      <c r="T17" s="130">
        <f>IF(Import!Y7=0,IF($L17&lt;&gt;"","Annulé",IF($K17="","","En attente")),Import!Y7)</f>
        <v>43136</v>
      </c>
      <c r="U17" s="130">
        <f>IF(Import!Z7=0,IF($L17&lt;&gt;"","Annulé",IF($K17="","","En attente")),Import!Z7)</f>
        <v>43188</v>
      </c>
      <c r="V17" s="131"/>
      <c r="W17" s="130">
        <f>IF($L17&lt;&gt;"","Annulé",IF(Import!AA7=0,IF(K17="","","Pas ouvert"),Import!AA7))</f>
        <v>43199</v>
      </c>
      <c r="X17" s="130">
        <f>IF($L17&lt;&gt;"","Annulé",IF(Import!AB7=0,IF($W17&lt;&gt;"",IF(W17="Pas ouvert","Pas ouvert","En cours"),""),Import!AB7))</f>
        <v>43502</v>
      </c>
      <c r="Y17" s="233">
        <f>IF($L17&lt;&gt;"","Annulé",IF(Import!AC7=0,"",Import!AC7))</f>
        <v>79513</v>
      </c>
      <c r="Z17" s="233">
        <f>IF($L17&lt;&gt;"","Annulé",IF(Import!AD7=0,"",Import!AD7))</f>
        <v>19973.11</v>
      </c>
      <c r="AA17" s="234">
        <f t="shared" si="12"/>
        <v>15</v>
      </c>
      <c r="AB17" s="129">
        <f t="shared" si="13"/>
        <v>2018</v>
      </c>
      <c r="AC17" s="207"/>
      <c r="AD17" s="231">
        <f t="shared" si="14"/>
        <v>15</v>
      </c>
      <c r="AE17" s="232">
        <f t="shared" si="15"/>
        <v>2018</v>
      </c>
      <c r="AF17" s="128">
        <f>IF(Import!AE7=0,"",Import!AE7)</f>
        <v>43199</v>
      </c>
      <c r="AG17" s="211"/>
      <c r="AH17" s="209"/>
      <c r="AI17" s="208"/>
      <c r="AJ17" s="118">
        <f>IF($AE17=2013,VLOOKUP(Brut!AJ17,Semaines!$A$2:$L$523,11,FALSE),IF($AE17=2014,VLOOKUP(Brut!AJ17,Semaines!$B$2:$L$523,10,FALSE),IF($AE17=2015,VLOOKUP(Brut!AJ17,Semaines!$C$2:$L$523,9,FALSE),IF($AE17=2016,VLOOKUP(Brut!AJ17,Semaines!$D$2:$L$523,8,FALSE),IF($AE17=2017,VLOOKUP(Brut!AJ17,Semaines!$E$2:$L$523,7,FALSE),IF($AE17=2018,VLOOKUP(Brut!AJ17,Semaines!$F$2:$L$523,6,FALSE),IF($AE17=2019,VLOOKUP(Brut!AJ17,Semaines!$G$2:$L$523,5,FALSE),IF($AE17=2020,VLOOKUP(Brut!AJ17,Semaines!$H$2:$L$523,4,FALSE),IF($AE17=2021,VLOOKUP(Brut!AJ17,Semaines!$I$2:$L$523,3,FALSE),IF($AE17=2022,VLOOKUP(Brut!AJ17,Semaines!$J$2:$L$523,2,FALSE),""))))))))))</f>
        <v>16</v>
      </c>
      <c r="AK17" s="119">
        <f>IF($AE17=2013,VLOOKUP(Brut!AJ17,Semaines!$A$2:$L$523,12,FALSE),IF($AE17=2014,VLOOKUP(Brut!AJ17,Semaines!$B$2:$L$523,11,FALSE),IF($AE17=2015,VLOOKUP(Brut!AJ17,Semaines!$C$2:$L$523,10,FALSE),IF($AE17=2016,VLOOKUP(Brut!AJ17,Semaines!$D$2:$L$523,9,FALSE),IF($AE17=2017,VLOOKUP(Brut!AJ17,Semaines!$E$2:$L$523,8,FALSE),IF($AE17=2018,VLOOKUP(Brut!AJ17,Semaines!$F$2:$L$523,7,FALSE),IF($AE17=2019,VLOOKUP(Brut!AJ17,Semaines!$G$2:$L$523,6,FALSE),IF($AE17=2020,VLOOKUP(Brut!AJ17,Semaines!$H$2:$L$523,5,FALSE),IF($AE17=2021,VLOOKUP(Brut!AJ17,Semaines!$I$2:$L$523,4,FALSE),IF($AE17=2022,VLOOKUP(Brut!AJ17,Semaines!$J$2:$L$523,3,FALSE),""))))))))))</f>
        <v>2018</v>
      </c>
      <c r="AL17" s="132"/>
      <c r="AM17" s="133"/>
      <c r="AN17" s="128">
        <f>IF(Import!AI7=0,"",Import!AI7)</f>
        <v>43227</v>
      </c>
      <c r="AO17" s="118">
        <f t="array" ref="AO17">IFERROR(IF(AN17="",IF(AL17="",IF(AJ17="","",IF($AE17=2013,VLOOKUP(Brut!AJ17+1,Semaines!$A$2:$L$523,11,FALSE),IF($AE17=2014,VLOOKUP(Brut!AJ17+1,Semaines!$B$2:$L$523,10,FALSE),IF($AE17=2015,VLOOKUP(Brut!AJ17+1,Semaines!$C$2:$L$523,9,FALSE),IF($AE17=2016,VLOOKUP(Brut!AJ17+1,Semaines!$D$2:$L$523,8,FALSE),IF($AE17=2017,VLOOKUP(Brut!AJ17+1,Semaines!$E$2:$L$523,7,FALSE),IF($AE17=2018,VLOOKUP(Brut!AJ17+1,Semaines!$F$2:$L$523,6,FALSE),IF($AE17=2019,VLOOKUP(Brut!AJ17+1,Semaines!$G$2:$L$523,5,FALSE),IF($AE17=2020,VLOOKUP(Brut!AJ17+1,Semaines!$H$2:$L$523,4,FALSE),IF($AE17=2021,VLOOKUP(Brut!AJ17+1,Semaines!$I$2:$L$523,3,FALSE),IF($AE17=2022,VLOOKUP(Brut!AJ17+1,Semaines!$J$2:$L$523,2,FALSE),""))))))))))),IF(AM17="",IF($AE17=2013,VLOOKUP(Brut!AJ17+1,Semaines!$A$2:$L$523,11,FALSE),IF($AE17=2014,VLOOKUP(Brut!AJ17+1,Semaines!$B$2:$L$523,10,FALSE),IF($AE17=2015,VLOOKUP(Brut!AJ17+1,Semaines!$C$2:$L$523,9,FALSE),IF($AE17=2016,VLOOKUP(Brut!AJ17+1,Semaines!$D$2:$L$523,8,FALSE),IF($AE17=2017,VLOOKUP(Brut!AJ17+1,Semaines!$E$2:$L$523,7,FALSE),IF($AE17=2018,VLOOKUP(Brut!AJ17+1,Semaines!$F$2:$L$523,6,FALSE),IF($AE17=2019,VLOOKUP(Brut!AJ17+1,Semaines!$G$2:$L$523,5,FALSE),IF($AE17=2020,VLOOKUP(Brut!AJ17+1,Semaines!$H$2:$L$523,4,FALSE),IF($AE17=2021,VLOOKUP(Brut!AJ17+1,Semaines!$I$2:$L$523,3,FALSE),IF($AE17=2022,VLOOKUP(Brut!AJ17+1,Semaines!$J$2:$L$523,2,FALSE),"")))))))))),IF($AE17=2013,VLOOKUP(Brut!AL17+1,Semaines!$A$2:$L$523,11,FALSE),IF($AE17=2014,VLOOKUP(Brut!AL17+1,Semaines!$B$2:$L$523,10,FALSE),IF($AE17=2015,VLOOKUP(Brut!AL17+1,Semaines!$C$2:$L$523,9,FALSE),IF($AE17=2016,VLOOKUP(Brut!AL17+1,Semaines!$D$2:$L$523,8,FALSE),IF($AE17=2017,VLOOKUP(Brut!AL17+1,Semaines!$E$2:$L$523,7,FALSE),IF($AE17=2018,VLOOKUP(Brut!AL17+1,Semaines!$F$2:$L$523,6,FALSE),IF($AE17=2019,VLOOKUP(Brut!AL17+1,Semaines!$G$2:$L$523,5,FALSE),IF($AE17=2020,VLOOKUP(Brut!AL17+1,Semaines!$H$2:$L$523,4,FALSE),IF($AE17=2021,VLOOKUP(Brut!AL17+1,Semaines!$I$2:$L$523,3,FALSE),IF($AE17=2022,VLOOKUP(Brut!AL17+1,Semaines!$J$2:$L$523,2,FALSE),"")))))))))))),_xlfn.ISOWEEKNUM(AN17)),"")</f>
        <v>19</v>
      </c>
      <c r="AP17" s="119">
        <f>IF(AN17="",IF(AM17="",IF(AK17="","",IF($AE17=2013,VLOOKUP(Brut!AO17,Semaines!$A$2:$L$523,12,FALSE),IF($AE17=2014,VLOOKUP(Brut!AO17,Semaines!$B$2:$L$523,11,FALSE),IF($AE17=2015,VLOOKUP(Brut!AO17,Semaines!$C$2:$L$523,10,FALSE),IF($AE17=2016,VLOOKUP(Brut!AO17,Semaines!$D$2:$L$523,9,FALSE),IF($AE17=2017,VLOOKUP(Brut!AO17,Semaines!$E$2:$L$523,8,FALSE),IF($AE17=2018,VLOOKUP(Brut!AO17,Semaines!$F$2:$L$523,7,FALSE),IF($AE17=2019,VLOOKUP(Brut!AO17,Semaines!$G$2:$L$523,6,FALSE),IF($AE17=2020,VLOOKUP(Brut!AO17,Semaines!$H$2:$L$523,5,FALSE),IF($AE17=2021,VLOOKUP(Brut!AO17,Semaines!$I$2:$L$523,4,FALSE),IF($AE17=2022,VLOOKUP(Brut!AO17,Semaines!$J$2:$L$523,3,FALSE),""))))))))))),IF(AL17="",IF($AE17=2013,VLOOKUP(Brut!AO17,Semaines!$A$2:$L$523,12,FALSE),IF($AE17=2014,VLOOKUP(Brut!AO17,Semaines!$B$2:$L$523,11,FALSE),IF($AE17=2015,VLOOKUP(Brut!AO17,Semaines!$C$2:$L$523,10,FALSE),IF($AE17=2016,VLOOKUP(Brut!AO17,Semaines!$D$2:$L$523,9,FALSE),IF($AE17=2017,VLOOKUP(Brut!AO17,Semaines!$E$2:$L$523,8,FALSE),IF($AE17=2018,VLOOKUP(Brut!AO17,Semaines!$F$2:$L$523,7,FALSE),IF($AE17=2019,VLOOKUP(Brut!AO17,Semaines!$G$2:$L$523,6,FALSE),IF($AE17=2020,VLOOKUP(Brut!AO17,Semaines!$H$2:$L$523,5,FALSE),IF($AE17=2021,VLOOKUP(Brut!AO17,Semaines!$I$2:$L$523,4,FALSE),IF($AE17=2022,VLOOKUP(Brut!AO17,Semaines!$J$2:$L$523,3,FALSE),"")))))))))),IF(AK17="","",IF($AE17=2013,VLOOKUP(Brut!AO17,Semaines!$A$2:$L$523,12,FALSE),IF($AE17=2014,VLOOKUP(Brut!AO17,Semaines!$B$2:$L$523,11,FALSE),IF($AE17=2015,VLOOKUP(Brut!AO17,Semaines!$C$2:$L$523,10,FALSE),IF($AE17=2016,VLOOKUP(Brut!AO17,Semaines!$D$2:$L$523,9,FALSE),IF($AE17=2017,VLOOKUP(Brut!AO17,Semaines!$E$2:$L$523,8,FALSE),IF($AE17=2018,VLOOKUP(Brut!AO17,Semaines!$F$2:$L$523,7,FALSE),IF($AE17=2019,VLOOKUP(Brut!AO17,Semaines!$G$2:$L$523,6,FALSE),IF($AE17=2020,VLOOKUP(Brut!AO17,Semaines!$H$2:$L$523,5,FALSE),IF($AE17=2021,VLOOKUP(Brut!AO17,Semaines!$I$2:$L$523,4,FALSE),IF($AE17=2022,VLOOKUP(Brut!AO17,Semaines!$J$2:$L$523,3,FALSE),""))))))))))))),IF(AND(MONTH(AN17)=12,_xlfn.ISOWEEKNUM(AN17)=1),YEAR(AN17)+1,YEAR(AN17)))</f>
        <v>2018</v>
      </c>
      <c r="AQ17" s="132"/>
      <c r="AR17" s="133"/>
      <c r="AS17" s="210"/>
      <c r="AT17" s="209"/>
      <c r="AU17" s="208"/>
      <c r="AV17" s="208"/>
      <c r="AW17" s="118">
        <f>IF($AE17=2013,VLOOKUP(Brut!AW17,Semaines!$A$2:$L$523,11,FALSE),IF($AE17=2014,VLOOKUP(Brut!AW17,Semaines!$B$2:$L$523,10,FALSE),IF($AE17=2015,VLOOKUP(Brut!AW17,Semaines!$C$2:$L$523,9,FALSE),IF($AE17=2016,VLOOKUP(Brut!AW17,Semaines!$D$2:$L$523,8,FALSE),IF($AE17=2017,VLOOKUP(Brut!AW17,Semaines!$E$2:$L$523,7,FALSE),IF($AE17=2018,VLOOKUP(Brut!AW17,Semaines!$F$2:$L$523,6,FALSE),IF($AE17=2019,VLOOKUP(Brut!AW17,Semaines!$G$2:$L$523,5,FALSE),IF($AE17=2020,VLOOKUP(Brut!AW17,Semaines!$H$2:$L$523,4,FALSE),IF($AE17=2021,VLOOKUP(Brut!AW17,Semaines!$I$2:$L$523,3,FALSE),IF($AE17=2022,VLOOKUP(Brut!AW17,Semaines!$J$2:$L$523,2,FALSE),""))))))))))</f>
        <v>17</v>
      </c>
      <c r="AX17" s="119">
        <f>IF($AE17=2013,VLOOKUP(Brut!AW17,Semaines!$A$2:$L$523,12,FALSE),IF($AE17=2014,VLOOKUP(Brut!AW17,Semaines!$B$2:$L$523,11,FALSE),IF($AE17=2015,VLOOKUP(Brut!AW17,Semaines!$C$2:$L$523,10,FALSE),IF($AE17=2016,VLOOKUP(Brut!AW17,Semaines!$D$2:$L$523,9,FALSE),IF($AE17=2017,VLOOKUP(Brut!AW17,Semaines!$E$2:$L$523,8,FALSE),IF($AE17=2018,VLOOKUP(Brut!AW17,Semaines!$F$2:$L$523,7,FALSE),IF($AE17=2019,VLOOKUP(Brut!AW17,Semaines!$G$2:$L$523,6,FALSE),IF($AE17=2020,VLOOKUP(Brut!AW17,Semaines!$H$2:$L$523,5,FALSE),IF($AE17=2021,VLOOKUP(Brut!AW17,Semaines!$I$2:$L$523,4,FALSE),IF($AE17=2022,VLOOKUP(Brut!AW17,Semaines!$J$2:$L$523,3,FALSE),""))))))))))</f>
        <v>2018</v>
      </c>
      <c r="AY17" s="134"/>
      <c r="AZ17" s="133"/>
      <c r="BA17" s="118">
        <f>IF($AE17=2013,VLOOKUP(Brut!BA17,Semaines!$A$2:$L$523,11,FALSE),IF($AE17=2014,VLOOKUP(Brut!BA17,Semaines!$B$2:$L$523,10,FALSE),IF($AE17=2015,VLOOKUP(Brut!BA17,Semaines!$C$2:$L$523,9,FALSE),IF($AE17=2016,VLOOKUP(Brut!BA17,Semaines!$D$2:$L$523,8,FALSE),IF($AE17=2017,VLOOKUP(Brut!BA17,Semaines!$E$2:$L$523,7,FALSE),IF($AE17=2018,VLOOKUP(Brut!BA17,Semaines!$F$2:$L$523,6,FALSE),IF($AE17=2019,VLOOKUP(Brut!BA17,Semaines!$G$2:$L$523,5,FALSE),IF($AE17=2020,VLOOKUP(Brut!BA17,Semaines!$H$2:$L$523,4,FALSE),IF($AE17=2021,VLOOKUP(Brut!BA17,Semaines!$I$2:$L$523,3,FALSE),IF($AE17=2022,VLOOKUP(Brut!BA17,Semaines!$J$2:$L$523,2,FALSE),""))))))))))</f>
        <v>19</v>
      </c>
      <c r="BB17" s="119">
        <f>IF($AE17=2013,VLOOKUP(Brut!BA17,Semaines!$A$2:$L$523,12,FALSE),IF($AE17=2014,VLOOKUP(Brut!BA17,Semaines!$B$2:$L$523,11,FALSE),IF($AE17=2015,VLOOKUP(Brut!BA17,Semaines!$C$2:$L$523,10,FALSE),IF($AE17=2016,VLOOKUP(Brut!BA17,Semaines!$D$2:$L$523,9,FALSE),IF($AE17=2017,VLOOKUP(Brut!BA17,Semaines!$E$2:$L$523,8,FALSE),IF($AE17=2018,VLOOKUP(Brut!BA17,Semaines!$F$2:$L$523,7,FALSE),IF($AE17=2019,VLOOKUP(Brut!BA17,Semaines!$G$2:$L$523,6,FALSE),IF($AE17=2020,VLOOKUP(Brut!BA17,Semaines!$H$2:$L$523,5,FALSE),IF($AE17=2021,VLOOKUP(Brut!BA17,Semaines!$I$2:$L$523,4,FALSE),IF($AE17=2022,VLOOKUP(Brut!BA17,Semaines!$J$2:$L$523,3,FALSE),""))))))))))</f>
        <v>2018</v>
      </c>
      <c r="BC17" s="134"/>
      <c r="BD17" s="133"/>
      <c r="BE17" s="118">
        <f>IF($AE17=2013,VLOOKUP(Brut!BE17,Semaines!$A$2:$L$523,11,FALSE),IF($AE17=2014,VLOOKUP(Brut!BE17,Semaines!$B$2:$L$523,10,FALSE),IF($AE17=2015,VLOOKUP(Brut!BE17,Semaines!$C$2:$L$523,9,FALSE),IF($AE17=2016,VLOOKUP(Brut!BE17,Semaines!$D$2:$L$523,8,FALSE),IF($AE17=2017,VLOOKUP(Brut!BE17,Semaines!$E$2:$L$523,7,FALSE),IF($AE17=2018,VLOOKUP(Brut!BE17,Semaines!$F$2:$L$523,6,FALSE),IF($AE17=2019,VLOOKUP(Brut!BE17,Semaines!$G$2:$L$523,5,FALSE),IF($AE17=2020,VLOOKUP(Brut!BE17,Semaines!$H$2:$L$523,4,FALSE),IF($AE17=2021,VLOOKUP(Brut!BE17,Semaines!$I$2:$L$523,3,FALSE),IF($AE17=2022,VLOOKUP(Brut!BE17,Semaines!$J$2:$L$523,2,FALSE),""))))))))))</f>
        <v>21</v>
      </c>
      <c r="BF17" s="119">
        <f>IF($AE17=2013,VLOOKUP(Brut!BE17,Semaines!$A$2:$L$523,12,FALSE),IF($AE17=2014,VLOOKUP(Brut!BE17,Semaines!$B$2:$L$523,11,FALSE),IF($AE17=2015,VLOOKUP(Brut!BE17,Semaines!$C$2:$L$523,10,FALSE),IF($AE17=2016,VLOOKUP(Brut!BE17,Semaines!$D$2:$L$523,9,FALSE),IF($AE17=2017,VLOOKUP(Brut!BE17,Semaines!$E$2:$L$523,8,FALSE),IF($AE17=2018,VLOOKUP(Brut!BE17,Semaines!$F$2:$L$523,7,FALSE),IF($AE17=2019,VLOOKUP(Brut!BE17,Semaines!$G$2:$L$523,6,FALSE),IF($AE17=2020,VLOOKUP(Brut!BE17,Semaines!$H$2:$L$523,5,FALSE),IF($AE17=2021,VLOOKUP(Brut!BE17,Semaines!$I$2:$L$523,4,FALSE),IF($AE17=2022,VLOOKUP(Brut!BE17,Semaines!$J$2:$L$523,3,FALSE),""))))))))))</f>
        <v>2018</v>
      </c>
      <c r="BG17" s="134"/>
      <c r="BH17" s="133"/>
      <c r="BI17" s="130">
        <f>IF(Import!AM7=0,"",Import!AM7)</f>
        <v>43285</v>
      </c>
      <c r="BJ17" s="118">
        <f t="array" ref="BJ17">IFERROR(IF(BI17="",IF(BG17="",IF(BE17="","",IF($AE17=2013,VLOOKUP(Brut!BE17+1,Semaines!$A$2:$L$523,11,FALSE),IF($AE17=2014,VLOOKUP(Brut!BE17+1,Semaines!$B$2:$L$523,10,FALSE),IF($AE17=2015,VLOOKUP(Brut!BE17+1,Semaines!$C$2:$L$523,9,FALSE),IF($AE17=2016,VLOOKUP(Brut!BE17+1,Semaines!$D$2:$L$523,8,FALSE),IF($AE17=2017,VLOOKUP(Brut!BE17+1,Semaines!$E$2:$L$523,7,FALSE),IF($AE17=2018,VLOOKUP(Brut!BE17+1,Semaines!$F$2:$L$523,6,FALSE),IF($AE17=2019,VLOOKUP(Brut!BE17+1,Semaines!$G$2:$L$523,5,FALSE),IF($AE17=2020,VLOOKUP(Brut!BE17+1,Semaines!$H$2:$L$523,4,FALSE),IF($AE17=2021,VLOOKUP(Brut!BE17+1,Semaines!$I$2:$L$523,3,FALSE),IF($AE17=2022,VLOOKUP(Brut!BE17+1,Semaines!$J$2:$L$523,2,FALSE),""))))))))))),IF(BH17="",IF($AE17=2013,VLOOKUP(Brut!BE17+1,Semaines!$A$2:$L$523,11,FALSE),IF($AE17=2014,VLOOKUP(Brut!BE17+1,Semaines!$B$2:$L$523,10,FALSE),IF($AE17=2015,VLOOKUP(Brut!BE17+1,Semaines!$C$2:$L$523,9,FALSE),IF($AE17=2016,VLOOKUP(Brut!BE17+1,Semaines!$D$2:$L$523,8,FALSE),IF($AE17=2017,VLOOKUP(Brut!BE17+1,Semaines!$E$2:$L$523,7,FALSE),IF($AE17=2018,VLOOKUP(Brut!BE17+1,Semaines!$F$2:$L$523,6,FALSE),IF($AE17=2019,VLOOKUP(Brut!BE17+1,Semaines!$G$2:$L$523,5,FALSE),IF($AE17=2020,VLOOKUP(Brut!BE17+1,Semaines!$H$2:$L$523,4,FALSE),IF($AE17=2021,VLOOKUP(Brut!BE17+1,Semaines!$I$2:$L$523,3,FALSE),IF($AE17=2022,VLOOKUP(Brut!BE17+1,Semaines!$J$2:$L$523,2,FALSE),"")))))))))),IF($AE17=2013,VLOOKUP(Brut!BG17+1,Semaines!$A$2:$L$523,11,FALSE),IF($AE17=2014,VLOOKUP(Brut!BG17+1,Semaines!$B$2:$L$523,10,FALSE),IF($AE17=2015,VLOOKUP(Brut!BG17+1,Semaines!$C$2:$L$523,9,FALSE),IF($AE17=2016,VLOOKUP(Brut!BG17+1,Semaines!$D$2:$L$523,8,FALSE),IF($AE17=2017,VLOOKUP(Brut!BG17+1,Semaines!$E$2:$L$523,7,FALSE),IF($AE17=2018,VLOOKUP(Brut!BG17+1,Semaines!$F$2:$L$523,6,FALSE),IF($AE17=2019,VLOOKUP(Brut!BG17+1,Semaines!$G$2:$L$523,5,FALSE),IF($AE17=2020,VLOOKUP(Brut!BG17+1,Semaines!$H$2:$L$523,4,FALSE),IF($AE17=2021,VLOOKUP(Brut!BG17+1,Semaines!$I$2:$L$523,3,FALSE),IF($AE17=2022,VLOOKUP(Brut!BG17+1,Semaines!$J$2:$L$523,2,FALSE),"")))))))))))),_xlfn.ISOWEEKNUM(BI17)),"")</f>
        <v>27</v>
      </c>
      <c r="BK17" s="119">
        <f>IF(BI17="",IF(BH17="",IF(BF17="","",IF($AE17=2013,VLOOKUP(Brut!BJ17,Semaines!$A$2:$L$523,12,FALSE),IF($AE17=2014,VLOOKUP(Brut!BJ17,Semaines!$B$2:$L$523,11,FALSE),IF($AE17=2015,VLOOKUP(Brut!BJ17,Semaines!$C$2:$L$523,10,FALSE),IF($AE17=2016,VLOOKUP(Brut!BJ17,Semaines!$D$2:$L$523,9,FALSE),IF($AE17=2017,VLOOKUP(Brut!BJ17,Semaines!$E$2:$L$523,8,FALSE),IF($AE17=2018,VLOOKUP(Brut!BJ17,Semaines!$F$2:$L$523,7,FALSE),IF($AE17=2019,VLOOKUP(Brut!BJ17,Semaines!$G$2:$L$523,6,FALSE),IF($AE17=2020,VLOOKUP(Brut!BJ17,Semaines!$H$2:$L$523,5,FALSE),IF($AE17=2021,VLOOKUP(Brut!BJ17,Semaines!$I$2:$L$523,4,FALSE),IF($AE17=2022,VLOOKUP(Brut!BJ17,Semaines!$J$2:$L$523,3,FALSE),""))))))))))),IF(BG17="",IF($AE17=2013,VLOOKUP(Brut!BJ17,Semaines!$A$2:$L$523,12,FALSE),IF($AE17=2014,VLOOKUP(Brut!BJ17,Semaines!$B$2:$L$523,11,FALSE),IF($AE17=2015,VLOOKUP(Brut!BJ17,Semaines!$C$2:$L$523,10,FALSE),IF($AE17=2016,VLOOKUP(Brut!BJ17,Semaines!$D$2:$L$523,9,FALSE),IF($AE17=2017,VLOOKUP(Brut!BJ17,Semaines!$E$2:$L$523,8,FALSE),IF($AE17=2018,VLOOKUP(Brut!BJ17,Semaines!$F$2:$L$523,7,FALSE),IF($AE17=2019,VLOOKUP(Brut!BJ17,Semaines!$G$2:$L$523,6,FALSE),IF($AE17=2020,VLOOKUP(Brut!BJ17,Semaines!$H$2:$L$523,5,FALSE),IF($AE17=2021,VLOOKUP(Brut!BJ17,Semaines!$I$2:$L$523,4,FALSE),IF($AE17=2022,VLOOKUP(Brut!BJ17,Semaines!$J$2:$L$523,3,FALSE),"")))))))))),IF(BF17="","",IF($AE17=2013,VLOOKUP(Brut!BJ17,Semaines!$A$2:$L$523,12,FALSE),IF($AE17=2014,VLOOKUP(Brut!BJ17,Semaines!$B$2:$L$523,11,FALSE),IF($AE17=2015,VLOOKUP(Brut!BJ17,Semaines!$C$2:$L$523,10,FALSE),IF($AE17=2016,VLOOKUP(Brut!BJ17,Semaines!$D$2:$L$523,9,FALSE),IF($AE17=2017,VLOOKUP(Brut!BJ17,Semaines!$E$2:$L$523,8,FALSE),IF($AE17=2018,VLOOKUP(Brut!BJ17,Semaines!$F$2:$L$523,7,FALSE),IF($AE17=2019,VLOOKUP(Brut!BJ17,Semaines!$G$2:$L$523,6,FALSE),IF($AE17=2020,VLOOKUP(Brut!BJ17,Semaines!$H$2:$L$523,5,FALSE),IF($AE17=2021,VLOOKUP(Brut!BJ17,Semaines!$I$2:$L$523,4,FALSE),IF($AE17=2022,VLOOKUP(Brut!BJ17,Semaines!$J$2:$L$523,3,FALSE),""))))))))))))),IF(AND(MONTH(BI17)=12,_xlfn.ISOWEEKNUM(BI17)=1),YEAR(BI17)+1,YEAR(BI17)))</f>
        <v>2018</v>
      </c>
      <c r="BL17" s="132"/>
      <c r="BM17" s="133"/>
      <c r="BN17" s="118">
        <f>IF($AE17=2013,VLOOKUP(Brut!BN17,Semaines!$A$2:$L$523,11,FALSE),IF($AE17=2014,VLOOKUP(Brut!BN17,Semaines!$B$2:$L$523,10,FALSE),IF($AE17=2015,VLOOKUP(Brut!BN17,Semaines!$C$2:$L$523,9,FALSE),IF($AE17=2016,VLOOKUP(Brut!BN17,Semaines!$D$2:$L$523,8,FALSE),IF($AE17=2017,VLOOKUP(Brut!BN17,Semaines!$E$2:$L$523,7,FALSE),IF($AE17=2018,VLOOKUP(Brut!BN17,Semaines!$F$2:$L$523,6,FALSE),IF($AE17=2019,VLOOKUP(Brut!BN17,Semaines!$G$2:$L$523,5,FALSE),IF($AE17=2020,VLOOKUP(Brut!BN17,Semaines!$H$2:$L$523,4,FALSE),IF($AE17=2021,VLOOKUP(Brut!BN17,Semaines!$I$2:$L$523,3,FALSE),IF($AE17=2022,VLOOKUP(Brut!BN17,Semaines!$J$2:$L$523,2,FALSE),""))))))))))</f>
        <v>22</v>
      </c>
      <c r="BO17" s="119">
        <f>IF($AE17=2013,VLOOKUP(Brut!BN17,Semaines!$A$2:$L$523,12,FALSE),IF($AE17=2014,VLOOKUP(Brut!BN17,Semaines!$B$2:$L$523,11,FALSE),IF($AE17=2015,VLOOKUP(Brut!BN17,Semaines!$C$2:$L$523,10,FALSE),IF($AE17=2016,VLOOKUP(Brut!BN17,Semaines!$D$2:$L$523,9,FALSE),IF($AE17=2017,VLOOKUP(Brut!BN17,Semaines!$E$2:$L$523,8,FALSE),IF($AE17=2018,VLOOKUP(Brut!BN17,Semaines!$F$2:$L$523,7,FALSE),IF($AE17=2019,VLOOKUP(Brut!BN17,Semaines!$G$2:$L$523,6,FALSE),IF($AE17=2020,VLOOKUP(Brut!BN17,Semaines!$H$2:$L$523,5,FALSE),IF($AE17=2021,VLOOKUP(Brut!BN17,Semaines!$I$2:$L$523,4,FALSE),IF($AE17=2022,VLOOKUP(Brut!BN17,Semaines!$J$2:$L$523,3,FALSE),""))))))))))</f>
        <v>2018</v>
      </c>
      <c r="BP17" s="134"/>
      <c r="BQ17" s="133"/>
      <c r="BR17" s="208"/>
      <c r="BS17" s="118">
        <f>IF($AE17=2013,VLOOKUP(Brut!BS17,Semaines!$A$2:$L$523,11,FALSE),IF($AE17=2014,VLOOKUP(Brut!BS17,Semaines!$B$2:$L$523,10,FALSE),IF($AE17=2015,VLOOKUP(Brut!BS17,Semaines!$C$2:$L$523,9,FALSE),IF($AE17=2016,VLOOKUP(Brut!BS17,Semaines!$D$2:$L$523,8,FALSE),IF($AE17=2017,VLOOKUP(Brut!BS17,Semaines!$E$2:$L$523,7,FALSE),IF($AE17=2018,VLOOKUP(Brut!BS17,Semaines!$F$2:$L$523,6,FALSE),IF($AE17=2019,VLOOKUP(Brut!BS17,Semaines!$G$2:$L$523,5,FALSE),IF($AE17=2020,VLOOKUP(Brut!BS17,Semaines!$H$2:$L$523,4,FALSE),IF($AE17=2021,VLOOKUP(Brut!BS17,Semaines!$I$2:$L$523,3,FALSE),IF($AE17=2022,VLOOKUP(Brut!BS17,Semaines!$J$2:$L$523,2,FALSE),""))))))))))</f>
        <v>24</v>
      </c>
      <c r="BT17" s="119">
        <f>IF($AE17=2013,VLOOKUP(Brut!BS17,Semaines!$A$2:$L$523,12,FALSE),IF($AE17=2014,VLOOKUP(Brut!BS17,Semaines!$B$2:$L$523,11,FALSE),IF($AE17=2015,VLOOKUP(Brut!BS17,Semaines!$C$2:$L$523,10,FALSE),IF($AE17=2016,VLOOKUP(Brut!BS17,Semaines!$D$2:$L$523,9,FALSE),IF($AE17=2017,VLOOKUP(Brut!BS17,Semaines!$E$2:$L$523,8,FALSE),IF($AE17=2018,VLOOKUP(Brut!BS17,Semaines!$F$2:$L$523,7,FALSE),IF($AE17=2019,VLOOKUP(Brut!BS17,Semaines!$G$2:$L$523,6,FALSE),IF($AE17=2020,VLOOKUP(Brut!BS17,Semaines!$H$2:$L$523,5,FALSE),IF($AE17=2021,VLOOKUP(Brut!BS17,Semaines!$I$2:$L$523,4,FALSE),IF($AE17=2022,VLOOKUP(Brut!BS17,Semaines!$J$2:$L$523,3,FALSE),""))))))))))</f>
        <v>2018</v>
      </c>
      <c r="BU17" s="134"/>
      <c r="BV17" s="133"/>
      <c r="BW17" s="208"/>
      <c r="BX17" s="118">
        <f>IF($AE17=2013,VLOOKUP(Brut!BX17,Semaines!$A$2:$L$523,11,FALSE),IF($AE17=2014,VLOOKUP(Brut!BX17,Semaines!$B$2:$L$523,10,FALSE),IF($AE17=2015,VLOOKUP(Brut!BX17,Semaines!$C$2:$L$523,9,FALSE),IF($AE17=2016,VLOOKUP(Brut!BX17,Semaines!$D$2:$L$523,8,FALSE),IF($AE17=2017,VLOOKUP(Brut!BX17,Semaines!$E$2:$L$523,7,FALSE),IF($AE17=2018,VLOOKUP(Brut!BX17,Semaines!$F$2:$L$523,6,FALSE),IF($AE17=2019,VLOOKUP(Brut!BX17,Semaines!$G$2:$L$523,5,FALSE),IF($AE17=2020,VLOOKUP(Brut!BX17,Semaines!$H$2:$L$523,4,FALSE),IF($AE17=2021,VLOOKUP(Brut!BX17,Semaines!$I$2:$L$523,3,FALSE),IF($AE17=2022,VLOOKUP(Brut!BX17,Semaines!$J$2:$L$523,2,FALSE),""))))))))))</f>
        <v>26</v>
      </c>
      <c r="BY17" s="119">
        <f>IF($AE17=2013,VLOOKUP(Brut!BX17,Semaines!$A$2:$L$523,12,FALSE),IF($AE17=2014,VLOOKUP(Brut!BX17,Semaines!$B$2:$L$523,11,FALSE),IF($AE17=2015,VLOOKUP(Brut!BX17,Semaines!$C$2:$L$523,10,FALSE),IF($AE17=2016,VLOOKUP(Brut!BX17,Semaines!$D$2:$L$523,9,FALSE),IF($AE17=2017,VLOOKUP(Brut!BX17,Semaines!$E$2:$L$523,8,FALSE),IF($AE17=2018,VLOOKUP(Brut!BX17,Semaines!$F$2:$L$523,7,FALSE),IF($AE17=2019,VLOOKUP(Brut!BX17,Semaines!$G$2:$L$523,6,FALSE),IF($AE17=2020,VLOOKUP(Brut!BX17,Semaines!$H$2:$L$523,5,FALSE),IF($AE17=2021,VLOOKUP(Brut!BX17,Semaines!$I$2:$L$523,4,FALSE),IF($AE17=2022,VLOOKUP(Brut!BX17,Semaines!$J$2:$L$523,3,FALSE),""))))))))))</f>
        <v>2018</v>
      </c>
      <c r="BZ17" s="134"/>
      <c r="CA17" s="133"/>
      <c r="CB17" s="130">
        <f>IF(Import!AQ7=0,"",Import!AQ7)</f>
        <v>43311</v>
      </c>
      <c r="CC17" s="118">
        <f t="array" ref="CC17">IFERROR(IF(CB17="",IF(BZ17="",IF(BX17="","",IF($AE17=2013,VLOOKUP(Brut!BX17+1,Semaines!$A$2:$L$523,11,FALSE),IF($AE17=2014,VLOOKUP(Brut!BX17+1,Semaines!$B$2:$L$523,10,FALSE),IF($AE17=2015,VLOOKUP(Brut!BX17+1,Semaines!$C$2:$L$523,9,FALSE),IF($AE17=2016,VLOOKUP(Brut!BX17+1,Semaines!$D$2:$L$523,8,FALSE),IF($AE17=2017,VLOOKUP(Brut!BX17+1,Semaines!$E$2:$L$523,7,FALSE),IF($AE17=2018,VLOOKUP(Brut!BX17+1,Semaines!$F$2:$L$523,6,FALSE),IF($AE17=2019,VLOOKUP(Brut!BX17+1,Semaines!$G$2:$L$523,5,FALSE),IF($AE17=2020,VLOOKUP(Brut!BX17+1,Semaines!$H$2:$L$523,4,FALSE),IF($AE17=2021,VLOOKUP(Brut!BX17+1,Semaines!$I$2:$L$523,3,FALSE),IF($AE17=2022,VLOOKUP(Brut!BX17+1,Semaines!$J$2:$L$523,2,FALSE),""))))))))))),IF(CA17="",IF($AE17=2013,VLOOKUP(Brut!BX17+1,Semaines!$A$2:$L$523,11,FALSE),IF($AE17=2014,VLOOKUP(Brut!BX17+1,Semaines!$B$2:$L$523,10,FALSE),IF($AE17=2015,VLOOKUP(Brut!BX17+1,Semaines!$C$2:$L$523,9,FALSE),IF($AE17=2016,VLOOKUP(Brut!BX17+1,Semaines!$D$2:$L$523,8,FALSE),IF($AE17=2017,VLOOKUP(Brut!BX17+1,Semaines!$E$2:$L$523,7,FALSE),IF($AE17=2018,VLOOKUP(Brut!BX17+1,Semaines!$F$2:$L$523,6,FALSE),IF($AE17=2019,VLOOKUP(Brut!BX17+1,Semaines!$G$2:$L$523,5,FALSE),IF($AE17=2020,VLOOKUP(Brut!BX17+1,Semaines!$H$2:$L$523,4,FALSE),IF($AE17=2021,VLOOKUP(Brut!BX17+1,Semaines!$I$2:$L$523,3,FALSE),IF($AE17=2022,VLOOKUP(Brut!BX17+1,Semaines!$J$2:$L$523,2,FALSE),"")))))))))),IF($AE17=2013,VLOOKUP(Brut!BZ17+1,Semaines!$A$2:$L$523,11,FALSE),IF($AE17=2014,VLOOKUP(Brut!BZ17+1,Semaines!$B$2:$L$523,10,FALSE),IF($AE17=2015,VLOOKUP(Brut!BZ17+1,Semaines!$C$2:$L$523,9,FALSE),IF($AE17=2016,VLOOKUP(Brut!BZ17+1,Semaines!$D$2:$L$523,8,FALSE),IF($AE17=2017,VLOOKUP(Brut!BZ17+1,Semaines!$E$2:$L$523,7,FALSE),IF($AE17=2018,VLOOKUP(Brut!BZ17+1,Semaines!$F$2:$L$523,6,FALSE),IF($AE17=2019,VLOOKUP(Brut!BZ17+1,Semaines!$G$2:$L$523,5,FALSE),IF($AE17=2020,VLOOKUP(Brut!BZ17+1,Semaines!$H$2:$L$523,4,FALSE),IF($AE17=2021,VLOOKUP(Brut!BZ17+1,Semaines!$I$2:$L$523,3,FALSE),IF($AE17=2022,VLOOKUP(Brut!BZ17+1,Semaines!$J$2:$L$523,2,FALSE),"")))))))))))),_xlfn.ISOWEEKNUM(CB17)),"")</f>
        <v>31</v>
      </c>
      <c r="CD17" s="119">
        <f>IF(CB17="",IF(CA17="",IF(BY17="","",IF($AE17=2013,VLOOKUP(Brut!CC17,Semaines!$A$2:$L$523,12,FALSE),IF($AE17=2014,VLOOKUP(Brut!CC17,Semaines!$B$2:$L$523,11,FALSE),IF($AE17=2015,VLOOKUP(Brut!CC17,Semaines!$C$2:$L$523,10,FALSE),IF($AE17=2016,VLOOKUP(Brut!CC17,Semaines!$D$2:$L$523,9,FALSE),IF($AE17=2017,VLOOKUP(Brut!CC17,Semaines!$E$2:$L$523,8,FALSE),IF($AE17=2018,VLOOKUP(Brut!CC17,Semaines!$F$2:$L$523,7,FALSE),IF($AE17=2019,VLOOKUP(Brut!CC17,Semaines!$G$2:$L$523,6,FALSE),IF($AE17=2020,VLOOKUP(Brut!CC17,Semaines!$H$2:$L$523,5,FALSE),IF($AE17=2021,VLOOKUP(Brut!CC17,Semaines!$I$2:$L$523,4,FALSE),IF($AE17=2022,VLOOKUP(Brut!CC17,Semaines!$J$2:$L$523,3,FALSE),""))))))))))),IF(BZ17="",IF($AE17=2013,VLOOKUP(Brut!CC17,Semaines!$A$2:$L$523,12,FALSE),IF($AE17=2014,VLOOKUP(Brut!CC17,Semaines!$B$2:$L$523,11,FALSE),IF($AE17=2015,VLOOKUP(Brut!CC17,Semaines!$C$2:$L$523,10,FALSE),IF($AE17=2016,VLOOKUP(Brut!CC17,Semaines!$D$2:$L$523,9,FALSE),IF($AE17=2017,VLOOKUP(Brut!CC17,Semaines!$E$2:$L$523,8,FALSE),IF($AE17=2018,VLOOKUP(Brut!CC17,Semaines!$F$2:$L$523,7,FALSE),IF($AE17=2019,VLOOKUP(Brut!CC17,Semaines!$G$2:$L$523,6,FALSE),IF($AE17=2020,VLOOKUP(Brut!CC17,Semaines!$H$2:$L$523,5,FALSE),IF($AE17=2021,VLOOKUP(Brut!CC17,Semaines!$I$2:$L$523,4,FALSE),IF($AE17=2022,VLOOKUP(Brut!CC17,Semaines!$J$2:$L$523,3,FALSE),"")))))))))),IF(BY17="","",IF($AE17=2013,VLOOKUP(Brut!CC17,Semaines!$A$2:$L$523,12,FALSE),IF($AE17=2014,VLOOKUP(Brut!CC17,Semaines!$B$2:$L$523,11,FALSE),IF($AE17=2015,VLOOKUP(Brut!CC17,Semaines!$C$2:$L$523,10,FALSE),IF($AE17=2016,VLOOKUP(Brut!CC17,Semaines!$D$2:$L$523,9,FALSE),IF($AE17=2017,VLOOKUP(Brut!CC17,Semaines!$E$2:$L$523,8,FALSE),IF($AE17=2018,VLOOKUP(Brut!CC17,Semaines!$F$2:$L$523,7,FALSE),IF($AE17=2019,VLOOKUP(Brut!CC17,Semaines!$G$2:$L$523,6,FALSE),IF($AE17=2020,VLOOKUP(Brut!CC17,Semaines!$H$2:$L$523,5,FALSE),IF($AE17=2021,VLOOKUP(Brut!CC17,Semaines!$I$2:$L$523,4,FALSE),IF($AE17=2022,VLOOKUP(Brut!CC17,Semaines!$J$2:$L$523,3,FALSE),""))))))))))))),IF(AND(MONTH(CB17)=12,_xlfn.ISOWEEKNUM(CB17)=1),YEAR(CB17)+1,YEAR(CB17)))</f>
        <v>2018</v>
      </c>
      <c r="CE17" s="132"/>
      <c r="CF17" s="133"/>
      <c r="CG17" s="118">
        <f>IF($AE17=2013,VLOOKUP(Brut!CG17,Semaines!$A$2:$L$523,11,FALSE),IF($AE17=2014,VLOOKUP(Brut!CG17,Semaines!$B$2:$L$523,10,FALSE),IF($AE17=2015,VLOOKUP(Brut!CG17,Semaines!$C$2:$L$523,9,FALSE),IF($AE17=2016,VLOOKUP(Brut!CG17,Semaines!$D$2:$L$523,8,FALSE),IF($AE17=2017,VLOOKUP(Brut!CG17,Semaines!$E$2:$L$523,7,FALSE),IF($AE17=2018,VLOOKUP(Brut!CG17,Semaines!$F$2:$L$523,6,FALSE),IF($AE17=2019,VLOOKUP(Brut!CG17,Semaines!$G$2:$L$523,5,FALSE),IF($AE17=2020,VLOOKUP(Brut!CG17,Semaines!$H$2:$L$523,4,FALSE),IF($AE17=2021,VLOOKUP(Brut!CG17,Semaines!$I$2:$L$523,3,FALSE),IF($AE17=2022,VLOOKUP(Brut!CG17,Semaines!$J$2:$L$523,2,FALSE),""))))))))))</f>
        <v>27</v>
      </c>
      <c r="CH17" s="119">
        <f>IF($AE17=2013,VLOOKUP(Brut!CG17,Semaines!$A$2:$L$523,12,FALSE),IF($AE17=2014,VLOOKUP(Brut!CG17,Semaines!$B$2:$L$523,11,FALSE),IF($AE17=2015,VLOOKUP(Brut!CG17,Semaines!$C$2:$L$523,10,FALSE),IF($AE17=2016,VLOOKUP(Brut!CG17,Semaines!$D$2:$L$523,9,FALSE),IF($AE17=2017,VLOOKUP(Brut!CG17,Semaines!$E$2:$L$523,8,FALSE),IF($AE17=2018,VLOOKUP(Brut!CG17,Semaines!$F$2:$L$523,7,FALSE),IF($AE17=2019,VLOOKUP(Brut!CG17,Semaines!$G$2:$L$523,6,FALSE),IF($AE17=2020,VLOOKUP(Brut!CG17,Semaines!$H$2:$L$523,5,FALSE),IF($AE17=2021,VLOOKUP(Brut!CG17,Semaines!$I$2:$L$523,4,FALSE),IF($AE17=2022,VLOOKUP(Brut!CG17,Semaines!$J$2:$L$523,3,FALSE),""))))))))))</f>
        <v>2018</v>
      </c>
      <c r="CI17" s="134"/>
      <c r="CJ17" s="133"/>
      <c r="CK17" s="208"/>
      <c r="CL17" s="118">
        <f>IF($AE17=2013,VLOOKUP(Brut!CL17,Semaines!$A$2:$L$523,11,FALSE),IF($AE17=2014,VLOOKUP(Brut!CL17,Semaines!$B$2:$L$523,10,FALSE),IF($AE17=2015,VLOOKUP(Brut!CL17,Semaines!$C$2:$L$523,9,FALSE),IF($AE17=2016,VLOOKUP(Brut!CL17,Semaines!$D$2:$L$523,8,FALSE),IF($AE17=2017,VLOOKUP(Brut!CL17,Semaines!$E$2:$L$523,7,FALSE),IF($AE17=2018,VLOOKUP(Brut!CL17,Semaines!$F$2:$L$523,6,FALSE),IF($AE17=2019,VLOOKUP(Brut!CL17,Semaines!$G$2:$L$523,5,FALSE),IF($AE17=2020,VLOOKUP(Brut!CL17,Semaines!$H$2:$L$523,4,FALSE),IF($AE17=2021,VLOOKUP(Brut!CL17,Semaines!$I$2:$L$523,3,FALSE),IF($AE17=2022,VLOOKUP(Brut!CL17,Semaines!$J$2:$L$523,2,FALSE),""))))))))))</f>
        <v>28</v>
      </c>
      <c r="CM17" s="119">
        <f>IF($AE17=2013,VLOOKUP(Brut!CL17,Semaines!$A$2:$L$523,12,FALSE),IF($AE17=2014,VLOOKUP(Brut!CL17,Semaines!$B$2:$L$523,11,FALSE),IF($AE17=2015,VLOOKUP(Brut!CL17,Semaines!$C$2:$L$523,10,FALSE),IF($AE17=2016,VLOOKUP(Brut!CL17,Semaines!$D$2:$L$523,9,FALSE),IF($AE17=2017,VLOOKUP(Brut!CL17,Semaines!$E$2:$L$523,8,FALSE),IF($AE17=2018,VLOOKUP(Brut!CL17,Semaines!$F$2:$L$523,7,FALSE),IF($AE17=2019,VLOOKUP(Brut!CL17,Semaines!$G$2:$L$523,6,FALSE),IF($AE17=2020,VLOOKUP(Brut!CL17,Semaines!$H$2:$L$523,5,FALSE),IF($AE17=2021,VLOOKUP(Brut!CL17,Semaines!$I$2:$L$523,4,FALSE),IF($AE17=2022,VLOOKUP(Brut!CL17,Semaines!$J$2:$L$523,3,FALSE),""))))))))))</f>
        <v>2018</v>
      </c>
      <c r="CN17" s="134"/>
      <c r="CO17" s="133"/>
      <c r="CP17" s="118">
        <f>IF($AE17=2013,VLOOKUP(Brut!CP17,Semaines!$A$2:$L$523,11,FALSE),IF($AE17=2014,VLOOKUP(Brut!CP17,Semaines!$B$2:$L$523,10,FALSE),IF($AE17=2015,VLOOKUP(Brut!CP17,Semaines!$C$2:$L$523,9,FALSE),IF($AE17=2016,VLOOKUP(Brut!CP17,Semaines!$D$2:$L$523,8,FALSE),IF($AE17=2017,VLOOKUP(Brut!CP17,Semaines!$E$2:$L$523,7,FALSE),IF($AE17=2018,VLOOKUP(Brut!CP17,Semaines!$F$2:$L$523,6,FALSE),IF($AE17=2019,VLOOKUP(Brut!CP17,Semaines!$G$2:$L$523,5,FALSE),IF($AE17=2020,VLOOKUP(Brut!CP17,Semaines!$H$2:$L$523,4,FALSE),IF($AE17=2021,VLOOKUP(Brut!CP17,Semaines!$I$2:$L$523,3,FALSE),IF($AE17=2022,VLOOKUP(Brut!CP17,Semaines!$J$2:$L$523,2,FALSE),""))))))))))</f>
        <v>28</v>
      </c>
      <c r="CQ17" s="119">
        <f>IF($AE17=2013,VLOOKUP(Brut!CP17,Semaines!$A$2:$L$523,12,FALSE),IF($AE17=2014,VLOOKUP(Brut!CP17,Semaines!$B$2:$L$523,11,FALSE),IF($AE17=2015,VLOOKUP(Brut!CP17,Semaines!$C$2:$L$523,10,FALSE),IF($AE17=2016,VLOOKUP(Brut!CP17,Semaines!$D$2:$L$523,9,FALSE),IF($AE17=2017,VLOOKUP(Brut!CP17,Semaines!$E$2:$L$523,8,FALSE),IF($AE17=2018,VLOOKUP(Brut!CP17,Semaines!$F$2:$L$523,7,FALSE),IF($AE17=2019,VLOOKUP(Brut!CP17,Semaines!$G$2:$L$523,6,FALSE),IF($AE17=2020,VLOOKUP(Brut!CP17,Semaines!$H$2:$L$523,5,FALSE),IF($AE17=2021,VLOOKUP(Brut!CP17,Semaines!$I$2:$L$523,4,FALSE),IF($AE17=2022,VLOOKUP(Brut!CP17,Semaines!$J$2:$L$523,3,FALSE),""))))))))))</f>
        <v>2018</v>
      </c>
      <c r="CR17" s="134"/>
      <c r="CS17" s="133"/>
      <c r="CT17" s="208"/>
      <c r="CU17" s="118">
        <f>IF($AE17=2013,VLOOKUP(Brut!CV17,Semaines!$A$2:$L$523,11,FALSE),IF($AE17=2014,VLOOKUP(Brut!CV17,Semaines!$B$2:$L$523,10,FALSE),IF($AE17=2015,VLOOKUP(Brut!CV17,Semaines!$C$2:$L$523,9,FALSE),IF($AE17=2016,VLOOKUP(Brut!CV17,Semaines!$D$2:$L$523,8,FALSE),IF($AE17=2017,VLOOKUP(Brut!CV17,Semaines!$E$2:$L$523,7,FALSE),IF($AE17=2018,VLOOKUP(Brut!CV17,Semaines!$F$2:$L$523,6,FALSE),IF($AE17=2019,VLOOKUP(Brut!CV17,Semaines!$G$2:$L$523,5,FALSE),IF($AE17=2020,VLOOKUP(Brut!CV17,Semaines!$H$2:$L$523,4,FALSE),IF($AE17=2021,VLOOKUP(Brut!CV17,Semaines!$I$2:$L$523,3,FALSE),IF($AE17=2022,VLOOKUP(Brut!CV17,Semaines!$J$2:$L$523,2,FALSE),""))))))))))</f>
        <v>28</v>
      </c>
      <c r="CV17" s="119">
        <f>IF($AE17=2013,VLOOKUP(Brut!CV17,Semaines!$A$2:$L$523,12,FALSE),IF($AE17=2014,VLOOKUP(Brut!CV17,Semaines!$B$2:$L$523,11,FALSE),IF($AE17=2015,VLOOKUP(Brut!CV17,Semaines!$C$2:$L$523,10,FALSE),IF($AE17=2016,VLOOKUP(Brut!CV17,Semaines!$D$2:$L$523,9,FALSE),IF($AE17=2017,VLOOKUP(Brut!CV17,Semaines!$E$2:$L$523,8,FALSE),IF($AE17=2018,VLOOKUP(Brut!CV17,Semaines!$F$2:$L$523,7,FALSE),IF($AE17=2019,VLOOKUP(Brut!CV17,Semaines!$G$2:$L$523,6,FALSE),IF($AE17=2020,VLOOKUP(Brut!CV17,Semaines!$H$2:$L$523,5,FALSE),IF($AE17=2021,VLOOKUP(Brut!CV17,Semaines!$I$2:$L$523,4,FALSE),IF($AE17=2022,VLOOKUP(Brut!CV17,Semaines!$J$2:$L$523,3,FALSE),""))))))))))</f>
        <v>2018</v>
      </c>
      <c r="CW17" s="134"/>
      <c r="CX17" s="133"/>
      <c r="CY17" s="208"/>
      <c r="CZ17" s="118">
        <f>IF($AE17=2013,VLOOKUP(Brut!DB17,Semaines!$A$2:$L$523,11,FALSE),IF($AE17=2014,VLOOKUP(Brut!DB17,Semaines!$B$2:$L$523,10,FALSE),IF($AE17=2015,VLOOKUP(Brut!DB17,Semaines!$C$2:$L$523,9,FALSE),IF($AE17=2016,VLOOKUP(Brut!DB17,Semaines!$D$2:$L$523,8,FALSE),IF($AE17=2017,VLOOKUP(Brut!DB17,Semaines!$E$2:$L$523,7,FALSE),IF($AE17=2018,VLOOKUP(Brut!DB17,Semaines!$F$2:$L$523,6,FALSE),IF($AE17=2019,VLOOKUP(Brut!DB17,Semaines!$G$2:$L$523,5,FALSE),IF($AE17=2020,VLOOKUP(Brut!DB17,Semaines!$H$2:$L$523,4,FALSE),IF($AE17=2021,VLOOKUP(Brut!DB17,Semaines!$I$2:$L$523,3,FALSE),IF($AE17=2022,VLOOKUP(Brut!DB17,Semaines!$J$2:$L$523,2,FALSE),""))))))))))</f>
        <v>28</v>
      </c>
      <c r="DA17" s="119">
        <f>IF($AE17=2013,VLOOKUP(Brut!DB17,Semaines!$A$2:$L$523,12,FALSE),IF($AE17=2014,VLOOKUP(Brut!DB17,Semaines!$B$2:$L$523,11,FALSE),IF($AE17=2015,VLOOKUP(Brut!DB17,Semaines!$C$2:$L$523,10,FALSE),IF($AE17=2016,VLOOKUP(Brut!DB17,Semaines!$D$2:$L$523,9,FALSE),IF($AE17=2017,VLOOKUP(Brut!DB17,Semaines!$E$2:$L$523,8,FALSE),IF($AE17=2018,VLOOKUP(Brut!DB17,Semaines!$F$2:$L$523,7,FALSE),IF($AE17=2019,VLOOKUP(Brut!DB17,Semaines!$G$2:$L$523,6,FALSE),IF($AE17=2020,VLOOKUP(Brut!DB17,Semaines!$H$2:$L$523,5,FALSE),IF($AE17=2021,VLOOKUP(Brut!DB17,Semaines!$I$2:$L$523,4,FALSE),IF($AE17=2022,VLOOKUP(Brut!DB17,Semaines!$J$2:$L$523,3,FALSE),""))))))))))</f>
        <v>2018</v>
      </c>
      <c r="DB17" s="134"/>
      <c r="DC17" s="133"/>
      <c r="DD17" s="210"/>
      <c r="DE17" s="209"/>
      <c r="DF17" s="208"/>
      <c r="DG17" s="118">
        <f>IF($AE17=2013,VLOOKUP(Brut!DI17,Semaines!$A$2:$L$523,11,FALSE),IF($AE17=2014,VLOOKUP(Brut!DI17,Semaines!$B$2:$L$523,10,FALSE),IF($AE17=2015,VLOOKUP(Brut!DI17,Semaines!$C$2:$L$523,9,FALSE),IF($AE17=2016,VLOOKUP(Brut!DI17,Semaines!$D$2:$L$523,8,FALSE),IF($AE17=2017,VLOOKUP(Brut!DI17,Semaines!$E$2:$L$523,7,FALSE),IF($AE17=2018,VLOOKUP(Brut!DI17,Semaines!$F$2:$L$523,6,FALSE),IF($AE17=2019,VLOOKUP(Brut!DI17,Semaines!$G$2:$L$523,5,FALSE),IF($AE17=2020,VLOOKUP(Brut!DI17,Semaines!$H$2:$L$523,4,FALSE),IF($AE17=2021,VLOOKUP(Brut!DI17,Semaines!$I$2:$L$523,3,FALSE),IF($AE17=2022,VLOOKUP(Brut!DI17,Semaines!$J$2:$L$523,2,FALSE),""))))))))))</f>
        <v>29</v>
      </c>
      <c r="DH17" s="119">
        <f>IF($AE17=2013,VLOOKUP(Brut!DI17,Semaines!$A$2:$L$523,12,FALSE),IF($AE17=2014,VLOOKUP(Brut!DI17,Semaines!$B$2:$L$523,11,FALSE),IF($AE17=2015,VLOOKUP(Brut!DI17,Semaines!$C$2:$L$523,10,FALSE),IF($AE17=2016,VLOOKUP(Brut!DI17,Semaines!$D$2:$L$523,9,FALSE),IF($AE17=2017,VLOOKUP(Brut!DI17,Semaines!$E$2:$L$523,8,FALSE),IF($AE17=2018,VLOOKUP(Brut!DI17,Semaines!$F$2:$L$523,7,FALSE),IF($AE17=2019,VLOOKUP(Brut!DI17,Semaines!$G$2:$L$523,6,FALSE),IF($AE17=2020,VLOOKUP(Brut!DI17,Semaines!$H$2:$L$523,5,FALSE),IF($AE17=2021,VLOOKUP(Brut!DI17,Semaines!$I$2:$L$523,4,FALSE),IF($AE17=2022,VLOOKUP(Brut!DI17,Semaines!$J$2:$L$523,3,FALSE),""))))))))))</f>
        <v>2018</v>
      </c>
      <c r="DI17" s="134"/>
      <c r="DJ17" s="133"/>
      <c r="DK17" s="208"/>
      <c r="DL17" s="118">
        <f>IF($AE17=2013,VLOOKUP(Brut!DN17,Semaines!$A$2:$L$523,11,FALSE),IF($AE17=2014,VLOOKUP(Brut!DN17,Semaines!$B$2:$L$523,10,FALSE),IF($AE17=2015,VLOOKUP(Brut!DN17,Semaines!$C$2:$L$523,9,FALSE),IF($AE17=2016,VLOOKUP(Brut!DN17,Semaines!$D$2:$L$523,8,FALSE),IF($AE17=2017,VLOOKUP(Brut!DN17,Semaines!$E$2:$L$523,7,FALSE),IF($AE17=2018,VLOOKUP(Brut!DN17,Semaines!$F$2:$L$523,6,FALSE),IF($AE17=2019,VLOOKUP(Brut!DN17,Semaines!$G$2:$L$523,5,FALSE),IF($AE17=2020,VLOOKUP(Brut!DN17,Semaines!$H$2:$L$523,4,FALSE),IF($AE17=2021,VLOOKUP(Brut!DN17,Semaines!$I$2:$L$523,3,FALSE),IF($AE17=2022,VLOOKUP(Brut!DN17,Semaines!$J$2:$L$523,2,FALSE),""))))))))))</f>
        <v>30</v>
      </c>
      <c r="DM17" s="119">
        <f>IF($AE17=2013,VLOOKUP(Brut!DN17,Semaines!$A$2:$L$523,12,FALSE),IF($AE17=2014,VLOOKUP(Brut!DN17,Semaines!$B$2:$L$523,11,FALSE),IF($AE17=2015,VLOOKUP(Brut!DN17,Semaines!$C$2:$L$523,10,FALSE),IF($AE17=2016,VLOOKUP(Brut!DN17,Semaines!$D$2:$L$523,9,FALSE),IF($AE17=2017,VLOOKUP(Brut!DN17,Semaines!$E$2:$L$523,8,FALSE),IF($AE17=2018,VLOOKUP(Brut!DN17,Semaines!$F$2:$L$523,7,FALSE),IF($AE17=2019,VLOOKUP(Brut!DN17,Semaines!$G$2:$L$523,6,FALSE),IF($AE17=2020,VLOOKUP(Brut!DN17,Semaines!$H$2:$L$523,5,FALSE),IF($AE17=2021,VLOOKUP(Brut!DN17,Semaines!$I$2:$L$523,4,FALSE),IF($AE17=2022,VLOOKUP(Brut!DN17,Semaines!$J$2:$L$523,3,FALSE),""))))))))))</f>
        <v>2018</v>
      </c>
      <c r="DN17" s="134"/>
      <c r="DO17" s="133"/>
      <c r="DP17" s="208"/>
      <c r="DQ17" s="209"/>
      <c r="DR17" s="208"/>
      <c r="DS17" s="118">
        <f>IF($AE17=2013,VLOOKUP(Brut!DU17,Semaines!$A$2:$L$523,11,FALSE),IF($AE17=2014,VLOOKUP(Brut!DU17,Semaines!$B$2:$L$523,10,FALSE),IF($AE17=2015,VLOOKUP(Brut!DU17,Semaines!$C$2:$L$523,9,FALSE),IF($AE17=2016,VLOOKUP(Brut!DU17,Semaines!$D$2:$L$523,8,FALSE),IF($AE17=2017,VLOOKUP(Brut!DU17,Semaines!$E$2:$L$523,7,FALSE),IF($AE17=2018,VLOOKUP(Brut!DU17,Semaines!$F$2:$L$523,6,FALSE),IF($AE17=2019,VLOOKUP(Brut!DU17,Semaines!$G$2:$L$523,5,FALSE),IF($AE17=2020,VLOOKUP(Brut!DU17,Semaines!$H$2:$L$523,4,FALSE),IF($AE17=2021,VLOOKUP(Brut!DU17,Semaines!$I$2:$L$523,3,FALSE),IF($AE17=2022,VLOOKUP(Brut!DU17,Semaines!$J$2:$L$523,2,FALSE),""))))))))))</f>
        <v>30</v>
      </c>
      <c r="DT17" s="119">
        <f>IF($AE17=2013,VLOOKUP(Brut!DU17,Semaines!$A$2:$L$523,12,FALSE),IF($AE17=2014,VLOOKUP(Brut!DU17,Semaines!$B$2:$L$523,11,FALSE),IF($AE17=2015,VLOOKUP(Brut!DU17,Semaines!$C$2:$L$523,10,FALSE),IF($AE17=2016,VLOOKUP(Brut!DU17,Semaines!$D$2:$L$523,9,FALSE),IF($AE17=2017,VLOOKUP(Brut!DU17,Semaines!$E$2:$L$523,8,FALSE),IF($AE17=2018,VLOOKUP(Brut!DU17,Semaines!$F$2:$L$523,7,FALSE),IF($AE17=2019,VLOOKUP(Brut!DU17,Semaines!$G$2:$L$523,6,FALSE),IF($AE17=2020,VLOOKUP(Brut!DU17,Semaines!$H$2:$L$523,5,FALSE),IF($AE17=2021,VLOOKUP(Brut!DU17,Semaines!$I$2:$L$523,4,FALSE),IF($AE17=2022,VLOOKUP(Brut!DU17,Semaines!$J$2:$L$523,3,FALSE),""))))))))))</f>
        <v>2018</v>
      </c>
      <c r="DU17" s="134"/>
      <c r="DV17" s="133"/>
      <c r="DW17" s="118">
        <f>IF($AE17=2013,VLOOKUP(Brut!DY17,Semaines!$A$2:$L$523,11,FALSE),IF($AE17=2014,VLOOKUP(Brut!DY17,Semaines!$B$2:$L$523,10,FALSE),IF($AE17=2015,VLOOKUP(Brut!DY17,Semaines!$C$2:$L$523,9,FALSE),IF($AE17=2016,VLOOKUP(Brut!DY17,Semaines!$D$2:$L$523,8,FALSE),IF($AE17=2017,VLOOKUP(Brut!DY17,Semaines!$E$2:$L$523,7,FALSE),IF($AE17=2018,VLOOKUP(Brut!DY17,Semaines!$F$2:$L$523,6,FALSE),IF($AE17=2019,VLOOKUP(Brut!DY17,Semaines!$G$2:$L$523,5,FALSE),IF($AE17=2020,VLOOKUP(Brut!DY17,Semaines!$H$2:$L$523,4,FALSE),IF($AE17=2021,VLOOKUP(Brut!DY17,Semaines!$I$2:$L$523,3,FALSE),IF($AE17=2022,VLOOKUP(Brut!DY17,Semaines!$J$2:$L$523,2,FALSE),""))))))))))</f>
        <v>31</v>
      </c>
      <c r="DX17" s="119">
        <f>IF($AE17=2013,VLOOKUP(Brut!DY17,Semaines!$A$2:$L$523,12,FALSE),IF($AE17=2014,VLOOKUP(Brut!DY17,Semaines!$B$2:$L$523,11,FALSE),IF($AE17=2015,VLOOKUP(Brut!DY17,Semaines!$C$2:$L$523,10,FALSE),IF($AE17=2016,VLOOKUP(Brut!DY17,Semaines!$D$2:$L$523,9,FALSE),IF($AE17=2017,VLOOKUP(Brut!DY17,Semaines!$E$2:$L$523,8,FALSE),IF($AE17=2018,VLOOKUP(Brut!DY17,Semaines!$F$2:$L$523,7,FALSE),IF($AE17=2019,VLOOKUP(Brut!DY17,Semaines!$G$2:$L$523,6,FALSE),IF($AE17=2020,VLOOKUP(Brut!DY17,Semaines!$H$2:$L$523,5,FALSE),IF($AE17=2021,VLOOKUP(Brut!DY17,Semaines!$I$2:$L$523,4,FALSE),IF($AE17=2022,VLOOKUP(Brut!DY17,Semaines!$J$2:$L$523,3,FALSE),""))))))))))</f>
        <v>2018</v>
      </c>
      <c r="DY17" s="134"/>
      <c r="DZ17" s="133"/>
      <c r="EA17" s="118">
        <f>IF($AE17=2013,VLOOKUP(Brut!EC17,Semaines!$A$2:$L$523,11,FALSE),IF($AE17=2014,VLOOKUP(Brut!EC17,Semaines!$B$2:$L$523,10,FALSE),IF($AE17=2015,VLOOKUP(Brut!EC17,Semaines!$C$2:$L$523,9,FALSE),IF($AE17=2016,VLOOKUP(Brut!EC17,Semaines!$D$2:$L$523,8,FALSE),IF($AE17=2017,VLOOKUP(Brut!EC17,Semaines!$E$2:$L$523,7,FALSE),IF($AE17=2018,VLOOKUP(Brut!EC17,Semaines!$F$2:$L$523,6,FALSE),IF($AE17=2019,VLOOKUP(Brut!EC17,Semaines!$G$2:$L$523,5,FALSE),IF($AE17=2020,VLOOKUP(Brut!EC17,Semaines!$H$2:$L$523,4,FALSE),IF($AE17=2021,VLOOKUP(Brut!EC17,Semaines!$I$2:$L$523,3,FALSE),IF($AE17=2022,VLOOKUP(Brut!EC17,Semaines!$J$2:$L$523,2,FALSE),""))))))))))</f>
        <v>31</v>
      </c>
      <c r="EB17" s="119">
        <f>IF($AE17=2013,VLOOKUP(Brut!EC17,Semaines!$A$2:$L$523,12,FALSE),IF($AE17=2014,VLOOKUP(Brut!EC17,Semaines!$B$2:$L$523,11,FALSE),IF($AE17=2015,VLOOKUP(Brut!EC17,Semaines!$C$2:$L$523,10,FALSE),IF($AE17=2016,VLOOKUP(Brut!EC17,Semaines!$D$2:$L$523,9,FALSE),IF($AE17=2017,VLOOKUP(Brut!EC17,Semaines!$E$2:$L$523,8,FALSE),IF($AE17=2018,VLOOKUP(Brut!EC17,Semaines!$F$2:$L$523,7,FALSE),IF($AE17=2019,VLOOKUP(Brut!EC17,Semaines!$G$2:$L$523,6,FALSE),IF($AE17=2020,VLOOKUP(Brut!EC17,Semaines!$H$2:$L$523,5,FALSE),IF($AE17=2021,VLOOKUP(Brut!EC17,Semaines!$I$2:$L$523,4,FALSE),IF($AE17=2022,VLOOKUP(Brut!EC17,Semaines!$J$2:$L$523,3,FALSE),""))))))))))</f>
        <v>2018</v>
      </c>
      <c r="EC17" s="134"/>
      <c r="ED17" s="133"/>
      <c r="EE17" s="118">
        <f>IF($AE17=2013,VLOOKUP(Brut!EG17,Semaines!$A$2:$L$523,11,FALSE),IF($AE17=2014,VLOOKUP(Brut!EG17,Semaines!$B$2:$L$523,10,FALSE),IF($AE17=2015,VLOOKUP(Brut!EG17,Semaines!$C$2:$L$523,9,FALSE),IF($AE17=2016,VLOOKUP(Brut!EG17,Semaines!$D$2:$L$523,8,FALSE),IF($AE17=2017,VLOOKUP(Brut!EG17,Semaines!$E$2:$L$523,7,FALSE),IF($AE17=2018,VLOOKUP(Brut!EG17,Semaines!$F$2:$L$523,6,FALSE),IF($AE17=2019,VLOOKUP(Brut!EG17,Semaines!$G$2:$L$523,5,FALSE),IF($AE17=2020,VLOOKUP(Brut!EG17,Semaines!$H$2:$L$523,4,FALSE),IF($AE17=2021,VLOOKUP(Brut!EG17,Semaines!$I$2:$L$523,3,FALSE),IF($AE17=2022,VLOOKUP(Brut!EG17,Semaines!$J$2:$L$523,2,FALSE),""))))))))))</f>
        <v>31</v>
      </c>
      <c r="EF17" s="119">
        <f>IF($AE17=2013,VLOOKUP(Brut!EG17,Semaines!$A$2:$L$523,12,FALSE),IF($AE17=2014,VLOOKUP(Brut!EG17,Semaines!$B$2:$L$523,11,FALSE),IF($AE17=2015,VLOOKUP(Brut!EG17,Semaines!$C$2:$L$523,10,FALSE),IF($AE17=2016,VLOOKUP(Brut!EG17,Semaines!$D$2:$L$523,9,FALSE),IF($AE17=2017,VLOOKUP(Brut!EG17,Semaines!$E$2:$L$523,8,FALSE),IF($AE17=2018,VLOOKUP(Brut!EG17,Semaines!$F$2:$L$523,7,FALSE),IF($AE17=2019,VLOOKUP(Brut!EG17,Semaines!$G$2:$L$523,6,FALSE),IF($AE17=2020,VLOOKUP(Brut!EG17,Semaines!$H$2:$L$523,5,FALSE),IF($AE17=2021,VLOOKUP(Brut!EG17,Semaines!$I$2:$L$523,4,FALSE),IF($AE17=2022,VLOOKUP(Brut!EG17,Semaines!$J$2:$L$523,3,FALSE),""))))))))))</f>
        <v>2018</v>
      </c>
      <c r="EG17" s="134"/>
      <c r="EH17" s="133"/>
      <c r="EI17" s="130">
        <f>IF(Import!AU7=0,"",Import!AU7)</f>
        <v>43391</v>
      </c>
      <c r="EJ17" s="118">
        <f t="array" ref="EJ17">IFERROR(IF(EI17="",IF(EG17="",IF(EE17="","",IF($AE17=2013,VLOOKUP(Brut!EG17+1,Semaines!$A$2:$L$523,11,FALSE),IF($AE17=2014,VLOOKUP(Brut!EG17+1,Semaines!$B$2:$L$523,10,FALSE),IF($AE17=2015,VLOOKUP(Brut!EG17+1,Semaines!$C$2:$L$523,9,FALSE),IF($AE17=2016,VLOOKUP(Brut!EG17+1,Semaines!$D$2:$L$523,8,FALSE),IF($AE17=2017,VLOOKUP(Brut!EG17+1,Semaines!$E$2:$L$523,7,FALSE),IF($AE17=2018,VLOOKUP(Brut!EG17+1,Semaines!$F$2:$L$523,6,FALSE),IF($AE17=2019,VLOOKUP(Brut!EG17+1,Semaines!$G$2:$L$523,5,FALSE),IF($AE17=2020,VLOOKUP(Brut!EG17+1,Semaines!$H$2:$L$523,4,FALSE),IF($AE17=2021,VLOOKUP(Brut!EG17+1,Semaines!$I$2:$L$523,3,FALSE),IF($AE17=2022,VLOOKUP(Brut!EG17+1,Semaines!$J$2:$L$523,2,FALSE),""))))))))))),IF(EH17="",IF($AE17=2013,VLOOKUP(Brut!EG17+1,Semaines!$A$2:$L$523,11,FALSE),IF($AE17=2014,VLOOKUP(Brut!EG17+1,Semaines!$B$2:$L$523,10,FALSE),IF($AE17=2015,VLOOKUP(Brut!EG17+1,Semaines!$C$2:$L$523,9,FALSE),IF($AE17=2016,VLOOKUP(Brut!EG17+1,Semaines!$D$2:$L$523,8,FALSE),IF($AE17=2017,VLOOKUP(Brut!EG17+1,Semaines!$E$2:$L$523,7,FALSE),IF($AE17=2018,VLOOKUP(Brut!EG17+1,Semaines!$F$2:$L$523,6,FALSE),IF($AE17=2019,VLOOKUP(Brut!EG17+1,Semaines!$G$2:$L$523,5,FALSE),IF($AE17=2020,VLOOKUP(Brut!EG17+1,Semaines!$H$2:$L$523,4,FALSE),IF($AE17=2021,VLOOKUP(Brut!EG17+1,Semaines!$I$2:$L$523,3,FALSE),IF($AE17=2022,VLOOKUP(Brut!EG17+1,Semaines!$J$2:$L$523,2,FALSE),"")))))))))),IF($AE17=2013,VLOOKUP(Brut!EI17+1,Semaines!$A$2:$L$523,11,FALSE),IF($AE17=2014,VLOOKUP(Brut!EI17+1,Semaines!$B$2:$L$523,10,FALSE),IF($AE17=2015,VLOOKUP(Brut!EI17+1,Semaines!$C$2:$L$523,9,FALSE),IF($AE17=2016,VLOOKUP(Brut!EI17+1,Semaines!$D$2:$L$523,8,FALSE),IF($AE17=2017,VLOOKUP(Brut!EI17+1,Semaines!$E$2:$L$523,7,FALSE),IF($AE17=2018,VLOOKUP(Brut!EI17+1,Semaines!$F$2:$L$523,6,FALSE),IF($AE17=2019,VLOOKUP(Brut!EI17+1,Semaines!$G$2:$L$523,5,FALSE),IF($AE17=2020,VLOOKUP(Brut!EI17+1,Semaines!$H$2:$L$523,4,FALSE),IF($AE17=2021,VLOOKUP(Brut!EI17+1,Semaines!$I$2:$L$523,3,FALSE),IF($AE17=2022,VLOOKUP(Brut!EI17+1,Semaines!$J$2:$L$523,2,FALSE),"")))))))))))),_xlfn.ISOWEEKNUM(EI17)),"")</f>
        <v>42</v>
      </c>
      <c r="EK17" s="119">
        <f>IF(EI17="",IF(EH17="",IF(EF17="","",IF($AE17=2013,VLOOKUP(Brut!EL17,Semaines!$A$2:$L$523,12,FALSE),IF($AE17=2014,VLOOKUP(Brut!EL17,Semaines!$B$2:$L$523,11,FALSE),IF($AE17=2015,VLOOKUP(Brut!EL17,Semaines!$C$2:$L$523,10,FALSE),IF($AE17=2016,VLOOKUP(Brut!EL17,Semaines!$D$2:$L$523,9,FALSE),IF($AE17=2017,VLOOKUP(Brut!EL17,Semaines!$E$2:$L$523,8,FALSE),IF($AE17=2018,VLOOKUP(Brut!EL17,Semaines!$F$2:$L$523,7,FALSE),IF($AE17=2019,VLOOKUP(Brut!EL17,Semaines!$G$2:$L$523,6,FALSE),IF($AE17=2020,VLOOKUP(Brut!EL17,Semaines!$H$2:$L$523,5,FALSE),IF($AE17=2021,VLOOKUP(Brut!EL17,Semaines!$I$2:$L$523,4,FALSE),IF($AE17=2022,VLOOKUP(Brut!EL17,Semaines!$J$2:$L$523,3,FALSE),""))))))))))),IF(EG17="",IF($AE17=2013,VLOOKUP(Brut!EL17,Semaines!$A$2:$L$523,12,FALSE),IF($AE17=2014,VLOOKUP(Brut!EL17,Semaines!$B$2:$L$523,11,FALSE),IF($AE17=2015,VLOOKUP(Brut!EL17,Semaines!$C$2:$L$523,10,FALSE),IF($AE17=2016,VLOOKUP(Brut!EL17,Semaines!$D$2:$L$523,9,FALSE),IF($AE17=2017,VLOOKUP(Brut!EL17,Semaines!$E$2:$L$523,8,FALSE),IF($AE17=2018,VLOOKUP(Brut!EL17,Semaines!$F$2:$L$523,7,FALSE),IF($AE17=2019,VLOOKUP(Brut!EL17,Semaines!$G$2:$L$523,6,FALSE),IF($AE17=2020,VLOOKUP(Brut!EL17,Semaines!$H$2:$L$523,5,FALSE),IF($AE17=2021,VLOOKUP(Brut!EL17,Semaines!$I$2:$L$523,4,FALSE),IF($AE17=2022,VLOOKUP(Brut!EL17,Semaines!$J$2:$L$523,3,FALSE),"")))))))))),IF(EF17="","",IF($AE17=2013,VLOOKUP(Brut!EL17,Semaines!$A$2:$L$523,12,FALSE),IF($AE17=2014,VLOOKUP(Brut!EL17,Semaines!$B$2:$L$523,11,FALSE),IF($AE17=2015,VLOOKUP(Brut!EL17,Semaines!$C$2:$L$523,10,FALSE),IF($AE17=2016,VLOOKUP(Brut!EL17,Semaines!$D$2:$L$523,9,FALSE),IF($AE17=2017,VLOOKUP(Brut!EL17,Semaines!$E$2:$L$523,8,FALSE),IF($AE17=2018,VLOOKUP(Brut!EL17,Semaines!$F$2:$L$523,7,FALSE),IF($AE17=2019,VLOOKUP(Brut!EL17,Semaines!$G$2:$L$523,6,FALSE),IF($AE17=2020,VLOOKUP(Brut!EL17,Semaines!$H$2:$L$523,5,FALSE),IF($AE17=2021,VLOOKUP(Brut!EL17,Semaines!$I$2:$L$523,4,FALSE),IF($AE17=2022,VLOOKUP(Brut!EL17,Semaines!$J$2:$L$523,3,FALSE),""))))))))))))),IF(AND(MONTH(EI17)=12,_xlfn.ISOWEEKNUM(EI17)=1),YEAR(EI17)+1,YEAR(EI17)))</f>
        <v>2018</v>
      </c>
      <c r="EL17" s="135"/>
      <c r="EM17" s="136"/>
      <c r="EN17" s="210"/>
      <c r="EO17" s="209"/>
      <c r="EP17" s="208"/>
      <c r="EQ17" s="118">
        <f>IF($AE17=2013,VLOOKUP(Brut!ES17,Semaines!$A$2:$L$523,11,FALSE),IF($AE17=2014,VLOOKUP(Brut!ES17,Semaines!$B$2:$L$523,10,FALSE),IF($AE17=2015,VLOOKUP(Brut!ES17,Semaines!$C$2:$L$523,9,FALSE),IF($AE17=2016,VLOOKUP(Brut!ES17,Semaines!$D$2:$L$523,8,FALSE),IF($AE17=2017,VLOOKUP(Brut!ES17,Semaines!$E$2:$L$523,7,FALSE),IF($AE17=2018,VLOOKUP(Brut!ES17,Semaines!$F$2:$L$523,6,FALSE),IF($AE17=2019,VLOOKUP(Brut!ES17,Semaines!$G$2:$L$523,5,FALSE),IF($AE17=2020,VLOOKUP(Brut!ES17,Semaines!$H$2:$L$523,4,FALSE),IF($AE17=2021,VLOOKUP(Brut!ES17,Semaines!$I$2:$L$523,3,FALSE),IF($AE17=2022,VLOOKUP(Brut!ES17,Semaines!$J$2:$L$523,2,FALSE),""))))))))))</f>
        <v>32</v>
      </c>
      <c r="ER17" s="119">
        <f>IF($AE17=2013,VLOOKUP(Brut!ES17,Semaines!$A$2:$L$523,12,FALSE),IF($AE17=2014,VLOOKUP(Brut!ES17,Semaines!$B$2:$L$523,11,FALSE),IF($AE17=2015,VLOOKUP(Brut!ES17,Semaines!$C$2:$L$523,10,FALSE),IF($AE17=2016,VLOOKUP(Brut!ES17,Semaines!$D$2:$L$523,9,FALSE),IF($AE17=2017,VLOOKUP(Brut!ES17,Semaines!$E$2:$L$523,8,FALSE),IF($AE17=2018,VLOOKUP(Brut!ES17,Semaines!$F$2:$L$523,7,FALSE),IF($AE17=2019,VLOOKUP(Brut!ES17,Semaines!$G$2:$L$523,6,FALSE),IF($AE17=2020,VLOOKUP(Brut!ES17,Semaines!$H$2:$L$523,5,FALSE),IF($AE17=2021,VLOOKUP(Brut!ES17,Semaines!$I$2:$L$523,4,FALSE),IF($AE17=2022,VLOOKUP(Brut!ES17,Semaines!$J$2:$L$523,3,FALSE),""))))))))))</f>
        <v>2018</v>
      </c>
      <c r="ES17" s="134"/>
      <c r="ET17" s="133"/>
      <c r="EU17" s="118">
        <f>IF($AE17=2013,VLOOKUP(Brut!EW17,Semaines!$A$2:$L$523,11,FALSE),IF($AE17=2014,VLOOKUP(Brut!EW17,Semaines!$B$2:$L$523,10,FALSE),IF($AE17=2015,VLOOKUP(Brut!EW17,Semaines!$C$2:$L$523,9,FALSE),IF($AE17=2016,VLOOKUP(Brut!EW17,Semaines!$D$2:$L$523,8,FALSE),IF($AE17=2017,VLOOKUP(Brut!EW17,Semaines!$E$2:$L$523,7,FALSE),IF($AE17=2018,VLOOKUP(Brut!EW17,Semaines!$F$2:$L$523,6,FALSE),IF($AE17=2019,VLOOKUP(Brut!EW17,Semaines!$G$2:$L$523,5,FALSE),IF($AE17=2020,VLOOKUP(Brut!EW17,Semaines!$H$2:$L$523,4,FALSE),IF($AE17=2021,VLOOKUP(Brut!EW17,Semaines!$I$2:$L$523,3,FALSE),IF($AE17=2022,VLOOKUP(Brut!EW17,Semaines!$J$2:$L$523,2,FALSE),""))))))))))</f>
        <v>33</v>
      </c>
      <c r="EV17" s="119">
        <f>IF($AE17=2013,VLOOKUP(Brut!EW17,Semaines!$A$2:$L$523,12,FALSE),IF($AE17=2014,VLOOKUP(Brut!EW17,Semaines!$B$2:$L$523,11,FALSE),IF($AE17=2015,VLOOKUP(Brut!EW17,Semaines!$C$2:$L$523,10,FALSE),IF($AE17=2016,VLOOKUP(Brut!EW17,Semaines!$D$2:$L$523,9,FALSE),IF($AE17=2017,VLOOKUP(Brut!EW17,Semaines!$E$2:$L$523,8,FALSE),IF($AE17=2018,VLOOKUP(Brut!EW17,Semaines!$F$2:$L$523,7,FALSE),IF($AE17=2019,VLOOKUP(Brut!EW17,Semaines!$G$2:$L$523,6,FALSE),IF($AE17=2020,VLOOKUP(Brut!EW17,Semaines!$H$2:$L$523,5,FALSE),IF($AE17=2021,VLOOKUP(Brut!EW17,Semaines!$I$2:$L$523,4,FALSE),IF($AE17=2022,VLOOKUP(Brut!EW17,Semaines!$J$2:$L$523,3,FALSE),""))))))))))</f>
        <v>2018</v>
      </c>
      <c r="EW17" s="134"/>
      <c r="EX17" s="133"/>
      <c r="EY17" s="208"/>
      <c r="EZ17" s="118">
        <f>IF($AE17=2013,VLOOKUP(Brut!FB17,Semaines!$A$2:$L$523,11,FALSE),IF($AE17=2014,VLOOKUP(Brut!FB17,Semaines!$B$2:$L$523,10,FALSE),IF($AE17=2015,VLOOKUP(Brut!FB17,Semaines!$C$2:$L$523,9,FALSE),IF($AE17=2016,VLOOKUP(Brut!FB17,Semaines!$D$2:$L$523,8,FALSE),IF($AE17=2017,VLOOKUP(Brut!FB17,Semaines!$E$2:$L$523,7,FALSE),IF($AE17=2018,VLOOKUP(Brut!FB17,Semaines!$F$2:$L$523,6,FALSE),IF($AE17=2019,VLOOKUP(Brut!FB17,Semaines!$G$2:$L$523,5,FALSE),IF($AE17=2020,VLOOKUP(Brut!FB17,Semaines!$H$2:$L$523,4,FALSE),IF($AE17=2021,VLOOKUP(Brut!FB17,Semaines!$I$2:$L$523,3,FALSE),IF($AE17=2022,VLOOKUP(Brut!FB17,Semaines!$J$2:$L$523,2,FALSE),""))))))))))</f>
        <v>33</v>
      </c>
      <c r="FA17" s="119">
        <f>IF($AE17=2013,VLOOKUP(Brut!FB17,Semaines!$A$2:$L$523,12,FALSE),IF($AE17=2014,VLOOKUP(Brut!FB17,Semaines!$B$2:$L$523,11,FALSE),IF($AE17=2015,VLOOKUP(Brut!FB17,Semaines!$C$2:$L$523,10,FALSE),IF($AE17=2016,VLOOKUP(Brut!FB17,Semaines!$D$2:$L$523,9,FALSE),IF($AE17=2017,VLOOKUP(Brut!FB17,Semaines!$E$2:$L$523,8,FALSE),IF($AE17=2018,VLOOKUP(Brut!FB17,Semaines!$F$2:$L$523,7,FALSE),IF($AE17=2019,VLOOKUP(Brut!FB17,Semaines!$G$2:$L$523,6,FALSE),IF($AE17=2020,VLOOKUP(Brut!FB17,Semaines!$H$2:$L$523,5,FALSE),IF($AE17=2021,VLOOKUP(Brut!FB17,Semaines!$I$2:$L$523,4,FALSE),IF($AE17=2022,VLOOKUP(Brut!FB17,Semaines!$J$2:$L$523,3,FALSE),""))))))))))</f>
        <v>2018</v>
      </c>
      <c r="FB17" s="134"/>
      <c r="FC17" s="133"/>
      <c r="FD17" s="210"/>
      <c r="FE17" s="209"/>
      <c r="FF17" s="118">
        <f>IF($AE17=2013,VLOOKUP(Brut!FH17,Semaines!$A$2:$L$523,11,FALSE),IF($AE17=2014,VLOOKUP(Brut!FH17,Semaines!$B$2:$L$523,10,FALSE),IF($AE17=2015,VLOOKUP(Brut!FH17,Semaines!$C$2:$L$523,9,FALSE),IF($AE17=2016,VLOOKUP(Brut!FH17,Semaines!$D$2:$L$523,8,FALSE),IF($AE17=2017,VLOOKUP(Brut!FH17,Semaines!$E$2:$L$523,7,FALSE),IF($AE17=2018,VLOOKUP(Brut!FH17,Semaines!$F$2:$L$523,6,FALSE),IF($AE17=2019,VLOOKUP(Brut!FH17,Semaines!$G$2:$L$523,5,FALSE),IF($AE17=2020,VLOOKUP(Brut!FH17,Semaines!$H$2:$L$523,4,FALSE),IF($AE17=2021,VLOOKUP(Brut!FH17,Semaines!$I$2:$L$523,3,FALSE),IF($AE17=2022,VLOOKUP(Brut!FH17,Semaines!$J$2:$L$523,2,FALSE),""))))))))))</f>
        <v>34</v>
      </c>
      <c r="FG17" s="119">
        <f>IF($AE17=2013,VLOOKUP(Brut!FH17,Semaines!$A$2:$L$523,12,FALSE),IF($AE17=2014,VLOOKUP(Brut!FH17,Semaines!$B$2:$L$523,11,FALSE),IF($AE17=2015,VLOOKUP(Brut!FH17,Semaines!$C$2:$L$523,10,FALSE),IF($AE17=2016,VLOOKUP(Brut!FH17,Semaines!$D$2:$L$523,9,FALSE),IF($AE17=2017,VLOOKUP(Brut!FH17,Semaines!$E$2:$L$523,8,FALSE),IF($AE17=2018,VLOOKUP(Brut!FH17,Semaines!$F$2:$L$523,7,FALSE),IF($AE17=2019,VLOOKUP(Brut!FH17,Semaines!$G$2:$L$523,6,FALSE),IF($AE17=2020,VLOOKUP(Brut!FH17,Semaines!$H$2:$L$523,5,FALSE),IF($AE17=2021,VLOOKUP(Brut!FH17,Semaines!$I$2:$L$523,4,FALSE),IF($AE17=2022,VLOOKUP(Brut!FH17,Semaines!$J$2:$L$523,3,FALSE),""))))))))))</f>
        <v>2018</v>
      </c>
      <c r="FH17" s="134"/>
      <c r="FI17" s="133"/>
      <c r="FJ17" s="208"/>
      <c r="FK17" s="118">
        <f>IF($AE17=2013,VLOOKUP(Brut!FM17,Semaines!$A$2:$L$523,11,FALSE),IF($AE17=2014,VLOOKUP(Brut!FM17,Semaines!$B$2:$L$523,10,FALSE),IF($AE17=2015,VLOOKUP(Brut!FM17,Semaines!$C$2:$L$523,9,FALSE),IF($AE17=2016,VLOOKUP(Brut!FM17,Semaines!$D$2:$L$523,8,FALSE),IF($AE17=2017,VLOOKUP(Brut!FM17,Semaines!$E$2:$L$523,7,FALSE),IF($AE17=2018,VLOOKUP(Brut!FM17,Semaines!$F$2:$L$523,6,FALSE),IF($AE17=2019,VLOOKUP(Brut!FM17,Semaines!$G$2:$L$523,5,FALSE),IF($AE17=2020,VLOOKUP(Brut!FM17,Semaines!$H$2:$L$523,4,FALSE),IF($AE17=2021,VLOOKUP(Brut!FM17,Semaines!$I$2:$L$523,3,FALSE),IF($AE17=2022,VLOOKUP(Brut!FM17,Semaines!$J$2:$L$523,2,FALSE),""))))))))))</f>
        <v>34</v>
      </c>
      <c r="FL17" s="119">
        <f>IF($AE17=2013,VLOOKUP(Brut!FM17,Semaines!$A$2:$L$523,12,FALSE),IF($AE17=2014,VLOOKUP(Brut!FM17,Semaines!$B$2:$L$523,11,FALSE),IF($AE17=2015,VLOOKUP(Brut!FM17,Semaines!$C$2:$L$523,10,FALSE),IF($AE17=2016,VLOOKUP(Brut!FM17,Semaines!$D$2:$L$523,9,FALSE),IF($AE17=2017,VLOOKUP(Brut!FM17,Semaines!$E$2:$L$523,8,FALSE),IF($AE17=2018,VLOOKUP(Brut!FM17,Semaines!$F$2:$L$523,7,FALSE),IF($AE17=2019,VLOOKUP(Brut!FM17,Semaines!$G$2:$L$523,6,FALSE),IF($AE17=2020,VLOOKUP(Brut!FM17,Semaines!$H$2:$L$523,5,FALSE),IF($AE17=2021,VLOOKUP(Brut!FM17,Semaines!$I$2:$L$523,4,FALSE),IF($AE17=2022,VLOOKUP(Brut!FM17,Semaines!$J$2:$L$523,3,FALSE),""))))))))))</f>
        <v>2018</v>
      </c>
      <c r="FM17" s="134"/>
      <c r="FN17" s="133"/>
      <c r="FO17" s="118">
        <f>IF($AE17=2013,VLOOKUP(Brut!FQ17,Semaines!$A$2:$L$523,11,FALSE),IF($AE17=2014,VLOOKUP(Brut!FQ17,Semaines!$B$2:$L$523,10,FALSE),IF($AE17=2015,VLOOKUP(Brut!FQ17,Semaines!$C$2:$L$523,9,FALSE),IF($AE17=2016,VLOOKUP(Brut!FQ17,Semaines!$D$2:$L$523,8,FALSE),IF($AE17=2017,VLOOKUP(Brut!FQ17,Semaines!$E$2:$L$523,7,FALSE),IF($AE17=2018,VLOOKUP(Brut!FQ17,Semaines!$F$2:$L$523,6,FALSE),IF($AE17=2019,VLOOKUP(Brut!FQ17,Semaines!$G$2:$L$523,5,FALSE),IF($AE17=2020,VLOOKUP(Brut!FQ17,Semaines!$H$2:$L$523,4,FALSE),IF($AE17=2021,VLOOKUP(Brut!FQ17,Semaines!$I$2:$L$523,3,FALSE),IF($AE17=2022,VLOOKUP(Brut!FQ17,Semaines!$J$2:$L$523,2,FALSE),""))))))))))</f>
        <v>35</v>
      </c>
      <c r="FP17" s="119">
        <f>IF($AE17=2013,VLOOKUP(Brut!FQ17,Semaines!$A$2:$L$523,12,FALSE),IF($AE17=2014,VLOOKUP(Brut!FQ17,Semaines!$B$2:$L$523,11,FALSE),IF($AE17=2015,VLOOKUP(Brut!FQ17,Semaines!$C$2:$L$523,10,FALSE),IF($AE17=2016,VLOOKUP(Brut!FQ17,Semaines!$D$2:$L$523,9,FALSE),IF($AE17=2017,VLOOKUP(Brut!FQ17,Semaines!$E$2:$L$523,8,FALSE),IF($AE17=2018,VLOOKUP(Brut!FQ17,Semaines!$F$2:$L$523,7,FALSE),IF($AE17=2019,VLOOKUP(Brut!FQ17,Semaines!$G$2:$L$523,6,FALSE),IF($AE17=2020,VLOOKUP(Brut!FQ17,Semaines!$H$2:$L$523,5,FALSE),IF($AE17=2021,VLOOKUP(Brut!FQ17,Semaines!$I$2:$L$523,4,FALSE),IF($AE17=2022,VLOOKUP(Brut!FQ17,Semaines!$J$2:$L$523,3,FALSE),""))))))))))</f>
        <v>2018</v>
      </c>
      <c r="FQ17" s="134"/>
      <c r="FR17" s="133"/>
      <c r="FS17" s="208"/>
      <c r="FT17" s="208"/>
      <c r="FU17" s="118">
        <f>IF($AE17=2013,VLOOKUP(Brut!FW17,Semaines!$A$2:$L$523,11,FALSE),IF($AE17=2014,VLOOKUP(Brut!FW17,Semaines!$B$2:$L$523,10,FALSE),IF($AE17=2015,VLOOKUP(Brut!FW17,Semaines!$C$2:$L$523,9,FALSE),IF($AE17=2016,VLOOKUP(Brut!FW17,Semaines!$D$2:$L$523,8,FALSE),IF($AE17=2017,VLOOKUP(Brut!FW17,Semaines!$E$2:$L$523,7,FALSE),IF($AE17=2018,VLOOKUP(Brut!FW17,Semaines!$F$2:$L$523,6,FALSE),IF($AE17=2019,VLOOKUP(Brut!FW17,Semaines!$G$2:$L$523,5,FALSE),IF($AE17=2020,VLOOKUP(Brut!FW17,Semaines!$H$2:$L$523,4,FALSE),IF($AE17=2021,VLOOKUP(Brut!FW17,Semaines!$I$2:$L$523,3,FALSE),IF($AE17=2022,VLOOKUP(Brut!FW17,Semaines!$J$2:$L$523,2,FALSE),""))))))))))</f>
        <v>37</v>
      </c>
      <c r="FV17" s="119">
        <f>IF($AE17=2013,VLOOKUP(Brut!FW17,Semaines!$A$2:$L$523,12,FALSE),IF($AE17=2014,VLOOKUP(Brut!FW17,Semaines!$B$2:$L$523,11,FALSE),IF($AE17=2015,VLOOKUP(Brut!FW17,Semaines!$C$2:$L$523,10,FALSE),IF($AE17=2016,VLOOKUP(Brut!FW17,Semaines!$D$2:$L$523,9,FALSE),IF($AE17=2017,VLOOKUP(Brut!FW17,Semaines!$E$2:$L$523,8,FALSE),IF($AE17=2018,VLOOKUP(Brut!FW17,Semaines!$F$2:$L$523,7,FALSE),IF($AE17=2019,VLOOKUP(Brut!FW17,Semaines!$G$2:$L$523,6,FALSE),IF($AE17=2020,VLOOKUP(Brut!FW17,Semaines!$H$2:$L$523,5,FALSE),IF($AE17=2021,VLOOKUP(Brut!FW17,Semaines!$I$2:$L$523,4,FALSE),IF($AE17=2022,VLOOKUP(Brut!FW17,Semaines!$J$2:$L$523,3,FALSE),""))))))))))</f>
        <v>2018</v>
      </c>
      <c r="FW17" s="134"/>
      <c r="FX17" s="133"/>
      <c r="FY17" s="118">
        <f>IF($AE17=2013,VLOOKUP(Brut!GA17,Semaines!$A$2:$L$523,11,FALSE),IF($AE17=2014,VLOOKUP(Brut!GA17,Semaines!$B$2:$L$523,10,FALSE),IF($AE17=2015,VLOOKUP(Brut!GA17,Semaines!$C$2:$L$523,9,FALSE),IF($AE17=2016,VLOOKUP(Brut!GA17,Semaines!$D$2:$L$523,8,FALSE),IF($AE17=2017,VLOOKUP(Brut!GA17,Semaines!$E$2:$L$523,7,FALSE),IF($AE17=2018,VLOOKUP(Brut!GA17,Semaines!$F$2:$L$523,6,FALSE),IF($AE17=2019,VLOOKUP(Brut!GA17,Semaines!$G$2:$L$523,5,FALSE),IF($AE17=2020,VLOOKUP(Brut!GA17,Semaines!$H$2:$L$523,4,FALSE),IF($AE17=2021,VLOOKUP(Brut!GA17,Semaines!$I$2:$L$523,3,FALSE),IF($AE17=2022,VLOOKUP(Brut!GA17,Semaines!$J$2:$L$523,2,FALSE),""))))))))))</f>
        <v>38</v>
      </c>
      <c r="FZ17" s="119">
        <f>IF($AE17=2013,VLOOKUP(Brut!GA17,Semaines!$A$2:$L$523,12,FALSE),IF($AE17=2014,VLOOKUP(Brut!GA17,Semaines!$B$2:$L$523,11,FALSE),IF($AE17=2015,VLOOKUP(Brut!GA17,Semaines!$C$2:$L$523,10,FALSE),IF($AE17=2016,VLOOKUP(Brut!GA17,Semaines!$D$2:$L$523,9,FALSE),IF($AE17=2017,VLOOKUP(Brut!GA17,Semaines!$E$2:$L$523,8,FALSE),IF($AE17=2018,VLOOKUP(Brut!GA17,Semaines!$F$2:$L$523,7,FALSE),IF($AE17=2019,VLOOKUP(Brut!GA17,Semaines!$G$2:$L$523,6,FALSE),IF($AE17=2020,VLOOKUP(Brut!GA17,Semaines!$H$2:$L$523,5,FALSE),IF($AE17=2021,VLOOKUP(Brut!GA17,Semaines!$I$2:$L$523,4,FALSE),IF($AE17=2022,VLOOKUP(Brut!GA17,Semaines!$J$2:$L$523,3,FALSE),""))))))))))</f>
        <v>2018</v>
      </c>
      <c r="GA17" s="134"/>
      <c r="GB17" s="133"/>
      <c r="GC17" s="118">
        <f>IF($AE17=2013,VLOOKUP(Brut!GE17,Semaines!$A$2:$L$523,11,FALSE),IF($AE17=2014,VLOOKUP(Brut!GE17,Semaines!$B$2:$L$523,10,FALSE),IF($AE17=2015,VLOOKUP(Brut!GE17,Semaines!$C$2:$L$523,9,FALSE),IF($AE17=2016,VLOOKUP(Brut!GE17,Semaines!$D$2:$L$523,8,FALSE),IF($AE17=2017,VLOOKUP(Brut!GE17,Semaines!$E$2:$L$523,7,FALSE),IF($AE17=2018,VLOOKUP(Brut!GE17,Semaines!$F$2:$L$523,6,FALSE),IF($AE17=2019,VLOOKUP(Brut!GE17,Semaines!$G$2:$L$523,5,FALSE),IF($AE17=2020,VLOOKUP(Brut!GE17,Semaines!$H$2:$L$523,4,FALSE),IF($AE17=2021,VLOOKUP(Brut!GE17,Semaines!$I$2:$L$523,3,FALSE),IF($AE17=2022,VLOOKUP(Brut!GE17,Semaines!$J$2:$L$523,2,FALSE),""))))))))))</f>
        <v>38</v>
      </c>
      <c r="GD17" s="119">
        <f>IF($AE17=2013,VLOOKUP(Brut!GE17,Semaines!$A$2:$L$523,12,FALSE),IF($AE17=2014,VLOOKUP(Brut!GE17,Semaines!$B$2:$L$523,11,FALSE),IF($AE17=2015,VLOOKUP(Brut!GE17,Semaines!$C$2:$L$523,10,FALSE),IF($AE17=2016,VLOOKUP(Brut!GE17,Semaines!$D$2:$L$523,9,FALSE),IF($AE17=2017,VLOOKUP(Brut!GE17,Semaines!$E$2:$L$523,8,FALSE),IF($AE17=2018,VLOOKUP(Brut!GE17,Semaines!$F$2:$L$523,7,FALSE),IF($AE17=2019,VLOOKUP(Brut!GE17,Semaines!$G$2:$L$523,6,FALSE),IF($AE17=2020,VLOOKUP(Brut!GE17,Semaines!$H$2:$L$523,5,FALSE),IF($AE17=2021,VLOOKUP(Brut!GE17,Semaines!$I$2:$L$523,4,FALSE),IF($AE17=2022,VLOOKUP(Brut!GE17,Semaines!$J$2:$L$523,3,FALSE),""))))))))))</f>
        <v>2018</v>
      </c>
      <c r="GE17" s="134"/>
      <c r="GF17" s="133"/>
      <c r="GG17" s="208"/>
      <c r="GH17" s="118">
        <f>IF($AE17=2013,VLOOKUP(Brut!GJ17,Semaines!$A$2:$L$523,11,FALSE),IF($AE17=2014,VLOOKUP(Brut!GJ17,Semaines!$B$2:$L$523,10,FALSE),IF($AE17=2015,VLOOKUP(Brut!GJ17,Semaines!$C$2:$L$523,9,FALSE),IF($AE17=2016,VLOOKUP(Brut!GJ17,Semaines!$D$2:$L$523,8,FALSE),IF($AE17=2017,VLOOKUP(Brut!GJ17,Semaines!$E$2:$L$523,7,FALSE),IF($AE17=2018,VLOOKUP(Brut!GJ17,Semaines!$F$2:$L$523,6,FALSE),IF($AE17=2019,VLOOKUP(Brut!GJ17,Semaines!$G$2:$L$523,5,FALSE),IF($AE17=2020,VLOOKUP(Brut!GJ17,Semaines!$H$2:$L$523,4,FALSE),IF($AE17=2021,VLOOKUP(Brut!GJ17,Semaines!$I$2:$L$523,3,FALSE),IF($AE17=2022,VLOOKUP(Brut!GJ17,Semaines!$J$2:$L$523,2,FALSE),""))))))))))</f>
        <v>39</v>
      </c>
      <c r="GI17" s="119">
        <f>IF($AE17=2013,VLOOKUP(Brut!GJ17,Semaines!$A$2:$L$523,12,FALSE),IF($AE17=2014,VLOOKUP(Brut!GJ17,Semaines!$B$2:$L$523,11,FALSE),IF($AE17=2015,VLOOKUP(Brut!GJ17,Semaines!$C$2:$L$523,10,FALSE),IF($AE17=2016,VLOOKUP(Brut!GJ17,Semaines!$D$2:$L$523,9,FALSE),IF($AE17=2017,VLOOKUP(Brut!GJ17,Semaines!$E$2:$L$523,8,FALSE),IF($AE17=2018,VLOOKUP(Brut!GJ17,Semaines!$F$2:$L$523,7,FALSE),IF($AE17=2019,VLOOKUP(Brut!GJ17,Semaines!$G$2:$L$523,6,FALSE),IF($AE17=2020,VLOOKUP(Brut!GJ17,Semaines!$H$2:$L$523,5,FALSE),IF($AE17=2021,VLOOKUP(Brut!GJ17,Semaines!$I$2:$L$523,4,FALSE),IF($AE17=2022,VLOOKUP(Brut!GJ17,Semaines!$J$2:$L$523,3,FALSE),""))))))))))</f>
        <v>2018</v>
      </c>
      <c r="GJ17" s="134"/>
      <c r="GK17" s="133"/>
      <c r="GL17" s="118">
        <f>IF($AE17=2013,VLOOKUP(Brut!GN17,Semaines!$A$2:$L$523,11,FALSE),IF($AE17=2014,VLOOKUP(Brut!GN17,Semaines!$B$2:$L$523,10,FALSE),IF($AE17=2015,VLOOKUP(Brut!GN17,Semaines!$C$2:$L$523,9,FALSE),IF($AE17=2016,VLOOKUP(Brut!GN17,Semaines!$D$2:$L$523,8,FALSE),IF($AE17=2017,VLOOKUP(Brut!GN17,Semaines!$E$2:$L$523,7,FALSE),IF($AE17=2018,VLOOKUP(Brut!GN17,Semaines!$F$2:$L$523,6,FALSE),IF($AE17=2019,VLOOKUP(Brut!GN17,Semaines!$G$2:$L$523,5,FALSE),IF($AE17=2020,VLOOKUP(Brut!GN17,Semaines!$H$2:$L$523,4,FALSE),IF($AE17=2021,VLOOKUP(Brut!GN17,Semaines!$I$2:$L$523,3,FALSE),IF($AE17=2022,VLOOKUP(Brut!GN17,Semaines!$J$2:$L$523,2,FALSE),""))))))))))</f>
        <v>40</v>
      </c>
      <c r="GM17" s="119">
        <f>IF($AE17=2013,VLOOKUP(Brut!GN17,Semaines!$A$2:$L$523,12,FALSE),IF($AE17=2014,VLOOKUP(Brut!GN17,Semaines!$B$2:$L$523,11,FALSE),IF($AE17=2015,VLOOKUP(Brut!GN17,Semaines!$C$2:$L$523,10,FALSE),IF($AE17=2016,VLOOKUP(Brut!GN17,Semaines!$D$2:$L$523,9,FALSE),IF($AE17=2017,VLOOKUP(Brut!GN17,Semaines!$E$2:$L$523,8,FALSE),IF($AE17=2018,VLOOKUP(Brut!GN17,Semaines!$F$2:$L$523,7,FALSE),IF($AE17=2019,VLOOKUP(Brut!GN17,Semaines!$G$2:$L$523,6,FALSE),IF($AE17=2020,VLOOKUP(Brut!GN17,Semaines!$H$2:$L$523,5,FALSE),IF($AE17=2021,VLOOKUP(Brut!GN17,Semaines!$I$2:$L$523,4,FALSE),IF($AE17=2022,VLOOKUP(Brut!GN17,Semaines!$J$2:$L$523,3,FALSE),""))))))))))</f>
        <v>2018</v>
      </c>
      <c r="GN17" s="134"/>
      <c r="GO17" s="133"/>
      <c r="GP17" s="210"/>
      <c r="GQ17" s="211"/>
      <c r="GR17" s="210"/>
      <c r="GS17" s="209"/>
      <c r="GT17" s="211"/>
      <c r="GU17" s="209"/>
      <c r="GV17" s="118">
        <f>IF($AE17=2013,VLOOKUP(Brut!GX17,Semaines!$A$2:$L$523,11,FALSE),IF($AE17=2014,VLOOKUP(Brut!GX17,Semaines!$B$2:$L$523,10,FALSE),IF($AE17=2015,VLOOKUP(Brut!GX17,Semaines!$C$2:$L$523,9,FALSE),IF($AE17=2016,VLOOKUP(Brut!GX17,Semaines!$D$2:$L$523,8,FALSE),IF($AE17=2017,VLOOKUP(Brut!GX17,Semaines!$E$2:$L$523,7,FALSE),IF($AE17=2018,VLOOKUP(Brut!GX17,Semaines!$F$2:$L$523,6,FALSE),IF($AE17=2019,VLOOKUP(Brut!GX17,Semaines!$G$2:$L$523,5,FALSE),IF($AE17=2020,VLOOKUP(Brut!GX17,Semaines!$H$2:$L$523,4,FALSE),IF($AE17=2021,VLOOKUP(Brut!GX17,Semaines!$I$2:$L$523,3,FALSE),IF($AE17=2022,VLOOKUP(Brut!GX17,Semaines!$J$2:$L$523,2,FALSE),""))))))))))</f>
        <v>41</v>
      </c>
      <c r="GW17" s="119">
        <f>IF($AE17=2013,VLOOKUP(Brut!GX17,Semaines!$A$2:$L$523,12,FALSE),IF($AE17=2014,VLOOKUP(Brut!GX17,Semaines!$B$2:$L$523,11,FALSE),IF($AE17=2015,VLOOKUP(Brut!GX17,Semaines!$C$2:$L$523,10,FALSE),IF($AE17=2016,VLOOKUP(Brut!GX17,Semaines!$D$2:$L$523,9,FALSE),IF($AE17=2017,VLOOKUP(Brut!GX17,Semaines!$E$2:$L$523,8,FALSE),IF($AE17=2018,VLOOKUP(Brut!GX17,Semaines!$F$2:$L$523,7,FALSE),IF($AE17=2019,VLOOKUP(Brut!GX17,Semaines!$G$2:$L$523,6,FALSE),IF($AE17=2020,VLOOKUP(Brut!GX17,Semaines!$H$2:$L$523,5,FALSE),IF($AE17=2021,VLOOKUP(Brut!GX17,Semaines!$I$2:$L$523,4,FALSE),IF($AE17=2022,VLOOKUP(Brut!GX17,Semaines!$J$2:$L$523,3,FALSE),""))))))))))</f>
        <v>2018</v>
      </c>
      <c r="GX17" s="134"/>
      <c r="GY17" s="133"/>
      <c r="GZ17" s="208"/>
      <c r="HA17" s="214"/>
      <c r="HB17" s="215"/>
      <c r="HC17" s="182"/>
      <c r="HD17" s="209"/>
      <c r="HE17" s="208"/>
      <c r="HF17" s="118">
        <f>IF($AE17=2013,VLOOKUP(Brut!HH17,Semaines!$A$2:$L$523,11,FALSE),IF($AE17=2014,VLOOKUP(Brut!HH17,Semaines!$B$2:$L$523,10,FALSE),IF($AE17=2015,VLOOKUP(Brut!HH17,Semaines!$C$2:$L$523,9,FALSE),IF($AE17=2016,VLOOKUP(Brut!HH17,Semaines!$D$2:$L$523,8,FALSE),IF($AE17=2017,VLOOKUP(Brut!HH17,Semaines!$E$2:$L$523,7,FALSE),IF($AE17=2018,VLOOKUP(Brut!HH17,Semaines!$F$2:$L$523,6,FALSE),IF($AE17=2019,VLOOKUP(Brut!HH17,Semaines!$G$2:$L$523,5,FALSE),IF($AE17=2020,VLOOKUP(Brut!HH17,Semaines!$H$2:$L$523,4,FALSE),IF($AE17=2021,VLOOKUP(Brut!HH17,Semaines!$I$2:$L$523,3,FALSE),IF($AE17=2022,VLOOKUP(Brut!HH17,Semaines!$J$2:$L$523,2,FALSE),""))))))))))</f>
        <v>42</v>
      </c>
      <c r="HG17" s="119">
        <f>IF($AE17=2013,VLOOKUP(Brut!HH17,Semaines!$A$2:$L$523,12,FALSE),IF($AE17=2014,VLOOKUP(Brut!HH17,Semaines!$B$2:$L$523,11,FALSE),IF($AE17=2015,VLOOKUP(Brut!HH17,Semaines!$C$2:$L$523,10,FALSE),IF($AE17=2016,VLOOKUP(Brut!HH17,Semaines!$D$2:$L$523,9,FALSE),IF($AE17=2017,VLOOKUP(Brut!HH17,Semaines!$E$2:$L$523,8,FALSE),IF($AE17=2018,VLOOKUP(Brut!HH17,Semaines!$F$2:$L$523,7,FALSE),IF($AE17=2019,VLOOKUP(Brut!HH17,Semaines!$G$2:$L$523,6,FALSE),IF($AE17=2020,VLOOKUP(Brut!HH17,Semaines!$H$2:$L$523,5,FALSE),IF($AE17=2021,VLOOKUP(Brut!HH17,Semaines!$I$2:$L$523,4,FALSE),IF($AE17=2022,VLOOKUP(Brut!HH17,Semaines!$J$2:$L$523,3,FALSE),""))))))))))</f>
        <v>2018</v>
      </c>
      <c r="HH17" s="134"/>
      <c r="HI17" s="133"/>
      <c r="HJ17" s="210"/>
      <c r="HK17" s="209"/>
      <c r="HL17" s="118">
        <f>IF($AE17=2013,VLOOKUP(Brut!HN17,Semaines!$A$2:$L$523,11,FALSE),IF($AE17=2014,VLOOKUP(Brut!HN17,Semaines!$B$2:$L$523,10,FALSE),IF($AE17=2015,VLOOKUP(Brut!HN17,Semaines!$C$2:$L$523,9,FALSE),IF($AE17=2016,VLOOKUP(Brut!HN17,Semaines!$D$2:$L$523,8,FALSE),IF($AE17=2017,VLOOKUP(Brut!HN17,Semaines!$E$2:$L$523,7,FALSE),IF($AE17=2018,VLOOKUP(Brut!HN17,Semaines!$F$2:$L$523,6,FALSE),IF($AE17=2019,VLOOKUP(Brut!HN17,Semaines!$G$2:$L$523,5,FALSE),IF($AE17=2020,VLOOKUP(Brut!HN17,Semaines!$H$2:$L$523,4,FALSE),IF($AE17=2021,VLOOKUP(Brut!HN17,Semaines!$I$2:$L$523,3,FALSE),IF($AE17=2022,VLOOKUP(Brut!HN17,Semaines!$J$2:$L$523,2,FALSE),""))))))))))</f>
        <v>43</v>
      </c>
      <c r="HM17" s="119">
        <f>IF($AE17=2013,VLOOKUP(Brut!HN17,Semaines!$A$2:$L$523,12,FALSE),IF($AE17=2014,VLOOKUP(Brut!HN17,Semaines!$B$2:$L$523,11,FALSE),IF($AE17=2015,VLOOKUP(Brut!HN17,Semaines!$C$2:$L$523,10,FALSE),IF($AE17=2016,VLOOKUP(Brut!HN17,Semaines!$D$2:$L$523,9,FALSE),IF($AE17=2017,VLOOKUP(Brut!HN17,Semaines!$E$2:$L$523,8,FALSE),IF($AE17=2018,VLOOKUP(Brut!HN17,Semaines!$F$2:$L$523,7,FALSE),IF($AE17=2019,VLOOKUP(Brut!HN17,Semaines!$G$2:$L$523,6,FALSE),IF($AE17=2020,VLOOKUP(Brut!HN17,Semaines!$H$2:$L$523,5,FALSE),IF($AE17=2021,VLOOKUP(Brut!HN17,Semaines!$I$2:$L$523,4,FALSE),IF($AE17=2022,VLOOKUP(Brut!HN17,Semaines!$J$2:$L$523,3,FALSE),""))))))))))</f>
        <v>2018</v>
      </c>
      <c r="HN17" s="134"/>
      <c r="HO17" s="133"/>
      <c r="HP17" s="210"/>
      <c r="HQ17" s="211"/>
      <c r="HR17" s="210"/>
      <c r="HS17" s="209"/>
      <c r="HT17" s="209"/>
      <c r="HU17" s="208"/>
      <c r="HV17" s="208"/>
      <c r="HW17" s="210"/>
      <c r="HX17" s="209"/>
      <c r="HY17" s="229">
        <f>IF($AE17=2013,VLOOKUP(Brut!IA17,Semaines!$A$2:$L$523,11,FALSE),IF($AE17=2014,VLOOKUP(Brut!IA17,Semaines!$B$2:$L$523,10,FALSE),IF($AE17=2015,VLOOKUP(Brut!IA17,Semaines!$C$2:$L$523,9,FALSE),IF($AE17=2016,VLOOKUP(Brut!IA17,Semaines!$D$2:$L$523,8,FALSE),IF($AE17=2017,VLOOKUP(Brut!IA17,Semaines!$E$2:$L$523,7,FALSE),IF($AE17=2018,VLOOKUP(Brut!IA17,Semaines!$F$2:$L$523,6,FALSE),IF($AE17=2019,VLOOKUP(Brut!IA17,Semaines!$G$2:$L$523,5,FALSE),IF($AE17=2020,VLOOKUP(Brut!IA17,Semaines!$H$2:$L$523,4,FALSE),IF($AE17=2021,VLOOKUP(Brut!IA17,Semaines!$I$2:$L$523,3,FALSE),IF($AE17=2022,VLOOKUP(Brut!IA17,Semaines!$J$2:$L$523,2,FALSE),""))))))))))</f>
        <v>44</v>
      </c>
      <c r="HZ17" s="119">
        <f>IF($AE17=2013,VLOOKUP(Brut!IA17,Semaines!$A$2:$L$523,12,FALSE),IF($AE17=2014,VLOOKUP(Brut!IA17,Semaines!$B$2:$L$523,11,FALSE),IF($AE17=2015,VLOOKUP(Brut!IA17,Semaines!$C$2:$L$523,10,FALSE),IF($AE17=2016,VLOOKUP(Brut!IA17,Semaines!$D$2:$L$523,9,FALSE),IF($AE17=2017,VLOOKUP(Brut!IA17,Semaines!$E$2:$L$523,8,FALSE),IF($AE17=2018,VLOOKUP(Brut!IA17,Semaines!$F$2:$L$523,7,FALSE),IF($AE17=2019,VLOOKUP(Brut!IA17,Semaines!$G$2:$L$523,6,FALSE),IF($AE17=2020,VLOOKUP(Brut!IA17,Semaines!$H$2:$L$523,5,FALSE),IF($AE17=2021,VLOOKUP(Brut!IA17,Semaines!$I$2:$L$523,4,FALSE),IF($AE17=2022,VLOOKUP(Brut!IA17,Semaines!$J$2:$L$523,3,FALSE),""))))))))))</f>
        <v>2018</v>
      </c>
      <c r="IA17" s="134"/>
      <c r="IB17" s="133"/>
      <c r="IC17" s="118">
        <f>IF($AE17=2013,VLOOKUP(Brut!IE17,Semaines!$A$2:$L$523,11,FALSE),IF($AE17=2014,VLOOKUP(Brut!IE17,Semaines!$B$2:$L$523,10,FALSE),IF($AE17=2015,VLOOKUP(Brut!IE17,Semaines!$C$2:$L$523,9,FALSE),IF($AE17=2016,VLOOKUP(Brut!IE17,Semaines!$D$2:$L$523,8,FALSE),IF($AE17=2017,VLOOKUP(Brut!IE17,Semaines!$E$2:$L$523,7,FALSE),IF($AE17=2018,VLOOKUP(Brut!IE17,Semaines!$F$2:$L$523,6,FALSE),IF($AE17=2019,VLOOKUP(Brut!IE17,Semaines!$G$2:$L$523,5,FALSE),IF($AE17=2020,VLOOKUP(Brut!IE17,Semaines!$H$2:$L$523,4,FALSE),IF($AE17=2021,VLOOKUP(Brut!IE17,Semaines!$I$2:$L$523,3,FALSE),IF($AE17=2022,VLOOKUP(Brut!IE17,Semaines!$J$2:$L$523,2,FALSE),""))))))))))</f>
        <v>44</v>
      </c>
      <c r="ID17" s="119">
        <f>IF($AE17=2013,VLOOKUP(Brut!IE17,Semaines!$A$2:$L$523,12,FALSE),IF($AE17=2014,VLOOKUP(Brut!IE17,Semaines!$B$2:$L$523,11,FALSE),IF($AE17=2015,VLOOKUP(Brut!IE17,Semaines!$C$2:$L$523,10,FALSE),IF($AE17=2016,VLOOKUP(Brut!IE17,Semaines!$D$2:$L$523,9,FALSE),IF($AE17=2017,VLOOKUP(Brut!IE17,Semaines!$E$2:$L$523,8,FALSE),IF($AE17=2018,VLOOKUP(Brut!IE17,Semaines!$F$2:$L$523,7,FALSE),IF($AE17=2019,VLOOKUP(Brut!IE17,Semaines!$G$2:$L$523,6,FALSE),IF($AE17=2020,VLOOKUP(Brut!IE17,Semaines!$H$2:$L$523,5,FALSE),IF($AE17=2021,VLOOKUP(Brut!IE17,Semaines!$I$2:$L$523,4,FALSE),IF($AE17=2022,VLOOKUP(Brut!IE17,Semaines!$J$2:$L$523,3,FALSE),""))))))))))</f>
        <v>2018</v>
      </c>
      <c r="IE17" s="134"/>
      <c r="IF17" s="133"/>
      <c r="IG17" s="128">
        <f>IF(Import!AY7=0,"",Import!AY7)</f>
        <v>43483</v>
      </c>
      <c r="IH17" s="118">
        <f t="array" ref="IH17">IFERROR(IF(IG17="",IF(IE17="",IF(IC17="","",IF($AE17=2013,VLOOKUP(Brut!IE17+1,Semaines!$A$2:$L$523,11,FALSE),IF($AE17=2014,VLOOKUP(Brut!IE17+1,Semaines!$B$2:$L$523,10,FALSE),IF($AE17=2015,VLOOKUP(Brut!IE17+1,Semaines!$C$2:$L$523,9,FALSE),IF($AE17=2016,VLOOKUP(Brut!IE17+1,Semaines!$D$2:$L$523,8,FALSE),IF($AE17=2017,VLOOKUP(Brut!IE17+1,Semaines!$E$2:$L$523,7,FALSE),IF($AE17=2018,VLOOKUP(Brut!IE17+1,Semaines!$F$2:$L$523,6,FALSE),IF($AE17=2019,VLOOKUP(Brut!IE17+1,Semaines!$G$2:$L$523,5,FALSE),IF($AE17=2020,VLOOKUP(Brut!IE17+1,Semaines!$H$2:$L$523,4,FALSE),IF($AE17=2021,VLOOKUP(Brut!IE17+1,Semaines!$I$2:$L$523,3,FALSE),IF($AE17=2022,VLOOKUP(Brut!IE17+1,Semaines!$J$2:$L$523,2,FALSE),""))))))))))),IF(IF17="",IF($AE17=2013,VLOOKUP(Brut!IE17+1,Semaines!$A$2:$L$523,11,FALSE),IF($AE17=2014,VLOOKUP(Brut!IE17+1,Semaines!$B$2:$L$523,10,FALSE),IF($AE17=2015,VLOOKUP(Brut!IE17+1,Semaines!$C$2:$L$523,9,FALSE),IF($AE17=2016,VLOOKUP(Brut!IE17+1,Semaines!$D$2:$L$523,8,FALSE),IF($AE17=2017,VLOOKUP(Brut!IE17+1,Semaines!$E$2:$L$523,7,FALSE),IF($AE17=2018,VLOOKUP(Brut!IE17+1,Semaines!$F$2:$L$523,6,FALSE),IF($AE17=2019,VLOOKUP(Brut!IE17+1,Semaines!$G$2:$L$523,5,FALSE),IF($AE17=2020,VLOOKUP(Brut!IE17+1,Semaines!$H$2:$L$523,4,FALSE),IF($AE17=2021,VLOOKUP(Brut!IE17+1,Semaines!$I$2:$L$523,3,FALSE),IF($AE17=2022,VLOOKUP(Brut!IE17+1,Semaines!$J$2:$L$523,2,FALSE),"")))))))))),IF($AE17=2013,VLOOKUP(Brut!IG17+1,Semaines!$A$2:$L$523,11,FALSE),IF($AE17=2014,VLOOKUP(Brut!IG17+1,Semaines!$B$2:$L$523,10,FALSE),IF($AE17=2015,VLOOKUP(Brut!IG17+1,Semaines!$C$2:$L$523,9,FALSE),IF($AE17=2016,VLOOKUP(Brut!IG17+1,Semaines!$D$2:$L$523,8,FALSE),IF($AE17=2017,VLOOKUP(Brut!IG17+1,Semaines!$E$2:$L$523,7,FALSE),IF($AE17=2018,VLOOKUP(Brut!IG17+1,Semaines!$F$2:$L$523,6,FALSE),IF($AE17=2019,VLOOKUP(Brut!IG17+1,Semaines!$G$2:$L$523,5,FALSE),IF($AE17=2020,VLOOKUP(Brut!IG17+1,Semaines!$H$2:$L$523,4,FALSE),IF($AE17=2021,VLOOKUP(Brut!IG17+1,Semaines!$I$2:$L$523,3,FALSE),IF($AE17=2022,VLOOKUP(Brut!IG17+1,Semaines!$J$2:$L$523,2,FALSE),"")))))))))))),_xlfn.ISOWEEKNUM(IG17)),"")</f>
        <v>3</v>
      </c>
      <c r="II17" s="119">
        <f>IF(IG17="",IF(IF17="",IF(ID17="","",IF($AE17=2013,VLOOKUP(Brut!IJ17,Semaines!$A$2:$L$523,12,FALSE),IF($AE17=2014,VLOOKUP(Brut!IJ17,Semaines!$B$2:$L$523,11,FALSE),IF($AE17=2015,VLOOKUP(Brut!IJ17,Semaines!$C$2:$L$523,10,FALSE),IF($AE17=2016,VLOOKUP(Brut!IJ17,Semaines!$D$2:$L$523,9,FALSE),IF($AE17=2017,VLOOKUP(Brut!IJ17,Semaines!$E$2:$L$523,8,FALSE),IF($AE17=2018,VLOOKUP(Brut!IJ17,Semaines!$F$2:$L$523,7,FALSE),IF($AE17=2019,VLOOKUP(Brut!IJ17,Semaines!$G$2:$L$523,6,FALSE),IF($AE17=2020,VLOOKUP(Brut!IJ17,Semaines!$H$2:$L$523,5,FALSE),IF($AE17=2021,VLOOKUP(Brut!IJ17,Semaines!$I$2:$L$523,4,FALSE),IF($AE17=2022,VLOOKUP(Brut!IJ17,Semaines!$J$2:$L$523,3,FALSE),""))))))))))),IF(IE17="",IF($AE17=2013,VLOOKUP(Brut!IJ17,Semaines!$A$2:$L$523,12,FALSE),IF($AE17=2014,VLOOKUP(Brut!IJ17,Semaines!$B$2:$L$523,11,FALSE),IF($AE17=2015,VLOOKUP(Brut!IJ17,Semaines!$C$2:$L$523,10,FALSE),IF($AE17=2016,VLOOKUP(Brut!IJ17,Semaines!$D$2:$L$523,9,FALSE),IF($AE17=2017,VLOOKUP(Brut!IJ17,Semaines!$E$2:$L$523,8,FALSE),IF($AE17=2018,VLOOKUP(Brut!IJ17,Semaines!$F$2:$L$523,7,FALSE),IF($AE17=2019,VLOOKUP(Brut!IJ17,Semaines!$G$2:$L$523,6,FALSE),IF($AE17=2020,VLOOKUP(Brut!IJ17,Semaines!$H$2:$L$523,5,FALSE),IF($AE17=2021,VLOOKUP(Brut!IJ17,Semaines!$I$2:$L$523,4,FALSE),IF($AE17=2022,VLOOKUP(Brut!IJ17,Semaines!$J$2:$L$523,3,FALSE),"")))))))))),IF(ID17="","",IF($AE17=2013,VLOOKUP(Brut!IJ17,Semaines!$A$2:$L$523,12,FALSE),IF($AE17=2014,VLOOKUP(Brut!IJ17,Semaines!$B$2:$L$523,11,FALSE),IF($AE17=2015,VLOOKUP(Brut!IJ17,Semaines!$C$2:$L$523,10,FALSE),IF($AE17=2016,VLOOKUP(Brut!IJ17,Semaines!$D$2:$L$523,9,FALSE),IF($AE17=2017,VLOOKUP(Brut!IJ17,Semaines!$E$2:$L$523,8,FALSE),IF($AE17=2018,VLOOKUP(Brut!IJ17,Semaines!$F$2:$L$523,7,FALSE),IF($AE17=2019,VLOOKUP(Brut!IJ17,Semaines!$G$2:$L$523,6,FALSE),IF($AE17=2020,VLOOKUP(Brut!IJ17,Semaines!$H$2:$L$523,5,FALSE),IF($AE17=2021,VLOOKUP(Brut!IJ17,Semaines!$I$2:$L$523,4,FALSE),IF($AE17=2022,VLOOKUP(Brut!IJ17,Semaines!$J$2:$L$523,3,FALSE),""))))))))))))),IF(AND(MONTH(IG17)=12,_xlfn.ISOWEEKNUM(IG17)=1),YEAR(IG17)+1,YEAR(IG17)))</f>
        <v>2019</v>
      </c>
      <c r="IJ17" s="135"/>
      <c r="IK17" s="136"/>
      <c r="IL17" s="208"/>
      <c r="IM17" s="118">
        <f>IF($AE17=2013,VLOOKUP(Brut!IO17,Semaines!$A$2:$L$523,11,FALSE),IF($AE17=2014,VLOOKUP(Brut!IO17,Semaines!$B$2:$L$523,10,FALSE),IF($AE17=2015,VLOOKUP(Brut!IO17,Semaines!$C$2:$L$523,9,FALSE),IF($AE17=2016,VLOOKUP(Brut!IO17,Semaines!$D$2:$L$523,8,FALSE),IF($AE17=2017,VLOOKUP(Brut!IO17,Semaines!$E$2:$L$523,7,FALSE),IF($AE17=2018,VLOOKUP(Brut!IO17,Semaines!$F$2:$L$523,6,FALSE),IF($AE17=2019,VLOOKUP(Brut!IO17,Semaines!$G$2:$L$523,5,FALSE),IF($AE17=2020,VLOOKUP(Brut!IO17,Semaines!$H$2:$L$523,4,FALSE),IF($AE17=2021,VLOOKUP(Brut!IO17,Semaines!$I$2:$L$523,3,FALSE),IF($AE17=2022,VLOOKUP(Brut!IO17,Semaines!$J$2:$L$523,2,FALSE),""))))))))))</f>
        <v>45</v>
      </c>
      <c r="IN17" s="119">
        <f>IF($AE17=2013,VLOOKUP(Brut!IO17,Semaines!$A$2:$L$523,12,FALSE),IF($AE17=2014,VLOOKUP(Brut!IO17,Semaines!$B$2:$L$523,11,FALSE),IF($AE17=2015,VLOOKUP(Brut!IO17,Semaines!$C$2:$L$523,10,FALSE),IF($AE17=2016,VLOOKUP(Brut!IO17,Semaines!$D$2:$L$523,9,FALSE),IF($AE17=2017,VLOOKUP(Brut!IO17,Semaines!$E$2:$L$523,8,FALSE),IF($AE17=2018,VLOOKUP(Brut!IO17,Semaines!$F$2:$L$523,7,FALSE),IF($AE17=2019,VLOOKUP(Brut!IO17,Semaines!$G$2:$L$523,6,FALSE),IF($AE17=2020,VLOOKUP(Brut!IO17,Semaines!$H$2:$L$523,5,FALSE),IF($AE17=2021,VLOOKUP(Brut!IO17,Semaines!$I$2:$L$523,4,FALSE),IF($AE17=2022,VLOOKUP(Brut!IO17,Semaines!$J$2:$L$523,3,FALSE),""))))))))))</f>
        <v>2018</v>
      </c>
      <c r="IO17" s="134"/>
      <c r="IP17" s="133"/>
      <c r="IQ17" s="118">
        <f>IF($AE17=2013,VLOOKUP(Brut!IS17,Semaines!$A$2:$L$523,11,FALSE),IF($AE17=2014,VLOOKUP(Brut!IS17,Semaines!$B$2:$L$523,10,FALSE),IF($AE17=2015,VLOOKUP(Brut!IS17,Semaines!$C$2:$L$523,9,FALSE),IF($AE17=2016,VLOOKUP(Brut!IS17,Semaines!$D$2:$L$523,8,FALSE),IF($AE17=2017,VLOOKUP(Brut!IS17,Semaines!$E$2:$L$523,7,FALSE),IF($AE17=2018,VLOOKUP(Brut!IS17,Semaines!$F$2:$L$523,6,FALSE),IF($AE17=2019,VLOOKUP(Brut!IS17,Semaines!$G$2:$L$523,5,FALSE),IF($AE17=2020,VLOOKUP(Brut!IS17,Semaines!$H$2:$L$523,4,FALSE),IF($AE17=2021,VLOOKUP(Brut!IS17,Semaines!$I$2:$L$523,3,FALSE),IF($AE17=2022,VLOOKUP(Brut!IS17,Semaines!$J$2:$L$523,2,FALSE),""))))))))))</f>
        <v>46</v>
      </c>
      <c r="IR17" s="119">
        <f>IF($AE17=2013,VLOOKUP(Brut!IS17,Semaines!$A$2:$L$523,12,FALSE),IF($AE17=2014,VLOOKUP(Brut!IS17,Semaines!$B$2:$L$523,11,FALSE),IF($AE17=2015,VLOOKUP(Brut!IS17,Semaines!$C$2:$L$523,10,FALSE),IF($AE17=2016,VLOOKUP(Brut!IS17,Semaines!$D$2:$L$523,9,FALSE),IF($AE17=2017,VLOOKUP(Brut!IS17,Semaines!$E$2:$L$523,8,FALSE),IF($AE17=2018,VLOOKUP(Brut!IS17,Semaines!$F$2:$L$523,7,FALSE),IF($AE17=2019,VLOOKUP(Brut!IS17,Semaines!$G$2:$L$523,6,FALSE),IF($AE17=2020,VLOOKUP(Brut!IS17,Semaines!$H$2:$L$523,5,FALSE),IF($AE17=2021,VLOOKUP(Brut!IS17,Semaines!$I$2:$L$523,4,FALSE),IF($AE17=2022,VLOOKUP(Brut!IS17,Semaines!$J$2:$L$523,3,FALSE),""))))))))))</f>
        <v>2018</v>
      </c>
      <c r="IS17" s="134"/>
      <c r="IT17" s="230"/>
      <c r="IU17" s="210"/>
      <c r="IV17" s="209"/>
      <c r="IW17" s="208"/>
      <c r="IX17" s="208"/>
      <c r="IY17" s="118">
        <f>IF($AE17=2013,VLOOKUP(Brut!JA17,Semaines!$A$2:$L$523,11,FALSE),IF($AE17=2014,VLOOKUP(Brut!JA17,Semaines!$B$2:$L$523,10,FALSE),IF($AE17=2015,VLOOKUP(Brut!JA17,Semaines!$C$2:$L$523,9,FALSE),IF($AE17=2016,VLOOKUP(Brut!JA17,Semaines!$D$2:$L$523,8,FALSE),IF($AE17=2017,VLOOKUP(Brut!JA17,Semaines!$E$2:$L$523,7,FALSE),IF($AE17=2018,VLOOKUP(Brut!JA17,Semaines!$F$2:$L$523,6,FALSE),IF($AE17=2019,VLOOKUP(Brut!JA17,Semaines!$G$2:$L$523,5,FALSE),IF($AE17=2020,VLOOKUP(Brut!JA17,Semaines!$H$2:$L$523,4,FALSE),IF($AE17=2021,VLOOKUP(Brut!JA17,Semaines!$I$2:$L$523,3,FALSE),IF($AE17=2022,VLOOKUP(Brut!JA17,Semaines!$J$2:$L$523,2,FALSE),""))))))))))</f>
        <v>46</v>
      </c>
      <c r="IZ17" s="119">
        <f>IF($AE17=2013,VLOOKUP(Brut!JA17,Semaines!$A$2:$L$523,12,FALSE),IF($AE17=2014,VLOOKUP(Brut!JA17,Semaines!$B$2:$L$523,11,FALSE),IF($AE17=2015,VLOOKUP(Brut!JA17,Semaines!$C$2:$L$523,10,FALSE),IF($AE17=2016,VLOOKUP(Brut!JA17,Semaines!$D$2:$L$523,9,FALSE),IF($AE17=2017,VLOOKUP(Brut!JA17,Semaines!$E$2:$L$523,8,FALSE),IF($AE17=2018,VLOOKUP(Brut!JA17,Semaines!$F$2:$L$523,7,FALSE),IF($AE17=2019,VLOOKUP(Brut!JA17,Semaines!$G$2:$L$523,6,FALSE),IF($AE17=2020,VLOOKUP(Brut!JA17,Semaines!$H$2:$L$523,5,FALSE),IF($AE17=2021,VLOOKUP(Brut!JA17,Semaines!$I$2:$L$523,4,FALSE),IF($AE17=2022,VLOOKUP(Brut!JA17,Semaines!$J$2:$L$523,3,FALSE),""))))))))))</f>
        <v>2018</v>
      </c>
      <c r="JA17" s="134"/>
      <c r="JB17" s="133"/>
      <c r="JC17" s="210"/>
      <c r="JD17" s="211"/>
      <c r="JE17" s="210"/>
      <c r="JF17" s="209"/>
      <c r="JG17" s="208"/>
      <c r="JH17" s="118">
        <f>IF($AE17=2013,VLOOKUP(Brut!JJ17,Semaines!$A$2:$L$523,11,FALSE),IF($AE17=2014,VLOOKUP(Brut!JJ17,Semaines!$B$2:$L$523,10,FALSE),IF($AE17=2015,VLOOKUP(Brut!JJ17,Semaines!$C$2:$L$523,9,FALSE),IF($AE17=2016,VLOOKUP(Brut!JJ17,Semaines!$D$2:$L$523,8,FALSE),IF($AE17=2017,VLOOKUP(Brut!JJ17,Semaines!$E$2:$L$523,7,FALSE),IF($AE17=2018,VLOOKUP(Brut!JJ17,Semaines!$F$2:$L$523,6,FALSE),IF($AE17=2019,VLOOKUP(Brut!JJ17,Semaines!$G$2:$L$523,5,FALSE),IF($AE17=2020,VLOOKUP(Brut!JJ17,Semaines!$H$2:$L$523,4,FALSE),IF($AE17=2021,VLOOKUP(Brut!JJ17,Semaines!$I$2:$L$523,3,FALSE),IF($AE17=2022,VLOOKUP(Brut!JJ17,Semaines!$J$2:$L$523,2,FALSE),""))))))))))</f>
        <v>47</v>
      </c>
      <c r="JI17" s="119">
        <f>IF($AE17=2013,VLOOKUP(Brut!JJ17,Semaines!$A$2:$L$523,12,FALSE),IF($AE17=2014,VLOOKUP(Brut!JJ17,Semaines!$B$2:$L$523,11,FALSE),IF($AE17=2015,VLOOKUP(Brut!JJ17,Semaines!$C$2:$L$523,10,FALSE),IF($AE17=2016,VLOOKUP(Brut!JJ17,Semaines!$D$2:$L$523,9,FALSE),IF($AE17=2017,VLOOKUP(Brut!JJ17,Semaines!$E$2:$L$523,8,FALSE),IF($AE17=2018,VLOOKUP(Brut!JJ17,Semaines!$F$2:$L$523,7,FALSE),IF($AE17=2019,VLOOKUP(Brut!JJ17,Semaines!$G$2:$L$523,6,FALSE),IF($AE17=2020,VLOOKUP(Brut!JJ17,Semaines!$H$2:$L$523,5,FALSE),IF($AE17=2021,VLOOKUP(Brut!JJ17,Semaines!$I$2:$L$523,4,FALSE),IF($AE17=2022,VLOOKUP(Brut!JJ17,Semaines!$J$2:$L$523,3,FALSE),""))))))))))</f>
        <v>2018</v>
      </c>
      <c r="JJ17" s="134"/>
      <c r="JK17" s="133"/>
      <c r="JL17" s="118">
        <f>IF($AE17=2013,VLOOKUP(Brut!JN17,Semaines!$A$2:$L$523,11,FALSE),IF($AE17=2014,VLOOKUP(Brut!JN17,Semaines!$B$2:$L$523,10,FALSE),IF($AE17=2015,VLOOKUP(Brut!JN17,Semaines!$C$2:$L$523,9,FALSE),IF($AE17=2016,VLOOKUP(Brut!JN17,Semaines!$D$2:$L$523,8,FALSE),IF($AE17=2017,VLOOKUP(Brut!JN17,Semaines!$E$2:$L$523,7,FALSE),IF($AE17=2018,VLOOKUP(Brut!JN17,Semaines!$F$2:$L$523,6,FALSE),IF($AE17=2019,VLOOKUP(Brut!JN17,Semaines!$G$2:$L$523,5,FALSE),IF($AE17=2020,VLOOKUP(Brut!JN17,Semaines!$H$2:$L$523,4,FALSE),IF($AE17=2021,VLOOKUP(Brut!JN17,Semaines!$I$2:$L$523,3,FALSE),IF($AE17=2022,VLOOKUP(Brut!JN17,Semaines!$J$2:$L$523,2,FALSE),""))))))))))</f>
        <v>48</v>
      </c>
      <c r="JM17" s="119">
        <f>IF($AE17=2013,VLOOKUP(Brut!JN17,Semaines!$A$2:$L$523,12,FALSE),IF($AE17=2014,VLOOKUP(Brut!JN17,Semaines!$B$2:$L$523,11,FALSE),IF($AE17=2015,VLOOKUP(Brut!JN17,Semaines!$C$2:$L$523,10,FALSE),IF($AE17=2016,VLOOKUP(Brut!JN17,Semaines!$D$2:$L$523,9,FALSE),IF($AE17=2017,VLOOKUP(Brut!JN17,Semaines!$E$2:$L$523,8,FALSE),IF($AE17=2018,VLOOKUP(Brut!JN17,Semaines!$F$2:$L$523,7,FALSE),IF($AE17=2019,VLOOKUP(Brut!JN17,Semaines!$G$2:$L$523,6,FALSE),IF($AE17=2020,VLOOKUP(Brut!JN17,Semaines!$H$2:$L$523,5,FALSE),IF($AE17=2021,VLOOKUP(Brut!JN17,Semaines!$I$2:$L$523,4,FALSE),IF($AE17=2022,VLOOKUP(Brut!JN17,Semaines!$J$2:$L$523,3,FALSE),""))))))))))</f>
        <v>2018</v>
      </c>
      <c r="JN17" s="134"/>
      <c r="JO17" s="133"/>
      <c r="JP17" s="128">
        <f>IF(Import!BC7=0,"",Import!BC7)</f>
        <v>43502</v>
      </c>
      <c r="JQ17" s="118">
        <f t="array" ref="JQ17">IFERROR(IF(JP17="",IF(JN17="",IF(JL17="","",IF($AE17=2013,VLOOKUP(Brut!JN17+1,Semaines!$A$2:$L$523,11,FALSE),IF($AE17=2014,VLOOKUP(Brut!JN17+1,Semaines!$B$2:$L$523,10,FALSE),IF($AE17=2015,VLOOKUP(Brut!JN17+1,Semaines!$C$2:$L$523,9,FALSE),IF($AE17=2016,VLOOKUP(Brut!JN17+1,Semaines!$D$2:$L$523,8,FALSE),IF($AE17=2017,VLOOKUP(Brut!JN17+1,Semaines!$E$2:$L$523,7,FALSE),IF($AE17=2018,VLOOKUP(Brut!JN17+1,Semaines!$F$2:$L$523,6,FALSE),IF($AE17=2019,VLOOKUP(Brut!JN17+1,Semaines!$G$2:$L$523,5,FALSE),IF($AE17=2020,VLOOKUP(Brut!JN17+1,Semaines!$H$2:$L$523,4,FALSE),IF($AE17=2021,VLOOKUP(Brut!JN17+1,Semaines!$I$2:$L$523,3,FALSE),IF($AE17=2022,VLOOKUP(Brut!JN17+1,Semaines!$J$2:$L$523,2,FALSE),""))))))))))),IF(JO17="",IF($AE17=2013,VLOOKUP(Brut!JN17+1,Semaines!$A$2:$L$523,11,FALSE),IF($AE17=2014,VLOOKUP(Brut!JN17+1,Semaines!$B$2:$L$523,10,FALSE),IF($AE17=2015,VLOOKUP(Brut!JN17+1,Semaines!$C$2:$L$523,9,FALSE),IF($AE17=2016,VLOOKUP(Brut!JN17+1,Semaines!$D$2:$L$523,8,FALSE),IF($AE17=2017,VLOOKUP(Brut!JN17+1,Semaines!$E$2:$L$523,7,FALSE),IF($AE17=2018,VLOOKUP(Brut!JN17+1,Semaines!$F$2:$L$523,6,FALSE),IF($AE17=2019,VLOOKUP(Brut!JN17+1,Semaines!$G$2:$L$523,5,FALSE),IF($AE17=2020,VLOOKUP(Brut!JN17+1,Semaines!$H$2:$L$523,4,FALSE),IF($AE17=2021,VLOOKUP(Brut!JN17+1,Semaines!$I$2:$L$523,3,FALSE),IF($AE17=2022,VLOOKUP(Brut!JN17+1,Semaines!$J$2:$L$523,2,FALSE),"")))))))))),IF($AE17=2013,VLOOKUP(Brut!JP17+1,Semaines!$A$2:$L$523,11,FALSE),IF($AE17=2014,VLOOKUP(Brut!JP17+1,Semaines!$B$2:$L$523,10,FALSE),IF($AE17=2015,VLOOKUP(Brut!JP17+1,Semaines!$C$2:$L$523,9,FALSE),IF($AE17=2016,VLOOKUP(Brut!JP17+1,Semaines!$D$2:$L$523,8,FALSE),IF($AE17=2017,VLOOKUP(Brut!JP17+1,Semaines!$E$2:$L$523,7,FALSE),IF($AE17=2018,VLOOKUP(Brut!JP17+1,Semaines!$F$2:$L$523,6,FALSE),IF($AE17=2019,VLOOKUP(Brut!JP17+1,Semaines!$G$2:$L$523,5,FALSE),IF($AE17=2020,VLOOKUP(Brut!JP17+1,Semaines!$H$2:$L$523,4,FALSE),IF($AE17=2021,VLOOKUP(Brut!JP17+1,Semaines!$I$2:$L$523,3,FALSE),IF($AE17=2022,VLOOKUP(Brut!JP17+1,Semaines!$J$2:$L$523,2,FALSE),"")))))))))))),_xlfn.ISOWEEKNUM(JP17)),"")</f>
        <v>6</v>
      </c>
      <c r="JR17" s="119">
        <f>IF(JP17="",IF(JO17="",IF(JM17="","",IF($AE17=2013,VLOOKUP(Brut!JS17,Semaines!$A$2:$L$523,12,FALSE),IF($AE17=2014,VLOOKUP(Brut!JS17,Semaines!$B$2:$L$523,11,FALSE),IF($AE17=2015,VLOOKUP(Brut!JS17,Semaines!$C$2:$L$523,10,FALSE),IF($AE17=2016,VLOOKUP(Brut!JS17,Semaines!$D$2:$L$523,9,FALSE),IF($AE17=2017,VLOOKUP(Brut!JS17,Semaines!$E$2:$L$523,8,FALSE),IF($AE17=2018,VLOOKUP(Brut!JS17,Semaines!$F$2:$L$523,7,FALSE),IF($AE17=2019,VLOOKUP(Brut!JS17,Semaines!$G$2:$L$523,6,FALSE),IF($AE17=2020,VLOOKUP(Brut!JS17,Semaines!$H$2:$L$523,5,FALSE),IF($AE17=2021,VLOOKUP(Brut!JS17,Semaines!$I$2:$L$523,4,FALSE),IF($AE17=2022,VLOOKUP(Brut!JS17,Semaines!$J$2:$L$523,3,FALSE),""))))))))))),IF(JN17="",IF($AE17=2013,VLOOKUP(Brut!JS17,Semaines!$A$2:$L$523,12,FALSE),IF($AE17=2014,VLOOKUP(Brut!JS17,Semaines!$B$2:$L$523,11,FALSE),IF($AE17=2015,VLOOKUP(Brut!JS17,Semaines!$C$2:$L$523,10,FALSE),IF($AE17=2016,VLOOKUP(Brut!JS17,Semaines!$D$2:$L$523,9,FALSE),IF($AE17=2017,VLOOKUP(Brut!JS17,Semaines!$E$2:$L$523,8,FALSE),IF($AE17=2018,VLOOKUP(Brut!JS17,Semaines!$F$2:$L$523,7,FALSE),IF($AE17=2019,VLOOKUP(Brut!JS17,Semaines!$G$2:$L$523,6,FALSE),IF($AE17=2020,VLOOKUP(Brut!JS17,Semaines!$H$2:$L$523,5,FALSE),IF($AE17=2021,VLOOKUP(Brut!JS17,Semaines!$I$2:$L$523,4,FALSE),IF($AE17=2022,VLOOKUP(Brut!JS17,Semaines!$J$2:$L$523,3,FALSE),"")))))))))),IF(JM17="","",IF($AE17=2013,VLOOKUP(Brut!JS17,Semaines!$A$2:$L$523,12,FALSE),IF($AE17=2014,VLOOKUP(Brut!JS17,Semaines!$B$2:$L$523,11,FALSE),IF($AE17=2015,VLOOKUP(Brut!JS17,Semaines!$C$2:$L$523,10,FALSE),IF($AE17=2016,VLOOKUP(Brut!JS17,Semaines!$D$2:$L$523,9,FALSE),IF($AE17=2017,VLOOKUP(Brut!JS17,Semaines!$E$2:$L$523,8,FALSE),IF($AE17=2018,VLOOKUP(Brut!JS17,Semaines!$F$2:$L$523,7,FALSE),IF($AE17=2019,VLOOKUP(Brut!JS17,Semaines!$G$2:$L$523,6,FALSE),IF($AE17=2020,VLOOKUP(Brut!JS17,Semaines!$H$2:$L$523,5,FALSE),IF($AE17=2021,VLOOKUP(Brut!JS17,Semaines!$I$2:$L$523,4,FALSE),IF($AE17=2022,VLOOKUP(Brut!JS17,Semaines!$J$2:$L$523,3,FALSE),""))))))))))))),IF(AND(MONTH(JP17)=12,_xlfn.ISOWEEKNUM(JP17)=1),YEAR(JP17)+1,YEAR(JP17)))</f>
        <v>2019</v>
      </c>
      <c r="JS17" s="224">
        <f>IFERROR(IF(JP17="",IF(AND(Brut!W17&lt;&gt;"Pas ouvert",Brut!W17&lt;&gt;"Annulé"),IF(Brut!JP17="",SUM(Brut!JN17-Brut!AD17),SUM(Brut!JP17-Brut!AD17)),IF(Brut!W17="Annulé","Annulé","Pas ouvert")),SUM(Brut!JU17-Brut!AD17)),"")</f>
        <v>43</v>
      </c>
      <c r="JT17" s="225">
        <f>IF(OR(JS17="Annulé",JS17=""),"",IF(JS17="Pas ouvert",IF(JQ17="","",INT(SUM(Brut!JU17-Brut!AD17)/4)),INT(JS17/4)))</f>
        <v>10</v>
      </c>
      <c r="JU17" s="226" t="str">
        <f t="shared" si="16"/>
        <v>Mois</v>
      </c>
      <c r="JV17" s="227">
        <f>IF(OR(JS17="Annulé",JS17=""),"",IF(JS17="Pas ouvert",IF(JQ17="","",SUM(Brut!JU17-Brut!AD17)-(JT17*4)),IF(JS17-(JT17*4)=0,"",JS17-(JT17*4))))</f>
        <v>3</v>
      </c>
      <c r="JW17" s="228" t="str">
        <f t="shared" si="17"/>
        <v>Semaines</v>
      </c>
      <c r="JY17" s="208"/>
    </row>
    <row r="18" spans="1:285" x14ac:dyDescent="0.3">
      <c r="A18" s="235" t="str">
        <f>IF(Import!A8=0,"",Import!A8)</f>
        <v>7</v>
      </c>
      <c r="B18" s="236" t="str">
        <f>IF(Import!D8=0,"",Import!D8)</f>
        <v>7</v>
      </c>
      <c r="C18" s="236" t="str">
        <f>IF(Import!E8=0,"",Import!E8)</f>
        <v/>
      </c>
      <c r="D18" s="237" t="str">
        <f t="shared" si="11"/>
        <v/>
      </c>
      <c r="E18" s="236" t="str">
        <f>IF(Import!I8=0,"",Import!I8)</f>
        <v/>
      </c>
      <c r="F18" s="236" t="str">
        <f>IF(Import!J8="","",Import!J8)</f>
        <v/>
      </c>
      <c r="G18" s="236" t="str">
        <f>IF(Import!K8="","",Import!K8)</f>
        <v/>
      </c>
      <c r="H18" s="238" t="str">
        <f>IF(Import!L8=0,"",Import!L8)</f>
        <v>17</v>
      </c>
      <c r="I18" s="236" t="str">
        <f>IF(Import!N8=0,"",Import!N8)</f>
        <v/>
      </c>
      <c r="J18" s="239"/>
      <c r="K18" s="130">
        <f>IF(Import!O8=0,"",Import!O8)</f>
        <v>42711</v>
      </c>
      <c r="L18" s="130" t="str">
        <f>IF(Import!P8=0,"",Import!P8)</f>
        <v/>
      </c>
      <c r="M18" s="233" t="str">
        <f>IF(L18&lt;&gt;"","Annulé",IF(Import!R8=0,"",Import!R8))</f>
        <v/>
      </c>
      <c r="N18" s="233">
        <f>IF(L18&lt;&gt;"","Annulé",IF(Import!S8=0,"",Import!S8))</f>
        <v>100000</v>
      </c>
      <c r="O18" s="233" t="str">
        <f>IF(N18="Annulé","Annulé",IF(Import!T8=0,"",Import!T8))</f>
        <v/>
      </c>
      <c r="P18" s="130">
        <f>IF(Import!U8=0,IF($L18&lt;&gt;"","Annulé",IF($K18="","","En attente")),Import!U8)</f>
        <v>42927</v>
      </c>
      <c r="Q18" s="130">
        <f>IF(Import!V8=0,IF($L18&lt;&gt;"","Annulé",IF($K18="","","En attente")),Import!V8)</f>
        <v>42953</v>
      </c>
      <c r="R18" s="130">
        <f>IF(Import!W8=0,IF($L18&lt;&gt;"","Annulé",IF($K18="","","En attente")),Import!W8)</f>
        <v>42865</v>
      </c>
      <c r="S18" s="130">
        <f>IF(Import!X8=0,IF($L18&lt;&gt;"","Annulé",IF($K18="","","En attente")),Import!X8)</f>
        <v>42997</v>
      </c>
      <c r="T18" s="130">
        <f>IF(Import!Y8=0,IF($L18&lt;&gt;"","Annulé",IF($K18="","","En attente")),Import!Y8)</f>
        <v>42991</v>
      </c>
      <c r="U18" s="130">
        <f>IF(Import!Z8=0,IF($L18&lt;&gt;"","Annulé",IF($K18="","","En attente")),Import!Z8)</f>
        <v>43031</v>
      </c>
      <c r="V18" s="131"/>
      <c r="W18" s="130">
        <f>IF($L18&lt;&gt;"","Annulé",IF(Import!AA8=0,IF(K18="","","Pas ouvert"),Import!AA8))</f>
        <v>43061</v>
      </c>
      <c r="X18" s="130">
        <f>IF($L18&lt;&gt;"","Annulé",IF(Import!AB8=0,IF($W18&lt;&gt;"",IF(W18="Pas ouvert","Pas ouvert","En cours"),""),Import!AB8))</f>
        <v>43371</v>
      </c>
      <c r="Y18" s="233">
        <f>IF($L18&lt;&gt;"","Annulé",IF(Import!AC8=0,"",Import!AC8))</f>
        <v>69464</v>
      </c>
      <c r="Z18" s="233">
        <f>IF($L18&lt;&gt;"","Annulé",IF(Import!AD8=0,"",Import!AD8))</f>
        <v>23093.22</v>
      </c>
      <c r="AA18" s="234">
        <f t="shared" si="12"/>
        <v>47</v>
      </c>
      <c r="AB18" s="129">
        <f t="shared" si="13"/>
        <v>2017</v>
      </c>
      <c r="AC18" s="207"/>
      <c r="AD18" s="231">
        <f t="shared" si="14"/>
        <v>47</v>
      </c>
      <c r="AE18" s="232">
        <f t="shared" si="15"/>
        <v>2017</v>
      </c>
      <c r="AF18" s="128">
        <f>IF(Import!AE8=0,"",Import!AE8)</f>
        <v>43061</v>
      </c>
      <c r="AG18" s="211"/>
      <c r="AH18" s="209"/>
      <c r="AI18" s="208"/>
      <c r="AJ18" s="118">
        <f>IF($AE18=2013,VLOOKUP(Brut!AJ18,Semaines!$A$2:$L$523,11,FALSE),IF($AE18=2014,VLOOKUP(Brut!AJ18,Semaines!$B$2:$L$523,10,FALSE),IF($AE18=2015,VLOOKUP(Brut!AJ18,Semaines!$C$2:$L$523,9,FALSE),IF($AE18=2016,VLOOKUP(Brut!AJ18,Semaines!$D$2:$L$523,8,FALSE),IF($AE18=2017,VLOOKUP(Brut!AJ18,Semaines!$E$2:$L$523,7,FALSE),IF($AE18=2018,VLOOKUP(Brut!AJ18,Semaines!$F$2:$L$523,6,FALSE),IF($AE18=2019,VLOOKUP(Brut!AJ18,Semaines!$G$2:$L$523,5,FALSE),IF($AE18=2020,VLOOKUP(Brut!AJ18,Semaines!$H$2:$L$523,4,FALSE),IF($AE18=2021,VLOOKUP(Brut!AJ18,Semaines!$I$2:$L$523,3,FALSE),IF($AE18=2022,VLOOKUP(Brut!AJ18,Semaines!$J$2:$L$523,2,FALSE),""))))))))))</f>
        <v>48</v>
      </c>
      <c r="AK18" s="119">
        <f>IF($AE18=2013,VLOOKUP(Brut!AJ18,Semaines!$A$2:$L$523,12,FALSE),IF($AE18=2014,VLOOKUP(Brut!AJ18,Semaines!$B$2:$L$523,11,FALSE),IF($AE18=2015,VLOOKUP(Brut!AJ18,Semaines!$C$2:$L$523,10,FALSE),IF($AE18=2016,VLOOKUP(Brut!AJ18,Semaines!$D$2:$L$523,9,FALSE),IF($AE18=2017,VLOOKUP(Brut!AJ18,Semaines!$E$2:$L$523,8,FALSE),IF($AE18=2018,VLOOKUP(Brut!AJ18,Semaines!$F$2:$L$523,7,FALSE),IF($AE18=2019,VLOOKUP(Brut!AJ18,Semaines!$G$2:$L$523,6,FALSE),IF($AE18=2020,VLOOKUP(Brut!AJ18,Semaines!$H$2:$L$523,5,FALSE),IF($AE18=2021,VLOOKUP(Brut!AJ18,Semaines!$I$2:$L$523,4,FALSE),IF($AE18=2022,VLOOKUP(Brut!AJ18,Semaines!$J$2:$L$523,3,FALSE),""))))))))))</f>
        <v>2017</v>
      </c>
      <c r="AL18" s="132"/>
      <c r="AM18" s="133"/>
      <c r="AN18" s="128">
        <f>IF(Import!AI8=0,"",Import!AI8)</f>
        <v>43061</v>
      </c>
      <c r="AO18" s="118">
        <f t="array" ref="AO18">IFERROR(IF(AN18="",IF(AL18="",IF(AJ18="","",IF($AE18=2013,VLOOKUP(Brut!AJ18+1,Semaines!$A$2:$L$523,11,FALSE),IF($AE18=2014,VLOOKUP(Brut!AJ18+1,Semaines!$B$2:$L$523,10,FALSE),IF($AE18=2015,VLOOKUP(Brut!AJ18+1,Semaines!$C$2:$L$523,9,FALSE),IF($AE18=2016,VLOOKUP(Brut!AJ18+1,Semaines!$D$2:$L$523,8,FALSE),IF($AE18=2017,VLOOKUP(Brut!AJ18+1,Semaines!$E$2:$L$523,7,FALSE),IF($AE18=2018,VLOOKUP(Brut!AJ18+1,Semaines!$F$2:$L$523,6,FALSE),IF($AE18=2019,VLOOKUP(Brut!AJ18+1,Semaines!$G$2:$L$523,5,FALSE),IF($AE18=2020,VLOOKUP(Brut!AJ18+1,Semaines!$H$2:$L$523,4,FALSE),IF($AE18=2021,VLOOKUP(Brut!AJ18+1,Semaines!$I$2:$L$523,3,FALSE),IF($AE18=2022,VLOOKUP(Brut!AJ18+1,Semaines!$J$2:$L$523,2,FALSE),""))))))))))),IF(AM18="",IF($AE18=2013,VLOOKUP(Brut!AJ18+1,Semaines!$A$2:$L$523,11,FALSE),IF($AE18=2014,VLOOKUP(Brut!AJ18+1,Semaines!$B$2:$L$523,10,FALSE),IF($AE18=2015,VLOOKUP(Brut!AJ18+1,Semaines!$C$2:$L$523,9,FALSE),IF($AE18=2016,VLOOKUP(Brut!AJ18+1,Semaines!$D$2:$L$523,8,FALSE),IF($AE18=2017,VLOOKUP(Brut!AJ18+1,Semaines!$E$2:$L$523,7,FALSE),IF($AE18=2018,VLOOKUP(Brut!AJ18+1,Semaines!$F$2:$L$523,6,FALSE),IF($AE18=2019,VLOOKUP(Brut!AJ18+1,Semaines!$G$2:$L$523,5,FALSE),IF($AE18=2020,VLOOKUP(Brut!AJ18+1,Semaines!$H$2:$L$523,4,FALSE),IF($AE18=2021,VLOOKUP(Brut!AJ18+1,Semaines!$I$2:$L$523,3,FALSE),IF($AE18=2022,VLOOKUP(Brut!AJ18+1,Semaines!$J$2:$L$523,2,FALSE),"")))))))))),IF($AE18=2013,VLOOKUP(Brut!AL18+1,Semaines!$A$2:$L$523,11,FALSE),IF($AE18=2014,VLOOKUP(Brut!AL18+1,Semaines!$B$2:$L$523,10,FALSE),IF($AE18=2015,VLOOKUP(Brut!AL18+1,Semaines!$C$2:$L$523,9,FALSE),IF($AE18=2016,VLOOKUP(Brut!AL18+1,Semaines!$D$2:$L$523,8,FALSE),IF($AE18=2017,VLOOKUP(Brut!AL18+1,Semaines!$E$2:$L$523,7,FALSE),IF($AE18=2018,VLOOKUP(Brut!AL18+1,Semaines!$F$2:$L$523,6,FALSE),IF($AE18=2019,VLOOKUP(Brut!AL18+1,Semaines!$G$2:$L$523,5,FALSE),IF($AE18=2020,VLOOKUP(Brut!AL18+1,Semaines!$H$2:$L$523,4,FALSE),IF($AE18=2021,VLOOKUP(Brut!AL18+1,Semaines!$I$2:$L$523,3,FALSE),IF($AE18=2022,VLOOKUP(Brut!AL18+1,Semaines!$J$2:$L$523,2,FALSE),"")))))))))))),_xlfn.ISOWEEKNUM(AN18)),"")</f>
        <v>47</v>
      </c>
      <c r="AP18" s="119">
        <f>IF(AN18="",IF(AM18="",IF(AK18="","",IF($AE18=2013,VLOOKUP(Brut!AO18,Semaines!$A$2:$L$523,12,FALSE),IF($AE18=2014,VLOOKUP(Brut!AO18,Semaines!$B$2:$L$523,11,FALSE),IF($AE18=2015,VLOOKUP(Brut!AO18,Semaines!$C$2:$L$523,10,FALSE),IF($AE18=2016,VLOOKUP(Brut!AO18,Semaines!$D$2:$L$523,9,FALSE),IF($AE18=2017,VLOOKUP(Brut!AO18,Semaines!$E$2:$L$523,8,FALSE),IF($AE18=2018,VLOOKUP(Brut!AO18,Semaines!$F$2:$L$523,7,FALSE),IF($AE18=2019,VLOOKUP(Brut!AO18,Semaines!$G$2:$L$523,6,FALSE),IF($AE18=2020,VLOOKUP(Brut!AO18,Semaines!$H$2:$L$523,5,FALSE),IF($AE18=2021,VLOOKUP(Brut!AO18,Semaines!$I$2:$L$523,4,FALSE),IF($AE18=2022,VLOOKUP(Brut!AO18,Semaines!$J$2:$L$523,3,FALSE),""))))))))))),IF(AL18="",IF($AE18=2013,VLOOKUP(Brut!AO18,Semaines!$A$2:$L$523,12,FALSE),IF($AE18=2014,VLOOKUP(Brut!AO18,Semaines!$B$2:$L$523,11,FALSE),IF($AE18=2015,VLOOKUP(Brut!AO18,Semaines!$C$2:$L$523,10,FALSE),IF($AE18=2016,VLOOKUP(Brut!AO18,Semaines!$D$2:$L$523,9,FALSE),IF($AE18=2017,VLOOKUP(Brut!AO18,Semaines!$E$2:$L$523,8,FALSE),IF($AE18=2018,VLOOKUP(Brut!AO18,Semaines!$F$2:$L$523,7,FALSE),IF($AE18=2019,VLOOKUP(Brut!AO18,Semaines!$G$2:$L$523,6,FALSE),IF($AE18=2020,VLOOKUP(Brut!AO18,Semaines!$H$2:$L$523,5,FALSE),IF($AE18=2021,VLOOKUP(Brut!AO18,Semaines!$I$2:$L$523,4,FALSE),IF($AE18=2022,VLOOKUP(Brut!AO18,Semaines!$J$2:$L$523,3,FALSE),"")))))))))),IF(AK18="","",IF($AE18=2013,VLOOKUP(Brut!AO18,Semaines!$A$2:$L$523,12,FALSE),IF($AE18=2014,VLOOKUP(Brut!AO18,Semaines!$B$2:$L$523,11,FALSE),IF($AE18=2015,VLOOKUP(Brut!AO18,Semaines!$C$2:$L$523,10,FALSE),IF($AE18=2016,VLOOKUP(Brut!AO18,Semaines!$D$2:$L$523,9,FALSE),IF($AE18=2017,VLOOKUP(Brut!AO18,Semaines!$E$2:$L$523,8,FALSE),IF($AE18=2018,VLOOKUP(Brut!AO18,Semaines!$F$2:$L$523,7,FALSE),IF($AE18=2019,VLOOKUP(Brut!AO18,Semaines!$G$2:$L$523,6,FALSE),IF($AE18=2020,VLOOKUP(Brut!AO18,Semaines!$H$2:$L$523,5,FALSE),IF($AE18=2021,VLOOKUP(Brut!AO18,Semaines!$I$2:$L$523,4,FALSE),IF($AE18=2022,VLOOKUP(Brut!AO18,Semaines!$J$2:$L$523,3,FALSE),""))))))))))))),IF(AND(MONTH(AN18)=12,_xlfn.ISOWEEKNUM(AN18)=1),YEAR(AN18)+1,YEAR(AN18)))</f>
        <v>2017</v>
      </c>
      <c r="AQ18" s="132"/>
      <c r="AR18" s="133"/>
      <c r="AS18" s="210"/>
      <c r="AT18" s="209"/>
      <c r="AU18" s="208"/>
      <c r="AV18" s="208"/>
      <c r="AW18" s="118">
        <f>IF($AE18=2013,VLOOKUP(Brut!AW18,Semaines!$A$2:$L$523,11,FALSE),IF($AE18=2014,VLOOKUP(Brut!AW18,Semaines!$B$2:$L$523,10,FALSE),IF($AE18=2015,VLOOKUP(Brut!AW18,Semaines!$C$2:$L$523,9,FALSE),IF($AE18=2016,VLOOKUP(Brut!AW18,Semaines!$D$2:$L$523,8,FALSE),IF($AE18=2017,VLOOKUP(Brut!AW18,Semaines!$E$2:$L$523,7,FALSE),IF($AE18=2018,VLOOKUP(Brut!AW18,Semaines!$F$2:$L$523,6,FALSE),IF($AE18=2019,VLOOKUP(Brut!AW18,Semaines!$G$2:$L$523,5,FALSE),IF($AE18=2020,VLOOKUP(Brut!AW18,Semaines!$H$2:$L$523,4,FALSE),IF($AE18=2021,VLOOKUP(Brut!AW18,Semaines!$I$2:$L$523,3,FALSE),IF($AE18=2022,VLOOKUP(Brut!AW18,Semaines!$J$2:$L$523,2,FALSE),""))))))))))</f>
        <v>49</v>
      </c>
      <c r="AX18" s="119">
        <f>IF($AE18=2013,VLOOKUP(Brut!AW18,Semaines!$A$2:$L$523,12,FALSE),IF($AE18=2014,VLOOKUP(Brut!AW18,Semaines!$B$2:$L$523,11,FALSE),IF($AE18=2015,VLOOKUP(Brut!AW18,Semaines!$C$2:$L$523,10,FALSE),IF($AE18=2016,VLOOKUP(Brut!AW18,Semaines!$D$2:$L$523,9,FALSE),IF($AE18=2017,VLOOKUP(Brut!AW18,Semaines!$E$2:$L$523,8,FALSE),IF($AE18=2018,VLOOKUP(Brut!AW18,Semaines!$F$2:$L$523,7,FALSE),IF($AE18=2019,VLOOKUP(Brut!AW18,Semaines!$G$2:$L$523,6,FALSE),IF($AE18=2020,VLOOKUP(Brut!AW18,Semaines!$H$2:$L$523,5,FALSE),IF($AE18=2021,VLOOKUP(Brut!AW18,Semaines!$I$2:$L$523,4,FALSE),IF($AE18=2022,VLOOKUP(Brut!AW18,Semaines!$J$2:$L$523,3,FALSE),""))))))))))</f>
        <v>2017</v>
      </c>
      <c r="AY18" s="134"/>
      <c r="AZ18" s="133"/>
      <c r="BA18" s="118">
        <f>IF($AE18=2013,VLOOKUP(Brut!BA18,Semaines!$A$2:$L$523,11,FALSE),IF($AE18=2014,VLOOKUP(Brut!BA18,Semaines!$B$2:$L$523,10,FALSE),IF($AE18=2015,VLOOKUP(Brut!BA18,Semaines!$C$2:$L$523,9,FALSE),IF($AE18=2016,VLOOKUP(Brut!BA18,Semaines!$D$2:$L$523,8,FALSE),IF($AE18=2017,VLOOKUP(Brut!BA18,Semaines!$E$2:$L$523,7,FALSE),IF($AE18=2018,VLOOKUP(Brut!BA18,Semaines!$F$2:$L$523,6,FALSE),IF($AE18=2019,VLOOKUP(Brut!BA18,Semaines!$G$2:$L$523,5,FALSE),IF($AE18=2020,VLOOKUP(Brut!BA18,Semaines!$H$2:$L$523,4,FALSE),IF($AE18=2021,VLOOKUP(Brut!BA18,Semaines!$I$2:$L$523,3,FALSE),IF($AE18=2022,VLOOKUP(Brut!BA18,Semaines!$J$2:$L$523,2,FALSE),""))))))))))</f>
        <v>51</v>
      </c>
      <c r="BB18" s="119">
        <f>IF($AE18=2013,VLOOKUP(Brut!BA18,Semaines!$A$2:$L$523,12,FALSE),IF($AE18=2014,VLOOKUP(Brut!BA18,Semaines!$B$2:$L$523,11,FALSE),IF($AE18=2015,VLOOKUP(Brut!BA18,Semaines!$C$2:$L$523,10,FALSE),IF($AE18=2016,VLOOKUP(Brut!BA18,Semaines!$D$2:$L$523,9,FALSE),IF($AE18=2017,VLOOKUP(Brut!BA18,Semaines!$E$2:$L$523,8,FALSE),IF($AE18=2018,VLOOKUP(Brut!BA18,Semaines!$F$2:$L$523,7,FALSE),IF($AE18=2019,VLOOKUP(Brut!BA18,Semaines!$G$2:$L$523,6,FALSE),IF($AE18=2020,VLOOKUP(Brut!BA18,Semaines!$H$2:$L$523,5,FALSE),IF($AE18=2021,VLOOKUP(Brut!BA18,Semaines!$I$2:$L$523,4,FALSE),IF($AE18=2022,VLOOKUP(Brut!BA18,Semaines!$J$2:$L$523,3,FALSE),""))))))))))</f>
        <v>2017</v>
      </c>
      <c r="BC18" s="134"/>
      <c r="BD18" s="133"/>
      <c r="BE18" s="118">
        <f>IF($AE18=2013,VLOOKUP(Brut!BE18,Semaines!$A$2:$L$523,11,FALSE),IF($AE18=2014,VLOOKUP(Brut!BE18,Semaines!$B$2:$L$523,10,FALSE),IF($AE18=2015,VLOOKUP(Brut!BE18,Semaines!$C$2:$L$523,9,FALSE),IF($AE18=2016,VLOOKUP(Brut!BE18,Semaines!$D$2:$L$523,8,FALSE),IF($AE18=2017,VLOOKUP(Brut!BE18,Semaines!$E$2:$L$523,7,FALSE),IF($AE18=2018,VLOOKUP(Brut!BE18,Semaines!$F$2:$L$523,6,FALSE),IF($AE18=2019,VLOOKUP(Brut!BE18,Semaines!$G$2:$L$523,5,FALSE),IF($AE18=2020,VLOOKUP(Brut!BE18,Semaines!$H$2:$L$523,4,FALSE),IF($AE18=2021,VLOOKUP(Brut!BE18,Semaines!$I$2:$L$523,3,FALSE),IF($AE18=2022,VLOOKUP(Brut!BE18,Semaines!$J$2:$L$523,2,FALSE),""))))))))))</f>
        <v>1</v>
      </c>
      <c r="BF18" s="119">
        <f>IF($AE18=2013,VLOOKUP(Brut!BE18,Semaines!$A$2:$L$523,12,FALSE),IF($AE18=2014,VLOOKUP(Brut!BE18,Semaines!$B$2:$L$523,11,FALSE),IF($AE18=2015,VLOOKUP(Brut!BE18,Semaines!$C$2:$L$523,10,FALSE),IF($AE18=2016,VLOOKUP(Brut!BE18,Semaines!$D$2:$L$523,9,FALSE),IF($AE18=2017,VLOOKUP(Brut!BE18,Semaines!$E$2:$L$523,8,FALSE),IF($AE18=2018,VLOOKUP(Brut!BE18,Semaines!$F$2:$L$523,7,FALSE),IF($AE18=2019,VLOOKUP(Brut!BE18,Semaines!$G$2:$L$523,6,FALSE),IF($AE18=2020,VLOOKUP(Brut!BE18,Semaines!$H$2:$L$523,5,FALSE),IF($AE18=2021,VLOOKUP(Brut!BE18,Semaines!$I$2:$L$523,4,FALSE),IF($AE18=2022,VLOOKUP(Brut!BE18,Semaines!$J$2:$L$523,3,FALSE),""))))))))))</f>
        <v>2018</v>
      </c>
      <c r="BG18" s="134"/>
      <c r="BH18" s="133"/>
      <c r="BI18" s="130">
        <f>IF(Import!AM8=0,"",Import!AM8)</f>
        <v>43158</v>
      </c>
      <c r="BJ18" s="118">
        <f t="array" ref="BJ18">IFERROR(IF(BI18="",IF(BG18="",IF(BE18="","",IF($AE18=2013,VLOOKUP(Brut!BE18+1,Semaines!$A$2:$L$523,11,FALSE),IF($AE18=2014,VLOOKUP(Brut!BE18+1,Semaines!$B$2:$L$523,10,FALSE),IF($AE18=2015,VLOOKUP(Brut!BE18+1,Semaines!$C$2:$L$523,9,FALSE),IF($AE18=2016,VLOOKUP(Brut!BE18+1,Semaines!$D$2:$L$523,8,FALSE),IF($AE18=2017,VLOOKUP(Brut!BE18+1,Semaines!$E$2:$L$523,7,FALSE),IF($AE18=2018,VLOOKUP(Brut!BE18+1,Semaines!$F$2:$L$523,6,FALSE),IF($AE18=2019,VLOOKUP(Brut!BE18+1,Semaines!$G$2:$L$523,5,FALSE),IF($AE18=2020,VLOOKUP(Brut!BE18+1,Semaines!$H$2:$L$523,4,FALSE),IF($AE18=2021,VLOOKUP(Brut!BE18+1,Semaines!$I$2:$L$523,3,FALSE),IF($AE18=2022,VLOOKUP(Brut!BE18+1,Semaines!$J$2:$L$523,2,FALSE),""))))))))))),IF(BH18="",IF($AE18=2013,VLOOKUP(Brut!BE18+1,Semaines!$A$2:$L$523,11,FALSE),IF($AE18=2014,VLOOKUP(Brut!BE18+1,Semaines!$B$2:$L$523,10,FALSE),IF($AE18=2015,VLOOKUP(Brut!BE18+1,Semaines!$C$2:$L$523,9,FALSE),IF($AE18=2016,VLOOKUP(Brut!BE18+1,Semaines!$D$2:$L$523,8,FALSE),IF($AE18=2017,VLOOKUP(Brut!BE18+1,Semaines!$E$2:$L$523,7,FALSE),IF($AE18=2018,VLOOKUP(Brut!BE18+1,Semaines!$F$2:$L$523,6,FALSE),IF($AE18=2019,VLOOKUP(Brut!BE18+1,Semaines!$G$2:$L$523,5,FALSE),IF($AE18=2020,VLOOKUP(Brut!BE18+1,Semaines!$H$2:$L$523,4,FALSE),IF($AE18=2021,VLOOKUP(Brut!BE18+1,Semaines!$I$2:$L$523,3,FALSE),IF($AE18=2022,VLOOKUP(Brut!BE18+1,Semaines!$J$2:$L$523,2,FALSE),"")))))))))),IF($AE18=2013,VLOOKUP(Brut!BG18+1,Semaines!$A$2:$L$523,11,FALSE),IF($AE18=2014,VLOOKUP(Brut!BG18+1,Semaines!$B$2:$L$523,10,FALSE),IF($AE18=2015,VLOOKUP(Brut!BG18+1,Semaines!$C$2:$L$523,9,FALSE),IF($AE18=2016,VLOOKUP(Brut!BG18+1,Semaines!$D$2:$L$523,8,FALSE),IF($AE18=2017,VLOOKUP(Brut!BG18+1,Semaines!$E$2:$L$523,7,FALSE),IF($AE18=2018,VLOOKUP(Brut!BG18+1,Semaines!$F$2:$L$523,6,FALSE),IF($AE18=2019,VLOOKUP(Brut!BG18+1,Semaines!$G$2:$L$523,5,FALSE),IF($AE18=2020,VLOOKUP(Brut!BG18+1,Semaines!$H$2:$L$523,4,FALSE),IF($AE18=2021,VLOOKUP(Brut!BG18+1,Semaines!$I$2:$L$523,3,FALSE),IF($AE18=2022,VLOOKUP(Brut!BG18+1,Semaines!$J$2:$L$523,2,FALSE),"")))))))))))),_xlfn.ISOWEEKNUM(BI18)),"")</f>
        <v>9</v>
      </c>
      <c r="BK18" s="119">
        <f>IF(BI18="",IF(BH18="",IF(BF18="","",IF($AE18=2013,VLOOKUP(Brut!BJ18,Semaines!$A$2:$L$523,12,FALSE),IF($AE18=2014,VLOOKUP(Brut!BJ18,Semaines!$B$2:$L$523,11,FALSE),IF($AE18=2015,VLOOKUP(Brut!BJ18,Semaines!$C$2:$L$523,10,FALSE),IF($AE18=2016,VLOOKUP(Brut!BJ18,Semaines!$D$2:$L$523,9,FALSE),IF($AE18=2017,VLOOKUP(Brut!BJ18,Semaines!$E$2:$L$523,8,FALSE),IF($AE18=2018,VLOOKUP(Brut!BJ18,Semaines!$F$2:$L$523,7,FALSE),IF($AE18=2019,VLOOKUP(Brut!BJ18,Semaines!$G$2:$L$523,6,FALSE),IF($AE18=2020,VLOOKUP(Brut!BJ18,Semaines!$H$2:$L$523,5,FALSE),IF($AE18=2021,VLOOKUP(Brut!BJ18,Semaines!$I$2:$L$523,4,FALSE),IF($AE18=2022,VLOOKUP(Brut!BJ18,Semaines!$J$2:$L$523,3,FALSE),""))))))))))),IF(BG18="",IF($AE18=2013,VLOOKUP(Brut!BJ18,Semaines!$A$2:$L$523,12,FALSE),IF($AE18=2014,VLOOKUP(Brut!BJ18,Semaines!$B$2:$L$523,11,FALSE),IF($AE18=2015,VLOOKUP(Brut!BJ18,Semaines!$C$2:$L$523,10,FALSE),IF($AE18=2016,VLOOKUP(Brut!BJ18,Semaines!$D$2:$L$523,9,FALSE),IF($AE18=2017,VLOOKUP(Brut!BJ18,Semaines!$E$2:$L$523,8,FALSE),IF($AE18=2018,VLOOKUP(Brut!BJ18,Semaines!$F$2:$L$523,7,FALSE),IF($AE18=2019,VLOOKUP(Brut!BJ18,Semaines!$G$2:$L$523,6,FALSE),IF($AE18=2020,VLOOKUP(Brut!BJ18,Semaines!$H$2:$L$523,5,FALSE),IF($AE18=2021,VLOOKUP(Brut!BJ18,Semaines!$I$2:$L$523,4,FALSE),IF($AE18=2022,VLOOKUP(Brut!BJ18,Semaines!$J$2:$L$523,3,FALSE),"")))))))))),IF(BF18="","",IF($AE18=2013,VLOOKUP(Brut!BJ18,Semaines!$A$2:$L$523,12,FALSE),IF($AE18=2014,VLOOKUP(Brut!BJ18,Semaines!$B$2:$L$523,11,FALSE),IF($AE18=2015,VLOOKUP(Brut!BJ18,Semaines!$C$2:$L$523,10,FALSE),IF($AE18=2016,VLOOKUP(Brut!BJ18,Semaines!$D$2:$L$523,9,FALSE),IF($AE18=2017,VLOOKUP(Brut!BJ18,Semaines!$E$2:$L$523,8,FALSE),IF($AE18=2018,VLOOKUP(Brut!BJ18,Semaines!$F$2:$L$523,7,FALSE),IF($AE18=2019,VLOOKUP(Brut!BJ18,Semaines!$G$2:$L$523,6,FALSE),IF($AE18=2020,VLOOKUP(Brut!BJ18,Semaines!$H$2:$L$523,5,FALSE),IF($AE18=2021,VLOOKUP(Brut!BJ18,Semaines!$I$2:$L$523,4,FALSE),IF($AE18=2022,VLOOKUP(Brut!BJ18,Semaines!$J$2:$L$523,3,FALSE),""))))))))))))),IF(AND(MONTH(BI18)=12,_xlfn.ISOWEEKNUM(BI18)=1),YEAR(BI18)+1,YEAR(BI18)))</f>
        <v>2018</v>
      </c>
      <c r="BL18" s="132"/>
      <c r="BM18" s="133"/>
      <c r="BN18" s="118">
        <f>IF($AE18=2013,VLOOKUP(Brut!BN18,Semaines!$A$2:$L$523,11,FALSE),IF($AE18=2014,VLOOKUP(Brut!BN18,Semaines!$B$2:$L$523,10,FALSE),IF($AE18=2015,VLOOKUP(Brut!BN18,Semaines!$C$2:$L$523,9,FALSE),IF($AE18=2016,VLOOKUP(Brut!BN18,Semaines!$D$2:$L$523,8,FALSE),IF($AE18=2017,VLOOKUP(Brut!BN18,Semaines!$E$2:$L$523,7,FALSE),IF($AE18=2018,VLOOKUP(Brut!BN18,Semaines!$F$2:$L$523,6,FALSE),IF($AE18=2019,VLOOKUP(Brut!BN18,Semaines!$G$2:$L$523,5,FALSE),IF($AE18=2020,VLOOKUP(Brut!BN18,Semaines!$H$2:$L$523,4,FALSE),IF($AE18=2021,VLOOKUP(Brut!BN18,Semaines!$I$2:$L$523,3,FALSE),IF($AE18=2022,VLOOKUP(Brut!BN18,Semaines!$J$2:$L$523,2,FALSE),""))))))))))</f>
        <v>2</v>
      </c>
      <c r="BO18" s="119">
        <f>IF($AE18=2013,VLOOKUP(Brut!BN18,Semaines!$A$2:$L$523,12,FALSE),IF($AE18=2014,VLOOKUP(Brut!BN18,Semaines!$B$2:$L$523,11,FALSE),IF($AE18=2015,VLOOKUP(Brut!BN18,Semaines!$C$2:$L$523,10,FALSE),IF($AE18=2016,VLOOKUP(Brut!BN18,Semaines!$D$2:$L$523,9,FALSE),IF($AE18=2017,VLOOKUP(Brut!BN18,Semaines!$E$2:$L$523,8,FALSE),IF($AE18=2018,VLOOKUP(Brut!BN18,Semaines!$F$2:$L$523,7,FALSE),IF($AE18=2019,VLOOKUP(Brut!BN18,Semaines!$G$2:$L$523,6,FALSE),IF($AE18=2020,VLOOKUP(Brut!BN18,Semaines!$H$2:$L$523,5,FALSE),IF($AE18=2021,VLOOKUP(Brut!BN18,Semaines!$I$2:$L$523,4,FALSE),IF($AE18=2022,VLOOKUP(Brut!BN18,Semaines!$J$2:$L$523,3,FALSE),""))))))))))</f>
        <v>2018</v>
      </c>
      <c r="BP18" s="134"/>
      <c r="BQ18" s="133"/>
      <c r="BR18" s="208"/>
      <c r="BS18" s="118">
        <f>IF($AE18=2013,VLOOKUP(Brut!BS18,Semaines!$A$2:$L$523,11,FALSE),IF($AE18=2014,VLOOKUP(Brut!BS18,Semaines!$B$2:$L$523,10,FALSE),IF($AE18=2015,VLOOKUP(Brut!BS18,Semaines!$C$2:$L$523,9,FALSE),IF($AE18=2016,VLOOKUP(Brut!BS18,Semaines!$D$2:$L$523,8,FALSE),IF($AE18=2017,VLOOKUP(Brut!BS18,Semaines!$E$2:$L$523,7,FALSE),IF($AE18=2018,VLOOKUP(Brut!BS18,Semaines!$F$2:$L$523,6,FALSE),IF($AE18=2019,VLOOKUP(Brut!BS18,Semaines!$G$2:$L$523,5,FALSE),IF($AE18=2020,VLOOKUP(Brut!BS18,Semaines!$H$2:$L$523,4,FALSE),IF($AE18=2021,VLOOKUP(Brut!BS18,Semaines!$I$2:$L$523,3,FALSE),IF($AE18=2022,VLOOKUP(Brut!BS18,Semaines!$J$2:$L$523,2,FALSE),""))))))))))</f>
        <v>4</v>
      </c>
      <c r="BT18" s="119">
        <f>IF($AE18=2013,VLOOKUP(Brut!BS18,Semaines!$A$2:$L$523,12,FALSE),IF($AE18=2014,VLOOKUP(Brut!BS18,Semaines!$B$2:$L$523,11,FALSE),IF($AE18=2015,VLOOKUP(Brut!BS18,Semaines!$C$2:$L$523,10,FALSE),IF($AE18=2016,VLOOKUP(Brut!BS18,Semaines!$D$2:$L$523,9,FALSE),IF($AE18=2017,VLOOKUP(Brut!BS18,Semaines!$E$2:$L$523,8,FALSE),IF($AE18=2018,VLOOKUP(Brut!BS18,Semaines!$F$2:$L$523,7,FALSE),IF($AE18=2019,VLOOKUP(Brut!BS18,Semaines!$G$2:$L$523,6,FALSE),IF($AE18=2020,VLOOKUP(Brut!BS18,Semaines!$H$2:$L$523,5,FALSE),IF($AE18=2021,VLOOKUP(Brut!BS18,Semaines!$I$2:$L$523,4,FALSE),IF($AE18=2022,VLOOKUP(Brut!BS18,Semaines!$J$2:$L$523,3,FALSE),""))))))))))</f>
        <v>2018</v>
      </c>
      <c r="BU18" s="134"/>
      <c r="BV18" s="133"/>
      <c r="BW18" s="208"/>
      <c r="BX18" s="118">
        <f>IF($AE18=2013,VLOOKUP(Brut!BX18,Semaines!$A$2:$L$523,11,FALSE),IF($AE18=2014,VLOOKUP(Brut!BX18,Semaines!$B$2:$L$523,10,FALSE),IF($AE18=2015,VLOOKUP(Brut!BX18,Semaines!$C$2:$L$523,9,FALSE),IF($AE18=2016,VLOOKUP(Brut!BX18,Semaines!$D$2:$L$523,8,FALSE),IF($AE18=2017,VLOOKUP(Brut!BX18,Semaines!$E$2:$L$523,7,FALSE),IF($AE18=2018,VLOOKUP(Brut!BX18,Semaines!$F$2:$L$523,6,FALSE),IF($AE18=2019,VLOOKUP(Brut!BX18,Semaines!$G$2:$L$523,5,FALSE),IF($AE18=2020,VLOOKUP(Brut!BX18,Semaines!$H$2:$L$523,4,FALSE),IF($AE18=2021,VLOOKUP(Brut!BX18,Semaines!$I$2:$L$523,3,FALSE),IF($AE18=2022,VLOOKUP(Brut!BX18,Semaines!$J$2:$L$523,2,FALSE),""))))))))))</f>
        <v>6</v>
      </c>
      <c r="BY18" s="119">
        <f>IF($AE18=2013,VLOOKUP(Brut!BX18,Semaines!$A$2:$L$523,12,FALSE),IF($AE18=2014,VLOOKUP(Brut!BX18,Semaines!$B$2:$L$523,11,FALSE),IF($AE18=2015,VLOOKUP(Brut!BX18,Semaines!$C$2:$L$523,10,FALSE),IF($AE18=2016,VLOOKUP(Brut!BX18,Semaines!$D$2:$L$523,9,FALSE),IF($AE18=2017,VLOOKUP(Brut!BX18,Semaines!$E$2:$L$523,8,FALSE),IF($AE18=2018,VLOOKUP(Brut!BX18,Semaines!$F$2:$L$523,7,FALSE),IF($AE18=2019,VLOOKUP(Brut!BX18,Semaines!$G$2:$L$523,6,FALSE),IF($AE18=2020,VLOOKUP(Brut!BX18,Semaines!$H$2:$L$523,5,FALSE),IF($AE18=2021,VLOOKUP(Brut!BX18,Semaines!$I$2:$L$523,4,FALSE),IF($AE18=2022,VLOOKUP(Brut!BX18,Semaines!$J$2:$L$523,3,FALSE),""))))))))))</f>
        <v>2018</v>
      </c>
      <c r="BZ18" s="134"/>
      <c r="CA18" s="133"/>
      <c r="CB18" s="130">
        <f>IF(Import!AQ8=0,"",Import!AQ8)</f>
        <v>43175</v>
      </c>
      <c r="CC18" s="118">
        <f t="array" ref="CC18">IFERROR(IF(CB18="",IF(BZ18="",IF(BX18="","",IF($AE18=2013,VLOOKUP(Brut!BX18+1,Semaines!$A$2:$L$523,11,FALSE),IF($AE18=2014,VLOOKUP(Brut!BX18+1,Semaines!$B$2:$L$523,10,FALSE),IF($AE18=2015,VLOOKUP(Brut!BX18+1,Semaines!$C$2:$L$523,9,FALSE),IF($AE18=2016,VLOOKUP(Brut!BX18+1,Semaines!$D$2:$L$523,8,FALSE),IF($AE18=2017,VLOOKUP(Brut!BX18+1,Semaines!$E$2:$L$523,7,FALSE),IF($AE18=2018,VLOOKUP(Brut!BX18+1,Semaines!$F$2:$L$523,6,FALSE),IF($AE18=2019,VLOOKUP(Brut!BX18+1,Semaines!$G$2:$L$523,5,FALSE),IF($AE18=2020,VLOOKUP(Brut!BX18+1,Semaines!$H$2:$L$523,4,FALSE),IF($AE18=2021,VLOOKUP(Brut!BX18+1,Semaines!$I$2:$L$523,3,FALSE),IF($AE18=2022,VLOOKUP(Brut!BX18+1,Semaines!$J$2:$L$523,2,FALSE),""))))))))))),IF(CA18="",IF($AE18=2013,VLOOKUP(Brut!BX18+1,Semaines!$A$2:$L$523,11,FALSE),IF($AE18=2014,VLOOKUP(Brut!BX18+1,Semaines!$B$2:$L$523,10,FALSE),IF($AE18=2015,VLOOKUP(Brut!BX18+1,Semaines!$C$2:$L$523,9,FALSE),IF($AE18=2016,VLOOKUP(Brut!BX18+1,Semaines!$D$2:$L$523,8,FALSE),IF($AE18=2017,VLOOKUP(Brut!BX18+1,Semaines!$E$2:$L$523,7,FALSE),IF($AE18=2018,VLOOKUP(Brut!BX18+1,Semaines!$F$2:$L$523,6,FALSE),IF($AE18=2019,VLOOKUP(Brut!BX18+1,Semaines!$G$2:$L$523,5,FALSE),IF($AE18=2020,VLOOKUP(Brut!BX18+1,Semaines!$H$2:$L$523,4,FALSE),IF($AE18=2021,VLOOKUP(Brut!BX18+1,Semaines!$I$2:$L$523,3,FALSE),IF($AE18=2022,VLOOKUP(Brut!BX18+1,Semaines!$J$2:$L$523,2,FALSE),"")))))))))),IF($AE18=2013,VLOOKUP(Brut!BZ18+1,Semaines!$A$2:$L$523,11,FALSE),IF($AE18=2014,VLOOKUP(Brut!BZ18+1,Semaines!$B$2:$L$523,10,FALSE),IF($AE18=2015,VLOOKUP(Brut!BZ18+1,Semaines!$C$2:$L$523,9,FALSE),IF($AE18=2016,VLOOKUP(Brut!BZ18+1,Semaines!$D$2:$L$523,8,FALSE),IF($AE18=2017,VLOOKUP(Brut!BZ18+1,Semaines!$E$2:$L$523,7,FALSE),IF($AE18=2018,VLOOKUP(Brut!BZ18+1,Semaines!$F$2:$L$523,6,FALSE),IF($AE18=2019,VLOOKUP(Brut!BZ18+1,Semaines!$G$2:$L$523,5,FALSE),IF($AE18=2020,VLOOKUP(Brut!BZ18+1,Semaines!$H$2:$L$523,4,FALSE),IF($AE18=2021,VLOOKUP(Brut!BZ18+1,Semaines!$I$2:$L$523,3,FALSE),IF($AE18=2022,VLOOKUP(Brut!BZ18+1,Semaines!$J$2:$L$523,2,FALSE),"")))))))))))),_xlfn.ISOWEEKNUM(CB18)),"")</f>
        <v>11</v>
      </c>
      <c r="CD18" s="119">
        <f>IF(CB18="",IF(CA18="",IF(BY18="","",IF($AE18=2013,VLOOKUP(Brut!CC18,Semaines!$A$2:$L$523,12,FALSE),IF($AE18=2014,VLOOKUP(Brut!CC18,Semaines!$B$2:$L$523,11,FALSE),IF($AE18=2015,VLOOKUP(Brut!CC18,Semaines!$C$2:$L$523,10,FALSE),IF($AE18=2016,VLOOKUP(Brut!CC18,Semaines!$D$2:$L$523,9,FALSE),IF($AE18=2017,VLOOKUP(Brut!CC18,Semaines!$E$2:$L$523,8,FALSE),IF($AE18=2018,VLOOKUP(Brut!CC18,Semaines!$F$2:$L$523,7,FALSE),IF($AE18=2019,VLOOKUP(Brut!CC18,Semaines!$G$2:$L$523,6,FALSE),IF($AE18=2020,VLOOKUP(Brut!CC18,Semaines!$H$2:$L$523,5,FALSE),IF($AE18=2021,VLOOKUP(Brut!CC18,Semaines!$I$2:$L$523,4,FALSE),IF($AE18=2022,VLOOKUP(Brut!CC18,Semaines!$J$2:$L$523,3,FALSE),""))))))))))),IF(BZ18="",IF($AE18=2013,VLOOKUP(Brut!CC18,Semaines!$A$2:$L$523,12,FALSE),IF($AE18=2014,VLOOKUP(Brut!CC18,Semaines!$B$2:$L$523,11,FALSE),IF($AE18=2015,VLOOKUP(Brut!CC18,Semaines!$C$2:$L$523,10,FALSE),IF($AE18=2016,VLOOKUP(Brut!CC18,Semaines!$D$2:$L$523,9,FALSE),IF($AE18=2017,VLOOKUP(Brut!CC18,Semaines!$E$2:$L$523,8,FALSE),IF($AE18=2018,VLOOKUP(Brut!CC18,Semaines!$F$2:$L$523,7,FALSE),IF($AE18=2019,VLOOKUP(Brut!CC18,Semaines!$G$2:$L$523,6,FALSE),IF($AE18=2020,VLOOKUP(Brut!CC18,Semaines!$H$2:$L$523,5,FALSE),IF($AE18=2021,VLOOKUP(Brut!CC18,Semaines!$I$2:$L$523,4,FALSE),IF($AE18=2022,VLOOKUP(Brut!CC18,Semaines!$J$2:$L$523,3,FALSE),"")))))))))),IF(BY18="","",IF($AE18=2013,VLOOKUP(Brut!CC18,Semaines!$A$2:$L$523,12,FALSE),IF($AE18=2014,VLOOKUP(Brut!CC18,Semaines!$B$2:$L$523,11,FALSE),IF($AE18=2015,VLOOKUP(Brut!CC18,Semaines!$C$2:$L$523,10,FALSE),IF($AE18=2016,VLOOKUP(Brut!CC18,Semaines!$D$2:$L$523,9,FALSE),IF($AE18=2017,VLOOKUP(Brut!CC18,Semaines!$E$2:$L$523,8,FALSE),IF($AE18=2018,VLOOKUP(Brut!CC18,Semaines!$F$2:$L$523,7,FALSE),IF($AE18=2019,VLOOKUP(Brut!CC18,Semaines!$G$2:$L$523,6,FALSE),IF($AE18=2020,VLOOKUP(Brut!CC18,Semaines!$H$2:$L$523,5,FALSE),IF($AE18=2021,VLOOKUP(Brut!CC18,Semaines!$I$2:$L$523,4,FALSE),IF($AE18=2022,VLOOKUP(Brut!CC18,Semaines!$J$2:$L$523,3,FALSE),""))))))))))))),IF(AND(MONTH(CB18)=12,_xlfn.ISOWEEKNUM(CB18)=1),YEAR(CB18)+1,YEAR(CB18)))</f>
        <v>2018</v>
      </c>
      <c r="CE18" s="132"/>
      <c r="CF18" s="133"/>
      <c r="CG18" s="118">
        <f>IF($AE18=2013,VLOOKUP(Brut!CG18,Semaines!$A$2:$L$523,11,FALSE),IF($AE18=2014,VLOOKUP(Brut!CG18,Semaines!$B$2:$L$523,10,FALSE),IF($AE18=2015,VLOOKUP(Brut!CG18,Semaines!$C$2:$L$523,9,FALSE),IF($AE18=2016,VLOOKUP(Brut!CG18,Semaines!$D$2:$L$523,8,FALSE),IF($AE18=2017,VLOOKUP(Brut!CG18,Semaines!$E$2:$L$523,7,FALSE),IF($AE18=2018,VLOOKUP(Brut!CG18,Semaines!$F$2:$L$523,6,FALSE),IF($AE18=2019,VLOOKUP(Brut!CG18,Semaines!$G$2:$L$523,5,FALSE),IF($AE18=2020,VLOOKUP(Brut!CG18,Semaines!$H$2:$L$523,4,FALSE),IF($AE18=2021,VLOOKUP(Brut!CG18,Semaines!$I$2:$L$523,3,FALSE),IF($AE18=2022,VLOOKUP(Brut!CG18,Semaines!$J$2:$L$523,2,FALSE),""))))))))))</f>
        <v>7</v>
      </c>
      <c r="CH18" s="119">
        <f>IF($AE18=2013,VLOOKUP(Brut!CG18,Semaines!$A$2:$L$523,12,FALSE),IF($AE18=2014,VLOOKUP(Brut!CG18,Semaines!$B$2:$L$523,11,FALSE),IF($AE18=2015,VLOOKUP(Brut!CG18,Semaines!$C$2:$L$523,10,FALSE),IF($AE18=2016,VLOOKUP(Brut!CG18,Semaines!$D$2:$L$523,9,FALSE),IF($AE18=2017,VLOOKUP(Brut!CG18,Semaines!$E$2:$L$523,8,FALSE),IF($AE18=2018,VLOOKUP(Brut!CG18,Semaines!$F$2:$L$523,7,FALSE),IF($AE18=2019,VLOOKUP(Brut!CG18,Semaines!$G$2:$L$523,6,FALSE),IF($AE18=2020,VLOOKUP(Brut!CG18,Semaines!$H$2:$L$523,5,FALSE),IF($AE18=2021,VLOOKUP(Brut!CG18,Semaines!$I$2:$L$523,4,FALSE),IF($AE18=2022,VLOOKUP(Brut!CG18,Semaines!$J$2:$L$523,3,FALSE),""))))))))))</f>
        <v>2018</v>
      </c>
      <c r="CI18" s="134"/>
      <c r="CJ18" s="133"/>
      <c r="CK18" s="208"/>
      <c r="CL18" s="118">
        <f>IF($AE18=2013,VLOOKUP(Brut!CL18,Semaines!$A$2:$L$523,11,FALSE),IF($AE18=2014,VLOOKUP(Brut!CL18,Semaines!$B$2:$L$523,10,FALSE),IF($AE18=2015,VLOOKUP(Brut!CL18,Semaines!$C$2:$L$523,9,FALSE),IF($AE18=2016,VLOOKUP(Brut!CL18,Semaines!$D$2:$L$523,8,FALSE),IF($AE18=2017,VLOOKUP(Brut!CL18,Semaines!$E$2:$L$523,7,FALSE),IF($AE18=2018,VLOOKUP(Brut!CL18,Semaines!$F$2:$L$523,6,FALSE),IF($AE18=2019,VLOOKUP(Brut!CL18,Semaines!$G$2:$L$523,5,FALSE),IF($AE18=2020,VLOOKUP(Brut!CL18,Semaines!$H$2:$L$523,4,FALSE),IF($AE18=2021,VLOOKUP(Brut!CL18,Semaines!$I$2:$L$523,3,FALSE),IF($AE18=2022,VLOOKUP(Brut!CL18,Semaines!$J$2:$L$523,2,FALSE),""))))))))))</f>
        <v>8</v>
      </c>
      <c r="CM18" s="119">
        <f>IF($AE18=2013,VLOOKUP(Brut!CL18,Semaines!$A$2:$L$523,12,FALSE),IF($AE18=2014,VLOOKUP(Brut!CL18,Semaines!$B$2:$L$523,11,FALSE),IF($AE18=2015,VLOOKUP(Brut!CL18,Semaines!$C$2:$L$523,10,FALSE),IF($AE18=2016,VLOOKUP(Brut!CL18,Semaines!$D$2:$L$523,9,FALSE),IF($AE18=2017,VLOOKUP(Brut!CL18,Semaines!$E$2:$L$523,8,FALSE),IF($AE18=2018,VLOOKUP(Brut!CL18,Semaines!$F$2:$L$523,7,FALSE),IF($AE18=2019,VLOOKUP(Brut!CL18,Semaines!$G$2:$L$523,6,FALSE),IF($AE18=2020,VLOOKUP(Brut!CL18,Semaines!$H$2:$L$523,5,FALSE),IF($AE18=2021,VLOOKUP(Brut!CL18,Semaines!$I$2:$L$523,4,FALSE),IF($AE18=2022,VLOOKUP(Brut!CL18,Semaines!$J$2:$L$523,3,FALSE),""))))))))))</f>
        <v>2018</v>
      </c>
      <c r="CN18" s="134"/>
      <c r="CO18" s="133"/>
      <c r="CP18" s="118">
        <f>IF($AE18=2013,VLOOKUP(Brut!CP18,Semaines!$A$2:$L$523,11,FALSE),IF($AE18=2014,VLOOKUP(Brut!CP18,Semaines!$B$2:$L$523,10,FALSE),IF($AE18=2015,VLOOKUP(Brut!CP18,Semaines!$C$2:$L$523,9,FALSE),IF($AE18=2016,VLOOKUP(Brut!CP18,Semaines!$D$2:$L$523,8,FALSE),IF($AE18=2017,VLOOKUP(Brut!CP18,Semaines!$E$2:$L$523,7,FALSE),IF($AE18=2018,VLOOKUP(Brut!CP18,Semaines!$F$2:$L$523,6,FALSE),IF($AE18=2019,VLOOKUP(Brut!CP18,Semaines!$G$2:$L$523,5,FALSE),IF($AE18=2020,VLOOKUP(Brut!CP18,Semaines!$H$2:$L$523,4,FALSE),IF($AE18=2021,VLOOKUP(Brut!CP18,Semaines!$I$2:$L$523,3,FALSE),IF($AE18=2022,VLOOKUP(Brut!CP18,Semaines!$J$2:$L$523,2,FALSE),""))))))))))</f>
        <v>8</v>
      </c>
      <c r="CQ18" s="119">
        <f>IF($AE18=2013,VLOOKUP(Brut!CP18,Semaines!$A$2:$L$523,12,FALSE),IF($AE18=2014,VLOOKUP(Brut!CP18,Semaines!$B$2:$L$523,11,FALSE),IF($AE18=2015,VLOOKUP(Brut!CP18,Semaines!$C$2:$L$523,10,FALSE),IF($AE18=2016,VLOOKUP(Brut!CP18,Semaines!$D$2:$L$523,9,FALSE),IF($AE18=2017,VLOOKUP(Brut!CP18,Semaines!$E$2:$L$523,8,FALSE),IF($AE18=2018,VLOOKUP(Brut!CP18,Semaines!$F$2:$L$523,7,FALSE),IF($AE18=2019,VLOOKUP(Brut!CP18,Semaines!$G$2:$L$523,6,FALSE),IF($AE18=2020,VLOOKUP(Brut!CP18,Semaines!$H$2:$L$523,5,FALSE),IF($AE18=2021,VLOOKUP(Brut!CP18,Semaines!$I$2:$L$523,4,FALSE),IF($AE18=2022,VLOOKUP(Brut!CP18,Semaines!$J$2:$L$523,3,FALSE),""))))))))))</f>
        <v>2018</v>
      </c>
      <c r="CR18" s="134"/>
      <c r="CS18" s="133"/>
      <c r="CT18" s="208"/>
      <c r="CU18" s="118">
        <f>IF($AE18=2013,VLOOKUP(Brut!CV18,Semaines!$A$2:$L$523,11,FALSE),IF($AE18=2014,VLOOKUP(Brut!CV18,Semaines!$B$2:$L$523,10,FALSE),IF($AE18=2015,VLOOKUP(Brut!CV18,Semaines!$C$2:$L$523,9,FALSE),IF($AE18=2016,VLOOKUP(Brut!CV18,Semaines!$D$2:$L$523,8,FALSE),IF($AE18=2017,VLOOKUP(Brut!CV18,Semaines!$E$2:$L$523,7,FALSE),IF($AE18=2018,VLOOKUP(Brut!CV18,Semaines!$F$2:$L$523,6,FALSE),IF($AE18=2019,VLOOKUP(Brut!CV18,Semaines!$G$2:$L$523,5,FALSE),IF($AE18=2020,VLOOKUP(Brut!CV18,Semaines!$H$2:$L$523,4,FALSE),IF($AE18=2021,VLOOKUP(Brut!CV18,Semaines!$I$2:$L$523,3,FALSE),IF($AE18=2022,VLOOKUP(Brut!CV18,Semaines!$J$2:$L$523,2,FALSE),""))))))))))</f>
        <v>8</v>
      </c>
      <c r="CV18" s="119">
        <f>IF($AE18=2013,VLOOKUP(Brut!CV18,Semaines!$A$2:$L$523,12,FALSE),IF($AE18=2014,VLOOKUP(Brut!CV18,Semaines!$B$2:$L$523,11,FALSE),IF($AE18=2015,VLOOKUP(Brut!CV18,Semaines!$C$2:$L$523,10,FALSE),IF($AE18=2016,VLOOKUP(Brut!CV18,Semaines!$D$2:$L$523,9,FALSE),IF($AE18=2017,VLOOKUP(Brut!CV18,Semaines!$E$2:$L$523,8,FALSE),IF($AE18=2018,VLOOKUP(Brut!CV18,Semaines!$F$2:$L$523,7,FALSE),IF($AE18=2019,VLOOKUP(Brut!CV18,Semaines!$G$2:$L$523,6,FALSE),IF($AE18=2020,VLOOKUP(Brut!CV18,Semaines!$H$2:$L$523,5,FALSE),IF($AE18=2021,VLOOKUP(Brut!CV18,Semaines!$I$2:$L$523,4,FALSE),IF($AE18=2022,VLOOKUP(Brut!CV18,Semaines!$J$2:$L$523,3,FALSE),""))))))))))</f>
        <v>2018</v>
      </c>
      <c r="CW18" s="134"/>
      <c r="CX18" s="133"/>
      <c r="CY18" s="208"/>
      <c r="CZ18" s="118">
        <f>IF($AE18=2013,VLOOKUP(Brut!DB18,Semaines!$A$2:$L$523,11,FALSE),IF($AE18=2014,VLOOKUP(Brut!DB18,Semaines!$B$2:$L$523,10,FALSE),IF($AE18=2015,VLOOKUP(Brut!DB18,Semaines!$C$2:$L$523,9,FALSE),IF($AE18=2016,VLOOKUP(Brut!DB18,Semaines!$D$2:$L$523,8,FALSE),IF($AE18=2017,VLOOKUP(Brut!DB18,Semaines!$E$2:$L$523,7,FALSE),IF($AE18=2018,VLOOKUP(Brut!DB18,Semaines!$F$2:$L$523,6,FALSE),IF($AE18=2019,VLOOKUP(Brut!DB18,Semaines!$G$2:$L$523,5,FALSE),IF($AE18=2020,VLOOKUP(Brut!DB18,Semaines!$H$2:$L$523,4,FALSE),IF($AE18=2021,VLOOKUP(Brut!DB18,Semaines!$I$2:$L$523,3,FALSE),IF($AE18=2022,VLOOKUP(Brut!DB18,Semaines!$J$2:$L$523,2,FALSE),""))))))))))</f>
        <v>8</v>
      </c>
      <c r="DA18" s="119">
        <f>IF($AE18=2013,VLOOKUP(Brut!DB18,Semaines!$A$2:$L$523,12,FALSE),IF($AE18=2014,VLOOKUP(Brut!DB18,Semaines!$B$2:$L$523,11,FALSE),IF($AE18=2015,VLOOKUP(Brut!DB18,Semaines!$C$2:$L$523,10,FALSE),IF($AE18=2016,VLOOKUP(Brut!DB18,Semaines!$D$2:$L$523,9,FALSE),IF($AE18=2017,VLOOKUP(Brut!DB18,Semaines!$E$2:$L$523,8,FALSE),IF($AE18=2018,VLOOKUP(Brut!DB18,Semaines!$F$2:$L$523,7,FALSE),IF($AE18=2019,VLOOKUP(Brut!DB18,Semaines!$G$2:$L$523,6,FALSE),IF($AE18=2020,VLOOKUP(Brut!DB18,Semaines!$H$2:$L$523,5,FALSE),IF($AE18=2021,VLOOKUP(Brut!DB18,Semaines!$I$2:$L$523,4,FALSE),IF($AE18=2022,VLOOKUP(Brut!DB18,Semaines!$J$2:$L$523,3,FALSE),""))))))))))</f>
        <v>2018</v>
      </c>
      <c r="DB18" s="134"/>
      <c r="DC18" s="133"/>
      <c r="DD18" s="210"/>
      <c r="DE18" s="209"/>
      <c r="DF18" s="208"/>
      <c r="DG18" s="118">
        <f>IF($AE18=2013,VLOOKUP(Brut!DI18,Semaines!$A$2:$L$523,11,FALSE),IF($AE18=2014,VLOOKUP(Brut!DI18,Semaines!$B$2:$L$523,10,FALSE),IF($AE18=2015,VLOOKUP(Brut!DI18,Semaines!$C$2:$L$523,9,FALSE),IF($AE18=2016,VLOOKUP(Brut!DI18,Semaines!$D$2:$L$523,8,FALSE),IF($AE18=2017,VLOOKUP(Brut!DI18,Semaines!$E$2:$L$523,7,FALSE),IF($AE18=2018,VLOOKUP(Brut!DI18,Semaines!$F$2:$L$523,6,FALSE),IF($AE18=2019,VLOOKUP(Brut!DI18,Semaines!$G$2:$L$523,5,FALSE),IF($AE18=2020,VLOOKUP(Brut!DI18,Semaines!$H$2:$L$523,4,FALSE),IF($AE18=2021,VLOOKUP(Brut!DI18,Semaines!$I$2:$L$523,3,FALSE),IF($AE18=2022,VLOOKUP(Brut!DI18,Semaines!$J$2:$L$523,2,FALSE),""))))))))))</f>
        <v>9</v>
      </c>
      <c r="DH18" s="119">
        <f>IF($AE18=2013,VLOOKUP(Brut!DI18,Semaines!$A$2:$L$523,12,FALSE),IF($AE18=2014,VLOOKUP(Brut!DI18,Semaines!$B$2:$L$523,11,FALSE),IF($AE18=2015,VLOOKUP(Brut!DI18,Semaines!$C$2:$L$523,10,FALSE),IF($AE18=2016,VLOOKUP(Brut!DI18,Semaines!$D$2:$L$523,9,FALSE),IF($AE18=2017,VLOOKUP(Brut!DI18,Semaines!$E$2:$L$523,8,FALSE),IF($AE18=2018,VLOOKUP(Brut!DI18,Semaines!$F$2:$L$523,7,FALSE),IF($AE18=2019,VLOOKUP(Brut!DI18,Semaines!$G$2:$L$523,6,FALSE),IF($AE18=2020,VLOOKUP(Brut!DI18,Semaines!$H$2:$L$523,5,FALSE),IF($AE18=2021,VLOOKUP(Brut!DI18,Semaines!$I$2:$L$523,4,FALSE),IF($AE18=2022,VLOOKUP(Brut!DI18,Semaines!$J$2:$L$523,3,FALSE),""))))))))))</f>
        <v>2018</v>
      </c>
      <c r="DI18" s="134"/>
      <c r="DJ18" s="133"/>
      <c r="DK18" s="208"/>
      <c r="DL18" s="118">
        <f>IF($AE18=2013,VLOOKUP(Brut!DN18,Semaines!$A$2:$L$523,11,FALSE),IF($AE18=2014,VLOOKUP(Brut!DN18,Semaines!$B$2:$L$523,10,FALSE),IF($AE18=2015,VLOOKUP(Brut!DN18,Semaines!$C$2:$L$523,9,FALSE),IF($AE18=2016,VLOOKUP(Brut!DN18,Semaines!$D$2:$L$523,8,FALSE),IF($AE18=2017,VLOOKUP(Brut!DN18,Semaines!$E$2:$L$523,7,FALSE),IF($AE18=2018,VLOOKUP(Brut!DN18,Semaines!$F$2:$L$523,6,FALSE),IF($AE18=2019,VLOOKUP(Brut!DN18,Semaines!$G$2:$L$523,5,FALSE),IF($AE18=2020,VLOOKUP(Brut!DN18,Semaines!$H$2:$L$523,4,FALSE),IF($AE18=2021,VLOOKUP(Brut!DN18,Semaines!$I$2:$L$523,3,FALSE),IF($AE18=2022,VLOOKUP(Brut!DN18,Semaines!$J$2:$L$523,2,FALSE),""))))))))))</f>
        <v>10</v>
      </c>
      <c r="DM18" s="119">
        <f>IF($AE18=2013,VLOOKUP(Brut!DN18,Semaines!$A$2:$L$523,12,FALSE),IF($AE18=2014,VLOOKUP(Brut!DN18,Semaines!$B$2:$L$523,11,FALSE),IF($AE18=2015,VLOOKUP(Brut!DN18,Semaines!$C$2:$L$523,10,FALSE),IF($AE18=2016,VLOOKUP(Brut!DN18,Semaines!$D$2:$L$523,9,FALSE),IF($AE18=2017,VLOOKUP(Brut!DN18,Semaines!$E$2:$L$523,8,FALSE),IF($AE18=2018,VLOOKUP(Brut!DN18,Semaines!$F$2:$L$523,7,FALSE),IF($AE18=2019,VLOOKUP(Brut!DN18,Semaines!$G$2:$L$523,6,FALSE),IF($AE18=2020,VLOOKUP(Brut!DN18,Semaines!$H$2:$L$523,5,FALSE),IF($AE18=2021,VLOOKUP(Brut!DN18,Semaines!$I$2:$L$523,4,FALSE),IF($AE18=2022,VLOOKUP(Brut!DN18,Semaines!$J$2:$L$523,3,FALSE),""))))))))))</f>
        <v>2018</v>
      </c>
      <c r="DN18" s="134"/>
      <c r="DO18" s="133"/>
      <c r="DP18" s="208"/>
      <c r="DQ18" s="209"/>
      <c r="DR18" s="208"/>
      <c r="DS18" s="118">
        <f>IF($AE18=2013,VLOOKUP(Brut!DU18,Semaines!$A$2:$L$523,11,FALSE),IF($AE18=2014,VLOOKUP(Brut!DU18,Semaines!$B$2:$L$523,10,FALSE),IF($AE18=2015,VLOOKUP(Brut!DU18,Semaines!$C$2:$L$523,9,FALSE),IF($AE18=2016,VLOOKUP(Brut!DU18,Semaines!$D$2:$L$523,8,FALSE),IF($AE18=2017,VLOOKUP(Brut!DU18,Semaines!$E$2:$L$523,7,FALSE),IF($AE18=2018,VLOOKUP(Brut!DU18,Semaines!$F$2:$L$523,6,FALSE),IF($AE18=2019,VLOOKUP(Brut!DU18,Semaines!$G$2:$L$523,5,FALSE),IF($AE18=2020,VLOOKUP(Brut!DU18,Semaines!$H$2:$L$523,4,FALSE),IF($AE18=2021,VLOOKUP(Brut!DU18,Semaines!$I$2:$L$523,3,FALSE),IF($AE18=2022,VLOOKUP(Brut!DU18,Semaines!$J$2:$L$523,2,FALSE),""))))))))))</f>
        <v>10</v>
      </c>
      <c r="DT18" s="119">
        <f>IF($AE18=2013,VLOOKUP(Brut!DU18,Semaines!$A$2:$L$523,12,FALSE),IF($AE18=2014,VLOOKUP(Brut!DU18,Semaines!$B$2:$L$523,11,FALSE),IF($AE18=2015,VLOOKUP(Brut!DU18,Semaines!$C$2:$L$523,10,FALSE),IF($AE18=2016,VLOOKUP(Brut!DU18,Semaines!$D$2:$L$523,9,FALSE),IF($AE18=2017,VLOOKUP(Brut!DU18,Semaines!$E$2:$L$523,8,FALSE),IF($AE18=2018,VLOOKUP(Brut!DU18,Semaines!$F$2:$L$523,7,FALSE),IF($AE18=2019,VLOOKUP(Brut!DU18,Semaines!$G$2:$L$523,6,FALSE),IF($AE18=2020,VLOOKUP(Brut!DU18,Semaines!$H$2:$L$523,5,FALSE),IF($AE18=2021,VLOOKUP(Brut!DU18,Semaines!$I$2:$L$523,4,FALSE),IF($AE18=2022,VLOOKUP(Brut!DU18,Semaines!$J$2:$L$523,3,FALSE),""))))))))))</f>
        <v>2018</v>
      </c>
      <c r="DU18" s="134"/>
      <c r="DV18" s="133"/>
      <c r="DW18" s="118">
        <f>IF($AE18=2013,VLOOKUP(Brut!DY18,Semaines!$A$2:$L$523,11,FALSE),IF($AE18=2014,VLOOKUP(Brut!DY18,Semaines!$B$2:$L$523,10,FALSE),IF($AE18=2015,VLOOKUP(Brut!DY18,Semaines!$C$2:$L$523,9,FALSE),IF($AE18=2016,VLOOKUP(Brut!DY18,Semaines!$D$2:$L$523,8,FALSE),IF($AE18=2017,VLOOKUP(Brut!DY18,Semaines!$E$2:$L$523,7,FALSE),IF($AE18=2018,VLOOKUP(Brut!DY18,Semaines!$F$2:$L$523,6,FALSE),IF($AE18=2019,VLOOKUP(Brut!DY18,Semaines!$G$2:$L$523,5,FALSE),IF($AE18=2020,VLOOKUP(Brut!DY18,Semaines!$H$2:$L$523,4,FALSE),IF($AE18=2021,VLOOKUP(Brut!DY18,Semaines!$I$2:$L$523,3,FALSE),IF($AE18=2022,VLOOKUP(Brut!DY18,Semaines!$J$2:$L$523,2,FALSE),""))))))))))</f>
        <v>11</v>
      </c>
      <c r="DX18" s="119">
        <f>IF($AE18=2013,VLOOKUP(Brut!DY18,Semaines!$A$2:$L$523,12,FALSE),IF($AE18=2014,VLOOKUP(Brut!DY18,Semaines!$B$2:$L$523,11,FALSE),IF($AE18=2015,VLOOKUP(Brut!DY18,Semaines!$C$2:$L$523,10,FALSE),IF($AE18=2016,VLOOKUP(Brut!DY18,Semaines!$D$2:$L$523,9,FALSE),IF($AE18=2017,VLOOKUP(Brut!DY18,Semaines!$E$2:$L$523,8,FALSE),IF($AE18=2018,VLOOKUP(Brut!DY18,Semaines!$F$2:$L$523,7,FALSE),IF($AE18=2019,VLOOKUP(Brut!DY18,Semaines!$G$2:$L$523,6,FALSE),IF($AE18=2020,VLOOKUP(Brut!DY18,Semaines!$H$2:$L$523,5,FALSE),IF($AE18=2021,VLOOKUP(Brut!DY18,Semaines!$I$2:$L$523,4,FALSE),IF($AE18=2022,VLOOKUP(Brut!DY18,Semaines!$J$2:$L$523,3,FALSE),""))))))))))</f>
        <v>2018</v>
      </c>
      <c r="DY18" s="134"/>
      <c r="DZ18" s="133"/>
      <c r="EA18" s="118">
        <f>IF($AE18=2013,VLOOKUP(Brut!EC18,Semaines!$A$2:$L$523,11,FALSE),IF($AE18=2014,VLOOKUP(Brut!EC18,Semaines!$B$2:$L$523,10,FALSE),IF($AE18=2015,VLOOKUP(Brut!EC18,Semaines!$C$2:$L$523,9,FALSE),IF($AE18=2016,VLOOKUP(Brut!EC18,Semaines!$D$2:$L$523,8,FALSE),IF($AE18=2017,VLOOKUP(Brut!EC18,Semaines!$E$2:$L$523,7,FALSE),IF($AE18=2018,VLOOKUP(Brut!EC18,Semaines!$F$2:$L$523,6,FALSE),IF($AE18=2019,VLOOKUP(Brut!EC18,Semaines!$G$2:$L$523,5,FALSE),IF($AE18=2020,VLOOKUP(Brut!EC18,Semaines!$H$2:$L$523,4,FALSE),IF($AE18=2021,VLOOKUP(Brut!EC18,Semaines!$I$2:$L$523,3,FALSE),IF($AE18=2022,VLOOKUP(Brut!EC18,Semaines!$J$2:$L$523,2,FALSE),""))))))))))</f>
        <v>11</v>
      </c>
      <c r="EB18" s="119">
        <f>IF($AE18=2013,VLOOKUP(Brut!EC18,Semaines!$A$2:$L$523,12,FALSE),IF($AE18=2014,VLOOKUP(Brut!EC18,Semaines!$B$2:$L$523,11,FALSE),IF($AE18=2015,VLOOKUP(Brut!EC18,Semaines!$C$2:$L$523,10,FALSE),IF($AE18=2016,VLOOKUP(Brut!EC18,Semaines!$D$2:$L$523,9,FALSE),IF($AE18=2017,VLOOKUP(Brut!EC18,Semaines!$E$2:$L$523,8,FALSE),IF($AE18=2018,VLOOKUP(Brut!EC18,Semaines!$F$2:$L$523,7,FALSE),IF($AE18=2019,VLOOKUP(Brut!EC18,Semaines!$G$2:$L$523,6,FALSE),IF($AE18=2020,VLOOKUP(Brut!EC18,Semaines!$H$2:$L$523,5,FALSE),IF($AE18=2021,VLOOKUP(Brut!EC18,Semaines!$I$2:$L$523,4,FALSE),IF($AE18=2022,VLOOKUP(Brut!EC18,Semaines!$J$2:$L$523,3,FALSE),""))))))))))</f>
        <v>2018</v>
      </c>
      <c r="EC18" s="134"/>
      <c r="ED18" s="133"/>
      <c r="EE18" s="118">
        <f>IF($AE18=2013,VLOOKUP(Brut!EG18,Semaines!$A$2:$L$523,11,FALSE),IF($AE18=2014,VLOOKUP(Brut!EG18,Semaines!$B$2:$L$523,10,FALSE),IF($AE18=2015,VLOOKUP(Brut!EG18,Semaines!$C$2:$L$523,9,FALSE),IF($AE18=2016,VLOOKUP(Brut!EG18,Semaines!$D$2:$L$523,8,FALSE),IF($AE18=2017,VLOOKUP(Brut!EG18,Semaines!$E$2:$L$523,7,FALSE),IF($AE18=2018,VLOOKUP(Brut!EG18,Semaines!$F$2:$L$523,6,FALSE),IF($AE18=2019,VLOOKUP(Brut!EG18,Semaines!$G$2:$L$523,5,FALSE),IF($AE18=2020,VLOOKUP(Brut!EG18,Semaines!$H$2:$L$523,4,FALSE),IF($AE18=2021,VLOOKUP(Brut!EG18,Semaines!$I$2:$L$523,3,FALSE),IF($AE18=2022,VLOOKUP(Brut!EG18,Semaines!$J$2:$L$523,2,FALSE),""))))))))))</f>
        <v>11</v>
      </c>
      <c r="EF18" s="119">
        <f>IF($AE18=2013,VLOOKUP(Brut!EG18,Semaines!$A$2:$L$523,12,FALSE),IF($AE18=2014,VLOOKUP(Brut!EG18,Semaines!$B$2:$L$523,11,FALSE),IF($AE18=2015,VLOOKUP(Brut!EG18,Semaines!$C$2:$L$523,10,FALSE),IF($AE18=2016,VLOOKUP(Brut!EG18,Semaines!$D$2:$L$523,9,FALSE),IF($AE18=2017,VLOOKUP(Brut!EG18,Semaines!$E$2:$L$523,8,FALSE),IF($AE18=2018,VLOOKUP(Brut!EG18,Semaines!$F$2:$L$523,7,FALSE),IF($AE18=2019,VLOOKUP(Brut!EG18,Semaines!$G$2:$L$523,6,FALSE),IF($AE18=2020,VLOOKUP(Brut!EG18,Semaines!$H$2:$L$523,5,FALSE),IF($AE18=2021,VLOOKUP(Brut!EG18,Semaines!$I$2:$L$523,4,FALSE),IF($AE18=2022,VLOOKUP(Brut!EG18,Semaines!$J$2:$L$523,3,FALSE),""))))))))))</f>
        <v>2018</v>
      </c>
      <c r="EG18" s="134"/>
      <c r="EH18" s="133"/>
      <c r="EI18" s="130">
        <f>IF(Import!AU8=0,"",Import!AU8)</f>
        <v>43262</v>
      </c>
      <c r="EJ18" s="118">
        <f t="array" ref="EJ18">IFERROR(IF(EI18="",IF(EG18="",IF(EE18="","",IF($AE18=2013,VLOOKUP(Brut!EG18+1,Semaines!$A$2:$L$523,11,FALSE),IF($AE18=2014,VLOOKUP(Brut!EG18+1,Semaines!$B$2:$L$523,10,FALSE),IF($AE18=2015,VLOOKUP(Brut!EG18+1,Semaines!$C$2:$L$523,9,FALSE),IF($AE18=2016,VLOOKUP(Brut!EG18+1,Semaines!$D$2:$L$523,8,FALSE),IF($AE18=2017,VLOOKUP(Brut!EG18+1,Semaines!$E$2:$L$523,7,FALSE),IF($AE18=2018,VLOOKUP(Brut!EG18+1,Semaines!$F$2:$L$523,6,FALSE),IF($AE18=2019,VLOOKUP(Brut!EG18+1,Semaines!$G$2:$L$523,5,FALSE),IF($AE18=2020,VLOOKUP(Brut!EG18+1,Semaines!$H$2:$L$523,4,FALSE),IF($AE18=2021,VLOOKUP(Brut!EG18+1,Semaines!$I$2:$L$523,3,FALSE),IF($AE18=2022,VLOOKUP(Brut!EG18+1,Semaines!$J$2:$L$523,2,FALSE),""))))))))))),IF(EH18="",IF($AE18=2013,VLOOKUP(Brut!EG18+1,Semaines!$A$2:$L$523,11,FALSE),IF($AE18=2014,VLOOKUP(Brut!EG18+1,Semaines!$B$2:$L$523,10,FALSE),IF($AE18=2015,VLOOKUP(Brut!EG18+1,Semaines!$C$2:$L$523,9,FALSE),IF($AE18=2016,VLOOKUP(Brut!EG18+1,Semaines!$D$2:$L$523,8,FALSE),IF($AE18=2017,VLOOKUP(Brut!EG18+1,Semaines!$E$2:$L$523,7,FALSE),IF($AE18=2018,VLOOKUP(Brut!EG18+1,Semaines!$F$2:$L$523,6,FALSE),IF($AE18=2019,VLOOKUP(Brut!EG18+1,Semaines!$G$2:$L$523,5,FALSE),IF($AE18=2020,VLOOKUP(Brut!EG18+1,Semaines!$H$2:$L$523,4,FALSE),IF($AE18=2021,VLOOKUP(Brut!EG18+1,Semaines!$I$2:$L$523,3,FALSE),IF($AE18=2022,VLOOKUP(Brut!EG18+1,Semaines!$J$2:$L$523,2,FALSE),"")))))))))),IF($AE18=2013,VLOOKUP(Brut!EI18+1,Semaines!$A$2:$L$523,11,FALSE),IF($AE18=2014,VLOOKUP(Brut!EI18+1,Semaines!$B$2:$L$523,10,FALSE),IF($AE18=2015,VLOOKUP(Brut!EI18+1,Semaines!$C$2:$L$523,9,FALSE),IF($AE18=2016,VLOOKUP(Brut!EI18+1,Semaines!$D$2:$L$523,8,FALSE),IF($AE18=2017,VLOOKUP(Brut!EI18+1,Semaines!$E$2:$L$523,7,FALSE),IF($AE18=2018,VLOOKUP(Brut!EI18+1,Semaines!$F$2:$L$523,6,FALSE),IF($AE18=2019,VLOOKUP(Brut!EI18+1,Semaines!$G$2:$L$523,5,FALSE),IF($AE18=2020,VLOOKUP(Brut!EI18+1,Semaines!$H$2:$L$523,4,FALSE),IF($AE18=2021,VLOOKUP(Brut!EI18+1,Semaines!$I$2:$L$523,3,FALSE),IF($AE18=2022,VLOOKUP(Brut!EI18+1,Semaines!$J$2:$L$523,2,FALSE),"")))))))))))),_xlfn.ISOWEEKNUM(EI18)),"")</f>
        <v>24</v>
      </c>
      <c r="EK18" s="119">
        <f>IF(EI18="",IF(EH18="",IF(EF18="","",IF($AE18=2013,VLOOKUP(Brut!EL18,Semaines!$A$2:$L$523,12,FALSE),IF($AE18=2014,VLOOKUP(Brut!EL18,Semaines!$B$2:$L$523,11,FALSE),IF($AE18=2015,VLOOKUP(Brut!EL18,Semaines!$C$2:$L$523,10,FALSE),IF($AE18=2016,VLOOKUP(Brut!EL18,Semaines!$D$2:$L$523,9,FALSE),IF($AE18=2017,VLOOKUP(Brut!EL18,Semaines!$E$2:$L$523,8,FALSE),IF($AE18=2018,VLOOKUP(Brut!EL18,Semaines!$F$2:$L$523,7,FALSE),IF($AE18=2019,VLOOKUP(Brut!EL18,Semaines!$G$2:$L$523,6,FALSE),IF($AE18=2020,VLOOKUP(Brut!EL18,Semaines!$H$2:$L$523,5,FALSE),IF($AE18=2021,VLOOKUP(Brut!EL18,Semaines!$I$2:$L$523,4,FALSE),IF($AE18=2022,VLOOKUP(Brut!EL18,Semaines!$J$2:$L$523,3,FALSE),""))))))))))),IF(EG18="",IF($AE18=2013,VLOOKUP(Brut!EL18,Semaines!$A$2:$L$523,12,FALSE),IF($AE18=2014,VLOOKUP(Brut!EL18,Semaines!$B$2:$L$523,11,FALSE),IF($AE18=2015,VLOOKUP(Brut!EL18,Semaines!$C$2:$L$523,10,FALSE),IF($AE18=2016,VLOOKUP(Brut!EL18,Semaines!$D$2:$L$523,9,FALSE),IF($AE18=2017,VLOOKUP(Brut!EL18,Semaines!$E$2:$L$523,8,FALSE),IF($AE18=2018,VLOOKUP(Brut!EL18,Semaines!$F$2:$L$523,7,FALSE),IF($AE18=2019,VLOOKUP(Brut!EL18,Semaines!$G$2:$L$523,6,FALSE),IF($AE18=2020,VLOOKUP(Brut!EL18,Semaines!$H$2:$L$523,5,FALSE),IF($AE18=2021,VLOOKUP(Brut!EL18,Semaines!$I$2:$L$523,4,FALSE),IF($AE18=2022,VLOOKUP(Brut!EL18,Semaines!$J$2:$L$523,3,FALSE),"")))))))))),IF(EF18="","",IF($AE18=2013,VLOOKUP(Brut!EL18,Semaines!$A$2:$L$523,12,FALSE),IF($AE18=2014,VLOOKUP(Brut!EL18,Semaines!$B$2:$L$523,11,FALSE),IF($AE18=2015,VLOOKUP(Brut!EL18,Semaines!$C$2:$L$523,10,FALSE),IF($AE18=2016,VLOOKUP(Brut!EL18,Semaines!$D$2:$L$523,9,FALSE),IF($AE18=2017,VLOOKUP(Brut!EL18,Semaines!$E$2:$L$523,8,FALSE),IF($AE18=2018,VLOOKUP(Brut!EL18,Semaines!$F$2:$L$523,7,FALSE),IF($AE18=2019,VLOOKUP(Brut!EL18,Semaines!$G$2:$L$523,6,FALSE),IF($AE18=2020,VLOOKUP(Brut!EL18,Semaines!$H$2:$L$523,5,FALSE),IF($AE18=2021,VLOOKUP(Brut!EL18,Semaines!$I$2:$L$523,4,FALSE),IF($AE18=2022,VLOOKUP(Brut!EL18,Semaines!$J$2:$L$523,3,FALSE),""))))))))))))),IF(AND(MONTH(EI18)=12,_xlfn.ISOWEEKNUM(EI18)=1),YEAR(EI18)+1,YEAR(EI18)))</f>
        <v>2018</v>
      </c>
      <c r="EL18" s="135"/>
      <c r="EM18" s="136"/>
      <c r="EN18" s="210"/>
      <c r="EO18" s="209"/>
      <c r="EP18" s="208"/>
      <c r="EQ18" s="118">
        <f>IF($AE18=2013,VLOOKUP(Brut!ES18,Semaines!$A$2:$L$523,11,FALSE),IF($AE18=2014,VLOOKUP(Brut!ES18,Semaines!$B$2:$L$523,10,FALSE),IF($AE18=2015,VLOOKUP(Brut!ES18,Semaines!$C$2:$L$523,9,FALSE),IF($AE18=2016,VLOOKUP(Brut!ES18,Semaines!$D$2:$L$523,8,FALSE),IF($AE18=2017,VLOOKUP(Brut!ES18,Semaines!$E$2:$L$523,7,FALSE),IF($AE18=2018,VLOOKUP(Brut!ES18,Semaines!$F$2:$L$523,6,FALSE),IF($AE18=2019,VLOOKUP(Brut!ES18,Semaines!$G$2:$L$523,5,FALSE),IF($AE18=2020,VLOOKUP(Brut!ES18,Semaines!$H$2:$L$523,4,FALSE),IF($AE18=2021,VLOOKUP(Brut!ES18,Semaines!$I$2:$L$523,3,FALSE),IF($AE18=2022,VLOOKUP(Brut!ES18,Semaines!$J$2:$L$523,2,FALSE),""))))))))))</f>
        <v>12</v>
      </c>
      <c r="ER18" s="119">
        <f>IF($AE18=2013,VLOOKUP(Brut!ES18,Semaines!$A$2:$L$523,12,FALSE),IF($AE18=2014,VLOOKUP(Brut!ES18,Semaines!$B$2:$L$523,11,FALSE),IF($AE18=2015,VLOOKUP(Brut!ES18,Semaines!$C$2:$L$523,10,FALSE),IF($AE18=2016,VLOOKUP(Brut!ES18,Semaines!$D$2:$L$523,9,FALSE),IF($AE18=2017,VLOOKUP(Brut!ES18,Semaines!$E$2:$L$523,8,FALSE),IF($AE18=2018,VLOOKUP(Brut!ES18,Semaines!$F$2:$L$523,7,FALSE),IF($AE18=2019,VLOOKUP(Brut!ES18,Semaines!$G$2:$L$523,6,FALSE),IF($AE18=2020,VLOOKUP(Brut!ES18,Semaines!$H$2:$L$523,5,FALSE),IF($AE18=2021,VLOOKUP(Brut!ES18,Semaines!$I$2:$L$523,4,FALSE),IF($AE18=2022,VLOOKUP(Brut!ES18,Semaines!$J$2:$L$523,3,FALSE),""))))))))))</f>
        <v>2018</v>
      </c>
      <c r="ES18" s="134"/>
      <c r="ET18" s="133"/>
      <c r="EU18" s="118">
        <f>IF($AE18=2013,VLOOKUP(Brut!EW18,Semaines!$A$2:$L$523,11,FALSE),IF($AE18=2014,VLOOKUP(Brut!EW18,Semaines!$B$2:$L$523,10,FALSE),IF($AE18=2015,VLOOKUP(Brut!EW18,Semaines!$C$2:$L$523,9,FALSE),IF($AE18=2016,VLOOKUP(Brut!EW18,Semaines!$D$2:$L$523,8,FALSE),IF($AE18=2017,VLOOKUP(Brut!EW18,Semaines!$E$2:$L$523,7,FALSE),IF($AE18=2018,VLOOKUP(Brut!EW18,Semaines!$F$2:$L$523,6,FALSE),IF($AE18=2019,VLOOKUP(Brut!EW18,Semaines!$G$2:$L$523,5,FALSE),IF($AE18=2020,VLOOKUP(Brut!EW18,Semaines!$H$2:$L$523,4,FALSE),IF($AE18=2021,VLOOKUP(Brut!EW18,Semaines!$I$2:$L$523,3,FALSE),IF($AE18=2022,VLOOKUP(Brut!EW18,Semaines!$J$2:$L$523,2,FALSE),""))))))))))</f>
        <v>13</v>
      </c>
      <c r="EV18" s="119">
        <f>IF($AE18=2013,VLOOKUP(Brut!EW18,Semaines!$A$2:$L$523,12,FALSE),IF($AE18=2014,VLOOKUP(Brut!EW18,Semaines!$B$2:$L$523,11,FALSE),IF($AE18=2015,VLOOKUP(Brut!EW18,Semaines!$C$2:$L$523,10,FALSE),IF($AE18=2016,VLOOKUP(Brut!EW18,Semaines!$D$2:$L$523,9,FALSE),IF($AE18=2017,VLOOKUP(Brut!EW18,Semaines!$E$2:$L$523,8,FALSE),IF($AE18=2018,VLOOKUP(Brut!EW18,Semaines!$F$2:$L$523,7,FALSE),IF($AE18=2019,VLOOKUP(Brut!EW18,Semaines!$G$2:$L$523,6,FALSE),IF($AE18=2020,VLOOKUP(Brut!EW18,Semaines!$H$2:$L$523,5,FALSE),IF($AE18=2021,VLOOKUP(Brut!EW18,Semaines!$I$2:$L$523,4,FALSE),IF($AE18=2022,VLOOKUP(Brut!EW18,Semaines!$J$2:$L$523,3,FALSE),""))))))))))</f>
        <v>2018</v>
      </c>
      <c r="EW18" s="134"/>
      <c r="EX18" s="133"/>
      <c r="EY18" s="208"/>
      <c r="EZ18" s="118">
        <f>IF($AE18=2013,VLOOKUP(Brut!FB18,Semaines!$A$2:$L$523,11,FALSE),IF($AE18=2014,VLOOKUP(Brut!FB18,Semaines!$B$2:$L$523,10,FALSE),IF($AE18=2015,VLOOKUP(Brut!FB18,Semaines!$C$2:$L$523,9,FALSE),IF($AE18=2016,VLOOKUP(Brut!FB18,Semaines!$D$2:$L$523,8,FALSE),IF($AE18=2017,VLOOKUP(Brut!FB18,Semaines!$E$2:$L$523,7,FALSE),IF($AE18=2018,VLOOKUP(Brut!FB18,Semaines!$F$2:$L$523,6,FALSE),IF($AE18=2019,VLOOKUP(Brut!FB18,Semaines!$G$2:$L$523,5,FALSE),IF($AE18=2020,VLOOKUP(Brut!FB18,Semaines!$H$2:$L$523,4,FALSE),IF($AE18=2021,VLOOKUP(Brut!FB18,Semaines!$I$2:$L$523,3,FALSE),IF($AE18=2022,VLOOKUP(Brut!FB18,Semaines!$J$2:$L$523,2,FALSE),""))))))))))</f>
        <v>13</v>
      </c>
      <c r="FA18" s="119">
        <f>IF($AE18=2013,VLOOKUP(Brut!FB18,Semaines!$A$2:$L$523,12,FALSE),IF($AE18=2014,VLOOKUP(Brut!FB18,Semaines!$B$2:$L$523,11,FALSE),IF($AE18=2015,VLOOKUP(Brut!FB18,Semaines!$C$2:$L$523,10,FALSE),IF($AE18=2016,VLOOKUP(Brut!FB18,Semaines!$D$2:$L$523,9,FALSE),IF($AE18=2017,VLOOKUP(Brut!FB18,Semaines!$E$2:$L$523,8,FALSE),IF($AE18=2018,VLOOKUP(Brut!FB18,Semaines!$F$2:$L$523,7,FALSE),IF($AE18=2019,VLOOKUP(Brut!FB18,Semaines!$G$2:$L$523,6,FALSE),IF($AE18=2020,VLOOKUP(Brut!FB18,Semaines!$H$2:$L$523,5,FALSE),IF($AE18=2021,VLOOKUP(Brut!FB18,Semaines!$I$2:$L$523,4,FALSE),IF($AE18=2022,VLOOKUP(Brut!FB18,Semaines!$J$2:$L$523,3,FALSE),""))))))))))</f>
        <v>2018</v>
      </c>
      <c r="FB18" s="134"/>
      <c r="FC18" s="133"/>
      <c r="FD18" s="210"/>
      <c r="FE18" s="209"/>
      <c r="FF18" s="118">
        <f>IF($AE18=2013,VLOOKUP(Brut!FH18,Semaines!$A$2:$L$523,11,FALSE),IF($AE18=2014,VLOOKUP(Brut!FH18,Semaines!$B$2:$L$523,10,FALSE),IF($AE18=2015,VLOOKUP(Brut!FH18,Semaines!$C$2:$L$523,9,FALSE),IF($AE18=2016,VLOOKUP(Brut!FH18,Semaines!$D$2:$L$523,8,FALSE),IF($AE18=2017,VLOOKUP(Brut!FH18,Semaines!$E$2:$L$523,7,FALSE),IF($AE18=2018,VLOOKUP(Brut!FH18,Semaines!$F$2:$L$523,6,FALSE),IF($AE18=2019,VLOOKUP(Brut!FH18,Semaines!$G$2:$L$523,5,FALSE),IF($AE18=2020,VLOOKUP(Brut!FH18,Semaines!$H$2:$L$523,4,FALSE),IF($AE18=2021,VLOOKUP(Brut!FH18,Semaines!$I$2:$L$523,3,FALSE),IF($AE18=2022,VLOOKUP(Brut!FH18,Semaines!$J$2:$L$523,2,FALSE),""))))))))))</f>
        <v>14</v>
      </c>
      <c r="FG18" s="119">
        <f>IF($AE18=2013,VLOOKUP(Brut!FH18,Semaines!$A$2:$L$523,12,FALSE),IF($AE18=2014,VLOOKUP(Brut!FH18,Semaines!$B$2:$L$523,11,FALSE),IF($AE18=2015,VLOOKUP(Brut!FH18,Semaines!$C$2:$L$523,10,FALSE),IF($AE18=2016,VLOOKUP(Brut!FH18,Semaines!$D$2:$L$523,9,FALSE),IF($AE18=2017,VLOOKUP(Brut!FH18,Semaines!$E$2:$L$523,8,FALSE),IF($AE18=2018,VLOOKUP(Brut!FH18,Semaines!$F$2:$L$523,7,FALSE),IF($AE18=2019,VLOOKUP(Brut!FH18,Semaines!$G$2:$L$523,6,FALSE),IF($AE18=2020,VLOOKUP(Brut!FH18,Semaines!$H$2:$L$523,5,FALSE),IF($AE18=2021,VLOOKUP(Brut!FH18,Semaines!$I$2:$L$523,4,FALSE),IF($AE18=2022,VLOOKUP(Brut!FH18,Semaines!$J$2:$L$523,3,FALSE),""))))))))))</f>
        <v>2018</v>
      </c>
      <c r="FH18" s="134"/>
      <c r="FI18" s="133"/>
      <c r="FJ18" s="208"/>
      <c r="FK18" s="118">
        <f>IF($AE18=2013,VLOOKUP(Brut!FM18,Semaines!$A$2:$L$523,11,FALSE),IF($AE18=2014,VLOOKUP(Brut!FM18,Semaines!$B$2:$L$523,10,FALSE),IF($AE18=2015,VLOOKUP(Brut!FM18,Semaines!$C$2:$L$523,9,FALSE),IF($AE18=2016,VLOOKUP(Brut!FM18,Semaines!$D$2:$L$523,8,FALSE),IF($AE18=2017,VLOOKUP(Brut!FM18,Semaines!$E$2:$L$523,7,FALSE),IF($AE18=2018,VLOOKUP(Brut!FM18,Semaines!$F$2:$L$523,6,FALSE),IF($AE18=2019,VLOOKUP(Brut!FM18,Semaines!$G$2:$L$523,5,FALSE),IF($AE18=2020,VLOOKUP(Brut!FM18,Semaines!$H$2:$L$523,4,FALSE),IF($AE18=2021,VLOOKUP(Brut!FM18,Semaines!$I$2:$L$523,3,FALSE),IF($AE18=2022,VLOOKUP(Brut!FM18,Semaines!$J$2:$L$523,2,FALSE),""))))))))))</f>
        <v>14</v>
      </c>
      <c r="FL18" s="119">
        <f>IF($AE18=2013,VLOOKUP(Brut!FM18,Semaines!$A$2:$L$523,12,FALSE),IF($AE18=2014,VLOOKUP(Brut!FM18,Semaines!$B$2:$L$523,11,FALSE),IF($AE18=2015,VLOOKUP(Brut!FM18,Semaines!$C$2:$L$523,10,FALSE),IF($AE18=2016,VLOOKUP(Brut!FM18,Semaines!$D$2:$L$523,9,FALSE),IF($AE18=2017,VLOOKUP(Brut!FM18,Semaines!$E$2:$L$523,8,FALSE),IF($AE18=2018,VLOOKUP(Brut!FM18,Semaines!$F$2:$L$523,7,FALSE),IF($AE18=2019,VLOOKUP(Brut!FM18,Semaines!$G$2:$L$523,6,FALSE),IF($AE18=2020,VLOOKUP(Brut!FM18,Semaines!$H$2:$L$523,5,FALSE),IF($AE18=2021,VLOOKUP(Brut!FM18,Semaines!$I$2:$L$523,4,FALSE),IF($AE18=2022,VLOOKUP(Brut!FM18,Semaines!$J$2:$L$523,3,FALSE),""))))))))))</f>
        <v>2018</v>
      </c>
      <c r="FM18" s="134"/>
      <c r="FN18" s="133"/>
      <c r="FO18" s="118">
        <f>IF($AE18=2013,VLOOKUP(Brut!FQ18,Semaines!$A$2:$L$523,11,FALSE),IF($AE18=2014,VLOOKUP(Brut!FQ18,Semaines!$B$2:$L$523,10,FALSE),IF($AE18=2015,VLOOKUP(Brut!FQ18,Semaines!$C$2:$L$523,9,FALSE),IF($AE18=2016,VLOOKUP(Brut!FQ18,Semaines!$D$2:$L$523,8,FALSE),IF($AE18=2017,VLOOKUP(Brut!FQ18,Semaines!$E$2:$L$523,7,FALSE),IF($AE18=2018,VLOOKUP(Brut!FQ18,Semaines!$F$2:$L$523,6,FALSE),IF($AE18=2019,VLOOKUP(Brut!FQ18,Semaines!$G$2:$L$523,5,FALSE),IF($AE18=2020,VLOOKUP(Brut!FQ18,Semaines!$H$2:$L$523,4,FALSE),IF($AE18=2021,VLOOKUP(Brut!FQ18,Semaines!$I$2:$L$523,3,FALSE),IF($AE18=2022,VLOOKUP(Brut!FQ18,Semaines!$J$2:$L$523,2,FALSE),""))))))))))</f>
        <v>15</v>
      </c>
      <c r="FP18" s="119">
        <f>IF($AE18=2013,VLOOKUP(Brut!FQ18,Semaines!$A$2:$L$523,12,FALSE),IF($AE18=2014,VLOOKUP(Brut!FQ18,Semaines!$B$2:$L$523,11,FALSE),IF($AE18=2015,VLOOKUP(Brut!FQ18,Semaines!$C$2:$L$523,10,FALSE),IF($AE18=2016,VLOOKUP(Brut!FQ18,Semaines!$D$2:$L$523,9,FALSE),IF($AE18=2017,VLOOKUP(Brut!FQ18,Semaines!$E$2:$L$523,8,FALSE),IF($AE18=2018,VLOOKUP(Brut!FQ18,Semaines!$F$2:$L$523,7,FALSE),IF($AE18=2019,VLOOKUP(Brut!FQ18,Semaines!$G$2:$L$523,6,FALSE),IF($AE18=2020,VLOOKUP(Brut!FQ18,Semaines!$H$2:$L$523,5,FALSE),IF($AE18=2021,VLOOKUP(Brut!FQ18,Semaines!$I$2:$L$523,4,FALSE),IF($AE18=2022,VLOOKUP(Brut!FQ18,Semaines!$J$2:$L$523,3,FALSE),""))))))))))</f>
        <v>2018</v>
      </c>
      <c r="FQ18" s="134"/>
      <c r="FR18" s="133"/>
      <c r="FS18" s="208"/>
      <c r="FT18" s="208"/>
      <c r="FU18" s="118">
        <f>IF($AE18=2013,VLOOKUP(Brut!FW18,Semaines!$A$2:$L$523,11,FALSE),IF($AE18=2014,VLOOKUP(Brut!FW18,Semaines!$B$2:$L$523,10,FALSE),IF($AE18=2015,VLOOKUP(Brut!FW18,Semaines!$C$2:$L$523,9,FALSE),IF($AE18=2016,VLOOKUP(Brut!FW18,Semaines!$D$2:$L$523,8,FALSE),IF($AE18=2017,VLOOKUP(Brut!FW18,Semaines!$E$2:$L$523,7,FALSE),IF($AE18=2018,VLOOKUP(Brut!FW18,Semaines!$F$2:$L$523,6,FALSE),IF($AE18=2019,VLOOKUP(Brut!FW18,Semaines!$G$2:$L$523,5,FALSE),IF($AE18=2020,VLOOKUP(Brut!FW18,Semaines!$H$2:$L$523,4,FALSE),IF($AE18=2021,VLOOKUP(Brut!FW18,Semaines!$I$2:$L$523,3,FALSE),IF($AE18=2022,VLOOKUP(Brut!FW18,Semaines!$J$2:$L$523,2,FALSE),""))))))))))</f>
        <v>17</v>
      </c>
      <c r="FV18" s="119">
        <f>IF($AE18=2013,VLOOKUP(Brut!FW18,Semaines!$A$2:$L$523,12,FALSE),IF($AE18=2014,VLOOKUP(Brut!FW18,Semaines!$B$2:$L$523,11,FALSE),IF($AE18=2015,VLOOKUP(Brut!FW18,Semaines!$C$2:$L$523,10,FALSE),IF($AE18=2016,VLOOKUP(Brut!FW18,Semaines!$D$2:$L$523,9,FALSE),IF($AE18=2017,VLOOKUP(Brut!FW18,Semaines!$E$2:$L$523,8,FALSE),IF($AE18=2018,VLOOKUP(Brut!FW18,Semaines!$F$2:$L$523,7,FALSE),IF($AE18=2019,VLOOKUP(Brut!FW18,Semaines!$G$2:$L$523,6,FALSE),IF($AE18=2020,VLOOKUP(Brut!FW18,Semaines!$H$2:$L$523,5,FALSE),IF($AE18=2021,VLOOKUP(Brut!FW18,Semaines!$I$2:$L$523,4,FALSE),IF($AE18=2022,VLOOKUP(Brut!FW18,Semaines!$J$2:$L$523,3,FALSE),""))))))))))</f>
        <v>2018</v>
      </c>
      <c r="FW18" s="134"/>
      <c r="FX18" s="133"/>
      <c r="FY18" s="118">
        <f>IF($AE18=2013,VLOOKUP(Brut!GA18,Semaines!$A$2:$L$523,11,FALSE),IF($AE18=2014,VLOOKUP(Brut!GA18,Semaines!$B$2:$L$523,10,FALSE),IF($AE18=2015,VLOOKUP(Brut!GA18,Semaines!$C$2:$L$523,9,FALSE),IF($AE18=2016,VLOOKUP(Brut!GA18,Semaines!$D$2:$L$523,8,FALSE),IF($AE18=2017,VLOOKUP(Brut!GA18,Semaines!$E$2:$L$523,7,FALSE),IF($AE18=2018,VLOOKUP(Brut!GA18,Semaines!$F$2:$L$523,6,FALSE),IF($AE18=2019,VLOOKUP(Brut!GA18,Semaines!$G$2:$L$523,5,FALSE),IF($AE18=2020,VLOOKUP(Brut!GA18,Semaines!$H$2:$L$523,4,FALSE),IF($AE18=2021,VLOOKUP(Brut!GA18,Semaines!$I$2:$L$523,3,FALSE),IF($AE18=2022,VLOOKUP(Brut!GA18,Semaines!$J$2:$L$523,2,FALSE),""))))))))))</f>
        <v>18</v>
      </c>
      <c r="FZ18" s="119">
        <f>IF($AE18=2013,VLOOKUP(Brut!GA18,Semaines!$A$2:$L$523,12,FALSE),IF($AE18=2014,VLOOKUP(Brut!GA18,Semaines!$B$2:$L$523,11,FALSE),IF($AE18=2015,VLOOKUP(Brut!GA18,Semaines!$C$2:$L$523,10,FALSE),IF($AE18=2016,VLOOKUP(Brut!GA18,Semaines!$D$2:$L$523,9,FALSE),IF($AE18=2017,VLOOKUP(Brut!GA18,Semaines!$E$2:$L$523,8,FALSE),IF($AE18=2018,VLOOKUP(Brut!GA18,Semaines!$F$2:$L$523,7,FALSE),IF($AE18=2019,VLOOKUP(Brut!GA18,Semaines!$G$2:$L$523,6,FALSE),IF($AE18=2020,VLOOKUP(Brut!GA18,Semaines!$H$2:$L$523,5,FALSE),IF($AE18=2021,VLOOKUP(Brut!GA18,Semaines!$I$2:$L$523,4,FALSE),IF($AE18=2022,VLOOKUP(Brut!GA18,Semaines!$J$2:$L$523,3,FALSE),""))))))))))</f>
        <v>2018</v>
      </c>
      <c r="GA18" s="134"/>
      <c r="GB18" s="133"/>
      <c r="GC18" s="118">
        <f>IF($AE18=2013,VLOOKUP(Brut!GE18,Semaines!$A$2:$L$523,11,FALSE),IF($AE18=2014,VLOOKUP(Brut!GE18,Semaines!$B$2:$L$523,10,FALSE),IF($AE18=2015,VLOOKUP(Brut!GE18,Semaines!$C$2:$L$523,9,FALSE),IF($AE18=2016,VLOOKUP(Brut!GE18,Semaines!$D$2:$L$523,8,FALSE),IF($AE18=2017,VLOOKUP(Brut!GE18,Semaines!$E$2:$L$523,7,FALSE),IF($AE18=2018,VLOOKUP(Brut!GE18,Semaines!$F$2:$L$523,6,FALSE),IF($AE18=2019,VLOOKUP(Brut!GE18,Semaines!$G$2:$L$523,5,FALSE),IF($AE18=2020,VLOOKUP(Brut!GE18,Semaines!$H$2:$L$523,4,FALSE),IF($AE18=2021,VLOOKUP(Brut!GE18,Semaines!$I$2:$L$523,3,FALSE),IF($AE18=2022,VLOOKUP(Brut!GE18,Semaines!$J$2:$L$523,2,FALSE),""))))))))))</f>
        <v>18</v>
      </c>
      <c r="GD18" s="119">
        <f>IF($AE18=2013,VLOOKUP(Brut!GE18,Semaines!$A$2:$L$523,12,FALSE),IF($AE18=2014,VLOOKUP(Brut!GE18,Semaines!$B$2:$L$523,11,FALSE),IF($AE18=2015,VLOOKUP(Brut!GE18,Semaines!$C$2:$L$523,10,FALSE),IF($AE18=2016,VLOOKUP(Brut!GE18,Semaines!$D$2:$L$523,9,FALSE),IF($AE18=2017,VLOOKUP(Brut!GE18,Semaines!$E$2:$L$523,8,FALSE),IF($AE18=2018,VLOOKUP(Brut!GE18,Semaines!$F$2:$L$523,7,FALSE),IF($AE18=2019,VLOOKUP(Brut!GE18,Semaines!$G$2:$L$523,6,FALSE),IF($AE18=2020,VLOOKUP(Brut!GE18,Semaines!$H$2:$L$523,5,FALSE),IF($AE18=2021,VLOOKUP(Brut!GE18,Semaines!$I$2:$L$523,4,FALSE),IF($AE18=2022,VLOOKUP(Brut!GE18,Semaines!$J$2:$L$523,3,FALSE),""))))))))))</f>
        <v>2018</v>
      </c>
      <c r="GE18" s="134"/>
      <c r="GF18" s="133"/>
      <c r="GG18" s="208"/>
      <c r="GH18" s="118">
        <f>IF($AE18=2013,VLOOKUP(Brut!GJ18,Semaines!$A$2:$L$523,11,FALSE),IF($AE18=2014,VLOOKUP(Brut!GJ18,Semaines!$B$2:$L$523,10,FALSE),IF($AE18=2015,VLOOKUP(Brut!GJ18,Semaines!$C$2:$L$523,9,FALSE),IF($AE18=2016,VLOOKUP(Brut!GJ18,Semaines!$D$2:$L$523,8,FALSE),IF($AE18=2017,VLOOKUP(Brut!GJ18,Semaines!$E$2:$L$523,7,FALSE),IF($AE18=2018,VLOOKUP(Brut!GJ18,Semaines!$F$2:$L$523,6,FALSE),IF($AE18=2019,VLOOKUP(Brut!GJ18,Semaines!$G$2:$L$523,5,FALSE),IF($AE18=2020,VLOOKUP(Brut!GJ18,Semaines!$H$2:$L$523,4,FALSE),IF($AE18=2021,VLOOKUP(Brut!GJ18,Semaines!$I$2:$L$523,3,FALSE),IF($AE18=2022,VLOOKUP(Brut!GJ18,Semaines!$J$2:$L$523,2,FALSE),""))))))))))</f>
        <v>19</v>
      </c>
      <c r="GI18" s="119">
        <f>IF($AE18=2013,VLOOKUP(Brut!GJ18,Semaines!$A$2:$L$523,12,FALSE),IF($AE18=2014,VLOOKUP(Brut!GJ18,Semaines!$B$2:$L$523,11,FALSE),IF($AE18=2015,VLOOKUP(Brut!GJ18,Semaines!$C$2:$L$523,10,FALSE),IF($AE18=2016,VLOOKUP(Brut!GJ18,Semaines!$D$2:$L$523,9,FALSE),IF($AE18=2017,VLOOKUP(Brut!GJ18,Semaines!$E$2:$L$523,8,FALSE),IF($AE18=2018,VLOOKUP(Brut!GJ18,Semaines!$F$2:$L$523,7,FALSE),IF($AE18=2019,VLOOKUP(Brut!GJ18,Semaines!$G$2:$L$523,6,FALSE),IF($AE18=2020,VLOOKUP(Brut!GJ18,Semaines!$H$2:$L$523,5,FALSE),IF($AE18=2021,VLOOKUP(Brut!GJ18,Semaines!$I$2:$L$523,4,FALSE),IF($AE18=2022,VLOOKUP(Brut!GJ18,Semaines!$J$2:$L$523,3,FALSE),""))))))))))</f>
        <v>2018</v>
      </c>
      <c r="GJ18" s="134"/>
      <c r="GK18" s="133"/>
      <c r="GL18" s="118">
        <f>IF($AE18=2013,VLOOKUP(Brut!GN18,Semaines!$A$2:$L$523,11,FALSE),IF($AE18=2014,VLOOKUP(Brut!GN18,Semaines!$B$2:$L$523,10,FALSE),IF($AE18=2015,VLOOKUP(Brut!GN18,Semaines!$C$2:$L$523,9,FALSE),IF($AE18=2016,VLOOKUP(Brut!GN18,Semaines!$D$2:$L$523,8,FALSE),IF($AE18=2017,VLOOKUP(Brut!GN18,Semaines!$E$2:$L$523,7,FALSE),IF($AE18=2018,VLOOKUP(Brut!GN18,Semaines!$F$2:$L$523,6,FALSE),IF($AE18=2019,VLOOKUP(Brut!GN18,Semaines!$G$2:$L$523,5,FALSE),IF($AE18=2020,VLOOKUP(Brut!GN18,Semaines!$H$2:$L$523,4,FALSE),IF($AE18=2021,VLOOKUP(Brut!GN18,Semaines!$I$2:$L$523,3,FALSE),IF($AE18=2022,VLOOKUP(Brut!GN18,Semaines!$J$2:$L$523,2,FALSE),""))))))))))</f>
        <v>20</v>
      </c>
      <c r="GM18" s="119">
        <f>IF($AE18=2013,VLOOKUP(Brut!GN18,Semaines!$A$2:$L$523,12,FALSE),IF($AE18=2014,VLOOKUP(Brut!GN18,Semaines!$B$2:$L$523,11,FALSE),IF($AE18=2015,VLOOKUP(Brut!GN18,Semaines!$C$2:$L$523,10,FALSE),IF($AE18=2016,VLOOKUP(Brut!GN18,Semaines!$D$2:$L$523,9,FALSE),IF($AE18=2017,VLOOKUP(Brut!GN18,Semaines!$E$2:$L$523,8,FALSE),IF($AE18=2018,VLOOKUP(Brut!GN18,Semaines!$F$2:$L$523,7,FALSE),IF($AE18=2019,VLOOKUP(Brut!GN18,Semaines!$G$2:$L$523,6,FALSE),IF($AE18=2020,VLOOKUP(Brut!GN18,Semaines!$H$2:$L$523,5,FALSE),IF($AE18=2021,VLOOKUP(Brut!GN18,Semaines!$I$2:$L$523,4,FALSE),IF($AE18=2022,VLOOKUP(Brut!GN18,Semaines!$J$2:$L$523,3,FALSE),""))))))))))</f>
        <v>2018</v>
      </c>
      <c r="GN18" s="134"/>
      <c r="GO18" s="133"/>
      <c r="GP18" s="210"/>
      <c r="GQ18" s="211"/>
      <c r="GR18" s="210"/>
      <c r="GS18" s="209"/>
      <c r="GT18" s="211"/>
      <c r="GU18" s="209"/>
      <c r="GV18" s="118">
        <f>IF($AE18=2013,VLOOKUP(Brut!GX18,Semaines!$A$2:$L$523,11,FALSE),IF($AE18=2014,VLOOKUP(Brut!GX18,Semaines!$B$2:$L$523,10,FALSE),IF($AE18=2015,VLOOKUP(Brut!GX18,Semaines!$C$2:$L$523,9,FALSE),IF($AE18=2016,VLOOKUP(Brut!GX18,Semaines!$D$2:$L$523,8,FALSE),IF($AE18=2017,VLOOKUP(Brut!GX18,Semaines!$E$2:$L$523,7,FALSE),IF($AE18=2018,VLOOKUP(Brut!GX18,Semaines!$F$2:$L$523,6,FALSE),IF($AE18=2019,VLOOKUP(Brut!GX18,Semaines!$G$2:$L$523,5,FALSE),IF($AE18=2020,VLOOKUP(Brut!GX18,Semaines!$H$2:$L$523,4,FALSE),IF($AE18=2021,VLOOKUP(Brut!GX18,Semaines!$I$2:$L$523,3,FALSE),IF($AE18=2022,VLOOKUP(Brut!GX18,Semaines!$J$2:$L$523,2,FALSE),""))))))))))</f>
        <v>21</v>
      </c>
      <c r="GW18" s="119">
        <f>IF($AE18=2013,VLOOKUP(Brut!GX18,Semaines!$A$2:$L$523,12,FALSE),IF($AE18=2014,VLOOKUP(Brut!GX18,Semaines!$B$2:$L$523,11,FALSE),IF($AE18=2015,VLOOKUP(Brut!GX18,Semaines!$C$2:$L$523,10,FALSE),IF($AE18=2016,VLOOKUP(Brut!GX18,Semaines!$D$2:$L$523,9,FALSE),IF($AE18=2017,VLOOKUP(Brut!GX18,Semaines!$E$2:$L$523,8,FALSE),IF($AE18=2018,VLOOKUP(Brut!GX18,Semaines!$F$2:$L$523,7,FALSE),IF($AE18=2019,VLOOKUP(Brut!GX18,Semaines!$G$2:$L$523,6,FALSE),IF($AE18=2020,VLOOKUP(Brut!GX18,Semaines!$H$2:$L$523,5,FALSE),IF($AE18=2021,VLOOKUP(Brut!GX18,Semaines!$I$2:$L$523,4,FALSE),IF($AE18=2022,VLOOKUP(Brut!GX18,Semaines!$J$2:$L$523,3,FALSE),""))))))))))</f>
        <v>2018</v>
      </c>
      <c r="GX18" s="134"/>
      <c r="GY18" s="133"/>
      <c r="GZ18" s="208"/>
      <c r="HA18" s="214"/>
      <c r="HB18" s="215"/>
      <c r="HC18" s="182"/>
      <c r="HD18" s="209"/>
      <c r="HE18" s="208"/>
      <c r="HF18" s="118">
        <f>IF($AE18=2013,VLOOKUP(Brut!HH18,Semaines!$A$2:$L$523,11,FALSE),IF($AE18=2014,VLOOKUP(Brut!HH18,Semaines!$B$2:$L$523,10,FALSE),IF($AE18=2015,VLOOKUP(Brut!HH18,Semaines!$C$2:$L$523,9,FALSE),IF($AE18=2016,VLOOKUP(Brut!HH18,Semaines!$D$2:$L$523,8,FALSE),IF($AE18=2017,VLOOKUP(Brut!HH18,Semaines!$E$2:$L$523,7,FALSE),IF($AE18=2018,VLOOKUP(Brut!HH18,Semaines!$F$2:$L$523,6,FALSE),IF($AE18=2019,VLOOKUP(Brut!HH18,Semaines!$G$2:$L$523,5,FALSE),IF($AE18=2020,VLOOKUP(Brut!HH18,Semaines!$H$2:$L$523,4,FALSE),IF($AE18=2021,VLOOKUP(Brut!HH18,Semaines!$I$2:$L$523,3,FALSE),IF($AE18=2022,VLOOKUP(Brut!HH18,Semaines!$J$2:$L$523,2,FALSE),""))))))))))</f>
        <v>22</v>
      </c>
      <c r="HG18" s="119">
        <f>IF($AE18=2013,VLOOKUP(Brut!HH18,Semaines!$A$2:$L$523,12,FALSE),IF($AE18=2014,VLOOKUP(Brut!HH18,Semaines!$B$2:$L$523,11,FALSE),IF($AE18=2015,VLOOKUP(Brut!HH18,Semaines!$C$2:$L$523,10,FALSE),IF($AE18=2016,VLOOKUP(Brut!HH18,Semaines!$D$2:$L$523,9,FALSE),IF($AE18=2017,VLOOKUP(Brut!HH18,Semaines!$E$2:$L$523,8,FALSE),IF($AE18=2018,VLOOKUP(Brut!HH18,Semaines!$F$2:$L$523,7,FALSE),IF($AE18=2019,VLOOKUP(Brut!HH18,Semaines!$G$2:$L$523,6,FALSE),IF($AE18=2020,VLOOKUP(Brut!HH18,Semaines!$H$2:$L$523,5,FALSE),IF($AE18=2021,VLOOKUP(Brut!HH18,Semaines!$I$2:$L$523,4,FALSE),IF($AE18=2022,VLOOKUP(Brut!HH18,Semaines!$J$2:$L$523,3,FALSE),""))))))))))</f>
        <v>2018</v>
      </c>
      <c r="HH18" s="134"/>
      <c r="HI18" s="133"/>
      <c r="HJ18" s="210"/>
      <c r="HK18" s="209"/>
      <c r="HL18" s="118">
        <f>IF($AE18=2013,VLOOKUP(Brut!HN18,Semaines!$A$2:$L$523,11,FALSE),IF($AE18=2014,VLOOKUP(Brut!HN18,Semaines!$B$2:$L$523,10,FALSE),IF($AE18=2015,VLOOKUP(Brut!HN18,Semaines!$C$2:$L$523,9,FALSE),IF($AE18=2016,VLOOKUP(Brut!HN18,Semaines!$D$2:$L$523,8,FALSE),IF($AE18=2017,VLOOKUP(Brut!HN18,Semaines!$E$2:$L$523,7,FALSE),IF($AE18=2018,VLOOKUP(Brut!HN18,Semaines!$F$2:$L$523,6,FALSE),IF($AE18=2019,VLOOKUP(Brut!HN18,Semaines!$G$2:$L$523,5,FALSE),IF($AE18=2020,VLOOKUP(Brut!HN18,Semaines!$H$2:$L$523,4,FALSE),IF($AE18=2021,VLOOKUP(Brut!HN18,Semaines!$I$2:$L$523,3,FALSE),IF($AE18=2022,VLOOKUP(Brut!HN18,Semaines!$J$2:$L$523,2,FALSE),""))))))))))</f>
        <v>23</v>
      </c>
      <c r="HM18" s="119">
        <f>IF($AE18=2013,VLOOKUP(Brut!HN18,Semaines!$A$2:$L$523,12,FALSE),IF($AE18=2014,VLOOKUP(Brut!HN18,Semaines!$B$2:$L$523,11,FALSE),IF($AE18=2015,VLOOKUP(Brut!HN18,Semaines!$C$2:$L$523,10,FALSE),IF($AE18=2016,VLOOKUP(Brut!HN18,Semaines!$D$2:$L$523,9,FALSE),IF($AE18=2017,VLOOKUP(Brut!HN18,Semaines!$E$2:$L$523,8,FALSE),IF($AE18=2018,VLOOKUP(Brut!HN18,Semaines!$F$2:$L$523,7,FALSE),IF($AE18=2019,VLOOKUP(Brut!HN18,Semaines!$G$2:$L$523,6,FALSE),IF($AE18=2020,VLOOKUP(Brut!HN18,Semaines!$H$2:$L$523,5,FALSE),IF($AE18=2021,VLOOKUP(Brut!HN18,Semaines!$I$2:$L$523,4,FALSE),IF($AE18=2022,VLOOKUP(Brut!HN18,Semaines!$J$2:$L$523,3,FALSE),""))))))))))</f>
        <v>2018</v>
      </c>
      <c r="HN18" s="134"/>
      <c r="HO18" s="133"/>
      <c r="HP18" s="210"/>
      <c r="HQ18" s="211"/>
      <c r="HR18" s="210"/>
      <c r="HS18" s="209"/>
      <c r="HT18" s="209"/>
      <c r="HU18" s="208"/>
      <c r="HV18" s="208"/>
      <c r="HW18" s="210"/>
      <c r="HX18" s="209"/>
      <c r="HY18" s="229">
        <f>IF($AE18=2013,VLOOKUP(Brut!IA18,Semaines!$A$2:$L$523,11,FALSE),IF($AE18=2014,VLOOKUP(Brut!IA18,Semaines!$B$2:$L$523,10,FALSE),IF($AE18=2015,VLOOKUP(Brut!IA18,Semaines!$C$2:$L$523,9,FALSE),IF($AE18=2016,VLOOKUP(Brut!IA18,Semaines!$D$2:$L$523,8,FALSE),IF($AE18=2017,VLOOKUP(Brut!IA18,Semaines!$E$2:$L$523,7,FALSE),IF($AE18=2018,VLOOKUP(Brut!IA18,Semaines!$F$2:$L$523,6,FALSE),IF($AE18=2019,VLOOKUP(Brut!IA18,Semaines!$G$2:$L$523,5,FALSE),IF($AE18=2020,VLOOKUP(Brut!IA18,Semaines!$H$2:$L$523,4,FALSE),IF($AE18=2021,VLOOKUP(Brut!IA18,Semaines!$I$2:$L$523,3,FALSE),IF($AE18=2022,VLOOKUP(Brut!IA18,Semaines!$J$2:$L$523,2,FALSE),""))))))))))</f>
        <v>24</v>
      </c>
      <c r="HZ18" s="119">
        <f>IF($AE18=2013,VLOOKUP(Brut!IA18,Semaines!$A$2:$L$523,12,FALSE),IF($AE18=2014,VLOOKUP(Brut!IA18,Semaines!$B$2:$L$523,11,FALSE),IF($AE18=2015,VLOOKUP(Brut!IA18,Semaines!$C$2:$L$523,10,FALSE),IF($AE18=2016,VLOOKUP(Brut!IA18,Semaines!$D$2:$L$523,9,FALSE),IF($AE18=2017,VLOOKUP(Brut!IA18,Semaines!$E$2:$L$523,8,FALSE),IF($AE18=2018,VLOOKUP(Brut!IA18,Semaines!$F$2:$L$523,7,FALSE),IF($AE18=2019,VLOOKUP(Brut!IA18,Semaines!$G$2:$L$523,6,FALSE),IF($AE18=2020,VLOOKUP(Brut!IA18,Semaines!$H$2:$L$523,5,FALSE),IF($AE18=2021,VLOOKUP(Brut!IA18,Semaines!$I$2:$L$523,4,FALSE),IF($AE18=2022,VLOOKUP(Brut!IA18,Semaines!$J$2:$L$523,3,FALSE),""))))))))))</f>
        <v>2018</v>
      </c>
      <c r="IA18" s="134"/>
      <c r="IB18" s="133"/>
      <c r="IC18" s="118">
        <f>IF($AE18=2013,VLOOKUP(Brut!IE18,Semaines!$A$2:$L$523,11,FALSE),IF($AE18=2014,VLOOKUP(Brut!IE18,Semaines!$B$2:$L$523,10,FALSE),IF($AE18=2015,VLOOKUP(Brut!IE18,Semaines!$C$2:$L$523,9,FALSE),IF($AE18=2016,VLOOKUP(Brut!IE18,Semaines!$D$2:$L$523,8,FALSE),IF($AE18=2017,VLOOKUP(Brut!IE18,Semaines!$E$2:$L$523,7,FALSE),IF($AE18=2018,VLOOKUP(Brut!IE18,Semaines!$F$2:$L$523,6,FALSE),IF($AE18=2019,VLOOKUP(Brut!IE18,Semaines!$G$2:$L$523,5,FALSE),IF($AE18=2020,VLOOKUP(Brut!IE18,Semaines!$H$2:$L$523,4,FALSE),IF($AE18=2021,VLOOKUP(Brut!IE18,Semaines!$I$2:$L$523,3,FALSE),IF($AE18=2022,VLOOKUP(Brut!IE18,Semaines!$J$2:$L$523,2,FALSE),""))))))))))</f>
        <v>24</v>
      </c>
      <c r="ID18" s="119">
        <f>IF($AE18=2013,VLOOKUP(Brut!IE18,Semaines!$A$2:$L$523,12,FALSE),IF($AE18=2014,VLOOKUP(Brut!IE18,Semaines!$B$2:$L$523,11,FALSE),IF($AE18=2015,VLOOKUP(Brut!IE18,Semaines!$C$2:$L$523,10,FALSE),IF($AE18=2016,VLOOKUP(Brut!IE18,Semaines!$D$2:$L$523,9,FALSE),IF($AE18=2017,VLOOKUP(Brut!IE18,Semaines!$E$2:$L$523,8,FALSE),IF($AE18=2018,VLOOKUP(Brut!IE18,Semaines!$F$2:$L$523,7,FALSE),IF($AE18=2019,VLOOKUP(Brut!IE18,Semaines!$G$2:$L$523,6,FALSE),IF($AE18=2020,VLOOKUP(Brut!IE18,Semaines!$H$2:$L$523,5,FALSE),IF($AE18=2021,VLOOKUP(Brut!IE18,Semaines!$I$2:$L$523,4,FALSE),IF($AE18=2022,VLOOKUP(Brut!IE18,Semaines!$J$2:$L$523,3,FALSE),""))))))))))</f>
        <v>2018</v>
      </c>
      <c r="IE18" s="134"/>
      <c r="IF18" s="133"/>
      <c r="IG18" s="128">
        <f>IF(Import!AY8=0,"",Import!AY8)</f>
        <v>43340</v>
      </c>
      <c r="IH18" s="118">
        <f t="array" ref="IH18">IFERROR(IF(IG18="",IF(IE18="",IF(IC18="","",IF($AE18=2013,VLOOKUP(Brut!IE18+1,Semaines!$A$2:$L$523,11,FALSE),IF($AE18=2014,VLOOKUP(Brut!IE18+1,Semaines!$B$2:$L$523,10,FALSE),IF($AE18=2015,VLOOKUP(Brut!IE18+1,Semaines!$C$2:$L$523,9,FALSE),IF($AE18=2016,VLOOKUP(Brut!IE18+1,Semaines!$D$2:$L$523,8,FALSE),IF($AE18=2017,VLOOKUP(Brut!IE18+1,Semaines!$E$2:$L$523,7,FALSE),IF($AE18=2018,VLOOKUP(Brut!IE18+1,Semaines!$F$2:$L$523,6,FALSE),IF($AE18=2019,VLOOKUP(Brut!IE18+1,Semaines!$G$2:$L$523,5,FALSE),IF($AE18=2020,VLOOKUP(Brut!IE18+1,Semaines!$H$2:$L$523,4,FALSE),IF($AE18=2021,VLOOKUP(Brut!IE18+1,Semaines!$I$2:$L$523,3,FALSE),IF($AE18=2022,VLOOKUP(Brut!IE18+1,Semaines!$J$2:$L$523,2,FALSE),""))))))))))),IF(IF18="",IF($AE18=2013,VLOOKUP(Brut!IE18+1,Semaines!$A$2:$L$523,11,FALSE),IF($AE18=2014,VLOOKUP(Brut!IE18+1,Semaines!$B$2:$L$523,10,FALSE),IF($AE18=2015,VLOOKUP(Brut!IE18+1,Semaines!$C$2:$L$523,9,FALSE),IF($AE18=2016,VLOOKUP(Brut!IE18+1,Semaines!$D$2:$L$523,8,FALSE),IF($AE18=2017,VLOOKUP(Brut!IE18+1,Semaines!$E$2:$L$523,7,FALSE),IF($AE18=2018,VLOOKUP(Brut!IE18+1,Semaines!$F$2:$L$523,6,FALSE),IF($AE18=2019,VLOOKUP(Brut!IE18+1,Semaines!$G$2:$L$523,5,FALSE),IF($AE18=2020,VLOOKUP(Brut!IE18+1,Semaines!$H$2:$L$523,4,FALSE),IF($AE18=2021,VLOOKUP(Brut!IE18+1,Semaines!$I$2:$L$523,3,FALSE),IF($AE18=2022,VLOOKUP(Brut!IE18+1,Semaines!$J$2:$L$523,2,FALSE),"")))))))))),IF($AE18=2013,VLOOKUP(Brut!IG18+1,Semaines!$A$2:$L$523,11,FALSE),IF($AE18=2014,VLOOKUP(Brut!IG18+1,Semaines!$B$2:$L$523,10,FALSE),IF($AE18=2015,VLOOKUP(Brut!IG18+1,Semaines!$C$2:$L$523,9,FALSE),IF($AE18=2016,VLOOKUP(Brut!IG18+1,Semaines!$D$2:$L$523,8,FALSE),IF($AE18=2017,VLOOKUP(Brut!IG18+1,Semaines!$E$2:$L$523,7,FALSE),IF($AE18=2018,VLOOKUP(Brut!IG18+1,Semaines!$F$2:$L$523,6,FALSE),IF($AE18=2019,VLOOKUP(Brut!IG18+1,Semaines!$G$2:$L$523,5,FALSE),IF($AE18=2020,VLOOKUP(Brut!IG18+1,Semaines!$H$2:$L$523,4,FALSE),IF($AE18=2021,VLOOKUP(Brut!IG18+1,Semaines!$I$2:$L$523,3,FALSE),IF($AE18=2022,VLOOKUP(Brut!IG18+1,Semaines!$J$2:$L$523,2,FALSE),"")))))))))))),_xlfn.ISOWEEKNUM(IG18)),"")</f>
        <v>35</v>
      </c>
      <c r="II18" s="119">
        <f>IF(IG18="",IF(IF18="",IF(ID18="","",IF($AE18=2013,VLOOKUP(Brut!IJ18,Semaines!$A$2:$L$523,12,FALSE),IF($AE18=2014,VLOOKUP(Brut!IJ18,Semaines!$B$2:$L$523,11,FALSE),IF($AE18=2015,VLOOKUP(Brut!IJ18,Semaines!$C$2:$L$523,10,FALSE),IF($AE18=2016,VLOOKUP(Brut!IJ18,Semaines!$D$2:$L$523,9,FALSE),IF($AE18=2017,VLOOKUP(Brut!IJ18,Semaines!$E$2:$L$523,8,FALSE),IF($AE18=2018,VLOOKUP(Brut!IJ18,Semaines!$F$2:$L$523,7,FALSE),IF($AE18=2019,VLOOKUP(Brut!IJ18,Semaines!$G$2:$L$523,6,FALSE),IF($AE18=2020,VLOOKUP(Brut!IJ18,Semaines!$H$2:$L$523,5,FALSE),IF($AE18=2021,VLOOKUP(Brut!IJ18,Semaines!$I$2:$L$523,4,FALSE),IF($AE18=2022,VLOOKUP(Brut!IJ18,Semaines!$J$2:$L$523,3,FALSE),""))))))))))),IF(IE18="",IF($AE18=2013,VLOOKUP(Brut!IJ18,Semaines!$A$2:$L$523,12,FALSE),IF($AE18=2014,VLOOKUP(Brut!IJ18,Semaines!$B$2:$L$523,11,FALSE),IF($AE18=2015,VLOOKUP(Brut!IJ18,Semaines!$C$2:$L$523,10,FALSE),IF($AE18=2016,VLOOKUP(Brut!IJ18,Semaines!$D$2:$L$523,9,FALSE),IF($AE18=2017,VLOOKUP(Brut!IJ18,Semaines!$E$2:$L$523,8,FALSE),IF($AE18=2018,VLOOKUP(Brut!IJ18,Semaines!$F$2:$L$523,7,FALSE),IF($AE18=2019,VLOOKUP(Brut!IJ18,Semaines!$G$2:$L$523,6,FALSE),IF($AE18=2020,VLOOKUP(Brut!IJ18,Semaines!$H$2:$L$523,5,FALSE),IF($AE18=2021,VLOOKUP(Brut!IJ18,Semaines!$I$2:$L$523,4,FALSE),IF($AE18=2022,VLOOKUP(Brut!IJ18,Semaines!$J$2:$L$523,3,FALSE),"")))))))))),IF(ID18="","",IF($AE18=2013,VLOOKUP(Brut!IJ18,Semaines!$A$2:$L$523,12,FALSE),IF($AE18=2014,VLOOKUP(Brut!IJ18,Semaines!$B$2:$L$523,11,FALSE),IF($AE18=2015,VLOOKUP(Brut!IJ18,Semaines!$C$2:$L$523,10,FALSE),IF($AE18=2016,VLOOKUP(Brut!IJ18,Semaines!$D$2:$L$523,9,FALSE),IF($AE18=2017,VLOOKUP(Brut!IJ18,Semaines!$E$2:$L$523,8,FALSE),IF($AE18=2018,VLOOKUP(Brut!IJ18,Semaines!$F$2:$L$523,7,FALSE),IF($AE18=2019,VLOOKUP(Brut!IJ18,Semaines!$G$2:$L$523,6,FALSE),IF($AE18=2020,VLOOKUP(Brut!IJ18,Semaines!$H$2:$L$523,5,FALSE),IF($AE18=2021,VLOOKUP(Brut!IJ18,Semaines!$I$2:$L$523,4,FALSE),IF($AE18=2022,VLOOKUP(Brut!IJ18,Semaines!$J$2:$L$523,3,FALSE),""))))))))))))),IF(AND(MONTH(IG18)=12,_xlfn.ISOWEEKNUM(IG18)=1),YEAR(IG18)+1,YEAR(IG18)))</f>
        <v>2018</v>
      </c>
      <c r="IJ18" s="135"/>
      <c r="IK18" s="136"/>
      <c r="IL18" s="208"/>
      <c r="IM18" s="118">
        <f>IF($AE18=2013,VLOOKUP(Brut!IO18,Semaines!$A$2:$L$523,11,FALSE),IF($AE18=2014,VLOOKUP(Brut!IO18,Semaines!$B$2:$L$523,10,FALSE),IF($AE18=2015,VLOOKUP(Brut!IO18,Semaines!$C$2:$L$523,9,FALSE),IF($AE18=2016,VLOOKUP(Brut!IO18,Semaines!$D$2:$L$523,8,FALSE),IF($AE18=2017,VLOOKUP(Brut!IO18,Semaines!$E$2:$L$523,7,FALSE),IF($AE18=2018,VLOOKUP(Brut!IO18,Semaines!$F$2:$L$523,6,FALSE),IF($AE18=2019,VLOOKUP(Brut!IO18,Semaines!$G$2:$L$523,5,FALSE),IF($AE18=2020,VLOOKUP(Brut!IO18,Semaines!$H$2:$L$523,4,FALSE),IF($AE18=2021,VLOOKUP(Brut!IO18,Semaines!$I$2:$L$523,3,FALSE),IF($AE18=2022,VLOOKUP(Brut!IO18,Semaines!$J$2:$L$523,2,FALSE),""))))))))))</f>
        <v>25</v>
      </c>
      <c r="IN18" s="119">
        <f>IF($AE18=2013,VLOOKUP(Brut!IO18,Semaines!$A$2:$L$523,12,FALSE),IF($AE18=2014,VLOOKUP(Brut!IO18,Semaines!$B$2:$L$523,11,FALSE),IF($AE18=2015,VLOOKUP(Brut!IO18,Semaines!$C$2:$L$523,10,FALSE),IF($AE18=2016,VLOOKUP(Brut!IO18,Semaines!$D$2:$L$523,9,FALSE),IF($AE18=2017,VLOOKUP(Brut!IO18,Semaines!$E$2:$L$523,8,FALSE),IF($AE18=2018,VLOOKUP(Brut!IO18,Semaines!$F$2:$L$523,7,FALSE),IF($AE18=2019,VLOOKUP(Brut!IO18,Semaines!$G$2:$L$523,6,FALSE),IF($AE18=2020,VLOOKUP(Brut!IO18,Semaines!$H$2:$L$523,5,FALSE),IF($AE18=2021,VLOOKUP(Brut!IO18,Semaines!$I$2:$L$523,4,FALSE),IF($AE18=2022,VLOOKUP(Brut!IO18,Semaines!$J$2:$L$523,3,FALSE),""))))))))))</f>
        <v>2018</v>
      </c>
      <c r="IO18" s="134"/>
      <c r="IP18" s="133"/>
      <c r="IQ18" s="118">
        <f>IF($AE18=2013,VLOOKUP(Brut!IS18,Semaines!$A$2:$L$523,11,FALSE),IF($AE18=2014,VLOOKUP(Brut!IS18,Semaines!$B$2:$L$523,10,FALSE),IF($AE18=2015,VLOOKUP(Brut!IS18,Semaines!$C$2:$L$523,9,FALSE),IF($AE18=2016,VLOOKUP(Brut!IS18,Semaines!$D$2:$L$523,8,FALSE),IF($AE18=2017,VLOOKUP(Brut!IS18,Semaines!$E$2:$L$523,7,FALSE),IF($AE18=2018,VLOOKUP(Brut!IS18,Semaines!$F$2:$L$523,6,FALSE),IF($AE18=2019,VLOOKUP(Brut!IS18,Semaines!$G$2:$L$523,5,FALSE),IF($AE18=2020,VLOOKUP(Brut!IS18,Semaines!$H$2:$L$523,4,FALSE),IF($AE18=2021,VLOOKUP(Brut!IS18,Semaines!$I$2:$L$523,3,FALSE),IF($AE18=2022,VLOOKUP(Brut!IS18,Semaines!$J$2:$L$523,2,FALSE),""))))))))))</f>
        <v>26</v>
      </c>
      <c r="IR18" s="119">
        <f>IF($AE18=2013,VLOOKUP(Brut!IS18,Semaines!$A$2:$L$523,12,FALSE),IF($AE18=2014,VLOOKUP(Brut!IS18,Semaines!$B$2:$L$523,11,FALSE),IF($AE18=2015,VLOOKUP(Brut!IS18,Semaines!$C$2:$L$523,10,FALSE),IF($AE18=2016,VLOOKUP(Brut!IS18,Semaines!$D$2:$L$523,9,FALSE),IF($AE18=2017,VLOOKUP(Brut!IS18,Semaines!$E$2:$L$523,8,FALSE),IF($AE18=2018,VLOOKUP(Brut!IS18,Semaines!$F$2:$L$523,7,FALSE),IF($AE18=2019,VLOOKUP(Brut!IS18,Semaines!$G$2:$L$523,6,FALSE),IF($AE18=2020,VLOOKUP(Brut!IS18,Semaines!$H$2:$L$523,5,FALSE),IF($AE18=2021,VLOOKUP(Brut!IS18,Semaines!$I$2:$L$523,4,FALSE),IF($AE18=2022,VLOOKUP(Brut!IS18,Semaines!$J$2:$L$523,3,FALSE),""))))))))))</f>
        <v>2018</v>
      </c>
      <c r="IS18" s="134"/>
      <c r="IT18" s="230"/>
      <c r="IU18" s="210"/>
      <c r="IV18" s="209"/>
      <c r="IW18" s="208"/>
      <c r="IX18" s="208"/>
      <c r="IY18" s="118">
        <f>IF($AE18=2013,VLOOKUP(Brut!JA18,Semaines!$A$2:$L$523,11,FALSE),IF($AE18=2014,VLOOKUP(Brut!JA18,Semaines!$B$2:$L$523,10,FALSE),IF($AE18=2015,VLOOKUP(Brut!JA18,Semaines!$C$2:$L$523,9,FALSE),IF($AE18=2016,VLOOKUP(Brut!JA18,Semaines!$D$2:$L$523,8,FALSE),IF($AE18=2017,VLOOKUP(Brut!JA18,Semaines!$E$2:$L$523,7,FALSE),IF($AE18=2018,VLOOKUP(Brut!JA18,Semaines!$F$2:$L$523,6,FALSE),IF($AE18=2019,VLOOKUP(Brut!JA18,Semaines!$G$2:$L$523,5,FALSE),IF($AE18=2020,VLOOKUP(Brut!JA18,Semaines!$H$2:$L$523,4,FALSE),IF($AE18=2021,VLOOKUP(Brut!JA18,Semaines!$I$2:$L$523,3,FALSE),IF($AE18=2022,VLOOKUP(Brut!JA18,Semaines!$J$2:$L$523,2,FALSE),""))))))))))</f>
        <v>26</v>
      </c>
      <c r="IZ18" s="119">
        <f>IF($AE18=2013,VLOOKUP(Brut!JA18,Semaines!$A$2:$L$523,12,FALSE),IF($AE18=2014,VLOOKUP(Brut!JA18,Semaines!$B$2:$L$523,11,FALSE),IF($AE18=2015,VLOOKUP(Brut!JA18,Semaines!$C$2:$L$523,10,FALSE),IF($AE18=2016,VLOOKUP(Brut!JA18,Semaines!$D$2:$L$523,9,FALSE),IF($AE18=2017,VLOOKUP(Brut!JA18,Semaines!$E$2:$L$523,8,FALSE),IF($AE18=2018,VLOOKUP(Brut!JA18,Semaines!$F$2:$L$523,7,FALSE),IF($AE18=2019,VLOOKUP(Brut!JA18,Semaines!$G$2:$L$523,6,FALSE),IF($AE18=2020,VLOOKUP(Brut!JA18,Semaines!$H$2:$L$523,5,FALSE),IF($AE18=2021,VLOOKUP(Brut!JA18,Semaines!$I$2:$L$523,4,FALSE),IF($AE18=2022,VLOOKUP(Brut!JA18,Semaines!$J$2:$L$523,3,FALSE),""))))))))))</f>
        <v>2018</v>
      </c>
      <c r="JA18" s="134"/>
      <c r="JB18" s="133"/>
      <c r="JC18" s="210"/>
      <c r="JD18" s="211"/>
      <c r="JE18" s="210"/>
      <c r="JF18" s="209"/>
      <c r="JG18" s="208"/>
      <c r="JH18" s="118">
        <f>IF($AE18=2013,VLOOKUP(Brut!JJ18,Semaines!$A$2:$L$523,11,FALSE),IF($AE18=2014,VLOOKUP(Brut!JJ18,Semaines!$B$2:$L$523,10,FALSE),IF($AE18=2015,VLOOKUP(Brut!JJ18,Semaines!$C$2:$L$523,9,FALSE),IF($AE18=2016,VLOOKUP(Brut!JJ18,Semaines!$D$2:$L$523,8,FALSE),IF($AE18=2017,VLOOKUP(Brut!JJ18,Semaines!$E$2:$L$523,7,FALSE),IF($AE18=2018,VLOOKUP(Brut!JJ18,Semaines!$F$2:$L$523,6,FALSE),IF($AE18=2019,VLOOKUP(Brut!JJ18,Semaines!$G$2:$L$523,5,FALSE),IF($AE18=2020,VLOOKUP(Brut!JJ18,Semaines!$H$2:$L$523,4,FALSE),IF($AE18=2021,VLOOKUP(Brut!JJ18,Semaines!$I$2:$L$523,3,FALSE),IF($AE18=2022,VLOOKUP(Brut!JJ18,Semaines!$J$2:$L$523,2,FALSE),""))))))))))</f>
        <v>27</v>
      </c>
      <c r="JI18" s="119">
        <f>IF($AE18=2013,VLOOKUP(Brut!JJ18,Semaines!$A$2:$L$523,12,FALSE),IF($AE18=2014,VLOOKUP(Brut!JJ18,Semaines!$B$2:$L$523,11,FALSE),IF($AE18=2015,VLOOKUP(Brut!JJ18,Semaines!$C$2:$L$523,10,FALSE),IF($AE18=2016,VLOOKUP(Brut!JJ18,Semaines!$D$2:$L$523,9,FALSE),IF($AE18=2017,VLOOKUP(Brut!JJ18,Semaines!$E$2:$L$523,8,FALSE),IF($AE18=2018,VLOOKUP(Brut!JJ18,Semaines!$F$2:$L$523,7,FALSE),IF($AE18=2019,VLOOKUP(Brut!JJ18,Semaines!$G$2:$L$523,6,FALSE),IF($AE18=2020,VLOOKUP(Brut!JJ18,Semaines!$H$2:$L$523,5,FALSE),IF($AE18=2021,VLOOKUP(Brut!JJ18,Semaines!$I$2:$L$523,4,FALSE),IF($AE18=2022,VLOOKUP(Brut!JJ18,Semaines!$J$2:$L$523,3,FALSE),""))))))))))</f>
        <v>2018</v>
      </c>
      <c r="JJ18" s="134"/>
      <c r="JK18" s="133"/>
      <c r="JL18" s="118">
        <f>IF($AE18=2013,VLOOKUP(Brut!JN18,Semaines!$A$2:$L$523,11,FALSE),IF($AE18=2014,VLOOKUP(Brut!JN18,Semaines!$B$2:$L$523,10,FALSE),IF($AE18=2015,VLOOKUP(Brut!JN18,Semaines!$C$2:$L$523,9,FALSE),IF($AE18=2016,VLOOKUP(Brut!JN18,Semaines!$D$2:$L$523,8,FALSE),IF($AE18=2017,VLOOKUP(Brut!JN18,Semaines!$E$2:$L$523,7,FALSE),IF($AE18=2018,VLOOKUP(Brut!JN18,Semaines!$F$2:$L$523,6,FALSE),IF($AE18=2019,VLOOKUP(Brut!JN18,Semaines!$G$2:$L$523,5,FALSE),IF($AE18=2020,VLOOKUP(Brut!JN18,Semaines!$H$2:$L$523,4,FALSE),IF($AE18=2021,VLOOKUP(Brut!JN18,Semaines!$I$2:$L$523,3,FALSE),IF($AE18=2022,VLOOKUP(Brut!JN18,Semaines!$J$2:$L$523,2,FALSE),""))))))))))</f>
        <v>28</v>
      </c>
      <c r="JM18" s="119">
        <f>IF($AE18=2013,VLOOKUP(Brut!JN18,Semaines!$A$2:$L$523,12,FALSE),IF($AE18=2014,VLOOKUP(Brut!JN18,Semaines!$B$2:$L$523,11,FALSE),IF($AE18=2015,VLOOKUP(Brut!JN18,Semaines!$C$2:$L$523,10,FALSE),IF($AE18=2016,VLOOKUP(Brut!JN18,Semaines!$D$2:$L$523,9,FALSE),IF($AE18=2017,VLOOKUP(Brut!JN18,Semaines!$E$2:$L$523,8,FALSE),IF($AE18=2018,VLOOKUP(Brut!JN18,Semaines!$F$2:$L$523,7,FALSE),IF($AE18=2019,VLOOKUP(Brut!JN18,Semaines!$G$2:$L$523,6,FALSE),IF($AE18=2020,VLOOKUP(Brut!JN18,Semaines!$H$2:$L$523,5,FALSE),IF($AE18=2021,VLOOKUP(Brut!JN18,Semaines!$I$2:$L$523,4,FALSE),IF($AE18=2022,VLOOKUP(Brut!JN18,Semaines!$J$2:$L$523,3,FALSE),""))))))))))</f>
        <v>2018</v>
      </c>
      <c r="JN18" s="134"/>
      <c r="JO18" s="133"/>
      <c r="JP18" s="128">
        <f>IF(Import!BC8=0,"",Import!BC8)</f>
        <v>43371</v>
      </c>
      <c r="JQ18" s="118">
        <f t="array" ref="JQ18">IFERROR(IF(JP18="",IF(JN18="",IF(JL18="","",IF($AE18=2013,VLOOKUP(Brut!JN18+1,Semaines!$A$2:$L$523,11,FALSE),IF($AE18=2014,VLOOKUP(Brut!JN18+1,Semaines!$B$2:$L$523,10,FALSE),IF($AE18=2015,VLOOKUP(Brut!JN18+1,Semaines!$C$2:$L$523,9,FALSE),IF($AE18=2016,VLOOKUP(Brut!JN18+1,Semaines!$D$2:$L$523,8,FALSE),IF($AE18=2017,VLOOKUP(Brut!JN18+1,Semaines!$E$2:$L$523,7,FALSE),IF($AE18=2018,VLOOKUP(Brut!JN18+1,Semaines!$F$2:$L$523,6,FALSE),IF($AE18=2019,VLOOKUP(Brut!JN18+1,Semaines!$G$2:$L$523,5,FALSE),IF($AE18=2020,VLOOKUP(Brut!JN18+1,Semaines!$H$2:$L$523,4,FALSE),IF($AE18=2021,VLOOKUP(Brut!JN18+1,Semaines!$I$2:$L$523,3,FALSE),IF($AE18=2022,VLOOKUP(Brut!JN18+1,Semaines!$J$2:$L$523,2,FALSE),""))))))))))),IF(JO18="",IF($AE18=2013,VLOOKUP(Brut!JN18+1,Semaines!$A$2:$L$523,11,FALSE),IF($AE18=2014,VLOOKUP(Brut!JN18+1,Semaines!$B$2:$L$523,10,FALSE),IF($AE18=2015,VLOOKUP(Brut!JN18+1,Semaines!$C$2:$L$523,9,FALSE),IF($AE18=2016,VLOOKUP(Brut!JN18+1,Semaines!$D$2:$L$523,8,FALSE),IF($AE18=2017,VLOOKUP(Brut!JN18+1,Semaines!$E$2:$L$523,7,FALSE),IF($AE18=2018,VLOOKUP(Brut!JN18+1,Semaines!$F$2:$L$523,6,FALSE),IF($AE18=2019,VLOOKUP(Brut!JN18+1,Semaines!$G$2:$L$523,5,FALSE),IF($AE18=2020,VLOOKUP(Brut!JN18+1,Semaines!$H$2:$L$523,4,FALSE),IF($AE18=2021,VLOOKUP(Brut!JN18+1,Semaines!$I$2:$L$523,3,FALSE),IF($AE18=2022,VLOOKUP(Brut!JN18+1,Semaines!$J$2:$L$523,2,FALSE),"")))))))))),IF($AE18=2013,VLOOKUP(Brut!JP18+1,Semaines!$A$2:$L$523,11,FALSE),IF($AE18=2014,VLOOKUP(Brut!JP18+1,Semaines!$B$2:$L$523,10,FALSE),IF($AE18=2015,VLOOKUP(Brut!JP18+1,Semaines!$C$2:$L$523,9,FALSE),IF($AE18=2016,VLOOKUP(Brut!JP18+1,Semaines!$D$2:$L$523,8,FALSE),IF($AE18=2017,VLOOKUP(Brut!JP18+1,Semaines!$E$2:$L$523,7,FALSE),IF($AE18=2018,VLOOKUP(Brut!JP18+1,Semaines!$F$2:$L$523,6,FALSE),IF($AE18=2019,VLOOKUP(Brut!JP18+1,Semaines!$G$2:$L$523,5,FALSE),IF($AE18=2020,VLOOKUP(Brut!JP18+1,Semaines!$H$2:$L$523,4,FALSE),IF($AE18=2021,VLOOKUP(Brut!JP18+1,Semaines!$I$2:$L$523,3,FALSE),IF($AE18=2022,VLOOKUP(Brut!JP18+1,Semaines!$J$2:$L$523,2,FALSE),"")))))))))))),_xlfn.ISOWEEKNUM(JP18)),"")</f>
        <v>39</v>
      </c>
      <c r="JR18" s="119">
        <f>IF(JP18="",IF(JO18="",IF(JM18="","",IF($AE18=2013,VLOOKUP(Brut!JS18,Semaines!$A$2:$L$523,12,FALSE),IF($AE18=2014,VLOOKUP(Brut!JS18,Semaines!$B$2:$L$523,11,FALSE),IF($AE18=2015,VLOOKUP(Brut!JS18,Semaines!$C$2:$L$523,10,FALSE),IF($AE18=2016,VLOOKUP(Brut!JS18,Semaines!$D$2:$L$523,9,FALSE),IF($AE18=2017,VLOOKUP(Brut!JS18,Semaines!$E$2:$L$523,8,FALSE),IF($AE18=2018,VLOOKUP(Brut!JS18,Semaines!$F$2:$L$523,7,FALSE),IF($AE18=2019,VLOOKUP(Brut!JS18,Semaines!$G$2:$L$523,6,FALSE),IF($AE18=2020,VLOOKUP(Brut!JS18,Semaines!$H$2:$L$523,5,FALSE),IF($AE18=2021,VLOOKUP(Brut!JS18,Semaines!$I$2:$L$523,4,FALSE),IF($AE18=2022,VLOOKUP(Brut!JS18,Semaines!$J$2:$L$523,3,FALSE),""))))))))))),IF(JN18="",IF($AE18=2013,VLOOKUP(Brut!JS18,Semaines!$A$2:$L$523,12,FALSE),IF($AE18=2014,VLOOKUP(Brut!JS18,Semaines!$B$2:$L$523,11,FALSE),IF($AE18=2015,VLOOKUP(Brut!JS18,Semaines!$C$2:$L$523,10,FALSE),IF($AE18=2016,VLOOKUP(Brut!JS18,Semaines!$D$2:$L$523,9,FALSE),IF($AE18=2017,VLOOKUP(Brut!JS18,Semaines!$E$2:$L$523,8,FALSE),IF($AE18=2018,VLOOKUP(Brut!JS18,Semaines!$F$2:$L$523,7,FALSE),IF($AE18=2019,VLOOKUP(Brut!JS18,Semaines!$G$2:$L$523,6,FALSE),IF($AE18=2020,VLOOKUP(Brut!JS18,Semaines!$H$2:$L$523,5,FALSE),IF($AE18=2021,VLOOKUP(Brut!JS18,Semaines!$I$2:$L$523,4,FALSE),IF($AE18=2022,VLOOKUP(Brut!JS18,Semaines!$J$2:$L$523,3,FALSE),"")))))))))),IF(JM18="","",IF($AE18=2013,VLOOKUP(Brut!JS18,Semaines!$A$2:$L$523,12,FALSE),IF($AE18=2014,VLOOKUP(Brut!JS18,Semaines!$B$2:$L$523,11,FALSE),IF($AE18=2015,VLOOKUP(Brut!JS18,Semaines!$C$2:$L$523,10,FALSE),IF($AE18=2016,VLOOKUP(Brut!JS18,Semaines!$D$2:$L$523,9,FALSE),IF($AE18=2017,VLOOKUP(Brut!JS18,Semaines!$E$2:$L$523,8,FALSE),IF($AE18=2018,VLOOKUP(Brut!JS18,Semaines!$F$2:$L$523,7,FALSE),IF($AE18=2019,VLOOKUP(Brut!JS18,Semaines!$G$2:$L$523,6,FALSE),IF($AE18=2020,VLOOKUP(Brut!JS18,Semaines!$H$2:$L$523,5,FALSE),IF($AE18=2021,VLOOKUP(Brut!JS18,Semaines!$I$2:$L$523,4,FALSE),IF($AE18=2022,VLOOKUP(Brut!JS18,Semaines!$J$2:$L$523,3,FALSE),""))))))))))))),IF(AND(MONTH(JP18)=12,_xlfn.ISOWEEKNUM(JP18)=1),YEAR(JP18)+1,YEAR(JP18)))</f>
        <v>2018</v>
      </c>
      <c r="JS18" s="224">
        <f>IFERROR(IF(JP18="",IF(AND(Brut!W18&lt;&gt;"Pas ouvert",Brut!W18&lt;&gt;"Annulé"),IF(Brut!JP18="",SUM(Brut!JN18-Brut!AD18),SUM(Brut!JP18-Brut!AD18)),IF(Brut!W18="Annulé","Annulé","Pas ouvert")),SUM(Brut!JU18-Brut!AD18)),"")</f>
        <v>44</v>
      </c>
      <c r="JT18" s="225">
        <f>IF(OR(JS18="Annulé",JS18=""),"",IF(JS18="Pas ouvert",IF(JQ18="","",INT(SUM(Brut!JU18-Brut!AD18)/4)),INT(JS18/4)))</f>
        <v>11</v>
      </c>
      <c r="JU18" s="226" t="str">
        <f t="shared" si="16"/>
        <v>Mois</v>
      </c>
      <c r="JV18" s="227" t="str">
        <f>IF(OR(JS18="Annulé",JS18=""),"",IF(JS18="Pas ouvert",IF(JQ18="","",SUM(Brut!JU18-Brut!AD18)-(JT18*4)),IF(JS18-(JT18*4)=0,"",JS18-(JT18*4))))</f>
        <v/>
      </c>
      <c r="JW18" s="228" t="str">
        <f t="shared" si="17"/>
        <v/>
      </c>
      <c r="JY18" s="208"/>
    </row>
    <row r="19" spans="1:285" x14ac:dyDescent="0.3">
      <c r="A19" s="235" t="str">
        <f>IF(Import!A9=0,"",Import!A9)</f>
        <v>8</v>
      </c>
      <c r="B19" s="236" t="str">
        <f>IF(Import!D9=0,"",Import!D9)</f>
        <v>8</v>
      </c>
      <c r="C19" s="236" t="str">
        <f>IF(Import!E9=0,"",Import!E9)</f>
        <v/>
      </c>
      <c r="D19" s="237" t="str">
        <f t="shared" si="11"/>
        <v/>
      </c>
      <c r="E19" s="236" t="str">
        <f>IF(Import!I9=0,"",Import!I9)</f>
        <v/>
      </c>
      <c r="F19" s="236" t="str">
        <f>IF(Import!J9="","",Import!J9)</f>
        <v/>
      </c>
      <c r="G19" s="236" t="str">
        <f>IF(Import!K9="","",Import!K9)</f>
        <v/>
      </c>
      <c r="H19" s="238" t="str">
        <f>IF(Import!L9=0,"",Import!L9)</f>
        <v>17</v>
      </c>
      <c r="I19" s="236" t="str">
        <f>IF(Import!N9=0,"",Import!N9)</f>
        <v/>
      </c>
      <c r="J19" s="239"/>
      <c r="K19" s="130">
        <f>IF(Import!O9=0,"",Import!O9)</f>
        <v>42156</v>
      </c>
      <c r="L19" s="130">
        <f>IF(Import!P9=0,"",Import!P9)</f>
        <v>42135</v>
      </c>
      <c r="M19" s="233" t="str">
        <f>IF(L19&lt;&gt;"","Annulé",IF(Import!R9=0,"",Import!R9))</f>
        <v>Annulé</v>
      </c>
      <c r="N19" s="233" t="str">
        <f>IF(L19&lt;&gt;"","Annulé",IF(Import!S9=0,"",Import!S9))</f>
        <v>Annulé</v>
      </c>
      <c r="O19" s="233" t="str">
        <f>IF(N19="Annulé","Annulé",IF(Import!T9=0,"",Import!T9))</f>
        <v>Annulé</v>
      </c>
      <c r="P19" s="130" t="str">
        <f>IF(Import!U9=0,IF($L19&lt;&gt;"","Annulé",IF($K19="","","En attente")),Import!U9)</f>
        <v>Annulé</v>
      </c>
      <c r="Q19" s="130" t="str">
        <f>IF(Import!V9=0,IF($L19&lt;&gt;"","Annulé",IF($K19="","","En attente")),Import!V9)</f>
        <v>Annulé</v>
      </c>
      <c r="R19" s="130" t="str">
        <f>IF(Import!W9=0,IF($L19&lt;&gt;"","Annulé",IF($K19="","","En attente")),Import!W9)</f>
        <v>Annulé</v>
      </c>
      <c r="S19" s="130" t="str">
        <f>IF(Import!X9=0,IF($L19&lt;&gt;"","Annulé",IF($K19="","","En attente")),Import!X9)</f>
        <v>Annulé</v>
      </c>
      <c r="T19" s="130" t="str">
        <f>IF(Import!Y9=0,IF($L19&lt;&gt;"","Annulé",IF($K19="","","En attente")),Import!Y9)</f>
        <v>Annulé</v>
      </c>
      <c r="U19" s="130" t="str">
        <f>IF(Import!Z9=0,IF($L19&lt;&gt;"","Annulé",IF($K19="","","En attente")),Import!Z9)</f>
        <v>Annulé</v>
      </c>
      <c r="V19" s="131"/>
      <c r="W19" s="130" t="str">
        <f>IF($L19&lt;&gt;"","Annulé",IF(Import!AA9=0,IF(K19="","","Pas ouvert"),Import!AA9))</f>
        <v>Annulé</v>
      </c>
      <c r="X19" s="130" t="str">
        <f>IF($L19&lt;&gt;"","Annulé",IF(Import!AB9=0,IF($W19&lt;&gt;"",IF(W19="Pas ouvert","Pas ouvert","En cours"),""),Import!AB9))</f>
        <v>Annulé</v>
      </c>
      <c r="Y19" s="233" t="str">
        <f>IF($L19&lt;&gt;"","Annulé",IF(Import!AC9=0,"",Import!AC9))</f>
        <v>Annulé</v>
      </c>
      <c r="Z19" s="233" t="str">
        <f>IF($L19&lt;&gt;"","Annulé",IF(Import!AD9=0,"",Import!AD9))</f>
        <v>Annulé</v>
      </c>
      <c r="AA19" s="234" t="str">
        <f t="shared" si="12"/>
        <v>Annulé</v>
      </c>
      <c r="AB19" s="129" t="str">
        <f t="shared" si="13"/>
        <v/>
      </c>
      <c r="AC19" s="207"/>
      <c r="AD19" s="231" t="str">
        <f t="shared" si="14"/>
        <v/>
      </c>
      <c r="AE19" s="232" t="str">
        <f t="shared" si="15"/>
        <v/>
      </c>
      <c r="AF19" s="128" t="str">
        <f>IF(Import!AE9=0,"",Import!AE9)</f>
        <v/>
      </c>
      <c r="AG19" s="211"/>
      <c r="AH19" s="209"/>
      <c r="AI19" s="208"/>
      <c r="AJ19" s="118" t="str">
        <f>IF($AE19=2013,VLOOKUP(Brut!AJ19,Semaines!$A$2:$L$523,11,FALSE),IF($AE19=2014,VLOOKUP(Brut!AJ19,Semaines!$B$2:$L$523,10,FALSE),IF($AE19=2015,VLOOKUP(Brut!AJ19,Semaines!$C$2:$L$523,9,FALSE),IF($AE19=2016,VLOOKUP(Brut!AJ19,Semaines!$D$2:$L$523,8,FALSE),IF($AE19=2017,VLOOKUP(Brut!AJ19,Semaines!$E$2:$L$523,7,FALSE),IF($AE19=2018,VLOOKUP(Brut!AJ19,Semaines!$F$2:$L$523,6,FALSE),IF($AE19=2019,VLOOKUP(Brut!AJ19,Semaines!$G$2:$L$523,5,FALSE),IF($AE19=2020,VLOOKUP(Brut!AJ19,Semaines!$H$2:$L$523,4,FALSE),IF($AE19=2021,VLOOKUP(Brut!AJ19,Semaines!$I$2:$L$523,3,FALSE),IF($AE19=2022,VLOOKUP(Brut!AJ19,Semaines!$J$2:$L$523,2,FALSE),""))))))))))</f>
        <v/>
      </c>
      <c r="AK19" s="119" t="str">
        <f>IF($AE19=2013,VLOOKUP(Brut!AJ19,Semaines!$A$2:$L$523,12,FALSE),IF($AE19=2014,VLOOKUP(Brut!AJ19,Semaines!$B$2:$L$523,11,FALSE),IF($AE19=2015,VLOOKUP(Brut!AJ19,Semaines!$C$2:$L$523,10,FALSE),IF($AE19=2016,VLOOKUP(Brut!AJ19,Semaines!$D$2:$L$523,9,FALSE),IF($AE19=2017,VLOOKUP(Brut!AJ19,Semaines!$E$2:$L$523,8,FALSE),IF($AE19=2018,VLOOKUP(Brut!AJ19,Semaines!$F$2:$L$523,7,FALSE),IF($AE19=2019,VLOOKUP(Brut!AJ19,Semaines!$G$2:$L$523,6,FALSE),IF($AE19=2020,VLOOKUP(Brut!AJ19,Semaines!$H$2:$L$523,5,FALSE),IF($AE19=2021,VLOOKUP(Brut!AJ19,Semaines!$I$2:$L$523,4,FALSE),IF($AE19=2022,VLOOKUP(Brut!AJ19,Semaines!$J$2:$L$523,3,FALSE),""))))))))))</f>
        <v/>
      </c>
      <c r="AL19" s="132"/>
      <c r="AM19" s="133"/>
      <c r="AN19" s="128" t="str">
        <f>IF(Import!AI9=0,"",Import!AI9)</f>
        <v/>
      </c>
      <c r="AO19" s="118" t="str">
        <f t="array" ref="AO19">IFERROR(IF(AN19="",IF(AL19="",IF(AJ19="","",IF($AE19=2013,VLOOKUP(Brut!AJ19+1,Semaines!$A$2:$L$523,11,FALSE),IF($AE19=2014,VLOOKUP(Brut!AJ19+1,Semaines!$B$2:$L$523,10,FALSE),IF($AE19=2015,VLOOKUP(Brut!AJ19+1,Semaines!$C$2:$L$523,9,FALSE),IF($AE19=2016,VLOOKUP(Brut!AJ19+1,Semaines!$D$2:$L$523,8,FALSE),IF($AE19=2017,VLOOKUP(Brut!AJ19+1,Semaines!$E$2:$L$523,7,FALSE),IF($AE19=2018,VLOOKUP(Brut!AJ19+1,Semaines!$F$2:$L$523,6,FALSE),IF($AE19=2019,VLOOKUP(Brut!AJ19+1,Semaines!$G$2:$L$523,5,FALSE),IF($AE19=2020,VLOOKUP(Brut!AJ19+1,Semaines!$H$2:$L$523,4,FALSE),IF($AE19=2021,VLOOKUP(Brut!AJ19+1,Semaines!$I$2:$L$523,3,FALSE),IF($AE19=2022,VLOOKUP(Brut!AJ19+1,Semaines!$J$2:$L$523,2,FALSE),""))))))))))),IF(AM19="",IF($AE19=2013,VLOOKUP(Brut!AJ19+1,Semaines!$A$2:$L$523,11,FALSE),IF($AE19=2014,VLOOKUP(Brut!AJ19+1,Semaines!$B$2:$L$523,10,FALSE),IF($AE19=2015,VLOOKUP(Brut!AJ19+1,Semaines!$C$2:$L$523,9,FALSE),IF($AE19=2016,VLOOKUP(Brut!AJ19+1,Semaines!$D$2:$L$523,8,FALSE),IF($AE19=2017,VLOOKUP(Brut!AJ19+1,Semaines!$E$2:$L$523,7,FALSE),IF($AE19=2018,VLOOKUP(Brut!AJ19+1,Semaines!$F$2:$L$523,6,FALSE),IF($AE19=2019,VLOOKUP(Brut!AJ19+1,Semaines!$G$2:$L$523,5,FALSE),IF($AE19=2020,VLOOKUP(Brut!AJ19+1,Semaines!$H$2:$L$523,4,FALSE),IF($AE19=2021,VLOOKUP(Brut!AJ19+1,Semaines!$I$2:$L$523,3,FALSE),IF($AE19=2022,VLOOKUP(Brut!AJ19+1,Semaines!$J$2:$L$523,2,FALSE),"")))))))))),IF($AE19=2013,VLOOKUP(Brut!AL19+1,Semaines!$A$2:$L$523,11,FALSE),IF($AE19=2014,VLOOKUP(Brut!AL19+1,Semaines!$B$2:$L$523,10,FALSE),IF($AE19=2015,VLOOKUP(Brut!AL19+1,Semaines!$C$2:$L$523,9,FALSE),IF($AE19=2016,VLOOKUP(Brut!AL19+1,Semaines!$D$2:$L$523,8,FALSE),IF($AE19=2017,VLOOKUP(Brut!AL19+1,Semaines!$E$2:$L$523,7,FALSE),IF($AE19=2018,VLOOKUP(Brut!AL19+1,Semaines!$F$2:$L$523,6,FALSE),IF($AE19=2019,VLOOKUP(Brut!AL19+1,Semaines!$G$2:$L$523,5,FALSE),IF($AE19=2020,VLOOKUP(Brut!AL19+1,Semaines!$H$2:$L$523,4,FALSE),IF($AE19=2021,VLOOKUP(Brut!AL19+1,Semaines!$I$2:$L$523,3,FALSE),IF($AE19=2022,VLOOKUP(Brut!AL19+1,Semaines!$J$2:$L$523,2,FALSE),"")))))))))))),_xlfn.ISOWEEKNUM(AN19)),"")</f>
        <v/>
      </c>
      <c r="AP19" s="119" t="str">
        <f>IF(AN19="",IF(AM19="",IF(AK19="","",IF($AE19=2013,VLOOKUP(Brut!AO19,Semaines!$A$2:$L$523,12,FALSE),IF($AE19=2014,VLOOKUP(Brut!AO19,Semaines!$B$2:$L$523,11,FALSE),IF($AE19=2015,VLOOKUP(Brut!AO19,Semaines!$C$2:$L$523,10,FALSE),IF($AE19=2016,VLOOKUP(Brut!AO19,Semaines!$D$2:$L$523,9,FALSE),IF($AE19=2017,VLOOKUP(Brut!AO19,Semaines!$E$2:$L$523,8,FALSE),IF($AE19=2018,VLOOKUP(Brut!AO19,Semaines!$F$2:$L$523,7,FALSE),IF($AE19=2019,VLOOKUP(Brut!AO19,Semaines!$G$2:$L$523,6,FALSE),IF($AE19=2020,VLOOKUP(Brut!AO19,Semaines!$H$2:$L$523,5,FALSE),IF($AE19=2021,VLOOKUP(Brut!AO19,Semaines!$I$2:$L$523,4,FALSE),IF($AE19=2022,VLOOKUP(Brut!AO19,Semaines!$J$2:$L$523,3,FALSE),""))))))))))),IF(AL19="",IF($AE19=2013,VLOOKUP(Brut!AO19,Semaines!$A$2:$L$523,12,FALSE),IF($AE19=2014,VLOOKUP(Brut!AO19,Semaines!$B$2:$L$523,11,FALSE),IF($AE19=2015,VLOOKUP(Brut!AO19,Semaines!$C$2:$L$523,10,FALSE),IF($AE19=2016,VLOOKUP(Brut!AO19,Semaines!$D$2:$L$523,9,FALSE),IF($AE19=2017,VLOOKUP(Brut!AO19,Semaines!$E$2:$L$523,8,FALSE),IF($AE19=2018,VLOOKUP(Brut!AO19,Semaines!$F$2:$L$523,7,FALSE),IF($AE19=2019,VLOOKUP(Brut!AO19,Semaines!$G$2:$L$523,6,FALSE),IF($AE19=2020,VLOOKUP(Brut!AO19,Semaines!$H$2:$L$523,5,FALSE),IF($AE19=2021,VLOOKUP(Brut!AO19,Semaines!$I$2:$L$523,4,FALSE),IF($AE19=2022,VLOOKUP(Brut!AO19,Semaines!$J$2:$L$523,3,FALSE),"")))))))))),IF(AK19="","",IF($AE19=2013,VLOOKUP(Brut!AO19,Semaines!$A$2:$L$523,12,FALSE),IF($AE19=2014,VLOOKUP(Brut!AO19,Semaines!$B$2:$L$523,11,FALSE),IF($AE19=2015,VLOOKUP(Brut!AO19,Semaines!$C$2:$L$523,10,FALSE),IF($AE19=2016,VLOOKUP(Brut!AO19,Semaines!$D$2:$L$523,9,FALSE),IF($AE19=2017,VLOOKUP(Brut!AO19,Semaines!$E$2:$L$523,8,FALSE),IF($AE19=2018,VLOOKUP(Brut!AO19,Semaines!$F$2:$L$523,7,FALSE),IF($AE19=2019,VLOOKUP(Brut!AO19,Semaines!$G$2:$L$523,6,FALSE),IF($AE19=2020,VLOOKUP(Brut!AO19,Semaines!$H$2:$L$523,5,FALSE),IF($AE19=2021,VLOOKUP(Brut!AO19,Semaines!$I$2:$L$523,4,FALSE),IF($AE19=2022,VLOOKUP(Brut!AO19,Semaines!$J$2:$L$523,3,FALSE),""))))))))))))),IF(AND(MONTH(AN19)=12,_xlfn.ISOWEEKNUM(AN19)=1),YEAR(AN19)+1,YEAR(AN19)))</f>
        <v/>
      </c>
      <c r="AQ19" s="132"/>
      <c r="AR19" s="133"/>
      <c r="AS19" s="210"/>
      <c r="AT19" s="209"/>
      <c r="AU19" s="208"/>
      <c r="AV19" s="208"/>
      <c r="AW19" s="118" t="str">
        <f>IF($AE19=2013,VLOOKUP(Brut!AW19,Semaines!$A$2:$L$523,11,FALSE),IF($AE19=2014,VLOOKUP(Brut!AW19,Semaines!$B$2:$L$523,10,FALSE),IF($AE19=2015,VLOOKUP(Brut!AW19,Semaines!$C$2:$L$523,9,FALSE),IF($AE19=2016,VLOOKUP(Brut!AW19,Semaines!$D$2:$L$523,8,FALSE),IF($AE19=2017,VLOOKUP(Brut!AW19,Semaines!$E$2:$L$523,7,FALSE),IF($AE19=2018,VLOOKUP(Brut!AW19,Semaines!$F$2:$L$523,6,FALSE),IF($AE19=2019,VLOOKUP(Brut!AW19,Semaines!$G$2:$L$523,5,FALSE),IF($AE19=2020,VLOOKUP(Brut!AW19,Semaines!$H$2:$L$523,4,FALSE),IF($AE19=2021,VLOOKUP(Brut!AW19,Semaines!$I$2:$L$523,3,FALSE),IF($AE19=2022,VLOOKUP(Brut!AW19,Semaines!$J$2:$L$523,2,FALSE),""))))))))))</f>
        <v/>
      </c>
      <c r="AX19" s="119" t="str">
        <f>IF($AE19=2013,VLOOKUP(Brut!AW19,Semaines!$A$2:$L$523,12,FALSE),IF($AE19=2014,VLOOKUP(Brut!AW19,Semaines!$B$2:$L$523,11,FALSE),IF($AE19=2015,VLOOKUP(Brut!AW19,Semaines!$C$2:$L$523,10,FALSE),IF($AE19=2016,VLOOKUP(Brut!AW19,Semaines!$D$2:$L$523,9,FALSE),IF($AE19=2017,VLOOKUP(Brut!AW19,Semaines!$E$2:$L$523,8,FALSE),IF($AE19=2018,VLOOKUP(Brut!AW19,Semaines!$F$2:$L$523,7,FALSE),IF($AE19=2019,VLOOKUP(Brut!AW19,Semaines!$G$2:$L$523,6,FALSE),IF($AE19=2020,VLOOKUP(Brut!AW19,Semaines!$H$2:$L$523,5,FALSE),IF($AE19=2021,VLOOKUP(Brut!AW19,Semaines!$I$2:$L$523,4,FALSE),IF($AE19=2022,VLOOKUP(Brut!AW19,Semaines!$J$2:$L$523,3,FALSE),""))))))))))</f>
        <v/>
      </c>
      <c r="AY19" s="134"/>
      <c r="AZ19" s="133"/>
      <c r="BA19" s="118" t="str">
        <f>IF($AE19=2013,VLOOKUP(Brut!BA19,Semaines!$A$2:$L$523,11,FALSE),IF($AE19=2014,VLOOKUP(Brut!BA19,Semaines!$B$2:$L$523,10,FALSE),IF($AE19=2015,VLOOKUP(Brut!BA19,Semaines!$C$2:$L$523,9,FALSE),IF($AE19=2016,VLOOKUP(Brut!BA19,Semaines!$D$2:$L$523,8,FALSE),IF($AE19=2017,VLOOKUP(Brut!BA19,Semaines!$E$2:$L$523,7,FALSE),IF($AE19=2018,VLOOKUP(Brut!BA19,Semaines!$F$2:$L$523,6,FALSE),IF($AE19=2019,VLOOKUP(Brut!BA19,Semaines!$G$2:$L$523,5,FALSE),IF($AE19=2020,VLOOKUP(Brut!BA19,Semaines!$H$2:$L$523,4,FALSE),IF($AE19=2021,VLOOKUP(Brut!BA19,Semaines!$I$2:$L$523,3,FALSE),IF($AE19=2022,VLOOKUP(Brut!BA19,Semaines!$J$2:$L$523,2,FALSE),""))))))))))</f>
        <v/>
      </c>
      <c r="BB19" s="119" t="str">
        <f>IF($AE19=2013,VLOOKUP(Brut!BA19,Semaines!$A$2:$L$523,12,FALSE),IF($AE19=2014,VLOOKUP(Brut!BA19,Semaines!$B$2:$L$523,11,FALSE),IF($AE19=2015,VLOOKUP(Brut!BA19,Semaines!$C$2:$L$523,10,FALSE),IF($AE19=2016,VLOOKUP(Brut!BA19,Semaines!$D$2:$L$523,9,FALSE),IF($AE19=2017,VLOOKUP(Brut!BA19,Semaines!$E$2:$L$523,8,FALSE),IF($AE19=2018,VLOOKUP(Brut!BA19,Semaines!$F$2:$L$523,7,FALSE),IF($AE19=2019,VLOOKUP(Brut!BA19,Semaines!$G$2:$L$523,6,FALSE),IF($AE19=2020,VLOOKUP(Brut!BA19,Semaines!$H$2:$L$523,5,FALSE),IF($AE19=2021,VLOOKUP(Brut!BA19,Semaines!$I$2:$L$523,4,FALSE),IF($AE19=2022,VLOOKUP(Brut!BA19,Semaines!$J$2:$L$523,3,FALSE),""))))))))))</f>
        <v/>
      </c>
      <c r="BC19" s="134"/>
      <c r="BD19" s="133"/>
      <c r="BE19" s="118" t="str">
        <f>IF($AE19=2013,VLOOKUP(Brut!BE19,Semaines!$A$2:$L$523,11,FALSE),IF($AE19=2014,VLOOKUP(Brut!BE19,Semaines!$B$2:$L$523,10,FALSE),IF($AE19=2015,VLOOKUP(Brut!BE19,Semaines!$C$2:$L$523,9,FALSE),IF($AE19=2016,VLOOKUP(Brut!BE19,Semaines!$D$2:$L$523,8,FALSE),IF($AE19=2017,VLOOKUP(Brut!BE19,Semaines!$E$2:$L$523,7,FALSE),IF($AE19=2018,VLOOKUP(Brut!BE19,Semaines!$F$2:$L$523,6,FALSE),IF($AE19=2019,VLOOKUP(Brut!BE19,Semaines!$G$2:$L$523,5,FALSE),IF($AE19=2020,VLOOKUP(Brut!BE19,Semaines!$H$2:$L$523,4,FALSE),IF($AE19=2021,VLOOKUP(Brut!BE19,Semaines!$I$2:$L$523,3,FALSE),IF($AE19=2022,VLOOKUP(Brut!BE19,Semaines!$J$2:$L$523,2,FALSE),""))))))))))</f>
        <v/>
      </c>
      <c r="BF19" s="119" t="str">
        <f>IF($AE19=2013,VLOOKUP(Brut!BE19,Semaines!$A$2:$L$523,12,FALSE),IF($AE19=2014,VLOOKUP(Brut!BE19,Semaines!$B$2:$L$523,11,FALSE),IF($AE19=2015,VLOOKUP(Brut!BE19,Semaines!$C$2:$L$523,10,FALSE),IF($AE19=2016,VLOOKUP(Brut!BE19,Semaines!$D$2:$L$523,9,FALSE),IF($AE19=2017,VLOOKUP(Brut!BE19,Semaines!$E$2:$L$523,8,FALSE),IF($AE19=2018,VLOOKUP(Brut!BE19,Semaines!$F$2:$L$523,7,FALSE),IF($AE19=2019,VLOOKUP(Brut!BE19,Semaines!$G$2:$L$523,6,FALSE),IF($AE19=2020,VLOOKUP(Brut!BE19,Semaines!$H$2:$L$523,5,FALSE),IF($AE19=2021,VLOOKUP(Brut!BE19,Semaines!$I$2:$L$523,4,FALSE),IF($AE19=2022,VLOOKUP(Brut!BE19,Semaines!$J$2:$L$523,3,FALSE),""))))))))))</f>
        <v/>
      </c>
      <c r="BG19" s="134"/>
      <c r="BH19" s="133"/>
      <c r="BI19" s="130" t="str">
        <f>IF(Import!AM9=0,"",Import!AM9)</f>
        <v/>
      </c>
      <c r="BJ19" s="118" t="str">
        <f t="array" ref="BJ19">IFERROR(IF(BI19="",IF(BG19="",IF(BE19="","",IF($AE19=2013,VLOOKUP(Brut!BE19+1,Semaines!$A$2:$L$523,11,FALSE),IF($AE19=2014,VLOOKUP(Brut!BE19+1,Semaines!$B$2:$L$523,10,FALSE),IF($AE19=2015,VLOOKUP(Brut!BE19+1,Semaines!$C$2:$L$523,9,FALSE),IF($AE19=2016,VLOOKUP(Brut!BE19+1,Semaines!$D$2:$L$523,8,FALSE),IF($AE19=2017,VLOOKUP(Brut!BE19+1,Semaines!$E$2:$L$523,7,FALSE),IF($AE19=2018,VLOOKUP(Brut!BE19+1,Semaines!$F$2:$L$523,6,FALSE),IF($AE19=2019,VLOOKUP(Brut!BE19+1,Semaines!$G$2:$L$523,5,FALSE),IF($AE19=2020,VLOOKUP(Brut!BE19+1,Semaines!$H$2:$L$523,4,FALSE),IF($AE19=2021,VLOOKUP(Brut!BE19+1,Semaines!$I$2:$L$523,3,FALSE),IF($AE19=2022,VLOOKUP(Brut!BE19+1,Semaines!$J$2:$L$523,2,FALSE),""))))))))))),IF(BH19="",IF($AE19=2013,VLOOKUP(Brut!BE19+1,Semaines!$A$2:$L$523,11,FALSE),IF($AE19=2014,VLOOKUP(Brut!BE19+1,Semaines!$B$2:$L$523,10,FALSE),IF($AE19=2015,VLOOKUP(Brut!BE19+1,Semaines!$C$2:$L$523,9,FALSE),IF($AE19=2016,VLOOKUP(Brut!BE19+1,Semaines!$D$2:$L$523,8,FALSE),IF($AE19=2017,VLOOKUP(Brut!BE19+1,Semaines!$E$2:$L$523,7,FALSE),IF($AE19=2018,VLOOKUP(Brut!BE19+1,Semaines!$F$2:$L$523,6,FALSE),IF($AE19=2019,VLOOKUP(Brut!BE19+1,Semaines!$G$2:$L$523,5,FALSE),IF($AE19=2020,VLOOKUP(Brut!BE19+1,Semaines!$H$2:$L$523,4,FALSE),IF($AE19=2021,VLOOKUP(Brut!BE19+1,Semaines!$I$2:$L$523,3,FALSE),IF($AE19=2022,VLOOKUP(Brut!BE19+1,Semaines!$J$2:$L$523,2,FALSE),"")))))))))),IF($AE19=2013,VLOOKUP(Brut!BG19+1,Semaines!$A$2:$L$523,11,FALSE),IF($AE19=2014,VLOOKUP(Brut!BG19+1,Semaines!$B$2:$L$523,10,FALSE),IF($AE19=2015,VLOOKUP(Brut!BG19+1,Semaines!$C$2:$L$523,9,FALSE),IF($AE19=2016,VLOOKUP(Brut!BG19+1,Semaines!$D$2:$L$523,8,FALSE),IF($AE19=2017,VLOOKUP(Brut!BG19+1,Semaines!$E$2:$L$523,7,FALSE),IF($AE19=2018,VLOOKUP(Brut!BG19+1,Semaines!$F$2:$L$523,6,FALSE),IF($AE19=2019,VLOOKUP(Brut!BG19+1,Semaines!$G$2:$L$523,5,FALSE),IF($AE19=2020,VLOOKUP(Brut!BG19+1,Semaines!$H$2:$L$523,4,FALSE),IF($AE19=2021,VLOOKUP(Brut!BG19+1,Semaines!$I$2:$L$523,3,FALSE),IF($AE19=2022,VLOOKUP(Brut!BG19+1,Semaines!$J$2:$L$523,2,FALSE),"")))))))))))),_xlfn.ISOWEEKNUM(BI19)),"")</f>
        <v/>
      </c>
      <c r="BK19" s="119" t="str">
        <f>IF(BI19="",IF(BH19="",IF(BF19="","",IF($AE19=2013,VLOOKUP(Brut!BJ19,Semaines!$A$2:$L$523,12,FALSE),IF($AE19=2014,VLOOKUP(Brut!BJ19,Semaines!$B$2:$L$523,11,FALSE),IF($AE19=2015,VLOOKUP(Brut!BJ19,Semaines!$C$2:$L$523,10,FALSE),IF($AE19=2016,VLOOKUP(Brut!BJ19,Semaines!$D$2:$L$523,9,FALSE),IF($AE19=2017,VLOOKUP(Brut!BJ19,Semaines!$E$2:$L$523,8,FALSE),IF($AE19=2018,VLOOKUP(Brut!BJ19,Semaines!$F$2:$L$523,7,FALSE),IF($AE19=2019,VLOOKUP(Brut!BJ19,Semaines!$G$2:$L$523,6,FALSE),IF($AE19=2020,VLOOKUP(Brut!BJ19,Semaines!$H$2:$L$523,5,FALSE),IF($AE19=2021,VLOOKUP(Brut!BJ19,Semaines!$I$2:$L$523,4,FALSE),IF($AE19=2022,VLOOKUP(Brut!BJ19,Semaines!$J$2:$L$523,3,FALSE),""))))))))))),IF(BG19="",IF($AE19=2013,VLOOKUP(Brut!BJ19,Semaines!$A$2:$L$523,12,FALSE),IF($AE19=2014,VLOOKUP(Brut!BJ19,Semaines!$B$2:$L$523,11,FALSE),IF($AE19=2015,VLOOKUP(Brut!BJ19,Semaines!$C$2:$L$523,10,FALSE),IF($AE19=2016,VLOOKUP(Brut!BJ19,Semaines!$D$2:$L$523,9,FALSE),IF($AE19=2017,VLOOKUP(Brut!BJ19,Semaines!$E$2:$L$523,8,FALSE),IF($AE19=2018,VLOOKUP(Brut!BJ19,Semaines!$F$2:$L$523,7,FALSE),IF($AE19=2019,VLOOKUP(Brut!BJ19,Semaines!$G$2:$L$523,6,FALSE),IF($AE19=2020,VLOOKUP(Brut!BJ19,Semaines!$H$2:$L$523,5,FALSE),IF($AE19=2021,VLOOKUP(Brut!BJ19,Semaines!$I$2:$L$523,4,FALSE),IF($AE19=2022,VLOOKUP(Brut!BJ19,Semaines!$J$2:$L$523,3,FALSE),"")))))))))),IF(BF19="","",IF($AE19=2013,VLOOKUP(Brut!BJ19,Semaines!$A$2:$L$523,12,FALSE),IF($AE19=2014,VLOOKUP(Brut!BJ19,Semaines!$B$2:$L$523,11,FALSE),IF($AE19=2015,VLOOKUP(Brut!BJ19,Semaines!$C$2:$L$523,10,FALSE),IF($AE19=2016,VLOOKUP(Brut!BJ19,Semaines!$D$2:$L$523,9,FALSE),IF($AE19=2017,VLOOKUP(Brut!BJ19,Semaines!$E$2:$L$523,8,FALSE),IF($AE19=2018,VLOOKUP(Brut!BJ19,Semaines!$F$2:$L$523,7,FALSE),IF($AE19=2019,VLOOKUP(Brut!BJ19,Semaines!$G$2:$L$523,6,FALSE),IF($AE19=2020,VLOOKUP(Brut!BJ19,Semaines!$H$2:$L$523,5,FALSE),IF($AE19=2021,VLOOKUP(Brut!BJ19,Semaines!$I$2:$L$523,4,FALSE),IF($AE19=2022,VLOOKUP(Brut!BJ19,Semaines!$J$2:$L$523,3,FALSE),""))))))))))))),IF(AND(MONTH(BI19)=12,_xlfn.ISOWEEKNUM(BI19)=1),YEAR(BI19)+1,YEAR(BI19)))</f>
        <v/>
      </c>
      <c r="BL19" s="132"/>
      <c r="BM19" s="133"/>
      <c r="BN19" s="118" t="str">
        <f>IF($AE19=2013,VLOOKUP(Brut!BN19,Semaines!$A$2:$L$523,11,FALSE),IF($AE19=2014,VLOOKUP(Brut!BN19,Semaines!$B$2:$L$523,10,FALSE),IF($AE19=2015,VLOOKUP(Brut!BN19,Semaines!$C$2:$L$523,9,FALSE),IF($AE19=2016,VLOOKUP(Brut!BN19,Semaines!$D$2:$L$523,8,FALSE),IF($AE19=2017,VLOOKUP(Brut!BN19,Semaines!$E$2:$L$523,7,FALSE),IF($AE19=2018,VLOOKUP(Brut!BN19,Semaines!$F$2:$L$523,6,FALSE),IF($AE19=2019,VLOOKUP(Brut!BN19,Semaines!$G$2:$L$523,5,FALSE),IF($AE19=2020,VLOOKUP(Brut!BN19,Semaines!$H$2:$L$523,4,FALSE),IF($AE19=2021,VLOOKUP(Brut!BN19,Semaines!$I$2:$L$523,3,FALSE),IF($AE19=2022,VLOOKUP(Brut!BN19,Semaines!$J$2:$L$523,2,FALSE),""))))))))))</f>
        <v/>
      </c>
      <c r="BO19" s="119" t="str">
        <f>IF($AE19=2013,VLOOKUP(Brut!BN19,Semaines!$A$2:$L$523,12,FALSE),IF($AE19=2014,VLOOKUP(Brut!BN19,Semaines!$B$2:$L$523,11,FALSE),IF($AE19=2015,VLOOKUP(Brut!BN19,Semaines!$C$2:$L$523,10,FALSE),IF($AE19=2016,VLOOKUP(Brut!BN19,Semaines!$D$2:$L$523,9,FALSE),IF($AE19=2017,VLOOKUP(Brut!BN19,Semaines!$E$2:$L$523,8,FALSE),IF($AE19=2018,VLOOKUP(Brut!BN19,Semaines!$F$2:$L$523,7,FALSE),IF($AE19=2019,VLOOKUP(Brut!BN19,Semaines!$G$2:$L$523,6,FALSE),IF($AE19=2020,VLOOKUP(Brut!BN19,Semaines!$H$2:$L$523,5,FALSE),IF($AE19=2021,VLOOKUP(Brut!BN19,Semaines!$I$2:$L$523,4,FALSE),IF($AE19=2022,VLOOKUP(Brut!BN19,Semaines!$J$2:$L$523,3,FALSE),""))))))))))</f>
        <v/>
      </c>
      <c r="BP19" s="134"/>
      <c r="BQ19" s="133"/>
      <c r="BR19" s="208"/>
      <c r="BS19" s="118" t="str">
        <f>IF($AE19=2013,VLOOKUP(Brut!BS19,Semaines!$A$2:$L$523,11,FALSE),IF($AE19=2014,VLOOKUP(Brut!BS19,Semaines!$B$2:$L$523,10,FALSE),IF($AE19=2015,VLOOKUP(Brut!BS19,Semaines!$C$2:$L$523,9,FALSE),IF($AE19=2016,VLOOKUP(Brut!BS19,Semaines!$D$2:$L$523,8,FALSE),IF($AE19=2017,VLOOKUP(Brut!BS19,Semaines!$E$2:$L$523,7,FALSE),IF($AE19=2018,VLOOKUP(Brut!BS19,Semaines!$F$2:$L$523,6,FALSE),IF($AE19=2019,VLOOKUP(Brut!BS19,Semaines!$G$2:$L$523,5,FALSE),IF($AE19=2020,VLOOKUP(Brut!BS19,Semaines!$H$2:$L$523,4,FALSE),IF($AE19=2021,VLOOKUP(Brut!BS19,Semaines!$I$2:$L$523,3,FALSE),IF($AE19=2022,VLOOKUP(Brut!BS19,Semaines!$J$2:$L$523,2,FALSE),""))))))))))</f>
        <v/>
      </c>
      <c r="BT19" s="119" t="str">
        <f>IF($AE19=2013,VLOOKUP(Brut!BS19,Semaines!$A$2:$L$523,12,FALSE),IF($AE19=2014,VLOOKUP(Brut!BS19,Semaines!$B$2:$L$523,11,FALSE),IF($AE19=2015,VLOOKUP(Brut!BS19,Semaines!$C$2:$L$523,10,FALSE),IF($AE19=2016,VLOOKUP(Brut!BS19,Semaines!$D$2:$L$523,9,FALSE),IF($AE19=2017,VLOOKUP(Brut!BS19,Semaines!$E$2:$L$523,8,FALSE),IF($AE19=2018,VLOOKUP(Brut!BS19,Semaines!$F$2:$L$523,7,FALSE),IF($AE19=2019,VLOOKUP(Brut!BS19,Semaines!$G$2:$L$523,6,FALSE),IF($AE19=2020,VLOOKUP(Brut!BS19,Semaines!$H$2:$L$523,5,FALSE),IF($AE19=2021,VLOOKUP(Brut!BS19,Semaines!$I$2:$L$523,4,FALSE),IF($AE19=2022,VLOOKUP(Brut!BS19,Semaines!$J$2:$L$523,3,FALSE),""))))))))))</f>
        <v/>
      </c>
      <c r="BU19" s="134"/>
      <c r="BV19" s="133"/>
      <c r="BW19" s="208"/>
      <c r="BX19" s="118" t="str">
        <f>IF($AE19=2013,VLOOKUP(Brut!BX19,Semaines!$A$2:$L$523,11,FALSE),IF($AE19=2014,VLOOKUP(Brut!BX19,Semaines!$B$2:$L$523,10,FALSE),IF($AE19=2015,VLOOKUP(Brut!BX19,Semaines!$C$2:$L$523,9,FALSE),IF($AE19=2016,VLOOKUP(Brut!BX19,Semaines!$D$2:$L$523,8,FALSE),IF($AE19=2017,VLOOKUP(Brut!BX19,Semaines!$E$2:$L$523,7,FALSE),IF($AE19=2018,VLOOKUP(Brut!BX19,Semaines!$F$2:$L$523,6,FALSE),IF($AE19=2019,VLOOKUP(Brut!BX19,Semaines!$G$2:$L$523,5,FALSE),IF($AE19=2020,VLOOKUP(Brut!BX19,Semaines!$H$2:$L$523,4,FALSE),IF($AE19=2021,VLOOKUP(Brut!BX19,Semaines!$I$2:$L$523,3,FALSE),IF($AE19=2022,VLOOKUP(Brut!BX19,Semaines!$J$2:$L$523,2,FALSE),""))))))))))</f>
        <v/>
      </c>
      <c r="BY19" s="119" t="str">
        <f>IF($AE19=2013,VLOOKUP(Brut!BX19,Semaines!$A$2:$L$523,12,FALSE),IF($AE19=2014,VLOOKUP(Brut!BX19,Semaines!$B$2:$L$523,11,FALSE),IF($AE19=2015,VLOOKUP(Brut!BX19,Semaines!$C$2:$L$523,10,FALSE),IF($AE19=2016,VLOOKUP(Brut!BX19,Semaines!$D$2:$L$523,9,FALSE),IF($AE19=2017,VLOOKUP(Brut!BX19,Semaines!$E$2:$L$523,8,FALSE),IF($AE19=2018,VLOOKUP(Brut!BX19,Semaines!$F$2:$L$523,7,FALSE),IF($AE19=2019,VLOOKUP(Brut!BX19,Semaines!$G$2:$L$523,6,FALSE),IF($AE19=2020,VLOOKUP(Brut!BX19,Semaines!$H$2:$L$523,5,FALSE),IF($AE19=2021,VLOOKUP(Brut!BX19,Semaines!$I$2:$L$523,4,FALSE),IF($AE19=2022,VLOOKUP(Brut!BX19,Semaines!$J$2:$L$523,3,FALSE),""))))))))))</f>
        <v/>
      </c>
      <c r="BZ19" s="134"/>
      <c r="CA19" s="133"/>
      <c r="CB19" s="130" t="str">
        <f>IF(Import!AQ9=0,"",Import!AQ9)</f>
        <v/>
      </c>
      <c r="CC19" s="118" t="str">
        <f t="array" ref="CC19">IFERROR(IF(CB19="",IF(BZ19="",IF(BX19="","",IF($AE19=2013,VLOOKUP(Brut!BX19+1,Semaines!$A$2:$L$523,11,FALSE),IF($AE19=2014,VLOOKUP(Brut!BX19+1,Semaines!$B$2:$L$523,10,FALSE),IF($AE19=2015,VLOOKUP(Brut!BX19+1,Semaines!$C$2:$L$523,9,FALSE),IF($AE19=2016,VLOOKUP(Brut!BX19+1,Semaines!$D$2:$L$523,8,FALSE),IF($AE19=2017,VLOOKUP(Brut!BX19+1,Semaines!$E$2:$L$523,7,FALSE),IF($AE19=2018,VLOOKUP(Brut!BX19+1,Semaines!$F$2:$L$523,6,FALSE),IF($AE19=2019,VLOOKUP(Brut!BX19+1,Semaines!$G$2:$L$523,5,FALSE),IF($AE19=2020,VLOOKUP(Brut!BX19+1,Semaines!$H$2:$L$523,4,FALSE),IF($AE19=2021,VLOOKUP(Brut!BX19+1,Semaines!$I$2:$L$523,3,FALSE),IF($AE19=2022,VLOOKUP(Brut!BX19+1,Semaines!$J$2:$L$523,2,FALSE),""))))))))))),IF(CA19="",IF($AE19=2013,VLOOKUP(Brut!BX19+1,Semaines!$A$2:$L$523,11,FALSE),IF($AE19=2014,VLOOKUP(Brut!BX19+1,Semaines!$B$2:$L$523,10,FALSE),IF($AE19=2015,VLOOKUP(Brut!BX19+1,Semaines!$C$2:$L$523,9,FALSE),IF($AE19=2016,VLOOKUP(Brut!BX19+1,Semaines!$D$2:$L$523,8,FALSE),IF($AE19=2017,VLOOKUP(Brut!BX19+1,Semaines!$E$2:$L$523,7,FALSE),IF($AE19=2018,VLOOKUP(Brut!BX19+1,Semaines!$F$2:$L$523,6,FALSE),IF($AE19=2019,VLOOKUP(Brut!BX19+1,Semaines!$G$2:$L$523,5,FALSE),IF($AE19=2020,VLOOKUP(Brut!BX19+1,Semaines!$H$2:$L$523,4,FALSE),IF($AE19=2021,VLOOKUP(Brut!BX19+1,Semaines!$I$2:$L$523,3,FALSE),IF($AE19=2022,VLOOKUP(Brut!BX19+1,Semaines!$J$2:$L$523,2,FALSE),"")))))))))),IF($AE19=2013,VLOOKUP(Brut!BZ19+1,Semaines!$A$2:$L$523,11,FALSE),IF($AE19=2014,VLOOKUP(Brut!BZ19+1,Semaines!$B$2:$L$523,10,FALSE),IF($AE19=2015,VLOOKUP(Brut!BZ19+1,Semaines!$C$2:$L$523,9,FALSE),IF($AE19=2016,VLOOKUP(Brut!BZ19+1,Semaines!$D$2:$L$523,8,FALSE),IF($AE19=2017,VLOOKUP(Brut!BZ19+1,Semaines!$E$2:$L$523,7,FALSE),IF($AE19=2018,VLOOKUP(Brut!BZ19+1,Semaines!$F$2:$L$523,6,FALSE),IF($AE19=2019,VLOOKUP(Brut!BZ19+1,Semaines!$G$2:$L$523,5,FALSE),IF($AE19=2020,VLOOKUP(Brut!BZ19+1,Semaines!$H$2:$L$523,4,FALSE),IF($AE19=2021,VLOOKUP(Brut!BZ19+1,Semaines!$I$2:$L$523,3,FALSE),IF($AE19=2022,VLOOKUP(Brut!BZ19+1,Semaines!$J$2:$L$523,2,FALSE),"")))))))))))),_xlfn.ISOWEEKNUM(CB19)),"")</f>
        <v/>
      </c>
      <c r="CD19" s="119" t="str">
        <f>IF(CB19="",IF(CA19="",IF(BY19="","",IF($AE19=2013,VLOOKUP(Brut!CC19,Semaines!$A$2:$L$523,12,FALSE),IF($AE19=2014,VLOOKUP(Brut!CC19,Semaines!$B$2:$L$523,11,FALSE),IF($AE19=2015,VLOOKUP(Brut!CC19,Semaines!$C$2:$L$523,10,FALSE),IF($AE19=2016,VLOOKUP(Brut!CC19,Semaines!$D$2:$L$523,9,FALSE),IF($AE19=2017,VLOOKUP(Brut!CC19,Semaines!$E$2:$L$523,8,FALSE),IF($AE19=2018,VLOOKUP(Brut!CC19,Semaines!$F$2:$L$523,7,FALSE),IF($AE19=2019,VLOOKUP(Brut!CC19,Semaines!$G$2:$L$523,6,FALSE),IF($AE19=2020,VLOOKUP(Brut!CC19,Semaines!$H$2:$L$523,5,FALSE),IF($AE19=2021,VLOOKUP(Brut!CC19,Semaines!$I$2:$L$523,4,FALSE),IF($AE19=2022,VLOOKUP(Brut!CC19,Semaines!$J$2:$L$523,3,FALSE),""))))))))))),IF(BZ19="",IF($AE19=2013,VLOOKUP(Brut!CC19,Semaines!$A$2:$L$523,12,FALSE),IF($AE19=2014,VLOOKUP(Brut!CC19,Semaines!$B$2:$L$523,11,FALSE),IF($AE19=2015,VLOOKUP(Brut!CC19,Semaines!$C$2:$L$523,10,FALSE),IF($AE19=2016,VLOOKUP(Brut!CC19,Semaines!$D$2:$L$523,9,FALSE),IF($AE19=2017,VLOOKUP(Brut!CC19,Semaines!$E$2:$L$523,8,FALSE),IF($AE19=2018,VLOOKUP(Brut!CC19,Semaines!$F$2:$L$523,7,FALSE),IF($AE19=2019,VLOOKUP(Brut!CC19,Semaines!$G$2:$L$523,6,FALSE),IF($AE19=2020,VLOOKUP(Brut!CC19,Semaines!$H$2:$L$523,5,FALSE),IF($AE19=2021,VLOOKUP(Brut!CC19,Semaines!$I$2:$L$523,4,FALSE),IF($AE19=2022,VLOOKUP(Brut!CC19,Semaines!$J$2:$L$523,3,FALSE),"")))))))))),IF(BY19="","",IF($AE19=2013,VLOOKUP(Brut!CC19,Semaines!$A$2:$L$523,12,FALSE),IF($AE19=2014,VLOOKUP(Brut!CC19,Semaines!$B$2:$L$523,11,FALSE),IF($AE19=2015,VLOOKUP(Brut!CC19,Semaines!$C$2:$L$523,10,FALSE),IF($AE19=2016,VLOOKUP(Brut!CC19,Semaines!$D$2:$L$523,9,FALSE),IF($AE19=2017,VLOOKUP(Brut!CC19,Semaines!$E$2:$L$523,8,FALSE),IF($AE19=2018,VLOOKUP(Brut!CC19,Semaines!$F$2:$L$523,7,FALSE),IF($AE19=2019,VLOOKUP(Brut!CC19,Semaines!$G$2:$L$523,6,FALSE),IF($AE19=2020,VLOOKUP(Brut!CC19,Semaines!$H$2:$L$523,5,FALSE),IF($AE19=2021,VLOOKUP(Brut!CC19,Semaines!$I$2:$L$523,4,FALSE),IF($AE19=2022,VLOOKUP(Brut!CC19,Semaines!$J$2:$L$523,3,FALSE),""))))))))))))),IF(AND(MONTH(CB19)=12,_xlfn.ISOWEEKNUM(CB19)=1),YEAR(CB19)+1,YEAR(CB19)))</f>
        <v/>
      </c>
      <c r="CE19" s="132"/>
      <c r="CF19" s="133"/>
      <c r="CG19" s="118" t="str">
        <f>IF($AE19=2013,VLOOKUP(Brut!CG19,Semaines!$A$2:$L$523,11,FALSE),IF($AE19=2014,VLOOKUP(Brut!CG19,Semaines!$B$2:$L$523,10,FALSE),IF($AE19=2015,VLOOKUP(Brut!CG19,Semaines!$C$2:$L$523,9,FALSE),IF($AE19=2016,VLOOKUP(Brut!CG19,Semaines!$D$2:$L$523,8,FALSE),IF($AE19=2017,VLOOKUP(Brut!CG19,Semaines!$E$2:$L$523,7,FALSE),IF($AE19=2018,VLOOKUP(Brut!CG19,Semaines!$F$2:$L$523,6,FALSE),IF($AE19=2019,VLOOKUP(Brut!CG19,Semaines!$G$2:$L$523,5,FALSE),IF($AE19=2020,VLOOKUP(Brut!CG19,Semaines!$H$2:$L$523,4,FALSE),IF($AE19=2021,VLOOKUP(Brut!CG19,Semaines!$I$2:$L$523,3,FALSE),IF($AE19=2022,VLOOKUP(Brut!CG19,Semaines!$J$2:$L$523,2,FALSE),""))))))))))</f>
        <v/>
      </c>
      <c r="CH19" s="119" t="str">
        <f>IF($AE19=2013,VLOOKUP(Brut!CG19,Semaines!$A$2:$L$523,12,FALSE),IF($AE19=2014,VLOOKUP(Brut!CG19,Semaines!$B$2:$L$523,11,FALSE),IF($AE19=2015,VLOOKUP(Brut!CG19,Semaines!$C$2:$L$523,10,FALSE),IF($AE19=2016,VLOOKUP(Brut!CG19,Semaines!$D$2:$L$523,9,FALSE),IF($AE19=2017,VLOOKUP(Brut!CG19,Semaines!$E$2:$L$523,8,FALSE),IF($AE19=2018,VLOOKUP(Brut!CG19,Semaines!$F$2:$L$523,7,FALSE),IF($AE19=2019,VLOOKUP(Brut!CG19,Semaines!$G$2:$L$523,6,FALSE),IF($AE19=2020,VLOOKUP(Brut!CG19,Semaines!$H$2:$L$523,5,FALSE),IF($AE19=2021,VLOOKUP(Brut!CG19,Semaines!$I$2:$L$523,4,FALSE),IF($AE19=2022,VLOOKUP(Brut!CG19,Semaines!$J$2:$L$523,3,FALSE),""))))))))))</f>
        <v/>
      </c>
      <c r="CI19" s="134"/>
      <c r="CJ19" s="133"/>
      <c r="CK19" s="208"/>
      <c r="CL19" s="118" t="str">
        <f>IF($AE19=2013,VLOOKUP(Brut!CL19,Semaines!$A$2:$L$523,11,FALSE),IF($AE19=2014,VLOOKUP(Brut!CL19,Semaines!$B$2:$L$523,10,FALSE),IF($AE19=2015,VLOOKUP(Brut!CL19,Semaines!$C$2:$L$523,9,FALSE),IF($AE19=2016,VLOOKUP(Brut!CL19,Semaines!$D$2:$L$523,8,FALSE),IF($AE19=2017,VLOOKUP(Brut!CL19,Semaines!$E$2:$L$523,7,FALSE),IF($AE19=2018,VLOOKUP(Brut!CL19,Semaines!$F$2:$L$523,6,FALSE),IF($AE19=2019,VLOOKUP(Brut!CL19,Semaines!$G$2:$L$523,5,FALSE),IF($AE19=2020,VLOOKUP(Brut!CL19,Semaines!$H$2:$L$523,4,FALSE),IF($AE19=2021,VLOOKUP(Brut!CL19,Semaines!$I$2:$L$523,3,FALSE),IF($AE19=2022,VLOOKUP(Brut!CL19,Semaines!$J$2:$L$523,2,FALSE),""))))))))))</f>
        <v/>
      </c>
      <c r="CM19" s="119" t="str">
        <f>IF($AE19=2013,VLOOKUP(Brut!CL19,Semaines!$A$2:$L$523,12,FALSE),IF($AE19=2014,VLOOKUP(Brut!CL19,Semaines!$B$2:$L$523,11,FALSE),IF($AE19=2015,VLOOKUP(Brut!CL19,Semaines!$C$2:$L$523,10,FALSE),IF($AE19=2016,VLOOKUP(Brut!CL19,Semaines!$D$2:$L$523,9,FALSE),IF($AE19=2017,VLOOKUP(Brut!CL19,Semaines!$E$2:$L$523,8,FALSE),IF($AE19=2018,VLOOKUP(Brut!CL19,Semaines!$F$2:$L$523,7,FALSE),IF($AE19=2019,VLOOKUP(Brut!CL19,Semaines!$G$2:$L$523,6,FALSE),IF($AE19=2020,VLOOKUP(Brut!CL19,Semaines!$H$2:$L$523,5,FALSE),IF($AE19=2021,VLOOKUP(Brut!CL19,Semaines!$I$2:$L$523,4,FALSE),IF($AE19=2022,VLOOKUP(Brut!CL19,Semaines!$J$2:$L$523,3,FALSE),""))))))))))</f>
        <v/>
      </c>
      <c r="CN19" s="134"/>
      <c r="CO19" s="133"/>
      <c r="CP19" s="118" t="str">
        <f>IF($AE19=2013,VLOOKUP(Brut!CP19,Semaines!$A$2:$L$523,11,FALSE),IF($AE19=2014,VLOOKUP(Brut!CP19,Semaines!$B$2:$L$523,10,FALSE),IF($AE19=2015,VLOOKUP(Brut!CP19,Semaines!$C$2:$L$523,9,FALSE),IF($AE19=2016,VLOOKUP(Brut!CP19,Semaines!$D$2:$L$523,8,FALSE),IF($AE19=2017,VLOOKUP(Brut!CP19,Semaines!$E$2:$L$523,7,FALSE),IF($AE19=2018,VLOOKUP(Brut!CP19,Semaines!$F$2:$L$523,6,FALSE),IF($AE19=2019,VLOOKUP(Brut!CP19,Semaines!$G$2:$L$523,5,FALSE),IF($AE19=2020,VLOOKUP(Brut!CP19,Semaines!$H$2:$L$523,4,FALSE),IF($AE19=2021,VLOOKUP(Brut!CP19,Semaines!$I$2:$L$523,3,FALSE),IF($AE19=2022,VLOOKUP(Brut!CP19,Semaines!$J$2:$L$523,2,FALSE),""))))))))))</f>
        <v/>
      </c>
      <c r="CQ19" s="119" t="str">
        <f>IF($AE19=2013,VLOOKUP(Brut!CP19,Semaines!$A$2:$L$523,12,FALSE),IF($AE19=2014,VLOOKUP(Brut!CP19,Semaines!$B$2:$L$523,11,FALSE),IF($AE19=2015,VLOOKUP(Brut!CP19,Semaines!$C$2:$L$523,10,FALSE),IF($AE19=2016,VLOOKUP(Brut!CP19,Semaines!$D$2:$L$523,9,FALSE),IF($AE19=2017,VLOOKUP(Brut!CP19,Semaines!$E$2:$L$523,8,FALSE),IF($AE19=2018,VLOOKUP(Brut!CP19,Semaines!$F$2:$L$523,7,FALSE),IF($AE19=2019,VLOOKUP(Brut!CP19,Semaines!$G$2:$L$523,6,FALSE),IF($AE19=2020,VLOOKUP(Brut!CP19,Semaines!$H$2:$L$523,5,FALSE),IF($AE19=2021,VLOOKUP(Brut!CP19,Semaines!$I$2:$L$523,4,FALSE),IF($AE19=2022,VLOOKUP(Brut!CP19,Semaines!$J$2:$L$523,3,FALSE),""))))))))))</f>
        <v/>
      </c>
      <c r="CR19" s="134"/>
      <c r="CS19" s="133"/>
      <c r="CT19" s="208"/>
      <c r="CU19" s="118" t="str">
        <f>IF($AE19=2013,VLOOKUP(Brut!CV19,Semaines!$A$2:$L$523,11,FALSE),IF($AE19=2014,VLOOKUP(Brut!CV19,Semaines!$B$2:$L$523,10,FALSE),IF($AE19=2015,VLOOKUP(Brut!CV19,Semaines!$C$2:$L$523,9,FALSE),IF($AE19=2016,VLOOKUP(Brut!CV19,Semaines!$D$2:$L$523,8,FALSE),IF($AE19=2017,VLOOKUP(Brut!CV19,Semaines!$E$2:$L$523,7,FALSE),IF($AE19=2018,VLOOKUP(Brut!CV19,Semaines!$F$2:$L$523,6,FALSE),IF($AE19=2019,VLOOKUP(Brut!CV19,Semaines!$G$2:$L$523,5,FALSE),IF($AE19=2020,VLOOKUP(Brut!CV19,Semaines!$H$2:$L$523,4,FALSE),IF($AE19=2021,VLOOKUP(Brut!CV19,Semaines!$I$2:$L$523,3,FALSE),IF($AE19=2022,VLOOKUP(Brut!CV19,Semaines!$J$2:$L$523,2,FALSE),""))))))))))</f>
        <v/>
      </c>
      <c r="CV19" s="119" t="str">
        <f>IF($AE19=2013,VLOOKUP(Brut!CV19,Semaines!$A$2:$L$523,12,FALSE),IF($AE19=2014,VLOOKUP(Brut!CV19,Semaines!$B$2:$L$523,11,FALSE),IF($AE19=2015,VLOOKUP(Brut!CV19,Semaines!$C$2:$L$523,10,FALSE),IF($AE19=2016,VLOOKUP(Brut!CV19,Semaines!$D$2:$L$523,9,FALSE),IF($AE19=2017,VLOOKUP(Brut!CV19,Semaines!$E$2:$L$523,8,FALSE),IF($AE19=2018,VLOOKUP(Brut!CV19,Semaines!$F$2:$L$523,7,FALSE),IF($AE19=2019,VLOOKUP(Brut!CV19,Semaines!$G$2:$L$523,6,FALSE),IF($AE19=2020,VLOOKUP(Brut!CV19,Semaines!$H$2:$L$523,5,FALSE),IF($AE19=2021,VLOOKUP(Brut!CV19,Semaines!$I$2:$L$523,4,FALSE),IF($AE19=2022,VLOOKUP(Brut!CV19,Semaines!$J$2:$L$523,3,FALSE),""))))))))))</f>
        <v/>
      </c>
      <c r="CW19" s="134"/>
      <c r="CX19" s="133"/>
      <c r="CY19" s="208"/>
      <c r="CZ19" s="118" t="str">
        <f>IF($AE19=2013,VLOOKUP(Brut!DB19,Semaines!$A$2:$L$523,11,FALSE),IF($AE19=2014,VLOOKUP(Brut!DB19,Semaines!$B$2:$L$523,10,FALSE),IF($AE19=2015,VLOOKUP(Brut!DB19,Semaines!$C$2:$L$523,9,FALSE),IF($AE19=2016,VLOOKUP(Brut!DB19,Semaines!$D$2:$L$523,8,FALSE),IF($AE19=2017,VLOOKUP(Brut!DB19,Semaines!$E$2:$L$523,7,FALSE),IF($AE19=2018,VLOOKUP(Brut!DB19,Semaines!$F$2:$L$523,6,FALSE),IF($AE19=2019,VLOOKUP(Brut!DB19,Semaines!$G$2:$L$523,5,FALSE),IF($AE19=2020,VLOOKUP(Brut!DB19,Semaines!$H$2:$L$523,4,FALSE),IF($AE19=2021,VLOOKUP(Brut!DB19,Semaines!$I$2:$L$523,3,FALSE),IF($AE19=2022,VLOOKUP(Brut!DB19,Semaines!$J$2:$L$523,2,FALSE),""))))))))))</f>
        <v/>
      </c>
      <c r="DA19" s="119" t="str">
        <f>IF($AE19=2013,VLOOKUP(Brut!DB19,Semaines!$A$2:$L$523,12,FALSE),IF($AE19=2014,VLOOKUP(Brut!DB19,Semaines!$B$2:$L$523,11,FALSE),IF($AE19=2015,VLOOKUP(Brut!DB19,Semaines!$C$2:$L$523,10,FALSE),IF($AE19=2016,VLOOKUP(Brut!DB19,Semaines!$D$2:$L$523,9,FALSE),IF($AE19=2017,VLOOKUP(Brut!DB19,Semaines!$E$2:$L$523,8,FALSE),IF($AE19=2018,VLOOKUP(Brut!DB19,Semaines!$F$2:$L$523,7,FALSE),IF($AE19=2019,VLOOKUP(Brut!DB19,Semaines!$G$2:$L$523,6,FALSE),IF($AE19=2020,VLOOKUP(Brut!DB19,Semaines!$H$2:$L$523,5,FALSE),IF($AE19=2021,VLOOKUP(Brut!DB19,Semaines!$I$2:$L$523,4,FALSE),IF($AE19=2022,VLOOKUP(Brut!DB19,Semaines!$J$2:$L$523,3,FALSE),""))))))))))</f>
        <v/>
      </c>
      <c r="DB19" s="134"/>
      <c r="DC19" s="133"/>
      <c r="DD19" s="210"/>
      <c r="DE19" s="209"/>
      <c r="DF19" s="208"/>
      <c r="DG19" s="118" t="str">
        <f>IF($AE19=2013,VLOOKUP(Brut!DI19,Semaines!$A$2:$L$523,11,FALSE),IF($AE19=2014,VLOOKUP(Brut!DI19,Semaines!$B$2:$L$523,10,FALSE),IF($AE19=2015,VLOOKUP(Brut!DI19,Semaines!$C$2:$L$523,9,FALSE),IF($AE19=2016,VLOOKUP(Brut!DI19,Semaines!$D$2:$L$523,8,FALSE),IF($AE19=2017,VLOOKUP(Brut!DI19,Semaines!$E$2:$L$523,7,FALSE),IF($AE19=2018,VLOOKUP(Brut!DI19,Semaines!$F$2:$L$523,6,FALSE),IF($AE19=2019,VLOOKUP(Brut!DI19,Semaines!$G$2:$L$523,5,FALSE),IF($AE19=2020,VLOOKUP(Brut!DI19,Semaines!$H$2:$L$523,4,FALSE),IF($AE19=2021,VLOOKUP(Brut!DI19,Semaines!$I$2:$L$523,3,FALSE),IF($AE19=2022,VLOOKUP(Brut!DI19,Semaines!$J$2:$L$523,2,FALSE),""))))))))))</f>
        <v/>
      </c>
      <c r="DH19" s="119" t="str">
        <f>IF($AE19=2013,VLOOKUP(Brut!DI19,Semaines!$A$2:$L$523,12,FALSE),IF($AE19=2014,VLOOKUP(Brut!DI19,Semaines!$B$2:$L$523,11,FALSE),IF($AE19=2015,VLOOKUP(Brut!DI19,Semaines!$C$2:$L$523,10,FALSE),IF($AE19=2016,VLOOKUP(Brut!DI19,Semaines!$D$2:$L$523,9,FALSE),IF($AE19=2017,VLOOKUP(Brut!DI19,Semaines!$E$2:$L$523,8,FALSE),IF($AE19=2018,VLOOKUP(Brut!DI19,Semaines!$F$2:$L$523,7,FALSE),IF($AE19=2019,VLOOKUP(Brut!DI19,Semaines!$G$2:$L$523,6,FALSE),IF($AE19=2020,VLOOKUP(Brut!DI19,Semaines!$H$2:$L$523,5,FALSE),IF($AE19=2021,VLOOKUP(Brut!DI19,Semaines!$I$2:$L$523,4,FALSE),IF($AE19=2022,VLOOKUP(Brut!DI19,Semaines!$J$2:$L$523,3,FALSE),""))))))))))</f>
        <v/>
      </c>
      <c r="DI19" s="134"/>
      <c r="DJ19" s="133"/>
      <c r="DK19" s="208"/>
      <c r="DL19" s="118" t="str">
        <f>IF($AE19=2013,VLOOKUP(Brut!DN19,Semaines!$A$2:$L$523,11,FALSE),IF($AE19=2014,VLOOKUP(Brut!DN19,Semaines!$B$2:$L$523,10,FALSE),IF($AE19=2015,VLOOKUP(Brut!DN19,Semaines!$C$2:$L$523,9,FALSE),IF($AE19=2016,VLOOKUP(Brut!DN19,Semaines!$D$2:$L$523,8,FALSE),IF($AE19=2017,VLOOKUP(Brut!DN19,Semaines!$E$2:$L$523,7,FALSE),IF($AE19=2018,VLOOKUP(Brut!DN19,Semaines!$F$2:$L$523,6,FALSE),IF($AE19=2019,VLOOKUP(Brut!DN19,Semaines!$G$2:$L$523,5,FALSE),IF($AE19=2020,VLOOKUP(Brut!DN19,Semaines!$H$2:$L$523,4,FALSE),IF($AE19=2021,VLOOKUP(Brut!DN19,Semaines!$I$2:$L$523,3,FALSE),IF($AE19=2022,VLOOKUP(Brut!DN19,Semaines!$J$2:$L$523,2,FALSE),""))))))))))</f>
        <v/>
      </c>
      <c r="DM19" s="119" t="str">
        <f>IF($AE19=2013,VLOOKUP(Brut!DN19,Semaines!$A$2:$L$523,12,FALSE),IF($AE19=2014,VLOOKUP(Brut!DN19,Semaines!$B$2:$L$523,11,FALSE),IF($AE19=2015,VLOOKUP(Brut!DN19,Semaines!$C$2:$L$523,10,FALSE),IF($AE19=2016,VLOOKUP(Brut!DN19,Semaines!$D$2:$L$523,9,FALSE),IF($AE19=2017,VLOOKUP(Brut!DN19,Semaines!$E$2:$L$523,8,FALSE),IF($AE19=2018,VLOOKUP(Brut!DN19,Semaines!$F$2:$L$523,7,FALSE),IF($AE19=2019,VLOOKUP(Brut!DN19,Semaines!$G$2:$L$523,6,FALSE),IF($AE19=2020,VLOOKUP(Brut!DN19,Semaines!$H$2:$L$523,5,FALSE),IF($AE19=2021,VLOOKUP(Brut!DN19,Semaines!$I$2:$L$523,4,FALSE),IF($AE19=2022,VLOOKUP(Brut!DN19,Semaines!$J$2:$L$523,3,FALSE),""))))))))))</f>
        <v/>
      </c>
      <c r="DN19" s="134"/>
      <c r="DO19" s="133"/>
      <c r="DP19" s="208"/>
      <c r="DQ19" s="209"/>
      <c r="DR19" s="208"/>
      <c r="DS19" s="118" t="str">
        <f>IF($AE19=2013,VLOOKUP(Brut!DU19,Semaines!$A$2:$L$523,11,FALSE),IF($AE19=2014,VLOOKUP(Brut!DU19,Semaines!$B$2:$L$523,10,FALSE),IF($AE19=2015,VLOOKUP(Brut!DU19,Semaines!$C$2:$L$523,9,FALSE),IF($AE19=2016,VLOOKUP(Brut!DU19,Semaines!$D$2:$L$523,8,FALSE),IF($AE19=2017,VLOOKUP(Brut!DU19,Semaines!$E$2:$L$523,7,FALSE),IF($AE19=2018,VLOOKUP(Brut!DU19,Semaines!$F$2:$L$523,6,FALSE),IF($AE19=2019,VLOOKUP(Brut!DU19,Semaines!$G$2:$L$523,5,FALSE),IF($AE19=2020,VLOOKUP(Brut!DU19,Semaines!$H$2:$L$523,4,FALSE),IF($AE19=2021,VLOOKUP(Brut!DU19,Semaines!$I$2:$L$523,3,FALSE),IF($AE19=2022,VLOOKUP(Brut!DU19,Semaines!$J$2:$L$523,2,FALSE),""))))))))))</f>
        <v/>
      </c>
      <c r="DT19" s="119" t="str">
        <f>IF($AE19=2013,VLOOKUP(Brut!DU19,Semaines!$A$2:$L$523,12,FALSE),IF($AE19=2014,VLOOKUP(Brut!DU19,Semaines!$B$2:$L$523,11,FALSE),IF($AE19=2015,VLOOKUP(Brut!DU19,Semaines!$C$2:$L$523,10,FALSE),IF($AE19=2016,VLOOKUP(Brut!DU19,Semaines!$D$2:$L$523,9,FALSE),IF($AE19=2017,VLOOKUP(Brut!DU19,Semaines!$E$2:$L$523,8,FALSE),IF($AE19=2018,VLOOKUP(Brut!DU19,Semaines!$F$2:$L$523,7,FALSE),IF($AE19=2019,VLOOKUP(Brut!DU19,Semaines!$G$2:$L$523,6,FALSE),IF($AE19=2020,VLOOKUP(Brut!DU19,Semaines!$H$2:$L$523,5,FALSE),IF($AE19=2021,VLOOKUP(Brut!DU19,Semaines!$I$2:$L$523,4,FALSE),IF($AE19=2022,VLOOKUP(Brut!DU19,Semaines!$J$2:$L$523,3,FALSE),""))))))))))</f>
        <v/>
      </c>
      <c r="DU19" s="134"/>
      <c r="DV19" s="133"/>
      <c r="DW19" s="118" t="str">
        <f>IF($AE19=2013,VLOOKUP(Brut!DY19,Semaines!$A$2:$L$523,11,FALSE),IF($AE19=2014,VLOOKUP(Brut!DY19,Semaines!$B$2:$L$523,10,FALSE),IF($AE19=2015,VLOOKUP(Brut!DY19,Semaines!$C$2:$L$523,9,FALSE),IF($AE19=2016,VLOOKUP(Brut!DY19,Semaines!$D$2:$L$523,8,FALSE),IF($AE19=2017,VLOOKUP(Brut!DY19,Semaines!$E$2:$L$523,7,FALSE),IF($AE19=2018,VLOOKUP(Brut!DY19,Semaines!$F$2:$L$523,6,FALSE),IF($AE19=2019,VLOOKUP(Brut!DY19,Semaines!$G$2:$L$523,5,FALSE),IF($AE19=2020,VLOOKUP(Brut!DY19,Semaines!$H$2:$L$523,4,FALSE),IF($AE19=2021,VLOOKUP(Brut!DY19,Semaines!$I$2:$L$523,3,FALSE),IF($AE19=2022,VLOOKUP(Brut!DY19,Semaines!$J$2:$L$523,2,FALSE),""))))))))))</f>
        <v/>
      </c>
      <c r="DX19" s="119" t="str">
        <f>IF($AE19=2013,VLOOKUP(Brut!DY19,Semaines!$A$2:$L$523,12,FALSE),IF($AE19=2014,VLOOKUP(Brut!DY19,Semaines!$B$2:$L$523,11,FALSE),IF($AE19=2015,VLOOKUP(Brut!DY19,Semaines!$C$2:$L$523,10,FALSE),IF($AE19=2016,VLOOKUP(Brut!DY19,Semaines!$D$2:$L$523,9,FALSE),IF($AE19=2017,VLOOKUP(Brut!DY19,Semaines!$E$2:$L$523,8,FALSE),IF($AE19=2018,VLOOKUP(Brut!DY19,Semaines!$F$2:$L$523,7,FALSE),IF($AE19=2019,VLOOKUP(Brut!DY19,Semaines!$G$2:$L$523,6,FALSE),IF($AE19=2020,VLOOKUP(Brut!DY19,Semaines!$H$2:$L$523,5,FALSE),IF($AE19=2021,VLOOKUP(Brut!DY19,Semaines!$I$2:$L$523,4,FALSE),IF($AE19=2022,VLOOKUP(Brut!DY19,Semaines!$J$2:$L$523,3,FALSE),""))))))))))</f>
        <v/>
      </c>
      <c r="DY19" s="134"/>
      <c r="DZ19" s="133"/>
      <c r="EA19" s="118" t="str">
        <f>IF($AE19=2013,VLOOKUP(Brut!EC19,Semaines!$A$2:$L$523,11,FALSE),IF($AE19=2014,VLOOKUP(Brut!EC19,Semaines!$B$2:$L$523,10,FALSE),IF($AE19=2015,VLOOKUP(Brut!EC19,Semaines!$C$2:$L$523,9,FALSE),IF($AE19=2016,VLOOKUP(Brut!EC19,Semaines!$D$2:$L$523,8,FALSE),IF($AE19=2017,VLOOKUP(Brut!EC19,Semaines!$E$2:$L$523,7,FALSE),IF($AE19=2018,VLOOKUP(Brut!EC19,Semaines!$F$2:$L$523,6,FALSE),IF($AE19=2019,VLOOKUP(Brut!EC19,Semaines!$G$2:$L$523,5,FALSE),IF($AE19=2020,VLOOKUP(Brut!EC19,Semaines!$H$2:$L$523,4,FALSE),IF($AE19=2021,VLOOKUP(Brut!EC19,Semaines!$I$2:$L$523,3,FALSE),IF($AE19=2022,VLOOKUP(Brut!EC19,Semaines!$J$2:$L$523,2,FALSE),""))))))))))</f>
        <v/>
      </c>
      <c r="EB19" s="119" t="str">
        <f>IF($AE19=2013,VLOOKUP(Brut!EC19,Semaines!$A$2:$L$523,12,FALSE),IF($AE19=2014,VLOOKUP(Brut!EC19,Semaines!$B$2:$L$523,11,FALSE),IF($AE19=2015,VLOOKUP(Brut!EC19,Semaines!$C$2:$L$523,10,FALSE),IF($AE19=2016,VLOOKUP(Brut!EC19,Semaines!$D$2:$L$523,9,FALSE),IF($AE19=2017,VLOOKUP(Brut!EC19,Semaines!$E$2:$L$523,8,FALSE),IF($AE19=2018,VLOOKUP(Brut!EC19,Semaines!$F$2:$L$523,7,FALSE),IF($AE19=2019,VLOOKUP(Brut!EC19,Semaines!$G$2:$L$523,6,FALSE),IF($AE19=2020,VLOOKUP(Brut!EC19,Semaines!$H$2:$L$523,5,FALSE),IF($AE19=2021,VLOOKUP(Brut!EC19,Semaines!$I$2:$L$523,4,FALSE),IF($AE19=2022,VLOOKUP(Brut!EC19,Semaines!$J$2:$L$523,3,FALSE),""))))))))))</f>
        <v/>
      </c>
      <c r="EC19" s="134"/>
      <c r="ED19" s="133"/>
      <c r="EE19" s="118" t="str">
        <f>IF($AE19=2013,VLOOKUP(Brut!EG19,Semaines!$A$2:$L$523,11,FALSE),IF($AE19=2014,VLOOKUP(Brut!EG19,Semaines!$B$2:$L$523,10,FALSE),IF($AE19=2015,VLOOKUP(Brut!EG19,Semaines!$C$2:$L$523,9,FALSE),IF($AE19=2016,VLOOKUP(Brut!EG19,Semaines!$D$2:$L$523,8,FALSE),IF($AE19=2017,VLOOKUP(Brut!EG19,Semaines!$E$2:$L$523,7,FALSE),IF($AE19=2018,VLOOKUP(Brut!EG19,Semaines!$F$2:$L$523,6,FALSE),IF($AE19=2019,VLOOKUP(Brut!EG19,Semaines!$G$2:$L$523,5,FALSE),IF($AE19=2020,VLOOKUP(Brut!EG19,Semaines!$H$2:$L$523,4,FALSE),IF($AE19=2021,VLOOKUP(Brut!EG19,Semaines!$I$2:$L$523,3,FALSE),IF($AE19=2022,VLOOKUP(Brut!EG19,Semaines!$J$2:$L$523,2,FALSE),""))))))))))</f>
        <v/>
      </c>
      <c r="EF19" s="119" t="str">
        <f>IF($AE19=2013,VLOOKUP(Brut!EG19,Semaines!$A$2:$L$523,12,FALSE),IF($AE19=2014,VLOOKUP(Brut!EG19,Semaines!$B$2:$L$523,11,FALSE),IF($AE19=2015,VLOOKUP(Brut!EG19,Semaines!$C$2:$L$523,10,FALSE),IF($AE19=2016,VLOOKUP(Brut!EG19,Semaines!$D$2:$L$523,9,FALSE),IF($AE19=2017,VLOOKUP(Brut!EG19,Semaines!$E$2:$L$523,8,FALSE),IF($AE19=2018,VLOOKUP(Brut!EG19,Semaines!$F$2:$L$523,7,FALSE),IF($AE19=2019,VLOOKUP(Brut!EG19,Semaines!$G$2:$L$523,6,FALSE),IF($AE19=2020,VLOOKUP(Brut!EG19,Semaines!$H$2:$L$523,5,FALSE),IF($AE19=2021,VLOOKUP(Brut!EG19,Semaines!$I$2:$L$523,4,FALSE),IF($AE19=2022,VLOOKUP(Brut!EG19,Semaines!$J$2:$L$523,3,FALSE),""))))))))))</f>
        <v/>
      </c>
      <c r="EG19" s="134"/>
      <c r="EH19" s="133"/>
      <c r="EI19" s="130" t="str">
        <f>IF(Import!AU9=0,"",Import!AU9)</f>
        <v/>
      </c>
      <c r="EJ19" s="118" t="str">
        <f t="array" ref="EJ19">IFERROR(IF(EI19="",IF(EG19="",IF(EE19="","",IF($AE19=2013,VLOOKUP(Brut!EG19+1,Semaines!$A$2:$L$523,11,FALSE),IF($AE19=2014,VLOOKUP(Brut!EG19+1,Semaines!$B$2:$L$523,10,FALSE),IF($AE19=2015,VLOOKUP(Brut!EG19+1,Semaines!$C$2:$L$523,9,FALSE),IF($AE19=2016,VLOOKUP(Brut!EG19+1,Semaines!$D$2:$L$523,8,FALSE),IF($AE19=2017,VLOOKUP(Brut!EG19+1,Semaines!$E$2:$L$523,7,FALSE),IF($AE19=2018,VLOOKUP(Brut!EG19+1,Semaines!$F$2:$L$523,6,FALSE),IF($AE19=2019,VLOOKUP(Brut!EG19+1,Semaines!$G$2:$L$523,5,FALSE),IF($AE19=2020,VLOOKUP(Brut!EG19+1,Semaines!$H$2:$L$523,4,FALSE),IF($AE19=2021,VLOOKUP(Brut!EG19+1,Semaines!$I$2:$L$523,3,FALSE),IF($AE19=2022,VLOOKUP(Brut!EG19+1,Semaines!$J$2:$L$523,2,FALSE),""))))))))))),IF(EH19="",IF($AE19=2013,VLOOKUP(Brut!EG19+1,Semaines!$A$2:$L$523,11,FALSE),IF($AE19=2014,VLOOKUP(Brut!EG19+1,Semaines!$B$2:$L$523,10,FALSE),IF($AE19=2015,VLOOKUP(Brut!EG19+1,Semaines!$C$2:$L$523,9,FALSE),IF($AE19=2016,VLOOKUP(Brut!EG19+1,Semaines!$D$2:$L$523,8,FALSE),IF($AE19=2017,VLOOKUP(Brut!EG19+1,Semaines!$E$2:$L$523,7,FALSE),IF($AE19=2018,VLOOKUP(Brut!EG19+1,Semaines!$F$2:$L$523,6,FALSE),IF($AE19=2019,VLOOKUP(Brut!EG19+1,Semaines!$G$2:$L$523,5,FALSE),IF($AE19=2020,VLOOKUP(Brut!EG19+1,Semaines!$H$2:$L$523,4,FALSE),IF($AE19=2021,VLOOKUP(Brut!EG19+1,Semaines!$I$2:$L$523,3,FALSE),IF($AE19=2022,VLOOKUP(Brut!EG19+1,Semaines!$J$2:$L$523,2,FALSE),"")))))))))),IF($AE19=2013,VLOOKUP(Brut!EI19+1,Semaines!$A$2:$L$523,11,FALSE),IF($AE19=2014,VLOOKUP(Brut!EI19+1,Semaines!$B$2:$L$523,10,FALSE),IF($AE19=2015,VLOOKUP(Brut!EI19+1,Semaines!$C$2:$L$523,9,FALSE),IF($AE19=2016,VLOOKUP(Brut!EI19+1,Semaines!$D$2:$L$523,8,FALSE),IF($AE19=2017,VLOOKUP(Brut!EI19+1,Semaines!$E$2:$L$523,7,FALSE),IF($AE19=2018,VLOOKUP(Brut!EI19+1,Semaines!$F$2:$L$523,6,FALSE),IF($AE19=2019,VLOOKUP(Brut!EI19+1,Semaines!$G$2:$L$523,5,FALSE),IF($AE19=2020,VLOOKUP(Brut!EI19+1,Semaines!$H$2:$L$523,4,FALSE),IF($AE19=2021,VLOOKUP(Brut!EI19+1,Semaines!$I$2:$L$523,3,FALSE),IF($AE19=2022,VLOOKUP(Brut!EI19+1,Semaines!$J$2:$L$523,2,FALSE),"")))))))))))),_xlfn.ISOWEEKNUM(EI19)),"")</f>
        <v/>
      </c>
      <c r="EK19" s="119" t="str">
        <f>IF(EI19="",IF(EH19="",IF(EF19="","",IF($AE19=2013,VLOOKUP(Brut!EL19,Semaines!$A$2:$L$523,12,FALSE),IF($AE19=2014,VLOOKUP(Brut!EL19,Semaines!$B$2:$L$523,11,FALSE),IF($AE19=2015,VLOOKUP(Brut!EL19,Semaines!$C$2:$L$523,10,FALSE),IF($AE19=2016,VLOOKUP(Brut!EL19,Semaines!$D$2:$L$523,9,FALSE),IF($AE19=2017,VLOOKUP(Brut!EL19,Semaines!$E$2:$L$523,8,FALSE),IF($AE19=2018,VLOOKUP(Brut!EL19,Semaines!$F$2:$L$523,7,FALSE),IF($AE19=2019,VLOOKUP(Brut!EL19,Semaines!$G$2:$L$523,6,FALSE),IF($AE19=2020,VLOOKUP(Brut!EL19,Semaines!$H$2:$L$523,5,FALSE),IF($AE19=2021,VLOOKUP(Brut!EL19,Semaines!$I$2:$L$523,4,FALSE),IF($AE19=2022,VLOOKUP(Brut!EL19,Semaines!$J$2:$L$523,3,FALSE),""))))))))))),IF(EG19="",IF($AE19=2013,VLOOKUP(Brut!EL19,Semaines!$A$2:$L$523,12,FALSE),IF($AE19=2014,VLOOKUP(Brut!EL19,Semaines!$B$2:$L$523,11,FALSE),IF($AE19=2015,VLOOKUP(Brut!EL19,Semaines!$C$2:$L$523,10,FALSE),IF($AE19=2016,VLOOKUP(Brut!EL19,Semaines!$D$2:$L$523,9,FALSE),IF($AE19=2017,VLOOKUP(Brut!EL19,Semaines!$E$2:$L$523,8,FALSE),IF($AE19=2018,VLOOKUP(Brut!EL19,Semaines!$F$2:$L$523,7,FALSE),IF($AE19=2019,VLOOKUP(Brut!EL19,Semaines!$G$2:$L$523,6,FALSE),IF($AE19=2020,VLOOKUP(Brut!EL19,Semaines!$H$2:$L$523,5,FALSE),IF($AE19=2021,VLOOKUP(Brut!EL19,Semaines!$I$2:$L$523,4,FALSE),IF($AE19=2022,VLOOKUP(Brut!EL19,Semaines!$J$2:$L$523,3,FALSE),"")))))))))),IF(EF19="","",IF($AE19=2013,VLOOKUP(Brut!EL19,Semaines!$A$2:$L$523,12,FALSE),IF($AE19=2014,VLOOKUP(Brut!EL19,Semaines!$B$2:$L$523,11,FALSE),IF($AE19=2015,VLOOKUP(Brut!EL19,Semaines!$C$2:$L$523,10,FALSE),IF($AE19=2016,VLOOKUP(Brut!EL19,Semaines!$D$2:$L$523,9,FALSE),IF($AE19=2017,VLOOKUP(Brut!EL19,Semaines!$E$2:$L$523,8,FALSE),IF($AE19=2018,VLOOKUP(Brut!EL19,Semaines!$F$2:$L$523,7,FALSE),IF($AE19=2019,VLOOKUP(Brut!EL19,Semaines!$G$2:$L$523,6,FALSE),IF($AE19=2020,VLOOKUP(Brut!EL19,Semaines!$H$2:$L$523,5,FALSE),IF($AE19=2021,VLOOKUP(Brut!EL19,Semaines!$I$2:$L$523,4,FALSE),IF($AE19=2022,VLOOKUP(Brut!EL19,Semaines!$J$2:$L$523,3,FALSE),""))))))))))))),IF(AND(MONTH(EI19)=12,_xlfn.ISOWEEKNUM(EI19)=1),YEAR(EI19)+1,YEAR(EI19)))</f>
        <v/>
      </c>
      <c r="EL19" s="135"/>
      <c r="EM19" s="136"/>
      <c r="EN19" s="210"/>
      <c r="EO19" s="209"/>
      <c r="EP19" s="208"/>
      <c r="EQ19" s="118" t="str">
        <f>IF($AE19=2013,VLOOKUP(Brut!ES19,Semaines!$A$2:$L$523,11,FALSE),IF($AE19=2014,VLOOKUP(Brut!ES19,Semaines!$B$2:$L$523,10,FALSE),IF($AE19=2015,VLOOKUP(Brut!ES19,Semaines!$C$2:$L$523,9,FALSE),IF($AE19=2016,VLOOKUP(Brut!ES19,Semaines!$D$2:$L$523,8,FALSE),IF($AE19=2017,VLOOKUP(Brut!ES19,Semaines!$E$2:$L$523,7,FALSE),IF($AE19=2018,VLOOKUP(Brut!ES19,Semaines!$F$2:$L$523,6,FALSE),IF($AE19=2019,VLOOKUP(Brut!ES19,Semaines!$G$2:$L$523,5,FALSE),IF($AE19=2020,VLOOKUP(Brut!ES19,Semaines!$H$2:$L$523,4,FALSE),IF($AE19=2021,VLOOKUP(Brut!ES19,Semaines!$I$2:$L$523,3,FALSE),IF($AE19=2022,VLOOKUP(Brut!ES19,Semaines!$J$2:$L$523,2,FALSE),""))))))))))</f>
        <v/>
      </c>
      <c r="ER19" s="119" t="str">
        <f>IF($AE19=2013,VLOOKUP(Brut!ES19,Semaines!$A$2:$L$523,12,FALSE),IF($AE19=2014,VLOOKUP(Brut!ES19,Semaines!$B$2:$L$523,11,FALSE),IF($AE19=2015,VLOOKUP(Brut!ES19,Semaines!$C$2:$L$523,10,FALSE),IF($AE19=2016,VLOOKUP(Brut!ES19,Semaines!$D$2:$L$523,9,FALSE),IF($AE19=2017,VLOOKUP(Brut!ES19,Semaines!$E$2:$L$523,8,FALSE),IF($AE19=2018,VLOOKUP(Brut!ES19,Semaines!$F$2:$L$523,7,FALSE),IF($AE19=2019,VLOOKUP(Brut!ES19,Semaines!$G$2:$L$523,6,FALSE),IF($AE19=2020,VLOOKUP(Brut!ES19,Semaines!$H$2:$L$523,5,FALSE),IF($AE19=2021,VLOOKUP(Brut!ES19,Semaines!$I$2:$L$523,4,FALSE),IF($AE19=2022,VLOOKUP(Brut!ES19,Semaines!$J$2:$L$523,3,FALSE),""))))))))))</f>
        <v/>
      </c>
      <c r="ES19" s="134"/>
      <c r="ET19" s="133"/>
      <c r="EU19" s="118" t="str">
        <f>IF($AE19=2013,VLOOKUP(Brut!EW19,Semaines!$A$2:$L$523,11,FALSE),IF($AE19=2014,VLOOKUP(Brut!EW19,Semaines!$B$2:$L$523,10,FALSE),IF($AE19=2015,VLOOKUP(Brut!EW19,Semaines!$C$2:$L$523,9,FALSE),IF($AE19=2016,VLOOKUP(Brut!EW19,Semaines!$D$2:$L$523,8,FALSE),IF($AE19=2017,VLOOKUP(Brut!EW19,Semaines!$E$2:$L$523,7,FALSE),IF($AE19=2018,VLOOKUP(Brut!EW19,Semaines!$F$2:$L$523,6,FALSE),IF($AE19=2019,VLOOKUP(Brut!EW19,Semaines!$G$2:$L$523,5,FALSE),IF($AE19=2020,VLOOKUP(Brut!EW19,Semaines!$H$2:$L$523,4,FALSE),IF($AE19=2021,VLOOKUP(Brut!EW19,Semaines!$I$2:$L$523,3,FALSE),IF($AE19=2022,VLOOKUP(Brut!EW19,Semaines!$J$2:$L$523,2,FALSE),""))))))))))</f>
        <v/>
      </c>
      <c r="EV19" s="119" t="str">
        <f>IF($AE19=2013,VLOOKUP(Brut!EW19,Semaines!$A$2:$L$523,12,FALSE),IF($AE19=2014,VLOOKUP(Brut!EW19,Semaines!$B$2:$L$523,11,FALSE),IF($AE19=2015,VLOOKUP(Brut!EW19,Semaines!$C$2:$L$523,10,FALSE),IF($AE19=2016,VLOOKUP(Brut!EW19,Semaines!$D$2:$L$523,9,FALSE),IF($AE19=2017,VLOOKUP(Brut!EW19,Semaines!$E$2:$L$523,8,FALSE),IF($AE19=2018,VLOOKUP(Brut!EW19,Semaines!$F$2:$L$523,7,FALSE),IF($AE19=2019,VLOOKUP(Brut!EW19,Semaines!$G$2:$L$523,6,FALSE),IF($AE19=2020,VLOOKUP(Brut!EW19,Semaines!$H$2:$L$523,5,FALSE),IF($AE19=2021,VLOOKUP(Brut!EW19,Semaines!$I$2:$L$523,4,FALSE),IF($AE19=2022,VLOOKUP(Brut!EW19,Semaines!$J$2:$L$523,3,FALSE),""))))))))))</f>
        <v/>
      </c>
      <c r="EW19" s="134"/>
      <c r="EX19" s="133"/>
      <c r="EY19" s="208"/>
      <c r="EZ19" s="118" t="str">
        <f>IF($AE19=2013,VLOOKUP(Brut!FB19,Semaines!$A$2:$L$523,11,FALSE),IF($AE19=2014,VLOOKUP(Brut!FB19,Semaines!$B$2:$L$523,10,FALSE),IF($AE19=2015,VLOOKUP(Brut!FB19,Semaines!$C$2:$L$523,9,FALSE),IF($AE19=2016,VLOOKUP(Brut!FB19,Semaines!$D$2:$L$523,8,FALSE),IF($AE19=2017,VLOOKUP(Brut!FB19,Semaines!$E$2:$L$523,7,FALSE),IF($AE19=2018,VLOOKUP(Brut!FB19,Semaines!$F$2:$L$523,6,FALSE),IF($AE19=2019,VLOOKUP(Brut!FB19,Semaines!$G$2:$L$523,5,FALSE),IF($AE19=2020,VLOOKUP(Brut!FB19,Semaines!$H$2:$L$523,4,FALSE),IF($AE19=2021,VLOOKUP(Brut!FB19,Semaines!$I$2:$L$523,3,FALSE),IF($AE19=2022,VLOOKUP(Brut!FB19,Semaines!$J$2:$L$523,2,FALSE),""))))))))))</f>
        <v/>
      </c>
      <c r="FA19" s="119" t="str">
        <f>IF($AE19=2013,VLOOKUP(Brut!FB19,Semaines!$A$2:$L$523,12,FALSE),IF($AE19=2014,VLOOKUP(Brut!FB19,Semaines!$B$2:$L$523,11,FALSE),IF($AE19=2015,VLOOKUP(Brut!FB19,Semaines!$C$2:$L$523,10,FALSE),IF($AE19=2016,VLOOKUP(Brut!FB19,Semaines!$D$2:$L$523,9,FALSE),IF($AE19=2017,VLOOKUP(Brut!FB19,Semaines!$E$2:$L$523,8,FALSE),IF($AE19=2018,VLOOKUP(Brut!FB19,Semaines!$F$2:$L$523,7,FALSE),IF($AE19=2019,VLOOKUP(Brut!FB19,Semaines!$G$2:$L$523,6,FALSE),IF($AE19=2020,VLOOKUP(Brut!FB19,Semaines!$H$2:$L$523,5,FALSE),IF($AE19=2021,VLOOKUP(Brut!FB19,Semaines!$I$2:$L$523,4,FALSE),IF($AE19=2022,VLOOKUP(Brut!FB19,Semaines!$J$2:$L$523,3,FALSE),""))))))))))</f>
        <v/>
      </c>
      <c r="FB19" s="134"/>
      <c r="FC19" s="133"/>
      <c r="FD19" s="210"/>
      <c r="FE19" s="209"/>
      <c r="FF19" s="118" t="str">
        <f>IF($AE19=2013,VLOOKUP(Brut!FH19,Semaines!$A$2:$L$523,11,FALSE),IF($AE19=2014,VLOOKUP(Brut!FH19,Semaines!$B$2:$L$523,10,FALSE),IF($AE19=2015,VLOOKUP(Brut!FH19,Semaines!$C$2:$L$523,9,FALSE),IF($AE19=2016,VLOOKUP(Brut!FH19,Semaines!$D$2:$L$523,8,FALSE),IF($AE19=2017,VLOOKUP(Brut!FH19,Semaines!$E$2:$L$523,7,FALSE),IF($AE19=2018,VLOOKUP(Brut!FH19,Semaines!$F$2:$L$523,6,FALSE),IF($AE19=2019,VLOOKUP(Brut!FH19,Semaines!$G$2:$L$523,5,FALSE),IF($AE19=2020,VLOOKUP(Brut!FH19,Semaines!$H$2:$L$523,4,FALSE),IF($AE19=2021,VLOOKUP(Brut!FH19,Semaines!$I$2:$L$523,3,FALSE),IF($AE19=2022,VLOOKUP(Brut!FH19,Semaines!$J$2:$L$523,2,FALSE),""))))))))))</f>
        <v/>
      </c>
      <c r="FG19" s="119" t="str">
        <f>IF($AE19=2013,VLOOKUP(Brut!FH19,Semaines!$A$2:$L$523,12,FALSE),IF($AE19=2014,VLOOKUP(Brut!FH19,Semaines!$B$2:$L$523,11,FALSE),IF($AE19=2015,VLOOKUP(Brut!FH19,Semaines!$C$2:$L$523,10,FALSE),IF($AE19=2016,VLOOKUP(Brut!FH19,Semaines!$D$2:$L$523,9,FALSE),IF($AE19=2017,VLOOKUP(Brut!FH19,Semaines!$E$2:$L$523,8,FALSE),IF($AE19=2018,VLOOKUP(Brut!FH19,Semaines!$F$2:$L$523,7,FALSE),IF($AE19=2019,VLOOKUP(Brut!FH19,Semaines!$G$2:$L$523,6,FALSE),IF($AE19=2020,VLOOKUP(Brut!FH19,Semaines!$H$2:$L$523,5,FALSE),IF($AE19=2021,VLOOKUP(Brut!FH19,Semaines!$I$2:$L$523,4,FALSE),IF($AE19=2022,VLOOKUP(Brut!FH19,Semaines!$J$2:$L$523,3,FALSE),""))))))))))</f>
        <v/>
      </c>
      <c r="FH19" s="134"/>
      <c r="FI19" s="133"/>
      <c r="FJ19" s="208"/>
      <c r="FK19" s="118" t="str">
        <f>IF($AE19=2013,VLOOKUP(Brut!FM19,Semaines!$A$2:$L$523,11,FALSE),IF($AE19=2014,VLOOKUP(Brut!FM19,Semaines!$B$2:$L$523,10,FALSE),IF($AE19=2015,VLOOKUP(Brut!FM19,Semaines!$C$2:$L$523,9,FALSE),IF($AE19=2016,VLOOKUP(Brut!FM19,Semaines!$D$2:$L$523,8,FALSE),IF($AE19=2017,VLOOKUP(Brut!FM19,Semaines!$E$2:$L$523,7,FALSE),IF($AE19=2018,VLOOKUP(Brut!FM19,Semaines!$F$2:$L$523,6,FALSE),IF($AE19=2019,VLOOKUP(Brut!FM19,Semaines!$G$2:$L$523,5,FALSE),IF($AE19=2020,VLOOKUP(Brut!FM19,Semaines!$H$2:$L$523,4,FALSE),IF($AE19=2021,VLOOKUP(Brut!FM19,Semaines!$I$2:$L$523,3,FALSE),IF($AE19=2022,VLOOKUP(Brut!FM19,Semaines!$J$2:$L$523,2,FALSE),""))))))))))</f>
        <v/>
      </c>
      <c r="FL19" s="119" t="str">
        <f>IF($AE19=2013,VLOOKUP(Brut!FM19,Semaines!$A$2:$L$523,12,FALSE),IF($AE19=2014,VLOOKUP(Brut!FM19,Semaines!$B$2:$L$523,11,FALSE),IF($AE19=2015,VLOOKUP(Brut!FM19,Semaines!$C$2:$L$523,10,FALSE),IF($AE19=2016,VLOOKUP(Brut!FM19,Semaines!$D$2:$L$523,9,FALSE),IF($AE19=2017,VLOOKUP(Brut!FM19,Semaines!$E$2:$L$523,8,FALSE),IF($AE19=2018,VLOOKUP(Brut!FM19,Semaines!$F$2:$L$523,7,FALSE),IF($AE19=2019,VLOOKUP(Brut!FM19,Semaines!$G$2:$L$523,6,FALSE),IF($AE19=2020,VLOOKUP(Brut!FM19,Semaines!$H$2:$L$523,5,FALSE),IF($AE19=2021,VLOOKUP(Brut!FM19,Semaines!$I$2:$L$523,4,FALSE),IF($AE19=2022,VLOOKUP(Brut!FM19,Semaines!$J$2:$L$523,3,FALSE),""))))))))))</f>
        <v/>
      </c>
      <c r="FM19" s="134"/>
      <c r="FN19" s="133"/>
      <c r="FO19" s="118" t="str">
        <f>IF($AE19=2013,VLOOKUP(Brut!FQ19,Semaines!$A$2:$L$523,11,FALSE),IF($AE19=2014,VLOOKUP(Brut!FQ19,Semaines!$B$2:$L$523,10,FALSE),IF($AE19=2015,VLOOKUP(Brut!FQ19,Semaines!$C$2:$L$523,9,FALSE),IF($AE19=2016,VLOOKUP(Brut!FQ19,Semaines!$D$2:$L$523,8,FALSE),IF($AE19=2017,VLOOKUP(Brut!FQ19,Semaines!$E$2:$L$523,7,FALSE),IF($AE19=2018,VLOOKUP(Brut!FQ19,Semaines!$F$2:$L$523,6,FALSE),IF($AE19=2019,VLOOKUP(Brut!FQ19,Semaines!$G$2:$L$523,5,FALSE),IF($AE19=2020,VLOOKUP(Brut!FQ19,Semaines!$H$2:$L$523,4,FALSE),IF($AE19=2021,VLOOKUP(Brut!FQ19,Semaines!$I$2:$L$523,3,FALSE),IF($AE19=2022,VLOOKUP(Brut!FQ19,Semaines!$J$2:$L$523,2,FALSE),""))))))))))</f>
        <v/>
      </c>
      <c r="FP19" s="119" t="str">
        <f>IF($AE19=2013,VLOOKUP(Brut!FQ19,Semaines!$A$2:$L$523,12,FALSE),IF($AE19=2014,VLOOKUP(Brut!FQ19,Semaines!$B$2:$L$523,11,FALSE),IF($AE19=2015,VLOOKUP(Brut!FQ19,Semaines!$C$2:$L$523,10,FALSE),IF($AE19=2016,VLOOKUP(Brut!FQ19,Semaines!$D$2:$L$523,9,FALSE),IF($AE19=2017,VLOOKUP(Brut!FQ19,Semaines!$E$2:$L$523,8,FALSE),IF($AE19=2018,VLOOKUP(Brut!FQ19,Semaines!$F$2:$L$523,7,FALSE),IF($AE19=2019,VLOOKUP(Brut!FQ19,Semaines!$G$2:$L$523,6,FALSE),IF($AE19=2020,VLOOKUP(Brut!FQ19,Semaines!$H$2:$L$523,5,FALSE),IF($AE19=2021,VLOOKUP(Brut!FQ19,Semaines!$I$2:$L$523,4,FALSE),IF($AE19=2022,VLOOKUP(Brut!FQ19,Semaines!$J$2:$L$523,3,FALSE),""))))))))))</f>
        <v/>
      </c>
      <c r="FQ19" s="134"/>
      <c r="FR19" s="133"/>
      <c r="FS19" s="208"/>
      <c r="FT19" s="208"/>
      <c r="FU19" s="118" t="str">
        <f>IF($AE19=2013,VLOOKUP(Brut!FW19,Semaines!$A$2:$L$523,11,FALSE),IF($AE19=2014,VLOOKUP(Brut!FW19,Semaines!$B$2:$L$523,10,FALSE),IF($AE19=2015,VLOOKUP(Brut!FW19,Semaines!$C$2:$L$523,9,FALSE),IF($AE19=2016,VLOOKUP(Brut!FW19,Semaines!$D$2:$L$523,8,FALSE),IF($AE19=2017,VLOOKUP(Brut!FW19,Semaines!$E$2:$L$523,7,FALSE),IF($AE19=2018,VLOOKUP(Brut!FW19,Semaines!$F$2:$L$523,6,FALSE),IF($AE19=2019,VLOOKUP(Brut!FW19,Semaines!$G$2:$L$523,5,FALSE),IF($AE19=2020,VLOOKUP(Brut!FW19,Semaines!$H$2:$L$523,4,FALSE),IF($AE19=2021,VLOOKUP(Brut!FW19,Semaines!$I$2:$L$523,3,FALSE),IF($AE19=2022,VLOOKUP(Brut!FW19,Semaines!$J$2:$L$523,2,FALSE),""))))))))))</f>
        <v/>
      </c>
      <c r="FV19" s="119" t="str">
        <f>IF($AE19=2013,VLOOKUP(Brut!FW19,Semaines!$A$2:$L$523,12,FALSE),IF($AE19=2014,VLOOKUP(Brut!FW19,Semaines!$B$2:$L$523,11,FALSE),IF($AE19=2015,VLOOKUP(Brut!FW19,Semaines!$C$2:$L$523,10,FALSE),IF($AE19=2016,VLOOKUP(Brut!FW19,Semaines!$D$2:$L$523,9,FALSE),IF($AE19=2017,VLOOKUP(Brut!FW19,Semaines!$E$2:$L$523,8,FALSE),IF($AE19=2018,VLOOKUP(Brut!FW19,Semaines!$F$2:$L$523,7,FALSE),IF($AE19=2019,VLOOKUP(Brut!FW19,Semaines!$G$2:$L$523,6,FALSE),IF($AE19=2020,VLOOKUP(Brut!FW19,Semaines!$H$2:$L$523,5,FALSE),IF($AE19=2021,VLOOKUP(Brut!FW19,Semaines!$I$2:$L$523,4,FALSE),IF($AE19=2022,VLOOKUP(Brut!FW19,Semaines!$J$2:$L$523,3,FALSE),""))))))))))</f>
        <v/>
      </c>
      <c r="FW19" s="134"/>
      <c r="FX19" s="133"/>
      <c r="FY19" s="118" t="str">
        <f>IF($AE19=2013,VLOOKUP(Brut!GA19,Semaines!$A$2:$L$523,11,FALSE),IF($AE19=2014,VLOOKUP(Brut!GA19,Semaines!$B$2:$L$523,10,FALSE),IF($AE19=2015,VLOOKUP(Brut!GA19,Semaines!$C$2:$L$523,9,FALSE),IF($AE19=2016,VLOOKUP(Brut!GA19,Semaines!$D$2:$L$523,8,FALSE),IF($AE19=2017,VLOOKUP(Brut!GA19,Semaines!$E$2:$L$523,7,FALSE),IF($AE19=2018,VLOOKUP(Brut!GA19,Semaines!$F$2:$L$523,6,FALSE),IF($AE19=2019,VLOOKUP(Brut!GA19,Semaines!$G$2:$L$523,5,FALSE),IF($AE19=2020,VLOOKUP(Brut!GA19,Semaines!$H$2:$L$523,4,FALSE),IF($AE19=2021,VLOOKUP(Brut!GA19,Semaines!$I$2:$L$523,3,FALSE),IF($AE19=2022,VLOOKUP(Brut!GA19,Semaines!$J$2:$L$523,2,FALSE),""))))))))))</f>
        <v/>
      </c>
      <c r="FZ19" s="119" t="str">
        <f>IF($AE19=2013,VLOOKUP(Brut!GA19,Semaines!$A$2:$L$523,12,FALSE),IF($AE19=2014,VLOOKUP(Brut!GA19,Semaines!$B$2:$L$523,11,FALSE),IF($AE19=2015,VLOOKUP(Brut!GA19,Semaines!$C$2:$L$523,10,FALSE),IF($AE19=2016,VLOOKUP(Brut!GA19,Semaines!$D$2:$L$523,9,FALSE),IF($AE19=2017,VLOOKUP(Brut!GA19,Semaines!$E$2:$L$523,8,FALSE),IF($AE19=2018,VLOOKUP(Brut!GA19,Semaines!$F$2:$L$523,7,FALSE),IF($AE19=2019,VLOOKUP(Brut!GA19,Semaines!$G$2:$L$523,6,FALSE),IF($AE19=2020,VLOOKUP(Brut!GA19,Semaines!$H$2:$L$523,5,FALSE),IF($AE19=2021,VLOOKUP(Brut!GA19,Semaines!$I$2:$L$523,4,FALSE),IF($AE19=2022,VLOOKUP(Brut!GA19,Semaines!$J$2:$L$523,3,FALSE),""))))))))))</f>
        <v/>
      </c>
      <c r="GA19" s="134"/>
      <c r="GB19" s="133"/>
      <c r="GC19" s="118" t="str">
        <f>IF($AE19=2013,VLOOKUP(Brut!GE19,Semaines!$A$2:$L$523,11,FALSE),IF($AE19=2014,VLOOKUP(Brut!GE19,Semaines!$B$2:$L$523,10,FALSE),IF($AE19=2015,VLOOKUP(Brut!GE19,Semaines!$C$2:$L$523,9,FALSE),IF($AE19=2016,VLOOKUP(Brut!GE19,Semaines!$D$2:$L$523,8,FALSE),IF($AE19=2017,VLOOKUP(Brut!GE19,Semaines!$E$2:$L$523,7,FALSE),IF($AE19=2018,VLOOKUP(Brut!GE19,Semaines!$F$2:$L$523,6,FALSE),IF($AE19=2019,VLOOKUP(Brut!GE19,Semaines!$G$2:$L$523,5,FALSE),IF($AE19=2020,VLOOKUP(Brut!GE19,Semaines!$H$2:$L$523,4,FALSE),IF($AE19=2021,VLOOKUP(Brut!GE19,Semaines!$I$2:$L$523,3,FALSE),IF($AE19=2022,VLOOKUP(Brut!GE19,Semaines!$J$2:$L$523,2,FALSE),""))))))))))</f>
        <v/>
      </c>
      <c r="GD19" s="119" t="str">
        <f>IF($AE19=2013,VLOOKUP(Brut!GE19,Semaines!$A$2:$L$523,12,FALSE),IF($AE19=2014,VLOOKUP(Brut!GE19,Semaines!$B$2:$L$523,11,FALSE),IF($AE19=2015,VLOOKUP(Brut!GE19,Semaines!$C$2:$L$523,10,FALSE),IF($AE19=2016,VLOOKUP(Brut!GE19,Semaines!$D$2:$L$523,9,FALSE),IF($AE19=2017,VLOOKUP(Brut!GE19,Semaines!$E$2:$L$523,8,FALSE),IF($AE19=2018,VLOOKUP(Brut!GE19,Semaines!$F$2:$L$523,7,FALSE),IF($AE19=2019,VLOOKUP(Brut!GE19,Semaines!$G$2:$L$523,6,FALSE),IF($AE19=2020,VLOOKUP(Brut!GE19,Semaines!$H$2:$L$523,5,FALSE),IF($AE19=2021,VLOOKUP(Brut!GE19,Semaines!$I$2:$L$523,4,FALSE),IF($AE19=2022,VLOOKUP(Brut!GE19,Semaines!$J$2:$L$523,3,FALSE),""))))))))))</f>
        <v/>
      </c>
      <c r="GE19" s="134"/>
      <c r="GF19" s="133"/>
      <c r="GG19" s="208"/>
      <c r="GH19" s="118" t="str">
        <f>IF($AE19=2013,VLOOKUP(Brut!GJ19,Semaines!$A$2:$L$523,11,FALSE),IF($AE19=2014,VLOOKUP(Brut!GJ19,Semaines!$B$2:$L$523,10,FALSE),IF($AE19=2015,VLOOKUP(Brut!GJ19,Semaines!$C$2:$L$523,9,FALSE),IF($AE19=2016,VLOOKUP(Brut!GJ19,Semaines!$D$2:$L$523,8,FALSE),IF($AE19=2017,VLOOKUP(Brut!GJ19,Semaines!$E$2:$L$523,7,FALSE),IF($AE19=2018,VLOOKUP(Brut!GJ19,Semaines!$F$2:$L$523,6,FALSE),IF($AE19=2019,VLOOKUP(Brut!GJ19,Semaines!$G$2:$L$523,5,FALSE),IF($AE19=2020,VLOOKUP(Brut!GJ19,Semaines!$H$2:$L$523,4,FALSE),IF($AE19=2021,VLOOKUP(Brut!GJ19,Semaines!$I$2:$L$523,3,FALSE),IF($AE19=2022,VLOOKUP(Brut!GJ19,Semaines!$J$2:$L$523,2,FALSE),""))))))))))</f>
        <v/>
      </c>
      <c r="GI19" s="119" t="str">
        <f>IF($AE19=2013,VLOOKUP(Brut!GJ19,Semaines!$A$2:$L$523,12,FALSE),IF($AE19=2014,VLOOKUP(Brut!GJ19,Semaines!$B$2:$L$523,11,FALSE),IF($AE19=2015,VLOOKUP(Brut!GJ19,Semaines!$C$2:$L$523,10,FALSE),IF($AE19=2016,VLOOKUP(Brut!GJ19,Semaines!$D$2:$L$523,9,FALSE),IF($AE19=2017,VLOOKUP(Brut!GJ19,Semaines!$E$2:$L$523,8,FALSE),IF($AE19=2018,VLOOKUP(Brut!GJ19,Semaines!$F$2:$L$523,7,FALSE),IF($AE19=2019,VLOOKUP(Brut!GJ19,Semaines!$G$2:$L$523,6,FALSE),IF($AE19=2020,VLOOKUP(Brut!GJ19,Semaines!$H$2:$L$523,5,FALSE),IF($AE19=2021,VLOOKUP(Brut!GJ19,Semaines!$I$2:$L$523,4,FALSE),IF($AE19=2022,VLOOKUP(Brut!GJ19,Semaines!$J$2:$L$523,3,FALSE),""))))))))))</f>
        <v/>
      </c>
      <c r="GJ19" s="134"/>
      <c r="GK19" s="133"/>
      <c r="GL19" s="118" t="str">
        <f>IF($AE19=2013,VLOOKUP(Brut!GN19,Semaines!$A$2:$L$523,11,FALSE),IF($AE19=2014,VLOOKUP(Brut!GN19,Semaines!$B$2:$L$523,10,FALSE),IF($AE19=2015,VLOOKUP(Brut!GN19,Semaines!$C$2:$L$523,9,FALSE),IF($AE19=2016,VLOOKUP(Brut!GN19,Semaines!$D$2:$L$523,8,FALSE),IF($AE19=2017,VLOOKUP(Brut!GN19,Semaines!$E$2:$L$523,7,FALSE),IF($AE19=2018,VLOOKUP(Brut!GN19,Semaines!$F$2:$L$523,6,FALSE),IF($AE19=2019,VLOOKUP(Brut!GN19,Semaines!$G$2:$L$523,5,FALSE),IF($AE19=2020,VLOOKUP(Brut!GN19,Semaines!$H$2:$L$523,4,FALSE),IF($AE19=2021,VLOOKUP(Brut!GN19,Semaines!$I$2:$L$523,3,FALSE),IF($AE19=2022,VLOOKUP(Brut!GN19,Semaines!$J$2:$L$523,2,FALSE),""))))))))))</f>
        <v/>
      </c>
      <c r="GM19" s="119" t="str">
        <f>IF($AE19=2013,VLOOKUP(Brut!GN19,Semaines!$A$2:$L$523,12,FALSE),IF($AE19=2014,VLOOKUP(Brut!GN19,Semaines!$B$2:$L$523,11,FALSE),IF($AE19=2015,VLOOKUP(Brut!GN19,Semaines!$C$2:$L$523,10,FALSE),IF($AE19=2016,VLOOKUP(Brut!GN19,Semaines!$D$2:$L$523,9,FALSE),IF($AE19=2017,VLOOKUP(Brut!GN19,Semaines!$E$2:$L$523,8,FALSE),IF($AE19=2018,VLOOKUP(Brut!GN19,Semaines!$F$2:$L$523,7,FALSE),IF($AE19=2019,VLOOKUP(Brut!GN19,Semaines!$G$2:$L$523,6,FALSE),IF($AE19=2020,VLOOKUP(Brut!GN19,Semaines!$H$2:$L$523,5,FALSE),IF($AE19=2021,VLOOKUP(Brut!GN19,Semaines!$I$2:$L$523,4,FALSE),IF($AE19=2022,VLOOKUP(Brut!GN19,Semaines!$J$2:$L$523,3,FALSE),""))))))))))</f>
        <v/>
      </c>
      <c r="GN19" s="134"/>
      <c r="GO19" s="133"/>
      <c r="GP19" s="210"/>
      <c r="GQ19" s="211"/>
      <c r="GR19" s="210"/>
      <c r="GS19" s="209"/>
      <c r="GT19" s="211"/>
      <c r="GU19" s="209"/>
      <c r="GV19" s="118" t="str">
        <f>IF($AE19=2013,VLOOKUP(Brut!GX19,Semaines!$A$2:$L$523,11,FALSE),IF($AE19=2014,VLOOKUP(Brut!GX19,Semaines!$B$2:$L$523,10,FALSE),IF($AE19=2015,VLOOKUP(Brut!GX19,Semaines!$C$2:$L$523,9,FALSE),IF($AE19=2016,VLOOKUP(Brut!GX19,Semaines!$D$2:$L$523,8,FALSE),IF($AE19=2017,VLOOKUP(Brut!GX19,Semaines!$E$2:$L$523,7,FALSE),IF($AE19=2018,VLOOKUP(Brut!GX19,Semaines!$F$2:$L$523,6,FALSE),IF($AE19=2019,VLOOKUP(Brut!GX19,Semaines!$G$2:$L$523,5,FALSE),IF($AE19=2020,VLOOKUP(Brut!GX19,Semaines!$H$2:$L$523,4,FALSE),IF($AE19=2021,VLOOKUP(Brut!GX19,Semaines!$I$2:$L$523,3,FALSE),IF($AE19=2022,VLOOKUP(Brut!GX19,Semaines!$J$2:$L$523,2,FALSE),""))))))))))</f>
        <v/>
      </c>
      <c r="GW19" s="119" t="str">
        <f>IF($AE19=2013,VLOOKUP(Brut!GX19,Semaines!$A$2:$L$523,12,FALSE),IF($AE19=2014,VLOOKUP(Brut!GX19,Semaines!$B$2:$L$523,11,FALSE),IF($AE19=2015,VLOOKUP(Brut!GX19,Semaines!$C$2:$L$523,10,FALSE),IF($AE19=2016,VLOOKUP(Brut!GX19,Semaines!$D$2:$L$523,9,FALSE),IF($AE19=2017,VLOOKUP(Brut!GX19,Semaines!$E$2:$L$523,8,FALSE),IF($AE19=2018,VLOOKUP(Brut!GX19,Semaines!$F$2:$L$523,7,FALSE),IF($AE19=2019,VLOOKUP(Brut!GX19,Semaines!$G$2:$L$523,6,FALSE),IF($AE19=2020,VLOOKUP(Brut!GX19,Semaines!$H$2:$L$523,5,FALSE),IF($AE19=2021,VLOOKUP(Brut!GX19,Semaines!$I$2:$L$523,4,FALSE),IF($AE19=2022,VLOOKUP(Brut!GX19,Semaines!$J$2:$L$523,3,FALSE),""))))))))))</f>
        <v/>
      </c>
      <c r="GX19" s="134"/>
      <c r="GY19" s="133"/>
      <c r="GZ19" s="208"/>
      <c r="HA19" s="214"/>
      <c r="HB19" s="215"/>
      <c r="HC19" s="182"/>
      <c r="HD19" s="209"/>
      <c r="HE19" s="208"/>
      <c r="HF19" s="118" t="str">
        <f>IF($AE19=2013,VLOOKUP(Brut!HH19,Semaines!$A$2:$L$523,11,FALSE),IF($AE19=2014,VLOOKUP(Brut!HH19,Semaines!$B$2:$L$523,10,FALSE),IF($AE19=2015,VLOOKUP(Brut!HH19,Semaines!$C$2:$L$523,9,FALSE),IF($AE19=2016,VLOOKUP(Brut!HH19,Semaines!$D$2:$L$523,8,FALSE),IF($AE19=2017,VLOOKUP(Brut!HH19,Semaines!$E$2:$L$523,7,FALSE),IF($AE19=2018,VLOOKUP(Brut!HH19,Semaines!$F$2:$L$523,6,FALSE),IF($AE19=2019,VLOOKUP(Brut!HH19,Semaines!$G$2:$L$523,5,FALSE),IF($AE19=2020,VLOOKUP(Brut!HH19,Semaines!$H$2:$L$523,4,FALSE),IF($AE19=2021,VLOOKUP(Brut!HH19,Semaines!$I$2:$L$523,3,FALSE),IF($AE19=2022,VLOOKUP(Brut!HH19,Semaines!$J$2:$L$523,2,FALSE),""))))))))))</f>
        <v/>
      </c>
      <c r="HG19" s="119" t="str">
        <f>IF($AE19=2013,VLOOKUP(Brut!HH19,Semaines!$A$2:$L$523,12,FALSE),IF($AE19=2014,VLOOKUP(Brut!HH19,Semaines!$B$2:$L$523,11,FALSE),IF($AE19=2015,VLOOKUP(Brut!HH19,Semaines!$C$2:$L$523,10,FALSE),IF($AE19=2016,VLOOKUP(Brut!HH19,Semaines!$D$2:$L$523,9,FALSE),IF($AE19=2017,VLOOKUP(Brut!HH19,Semaines!$E$2:$L$523,8,FALSE),IF($AE19=2018,VLOOKUP(Brut!HH19,Semaines!$F$2:$L$523,7,FALSE),IF($AE19=2019,VLOOKUP(Brut!HH19,Semaines!$G$2:$L$523,6,FALSE),IF($AE19=2020,VLOOKUP(Brut!HH19,Semaines!$H$2:$L$523,5,FALSE),IF($AE19=2021,VLOOKUP(Brut!HH19,Semaines!$I$2:$L$523,4,FALSE),IF($AE19=2022,VLOOKUP(Brut!HH19,Semaines!$J$2:$L$523,3,FALSE),""))))))))))</f>
        <v/>
      </c>
      <c r="HH19" s="134"/>
      <c r="HI19" s="133"/>
      <c r="HJ19" s="210"/>
      <c r="HK19" s="209"/>
      <c r="HL19" s="118" t="str">
        <f>IF($AE19=2013,VLOOKUP(Brut!HN19,Semaines!$A$2:$L$523,11,FALSE),IF($AE19=2014,VLOOKUP(Brut!HN19,Semaines!$B$2:$L$523,10,FALSE),IF($AE19=2015,VLOOKUP(Brut!HN19,Semaines!$C$2:$L$523,9,FALSE),IF($AE19=2016,VLOOKUP(Brut!HN19,Semaines!$D$2:$L$523,8,FALSE),IF($AE19=2017,VLOOKUP(Brut!HN19,Semaines!$E$2:$L$523,7,FALSE),IF($AE19=2018,VLOOKUP(Brut!HN19,Semaines!$F$2:$L$523,6,FALSE),IF($AE19=2019,VLOOKUP(Brut!HN19,Semaines!$G$2:$L$523,5,FALSE),IF($AE19=2020,VLOOKUP(Brut!HN19,Semaines!$H$2:$L$523,4,FALSE),IF($AE19=2021,VLOOKUP(Brut!HN19,Semaines!$I$2:$L$523,3,FALSE),IF($AE19=2022,VLOOKUP(Brut!HN19,Semaines!$J$2:$L$523,2,FALSE),""))))))))))</f>
        <v/>
      </c>
      <c r="HM19" s="119" t="str">
        <f>IF($AE19=2013,VLOOKUP(Brut!HN19,Semaines!$A$2:$L$523,12,FALSE),IF($AE19=2014,VLOOKUP(Brut!HN19,Semaines!$B$2:$L$523,11,FALSE),IF($AE19=2015,VLOOKUP(Brut!HN19,Semaines!$C$2:$L$523,10,FALSE),IF($AE19=2016,VLOOKUP(Brut!HN19,Semaines!$D$2:$L$523,9,FALSE),IF($AE19=2017,VLOOKUP(Brut!HN19,Semaines!$E$2:$L$523,8,FALSE),IF($AE19=2018,VLOOKUP(Brut!HN19,Semaines!$F$2:$L$523,7,FALSE),IF($AE19=2019,VLOOKUP(Brut!HN19,Semaines!$G$2:$L$523,6,FALSE),IF($AE19=2020,VLOOKUP(Brut!HN19,Semaines!$H$2:$L$523,5,FALSE),IF($AE19=2021,VLOOKUP(Brut!HN19,Semaines!$I$2:$L$523,4,FALSE),IF($AE19=2022,VLOOKUP(Brut!HN19,Semaines!$J$2:$L$523,3,FALSE),""))))))))))</f>
        <v/>
      </c>
      <c r="HN19" s="134"/>
      <c r="HO19" s="133"/>
      <c r="HP19" s="210"/>
      <c r="HQ19" s="211"/>
      <c r="HR19" s="210"/>
      <c r="HS19" s="209"/>
      <c r="HT19" s="209"/>
      <c r="HU19" s="208"/>
      <c r="HV19" s="208"/>
      <c r="HW19" s="210"/>
      <c r="HX19" s="209"/>
      <c r="HY19" s="229" t="str">
        <f>IF($AE19=2013,VLOOKUP(Brut!IA19,Semaines!$A$2:$L$523,11,FALSE),IF($AE19=2014,VLOOKUP(Brut!IA19,Semaines!$B$2:$L$523,10,FALSE),IF($AE19=2015,VLOOKUP(Brut!IA19,Semaines!$C$2:$L$523,9,FALSE),IF($AE19=2016,VLOOKUP(Brut!IA19,Semaines!$D$2:$L$523,8,FALSE),IF($AE19=2017,VLOOKUP(Brut!IA19,Semaines!$E$2:$L$523,7,FALSE),IF($AE19=2018,VLOOKUP(Brut!IA19,Semaines!$F$2:$L$523,6,FALSE),IF($AE19=2019,VLOOKUP(Brut!IA19,Semaines!$G$2:$L$523,5,FALSE),IF($AE19=2020,VLOOKUP(Brut!IA19,Semaines!$H$2:$L$523,4,FALSE),IF($AE19=2021,VLOOKUP(Brut!IA19,Semaines!$I$2:$L$523,3,FALSE),IF($AE19=2022,VLOOKUP(Brut!IA19,Semaines!$J$2:$L$523,2,FALSE),""))))))))))</f>
        <v/>
      </c>
      <c r="HZ19" s="119" t="str">
        <f>IF($AE19=2013,VLOOKUP(Brut!IA19,Semaines!$A$2:$L$523,12,FALSE),IF($AE19=2014,VLOOKUP(Brut!IA19,Semaines!$B$2:$L$523,11,FALSE),IF($AE19=2015,VLOOKUP(Brut!IA19,Semaines!$C$2:$L$523,10,FALSE),IF($AE19=2016,VLOOKUP(Brut!IA19,Semaines!$D$2:$L$523,9,FALSE),IF($AE19=2017,VLOOKUP(Brut!IA19,Semaines!$E$2:$L$523,8,FALSE),IF($AE19=2018,VLOOKUP(Brut!IA19,Semaines!$F$2:$L$523,7,FALSE),IF($AE19=2019,VLOOKUP(Brut!IA19,Semaines!$G$2:$L$523,6,FALSE),IF($AE19=2020,VLOOKUP(Brut!IA19,Semaines!$H$2:$L$523,5,FALSE),IF($AE19=2021,VLOOKUP(Brut!IA19,Semaines!$I$2:$L$523,4,FALSE),IF($AE19=2022,VLOOKUP(Brut!IA19,Semaines!$J$2:$L$523,3,FALSE),""))))))))))</f>
        <v/>
      </c>
      <c r="IA19" s="134"/>
      <c r="IB19" s="133"/>
      <c r="IC19" s="118" t="str">
        <f>IF($AE19=2013,VLOOKUP(Brut!IE19,Semaines!$A$2:$L$523,11,FALSE),IF($AE19=2014,VLOOKUP(Brut!IE19,Semaines!$B$2:$L$523,10,FALSE),IF($AE19=2015,VLOOKUP(Brut!IE19,Semaines!$C$2:$L$523,9,FALSE),IF($AE19=2016,VLOOKUP(Brut!IE19,Semaines!$D$2:$L$523,8,FALSE),IF($AE19=2017,VLOOKUP(Brut!IE19,Semaines!$E$2:$L$523,7,FALSE),IF($AE19=2018,VLOOKUP(Brut!IE19,Semaines!$F$2:$L$523,6,FALSE),IF($AE19=2019,VLOOKUP(Brut!IE19,Semaines!$G$2:$L$523,5,FALSE),IF($AE19=2020,VLOOKUP(Brut!IE19,Semaines!$H$2:$L$523,4,FALSE),IF($AE19=2021,VLOOKUP(Brut!IE19,Semaines!$I$2:$L$523,3,FALSE),IF($AE19=2022,VLOOKUP(Brut!IE19,Semaines!$J$2:$L$523,2,FALSE),""))))))))))</f>
        <v/>
      </c>
      <c r="ID19" s="119" t="str">
        <f>IF($AE19=2013,VLOOKUP(Brut!IE19,Semaines!$A$2:$L$523,12,FALSE),IF($AE19=2014,VLOOKUP(Brut!IE19,Semaines!$B$2:$L$523,11,FALSE),IF($AE19=2015,VLOOKUP(Brut!IE19,Semaines!$C$2:$L$523,10,FALSE),IF($AE19=2016,VLOOKUP(Brut!IE19,Semaines!$D$2:$L$523,9,FALSE),IF($AE19=2017,VLOOKUP(Brut!IE19,Semaines!$E$2:$L$523,8,FALSE),IF($AE19=2018,VLOOKUP(Brut!IE19,Semaines!$F$2:$L$523,7,FALSE),IF($AE19=2019,VLOOKUP(Brut!IE19,Semaines!$G$2:$L$523,6,FALSE),IF($AE19=2020,VLOOKUP(Brut!IE19,Semaines!$H$2:$L$523,5,FALSE),IF($AE19=2021,VLOOKUP(Brut!IE19,Semaines!$I$2:$L$523,4,FALSE),IF($AE19=2022,VLOOKUP(Brut!IE19,Semaines!$J$2:$L$523,3,FALSE),""))))))))))</f>
        <v/>
      </c>
      <c r="IE19" s="134"/>
      <c r="IF19" s="133"/>
      <c r="IG19" s="128" t="str">
        <f>IF(Import!AY9=0,"",Import!AY9)</f>
        <v/>
      </c>
      <c r="IH19" s="118" t="str">
        <f t="array" ref="IH19">IFERROR(IF(IG19="",IF(IE19="",IF(IC19="","",IF($AE19=2013,VLOOKUP(Brut!IE19+1,Semaines!$A$2:$L$523,11,FALSE),IF($AE19=2014,VLOOKUP(Brut!IE19+1,Semaines!$B$2:$L$523,10,FALSE),IF($AE19=2015,VLOOKUP(Brut!IE19+1,Semaines!$C$2:$L$523,9,FALSE),IF($AE19=2016,VLOOKUP(Brut!IE19+1,Semaines!$D$2:$L$523,8,FALSE),IF($AE19=2017,VLOOKUP(Brut!IE19+1,Semaines!$E$2:$L$523,7,FALSE),IF($AE19=2018,VLOOKUP(Brut!IE19+1,Semaines!$F$2:$L$523,6,FALSE),IF($AE19=2019,VLOOKUP(Brut!IE19+1,Semaines!$G$2:$L$523,5,FALSE),IF($AE19=2020,VLOOKUP(Brut!IE19+1,Semaines!$H$2:$L$523,4,FALSE),IF($AE19=2021,VLOOKUP(Brut!IE19+1,Semaines!$I$2:$L$523,3,FALSE),IF($AE19=2022,VLOOKUP(Brut!IE19+1,Semaines!$J$2:$L$523,2,FALSE),""))))))))))),IF(IF19="",IF($AE19=2013,VLOOKUP(Brut!IE19+1,Semaines!$A$2:$L$523,11,FALSE),IF($AE19=2014,VLOOKUP(Brut!IE19+1,Semaines!$B$2:$L$523,10,FALSE),IF($AE19=2015,VLOOKUP(Brut!IE19+1,Semaines!$C$2:$L$523,9,FALSE),IF($AE19=2016,VLOOKUP(Brut!IE19+1,Semaines!$D$2:$L$523,8,FALSE),IF($AE19=2017,VLOOKUP(Brut!IE19+1,Semaines!$E$2:$L$523,7,FALSE),IF($AE19=2018,VLOOKUP(Brut!IE19+1,Semaines!$F$2:$L$523,6,FALSE),IF($AE19=2019,VLOOKUP(Brut!IE19+1,Semaines!$G$2:$L$523,5,FALSE),IF($AE19=2020,VLOOKUP(Brut!IE19+1,Semaines!$H$2:$L$523,4,FALSE),IF($AE19=2021,VLOOKUP(Brut!IE19+1,Semaines!$I$2:$L$523,3,FALSE),IF($AE19=2022,VLOOKUP(Brut!IE19+1,Semaines!$J$2:$L$523,2,FALSE),"")))))))))),IF($AE19=2013,VLOOKUP(Brut!IG19+1,Semaines!$A$2:$L$523,11,FALSE),IF($AE19=2014,VLOOKUP(Brut!IG19+1,Semaines!$B$2:$L$523,10,FALSE),IF($AE19=2015,VLOOKUP(Brut!IG19+1,Semaines!$C$2:$L$523,9,FALSE),IF($AE19=2016,VLOOKUP(Brut!IG19+1,Semaines!$D$2:$L$523,8,FALSE),IF($AE19=2017,VLOOKUP(Brut!IG19+1,Semaines!$E$2:$L$523,7,FALSE),IF($AE19=2018,VLOOKUP(Brut!IG19+1,Semaines!$F$2:$L$523,6,FALSE),IF($AE19=2019,VLOOKUP(Brut!IG19+1,Semaines!$G$2:$L$523,5,FALSE),IF($AE19=2020,VLOOKUP(Brut!IG19+1,Semaines!$H$2:$L$523,4,FALSE),IF($AE19=2021,VLOOKUP(Brut!IG19+1,Semaines!$I$2:$L$523,3,FALSE),IF($AE19=2022,VLOOKUP(Brut!IG19+1,Semaines!$J$2:$L$523,2,FALSE),"")))))))))))),_xlfn.ISOWEEKNUM(IG19)),"")</f>
        <v/>
      </c>
      <c r="II19" s="119" t="str">
        <f>IF(IG19="",IF(IF19="",IF(ID19="","",IF($AE19=2013,VLOOKUP(Brut!IJ19,Semaines!$A$2:$L$523,12,FALSE),IF($AE19=2014,VLOOKUP(Brut!IJ19,Semaines!$B$2:$L$523,11,FALSE),IF($AE19=2015,VLOOKUP(Brut!IJ19,Semaines!$C$2:$L$523,10,FALSE),IF($AE19=2016,VLOOKUP(Brut!IJ19,Semaines!$D$2:$L$523,9,FALSE),IF($AE19=2017,VLOOKUP(Brut!IJ19,Semaines!$E$2:$L$523,8,FALSE),IF($AE19=2018,VLOOKUP(Brut!IJ19,Semaines!$F$2:$L$523,7,FALSE),IF($AE19=2019,VLOOKUP(Brut!IJ19,Semaines!$G$2:$L$523,6,FALSE),IF($AE19=2020,VLOOKUP(Brut!IJ19,Semaines!$H$2:$L$523,5,FALSE),IF($AE19=2021,VLOOKUP(Brut!IJ19,Semaines!$I$2:$L$523,4,FALSE),IF($AE19=2022,VLOOKUP(Brut!IJ19,Semaines!$J$2:$L$523,3,FALSE),""))))))))))),IF(IE19="",IF($AE19=2013,VLOOKUP(Brut!IJ19,Semaines!$A$2:$L$523,12,FALSE),IF($AE19=2014,VLOOKUP(Brut!IJ19,Semaines!$B$2:$L$523,11,FALSE),IF($AE19=2015,VLOOKUP(Brut!IJ19,Semaines!$C$2:$L$523,10,FALSE),IF($AE19=2016,VLOOKUP(Brut!IJ19,Semaines!$D$2:$L$523,9,FALSE),IF($AE19=2017,VLOOKUP(Brut!IJ19,Semaines!$E$2:$L$523,8,FALSE),IF($AE19=2018,VLOOKUP(Brut!IJ19,Semaines!$F$2:$L$523,7,FALSE),IF($AE19=2019,VLOOKUP(Brut!IJ19,Semaines!$G$2:$L$523,6,FALSE),IF($AE19=2020,VLOOKUP(Brut!IJ19,Semaines!$H$2:$L$523,5,FALSE),IF($AE19=2021,VLOOKUP(Brut!IJ19,Semaines!$I$2:$L$523,4,FALSE),IF($AE19=2022,VLOOKUP(Brut!IJ19,Semaines!$J$2:$L$523,3,FALSE),"")))))))))),IF(ID19="","",IF($AE19=2013,VLOOKUP(Brut!IJ19,Semaines!$A$2:$L$523,12,FALSE),IF($AE19=2014,VLOOKUP(Brut!IJ19,Semaines!$B$2:$L$523,11,FALSE),IF($AE19=2015,VLOOKUP(Brut!IJ19,Semaines!$C$2:$L$523,10,FALSE),IF($AE19=2016,VLOOKUP(Brut!IJ19,Semaines!$D$2:$L$523,9,FALSE),IF($AE19=2017,VLOOKUP(Brut!IJ19,Semaines!$E$2:$L$523,8,FALSE),IF($AE19=2018,VLOOKUP(Brut!IJ19,Semaines!$F$2:$L$523,7,FALSE),IF($AE19=2019,VLOOKUP(Brut!IJ19,Semaines!$G$2:$L$523,6,FALSE),IF($AE19=2020,VLOOKUP(Brut!IJ19,Semaines!$H$2:$L$523,5,FALSE),IF($AE19=2021,VLOOKUP(Brut!IJ19,Semaines!$I$2:$L$523,4,FALSE),IF($AE19=2022,VLOOKUP(Brut!IJ19,Semaines!$J$2:$L$523,3,FALSE),""))))))))))))),IF(AND(MONTH(IG19)=12,_xlfn.ISOWEEKNUM(IG19)=1),YEAR(IG19)+1,YEAR(IG19)))</f>
        <v/>
      </c>
      <c r="IJ19" s="135"/>
      <c r="IK19" s="136"/>
      <c r="IL19" s="208"/>
      <c r="IM19" s="118" t="str">
        <f>IF($AE19=2013,VLOOKUP(Brut!IO19,Semaines!$A$2:$L$523,11,FALSE),IF($AE19=2014,VLOOKUP(Brut!IO19,Semaines!$B$2:$L$523,10,FALSE),IF($AE19=2015,VLOOKUP(Brut!IO19,Semaines!$C$2:$L$523,9,FALSE),IF($AE19=2016,VLOOKUP(Brut!IO19,Semaines!$D$2:$L$523,8,FALSE),IF($AE19=2017,VLOOKUP(Brut!IO19,Semaines!$E$2:$L$523,7,FALSE),IF($AE19=2018,VLOOKUP(Brut!IO19,Semaines!$F$2:$L$523,6,FALSE),IF($AE19=2019,VLOOKUP(Brut!IO19,Semaines!$G$2:$L$523,5,FALSE),IF($AE19=2020,VLOOKUP(Brut!IO19,Semaines!$H$2:$L$523,4,FALSE),IF($AE19=2021,VLOOKUP(Brut!IO19,Semaines!$I$2:$L$523,3,FALSE),IF($AE19=2022,VLOOKUP(Brut!IO19,Semaines!$J$2:$L$523,2,FALSE),""))))))))))</f>
        <v/>
      </c>
      <c r="IN19" s="119" t="str">
        <f>IF($AE19=2013,VLOOKUP(Brut!IO19,Semaines!$A$2:$L$523,12,FALSE),IF($AE19=2014,VLOOKUP(Brut!IO19,Semaines!$B$2:$L$523,11,FALSE),IF($AE19=2015,VLOOKUP(Brut!IO19,Semaines!$C$2:$L$523,10,FALSE),IF($AE19=2016,VLOOKUP(Brut!IO19,Semaines!$D$2:$L$523,9,FALSE),IF($AE19=2017,VLOOKUP(Brut!IO19,Semaines!$E$2:$L$523,8,FALSE),IF($AE19=2018,VLOOKUP(Brut!IO19,Semaines!$F$2:$L$523,7,FALSE),IF($AE19=2019,VLOOKUP(Brut!IO19,Semaines!$G$2:$L$523,6,FALSE),IF($AE19=2020,VLOOKUP(Brut!IO19,Semaines!$H$2:$L$523,5,FALSE),IF($AE19=2021,VLOOKUP(Brut!IO19,Semaines!$I$2:$L$523,4,FALSE),IF($AE19=2022,VLOOKUP(Brut!IO19,Semaines!$J$2:$L$523,3,FALSE),""))))))))))</f>
        <v/>
      </c>
      <c r="IO19" s="134"/>
      <c r="IP19" s="133"/>
      <c r="IQ19" s="118" t="str">
        <f>IF($AE19=2013,VLOOKUP(Brut!IS19,Semaines!$A$2:$L$523,11,FALSE),IF($AE19=2014,VLOOKUP(Brut!IS19,Semaines!$B$2:$L$523,10,FALSE),IF($AE19=2015,VLOOKUP(Brut!IS19,Semaines!$C$2:$L$523,9,FALSE),IF($AE19=2016,VLOOKUP(Brut!IS19,Semaines!$D$2:$L$523,8,FALSE),IF($AE19=2017,VLOOKUP(Brut!IS19,Semaines!$E$2:$L$523,7,FALSE),IF($AE19=2018,VLOOKUP(Brut!IS19,Semaines!$F$2:$L$523,6,FALSE),IF($AE19=2019,VLOOKUP(Brut!IS19,Semaines!$G$2:$L$523,5,FALSE),IF($AE19=2020,VLOOKUP(Brut!IS19,Semaines!$H$2:$L$523,4,FALSE),IF($AE19=2021,VLOOKUP(Brut!IS19,Semaines!$I$2:$L$523,3,FALSE),IF($AE19=2022,VLOOKUP(Brut!IS19,Semaines!$J$2:$L$523,2,FALSE),""))))))))))</f>
        <v/>
      </c>
      <c r="IR19" s="119" t="str">
        <f>IF($AE19=2013,VLOOKUP(Brut!IS19,Semaines!$A$2:$L$523,12,FALSE),IF($AE19=2014,VLOOKUP(Brut!IS19,Semaines!$B$2:$L$523,11,FALSE),IF($AE19=2015,VLOOKUP(Brut!IS19,Semaines!$C$2:$L$523,10,FALSE),IF($AE19=2016,VLOOKUP(Brut!IS19,Semaines!$D$2:$L$523,9,FALSE),IF($AE19=2017,VLOOKUP(Brut!IS19,Semaines!$E$2:$L$523,8,FALSE),IF($AE19=2018,VLOOKUP(Brut!IS19,Semaines!$F$2:$L$523,7,FALSE),IF($AE19=2019,VLOOKUP(Brut!IS19,Semaines!$G$2:$L$523,6,FALSE),IF($AE19=2020,VLOOKUP(Brut!IS19,Semaines!$H$2:$L$523,5,FALSE),IF($AE19=2021,VLOOKUP(Brut!IS19,Semaines!$I$2:$L$523,4,FALSE),IF($AE19=2022,VLOOKUP(Brut!IS19,Semaines!$J$2:$L$523,3,FALSE),""))))))))))</f>
        <v/>
      </c>
      <c r="IS19" s="134"/>
      <c r="IT19" s="230"/>
      <c r="IU19" s="210"/>
      <c r="IV19" s="209"/>
      <c r="IW19" s="208"/>
      <c r="IX19" s="208"/>
      <c r="IY19" s="118" t="str">
        <f>IF($AE19=2013,VLOOKUP(Brut!JA19,Semaines!$A$2:$L$523,11,FALSE),IF($AE19=2014,VLOOKUP(Brut!JA19,Semaines!$B$2:$L$523,10,FALSE),IF($AE19=2015,VLOOKUP(Brut!JA19,Semaines!$C$2:$L$523,9,FALSE),IF($AE19=2016,VLOOKUP(Brut!JA19,Semaines!$D$2:$L$523,8,FALSE),IF($AE19=2017,VLOOKUP(Brut!JA19,Semaines!$E$2:$L$523,7,FALSE),IF($AE19=2018,VLOOKUP(Brut!JA19,Semaines!$F$2:$L$523,6,FALSE),IF($AE19=2019,VLOOKUP(Brut!JA19,Semaines!$G$2:$L$523,5,FALSE),IF($AE19=2020,VLOOKUP(Brut!JA19,Semaines!$H$2:$L$523,4,FALSE),IF($AE19=2021,VLOOKUP(Brut!JA19,Semaines!$I$2:$L$523,3,FALSE),IF($AE19=2022,VLOOKUP(Brut!JA19,Semaines!$J$2:$L$523,2,FALSE),""))))))))))</f>
        <v/>
      </c>
      <c r="IZ19" s="119" t="str">
        <f>IF($AE19=2013,VLOOKUP(Brut!JA19,Semaines!$A$2:$L$523,12,FALSE),IF($AE19=2014,VLOOKUP(Brut!JA19,Semaines!$B$2:$L$523,11,FALSE),IF($AE19=2015,VLOOKUP(Brut!JA19,Semaines!$C$2:$L$523,10,FALSE),IF($AE19=2016,VLOOKUP(Brut!JA19,Semaines!$D$2:$L$523,9,FALSE),IF($AE19=2017,VLOOKUP(Brut!JA19,Semaines!$E$2:$L$523,8,FALSE),IF($AE19=2018,VLOOKUP(Brut!JA19,Semaines!$F$2:$L$523,7,FALSE),IF($AE19=2019,VLOOKUP(Brut!JA19,Semaines!$G$2:$L$523,6,FALSE),IF($AE19=2020,VLOOKUP(Brut!JA19,Semaines!$H$2:$L$523,5,FALSE),IF($AE19=2021,VLOOKUP(Brut!JA19,Semaines!$I$2:$L$523,4,FALSE),IF($AE19=2022,VLOOKUP(Brut!JA19,Semaines!$J$2:$L$523,3,FALSE),""))))))))))</f>
        <v/>
      </c>
      <c r="JA19" s="134"/>
      <c r="JB19" s="133"/>
      <c r="JC19" s="210"/>
      <c r="JD19" s="211"/>
      <c r="JE19" s="210"/>
      <c r="JF19" s="209"/>
      <c r="JG19" s="208"/>
      <c r="JH19" s="118" t="str">
        <f>IF($AE19=2013,VLOOKUP(Brut!JJ19,Semaines!$A$2:$L$523,11,FALSE),IF($AE19=2014,VLOOKUP(Brut!JJ19,Semaines!$B$2:$L$523,10,FALSE),IF($AE19=2015,VLOOKUP(Brut!JJ19,Semaines!$C$2:$L$523,9,FALSE),IF($AE19=2016,VLOOKUP(Brut!JJ19,Semaines!$D$2:$L$523,8,FALSE),IF($AE19=2017,VLOOKUP(Brut!JJ19,Semaines!$E$2:$L$523,7,FALSE),IF($AE19=2018,VLOOKUP(Brut!JJ19,Semaines!$F$2:$L$523,6,FALSE),IF($AE19=2019,VLOOKUP(Brut!JJ19,Semaines!$G$2:$L$523,5,FALSE),IF($AE19=2020,VLOOKUP(Brut!JJ19,Semaines!$H$2:$L$523,4,FALSE),IF($AE19=2021,VLOOKUP(Brut!JJ19,Semaines!$I$2:$L$523,3,FALSE),IF($AE19=2022,VLOOKUP(Brut!JJ19,Semaines!$J$2:$L$523,2,FALSE),""))))))))))</f>
        <v/>
      </c>
      <c r="JI19" s="119" t="str">
        <f>IF($AE19=2013,VLOOKUP(Brut!JJ19,Semaines!$A$2:$L$523,12,FALSE),IF($AE19=2014,VLOOKUP(Brut!JJ19,Semaines!$B$2:$L$523,11,FALSE),IF($AE19=2015,VLOOKUP(Brut!JJ19,Semaines!$C$2:$L$523,10,FALSE),IF($AE19=2016,VLOOKUP(Brut!JJ19,Semaines!$D$2:$L$523,9,FALSE),IF($AE19=2017,VLOOKUP(Brut!JJ19,Semaines!$E$2:$L$523,8,FALSE),IF($AE19=2018,VLOOKUP(Brut!JJ19,Semaines!$F$2:$L$523,7,FALSE),IF($AE19=2019,VLOOKUP(Brut!JJ19,Semaines!$G$2:$L$523,6,FALSE),IF($AE19=2020,VLOOKUP(Brut!JJ19,Semaines!$H$2:$L$523,5,FALSE),IF($AE19=2021,VLOOKUP(Brut!JJ19,Semaines!$I$2:$L$523,4,FALSE),IF($AE19=2022,VLOOKUP(Brut!JJ19,Semaines!$J$2:$L$523,3,FALSE),""))))))))))</f>
        <v/>
      </c>
      <c r="JJ19" s="134"/>
      <c r="JK19" s="133"/>
      <c r="JL19" s="118" t="str">
        <f>IF($AE19=2013,VLOOKUP(Brut!JN19,Semaines!$A$2:$L$523,11,FALSE),IF($AE19=2014,VLOOKUP(Brut!JN19,Semaines!$B$2:$L$523,10,FALSE),IF($AE19=2015,VLOOKUP(Brut!JN19,Semaines!$C$2:$L$523,9,FALSE),IF($AE19=2016,VLOOKUP(Brut!JN19,Semaines!$D$2:$L$523,8,FALSE),IF($AE19=2017,VLOOKUP(Brut!JN19,Semaines!$E$2:$L$523,7,FALSE),IF($AE19=2018,VLOOKUP(Brut!JN19,Semaines!$F$2:$L$523,6,FALSE),IF($AE19=2019,VLOOKUP(Brut!JN19,Semaines!$G$2:$L$523,5,FALSE),IF($AE19=2020,VLOOKUP(Brut!JN19,Semaines!$H$2:$L$523,4,FALSE),IF($AE19=2021,VLOOKUP(Brut!JN19,Semaines!$I$2:$L$523,3,FALSE),IF($AE19=2022,VLOOKUP(Brut!JN19,Semaines!$J$2:$L$523,2,FALSE),""))))))))))</f>
        <v/>
      </c>
      <c r="JM19" s="119" t="str">
        <f>IF($AE19=2013,VLOOKUP(Brut!JN19,Semaines!$A$2:$L$523,12,FALSE),IF($AE19=2014,VLOOKUP(Brut!JN19,Semaines!$B$2:$L$523,11,FALSE),IF($AE19=2015,VLOOKUP(Brut!JN19,Semaines!$C$2:$L$523,10,FALSE),IF($AE19=2016,VLOOKUP(Brut!JN19,Semaines!$D$2:$L$523,9,FALSE),IF($AE19=2017,VLOOKUP(Brut!JN19,Semaines!$E$2:$L$523,8,FALSE),IF($AE19=2018,VLOOKUP(Brut!JN19,Semaines!$F$2:$L$523,7,FALSE),IF($AE19=2019,VLOOKUP(Brut!JN19,Semaines!$G$2:$L$523,6,FALSE),IF($AE19=2020,VLOOKUP(Brut!JN19,Semaines!$H$2:$L$523,5,FALSE),IF($AE19=2021,VLOOKUP(Brut!JN19,Semaines!$I$2:$L$523,4,FALSE),IF($AE19=2022,VLOOKUP(Brut!JN19,Semaines!$J$2:$L$523,3,FALSE),""))))))))))</f>
        <v/>
      </c>
      <c r="JN19" s="134"/>
      <c r="JO19" s="133"/>
      <c r="JP19" s="128" t="str">
        <f>IF(Import!BC9=0,"",Import!BC9)</f>
        <v/>
      </c>
      <c r="JQ19" s="118" t="str">
        <f t="array" ref="JQ19">IFERROR(IF(JP19="",IF(JN19="",IF(JL19="","",IF($AE19=2013,VLOOKUP(Brut!JN19+1,Semaines!$A$2:$L$523,11,FALSE),IF($AE19=2014,VLOOKUP(Brut!JN19+1,Semaines!$B$2:$L$523,10,FALSE),IF($AE19=2015,VLOOKUP(Brut!JN19+1,Semaines!$C$2:$L$523,9,FALSE),IF($AE19=2016,VLOOKUP(Brut!JN19+1,Semaines!$D$2:$L$523,8,FALSE),IF($AE19=2017,VLOOKUP(Brut!JN19+1,Semaines!$E$2:$L$523,7,FALSE),IF($AE19=2018,VLOOKUP(Brut!JN19+1,Semaines!$F$2:$L$523,6,FALSE),IF($AE19=2019,VLOOKUP(Brut!JN19+1,Semaines!$G$2:$L$523,5,FALSE),IF($AE19=2020,VLOOKUP(Brut!JN19+1,Semaines!$H$2:$L$523,4,FALSE),IF($AE19=2021,VLOOKUP(Brut!JN19+1,Semaines!$I$2:$L$523,3,FALSE),IF($AE19=2022,VLOOKUP(Brut!JN19+1,Semaines!$J$2:$L$523,2,FALSE),""))))))))))),IF(JO19="",IF($AE19=2013,VLOOKUP(Brut!JN19+1,Semaines!$A$2:$L$523,11,FALSE),IF($AE19=2014,VLOOKUP(Brut!JN19+1,Semaines!$B$2:$L$523,10,FALSE),IF($AE19=2015,VLOOKUP(Brut!JN19+1,Semaines!$C$2:$L$523,9,FALSE),IF($AE19=2016,VLOOKUP(Brut!JN19+1,Semaines!$D$2:$L$523,8,FALSE),IF($AE19=2017,VLOOKUP(Brut!JN19+1,Semaines!$E$2:$L$523,7,FALSE),IF($AE19=2018,VLOOKUP(Brut!JN19+1,Semaines!$F$2:$L$523,6,FALSE),IF($AE19=2019,VLOOKUP(Brut!JN19+1,Semaines!$G$2:$L$523,5,FALSE),IF($AE19=2020,VLOOKUP(Brut!JN19+1,Semaines!$H$2:$L$523,4,FALSE),IF($AE19=2021,VLOOKUP(Brut!JN19+1,Semaines!$I$2:$L$523,3,FALSE),IF($AE19=2022,VLOOKUP(Brut!JN19+1,Semaines!$J$2:$L$523,2,FALSE),"")))))))))),IF($AE19=2013,VLOOKUP(Brut!JP19+1,Semaines!$A$2:$L$523,11,FALSE),IF($AE19=2014,VLOOKUP(Brut!JP19+1,Semaines!$B$2:$L$523,10,FALSE),IF($AE19=2015,VLOOKUP(Brut!JP19+1,Semaines!$C$2:$L$523,9,FALSE),IF($AE19=2016,VLOOKUP(Brut!JP19+1,Semaines!$D$2:$L$523,8,FALSE),IF($AE19=2017,VLOOKUP(Brut!JP19+1,Semaines!$E$2:$L$523,7,FALSE),IF($AE19=2018,VLOOKUP(Brut!JP19+1,Semaines!$F$2:$L$523,6,FALSE),IF($AE19=2019,VLOOKUP(Brut!JP19+1,Semaines!$G$2:$L$523,5,FALSE),IF($AE19=2020,VLOOKUP(Brut!JP19+1,Semaines!$H$2:$L$523,4,FALSE),IF($AE19=2021,VLOOKUP(Brut!JP19+1,Semaines!$I$2:$L$523,3,FALSE),IF($AE19=2022,VLOOKUP(Brut!JP19+1,Semaines!$J$2:$L$523,2,FALSE),"")))))))))))),_xlfn.ISOWEEKNUM(JP19)),"")</f>
        <v/>
      </c>
      <c r="JR19" s="119" t="str">
        <f>IF(JP19="",IF(JO19="",IF(JM19="","",IF($AE19=2013,VLOOKUP(Brut!JS19,Semaines!$A$2:$L$523,12,FALSE),IF($AE19=2014,VLOOKUP(Brut!JS19,Semaines!$B$2:$L$523,11,FALSE),IF($AE19=2015,VLOOKUP(Brut!JS19,Semaines!$C$2:$L$523,10,FALSE),IF($AE19=2016,VLOOKUP(Brut!JS19,Semaines!$D$2:$L$523,9,FALSE),IF($AE19=2017,VLOOKUP(Brut!JS19,Semaines!$E$2:$L$523,8,FALSE),IF($AE19=2018,VLOOKUP(Brut!JS19,Semaines!$F$2:$L$523,7,FALSE),IF($AE19=2019,VLOOKUP(Brut!JS19,Semaines!$G$2:$L$523,6,FALSE),IF($AE19=2020,VLOOKUP(Brut!JS19,Semaines!$H$2:$L$523,5,FALSE),IF($AE19=2021,VLOOKUP(Brut!JS19,Semaines!$I$2:$L$523,4,FALSE),IF($AE19=2022,VLOOKUP(Brut!JS19,Semaines!$J$2:$L$523,3,FALSE),""))))))))))),IF(JN19="",IF($AE19=2013,VLOOKUP(Brut!JS19,Semaines!$A$2:$L$523,12,FALSE),IF($AE19=2014,VLOOKUP(Brut!JS19,Semaines!$B$2:$L$523,11,FALSE),IF($AE19=2015,VLOOKUP(Brut!JS19,Semaines!$C$2:$L$523,10,FALSE),IF($AE19=2016,VLOOKUP(Brut!JS19,Semaines!$D$2:$L$523,9,FALSE),IF($AE19=2017,VLOOKUP(Brut!JS19,Semaines!$E$2:$L$523,8,FALSE),IF($AE19=2018,VLOOKUP(Brut!JS19,Semaines!$F$2:$L$523,7,FALSE),IF($AE19=2019,VLOOKUP(Brut!JS19,Semaines!$G$2:$L$523,6,FALSE),IF($AE19=2020,VLOOKUP(Brut!JS19,Semaines!$H$2:$L$523,5,FALSE),IF($AE19=2021,VLOOKUP(Brut!JS19,Semaines!$I$2:$L$523,4,FALSE),IF($AE19=2022,VLOOKUP(Brut!JS19,Semaines!$J$2:$L$523,3,FALSE),"")))))))))),IF(JM19="","",IF($AE19=2013,VLOOKUP(Brut!JS19,Semaines!$A$2:$L$523,12,FALSE),IF($AE19=2014,VLOOKUP(Brut!JS19,Semaines!$B$2:$L$523,11,FALSE),IF($AE19=2015,VLOOKUP(Brut!JS19,Semaines!$C$2:$L$523,10,FALSE),IF($AE19=2016,VLOOKUP(Brut!JS19,Semaines!$D$2:$L$523,9,FALSE),IF($AE19=2017,VLOOKUP(Brut!JS19,Semaines!$E$2:$L$523,8,FALSE),IF($AE19=2018,VLOOKUP(Brut!JS19,Semaines!$F$2:$L$523,7,FALSE),IF($AE19=2019,VLOOKUP(Brut!JS19,Semaines!$G$2:$L$523,6,FALSE),IF($AE19=2020,VLOOKUP(Brut!JS19,Semaines!$H$2:$L$523,5,FALSE),IF($AE19=2021,VLOOKUP(Brut!JS19,Semaines!$I$2:$L$523,4,FALSE),IF($AE19=2022,VLOOKUP(Brut!JS19,Semaines!$J$2:$L$523,3,FALSE),""))))))))))))),IF(AND(MONTH(JP19)=12,_xlfn.ISOWEEKNUM(JP19)=1),YEAR(JP19)+1,YEAR(JP19)))</f>
        <v/>
      </c>
      <c r="JS19" s="224" t="str">
        <f>IFERROR(IF(JP19="",IF(AND(Brut!W19&lt;&gt;"Pas ouvert",Brut!W19&lt;&gt;"Annulé"),IF(Brut!JP19="",SUM(Brut!JN19-Brut!AD19),SUM(Brut!JP19-Brut!AD19)),IF(Brut!W19="Annulé","Annulé","Pas ouvert")),SUM(Brut!JU19-Brut!AD19)),"")</f>
        <v>Annulé</v>
      </c>
      <c r="JT19" s="225" t="str">
        <f>IF(OR(JS19="Annulé",JS19=""),"",IF(JS19="Pas ouvert",IF(JQ19="","",INT(SUM(Brut!JU19-Brut!AD19)/4)),INT(JS19/4)))</f>
        <v/>
      </c>
      <c r="JU19" s="226" t="str">
        <f t="shared" si="16"/>
        <v/>
      </c>
      <c r="JV19" s="227" t="str">
        <f>IF(OR(JS19="Annulé",JS19=""),"",IF(JS19="Pas ouvert",IF(JQ19="","",SUM(Brut!JU19-Brut!AD19)-(JT19*4)),IF(JS19-(JT19*4)=0,"",JS19-(JT19*4))))</f>
        <v/>
      </c>
      <c r="JW19" s="228" t="str">
        <f t="shared" si="17"/>
        <v/>
      </c>
      <c r="JY19" s="208"/>
    </row>
    <row r="20" spans="1:285" x14ac:dyDescent="0.3">
      <c r="A20" s="235" t="str">
        <f>IF(Import!A10=0,"",Import!A10)</f>
        <v>9</v>
      </c>
      <c r="B20" s="236" t="str">
        <f>IF(Import!D10=0,"",Import!D10)</f>
        <v>9</v>
      </c>
      <c r="C20" s="236" t="str">
        <f>IF(Import!E10=0,"",Import!E10)</f>
        <v/>
      </c>
      <c r="D20" s="237" t="str">
        <f t="shared" si="11"/>
        <v/>
      </c>
      <c r="E20" s="236" t="str">
        <f>IF(Import!I10=0,"",Import!I10)</f>
        <v/>
      </c>
      <c r="F20" s="236" t="str">
        <f>IF(Import!J10="","",Import!J10)</f>
        <v/>
      </c>
      <c r="G20" s="236" t="str">
        <f>IF(Import!K10="","",Import!K10)</f>
        <v/>
      </c>
      <c r="H20" s="238" t="str">
        <f>IF(Import!L10=0,"",Import!L10)</f>
        <v>17</v>
      </c>
      <c r="I20" s="236" t="str">
        <f>IF(Import!N10=0,"",Import!N10)</f>
        <v/>
      </c>
      <c r="J20" s="239"/>
      <c r="K20" s="130">
        <f>IF(Import!O10=0,"",Import!O10)</f>
        <v>42121</v>
      </c>
      <c r="L20" s="130" t="str">
        <f>IF(Import!P10=0,"",Import!P10)</f>
        <v/>
      </c>
      <c r="M20" s="233" t="str">
        <f>IF(L20&lt;&gt;"","Annulé",IF(Import!R10=0,"",Import!R10))</f>
        <v/>
      </c>
      <c r="N20" s="233">
        <f>IF(L20&lt;&gt;"","Annulé",IF(Import!S10=0,"",Import!S10))</f>
        <v>100000</v>
      </c>
      <c r="O20" s="233" t="str">
        <f>IF(N20="Annulé","Annulé",IF(Import!T10=0,"",Import!T10))</f>
        <v/>
      </c>
      <c r="P20" s="130">
        <f>IF(Import!U10=0,IF($L20&lt;&gt;"","Annulé",IF($K20="","","En attente")),Import!U10)</f>
        <v>42272</v>
      </c>
      <c r="Q20" s="130">
        <f>IF(Import!V10=0,IF($L20&lt;&gt;"","Annulé",IF($K20="","","En attente")),Import!V10)</f>
        <v>42307</v>
      </c>
      <c r="R20" s="130">
        <f>IF(Import!W10=0,IF($L20&lt;&gt;"","Annulé",IF($K20="","","En attente")),Import!W10)</f>
        <v>42459</v>
      </c>
      <c r="S20" s="130">
        <f>IF(Import!X10=0,IF($L20&lt;&gt;"","Annulé",IF($K20="","","En attente")),Import!X10)</f>
        <v>42228</v>
      </c>
      <c r="T20" s="130">
        <f>IF(Import!Y10=0,IF($L20&lt;&gt;"","Annulé",IF($K20="","","En attente")),Import!Y10)</f>
        <v>42391</v>
      </c>
      <c r="U20" s="130">
        <f>IF(Import!Z10=0,IF($L20&lt;&gt;"","Annulé",IF($K20="","","En attente")),Import!Z10)</f>
        <v>42417</v>
      </c>
      <c r="V20" s="131"/>
      <c r="W20" s="130">
        <f>IF($L20&lt;&gt;"","Annulé",IF(Import!AA10=0,IF(K20="","","Pas ouvert"),Import!AA10))</f>
        <v>42502</v>
      </c>
      <c r="X20" s="130">
        <f>IF($L20&lt;&gt;"","Annulé",IF(Import!AB10=0,IF($W20&lt;&gt;"",IF(W20="Pas ouvert","Pas ouvert","En cours"),""),Import!AB10))</f>
        <v>42817</v>
      </c>
      <c r="Y20" s="233">
        <f>IF($L20&lt;&gt;"","Annulé",IF(Import!AC10=0,"",Import!AC10))</f>
        <v>68461</v>
      </c>
      <c r="Z20" s="233">
        <f>IF($L20&lt;&gt;"","Annulé",IF(Import!AD10=0,"",Import!AD10))</f>
        <v>22651.8</v>
      </c>
      <c r="AA20" s="234">
        <f t="shared" si="12"/>
        <v>19</v>
      </c>
      <c r="AB20" s="129">
        <f t="shared" si="13"/>
        <v>2016</v>
      </c>
      <c r="AC20" s="207"/>
      <c r="AD20" s="231">
        <f t="shared" si="14"/>
        <v>19</v>
      </c>
      <c r="AE20" s="232">
        <f t="shared" si="15"/>
        <v>2016</v>
      </c>
      <c r="AF20" s="128">
        <f>IF(Import!AE10=0,"",Import!AE10)</f>
        <v>42502</v>
      </c>
      <c r="AG20" s="211"/>
      <c r="AH20" s="209"/>
      <c r="AI20" s="208"/>
      <c r="AJ20" s="118">
        <f>IF($AE20=2013,VLOOKUP(Brut!AJ20,Semaines!$A$2:$L$523,11,FALSE),IF($AE20=2014,VLOOKUP(Brut!AJ20,Semaines!$B$2:$L$523,10,FALSE),IF($AE20=2015,VLOOKUP(Brut!AJ20,Semaines!$C$2:$L$523,9,FALSE),IF($AE20=2016,VLOOKUP(Brut!AJ20,Semaines!$D$2:$L$523,8,FALSE),IF($AE20=2017,VLOOKUP(Brut!AJ20,Semaines!$E$2:$L$523,7,FALSE),IF($AE20=2018,VLOOKUP(Brut!AJ20,Semaines!$F$2:$L$523,6,FALSE),IF($AE20=2019,VLOOKUP(Brut!AJ20,Semaines!$G$2:$L$523,5,FALSE),IF($AE20=2020,VLOOKUP(Brut!AJ20,Semaines!$H$2:$L$523,4,FALSE),IF($AE20=2021,VLOOKUP(Brut!AJ20,Semaines!$I$2:$L$523,3,FALSE),IF($AE20=2022,VLOOKUP(Brut!AJ20,Semaines!$J$2:$L$523,2,FALSE),""))))))))))</f>
        <v>20</v>
      </c>
      <c r="AK20" s="119">
        <f>IF($AE20=2013,VLOOKUP(Brut!AJ20,Semaines!$A$2:$L$523,12,FALSE),IF($AE20=2014,VLOOKUP(Brut!AJ20,Semaines!$B$2:$L$523,11,FALSE),IF($AE20=2015,VLOOKUP(Brut!AJ20,Semaines!$C$2:$L$523,10,FALSE),IF($AE20=2016,VLOOKUP(Brut!AJ20,Semaines!$D$2:$L$523,9,FALSE),IF($AE20=2017,VLOOKUP(Brut!AJ20,Semaines!$E$2:$L$523,8,FALSE),IF($AE20=2018,VLOOKUP(Brut!AJ20,Semaines!$F$2:$L$523,7,FALSE),IF($AE20=2019,VLOOKUP(Brut!AJ20,Semaines!$G$2:$L$523,6,FALSE),IF($AE20=2020,VLOOKUP(Brut!AJ20,Semaines!$H$2:$L$523,5,FALSE),IF($AE20=2021,VLOOKUP(Brut!AJ20,Semaines!$I$2:$L$523,4,FALSE),IF($AE20=2022,VLOOKUP(Brut!AJ20,Semaines!$J$2:$L$523,3,FALSE),""))))))))))</f>
        <v>2016</v>
      </c>
      <c r="AL20" s="132"/>
      <c r="AM20" s="133"/>
      <c r="AN20" s="128">
        <f>IF(Import!AI10=0,"",Import!AI10)</f>
        <v>42524</v>
      </c>
      <c r="AO20" s="118">
        <f t="array" ref="AO20">IFERROR(IF(AN20="",IF(AL20="",IF(AJ20="","",IF($AE20=2013,VLOOKUP(Brut!AJ20+1,Semaines!$A$2:$L$523,11,FALSE),IF($AE20=2014,VLOOKUP(Brut!AJ20+1,Semaines!$B$2:$L$523,10,FALSE),IF($AE20=2015,VLOOKUP(Brut!AJ20+1,Semaines!$C$2:$L$523,9,FALSE),IF($AE20=2016,VLOOKUP(Brut!AJ20+1,Semaines!$D$2:$L$523,8,FALSE),IF($AE20=2017,VLOOKUP(Brut!AJ20+1,Semaines!$E$2:$L$523,7,FALSE),IF($AE20=2018,VLOOKUP(Brut!AJ20+1,Semaines!$F$2:$L$523,6,FALSE),IF($AE20=2019,VLOOKUP(Brut!AJ20+1,Semaines!$G$2:$L$523,5,FALSE),IF($AE20=2020,VLOOKUP(Brut!AJ20+1,Semaines!$H$2:$L$523,4,FALSE),IF($AE20=2021,VLOOKUP(Brut!AJ20+1,Semaines!$I$2:$L$523,3,FALSE),IF($AE20=2022,VLOOKUP(Brut!AJ20+1,Semaines!$J$2:$L$523,2,FALSE),""))))))))))),IF(AM20="",IF($AE20=2013,VLOOKUP(Brut!AJ20+1,Semaines!$A$2:$L$523,11,FALSE),IF($AE20=2014,VLOOKUP(Brut!AJ20+1,Semaines!$B$2:$L$523,10,FALSE),IF($AE20=2015,VLOOKUP(Brut!AJ20+1,Semaines!$C$2:$L$523,9,FALSE),IF($AE20=2016,VLOOKUP(Brut!AJ20+1,Semaines!$D$2:$L$523,8,FALSE),IF($AE20=2017,VLOOKUP(Brut!AJ20+1,Semaines!$E$2:$L$523,7,FALSE),IF($AE20=2018,VLOOKUP(Brut!AJ20+1,Semaines!$F$2:$L$523,6,FALSE),IF($AE20=2019,VLOOKUP(Brut!AJ20+1,Semaines!$G$2:$L$523,5,FALSE),IF($AE20=2020,VLOOKUP(Brut!AJ20+1,Semaines!$H$2:$L$523,4,FALSE),IF($AE20=2021,VLOOKUP(Brut!AJ20+1,Semaines!$I$2:$L$523,3,FALSE),IF($AE20=2022,VLOOKUP(Brut!AJ20+1,Semaines!$J$2:$L$523,2,FALSE),"")))))))))),IF($AE20=2013,VLOOKUP(Brut!AL20+1,Semaines!$A$2:$L$523,11,FALSE),IF($AE20=2014,VLOOKUP(Brut!AL20+1,Semaines!$B$2:$L$523,10,FALSE),IF($AE20=2015,VLOOKUP(Brut!AL20+1,Semaines!$C$2:$L$523,9,FALSE),IF($AE20=2016,VLOOKUP(Brut!AL20+1,Semaines!$D$2:$L$523,8,FALSE),IF($AE20=2017,VLOOKUP(Brut!AL20+1,Semaines!$E$2:$L$523,7,FALSE),IF($AE20=2018,VLOOKUP(Brut!AL20+1,Semaines!$F$2:$L$523,6,FALSE),IF($AE20=2019,VLOOKUP(Brut!AL20+1,Semaines!$G$2:$L$523,5,FALSE),IF($AE20=2020,VLOOKUP(Brut!AL20+1,Semaines!$H$2:$L$523,4,FALSE),IF($AE20=2021,VLOOKUP(Brut!AL20+1,Semaines!$I$2:$L$523,3,FALSE),IF($AE20=2022,VLOOKUP(Brut!AL20+1,Semaines!$J$2:$L$523,2,FALSE),"")))))))))))),_xlfn.ISOWEEKNUM(AN20)),"")</f>
        <v>22</v>
      </c>
      <c r="AP20" s="119">
        <f>IF(AN20="",IF(AM20="",IF(AK20="","",IF($AE20=2013,VLOOKUP(Brut!AO20,Semaines!$A$2:$L$523,12,FALSE),IF($AE20=2014,VLOOKUP(Brut!AO20,Semaines!$B$2:$L$523,11,FALSE),IF($AE20=2015,VLOOKUP(Brut!AO20,Semaines!$C$2:$L$523,10,FALSE),IF($AE20=2016,VLOOKUP(Brut!AO20,Semaines!$D$2:$L$523,9,FALSE),IF($AE20=2017,VLOOKUP(Brut!AO20,Semaines!$E$2:$L$523,8,FALSE),IF($AE20=2018,VLOOKUP(Brut!AO20,Semaines!$F$2:$L$523,7,FALSE),IF($AE20=2019,VLOOKUP(Brut!AO20,Semaines!$G$2:$L$523,6,FALSE),IF($AE20=2020,VLOOKUP(Brut!AO20,Semaines!$H$2:$L$523,5,FALSE),IF($AE20=2021,VLOOKUP(Brut!AO20,Semaines!$I$2:$L$523,4,FALSE),IF($AE20=2022,VLOOKUP(Brut!AO20,Semaines!$J$2:$L$523,3,FALSE),""))))))))))),IF(AL20="",IF($AE20=2013,VLOOKUP(Brut!AO20,Semaines!$A$2:$L$523,12,FALSE),IF($AE20=2014,VLOOKUP(Brut!AO20,Semaines!$B$2:$L$523,11,FALSE),IF($AE20=2015,VLOOKUP(Brut!AO20,Semaines!$C$2:$L$523,10,FALSE),IF($AE20=2016,VLOOKUP(Brut!AO20,Semaines!$D$2:$L$523,9,FALSE),IF($AE20=2017,VLOOKUP(Brut!AO20,Semaines!$E$2:$L$523,8,FALSE),IF($AE20=2018,VLOOKUP(Brut!AO20,Semaines!$F$2:$L$523,7,FALSE),IF($AE20=2019,VLOOKUP(Brut!AO20,Semaines!$G$2:$L$523,6,FALSE),IF($AE20=2020,VLOOKUP(Brut!AO20,Semaines!$H$2:$L$523,5,FALSE),IF($AE20=2021,VLOOKUP(Brut!AO20,Semaines!$I$2:$L$523,4,FALSE),IF($AE20=2022,VLOOKUP(Brut!AO20,Semaines!$J$2:$L$523,3,FALSE),"")))))))))),IF(AK20="","",IF($AE20=2013,VLOOKUP(Brut!AO20,Semaines!$A$2:$L$523,12,FALSE),IF($AE20=2014,VLOOKUP(Brut!AO20,Semaines!$B$2:$L$523,11,FALSE),IF($AE20=2015,VLOOKUP(Brut!AO20,Semaines!$C$2:$L$523,10,FALSE),IF($AE20=2016,VLOOKUP(Brut!AO20,Semaines!$D$2:$L$523,9,FALSE),IF($AE20=2017,VLOOKUP(Brut!AO20,Semaines!$E$2:$L$523,8,FALSE),IF($AE20=2018,VLOOKUP(Brut!AO20,Semaines!$F$2:$L$523,7,FALSE),IF($AE20=2019,VLOOKUP(Brut!AO20,Semaines!$G$2:$L$523,6,FALSE),IF($AE20=2020,VLOOKUP(Brut!AO20,Semaines!$H$2:$L$523,5,FALSE),IF($AE20=2021,VLOOKUP(Brut!AO20,Semaines!$I$2:$L$523,4,FALSE),IF($AE20=2022,VLOOKUP(Brut!AO20,Semaines!$J$2:$L$523,3,FALSE),""))))))))))))),IF(AND(MONTH(AN20)=12,_xlfn.ISOWEEKNUM(AN20)=1),YEAR(AN20)+1,YEAR(AN20)))</f>
        <v>2016</v>
      </c>
      <c r="AQ20" s="132"/>
      <c r="AR20" s="133"/>
      <c r="AS20" s="210"/>
      <c r="AT20" s="209"/>
      <c r="AU20" s="208"/>
      <c r="AV20" s="208"/>
      <c r="AW20" s="118">
        <f>IF($AE20=2013,VLOOKUP(Brut!AW20,Semaines!$A$2:$L$523,11,FALSE),IF($AE20=2014,VLOOKUP(Brut!AW20,Semaines!$B$2:$L$523,10,FALSE),IF($AE20=2015,VLOOKUP(Brut!AW20,Semaines!$C$2:$L$523,9,FALSE),IF($AE20=2016,VLOOKUP(Brut!AW20,Semaines!$D$2:$L$523,8,FALSE),IF($AE20=2017,VLOOKUP(Brut!AW20,Semaines!$E$2:$L$523,7,FALSE),IF($AE20=2018,VLOOKUP(Brut!AW20,Semaines!$F$2:$L$523,6,FALSE),IF($AE20=2019,VLOOKUP(Brut!AW20,Semaines!$G$2:$L$523,5,FALSE),IF($AE20=2020,VLOOKUP(Brut!AW20,Semaines!$H$2:$L$523,4,FALSE),IF($AE20=2021,VLOOKUP(Brut!AW20,Semaines!$I$2:$L$523,3,FALSE),IF($AE20=2022,VLOOKUP(Brut!AW20,Semaines!$J$2:$L$523,2,FALSE),""))))))))))</f>
        <v>21</v>
      </c>
      <c r="AX20" s="119">
        <f>IF($AE20=2013,VLOOKUP(Brut!AW20,Semaines!$A$2:$L$523,12,FALSE),IF($AE20=2014,VLOOKUP(Brut!AW20,Semaines!$B$2:$L$523,11,FALSE),IF($AE20=2015,VLOOKUP(Brut!AW20,Semaines!$C$2:$L$523,10,FALSE),IF($AE20=2016,VLOOKUP(Brut!AW20,Semaines!$D$2:$L$523,9,FALSE),IF($AE20=2017,VLOOKUP(Brut!AW20,Semaines!$E$2:$L$523,8,FALSE),IF($AE20=2018,VLOOKUP(Brut!AW20,Semaines!$F$2:$L$523,7,FALSE),IF($AE20=2019,VLOOKUP(Brut!AW20,Semaines!$G$2:$L$523,6,FALSE),IF($AE20=2020,VLOOKUP(Brut!AW20,Semaines!$H$2:$L$523,5,FALSE),IF($AE20=2021,VLOOKUP(Brut!AW20,Semaines!$I$2:$L$523,4,FALSE),IF($AE20=2022,VLOOKUP(Brut!AW20,Semaines!$J$2:$L$523,3,FALSE),""))))))))))</f>
        <v>2016</v>
      </c>
      <c r="AY20" s="134"/>
      <c r="AZ20" s="133"/>
      <c r="BA20" s="118">
        <f>IF($AE20=2013,VLOOKUP(Brut!BA20,Semaines!$A$2:$L$523,11,FALSE),IF($AE20=2014,VLOOKUP(Brut!BA20,Semaines!$B$2:$L$523,10,FALSE),IF($AE20=2015,VLOOKUP(Brut!BA20,Semaines!$C$2:$L$523,9,FALSE),IF($AE20=2016,VLOOKUP(Brut!BA20,Semaines!$D$2:$L$523,8,FALSE),IF($AE20=2017,VLOOKUP(Brut!BA20,Semaines!$E$2:$L$523,7,FALSE),IF($AE20=2018,VLOOKUP(Brut!BA20,Semaines!$F$2:$L$523,6,FALSE),IF($AE20=2019,VLOOKUP(Brut!BA20,Semaines!$G$2:$L$523,5,FALSE),IF($AE20=2020,VLOOKUP(Brut!BA20,Semaines!$H$2:$L$523,4,FALSE),IF($AE20=2021,VLOOKUP(Brut!BA20,Semaines!$I$2:$L$523,3,FALSE),IF($AE20=2022,VLOOKUP(Brut!BA20,Semaines!$J$2:$L$523,2,FALSE),""))))))))))</f>
        <v>23</v>
      </c>
      <c r="BB20" s="119">
        <f>IF($AE20=2013,VLOOKUP(Brut!BA20,Semaines!$A$2:$L$523,12,FALSE),IF($AE20=2014,VLOOKUP(Brut!BA20,Semaines!$B$2:$L$523,11,FALSE),IF($AE20=2015,VLOOKUP(Brut!BA20,Semaines!$C$2:$L$523,10,FALSE),IF($AE20=2016,VLOOKUP(Brut!BA20,Semaines!$D$2:$L$523,9,FALSE),IF($AE20=2017,VLOOKUP(Brut!BA20,Semaines!$E$2:$L$523,8,FALSE),IF($AE20=2018,VLOOKUP(Brut!BA20,Semaines!$F$2:$L$523,7,FALSE),IF($AE20=2019,VLOOKUP(Brut!BA20,Semaines!$G$2:$L$523,6,FALSE),IF($AE20=2020,VLOOKUP(Brut!BA20,Semaines!$H$2:$L$523,5,FALSE),IF($AE20=2021,VLOOKUP(Brut!BA20,Semaines!$I$2:$L$523,4,FALSE),IF($AE20=2022,VLOOKUP(Brut!BA20,Semaines!$J$2:$L$523,3,FALSE),""))))))))))</f>
        <v>2016</v>
      </c>
      <c r="BC20" s="134"/>
      <c r="BD20" s="133"/>
      <c r="BE20" s="118">
        <f>IF($AE20=2013,VLOOKUP(Brut!BE20,Semaines!$A$2:$L$523,11,FALSE),IF($AE20=2014,VLOOKUP(Brut!BE20,Semaines!$B$2:$L$523,10,FALSE),IF($AE20=2015,VLOOKUP(Brut!BE20,Semaines!$C$2:$L$523,9,FALSE),IF($AE20=2016,VLOOKUP(Brut!BE20,Semaines!$D$2:$L$523,8,FALSE),IF($AE20=2017,VLOOKUP(Brut!BE20,Semaines!$E$2:$L$523,7,FALSE),IF($AE20=2018,VLOOKUP(Brut!BE20,Semaines!$F$2:$L$523,6,FALSE),IF($AE20=2019,VLOOKUP(Brut!BE20,Semaines!$G$2:$L$523,5,FALSE),IF($AE20=2020,VLOOKUP(Brut!BE20,Semaines!$H$2:$L$523,4,FALSE),IF($AE20=2021,VLOOKUP(Brut!BE20,Semaines!$I$2:$L$523,3,FALSE),IF($AE20=2022,VLOOKUP(Brut!BE20,Semaines!$J$2:$L$523,2,FALSE),""))))))))))</f>
        <v>25</v>
      </c>
      <c r="BF20" s="119">
        <f>IF($AE20=2013,VLOOKUP(Brut!BE20,Semaines!$A$2:$L$523,12,FALSE),IF($AE20=2014,VLOOKUP(Brut!BE20,Semaines!$B$2:$L$523,11,FALSE),IF($AE20=2015,VLOOKUP(Brut!BE20,Semaines!$C$2:$L$523,10,FALSE),IF($AE20=2016,VLOOKUP(Brut!BE20,Semaines!$D$2:$L$523,9,FALSE),IF($AE20=2017,VLOOKUP(Brut!BE20,Semaines!$E$2:$L$523,8,FALSE),IF($AE20=2018,VLOOKUP(Brut!BE20,Semaines!$F$2:$L$523,7,FALSE),IF($AE20=2019,VLOOKUP(Brut!BE20,Semaines!$G$2:$L$523,6,FALSE),IF($AE20=2020,VLOOKUP(Brut!BE20,Semaines!$H$2:$L$523,5,FALSE),IF($AE20=2021,VLOOKUP(Brut!BE20,Semaines!$I$2:$L$523,4,FALSE),IF($AE20=2022,VLOOKUP(Brut!BE20,Semaines!$J$2:$L$523,3,FALSE),""))))))))))</f>
        <v>2016</v>
      </c>
      <c r="BG20" s="134"/>
      <c r="BH20" s="133"/>
      <c r="BI20" s="130">
        <f>IF(Import!AM10=0,"",Import!AM10)</f>
        <v>42549</v>
      </c>
      <c r="BJ20" s="118">
        <f t="array" ref="BJ20">IFERROR(IF(BI20="",IF(BG20="",IF(BE20="","",IF($AE20=2013,VLOOKUP(Brut!BE20+1,Semaines!$A$2:$L$523,11,FALSE),IF($AE20=2014,VLOOKUP(Brut!BE20+1,Semaines!$B$2:$L$523,10,FALSE),IF($AE20=2015,VLOOKUP(Brut!BE20+1,Semaines!$C$2:$L$523,9,FALSE),IF($AE20=2016,VLOOKUP(Brut!BE20+1,Semaines!$D$2:$L$523,8,FALSE),IF($AE20=2017,VLOOKUP(Brut!BE20+1,Semaines!$E$2:$L$523,7,FALSE),IF($AE20=2018,VLOOKUP(Brut!BE20+1,Semaines!$F$2:$L$523,6,FALSE),IF($AE20=2019,VLOOKUP(Brut!BE20+1,Semaines!$G$2:$L$523,5,FALSE),IF($AE20=2020,VLOOKUP(Brut!BE20+1,Semaines!$H$2:$L$523,4,FALSE),IF($AE20=2021,VLOOKUP(Brut!BE20+1,Semaines!$I$2:$L$523,3,FALSE),IF($AE20=2022,VLOOKUP(Brut!BE20+1,Semaines!$J$2:$L$523,2,FALSE),""))))))))))),IF(BH20="",IF($AE20=2013,VLOOKUP(Brut!BE20+1,Semaines!$A$2:$L$523,11,FALSE),IF($AE20=2014,VLOOKUP(Brut!BE20+1,Semaines!$B$2:$L$523,10,FALSE),IF($AE20=2015,VLOOKUP(Brut!BE20+1,Semaines!$C$2:$L$523,9,FALSE),IF($AE20=2016,VLOOKUP(Brut!BE20+1,Semaines!$D$2:$L$523,8,FALSE),IF($AE20=2017,VLOOKUP(Brut!BE20+1,Semaines!$E$2:$L$523,7,FALSE),IF($AE20=2018,VLOOKUP(Brut!BE20+1,Semaines!$F$2:$L$523,6,FALSE),IF($AE20=2019,VLOOKUP(Brut!BE20+1,Semaines!$G$2:$L$523,5,FALSE),IF($AE20=2020,VLOOKUP(Brut!BE20+1,Semaines!$H$2:$L$523,4,FALSE),IF($AE20=2021,VLOOKUP(Brut!BE20+1,Semaines!$I$2:$L$523,3,FALSE),IF($AE20=2022,VLOOKUP(Brut!BE20+1,Semaines!$J$2:$L$523,2,FALSE),"")))))))))),IF($AE20=2013,VLOOKUP(Brut!BG20+1,Semaines!$A$2:$L$523,11,FALSE),IF($AE20=2014,VLOOKUP(Brut!BG20+1,Semaines!$B$2:$L$523,10,FALSE),IF($AE20=2015,VLOOKUP(Brut!BG20+1,Semaines!$C$2:$L$523,9,FALSE),IF($AE20=2016,VLOOKUP(Brut!BG20+1,Semaines!$D$2:$L$523,8,FALSE),IF($AE20=2017,VLOOKUP(Brut!BG20+1,Semaines!$E$2:$L$523,7,FALSE),IF($AE20=2018,VLOOKUP(Brut!BG20+1,Semaines!$F$2:$L$523,6,FALSE),IF($AE20=2019,VLOOKUP(Brut!BG20+1,Semaines!$G$2:$L$523,5,FALSE),IF($AE20=2020,VLOOKUP(Brut!BG20+1,Semaines!$H$2:$L$523,4,FALSE),IF($AE20=2021,VLOOKUP(Brut!BG20+1,Semaines!$I$2:$L$523,3,FALSE),IF($AE20=2022,VLOOKUP(Brut!BG20+1,Semaines!$J$2:$L$523,2,FALSE),"")))))))))))),_xlfn.ISOWEEKNUM(BI20)),"")</f>
        <v>26</v>
      </c>
      <c r="BK20" s="119">
        <f>IF(BI20="",IF(BH20="",IF(BF20="","",IF($AE20=2013,VLOOKUP(Brut!BJ20,Semaines!$A$2:$L$523,12,FALSE),IF($AE20=2014,VLOOKUP(Brut!BJ20,Semaines!$B$2:$L$523,11,FALSE),IF($AE20=2015,VLOOKUP(Brut!BJ20,Semaines!$C$2:$L$523,10,FALSE),IF($AE20=2016,VLOOKUP(Brut!BJ20,Semaines!$D$2:$L$523,9,FALSE),IF($AE20=2017,VLOOKUP(Brut!BJ20,Semaines!$E$2:$L$523,8,FALSE),IF($AE20=2018,VLOOKUP(Brut!BJ20,Semaines!$F$2:$L$523,7,FALSE),IF($AE20=2019,VLOOKUP(Brut!BJ20,Semaines!$G$2:$L$523,6,FALSE),IF($AE20=2020,VLOOKUP(Brut!BJ20,Semaines!$H$2:$L$523,5,FALSE),IF($AE20=2021,VLOOKUP(Brut!BJ20,Semaines!$I$2:$L$523,4,FALSE),IF($AE20=2022,VLOOKUP(Brut!BJ20,Semaines!$J$2:$L$523,3,FALSE),""))))))))))),IF(BG20="",IF($AE20=2013,VLOOKUP(Brut!BJ20,Semaines!$A$2:$L$523,12,FALSE),IF($AE20=2014,VLOOKUP(Brut!BJ20,Semaines!$B$2:$L$523,11,FALSE),IF($AE20=2015,VLOOKUP(Brut!BJ20,Semaines!$C$2:$L$523,10,FALSE),IF($AE20=2016,VLOOKUP(Brut!BJ20,Semaines!$D$2:$L$523,9,FALSE),IF($AE20=2017,VLOOKUP(Brut!BJ20,Semaines!$E$2:$L$523,8,FALSE),IF($AE20=2018,VLOOKUP(Brut!BJ20,Semaines!$F$2:$L$523,7,FALSE),IF($AE20=2019,VLOOKUP(Brut!BJ20,Semaines!$G$2:$L$523,6,FALSE),IF($AE20=2020,VLOOKUP(Brut!BJ20,Semaines!$H$2:$L$523,5,FALSE),IF($AE20=2021,VLOOKUP(Brut!BJ20,Semaines!$I$2:$L$523,4,FALSE),IF($AE20=2022,VLOOKUP(Brut!BJ20,Semaines!$J$2:$L$523,3,FALSE),"")))))))))),IF(BF20="","",IF($AE20=2013,VLOOKUP(Brut!BJ20,Semaines!$A$2:$L$523,12,FALSE),IF($AE20=2014,VLOOKUP(Brut!BJ20,Semaines!$B$2:$L$523,11,FALSE),IF($AE20=2015,VLOOKUP(Brut!BJ20,Semaines!$C$2:$L$523,10,FALSE),IF($AE20=2016,VLOOKUP(Brut!BJ20,Semaines!$D$2:$L$523,9,FALSE),IF($AE20=2017,VLOOKUP(Brut!BJ20,Semaines!$E$2:$L$523,8,FALSE),IF($AE20=2018,VLOOKUP(Brut!BJ20,Semaines!$F$2:$L$523,7,FALSE),IF($AE20=2019,VLOOKUP(Brut!BJ20,Semaines!$G$2:$L$523,6,FALSE),IF($AE20=2020,VLOOKUP(Brut!BJ20,Semaines!$H$2:$L$523,5,FALSE),IF($AE20=2021,VLOOKUP(Brut!BJ20,Semaines!$I$2:$L$523,4,FALSE),IF($AE20=2022,VLOOKUP(Brut!BJ20,Semaines!$J$2:$L$523,3,FALSE),""))))))))))))),IF(AND(MONTH(BI20)=12,_xlfn.ISOWEEKNUM(BI20)=1),YEAR(BI20)+1,YEAR(BI20)))</f>
        <v>2016</v>
      </c>
      <c r="BL20" s="132"/>
      <c r="BM20" s="133"/>
      <c r="BN20" s="118">
        <f>IF($AE20=2013,VLOOKUP(Brut!BN20,Semaines!$A$2:$L$523,11,FALSE),IF($AE20=2014,VLOOKUP(Brut!BN20,Semaines!$B$2:$L$523,10,FALSE),IF($AE20=2015,VLOOKUP(Brut!BN20,Semaines!$C$2:$L$523,9,FALSE),IF($AE20=2016,VLOOKUP(Brut!BN20,Semaines!$D$2:$L$523,8,FALSE),IF($AE20=2017,VLOOKUP(Brut!BN20,Semaines!$E$2:$L$523,7,FALSE),IF($AE20=2018,VLOOKUP(Brut!BN20,Semaines!$F$2:$L$523,6,FALSE),IF($AE20=2019,VLOOKUP(Brut!BN20,Semaines!$G$2:$L$523,5,FALSE),IF($AE20=2020,VLOOKUP(Brut!BN20,Semaines!$H$2:$L$523,4,FALSE),IF($AE20=2021,VLOOKUP(Brut!BN20,Semaines!$I$2:$L$523,3,FALSE),IF($AE20=2022,VLOOKUP(Brut!BN20,Semaines!$J$2:$L$523,2,FALSE),""))))))))))</f>
        <v>26</v>
      </c>
      <c r="BO20" s="119">
        <f>IF($AE20=2013,VLOOKUP(Brut!BN20,Semaines!$A$2:$L$523,12,FALSE),IF($AE20=2014,VLOOKUP(Brut!BN20,Semaines!$B$2:$L$523,11,FALSE),IF($AE20=2015,VLOOKUP(Brut!BN20,Semaines!$C$2:$L$523,10,FALSE),IF($AE20=2016,VLOOKUP(Brut!BN20,Semaines!$D$2:$L$523,9,FALSE),IF($AE20=2017,VLOOKUP(Brut!BN20,Semaines!$E$2:$L$523,8,FALSE),IF($AE20=2018,VLOOKUP(Brut!BN20,Semaines!$F$2:$L$523,7,FALSE),IF($AE20=2019,VLOOKUP(Brut!BN20,Semaines!$G$2:$L$523,6,FALSE),IF($AE20=2020,VLOOKUP(Brut!BN20,Semaines!$H$2:$L$523,5,FALSE),IF($AE20=2021,VLOOKUP(Brut!BN20,Semaines!$I$2:$L$523,4,FALSE),IF($AE20=2022,VLOOKUP(Brut!BN20,Semaines!$J$2:$L$523,3,FALSE),""))))))))))</f>
        <v>2016</v>
      </c>
      <c r="BP20" s="134"/>
      <c r="BQ20" s="133"/>
      <c r="BR20" s="208"/>
      <c r="BS20" s="118">
        <f>IF($AE20=2013,VLOOKUP(Brut!BS20,Semaines!$A$2:$L$523,11,FALSE),IF($AE20=2014,VLOOKUP(Brut!BS20,Semaines!$B$2:$L$523,10,FALSE),IF($AE20=2015,VLOOKUP(Brut!BS20,Semaines!$C$2:$L$523,9,FALSE),IF($AE20=2016,VLOOKUP(Brut!BS20,Semaines!$D$2:$L$523,8,FALSE),IF($AE20=2017,VLOOKUP(Brut!BS20,Semaines!$E$2:$L$523,7,FALSE),IF($AE20=2018,VLOOKUP(Brut!BS20,Semaines!$F$2:$L$523,6,FALSE),IF($AE20=2019,VLOOKUP(Brut!BS20,Semaines!$G$2:$L$523,5,FALSE),IF($AE20=2020,VLOOKUP(Brut!BS20,Semaines!$H$2:$L$523,4,FALSE),IF($AE20=2021,VLOOKUP(Brut!BS20,Semaines!$I$2:$L$523,3,FALSE),IF($AE20=2022,VLOOKUP(Brut!BS20,Semaines!$J$2:$L$523,2,FALSE),""))))))))))</f>
        <v>28</v>
      </c>
      <c r="BT20" s="119">
        <f>IF($AE20=2013,VLOOKUP(Brut!BS20,Semaines!$A$2:$L$523,12,FALSE),IF($AE20=2014,VLOOKUP(Brut!BS20,Semaines!$B$2:$L$523,11,FALSE),IF($AE20=2015,VLOOKUP(Brut!BS20,Semaines!$C$2:$L$523,10,FALSE),IF($AE20=2016,VLOOKUP(Brut!BS20,Semaines!$D$2:$L$523,9,FALSE),IF($AE20=2017,VLOOKUP(Brut!BS20,Semaines!$E$2:$L$523,8,FALSE),IF($AE20=2018,VLOOKUP(Brut!BS20,Semaines!$F$2:$L$523,7,FALSE),IF($AE20=2019,VLOOKUP(Brut!BS20,Semaines!$G$2:$L$523,6,FALSE),IF($AE20=2020,VLOOKUP(Brut!BS20,Semaines!$H$2:$L$523,5,FALSE),IF($AE20=2021,VLOOKUP(Brut!BS20,Semaines!$I$2:$L$523,4,FALSE),IF($AE20=2022,VLOOKUP(Brut!BS20,Semaines!$J$2:$L$523,3,FALSE),""))))))))))</f>
        <v>2016</v>
      </c>
      <c r="BU20" s="134"/>
      <c r="BV20" s="133"/>
      <c r="BW20" s="208"/>
      <c r="BX20" s="118">
        <f>IF($AE20=2013,VLOOKUP(Brut!BX20,Semaines!$A$2:$L$523,11,FALSE),IF($AE20=2014,VLOOKUP(Brut!BX20,Semaines!$B$2:$L$523,10,FALSE),IF($AE20=2015,VLOOKUP(Brut!BX20,Semaines!$C$2:$L$523,9,FALSE),IF($AE20=2016,VLOOKUP(Brut!BX20,Semaines!$D$2:$L$523,8,FALSE),IF($AE20=2017,VLOOKUP(Brut!BX20,Semaines!$E$2:$L$523,7,FALSE),IF($AE20=2018,VLOOKUP(Brut!BX20,Semaines!$F$2:$L$523,6,FALSE),IF($AE20=2019,VLOOKUP(Brut!BX20,Semaines!$G$2:$L$523,5,FALSE),IF($AE20=2020,VLOOKUP(Brut!BX20,Semaines!$H$2:$L$523,4,FALSE),IF($AE20=2021,VLOOKUP(Brut!BX20,Semaines!$I$2:$L$523,3,FALSE),IF($AE20=2022,VLOOKUP(Brut!BX20,Semaines!$J$2:$L$523,2,FALSE),""))))))))))</f>
        <v>30</v>
      </c>
      <c r="BY20" s="119">
        <f>IF($AE20=2013,VLOOKUP(Brut!BX20,Semaines!$A$2:$L$523,12,FALSE),IF($AE20=2014,VLOOKUP(Brut!BX20,Semaines!$B$2:$L$523,11,FALSE),IF($AE20=2015,VLOOKUP(Brut!BX20,Semaines!$C$2:$L$523,10,FALSE),IF($AE20=2016,VLOOKUP(Brut!BX20,Semaines!$D$2:$L$523,9,FALSE),IF($AE20=2017,VLOOKUP(Brut!BX20,Semaines!$E$2:$L$523,8,FALSE),IF($AE20=2018,VLOOKUP(Brut!BX20,Semaines!$F$2:$L$523,7,FALSE),IF($AE20=2019,VLOOKUP(Brut!BX20,Semaines!$G$2:$L$523,6,FALSE),IF($AE20=2020,VLOOKUP(Brut!BX20,Semaines!$H$2:$L$523,5,FALSE),IF($AE20=2021,VLOOKUP(Brut!BX20,Semaines!$I$2:$L$523,4,FALSE),IF($AE20=2022,VLOOKUP(Brut!BX20,Semaines!$J$2:$L$523,3,FALSE),""))))))))))</f>
        <v>2016</v>
      </c>
      <c r="BZ20" s="134"/>
      <c r="CA20" s="133"/>
      <c r="CB20" s="130">
        <f>IF(Import!AQ10=0,"",Import!AQ10)</f>
        <v>42572</v>
      </c>
      <c r="CC20" s="118">
        <f t="array" ref="CC20">IFERROR(IF(CB20="",IF(BZ20="",IF(BX20="","",IF($AE20=2013,VLOOKUP(Brut!BX20+1,Semaines!$A$2:$L$523,11,FALSE),IF($AE20=2014,VLOOKUP(Brut!BX20+1,Semaines!$B$2:$L$523,10,FALSE),IF($AE20=2015,VLOOKUP(Brut!BX20+1,Semaines!$C$2:$L$523,9,FALSE),IF($AE20=2016,VLOOKUP(Brut!BX20+1,Semaines!$D$2:$L$523,8,FALSE),IF($AE20=2017,VLOOKUP(Brut!BX20+1,Semaines!$E$2:$L$523,7,FALSE),IF($AE20=2018,VLOOKUP(Brut!BX20+1,Semaines!$F$2:$L$523,6,FALSE),IF($AE20=2019,VLOOKUP(Brut!BX20+1,Semaines!$G$2:$L$523,5,FALSE),IF($AE20=2020,VLOOKUP(Brut!BX20+1,Semaines!$H$2:$L$523,4,FALSE),IF($AE20=2021,VLOOKUP(Brut!BX20+1,Semaines!$I$2:$L$523,3,FALSE),IF($AE20=2022,VLOOKUP(Brut!BX20+1,Semaines!$J$2:$L$523,2,FALSE),""))))))))))),IF(CA20="",IF($AE20=2013,VLOOKUP(Brut!BX20+1,Semaines!$A$2:$L$523,11,FALSE),IF($AE20=2014,VLOOKUP(Brut!BX20+1,Semaines!$B$2:$L$523,10,FALSE),IF($AE20=2015,VLOOKUP(Brut!BX20+1,Semaines!$C$2:$L$523,9,FALSE),IF($AE20=2016,VLOOKUP(Brut!BX20+1,Semaines!$D$2:$L$523,8,FALSE),IF($AE20=2017,VLOOKUP(Brut!BX20+1,Semaines!$E$2:$L$523,7,FALSE),IF($AE20=2018,VLOOKUP(Brut!BX20+1,Semaines!$F$2:$L$523,6,FALSE),IF($AE20=2019,VLOOKUP(Brut!BX20+1,Semaines!$G$2:$L$523,5,FALSE),IF($AE20=2020,VLOOKUP(Brut!BX20+1,Semaines!$H$2:$L$523,4,FALSE),IF($AE20=2021,VLOOKUP(Brut!BX20+1,Semaines!$I$2:$L$523,3,FALSE),IF($AE20=2022,VLOOKUP(Brut!BX20+1,Semaines!$J$2:$L$523,2,FALSE),"")))))))))),IF($AE20=2013,VLOOKUP(Brut!BZ20+1,Semaines!$A$2:$L$523,11,FALSE),IF($AE20=2014,VLOOKUP(Brut!BZ20+1,Semaines!$B$2:$L$523,10,FALSE),IF($AE20=2015,VLOOKUP(Brut!BZ20+1,Semaines!$C$2:$L$523,9,FALSE),IF($AE20=2016,VLOOKUP(Brut!BZ20+1,Semaines!$D$2:$L$523,8,FALSE),IF($AE20=2017,VLOOKUP(Brut!BZ20+1,Semaines!$E$2:$L$523,7,FALSE),IF($AE20=2018,VLOOKUP(Brut!BZ20+1,Semaines!$F$2:$L$523,6,FALSE),IF($AE20=2019,VLOOKUP(Brut!BZ20+1,Semaines!$G$2:$L$523,5,FALSE),IF($AE20=2020,VLOOKUP(Brut!BZ20+1,Semaines!$H$2:$L$523,4,FALSE),IF($AE20=2021,VLOOKUP(Brut!BZ20+1,Semaines!$I$2:$L$523,3,FALSE),IF($AE20=2022,VLOOKUP(Brut!BZ20+1,Semaines!$J$2:$L$523,2,FALSE),"")))))))))))),_xlfn.ISOWEEKNUM(CB20)),"")</f>
        <v>29</v>
      </c>
      <c r="CD20" s="119">
        <f>IF(CB20="",IF(CA20="",IF(BY20="","",IF($AE20=2013,VLOOKUP(Brut!CC20,Semaines!$A$2:$L$523,12,FALSE),IF($AE20=2014,VLOOKUP(Brut!CC20,Semaines!$B$2:$L$523,11,FALSE),IF($AE20=2015,VLOOKUP(Brut!CC20,Semaines!$C$2:$L$523,10,FALSE),IF($AE20=2016,VLOOKUP(Brut!CC20,Semaines!$D$2:$L$523,9,FALSE),IF($AE20=2017,VLOOKUP(Brut!CC20,Semaines!$E$2:$L$523,8,FALSE),IF($AE20=2018,VLOOKUP(Brut!CC20,Semaines!$F$2:$L$523,7,FALSE),IF($AE20=2019,VLOOKUP(Brut!CC20,Semaines!$G$2:$L$523,6,FALSE),IF($AE20=2020,VLOOKUP(Brut!CC20,Semaines!$H$2:$L$523,5,FALSE),IF($AE20=2021,VLOOKUP(Brut!CC20,Semaines!$I$2:$L$523,4,FALSE),IF($AE20=2022,VLOOKUP(Brut!CC20,Semaines!$J$2:$L$523,3,FALSE),""))))))))))),IF(BZ20="",IF($AE20=2013,VLOOKUP(Brut!CC20,Semaines!$A$2:$L$523,12,FALSE),IF($AE20=2014,VLOOKUP(Brut!CC20,Semaines!$B$2:$L$523,11,FALSE),IF($AE20=2015,VLOOKUP(Brut!CC20,Semaines!$C$2:$L$523,10,FALSE),IF($AE20=2016,VLOOKUP(Brut!CC20,Semaines!$D$2:$L$523,9,FALSE),IF($AE20=2017,VLOOKUP(Brut!CC20,Semaines!$E$2:$L$523,8,FALSE),IF($AE20=2018,VLOOKUP(Brut!CC20,Semaines!$F$2:$L$523,7,FALSE),IF($AE20=2019,VLOOKUP(Brut!CC20,Semaines!$G$2:$L$523,6,FALSE),IF($AE20=2020,VLOOKUP(Brut!CC20,Semaines!$H$2:$L$523,5,FALSE),IF($AE20=2021,VLOOKUP(Brut!CC20,Semaines!$I$2:$L$523,4,FALSE),IF($AE20=2022,VLOOKUP(Brut!CC20,Semaines!$J$2:$L$523,3,FALSE),"")))))))))),IF(BY20="","",IF($AE20=2013,VLOOKUP(Brut!CC20,Semaines!$A$2:$L$523,12,FALSE),IF($AE20=2014,VLOOKUP(Brut!CC20,Semaines!$B$2:$L$523,11,FALSE),IF($AE20=2015,VLOOKUP(Brut!CC20,Semaines!$C$2:$L$523,10,FALSE),IF($AE20=2016,VLOOKUP(Brut!CC20,Semaines!$D$2:$L$523,9,FALSE),IF($AE20=2017,VLOOKUP(Brut!CC20,Semaines!$E$2:$L$523,8,FALSE),IF($AE20=2018,VLOOKUP(Brut!CC20,Semaines!$F$2:$L$523,7,FALSE),IF($AE20=2019,VLOOKUP(Brut!CC20,Semaines!$G$2:$L$523,6,FALSE),IF($AE20=2020,VLOOKUP(Brut!CC20,Semaines!$H$2:$L$523,5,FALSE),IF($AE20=2021,VLOOKUP(Brut!CC20,Semaines!$I$2:$L$523,4,FALSE),IF($AE20=2022,VLOOKUP(Brut!CC20,Semaines!$J$2:$L$523,3,FALSE),""))))))))))))),IF(AND(MONTH(CB20)=12,_xlfn.ISOWEEKNUM(CB20)=1),YEAR(CB20)+1,YEAR(CB20)))</f>
        <v>2016</v>
      </c>
      <c r="CE20" s="132"/>
      <c r="CF20" s="133"/>
      <c r="CG20" s="118">
        <f>IF($AE20=2013,VLOOKUP(Brut!CG20,Semaines!$A$2:$L$523,11,FALSE),IF($AE20=2014,VLOOKUP(Brut!CG20,Semaines!$B$2:$L$523,10,FALSE),IF($AE20=2015,VLOOKUP(Brut!CG20,Semaines!$C$2:$L$523,9,FALSE),IF($AE20=2016,VLOOKUP(Brut!CG20,Semaines!$D$2:$L$523,8,FALSE),IF($AE20=2017,VLOOKUP(Brut!CG20,Semaines!$E$2:$L$523,7,FALSE),IF($AE20=2018,VLOOKUP(Brut!CG20,Semaines!$F$2:$L$523,6,FALSE),IF($AE20=2019,VLOOKUP(Brut!CG20,Semaines!$G$2:$L$523,5,FALSE),IF($AE20=2020,VLOOKUP(Brut!CG20,Semaines!$H$2:$L$523,4,FALSE),IF($AE20=2021,VLOOKUP(Brut!CG20,Semaines!$I$2:$L$523,3,FALSE),IF($AE20=2022,VLOOKUP(Brut!CG20,Semaines!$J$2:$L$523,2,FALSE),""))))))))))</f>
        <v>31</v>
      </c>
      <c r="CH20" s="119">
        <f>IF($AE20=2013,VLOOKUP(Brut!CG20,Semaines!$A$2:$L$523,12,FALSE),IF($AE20=2014,VLOOKUP(Brut!CG20,Semaines!$B$2:$L$523,11,FALSE),IF($AE20=2015,VLOOKUP(Brut!CG20,Semaines!$C$2:$L$523,10,FALSE),IF($AE20=2016,VLOOKUP(Brut!CG20,Semaines!$D$2:$L$523,9,FALSE),IF($AE20=2017,VLOOKUP(Brut!CG20,Semaines!$E$2:$L$523,8,FALSE),IF($AE20=2018,VLOOKUP(Brut!CG20,Semaines!$F$2:$L$523,7,FALSE),IF($AE20=2019,VLOOKUP(Brut!CG20,Semaines!$G$2:$L$523,6,FALSE),IF($AE20=2020,VLOOKUP(Brut!CG20,Semaines!$H$2:$L$523,5,FALSE),IF($AE20=2021,VLOOKUP(Brut!CG20,Semaines!$I$2:$L$523,4,FALSE),IF($AE20=2022,VLOOKUP(Brut!CG20,Semaines!$J$2:$L$523,3,FALSE),""))))))))))</f>
        <v>2016</v>
      </c>
      <c r="CI20" s="134"/>
      <c r="CJ20" s="133"/>
      <c r="CK20" s="208"/>
      <c r="CL20" s="118">
        <f>IF($AE20=2013,VLOOKUP(Brut!CL20,Semaines!$A$2:$L$523,11,FALSE),IF($AE20=2014,VLOOKUP(Brut!CL20,Semaines!$B$2:$L$523,10,FALSE),IF($AE20=2015,VLOOKUP(Brut!CL20,Semaines!$C$2:$L$523,9,FALSE),IF($AE20=2016,VLOOKUP(Brut!CL20,Semaines!$D$2:$L$523,8,FALSE),IF($AE20=2017,VLOOKUP(Brut!CL20,Semaines!$E$2:$L$523,7,FALSE),IF($AE20=2018,VLOOKUP(Brut!CL20,Semaines!$F$2:$L$523,6,FALSE),IF($AE20=2019,VLOOKUP(Brut!CL20,Semaines!$G$2:$L$523,5,FALSE),IF($AE20=2020,VLOOKUP(Brut!CL20,Semaines!$H$2:$L$523,4,FALSE),IF($AE20=2021,VLOOKUP(Brut!CL20,Semaines!$I$2:$L$523,3,FALSE),IF($AE20=2022,VLOOKUP(Brut!CL20,Semaines!$J$2:$L$523,2,FALSE),""))))))))))</f>
        <v>32</v>
      </c>
      <c r="CM20" s="119">
        <f>IF($AE20=2013,VLOOKUP(Brut!CL20,Semaines!$A$2:$L$523,12,FALSE),IF($AE20=2014,VLOOKUP(Brut!CL20,Semaines!$B$2:$L$523,11,FALSE),IF($AE20=2015,VLOOKUP(Brut!CL20,Semaines!$C$2:$L$523,10,FALSE),IF($AE20=2016,VLOOKUP(Brut!CL20,Semaines!$D$2:$L$523,9,FALSE),IF($AE20=2017,VLOOKUP(Brut!CL20,Semaines!$E$2:$L$523,8,FALSE),IF($AE20=2018,VLOOKUP(Brut!CL20,Semaines!$F$2:$L$523,7,FALSE),IF($AE20=2019,VLOOKUP(Brut!CL20,Semaines!$G$2:$L$523,6,FALSE),IF($AE20=2020,VLOOKUP(Brut!CL20,Semaines!$H$2:$L$523,5,FALSE),IF($AE20=2021,VLOOKUP(Brut!CL20,Semaines!$I$2:$L$523,4,FALSE),IF($AE20=2022,VLOOKUP(Brut!CL20,Semaines!$J$2:$L$523,3,FALSE),""))))))))))</f>
        <v>2016</v>
      </c>
      <c r="CN20" s="134"/>
      <c r="CO20" s="133"/>
      <c r="CP20" s="118">
        <f>IF($AE20=2013,VLOOKUP(Brut!CP20,Semaines!$A$2:$L$523,11,FALSE),IF($AE20=2014,VLOOKUP(Brut!CP20,Semaines!$B$2:$L$523,10,FALSE),IF($AE20=2015,VLOOKUP(Brut!CP20,Semaines!$C$2:$L$523,9,FALSE),IF($AE20=2016,VLOOKUP(Brut!CP20,Semaines!$D$2:$L$523,8,FALSE),IF($AE20=2017,VLOOKUP(Brut!CP20,Semaines!$E$2:$L$523,7,FALSE),IF($AE20=2018,VLOOKUP(Brut!CP20,Semaines!$F$2:$L$523,6,FALSE),IF($AE20=2019,VLOOKUP(Brut!CP20,Semaines!$G$2:$L$523,5,FALSE),IF($AE20=2020,VLOOKUP(Brut!CP20,Semaines!$H$2:$L$523,4,FALSE),IF($AE20=2021,VLOOKUP(Brut!CP20,Semaines!$I$2:$L$523,3,FALSE),IF($AE20=2022,VLOOKUP(Brut!CP20,Semaines!$J$2:$L$523,2,FALSE),""))))))))))</f>
        <v>32</v>
      </c>
      <c r="CQ20" s="119">
        <f>IF($AE20=2013,VLOOKUP(Brut!CP20,Semaines!$A$2:$L$523,12,FALSE),IF($AE20=2014,VLOOKUP(Brut!CP20,Semaines!$B$2:$L$523,11,FALSE),IF($AE20=2015,VLOOKUP(Brut!CP20,Semaines!$C$2:$L$523,10,FALSE),IF($AE20=2016,VLOOKUP(Brut!CP20,Semaines!$D$2:$L$523,9,FALSE),IF($AE20=2017,VLOOKUP(Brut!CP20,Semaines!$E$2:$L$523,8,FALSE),IF($AE20=2018,VLOOKUP(Brut!CP20,Semaines!$F$2:$L$523,7,FALSE),IF($AE20=2019,VLOOKUP(Brut!CP20,Semaines!$G$2:$L$523,6,FALSE),IF($AE20=2020,VLOOKUP(Brut!CP20,Semaines!$H$2:$L$523,5,FALSE),IF($AE20=2021,VLOOKUP(Brut!CP20,Semaines!$I$2:$L$523,4,FALSE),IF($AE20=2022,VLOOKUP(Brut!CP20,Semaines!$J$2:$L$523,3,FALSE),""))))))))))</f>
        <v>2016</v>
      </c>
      <c r="CR20" s="134"/>
      <c r="CS20" s="133"/>
      <c r="CT20" s="208"/>
      <c r="CU20" s="118">
        <f>IF($AE20=2013,VLOOKUP(Brut!CV20,Semaines!$A$2:$L$523,11,FALSE),IF($AE20=2014,VLOOKUP(Brut!CV20,Semaines!$B$2:$L$523,10,FALSE),IF($AE20=2015,VLOOKUP(Brut!CV20,Semaines!$C$2:$L$523,9,FALSE),IF($AE20=2016,VLOOKUP(Brut!CV20,Semaines!$D$2:$L$523,8,FALSE),IF($AE20=2017,VLOOKUP(Brut!CV20,Semaines!$E$2:$L$523,7,FALSE),IF($AE20=2018,VLOOKUP(Brut!CV20,Semaines!$F$2:$L$523,6,FALSE),IF($AE20=2019,VLOOKUP(Brut!CV20,Semaines!$G$2:$L$523,5,FALSE),IF($AE20=2020,VLOOKUP(Brut!CV20,Semaines!$H$2:$L$523,4,FALSE),IF($AE20=2021,VLOOKUP(Brut!CV20,Semaines!$I$2:$L$523,3,FALSE),IF($AE20=2022,VLOOKUP(Brut!CV20,Semaines!$J$2:$L$523,2,FALSE),""))))))))))</f>
        <v>32</v>
      </c>
      <c r="CV20" s="119">
        <f>IF($AE20=2013,VLOOKUP(Brut!CV20,Semaines!$A$2:$L$523,12,FALSE),IF($AE20=2014,VLOOKUP(Brut!CV20,Semaines!$B$2:$L$523,11,FALSE),IF($AE20=2015,VLOOKUP(Brut!CV20,Semaines!$C$2:$L$523,10,FALSE),IF($AE20=2016,VLOOKUP(Brut!CV20,Semaines!$D$2:$L$523,9,FALSE),IF($AE20=2017,VLOOKUP(Brut!CV20,Semaines!$E$2:$L$523,8,FALSE),IF($AE20=2018,VLOOKUP(Brut!CV20,Semaines!$F$2:$L$523,7,FALSE),IF($AE20=2019,VLOOKUP(Brut!CV20,Semaines!$G$2:$L$523,6,FALSE),IF($AE20=2020,VLOOKUP(Brut!CV20,Semaines!$H$2:$L$523,5,FALSE),IF($AE20=2021,VLOOKUP(Brut!CV20,Semaines!$I$2:$L$523,4,FALSE),IF($AE20=2022,VLOOKUP(Brut!CV20,Semaines!$J$2:$L$523,3,FALSE),""))))))))))</f>
        <v>2016</v>
      </c>
      <c r="CW20" s="134"/>
      <c r="CX20" s="133"/>
      <c r="CY20" s="208"/>
      <c r="CZ20" s="118">
        <f>IF($AE20=2013,VLOOKUP(Brut!DB20,Semaines!$A$2:$L$523,11,FALSE),IF($AE20=2014,VLOOKUP(Brut!DB20,Semaines!$B$2:$L$523,10,FALSE),IF($AE20=2015,VLOOKUP(Brut!DB20,Semaines!$C$2:$L$523,9,FALSE),IF($AE20=2016,VLOOKUP(Brut!DB20,Semaines!$D$2:$L$523,8,FALSE),IF($AE20=2017,VLOOKUP(Brut!DB20,Semaines!$E$2:$L$523,7,FALSE),IF($AE20=2018,VLOOKUP(Brut!DB20,Semaines!$F$2:$L$523,6,FALSE),IF($AE20=2019,VLOOKUP(Brut!DB20,Semaines!$G$2:$L$523,5,FALSE),IF($AE20=2020,VLOOKUP(Brut!DB20,Semaines!$H$2:$L$523,4,FALSE),IF($AE20=2021,VLOOKUP(Brut!DB20,Semaines!$I$2:$L$523,3,FALSE),IF($AE20=2022,VLOOKUP(Brut!DB20,Semaines!$J$2:$L$523,2,FALSE),""))))))))))</f>
        <v>32</v>
      </c>
      <c r="DA20" s="119">
        <f>IF($AE20=2013,VLOOKUP(Brut!DB20,Semaines!$A$2:$L$523,12,FALSE),IF($AE20=2014,VLOOKUP(Brut!DB20,Semaines!$B$2:$L$523,11,FALSE),IF($AE20=2015,VLOOKUP(Brut!DB20,Semaines!$C$2:$L$523,10,FALSE),IF($AE20=2016,VLOOKUP(Brut!DB20,Semaines!$D$2:$L$523,9,FALSE),IF($AE20=2017,VLOOKUP(Brut!DB20,Semaines!$E$2:$L$523,8,FALSE),IF($AE20=2018,VLOOKUP(Brut!DB20,Semaines!$F$2:$L$523,7,FALSE),IF($AE20=2019,VLOOKUP(Brut!DB20,Semaines!$G$2:$L$523,6,FALSE),IF($AE20=2020,VLOOKUP(Brut!DB20,Semaines!$H$2:$L$523,5,FALSE),IF($AE20=2021,VLOOKUP(Brut!DB20,Semaines!$I$2:$L$523,4,FALSE),IF($AE20=2022,VLOOKUP(Brut!DB20,Semaines!$J$2:$L$523,3,FALSE),""))))))))))</f>
        <v>2016</v>
      </c>
      <c r="DB20" s="134"/>
      <c r="DC20" s="133"/>
      <c r="DD20" s="210"/>
      <c r="DE20" s="209"/>
      <c r="DF20" s="208"/>
      <c r="DG20" s="118">
        <f>IF($AE20=2013,VLOOKUP(Brut!DI20,Semaines!$A$2:$L$523,11,FALSE),IF($AE20=2014,VLOOKUP(Brut!DI20,Semaines!$B$2:$L$523,10,FALSE),IF($AE20=2015,VLOOKUP(Brut!DI20,Semaines!$C$2:$L$523,9,FALSE),IF($AE20=2016,VLOOKUP(Brut!DI20,Semaines!$D$2:$L$523,8,FALSE),IF($AE20=2017,VLOOKUP(Brut!DI20,Semaines!$E$2:$L$523,7,FALSE),IF($AE20=2018,VLOOKUP(Brut!DI20,Semaines!$F$2:$L$523,6,FALSE),IF($AE20=2019,VLOOKUP(Brut!DI20,Semaines!$G$2:$L$523,5,FALSE),IF($AE20=2020,VLOOKUP(Brut!DI20,Semaines!$H$2:$L$523,4,FALSE),IF($AE20=2021,VLOOKUP(Brut!DI20,Semaines!$I$2:$L$523,3,FALSE),IF($AE20=2022,VLOOKUP(Brut!DI20,Semaines!$J$2:$L$523,2,FALSE),""))))))))))</f>
        <v>33</v>
      </c>
      <c r="DH20" s="119">
        <f>IF($AE20=2013,VLOOKUP(Brut!DI20,Semaines!$A$2:$L$523,12,FALSE),IF($AE20=2014,VLOOKUP(Brut!DI20,Semaines!$B$2:$L$523,11,FALSE),IF($AE20=2015,VLOOKUP(Brut!DI20,Semaines!$C$2:$L$523,10,FALSE),IF($AE20=2016,VLOOKUP(Brut!DI20,Semaines!$D$2:$L$523,9,FALSE),IF($AE20=2017,VLOOKUP(Brut!DI20,Semaines!$E$2:$L$523,8,FALSE),IF($AE20=2018,VLOOKUP(Brut!DI20,Semaines!$F$2:$L$523,7,FALSE),IF($AE20=2019,VLOOKUP(Brut!DI20,Semaines!$G$2:$L$523,6,FALSE),IF($AE20=2020,VLOOKUP(Brut!DI20,Semaines!$H$2:$L$523,5,FALSE),IF($AE20=2021,VLOOKUP(Brut!DI20,Semaines!$I$2:$L$523,4,FALSE),IF($AE20=2022,VLOOKUP(Brut!DI20,Semaines!$J$2:$L$523,3,FALSE),""))))))))))</f>
        <v>2016</v>
      </c>
      <c r="DI20" s="134"/>
      <c r="DJ20" s="133"/>
      <c r="DK20" s="208"/>
      <c r="DL20" s="118">
        <f>IF($AE20=2013,VLOOKUP(Brut!DN20,Semaines!$A$2:$L$523,11,FALSE),IF($AE20=2014,VLOOKUP(Brut!DN20,Semaines!$B$2:$L$523,10,FALSE),IF($AE20=2015,VLOOKUP(Brut!DN20,Semaines!$C$2:$L$523,9,FALSE),IF($AE20=2016,VLOOKUP(Brut!DN20,Semaines!$D$2:$L$523,8,FALSE),IF($AE20=2017,VLOOKUP(Brut!DN20,Semaines!$E$2:$L$523,7,FALSE),IF($AE20=2018,VLOOKUP(Brut!DN20,Semaines!$F$2:$L$523,6,FALSE),IF($AE20=2019,VLOOKUP(Brut!DN20,Semaines!$G$2:$L$523,5,FALSE),IF($AE20=2020,VLOOKUP(Brut!DN20,Semaines!$H$2:$L$523,4,FALSE),IF($AE20=2021,VLOOKUP(Brut!DN20,Semaines!$I$2:$L$523,3,FALSE),IF($AE20=2022,VLOOKUP(Brut!DN20,Semaines!$J$2:$L$523,2,FALSE),""))))))))))</f>
        <v>34</v>
      </c>
      <c r="DM20" s="119">
        <f>IF($AE20=2013,VLOOKUP(Brut!DN20,Semaines!$A$2:$L$523,12,FALSE),IF($AE20=2014,VLOOKUP(Brut!DN20,Semaines!$B$2:$L$523,11,FALSE),IF($AE20=2015,VLOOKUP(Brut!DN20,Semaines!$C$2:$L$523,10,FALSE),IF($AE20=2016,VLOOKUP(Brut!DN20,Semaines!$D$2:$L$523,9,FALSE),IF($AE20=2017,VLOOKUP(Brut!DN20,Semaines!$E$2:$L$523,8,FALSE),IF($AE20=2018,VLOOKUP(Brut!DN20,Semaines!$F$2:$L$523,7,FALSE),IF($AE20=2019,VLOOKUP(Brut!DN20,Semaines!$G$2:$L$523,6,FALSE),IF($AE20=2020,VLOOKUP(Brut!DN20,Semaines!$H$2:$L$523,5,FALSE),IF($AE20=2021,VLOOKUP(Brut!DN20,Semaines!$I$2:$L$523,4,FALSE),IF($AE20=2022,VLOOKUP(Brut!DN20,Semaines!$J$2:$L$523,3,FALSE),""))))))))))</f>
        <v>2016</v>
      </c>
      <c r="DN20" s="134"/>
      <c r="DO20" s="133"/>
      <c r="DP20" s="208"/>
      <c r="DQ20" s="209"/>
      <c r="DR20" s="208"/>
      <c r="DS20" s="118">
        <f>IF($AE20=2013,VLOOKUP(Brut!DU20,Semaines!$A$2:$L$523,11,FALSE),IF($AE20=2014,VLOOKUP(Brut!DU20,Semaines!$B$2:$L$523,10,FALSE),IF($AE20=2015,VLOOKUP(Brut!DU20,Semaines!$C$2:$L$523,9,FALSE),IF($AE20=2016,VLOOKUP(Brut!DU20,Semaines!$D$2:$L$523,8,FALSE),IF($AE20=2017,VLOOKUP(Brut!DU20,Semaines!$E$2:$L$523,7,FALSE),IF($AE20=2018,VLOOKUP(Brut!DU20,Semaines!$F$2:$L$523,6,FALSE),IF($AE20=2019,VLOOKUP(Brut!DU20,Semaines!$G$2:$L$523,5,FALSE),IF($AE20=2020,VLOOKUP(Brut!DU20,Semaines!$H$2:$L$523,4,FALSE),IF($AE20=2021,VLOOKUP(Brut!DU20,Semaines!$I$2:$L$523,3,FALSE),IF($AE20=2022,VLOOKUP(Brut!DU20,Semaines!$J$2:$L$523,2,FALSE),""))))))))))</f>
        <v>34</v>
      </c>
      <c r="DT20" s="119">
        <f>IF($AE20=2013,VLOOKUP(Brut!DU20,Semaines!$A$2:$L$523,12,FALSE),IF($AE20=2014,VLOOKUP(Brut!DU20,Semaines!$B$2:$L$523,11,FALSE),IF($AE20=2015,VLOOKUP(Brut!DU20,Semaines!$C$2:$L$523,10,FALSE),IF($AE20=2016,VLOOKUP(Brut!DU20,Semaines!$D$2:$L$523,9,FALSE),IF($AE20=2017,VLOOKUP(Brut!DU20,Semaines!$E$2:$L$523,8,FALSE),IF($AE20=2018,VLOOKUP(Brut!DU20,Semaines!$F$2:$L$523,7,FALSE),IF($AE20=2019,VLOOKUP(Brut!DU20,Semaines!$G$2:$L$523,6,FALSE),IF($AE20=2020,VLOOKUP(Brut!DU20,Semaines!$H$2:$L$523,5,FALSE),IF($AE20=2021,VLOOKUP(Brut!DU20,Semaines!$I$2:$L$523,4,FALSE),IF($AE20=2022,VLOOKUP(Brut!DU20,Semaines!$J$2:$L$523,3,FALSE),""))))))))))</f>
        <v>2016</v>
      </c>
      <c r="DU20" s="134"/>
      <c r="DV20" s="133"/>
      <c r="DW20" s="118">
        <f>IF($AE20=2013,VLOOKUP(Brut!DY20,Semaines!$A$2:$L$523,11,FALSE),IF($AE20=2014,VLOOKUP(Brut!DY20,Semaines!$B$2:$L$523,10,FALSE),IF($AE20=2015,VLOOKUP(Brut!DY20,Semaines!$C$2:$L$523,9,FALSE),IF($AE20=2016,VLOOKUP(Brut!DY20,Semaines!$D$2:$L$523,8,FALSE),IF($AE20=2017,VLOOKUP(Brut!DY20,Semaines!$E$2:$L$523,7,FALSE),IF($AE20=2018,VLOOKUP(Brut!DY20,Semaines!$F$2:$L$523,6,FALSE),IF($AE20=2019,VLOOKUP(Brut!DY20,Semaines!$G$2:$L$523,5,FALSE),IF($AE20=2020,VLOOKUP(Brut!DY20,Semaines!$H$2:$L$523,4,FALSE),IF($AE20=2021,VLOOKUP(Brut!DY20,Semaines!$I$2:$L$523,3,FALSE),IF($AE20=2022,VLOOKUP(Brut!DY20,Semaines!$J$2:$L$523,2,FALSE),""))))))))))</f>
        <v>35</v>
      </c>
      <c r="DX20" s="119">
        <f>IF($AE20=2013,VLOOKUP(Brut!DY20,Semaines!$A$2:$L$523,12,FALSE),IF($AE20=2014,VLOOKUP(Brut!DY20,Semaines!$B$2:$L$523,11,FALSE),IF($AE20=2015,VLOOKUP(Brut!DY20,Semaines!$C$2:$L$523,10,FALSE),IF($AE20=2016,VLOOKUP(Brut!DY20,Semaines!$D$2:$L$523,9,FALSE),IF($AE20=2017,VLOOKUP(Brut!DY20,Semaines!$E$2:$L$523,8,FALSE),IF($AE20=2018,VLOOKUP(Brut!DY20,Semaines!$F$2:$L$523,7,FALSE),IF($AE20=2019,VLOOKUP(Brut!DY20,Semaines!$G$2:$L$523,6,FALSE),IF($AE20=2020,VLOOKUP(Brut!DY20,Semaines!$H$2:$L$523,5,FALSE),IF($AE20=2021,VLOOKUP(Brut!DY20,Semaines!$I$2:$L$523,4,FALSE),IF($AE20=2022,VLOOKUP(Brut!DY20,Semaines!$J$2:$L$523,3,FALSE),""))))))))))</f>
        <v>2016</v>
      </c>
      <c r="DY20" s="134"/>
      <c r="DZ20" s="133"/>
      <c r="EA20" s="118">
        <f>IF($AE20=2013,VLOOKUP(Brut!EC20,Semaines!$A$2:$L$523,11,FALSE),IF($AE20=2014,VLOOKUP(Brut!EC20,Semaines!$B$2:$L$523,10,FALSE),IF($AE20=2015,VLOOKUP(Brut!EC20,Semaines!$C$2:$L$523,9,FALSE),IF($AE20=2016,VLOOKUP(Brut!EC20,Semaines!$D$2:$L$523,8,FALSE),IF($AE20=2017,VLOOKUP(Brut!EC20,Semaines!$E$2:$L$523,7,FALSE),IF($AE20=2018,VLOOKUP(Brut!EC20,Semaines!$F$2:$L$523,6,FALSE),IF($AE20=2019,VLOOKUP(Brut!EC20,Semaines!$G$2:$L$523,5,FALSE),IF($AE20=2020,VLOOKUP(Brut!EC20,Semaines!$H$2:$L$523,4,FALSE),IF($AE20=2021,VLOOKUP(Brut!EC20,Semaines!$I$2:$L$523,3,FALSE),IF($AE20=2022,VLOOKUP(Brut!EC20,Semaines!$J$2:$L$523,2,FALSE),""))))))))))</f>
        <v>35</v>
      </c>
      <c r="EB20" s="119">
        <f>IF($AE20=2013,VLOOKUP(Brut!EC20,Semaines!$A$2:$L$523,12,FALSE),IF($AE20=2014,VLOOKUP(Brut!EC20,Semaines!$B$2:$L$523,11,FALSE),IF($AE20=2015,VLOOKUP(Brut!EC20,Semaines!$C$2:$L$523,10,FALSE),IF($AE20=2016,VLOOKUP(Brut!EC20,Semaines!$D$2:$L$523,9,FALSE),IF($AE20=2017,VLOOKUP(Brut!EC20,Semaines!$E$2:$L$523,8,FALSE),IF($AE20=2018,VLOOKUP(Brut!EC20,Semaines!$F$2:$L$523,7,FALSE),IF($AE20=2019,VLOOKUP(Brut!EC20,Semaines!$G$2:$L$523,6,FALSE),IF($AE20=2020,VLOOKUP(Brut!EC20,Semaines!$H$2:$L$523,5,FALSE),IF($AE20=2021,VLOOKUP(Brut!EC20,Semaines!$I$2:$L$523,4,FALSE),IF($AE20=2022,VLOOKUP(Brut!EC20,Semaines!$J$2:$L$523,3,FALSE),""))))))))))</f>
        <v>2016</v>
      </c>
      <c r="EC20" s="134"/>
      <c r="ED20" s="133"/>
      <c r="EE20" s="118">
        <f>IF($AE20=2013,VLOOKUP(Brut!EG20,Semaines!$A$2:$L$523,11,FALSE),IF($AE20=2014,VLOOKUP(Brut!EG20,Semaines!$B$2:$L$523,10,FALSE),IF($AE20=2015,VLOOKUP(Brut!EG20,Semaines!$C$2:$L$523,9,FALSE),IF($AE20=2016,VLOOKUP(Brut!EG20,Semaines!$D$2:$L$523,8,FALSE),IF($AE20=2017,VLOOKUP(Brut!EG20,Semaines!$E$2:$L$523,7,FALSE),IF($AE20=2018,VLOOKUP(Brut!EG20,Semaines!$F$2:$L$523,6,FALSE),IF($AE20=2019,VLOOKUP(Brut!EG20,Semaines!$G$2:$L$523,5,FALSE),IF($AE20=2020,VLOOKUP(Brut!EG20,Semaines!$H$2:$L$523,4,FALSE),IF($AE20=2021,VLOOKUP(Brut!EG20,Semaines!$I$2:$L$523,3,FALSE),IF($AE20=2022,VLOOKUP(Brut!EG20,Semaines!$J$2:$L$523,2,FALSE),""))))))))))</f>
        <v>35</v>
      </c>
      <c r="EF20" s="119">
        <f>IF($AE20=2013,VLOOKUP(Brut!EG20,Semaines!$A$2:$L$523,12,FALSE),IF($AE20=2014,VLOOKUP(Brut!EG20,Semaines!$B$2:$L$523,11,FALSE),IF($AE20=2015,VLOOKUP(Brut!EG20,Semaines!$C$2:$L$523,10,FALSE),IF($AE20=2016,VLOOKUP(Brut!EG20,Semaines!$D$2:$L$523,9,FALSE),IF($AE20=2017,VLOOKUP(Brut!EG20,Semaines!$E$2:$L$523,8,FALSE),IF($AE20=2018,VLOOKUP(Brut!EG20,Semaines!$F$2:$L$523,7,FALSE),IF($AE20=2019,VLOOKUP(Brut!EG20,Semaines!$G$2:$L$523,6,FALSE),IF($AE20=2020,VLOOKUP(Brut!EG20,Semaines!$H$2:$L$523,5,FALSE),IF($AE20=2021,VLOOKUP(Brut!EG20,Semaines!$I$2:$L$523,4,FALSE),IF($AE20=2022,VLOOKUP(Brut!EG20,Semaines!$J$2:$L$523,3,FALSE),""))))))))))</f>
        <v>2016</v>
      </c>
      <c r="EG20" s="134"/>
      <c r="EH20" s="133"/>
      <c r="EI20" s="130">
        <f>IF(Import!AU10=0,"",Import!AU10)</f>
        <v>42654</v>
      </c>
      <c r="EJ20" s="118">
        <f t="array" ref="EJ20">IFERROR(IF(EI20="",IF(EG20="",IF(EE20="","",IF($AE20=2013,VLOOKUP(Brut!EG20+1,Semaines!$A$2:$L$523,11,FALSE),IF($AE20=2014,VLOOKUP(Brut!EG20+1,Semaines!$B$2:$L$523,10,FALSE),IF($AE20=2015,VLOOKUP(Brut!EG20+1,Semaines!$C$2:$L$523,9,FALSE),IF($AE20=2016,VLOOKUP(Brut!EG20+1,Semaines!$D$2:$L$523,8,FALSE),IF($AE20=2017,VLOOKUP(Brut!EG20+1,Semaines!$E$2:$L$523,7,FALSE),IF($AE20=2018,VLOOKUP(Brut!EG20+1,Semaines!$F$2:$L$523,6,FALSE),IF($AE20=2019,VLOOKUP(Brut!EG20+1,Semaines!$G$2:$L$523,5,FALSE),IF($AE20=2020,VLOOKUP(Brut!EG20+1,Semaines!$H$2:$L$523,4,FALSE),IF($AE20=2021,VLOOKUP(Brut!EG20+1,Semaines!$I$2:$L$523,3,FALSE),IF($AE20=2022,VLOOKUP(Brut!EG20+1,Semaines!$J$2:$L$523,2,FALSE),""))))))))))),IF(EH20="",IF($AE20=2013,VLOOKUP(Brut!EG20+1,Semaines!$A$2:$L$523,11,FALSE),IF($AE20=2014,VLOOKUP(Brut!EG20+1,Semaines!$B$2:$L$523,10,FALSE),IF($AE20=2015,VLOOKUP(Brut!EG20+1,Semaines!$C$2:$L$523,9,FALSE),IF($AE20=2016,VLOOKUP(Brut!EG20+1,Semaines!$D$2:$L$523,8,FALSE),IF($AE20=2017,VLOOKUP(Brut!EG20+1,Semaines!$E$2:$L$523,7,FALSE),IF($AE20=2018,VLOOKUP(Brut!EG20+1,Semaines!$F$2:$L$523,6,FALSE),IF($AE20=2019,VLOOKUP(Brut!EG20+1,Semaines!$G$2:$L$523,5,FALSE),IF($AE20=2020,VLOOKUP(Brut!EG20+1,Semaines!$H$2:$L$523,4,FALSE),IF($AE20=2021,VLOOKUP(Brut!EG20+1,Semaines!$I$2:$L$523,3,FALSE),IF($AE20=2022,VLOOKUP(Brut!EG20+1,Semaines!$J$2:$L$523,2,FALSE),"")))))))))),IF($AE20=2013,VLOOKUP(Brut!EI20+1,Semaines!$A$2:$L$523,11,FALSE),IF($AE20=2014,VLOOKUP(Brut!EI20+1,Semaines!$B$2:$L$523,10,FALSE),IF($AE20=2015,VLOOKUP(Brut!EI20+1,Semaines!$C$2:$L$523,9,FALSE),IF($AE20=2016,VLOOKUP(Brut!EI20+1,Semaines!$D$2:$L$523,8,FALSE),IF($AE20=2017,VLOOKUP(Brut!EI20+1,Semaines!$E$2:$L$523,7,FALSE),IF($AE20=2018,VLOOKUP(Brut!EI20+1,Semaines!$F$2:$L$523,6,FALSE),IF($AE20=2019,VLOOKUP(Brut!EI20+1,Semaines!$G$2:$L$523,5,FALSE),IF($AE20=2020,VLOOKUP(Brut!EI20+1,Semaines!$H$2:$L$523,4,FALSE),IF($AE20=2021,VLOOKUP(Brut!EI20+1,Semaines!$I$2:$L$523,3,FALSE),IF($AE20=2022,VLOOKUP(Brut!EI20+1,Semaines!$J$2:$L$523,2,FALSE),"")))))))))))),_xlfn.ISOWEEKNUM(EI20)),"")</f>
        <v>41</v>
      </c>
      <c r="EK20" s="119">
        <f>IF(EI20="",IF(EH20="",IF(EF20="","",IF($AE20=2013,VLOOKUP(Brut!EL20,Semaines!$A$2:$L$523,12,FALSE),IF($AE20=2014,VLOOKUP(Brut!EL20,Semaines!$B$2:$L$523,11,FALSE),IF($AE20=2015,VLOOKUP(Brut!EL20,Semaines!$C$2:$L$523,10,FALSE),IF($AE20=2016,VLOOKUP(Brut!EL20,Semaines!$D$2:$L$523,9,FALSE),IF($AE20=2017,VLOOKUP(Brut!EL20,Semaines!$E$2:$L$523,8,FALSE),IF($AE20=2018,VLOOKUP(Brut!EL20,Semaines!$F$2:$L$523,7,FALSE),IF($AE20=2019,VLOOKUP(Brut!EL20,Semaines!$G$2:$L$523,6,FALSE),IF($AE20=2020,VLOOKUP(Brut!EL20,Semaines!$H$2:$L$523,5,FALSE),IF($AE20=2021,VLOOKUP(Brut!EL20,Semaines!$I$2:$L$523,4,FALSE),IF($AE20=2022,VLOOKUP(Brut!EL20,Semaines!$J$2:$L$523,3,FALSE),""))))))))))),IF(EG20="",IF($AE20=2013,VLOOKUP(Brut!EL20,Semaines!$A$2:$L$523,12,FALSE),IF($AE20=2014,VLOOKUP(Brut!EL20,Semaines!$B$2:$L$523,11,FALSE),IF($AE20=2015,VLOOKUP(Brut!EL20,Semaines!$C$2:$L$523,10,FALSE),IF($AE20=2016,VLOOKUP(Brut!EL20,Semaines!$D$2:$L$523,9,FALSE),IF($AE20=2017,VLOOKUP(Brut!EL20,Semaines!$E$2:$L$523,8,FALSE),IF($AE20=2018,VLOOKUP(Brut!EL20,Semaines!$F$2:$L$523,7,FALSE),IF($AE20=2019,VLOOKUP(Brut!EL20,Semaines!$G$2:$L$523,6,FALSE),IF($AE20=2020,VLOOKUP(Brut!EL20,Semaines!$H$2:$L$523,5,FALSE),IF($AE20=2021,VLOOKUP(Brut!EL20,Semaines!$I$2:$L$523,4,FALSE),IF($AE20=2022,VLOOKUP(Brut!EL20,Semaines!$J$2:$L$523,3,FALSE),"")))))))))),IF(EF20="","",IF($AE20=2013,VLOOKUP(Brut!EL20,Semaines!$A$2:$L$523,12,FALSE),IF($AE20=2014,VLOOKUP(Brut!EL20,Semaines!$B$2:$L$523,11,FALSE),IF($AE20=2015,VLOOKUP(Brut!EL20,Semaines!$C$2:$L$523,10,FALSE),IF($AE20=2016,VLOOKUP(Brut!EL20,Semaines!$D$2:$L$523,9,FALSE),IF($AE20=2017,VLOOKUP(Brut!EL20,Semaines!$E$2:$L$523,8,FALSE),IF($AE20=2018,VLOOKUP(Brut!EL20,Semaines!$F$2:$L$523,7,FALSE),IF($AE20=2019,VLOOKUP(Brut!EL20,Semaines!$G$2:$L$523,6,FALSE),IF($AE20=2020,VLOOKUP(Brut!EL20,Semaines!$H$2:$L$523,5,FALSE),IF($AE20=2021,VLOOKUP(Brut!EL20,Semaines!$I$2:$L$523,4,FALSE),IF($AE20=2022,VLOOKUP(Brut!EL20,Semaines!$J$2:$L$523,3,FALSE),""))))))))))))),IF(AND(MONTH(EI20)=12,_xlfn.ISOWEEKNUM(EI20)=1),YEAR(EI20)+1,YEAR(EI20)))</f>
        <v>2016</v>
      </c>
      <c r="EL20" s="135"/>
      <c r="EM20" s="136"/>
      <c r="EN20" s="210"/>
      <c r="EO20" s="209"/>
      <c r="EP20" s="208"/>
      <c r="EQ20" s="118">
        <f>IF($AE20=2013,VLOOKUP(Brut!ES20,Semaines!$A$2:$L$523,11,FALSE),IF($AE20=2014,VLOOKUP(Brut!ES20,Semaines!$B$2:$L$523,10,FALSE),IF($AE20=2015,VLOOKUP(Brut!ES20,Semaines!$C$2:$L$523,9,FALSE),IF($AE20=2016,VLOOKUP(Brut!ES20,Semaines!$D$2:$L$523,8,FALSE),IF($AE20=2017,VLOOKUP(Brut!ES20,Semaines!$E$2:$L$523,7,FALSE),IF($AE20=2018,VLOOKUP(Brut!ES20,Semaines!$F$2:$L$523,6,FALSE),IF($AE20=2019,VLOOKUP(Brut!ES20,Semaines!$G$2:$L$523,5,FALSE),IF($AE20=2020,VLOOKUP(Brut!ES20,Semaines!$H$2:$L$523,4,FALSE),IF($AE20=2021,VLOOKUP(Brut!ES20,Semaines!$I$2:$L$523,3,FALSE),IF($AE20=2022,VLOOKUP(Brut!ES20,Semaines!$J$2:$L$523,2,FALSE),""))))))))))</f>
        <v>36</v>
      </c>
      <c r="ER20" s="119">
        <f>IF($AE20=2013,VLOOKUP(Brut!ES20,Semaines!$A$2:$L$523,12,FALSE),IF($AE20=2014,VLOOKUP(Brut!ES20,Semaines!$B$2:$L$523,11,FALSE),IF($AE20=2015,VLOOKUP(Brut!ES20,Semaines!$C$2:$L$523,10,FALSE),IF($AE20=2016,VLOOKUP(Brut!ES20,Semaines!$D$2:$L$523,9,FALSE),IF($AE20=2017,VLOOKUP(Brut!ES20,Semaines!$E$2:$L$523,8,FALSE),IF($AE20=2018,VLOOKUP(Brut!ES20,Semaines!$F$2:$L$523,7,FALSE),IF($AE20=2019,VLOOKUP(Brut!ES20,Semaines!$G$2:$L$523,6,FALSE),IF($AE20=2020,VLOOKUP(Brut!ES20,Semaines!$H$2:$L$523,5,FALSE),IF($AE20=2021,VLOOKUP(Brut!ES20,Semaines!$I$2:$L$523,4,FALSE),IF($AE20=2022,VLOOKUP(Brut!ES20,Semaines!$J$2:$L$523,3,FALSE),""))))))))))</f>
        <v>2016</v>
      </c>
      <c r="ES20" s="134"/>
      <c r="ET20" s="133"/>
      <c r="EU20" s="118">
        <f>IF($AE20=2013,VLOOKUP(Brut!EW20,Semaines!$A$2:$L$523,11,FALSE),IF($AE20=2014,VLOOKUP(Brut!EW20,Semaines!$B$2:$L$523,10,FALSE),IF($AE20=2015,VLOOKUP(Brut!EW20,Semaines!$C$2:$L$523,9,FALSE),IF($AE20=2016,VLOOKUP(Brut!EW20,Semaines!$D$2:$L$523,8,FALSE),IF($AE20=2017,VLOOKUP(Brut!EW20,Semaines!$E$2:$L$523,7,FALSE),IF($AE20=2018,VLOOKUP(Brut!EW20,Semaines!$F$2:$L$523,6,FALSE),IF($AE20=2019,VLOOKUP(Brut!EW20,Semaines!$G$2:$L$523,5,FALSE),IF($AE20=2020,VLOOKUP(Brut!EW20,Semaines!$H$2:$L$523,4,FALSE),IF($AE20=2021,VLOOKUP(Brut!EW20,Semaines!$I$2:$L$523,3,FALSE),IF($AE20=2022,VLOOKUP(Brut!EW20,Semaines!$J$2:$L$523,2,FALSE),""))))))))))</f>
        <v>37</v>
      </c>
      <c r="EV20" s="119">
        <f>IF($AE20=2013,VLOOKUP(Brut!EW20,Semaines!$A$2:$L$523,12,FALSE),IF($AE20=2014,VLOOKUP(Brut!EW20,Semaines!$B$2:$L$523,11,FALSE),IF($AE20=2015,VLOOKUP(Brut!EW20,Semaines!$C$2:$L$523,10,FALSE),IF($AE20=2016,VLOOKUP(Brut!EW20,Semaines!$D$2:$L$523,9,FALSE),IF($AE20=2017,VLOOKUP(Brut!EW20,Semaines!$E$2:$L$523,8,FALSE),IF($AE20=2018,VLOOKUP(Brut!EW20,Semaines!$F$2:$L$523,7,FALSE),IF($AE20=2019,VLOOKUP(Brut!EW20,Semaines!$G$2:$L$523,6,FALSE),IF($AE20=2020,VLOOKUP(Brut!EW20,Semaines!$H$2:$L$523,5,FALSE),IF($AE20=2021,VLOOKUP(Brut!EW20,Semaines!$I$2:$L$523,4,FALSE),IF($AE20=2022,VLOOKUP(Brut!EW20,Semaines!$J$2:$L$523,3,FALSE),""))))))))))</f>
        <v>2016</v>
      </c>
      <c r="EW20" s="134"/>
      <c r="EX20" s="133"/>
      <c r="EY20" s="208"/>
      <c r="EZ20" s="118">
        <f>IF($AE20=2013,VLOOKUP(Brut!FB20,Semaines!$A$2:$L$523,11,FALSE),IF($AE20=2014,VLOOKUP(Brut!FB20,Semaines!$B$2:$L$523,10,FALSE),IF($AE20=2015,VLOOKUP(Brut!FB20,Semaines!$C$2:$L$523,9,FALSE),IF($AE20=2016,VLOOKUP(Brut!FB20,Semaines!$D$2:$L$523,8,FALSE),IF($AE20=2017,VLOOKUP(Brut!FB20,Semaines!$E$2:$L$523,7,FALSE),IF($AE20=2018,VLOOKUP(Brut!FB20,Semaines!$F$2:$L$523,6,FALSE),IF($AE20=2019,VLOOKUP(Brut!FB20,Semaines!$G$2:$L$523,5,FALSE),IF($AE20=2020,VLOOKUP(Brut!FB20,Semaines!$H$2:$L$523,4,FALSE),IF($AE20=2021,VLOOKUP(Brut!FB20,Semaines!$I$2:$L$523,3,FALSE),IF($AE20=2022,VLOOKUP(Brut!FB20,Semaines!$J$2:$L$523,2,FALSE),""))))))))))</f>
        <v>37</v>
      </c>
      <c r="FA20" s="119">
        <f>IF($AE20=2013,VLOOKUP(Brut!FB20,Semaines!$A$2:$L$523,12,FALSE),IF($AE20=2014,VLOOKUP(Brut!FB20,Semaines!$B$2:$L$523,11,FALSE),IF($AE20=2015,VLOOKUP(Brut!FB20,Semaines!$C$2:$L$523,10,FALSE),IF($AE20=2016,VLOOKUP(Brut!FB20,Semaines!$D$2:$L$523,9,FALSE),IF($AE20=2017,VLOOKUP(Brut!FB20,Semaines!$E$2:$L$523,8,FALSE),IF($AE20=2018,VLOOKUP(Brut!FB20,Semaines!$F$2:$L$523,7,FALSE),IF($AE20=2019,VLOOKUP(Brut!FB20,Semaines!$G$2:$L$523,6,FALSE),IF($AE20=2020,VLOOKUP(Brut!FB20,Semaines!$H$2:$L$523,5,FALSE),IF($AE20=2021,VLOOKUP(Brut!FB20,Semaines!$I$2:$L$523,4,FALSE),IF($AE20=2022,VLOOKUP(Brut!FB20,Semaines!$J$2:$L$523,3,FALSE),""))))))))))</f>
        <v>2016</v>
      </c>
      <c r="FB20" s="134"/>
      <c r="FC20" s="133"/>
      <c r="FD20" s="210"/>
      <c r="FE20" s="209"/>
      <c r="FF20" s="118">
        <f>IF($AE20=2013,VLOOKUP(Brut!FH20,Semaines!$A$2:$L$523,11,FALSE),IF($AE20=2014,VLOOKUP(Brut!FH20,Semaines!$B$2:$L$523,10,FALSE),IF($AE20=2015,VLOOKUP(Brut!FH20,Semaines!$C$2:$L$523,9,FALSE),IF($AE20=2016,VLOOKUP(Brut!FH20,Semaines!$D$2:$L$523,8,FALSE),IF($AE20=2017,VLOOKUP(Brut!FH20,Semaines!$E$2:$L$523,7,FALSE),IF($AE20=2018,VLOOKUP(Brut!FH20,Semaines!$F$2:$L$523,6,FALSE),IF($AE20=2019,VLOOKUP(Brut!FH20,Semaines!$G$2:$L$523,5,FALSE),IF($AE20=2020,VLOOKUP(Brut!FH20,Semaines!$H$2:$L$523,4,FALSE),IF($AE20=2021,VLOOKUP(Brut!FH20,Semaines!$I$2:$L$523,3,FALSE),IF($AE20=2022,VLOOKUP(Brut!FH20,Semaines!$J$2:$L$523,2,FALSE),""))))))))))</f>
        <v>38</v>
      </c>
      <c r="FG20" s="119">
        <f>IF($AE20=2013,VLOOKUP(Brut!FH20,Semaines!$A$2:$L$523,12,FALSE),IF($AE20=2014,VLOOKUP(Brut!FH20,Semaines!$B$2:$L$523,11,FALSE),IF($AE20=2015,VLOOKUP(Brut!FH20,Semaines!$C$2:$L$523,10,FALSE),IF($AE20=2016,VLOOKUP(Brut!FH20,Semaines!$D$2:$L$523,9,FALSE),IF($AE20=2017,VLOOKUP(Brut!FH20,Semaines!$E$2:$L$523,8,FALSE),IF($AE20=2018,VLOOKUP(Brut!FH20,Semaines!$F$2:$L$523,7,FALSE),IF($AE20=2019,VLOOKUP(Brut!FH20,Semaines!$G$2:$L$523,6,FALSE),IF($AE20=2020,VLOOKUP(Brut!FH20,Semaines!$H$2:$L$523,5,FALSE),IF($AE20=2021,VLOOKUP(Brut!FH20,Semaines!$I$2:$L$523,4,FALSE),IF($AE20=2022,VLOOKUP(Brut!FH20,Semaines!$J$2:$L$523,3,FALSE),""))))))))))</f>
        <v>2016</v>
      </c>
      <c r="FH20" s="134"/>
      <c r="FI20" s="133"/>
      <c r="FJ20" s="208"/>
      <c r="FK20" s="118">
        <f>IF($AE20=2013,VLOOKUP(Brut!FM20,Semaines!$A$2:$L$523,11,FALSE),IF($AE20=2014,VLOOKUP(Brut!FM20,Semaines!$B$2:$L$523,10,FALSE),IF($AE20=2015,VLOOKUP(Brut!FM20,Semaines!$C$2:$L$523,9,FALSE),IF($AE20=2016,VLOOKUP(Brut!FM20,Semaines!$D$2:$L$523,8,FALSE),IF($AE20=2017,VLOOKUP(Brut!FM20,Semaines!$E$2:$L$523,7,FALSE),IF($AE20=2018,VLOOKUP(Brut!FM20,Semaines!$F$2:$L$523,6,FALSE),IF($AE20=2019,VLOOKUP(Brut!FM20,Semaines!$G$2:$L$523,5,FALSE),IF($AE20=2020,VLOOKUP(Brut!FM20,Semaines!$H$2:$L$523,4,FALSE),IF($AE20=2021,VLOOKUP(Brut!FM20,Semaines!$I$2:$L$523,3,FALSE),IF($AE20=2022,VLOOKUP(Brut!FM20,Semaines!$J$2:$L$523,2,FALSE),""))))))))))</f>
        <v>38</v>
      </c>
      <c r="FL20" s="119">
        <f>IF($AE20=2013,VLOOKUP(Brut!FM20,Semaines!$A$2:$L$523,12,FALSE),IF($AE20=2014,VLOOKUP(Brut!FM20,Semaines!$B$2:$L$523,11,FALSE),IF($AE20=2015,VLOOKUP(Brut!FM20,Semaines!$C$2:$L$523,10,FALSE),IF($AE20=2016,VLOOKUP(Brut!FM20,Semaines!$D$2:$L$523,9,FALSE),IF($AE20=2017,VLOOKUP(Brut!FM20,Semaines!$E$2:$L$523,8,FALSE),IF($AE20=2018,VLOOKUP(Brut!FM20,Semaines!$F$2:$L$523,7,FALSE),IF($AE20=2019,VLOOKUP(Brut!FM20,Semaines!$G$2:$L$523,6,FALSE),IF($AE20=2020,VLOOKUP(Brut!FM20,Semaines!$H$2:$L$523,5,FALSE),IF($AE20=2021,VLOOKUP(Brut!FM20,Semaines!$I$2:$L$523,4,FALSE),IF($AE20=2022,VLOOKUP(Brut!FM20,Semaines!$J$2:$L$523,3,FALSE),""))))))))))</f>
        <v>2016</v>
      </c>
      <c r="FM20" s="134"/>
      <c r="FN20" s="133"/>
      <c r="FO20" s="118">
        <f>IF($AE20=2013,VLOOKUP(Brut!FQ20,Semaines!$A$2:$L$523,11,FALSE),IF($AE20=2014,VLOOKUP(Brut!FQ20,Semaines!$B$2:$L$523,10,FALSE),IF($AE20=2015,VLOOKUP(Brut!FQ20,Semaines!$C$2:$L$523,9,FALSE),IF($AE20=2016,VLOOKUP(Brut!FQ20,Semaines!$D$2:$L$523,8,FALSE),IF($AE20=2017,VLOOKUP(Brut!FQ20,Semaines!$E$2:$L$523,7,FALSE),IF($AE20=2018,VLOOKUP(Brut!FQ20,Semaines!$F$2:$L$523,6,FALSE),IF($AE20=2019,VLOOKUP(Brut!FQ20,Semaines!$G$2:$L$523,5,FALSE),IF($AE20=2020,VLOOKUP(Brut!FQ20,Semaines!$H$2:$L$523,4,FALSE),IF($AE20=2021,VLOOKUP(Brut!FQ20,Semaines!$I$2:$L$523,3,FALSE),IF($AE20=2022,VLOOKUP(Brut!FQ20,Semaines!$J$2:$L$523,2,FALSE),""))))))))))</f>
        <v>39</v>
      </c>
      <c r="FP20" s="119">
        <f>IF($AE20=2013,VLOOKUP(Brut!FQ20,Semaines!$A$2:$L$523,12,FALSE),IF($AE20=2014,VLOOKUP(Brut!FQ20,Semaines!$B$2:$L$523,11,FALSE),IF($AE20=2015,VLOOKUP(Brut!FQ20,Semaines!$C$2:$L$523,10,FALSE),IF($AE20=2016,VLOOKUP(Brut!FQ20,Semaines!$D$2:$L$523,9,FALSE),IF($AE20=2017,VLOOKUP(Brut!FQ20,Semaines!$E$2:$L$523,8,FALSE),IF($AE20=2018,VLOOKUP(Brut!FQ20,Semaines!$F$2:$L$523,7,FALSE),IF($AE20=2019,VLOOKUP(Brut!FQ20,Semaines!$G$2:$L$523,6,FALSE),IF($AE20=2020,VLOOKUP(Brut!FQ20,Semaines!$H$2:$L$523,5,FALSE),IF($AE20=2021,VLOOKUP(Brut!FQ20,Semaines!$I$2:$L$523,4,FALSE),IF($AE20=2022,VLOOKUP(Brut!FQ20,Semaines!$J$2:$L$523,3,FALSE),""))))))))))</f>
        <v>2016</v>
      </c>
      <c r="FQ20" s="134"/>
      <c r="FR20" s="133"/>
      <c r="FS20" s="208"/>
      <c r="FT20" s="208"/>
      <c r="FU20" s="118">
        <f>IF($AE20=2013,VLOOKUP(Brut!FW20,Semaines!$A$2:$L$523,11,FALSE),IF($AE20=2014,VLOOKUP(Brut!FW20,Semaines!$B$2:$L$523,10,FALSE),IF($AE20=2015,VLOOKUP(Brut!FW20,Semaines!$C$2:$L$523,9,FALSE),IF($AE20=2016,VLOOKUP(Brut!FW20,Semaines!$D$2:$L$523,8,FALSE),IF($AE20=2017,VLOOKUP(Brut!FW20,Semaines!$E$2:$L$523,7,FALSE),IF($AE20=2018,VLOOKUP(Brut!FW20,Semaines!$F$2:$L$523,6,FALSE),IF($AE20=2019,VLOOKUP(Brut!FW20,Semaines!$G$2:$L$523,5,FALSE),IF($AE20=2020,VLOOKUP(Brut!FW20,Semaines!$H$2:$L$523,4,FALSE),IF($AE20=2021,VLOOKUP(Brut!FW20,Semaines!$I$2:$L$523,3,FALSE),IF($AE20=2022,VLOOKUP(Brut!FW20,Semaines!$J$2:$L$523,2,FALSE),""))))))))))</f>
        <v>41</v>
      </c>
      <c r="FV20" s="119">
        <f>IF($AE20=2013,VLOOKUP(Brut!FW20,Semaines!$A$2:$L$523,12,FALSE),IF($AE20=2014,VLOOKUP(Brut!FW20,Semaines!$B$2:$L$523,11,FALSE),IF($AE20=2015,VLOOKUP(Brut!FW20,Semaines!$C$2:$L$523,10,FALSE),IF($AE20=2016,VLOOKUP(Brut!FW20,Semaines!$D$2:$L$523,9,FALSE),IF($AE20=2017,VLOOKUP(Brut!FW20,Semaines!$E$2:$L$523,8,FALSE),IF($AE20=2018,VLOOKUP(Brut!FW20,Semaines!$F$2:$L$523,7,FALSE),IF($AE20=2019,VLOOKUP(Brut!FW20,Semaines!$G$2:$L$523,6,FALSE),IF($AE20=2020,VLOOKUP(Brut!FW20,Semaines!$H$2:$L$523,5,FALSE),IF($AE20=2021,VLOOKUP(Brut!FW20,Semaines!$I$2:$L$523,4,FALSE),IF($AE20=2022,VLOOKUP(Brut!FW20,Semaines!$J$2:$L$523,3,FALSE),""))))))))))</f>
        <v>2016</v>
      </c>
      <c r="FW20" s="134"/>
      <c r="FX20" s="133"/>
      <c r="FY20" s="118">
        <f>IF($AE20=2013,VLOOKUP(Brut!GA20,Semaines!$A$2:$L$523,11,FALSE),IF($AE20=2014,VLOOKUP(Brut!GA20,Semaines!$B$2:$L$523,10,FALSE),IF($AE20=2015,VLOOKUP(Brut!GA20,Semaines!$C$2:$L$523,9,FALSE),IF($AE20=2016,VLOOKUP(Brut!GA20,Semaines!$D$2:$L$523,8,FALSE),IF($AE20=2017,VLOOKUP(Brut!GA20,Semaines!$E$2:$L$523,7,FALSE),IF($AE20=2018,VLOOKUP(Brut!GA20,Semaines!$F$2:$L$523,6,FALSE),IF($AE20=2019,VLOOKUP(Brut!GA20,Semaines!$G$2:$L$523,5,FALSE),IF($AE20=2020,VLOOKUP(Brut!GA20,Semaines!$H$2:$L$523,4,FALSE),IF($AE20=2021,VLOOKUP(Brut!GA20,Semaines!$I$2:$L$523,3,FALSE),IF($AE20=2022,VLOOKUP(Brut!GA20,Semaines!$J$2:$L$523,2,FALSE),""))))))))))</f>
        <v>42</v>
      </c>
      <c r="FZ20" s="119">
        <f>IF($AE20=2013,VLOOKUP(Brut!GA20,Semaines!$A$2:$L$523,12,FALSE),IF($AE20=2014,VLOOKUP(Brut!GA20,Semaines!$B$2:$L$523,11,FALSE),IF($AE20=2015,VLOOKUP(Brut!GA20,Semaines!$C$2:$L$523,10,FALSE),IF($AE20=2016,VLOOKUP(Brut!GA20,Semaines!$D$2:$L$523,9,FALSE),IF($AE20=2017,VLOOKUP(Brut!GA20,Semaines!$E$2:$L$523,8,FALSE),IF($AE20=2018,VLOOKUP(Brut!GA20,Semaines!$F$2:$L$523,7,FALSE),IF($AE20=2019,VLOOKUP(Brut!GA20,Semaines!$G$2:$L$523,6,FALSE),IF($AE20=2020,VLOOKUP(Brut!GA20,Semaines!$H$2:$L$523,5,FALSE),IF($AE20=2021,VLOOKUP(Brut!GA20,Semaines!$I$2:$L$523,4,FALSE),IF($AE20=2022,VLOOKUP(Brut!GA20,Semaines!$J$2:$L$523,3,FALSE),""))))))))))</f>
        <v>2016</v>
      </c>
      <c r="GA20" s="134"/>
      <c r="GB20" s="133"/>
      <c r="GC20" s="118">
        <f>IF($AE20=2013,VLOOKUP(Brut!GE20,Semaines!$A$2:$L$523,11,FALSE),IF($AE20=2014,VLOOKUP(Brut!GE20,Semaines!$B$2:$L$523,10,FALSE),IF($AE20=2015,VLOOKUP(Brut!GE20,Semaines!$C$2:$L$523,9,FALSE),IF($AE20=2016,VLOOKUP(Brut!GE20,Semaines!$D$2:$L$523,8,FALSE),IF($AE20=2017,VLOOKUP(Brut!GE20,Semaines!$E$2:$L$523,7,FALSE),IF($AE20=2018,VLOOKUP(Brut!GE20,Semaines!$F$2:$L$523,6,FALSE),IF($AE20=2019,VLOOKUP(Brut!GE20,Semaines!$G$2:$L$523,5,FALSE),IF($AE20=2020,VLOOKUP(Brut!GE20,Semaines!$H$2:$L$523,4,FALSE),IF($AE20=2021,VLOOKUP(Brut!GE20,Semaines!$I$2:$L$523,3,FALSE),IF($AE20=2022,VLOOKUP(Brut!GE20,Semaines!$J$2:$L$523,2,FALSE),""))))))))))</f>
        <v>42</v>
      </c>
      <c r="GD20" s="119">
        <f>IF($AE20=2013,VLOOKUP(Brut!GE20,Semaines!$A$2:$L$523,12,FALSE),IF($AE20=2014,VLOOKUP(Brut!GE20,Semaines!$B$2:$L$523,11,FALSE),IF($AE20=2015,VLOOKUP(Brut!GE20,Semaines!$C$2:$L$523,10,FALSE),IF($AE20=2016,VLOOKUP(Brut!GE20,Semaines!$D$2:$L$523,9,FALSE),IF($AE20=2017,VLOOKUP(Brut!GE20,Semaines!$E$2:$L$523,8,FALSE),IF($AE20=2018,VLOOKUP(Brut!GE20,Semaines!$F$2:$L$523,7,FALSE),IF($AE20=2019,VLOOKUP(Brut!GE20,Semaines!$G$2:$L$523,6,FALSE),IF($AE20=2020,VLOOKUP(Brut!GE20,Semaines!$H$2:$L$523,5,FALSE),IF($AE20=2021,VLOOKUP(Brut!GE20,Semaines!$I$2:$L$523,4,FALSE),IF($AE20=2022,VLOOKUP(Brut!GE20,Semaines!$J$2:$L$523,3,FALSE),""))))))))))</f>
        <v>2016</v>
      </c>
      <c r="GE20" s="134"/>
      <c r="GF20" s="133"/>
      <c r="GG20" s="208"/>
      <c r="GH20" s="118">
        <f>IF($AE20=2013,VLOOKUP(Brut!GJ20,Semaines!$A$2:$L$523,11,FALSE),IF($AE20=2014,VLOOKUP(Brut!GJ20,Semaines!$B$2:$L$523,10,FALSE),IF($AE20=2015,VLOOKUP(Brut!GJ20,Semaines!$C$2:$L$523,9,FALSE),IF($AE20=2016,VLOOKUP(Brut!GJ20,Semaines!$D$2:$L$523,8,FALSE),IF($AE20=2017,VLOOKUP(Brut!GJ20,Semaines!$E$2:$L$523,7,FALSE),IF($AE20=2018,VLOOKUP(Brut!GJ20,Semaines!$F$2:$L$523,6,FALSE),IF($AE20=2019,VLOOKUP(Brut!GJ20,Semaines!$G$2:$L$523,5,FALSE),IF($AE20=2020,VLOOKUP(Brut!GJ20,Semaines!$H$2:$L$523,4,FALSE),IF($AE20=2021,VLOOKUP(Brut!GJ20,Semaines!$I$2:$L$523,3,FALSE),IF($AE20=2022,VLOOKUP(Brut!GJ20,Semaines!$J$2:$L$523,2,FALSE),""))))))))))</f>
        <v>43</v>
      </c>
      <c r="GI20" s="119">
        <f>IF($AE20=2013,VLOOKUP(Brut!GJ20,Semaines!$A$2:$L$523,12,FALSE),IF($AE20=2014,VLOOKUP(Brut!GJ20,Semaines!$B$2:$L$523,11,FALSE),IF($AE20=2015,VLOOKUP(Brut!GJ20,Semaines!$C$2:$L$523,10,FALSE),IF($AE20=2016,VLOOKUP(Brut!GJ20,Semaines!$D$2:$L$523,9,FALSE),IF($AE20=2017,VLOOKUP(Brut!GJ20,Semaines!$E$2:$L$523,8,FALSE),IF($AE20=2018,VLOOKUP(Brut!GJ20,Semaines!$F$2:$L$523,7,FALSE),IF($AE20=2019,VLOOKUP(Brut!GJ20,Semaines!$G$2:$L$523,6,FALSE),IF($AE20=2020,VLOOKUP(Brut!GJ20,Semaines!$H$2:$L$523,5,FALSE),IF($AE20=2021,VLOOKUP(Brut!GJ20,Semaines!$I$2:$L$523,4,FALSE),IF($AE20=2022,VLOOKUP(Brut!GJ20,Semaines!$J$2:$L$523,3,FALSE),""))))))))))</f>
        <v>2016</v>
      </c>
      <c r="GJ20" s="134"/>
      <c r="GK20" s="133"/>
      <c r="GL20" s="118">
        <f>IF($AE20=2013,VLOOKUP(Brut!GN20,Semaines!$A$2:$L$523,11,FALSE),IF($AE20=2014,VLOOKUP(Brut!GN20,Semaines!$B$2:$L$523,10,FALSE),IF($AE20=2015,VLOOKUP(Brut!GN20,Semaines!$C$2:$L$523,9,FALSE),IF($AE20=2016,VLOOKUP(Brut!GN20,Semaines!$D$2:$L$523,8,FALSE),IF($AE20=2017,VLOOKUP(Brut!GN20,Semaines!$E$2:$L$523,7,FALSE),IF($AE20=2018,VLOOKUP(Brut!GN20,Semaines!$F$2:$L$523,6,FALSE),IF($AE20=2019,VLOOKUP(Brut!GN20,Semaines!$G$2:$L$523,5,FALSE),IF($AE20=2020,VLOOKUP(Brut!GN20,Semaines!$H$2:$L$523,4,FALSE),IF($AE20=2021,VLOOKUP(Brut!GN20,Semaines!$I$2:$L$523,3,FALSE),IF($AE20=2022,VLOOKUP(Brut!GN20,Semaines!$J$2:$L$523,2,FALSE),""))))))))))</f>
        <v>44</v>
      </c>
      <c r="GM20" s="119">
        <f>IF($AE20=2013,VLOOKUP(Brut!GN20,Semaines!$A$2:$L$523,12,FALSE),IF($AE20=2014,VLOOKUP(Brut!GN20,Semaines!$B$2:$L$523,11,FALSE),IF($AE20=2015,VLOOKUP(Brut!GN20,Semaines!$C$2:$L$523,10,FALSE),IF($AE20=2016,VLOOKUP(Brut!GN20,Semaines!$D$2:$L$523,9,FALSE),IF($AE20=2017,VLOOKUP(Brut!GN20,Semaines!$E$2:$L$523,8,FALSE),IF($AE20=2018,VLOOKUP(Brut!GN20,Semaines!$F$2:$L$523,7,FALSE),IF($AE20=2019,VLOOKUP(Brut!GN20,Semaines!$G$2:$L$523,6,FALSE),IF($AE20=2020,VLOOKUP(Brut!GN20,Semaines!$H$2:$L$523,5,FALSE),IF($AE20=2021,VLOOKUP(Brut!GN20,Semaines!$I$2:$L$523,4,FALSE),IF($AE20=2022,VLOOKUP(Brut!GN20,Semaines!$J$2:$L$523,3,FALSE),""))))))))))</f>
        <v>2016</v>
      </c>
      <c r="GN20" s="134"/>
      <c r="GO20" s="133"/>
      <c r="GP20" s="210"/>
      <c r="GQ20" s="211"/>
      <c r="GR20" s="210"/>
      <c r="GS20" s="209"/>
      <c r="GT20" s="211"/>
      <c r="GU20" s="209"/>
      <c r="GV20" s="118">
        <f>IF($AE20=2013,VLOOKUP(Brut!GX20,Semaines!$A$2:$L$523,11,FALSE),IF($AE20=2014,VLOOKUP(Brut!GX20,Semaines!$B$2:$L$523,10,FALSE),IF($AE20=2015,VLOOKUP(Brut!GX20,Semaines!$C$2:$L$523,9,FALSE),IF($AE20=2016,VLOOKUP(Brut!GX20,Semaines!$D$2:$L$523,8,FALSE),IF($AE20=2017,VLOOKUP(Brut!GX20,Semaines!$E$2:$L$523,7,FALSE),IF($AE20=2018,VLOOKUP(Brut!GX20,Semaines!$F$2:$L$523,6,FALSE),IF($AE20=2019,VLOOKUP(Brut!GX20,Semaines!$G$2:$L$523,5,FALSE),IF($AE20=2020,VLOOKUP(Brut!GX20,Semaines!$H$2:$L$523,4,FALSE),IF($AE20=2021,VLOOKUP(Brut!GX20,Semaines!$I$2:$L$523,3,FALSE),IF($AE20=2022,VLOOKUP(Brut!GX20,Semaines!$J$2:$L$523,2,FALSE),""))))))))))</f>
        <v>45</v>
      </c>
      <c r="GW20" s="119">
        <f>IF($AE20=2013,VLOOKUP(Brut!GX20,Semaines!$A$2:$L$523,12,FALSE),IF($AE20=2014,VLOOKUP(Brut!GX20,Semaines!$B$2:$L$523,11,FALSE),IF($AE20=2015,VLOOKUP(Brut!GX20,Semaines!$C$2:$L$523,10,FALSE),IF($AE20=2016,VLOOKUP(Brut!GX20,Semaines!$D$2:$L$523,9,FALSE),IF($AE20=2017,VLOOKUP(Brut!GX20,Semaines!$E$2:$L$523,8,FALSE),IF($AE20=2018,VLOOKUP(Brut!GX20,Semaines!$F$2:$L$523,7,FALSE),IF($AE20=2019,VLOOKUP(Brut!GX20,Semaines!$G$2:$L$523,6,FALSE),IF($AE20=2020,VLOOKUP(Brut!GX20,Semaines!$H$2:$L$523,5,FALSE),IF($AE20=2021,VLOOKUP(Brut!GX20,Semaines!$I$2:$L$523,4,FALSE),IF($AE20=2022,VLOOKUP(Brut!GX20,Semaines!$J$2:$L$523,3,FALSE),""))))))))))</f>
        <v>2016</v>
      </c>
      <c r="GX20" s="134"/>
      <c r="GY20" s="133"/>
      <c r="GZ20" s="208"/>
      <c r="HA20" s="214"/>
      <c r="HB20" s="215"/>
      <c r="HC20" s="182"/>
      <c r="HD20" s="209"/>
      <c r="HE20" s="208"/>
      <c r="HF20" s="118">
        <f>IF($AE20=2013,VLOOKUP(Brut!HH20,Semaines!$A$2:$L$523,11,FALSE),IF($AE20=2014,VLOOKUP(Brut!HH20,Semaines!$B$2:$L$523,10,FALSE),IF($AE20=2015,VLOOKUP(Brut!HH20,Semaines!$C$2:$L$523,9,FALSE),IF($AE20=2016,VLOOKUP(Brut!HH20,Semaines!$D$2:$L$523,8,FALSE),IF($AE20=2017,VLOOKUP(Brut!HH20,Semaines!$E$2:$L$523,7,FALSE),IF($AE20=2018,VLOOKUP(Brut!HH20,Semaines!$F$2:$L$523,6,FALSE),IF($AE20=2019,VLOOKUP(Brut!HH20,Semaines!$G$2:$L$523,5,FALSE),IF($AE20=2020,VLOOKUP(Brut!HH20,Semaines!$H$2:$L$523,4,FALSE),IF($AE20=2021,VLOOKUP(Brut!HH20,Semaines!$I$2:$L$523,3,FALSE),IF($AE20=2022,VLOOKUP(Brut!HH20,Semaines!$J$2:$L$523,2,FALSE),""))))))))))</f>
        <v>46</v>
      </c>
      <c r="HG20" s="119">
        <f>IF($AE20=2013,VLOOKUP(Brut!HH20,Semaines!$A$2:$L$523,12,FALSE),IF($AE20=2014,VLOOKUP(Brut!HH20,Semaines!$B$2:$L$523,11,FALSE),IF($AE20=2015,VLOOKUP(Brut!HH20,Semaines!$C$2:$L$523,10,FALSE),IF($AE20=2016,VLOOKUP(Brut!HH20,Semaines!$D$2:$L$523,9,FALSE),IF($AE20=2017,VLOOKUP(Brut!HH20,Semaines!$E$2:$L$523,8,FALSE),IF($AE20=2018,VLOOKUP(Brut!HH20,Semaines!$F$2:$L$523,7,FALSE),IF($AE20=2019,VLOOKUP(Brut!HH20,Semaines!$G$2:$L$523,6,FALSE),IF($AE20=2020,VLOOKUP(Brut!HH20,Semaines!$H$2:$L$523,5,FALSE),IF($AE20=2021,VLOOKUP(Brut!HH20,Semaines!$I$2:$L$523,4,FALSE),IF($AE20=2022,VLOOKUP(Brut!HH20,Semaines!$J$2:$L$523,3,FALSE),""))))))))))</f>
        <v>2016</v>
      </c>
      <c r="HH20" s="134"/>
      <c r="HI20" s="133"/>
      <c r="HJ20" s="210"/>
      <c r="HK20" s="209"/>
      <c r="HL20" s="118">
        <f>IF($AE20=2013,VLOOKUP(Brut!HN20,Semaines!$A$2:$L$523,11,FALSE),IF($AE20=2014,VLOOKUP(Brut!HN20,Semaines!$B$2:$L$523,10,FALSE),IF($AE20=2015,VLOOKUP(Brut!HN20,Semaines!$C$2:$L$523,9,FALSE),IF($AE20=2016,VLOOKUP(Brut!HN20,Semaines!$D$2:$L$523,8,FALSE),IF($AE20=2017,VLOOKUP(Brut!HN20,Semaines!$E$2:$L$523,7,FALSE),IF($AE20=2018,VLOOKUP(Brut!HN20,Semaines!$F$2:$L$523,6,FALSE),IF($AE20=2019,VLOOKUP(Brut!HN20,Semaines!$G$2:$L$523,5,FALSE),IF($AE20=2020,VLOOKUP(Brut!HN20,Semaines!$H$2:$L$523,4,FALSE),IF($AE20=2021,VLOOKUP(Brut!HN20,Semaines!$I$2:$L$523,3,FALSE),IF($AE20=2022,VLOOKUP(Brut!HN20,Semaines!$J$2:$L$523,2,FALSE),""))))))))))</f>
        <v>47</v>
      </c>
      <c r="HM20" s="119">
        <f>IF($AE20=2013,VLOOKUP(Brut!HN20,Semaines!$A$2:$L$523,12,FALSE),IF($AE20=2014,VLOOKUP(Brut!HN20,Semaines!$B$2:$L$523,11,FALSE),IF($AE20=2015,VLOOKUP(Brut!HN20,Semaines!$C$2:$L$523,10,FALSE),IF($AE20=2016,VLOOKUP(Brut!HN20,Semaines!$D$2:$L$523,9,FALSE),IF($AE20=2017,VLOOKUP(Brut!HN20,Semaines!$E$2:$L$523,8,FALSE),IF($AE20=2018,VLOOKUP(Brut!HN20,Semaines!$F$2:$L$523,7,FALSE),IF($AE20=2019,VLOOKUP(Brut!HN20,Semaines!$G$2:$L$523,6,FALSE),IF($AE20=2020,VLOOKUP(Brut!HN20,Semaines!$H$2:$L$523,5,FALSE),IF($AE20=2021,VLOOKUP(Brut!HN20,Semaines!$I$2:$L$523,4,FALSE),IF($AE20=2022,VLOOKUP(Brut!HN20,Semaines!$J$2:$L$523,3,FALSE),""))))))))))</f>
        <v>2016</v>
      </c>
      <c r="HN20" s="134"/>
      <c r="HO20" s="133"/>
      <c r="HP20" s="210"/>
      <c r="HQ20" s="211"/>
      <c r="HR20" s="210"/>
      <c r="HS20" s="209"/>
      <c r="HT20" s="209"/>
      <c r="HU20" s="208"/>
      <c r="HV20" s="208"/>
      <c r="HW20" s="210"/>
      <c r="HX20" s="209"/>
      <c r="HY20" s="229">
        <f>IF($AE20=2013,VLOOKUP(Brut!IA20,Semaines!$A$2:$L$523,11,FALSE),IF($AE20=2014,VLOOKUP(Brut!IA20,Semaines!$B$2:$L$523,10,FALSE),IF($AE20=2015,VLOOKUP(Brut!IA20,Semaines!$C$2:$L$523,9,FALSE),IF($AE20=2016,VLOOKUP(Brut!IA20,Semaines!$D$2:$L$523,8,FALSE),IF($AE20=2017,VLOOKUP(Brut!IA20,Semaines!$E$2:$L$523,7,FALSE),IF($AE20=2018,VLOOKUP(Brut!IA20,Semaines!$F$2:$L$523,6,FALSE),IF($AE20=2019,VLOOKUP(Brut!IA20,Semaines!$G$2:$L$523,5,FALSE),IF($AE20=2020,VLOOKUP(Brut!IA20,Semaines!$H$2:$L$523,4,FALSE),IF($AE20=2021,VLOOKUP(Brut!IA20,Semaines!$I$2:$L$523,3,FALSE),IF($AE20=2022,VLOOKUP(Brut!IA20,Semaines!$J$2:$L$523,2,FALSE),""))))))))))</f>
        <v>48</v>
      </c>
      <c r="HZ20" s="119">
        <f>IF($AE20=2013,VLOOKUP(Brut!IA20,Semaines!$A$2:$L$523,12,FALSE),IF($AE20=2014,VLOOKUP(Brut!IA20,Semaines!$B$2:$L$523,11,FALSE),IF($AE20=2015,VLOOKUP(Brut!IA20,Semaines!$C$2:$L$523,10,FALSE),IF($AE20=2016,VLOOKUP(Brut!IA20,Semaines!$D$2:$L$523,9,FALSE),IF($AE20=2017,VLOOKUP(Brut!IA20,Semaines!$E$2:$L$523,8,FALSE),IF($AE20=2018,VLOOKUP(Brut!IA20,Semaines!$F$2:$L$523,7,FALSE),IF($AE20=2019,VLOOKUP(Brut!IA20,Semaines!$G$2:$L$523,6,FALSE),IF($AE20=2020,VLOOKUP(Brut!IA20,Semaines!$H$2:$L$523,5,FALSE),IF($AE20=2021,VLOOKUP(Brut!IA20,Semaines!$I$2:$L$523,4,FALSE),IF($AE20=2022,VLOOKUP(Brut!IA20,Semaines!$J$2:$L$523,3,FALSE),""))))))))))</f>
        <v>2016</v>
      </c>
      <c r="IA20" s="134"/>
      <c r="IB20" s="133"/>
      <c r="IC20" s="118">
        <f>IF($AE20=2013,VLOOKUP(Brut!IE20,Semaines!$A$2:$L$523,11,FALSE),IF($AE20=2014,VLOOKUP(Brut!IE20,Semaines!$B$2:$L$523,10,FALSE),IF($AE20=2015,VLOOKUP(Brut!IE20,Semaines!$C$2:$L$523,9,FALSE),IF($AE20=2016,VLOOKUP(Brut!IE20,Semaines!$D$2:$L$523,8,FALSE),IF($AE20=2017,VLOOKUP(Brut!IE20,Semaines!$E$2:$L$523,7,FALSE),IF($AE20=2018,VLOOKUP(Brut!IE20,Semaines!$F$2:$L$523,6,FALSE),IF($AE20=2019,VLOOKUP(Brut!IE20,Semaines!$G$2:$L$523,5,FALSE),IF($AE20=2020,VLOOKUP(Brut!IE20,Semaines!$H$2:$L$523,4,FALSE),IF($AE20=2021,VLOOKUP(Brut!IE20,Semaines!$I$2:$L$523,3,FALSE),IF($AE20=2022,VLOOKUP(Brut!IE20,Semaines!$J$2:$L$523,2,FALSE),""))))))))))</f>
        <v>48</v>
      </c>
      <c r="ID20" s="119">
        <f>IF($AE20=2013,VLOOKUP(Brut!IE20,Semaines!$A$2:$L$523,12,FALSE),IF($AE20=2014,VLOOKUP(Brut!IE20,Semaines!$B$2:$L$523,11,FALSE),IF($AE20=2015,VLOOKUP(Brut!IE20,Semaines!$C$2:$L$523,10,FALSE),IF($AE20=2016,VLOOKUP(Brut!IE20,Semaines!$D$2:$L$523,9,FALSE),IF($AE20=2017,VLOOKUP(Brut!IE20,Semaines!$E$2:$L$523,8,FALSE),IF($AE20=2018,VLOOKUP(Brut!IE20,Semaines!$F$2:$L$523,7,FALSE),IF($AE20=2019,VLOOKUP(Brut!IE20,Semaines!$G$2:$L$523,6,FALSE),IF($AE20=2020,VLOOKUP(Brut!IE20,Semaines!$H$2:$L$523,5,FALSE),IF($AE20=2021,VLOOKUP(Brut!IE20,Semaines!$I$2:$L$523,4,FALSE),IF($AE20=2022,VLOOKUP(Brut!IE20,Semaines!$J$2:$L$523,3,FALSE),""))))))))))</f>
        <v>2016</v>
      </c>
      <c r="IE20" s="134"/>
      <c r="IF20" s="133"/>
      <c r="IG20" s="128">
        <f>IF(Import!AY10=0,"",Import!AY10)</f>
        <v>42790</v>
      </c>
      <c r="IH20" s="118">
        <f t="array" ref="IH20">IFERROR(IF(IG20="",IF(IE20="",IF(IC20="","",IF($AE20=2013,VLOOKUP(Brut!IE20+1,Semaines!$A$2:$L$523,11,FALSE),IF($AE20=2014,VLOOKUP(Brut!IE20+1,Semaines!$B$2:$L$523,10,FALSE),IF($AE20=2015,VLOOKUP(Brut!IE20+1,Semaines!$C$2:$L$523,9,FALSE),IF($AE20=2016,VLOOKUP(Brut!IE20+1,Semaines!$D$2:$L$523,8,FALSE),IF($AE20=2017,VLOOKUP(Brut!IE20+1,Semaines!$E$2:$L$523,7,FALSE),IF($AE20=2018,VLOOKUP(Brut!IE20+1,Semaines!$F$2:$L$523,6,FALSE),IF($AE20=2019,VLOOKUP(Brut!IE20+1,Semaines!$G$2:$L$523,5,FALSE),IF($AE20=2020,VLOOKUP(Brut!IE20+1,Semaines!$H$2:$L$523,4,FALSE),IF($AE20=2021,VLOOKUP(Brut!IE20+1,Semaines!$I$2:$L$523,3,FALSE),IF($AE20=2022,VLOOKUP(Brut!IE20+1,Semaines!$J$2:$L$523,2,FALSE),""))))))))))),IF(IF20="",IF($AE20=2013,VLOOKUP(Brut!IE20+1,Semaines!$A$2:$L$523,11,FALSE),IF($AE20=2014,VLOOKUP(Brut!IE20+1,Semaines!$B$2:$L$523,10,FALSE),IF($AE20=2015,VLOOKUP(Brut!IE20+1,Semaines!$C$2:$L$523,9,FALSE),IF($AE20=2016,VLOOKUP(Brut!IE20+1,Semaines!$D$2:$L$523,8,FALSE),IF($AE20=2017,VLOOKUP(Brut!IE20+1,Semaines!$E$2:$L$523,7,FALSE),IF($AE20=2018,VLOOKUP(Brut!IE20+1,Semaines!$F$2:$L$523,6,FALSE),IF($AE20=2019,VLOOKUP(Brut!IE20+1,Semaines!$G$2:$L$523,5,FALSE),IF($AE20=2020,VLOOKUP(Brut!IE20+1,Semaines!$H$2:$L$523,4,FALSE),IF($AE20=2021,VLOOKUP(Brut!IE20+1,Semaines!$I$2:$L$523,3,FALSE),IF($AE20=2022,VLOOKUP(Brut!IE20+1,Semaines!$J$2:$L$523,2,FALSE),"")))))))))),IF($AE20=2013,VLOOKUP(Brut!IG20+1,Semaines!$A$2:$L$523,11,FALSE),IF($AE20=2014,VLOOKUP(Brut!IG20+1,Semaines!$B$2:$L$523,10,FALSE),IF($AE20=2015,VLOOKUP(Brut!IG20+1,Semaines!$C$2:$L$523,9,FALSE),IF($AE20=2016,VLOOKUP(Brut!IG20+1,Semaines!$D$2:$L$523,8,FALSE),IF($AE20=2017,VLOOKUP(Brut!IG20+1,Semaines!$E$2:$L$523,7,FALSE),IF($AE20=2018,VLOOKUP(Brut!IG20+1,Semaines!$F$2:$L$523,6,FALSE),IF($AE20=2019,VLOOKUP(Brut!IG20+1,Semaines!$G$2:$L$523,5,FALSE),IF($AE20=2020,VLOOKUP(Brut!IG20+1,Semaines!$H$2:$L$523,4,FALSE),IF($AE20=2021,VLOOKUP(Brut!IG20+1,Semaines!$I$2:$L$523,3,FALSE),IF($AE20=2022,VLOOKUP(Brut!IG20+1,Semaines!$J$2:$L$523,2,FALSE),"")))))))))))),_xlfn.ISOWEEKNUM(IG20)),"")</f>
        <v>8</v>
      </c>
      <c r="II20" s="119">
        <f>IF(IG20="",IF(IF20="",IF(ID20="","",IF($AE20=2013,VLOOKUP(Brut!IJ20,Semaines!$A$2:$L$523,12,FALSE),IF($AE20=2014,VLOOKUP(Brut!IJ20,Semaines!$B$2:$L$523,11,FALSE),IF($AE20=2015,VLOOKUP(Brut!IJ20,Semaines!$C$2:$L$523,10,FALSE),IF($AE20=2016,VLOOKUP(Brut!IJ20,Semaines!$D$2:$L$523,9,FALSE),IF($AE20=2017,VLOOKUP(Brut!IJ20,Semaines!$E$2:$L$523,8,FALSE),IF($AE20=2018,VLOOKUP(Brut!IJ20,Semaines!$F$2:$L$523,7,FALSE),IF($AE20=2019,VLOOKUP(Brut!IJ20,Semaines!$G$2:$L$523,6,FALSE),IF($AE20=2020,VLOOKUP(Brut!IJ20,Semaines!$H$2:$L$523,5,FALSE),IF($AE20=2021,VLOOKUP(Brut!IJ20,Semaines!$I$2:$L$523,4,FALSE),IF($AE20=2022,VLOOKUP(Brut!IJ20,Semaines!$J$2:$L$523,3,FALSE),""))))))))))),IF(IE20="",IF($AE20=2013,VLOOKUP(Brut!IJ20,Semaines!$A$2:$L$523,12,FALSE),IF($AE20=2014,VLOOKUP(Brut!IJ20,Semaines!$B$2:$L$523,11,FALSE),IF($AE20=2015,VLOOKUP(Brut!IJ20,Semaines!$C$2:$L$523,10,FALSE),IF($AE20=2016,VLOOKUP(Brut!IJ20,Semaines!$D$2:$L$523,9,FALSE),IF($AE20=2017,VLOOKUP(Brut!IJ20,Semaines!$E$2:$L$523,8,FALSE),IF($AE20=2018,VLOOKUP(Brut!IJ20,Semaines!$F$2:$L$523,7,FALSE),IF($AE20=2019,VLOOKUP(Brut!IJ20,Semaines!$G$2:$L$523,6,FALSE),IF($AE20=2020,VLOOKUP(Brut!IJ20,Semaines!$H$2:$L$523,5,FALSE),IF($AE20=2021,VLOOKUP(Brut!IJ20,Semaines!$I$2:$L$523,4,FALSE),IF($AE20=2022,VLOOKUP(Brut!IJ20,Semaines!$J$2:$L$523,3,FALSE),"")))))))))),IF(ID20="","",IF($AE20=2013,VLOOKUP(Brut!IJ20,Semaines!$A$2:$L$523,12,FALSE),IF($AE20=2014,VLOOKUP(Brut!IJ20,Semaines!$B$2:$L$523,11,FALSE),IF($AE20=2015,VLOOKUP(Brut!IJ20,Semaines!$C$2:$L$523,10,FALSE),IF($AE20=2016,VLOOKUP(Brut!IJ20,Semaines!$D$2:$L$523,9,FALSE),IF($AE20=2017,VLOOKUP(Brut!IJ20,Semaines!$E$2:$L$523,8,FALSE),IF($AE20=2018,VLOOKUP(Brut!IJ20,Semaines!$F$2:$L$523,7,FALSE),IF($AE20=2019,VLOOKUP(Brut!IJ20,Semaines!$G$2:$L$523,6,FALSE),IF($AE20=2020,VLOOKUP(Brut!IJ20,Semaines!$H$2:$L$523,5,FALSE),IF($AE20=2021,VLOOKUP(Brut!IJ20,Semaines!$I$2:$L$523,4,FALSE),IF($AE20=2022,VLOOKUP(Brut!IJ20,Semaines!$J$2:$L$523,3,FALSE),""))))))))))))),IF(AND(MONTH(IG20)=12,_xlfn.ISOWEEKNUM(IG20)=1),YEAR(IG20)+1,YEAR(IG20)))</f>
        <v>2017</v>
      </c>
      <c r="IJ20" s="135"/>
      <c r="IK20" s="136"/>
      <c r="IL20" s="208"/>
      <c r="IM20" s="118">
        <f>IF($AE20=2013,VLOOKUP(Brut!IO20,Semaines!$A$2:$L$523,11,FALSE),IF($AE20=2014,VLOOKUP(Brut!IO20,Semaines!$B$2:$L$523,10,FALSE),IF($AE20=2015,VLOOKUP(Brut!IO20,Semaines!$C$2:$L$523,9,FALSE),IF($AE20=2016,VLOOKUP(Brut!IO20,Semaines!$D$2:$L$523,8,FALSE),IF($AE20=2017,VLOOKUP(Brut!IO20,Semaines!$E$2:$L$523,7,FALSE),IF($AE20=2018,VLOOKUP(Brut!IO20,Semaines!$F$2:$L$523,6,FALSE),IF($AE20=2019,VLOOKUP(Brut!IO20,Semaines!$G$2:$L$523,5,FALSE),IF($AE20=2020,VLOOKUP(Brut!IO20,Semaines!$H$2:$L$523,4,FALSE),IF($AE20=2021,VLOOKUP(Brut!IO20,Semaines!$I$2:$L$523,3,FALSE),IF($AE20=2022,VLOOKUP(Brut!IO20,Semaines!$J$2:$L$523,2,FALSE),""))))))))))</f>
        <v>49</v>
      </c>
      <c r="IN20" s="119">
        <f>IF($AE20=2013,VLOOKUP(Brut!IO20,Semaines!$A$2:$L$523,12,FALSE),IF($AE20=2014,VLOOKUP(Brut!IO20,Semaines!$B$2:$L$523,11,FALSE),IF($AE20=2015,VLOOKUP(Brut!IO20,Semaines!$C$2:$L$523,10,FALSE),IF($AE20=2016,VLOOKUP(Brut!IO20,Semaines!$D$2:$L$523,9,FALSE),IF($AE20=2017,VLOOKUP(Brut!IO20,Semaines!$E$2:$L$523,8,FALSE),IF($AE20=2018,VLOOKUP(Brut!IO20,Semaines!$F$2:$L$523,7,FALSE),IF($AE20=2019,VLOOKUP(Brut!IO20,Semaines!$G$2:$L$523,6,FALSE),IF($AE20=2020,VLOOKUP(Brut!IO20,Semaines!$H$2:$L$523,5,FALSE),IF($AE20=2021,VLOOKUP(Brut!IO20,Semaines!$I$2:$L$523,4,FALSE),IF($AE20=2022,VLOOKUP(Brut!IO20,Semaines!$J$2:$L$523,3,FALSE),""))))))))))</f>
        <v>2016</v>
      </c>
      <c r="IO20" s="134"/>
      <c r="IP20" s="133"/>
      <c r="IQ20" s="118">
        <f>IF($AE20=2013,VLOOKUP(Brut!IS20,Semaines!$A$2:$L$523,11,FALSE),IF($AE20=2014,VLOOKUP(Brut!IS20,Semaines!$B$2:$L$523,10,FALSE),IF($AE20=2015,VLOOKUP(Brut!IS20,Semaines!$C$2:$L$523,9,FALSE),IF($AE20=2016,VLOOKUP(Brut!IS20,Semaines!$D$2:$L$523,8,FALSE),IF($AE20=2017,VLOOKUP(Brut!IS20,Semaines!$E$2:$L$523,7,FALSE),IF($AE20=2018,VLOOKUP(Brut!IS20,Semaines!$F$2:$L$523,6,FALSE),IF($AE20=2019,VLOOKUP(Brut!IS20,Semaines!$G$2:$L$523,5,FALSE),IF($AE20=2020,VLOOKUP(Brut!IS20,Semaines!$H$2:$L$523,4,FALSE),IF($AE20=2021,VLOOKUP(Brut!IS20,Semaines!$I$2:$L$523,3,FALSE),IF($AE20=2022,VLOOKUP(Brut!IS20,Semaines!$J$2:$L$523,2,FALSE),""))))))))))</f>
        <v>50</v>
      </c>
      <c r="IR20" s="119">
        <f>IF($AE20=2013,VLOOKUP(Brut!IS20,Semaines!$A$2:$L$523,12,FALSE),IF($AE20=2014,VLOOKUP(Brut!IS20,Semaines!$B$2:$L$523,11,FALSE),IF($AE20=2015,VLOOKUP(Brut!IS20,Semaines!$C$2:$L$523,10,FALSE),IF($AE20=2016,VLOOKUP(Brut!IS20,Semaines!$D$2:$L$523,9,FALSE),IF($AE20=2017,VLOOKUP(Brut!IS20,Semaines!$E$2:$L$523,8,FALSE),IF($AE20=2018,VLOOKUP(Brut!IS20,Semaines!$F$2:$L$523,7,FALSE),IF($AE20=2019,VLOOKUP(Brut!IS20,Semaines!$G$2:$L$523,6,FALSE),IF($AE20=2020,VLOOKUP(Brut!IS20,Semaines!$H$2:$L$523,5,FALSE),IF($AE20=2021,VLOOKUP(Brut!IS20,Semaines!$I$2:$L$523,4,FALSE),IF($AE20=2022,VLOOKUP(Brut!IS20,Semaines!$J$2:$L$523,3,FALSE),""))))))))))</f>
        <v>2016</v>
      </c>
      <c r="IS20" s="134"/>
      <c r="IT20" s="230"/>
      <c r="IU20" s="210"/>
      <c r="IV20" s="209"/>
      <c r="IW20" s="208"/>
      <c r="IX20" s="208"/>
      <c r="IY20" s="118">
        <f>IF($AE20=2013,VLOOKUP(Brut!JA20,Semaines!$A$2:$L$523,11,FALSE),IF($AE20=2014,VLOOKUP(Brut!JA20,Semaines!$B$2:$L$523,10,FALSE),IF($AE20=2015,VLOOKUP(Brut!JA20,Semaines!$C$2:$L$523,9,FALSE),IF($AE20=2016,VLOOKUP(Brut!JA20,Semaines!$D$2:$L$523,8,FALSE),IF($AE20=2017,VLOOKUP(Brut!JA20,Semaines!$E$2:$L$523,7,FALSE),IF($AE20=2018,VLOOKUP(Brut!JA20,Semaines!$F$2:$L$523,6,FALSE),IF($AE20=2019,VLOOKUP(Brut!JA20,Semaines!$G$2:$L$523,5,FALSE),IF($AE20=2020,VLOOKUP(Brut!JA20,Semaines!$H$2:$L$523,4,FALSE),IF($AE20=2021,VLOOKUP(Brut!JA20,Semaines!$I$2:$L$523,3,FALSE),IF($AE20=2022,VLOOKUP(Brut!JA20,Semaines!$J$2:$L$523,2,FALSE),""))))))))))</f>
        <v>50</v>
      </c>
      <c r="IZ20" s="119">
        <f>IF($AE20=2013,VLOOKUP(Brut!JA20,Semaines!$A$2:$L$523,12,FALSE),IF($AE20=2014,VLOOKUP(Brut!JA20,Semaines!$B$2:$L$523,11,FALSE),IF($AE20=2015,VLOOKUP(Brut!JA20,Semaines!$C$2:$L$523,10,FALSE),IF($AE20=2016,VLOOKUP(Brut!JA20,Semaines!$D$2:$L$523,9,FALSE),IF($AE20=2017,VLOOKUP(Brut!JA20,Semaines!$E$2:$L$523,8,FALSE),IF($AE20=2018,VLOOKUP(Brut!JA20,Semaines!$F$2:$L$523,7,FALSE),IF($AE20=2019,VLOOKUP(Brut!JA20,Semaines!$G$2:$L$523,6,FALSE),IF($AE20=2020,VLOOKUP(Brut!JA20,Semaines!$H$2:$L$523,5,FALSE),IF($AE20=2021,VLOOKUP(Brut!JA20,Semaines!$I$2:$L$523,4,FALSE),IF($AE20=2022,VLOOKUP(Brut!JA20,Semaines!$J$2:$L$523,3,FALSE),""))))))))))</f>
        <v>2016</v>
      </c>
      <c r="JA20" s="134"/>
      <c r="JB20" s="133"/>
      <c r="JC20" s="210"/>
      <c r="JD20" s="211"/>
      <c r="JE20" s="210"/>
      <c r="JF20" s="209"/>
      <c r="JG20" s="208"/>
      <c r="JH20" s="118">
        <f>IF($AE20=2013,VLOOKUP(Brut!JJ20,Semaines!$A$2:$L$523,11,FALSE),IF($AE20=2014,VLOOKUP(Brut!JJ20,Semaines!$B$2:$L$523,10,FALSE),IF($AE20=2015,VLOOKUP(Brut!JJ20,Semaines!$C$2:$L$523,9,FALSE),IF($AE20=2016,VLOOKUP(Brut!JJ20,Semaines!$D$2:$L$523,8,FALSE),IF($AE20=2017,VLOOKUP(Brut!JJ20,Semaines!$E$2:$L$523,7,FALSE),IF($AE20=2018,VLOOKUP(Brut!JJ20,Semaines!$F$2:$L$523,6,FALSE),IF($AE20=2019,VLOOKUP(Brut!JJ20,Semaines!$G$2:$L$523,5,FALSE),IF($AE20=2020,VLOOKUP(Brut!JJ20,Semaines!$H$2:$L$523,4,FALSE),IF($AE20=2021,VLOOKUP(Brut!JJ20,Semaines!$I$2:$L$523,3,FALSE),IF($AE20=2022,VLOOKUP(Brut!JJ20,Semaines!$J$2:$L$523,2,FALSE),""))))))))))</f>
        <v>51</v>
      </c>
      <c r="JI20" s="119">
        <f>IF($AE20=2013,VLOOKUP(Brut!JJ20,Semaines!$A$2:$L$523,12,FALSE),IF($AE20=2014,VLOOKUP(Brut!JJ20,Semaines!$B$2:$L$523,11,FALSE),IF($AE20=2015,VLOOKUP(Brut!JJ20,Semaines!$C$2:$L$523,10,FALSE),IF($AE20=2016,VLOOKUP(Brut!JJ20,Semaines!$D$2:$L$523,9,FALSE),IF($AE20=2017,VLOOKUP(Brut!JJ20,Semaines!$E$2:$L$523,8,FALSE),IF($AE20=2018,VLOOKUP(Brut!JJ20,Semaines!$F$2:$L$523,7,FALSE),IF($AE20=2019,VLOOKUP(Brut!JJ20,Semaines!$G$2:$L$523,6,FALSE),IF($AE20=2020,VLOOKUP(Brut!JJ20,Semaines!$H$2:$L$523,5,FALSE),IF($AE20=2021,VLOOKUP(Brut!JJ20,Semaines!$I$2:$L$523,4,FALSE),IF($AE20=2022,VLOOKUP(Brut!JJ20,Semaines!$J$2:$L$523,3,FALSE),""))))))))))</f>
        <v>2016</v>
      </c>
      <c r="JJ20" s="134"/>
      <c r="JK20" s="133"/>
      <c r="JL20" s="118">
        <f>IF($AE20=2013,VLOOKUP(Brut!JN20,Semaines!$A$2:$L$523,11,FALSE),IF($AE20=2014,VLOOKUP(Brut!JN20,Semaines!$B$2:$L$523,10,FALSE),IF($AE20=2015,VLOOKUP(Brut!JN20,Semaines!$C$2:$L$523,9,FALSE),IF($AE20=2016,VLOOKUP(Brut!JN20,Semaines!$D$2:$L$523,8,FALSE),IF($AE20=2017,VLOOKUP(Brut!JN20,Semaines!$E$2:$L$523,7,FALSE),IF($AE20=2018,VLOOKUP(Brut!JN20,Semaines!$F$2:$L$523,6,FALSE),IF($AE20=2019,VLOOKUP(Brut!JN20,Semaines!$G$2:$L$523,5,FALSE),IF($AE20=2020,VLOOKUP(Brut!JN20,Semaines!$H$2:$L$523,4,FALSE),IF($AE20=2021,VLOOKUP(Brut!JN20,Semaines!$I$2:$L$523,3,FALSE),IF($AE20=2022,VLOOKUP(Brut!JN20,Semaines!$J$2:$L$523,2,FALSE),""))))))))))</f>
        <v>52</v>
      </c>
      <c r="JM20" s="119">
        <f>IF($AE20=2013,VLOOKUP(Brut!JN20,Semaines!$A$2:$L$523,12,FALSE),IF($AE20=2014,VLOOKUP(Brut!JN20,Semaines!$B$2:$L$523,11,FALSE),IF($AE20=2015,VLOOKUP(Brut!JN20,Semaines!$C$2:$L$523,10,FALSE),IF($AE20=2016,VLOOKUP(Brut!JN20,Semaines!$D$2:$L$523,9,FALSE),IF($AE20=2017,VLOOKUP(Brut!JN20,Semaines!$E$2:$L$523,8,FALSE),IF($AE20=2018,VLOOKUP(Brut!JN20,Semaines!$F$2:$L$523,7,FALSE),IF($AE20=2019,VLOOKUP(Brut!JN20,Semaines!$G$2:$L$523,6,FALSE),IF($AE20=2020,VLOOKUP(Brut!JN20,Semaines!$H$2:$L$523,5,FALSE),IF($AE20=2021,VLOOKUP(Brut!JN20,Semaines!$I$2:$L$523,4,FALSE),IF($AE20=2022,VLOOKUP(Brut!JN20,Semaines!$J$2:$L$523,3,FALSE),""))))))))))</f>
        <v>2016</v>
      </c>
      <c r="JN20" s="134"/>
      <c r="JO20" s="133"/>
      <c r="JP20" s="128">
        <f>IF(Import!BC10=0,"",Import!BC10)</f>
        <v>42816</v>
      </c>
      <c r="JQ20" s="118">
        <f t="array" ref="JQ20">IFERROR(IF(JP20="",IF(JN20="",IF(JL20="","",IF($AE20=2013,VLOOKUP(Brut!JN20+1,Semaines!$A$2:$L$523,11,FALSE),IF($AE20=2014,VLOOKUP(Brut!JN20+1,Semaines!$B$2:$L$523,10,FALSE),IF($AE20=2015,VLOOKUP(Brut!JN20+1,Semaines!$C$2:$L$523,9,FALSE),IF($AE20=2016,VLOOKUP(Brut!JN20+1,Semaines!$D$2:$L$523,8,FALSE),IF($AE20=2017,VLOOKUP(Brut!JN20+1,Semaines!$E$2:$L$523,7,FALSE),IF($AE20=2018,VLOOKUP(Brut!JN20+1,Semaines!$F$2:$L$523,6,FALSE),IF($AE20=2019,VLOOKUP(Brut!JN20+1,Semaines!$G$2:$L$523,5,FALSE),IF($AE20=2020,VLOOKUP(Brut!JN20+1,Semaines!$H$2:$L$523,4,FALSE),IF($AE20=2021,VLOOKUP(Brut!JN20+1,Semaines!$I$2:$L$523,3,FALSE),IF($AE20=2022,VLOOKUP(Brut!JN20+1,Semaines!$J$2:$L$523,2,FALSE),""))))))))))),IF(JO20="",IF($AE20=2013,VLOOKUP(Brut!JN20+1,Semaines!$A$2:$L$523,11,FALSE),IF($AE20=2014,VLOOKUP(Brut!JN20+1,Semaines!$B$2:$L$523,10,FALSE),IF($AE20=2015,VLOOKUP(Brut!JN20+1,Semaines!$C$2:$L$523,9,FALSE),IF($AE20=2016,VLOOKUP(Brut!JN20+1,Semaines!$D$2:$L$523,8,FALSE),IF($AE20=2017,VLOOKUP(Brut!JN20+1,Semaines!$E$2:$L$523,7,FALSE),IF($AE20=2018,VLOOKUP(Brut!JN20+1,Semaines!$F$2:$L$523,6,FALSE),IF($AE20=2019,VLOOKUP(Brut!JN20+1,Semaines!$G$2:$L$523,5,FALSE),IF($AE20=2020,VLOOKUP(Brut!JN20+1,Semaines!$H$2:$L$523,4,FALSE),IF($AE20=2021,VLOOKUP(Brut!JN20+1,Semaines!$I$2:$L$523,3,FALSE),IF($AE20=2022,VLOOKUP(Brut!JN20+1,Semaines!$J$2:$L$523,2,FALSE),"")))))))))),IF($AE20=2013,VLOOKUP(Brut!JP20+1,Semaines!$A$2:$L$523,11,FALSE),IF($AE20=2014,VLOOKUP(Brut!JP20+1,Semaines!$B$2:$L$523,10,FALSE),IF($AE20=2015,VLOOKUP(Brut!JP20+1,Semaines!$C$2:$L$523,9,FALSE),IF($AE20=2016,VLOOKUP(Brut!JP20+1,Semaines!$D$2:$L$523,8,FALSE),IF($AE20=2017,VLOOKUP(Brut!JP20+1,Semaines!$E$2:$L$523,7,FALSE),IF($AE20=2018,VLOOKUP(Brut!JP20+1,Semaines!$F$2:$L$523,6,FALSE),IF($AE20=2019,VLOOKUP(Brut!JP20+1,Semaines!$G$2:$L$523,5,FALSE),IF($AE20=2020,VLOOKUP(Brut!JP20+1,Semaines!$H$2:$L$523,4,FALSE),IF($AE20=2021,VLOOKUP(Brut!JP20+1,Semaines!$I$2:$L$523,3,FALSE),IF($AE20=2022,VLOOKUP(Brut!JP20+1,Semaines!$J$2:$L$523,2,FALSE),"")))))))))))),_xlfn.ISOWEEKNUM(JP20)),"")</f>
        <v>12</v>
      </c>
      <c r="JR20" s="119">
        <f>IF(JP20="",IF(JO20="",IF(JM20="","",IF($AE20=2013,VLOOKUP(Brut!JS20,Semaines!$A$2:$L$523,12,FALSE),IF($AE20=2014,VLOOKUP(Brut!JS20,Semaines!$B$2:$L$523,11,FALSE),IF($AE20=2015,VLOOKUP(Brut!JS20,Semaines!$C$2:$L$523,10,FALSE),IF($AE20=2016,VLOOKUP(Brut!JS20,Semaines!$D$2:$L$523,9,FALSE),IF($AE20=2017,VLOOKUP(Brut!JS20,Semaines!$E$2:$L$523,8,FALSE),IF($AE20=2018,VLOOKUP(Brut!JS20,Semaines!$F$2:$L$523,7,FALSE),IF($AE20=2019,VLOOKUP(Brut!JS20,Semaines!$G$2:$L$523,6,FALSE),IF($AE20=2020,VLOOKUP(Brut!JS20,Semaines!$H$2:$L$523,5,FALSE),IF($AE20=2021,VLOOKUP(Brut!JS20,Semaines!$I$2:$L$523,4,FALSE),IF($AE20=2022,VLOOKUP(Brut!JS20,Semaines!$J$2:$L$523,3,FALSE),""))))))))))),IF(JN20="",IF($AE20=2013,VLOOKUP(Brut!JS20,Semaines!$A$2:$L$523,12,FALSE),IF($AE20=2014,VLOOKUP(Brut!JS20,Semaines!$B$2:$L$523,11,FALSE),IF($AE20=2015,VLOOKUP(Brut!JS20,Semaines!$C$2:$L$523,10,FALSE),IF($AE20=2016,VLOOKUP(Brut!JS20,Semaines!$D$2:$L$523,9,FALSE),IF($AE20=2017,VLOOKUP(Brut!JS20,Semaines!$E$2:$L$523,8,FALSE),IF($AE20=2018,VLOOKUP(Brut!JS20,Semaines!$F$2:$L$523,7,FALSE),IF($AE20=2019,VLOOKUP(Brut!JS20,Semaines!$G$2:$L$523,6,FALSE),IF($AE20=2020,VLOOKUP(Brut!JS20,Semaines!$H$2:$L$523,5,FALSE),IF($AE20=2021,VLOOKUP(Brut!JS20,Semaines!$I$2:$L$523,4,FALSE),IF($AE20=2022,VLOOKUP(Brut!JS20,Semaines!$J$2:$L$523,3,FALSE),"")))))))))),IF(JM20="","",IF($AE20=2013,VLOOKUP(Brut!JS20,Semaines!$A$2:$L$523,12,FALSE),IF($AE20=2014,VLOOKUP(Brut!JS20,Semaines!$B$2:$L$523,11,FALSE),IF($AE20=2015,VLOOKUP(Brut!JS20,Semaines!$C$2:$L$523,10,FALSE),IF($AE20=2016,VLOOKUP(Brut!JS20,Semaines!$D$2:$L$523,9,FALSE),IF($AE20=2017,VLOOKUP(Brut!JS20,Semaines!$E$2:$L$523,8,FALSE),IF($AE20=2018,VLOOKUP(Brut!JS20,Semaines!$F$2:$L$523,7,FALSE),IF($AE20=2019,VLOOKUP(Brut!JS20,Semaines!$G$2:$L$523,6,FALSE),IF($AE20=2020,VLOOKUP(Brut!JS20,Semaines!$H$2:$L$523,5,FALSE),IF($AE20=2021,VLOOKUP(Brut!JS20,Semaines!$I$2:$L$523,4,FALSE),IF($AE20=2022,VLOOKUP(Brut!JS20,Semaines!$J$2:$L$523,3,FALSE),""))))))))))))),IF(AND(MONTH(JP20)=12,_xlfn.ISOWEEKNUM(JP20)=1),YEAR(JP20)+1,YEAR(JP20)))</f>
        <v>2017</v>
      </c>
      <c r="JS20" s="224">
        <f>IFERROR(IF(JP20="",IF(AND(Brut!W20&lt;&gt;"Pas ouvert",Brut!W20&lt;&gt;"Annulé"),IF(Brut!JP20="",SUM(Brut!JN20-Brut!AD20),SUM(Brut!JP20-Brut!AD20)),IF(Brut!W20="Annulé","Annulé","Pas ouvert")),SUM(Brut!JU20-Brut!AD20)),"")</f>
        <v>45</v>
      </c>
      <c r="JT20" s="225">
        <f>IF(OR(JS20="Annulé",JS20=""),"",IF(JS20="Pas ouvert",IF(JQ20="","",INT(SUM(Brut!JU20-Brut!AD20)/4)),INT(JS20/4)))</f>
        <v>11</v>
      </c>
      <c r="JU20" s="226" t="str">
        <f t="shared" si="16"/>
        <v>Mois</v>
      </c>
      <c r="JV20" s="227">
        <f>IF(OR(JS20="Annulé",JS20=""),"",IF(JS20="Pas ouvert",IF(JQ20="","",SUM(Brut!JU20-Brut!AD20)-(JT20*4)),IF(JS20-(JT20*4)=0,"",JS20-(JT20*4))))</f>
        <v>1</v>
      </c>
      <c r="JW20" s="228" t="str">
        <f t="shared" si="17"/>
        <v>Semaines</v>
      </c>
      <c r="JY20" s="208"/>
    </row>
    <row r="21" spans="1:285" x14ac:dyDescent="0.3">
      <c r="A21" s="235" t="str">
        <f>IF(Import!A11=0,"",Import!A11)</f>
        <v>10</v>
      </c>
      <c r="B21" s="236" t="str">
        <f>IF(Import!D11=0,"",Import!D11)</f>
        <v>10</v>
      </c>
      <c r="C21" s="236" t="str">
        <f>IF(Import!E11=0,"",Import!E11)</f>
        <v/>
      </c>
      <c r="D21" s="237" t="str">
        <f t="shared" si="11"/>
        <v/>
      </c>
      <c r="E21" s="236" t="str">
        <f>IF(Import!I11=0,"",Import!I11)</f>
        <v/>
      </c>
      <c r="F21" s="236" t="str">
        <f>IF(Import!J11="","",Import!J11)</f>
        <v/>
      </c>
      <c r="G21" s="236" t="str">
        <f>IF(Import!K11="","",Import!K11)</f>
        <v/>
      </c>
      <c r="H21" s="238" t="str">
        <f>IF(Import!L11=0,"",Import!L11)</f>
        <v>17</v>
      </c>
      <c r="I21" s="236" t="str">
        <f>IF(Import!N11=0,"",Import!N11)</f>
        <v/>
      </c>
      <c r="J21" s="239"/>
      <c r="K21" s="130">
        <f>IF(Import!O11=0,"",Import!O11)</f>
        <v>41323</v>
      </c>
      <c r="L21" s="130" t="str">
        <f>IF(Import!P11=0,"",Import!P11)</f>
        <v/>
      </c>
      <c r="M21" s="233" t="str">
        <f>IF(L21&lt;&gt;"","Annulé",IF(Import!R11=0,"",Import!R11))</f>
        <v/>
      </c>
      <c r="N21" s="233">
        <f>IF(L21&lt;&gt;"","Annulé",IF(Import!S11=0,"",Import!S11))</f>
        <v>100000</v>
      </c>
      <c r="O21" s="233" t="str">
        <f>IF(N21="Annulé","Annulé",IF(Import!T11=0,"",Import!T11))</f>
        <v/>
      </c>
      <c r="P21" s="130">
        <f>IF(Import!U11=0,IF($L21&lt;&gt;"","Annulé",IF($K21="","","En attente")),Import!U11)</f>
        <v>41340</v>
      </c>
      <c r="Q21" s="130">
        <f>IF(Import!V11=0,IF($L21&lt;&gt;"","Annulé",IF($K21="","","En attente")),Import!V11)</f>
        <v>41425</v>
      </c>
      <c r="R21" s="130">
        <f>IF(Import!W11=0,IF($L21&lt;&gt;"","Annulé",IF($K21="","","En attente")),Import!W11)</f>
        <v>41368</v>
      </c>
      <c r="S21" s="130">
        <f>IF(Import!X11=0,IF($L21&lt;&gt;"","Annulé",IF($K21="","","En attente")),Import!X11)</f>
        <v>41442</v>
      </c>
      <c r="T21" s="130">
        <f>IF(Import!Y11=0,IF($L21&lt;&gt;"","Annulé",IF($K21="","","En attente")),Import!Y11)</f>
        <v>41372</v>
      </c>
      <c r="U21" s="130" t="str">
        <f>IF(Import!Z11=0,IF($L21&lt;&gt;"","Annulé",IF($K21="","","En attente")),Import!Z11)</f>
        <v>En attente</v>
      </c>
      <c r="V21" s="131"/>
      <c r="W21" s="130">
        <f>IF($L21&lt;&gt;"","Annulé",IF(Import!AA11=0,IF(K21="","","Pas ouvert"),Import!AA11))</f>
        <v>41442</v>
      </c>
      <c r="X21" s="130">
        <f>IF($L21&lt;&gt;"","Annulé",IF(Import!AB11=0,IF($W21&lt;&gt;"",IF(W21="Pas ouvert","Pas ouvert","En cours"),""),Import!AB11))</f>
        <v>41740</v>
      </c>
      <c r="Y21" s="233">
        <f>IF($L21&lt;&gt;"","Annulé",IF(Import!AC11=0,"",Import!AC11))</f>
        <v>111391</v>
      </c>
      <c r="Z21" s="233">
        <f>IF($L21&lt;&gt;"","Annulé",IF(Import!AD11=0,"",Import!AD11))</f>
        <v>9575.6299999999992</v>
      </c>
      <c r="AA21" s="234">
        <f t="shared" si="12"/>
        <v>25</v>
      </c>
      <c r="AB21" s="129">
        <f t="shared" si="13"/>
        <v>2013</v>
      </c>
      <c r="AC21" s="207"/>
      <c r="AD21" s="231">
        <f t="shared" si="14"/>
        <v>25</v>
      </c>
      <c r="AE21" s="232">
        <f t="shared" si="15"/>
        <v>2013</v>
      </c>
      <c r="AF21" s="128">
        <f>IF(Import!AE11=0,"",Import!AE11)</f>
        <v>41443</v>
      </c>
      <c r="AG21" s="211"/>
      <c r="AH21" s="209"/>
      <c r="AI21" s="208"/>
      <c r="AJ21" s="118">
        <f>IF($AE21=2013,VLOOKUP(Brut!AJ21,Semaines!$A$2:$L$523,11,FALSE),IF($AE21=2014,VLOOKUP(Brut!AJ21,Semaines!$B$2:$L$523,10,FALSE),IF($AE21=2015,VLOOKUP(Brut!AJ21,Semaines!$C$2:$L$523,9,FALSE),IF($AE21=2016,VLOOKUP(Brut!AJ21,Semaines!$D$2:$L$523,8,FALSE),IF($AE21=2017,VLOOKUP(Brut!AJ21,Semaines!$E$2:$L$523,7,FALSE),IF($AE21=2018,VLOOKUP(Brut!AJ21,Semaines!$F$2:$L$523,6,FALSE),IF($AE21=2019,VLOOKUP(Brut!AJ21,Semaines!$G$2:$L$523,5,FALSE),IF($AE21=2020,VLOOKUP(Brut!AJ21,Semaines!$H$2:$L$523,4,FALSE),IF($AE21=2021,VLOOKUP(Brut!AJ21,Semaines!$I$2:$L$523,3,FALSE),IF($AE21=2022,VLOOKUP(Brut!AJ21,Semaines!$J$2:$L$523,2,FALSE),""))))))))))</f>
        <v>26</v>
      </c>
      <c r="AK21" s="119">
        <f>IF($AE21=2013,VLOOKUP(Brut!AJ21,Semaines!$A$2:$L$523,12,FALSE),IF($AE21=2014,VLOOKUP(Brut!AJ21,Semaines!$B$2:$L$523,11,FALSE),IF($AE21=2015,VLOOKUP(Brut!AJ21,Semaines!$C$2:$L$523,10,FALSE),IF($AE21=2016,VLOOKUP(Brut!AJ21,Semaines!$D$2:$L$523,9,FALSE),IF($AE21=2017,VLOOKUP(Brut!AJ21,Semaines!$E$2:$L$523,8,FALSE),IF($AE21=2018,VLOOKUP(Brut!AJ21,Semaines!$F$2:$L$523,7,FALSE),IF($AE21=2019,VLOOKUP(Brut!AJ21,Semaines!$G$2:$L$523,6,FALSE),IF($AE21=2020,VLOOKUP(Brut!AJ21,Semaines!$H$2:$L$523,5,FALSE),IF($AE21=2021,VLOOKUP(Brut!AJ21,Semaines!$I$2:$L$523,4,FALSE),IF($AE21=2022,VLOOKUP(Brut!AJ21,Semaines!$J$2:$L$523,3,FALSE),""))))))))))</f>
        <v>2013</v>
      </c>
      <c r="AL21" s="132"/>
      <c r="AM21" s="133"/>
      <c r="AN21" s="128">
        <f>IF(Import!AI11=0,"",Import!AI11)</f>
        <v>41443</v>
      </c>
      <c r="AO21" s="118">
        <f t="array" ref="AO21">IFERROR(IF(AN21="",IF(AL21="",IF(AJ21="","",IF($AE21=2013,VLOOKUP(Brut!AJ21+1,Semaines!$A$2:$L$523,11,FALSE),IF($AE21=2014,VLOOKUP(Brut!AJ21+1,Semaines!$B$2:$L$523,10,FALSE),IF($AE21=2015,VLOOKUP(Brut!AJ21+1,Semaines!$C$2:$L$523,9,FALSE),IF($AE21=2016,VLOOKUP(Brut!AJ21+1,Semaines!$D$2:$L$523,8,FALSE),IF($AE21=2017,VLOOKUP(Brut!AJ21+1,Semaines!$E$2:$L$523,7,FALSE),IF($AE21=2018,VLOOKUP(Brut!AJ21+1,Semaines!$F$2:$L$523,6,FALSE),IF($AE21=2019,VLOOKUP(Brut!AJ21+1,Semaines!$G$2:$L$523,5,FALSE),IF($AE21=2020,VLOOKUP(Brut!AJ21+1,Semaines!$H$2:$L$523,4,FALSE),IF($AE21=2021,VLOOKUP(Brut!AJ21+1,Semaines!$I$2:$L$523,3,FALSE),IF($AE21=2022,VLOOKUP(Brut!AJ21+1,Semaines!$J$2:$L$523,2,FALSE),""))))))))))),IF(AM21="",IF($AE21=2013,VLOOKUP(Brut!AJ21+1,Semaines!$A$2:$L$523,11,FALSE),IF($AE21=2014,VLOOKUP(Brut!AJ21+1,Semaines!$B$2:$L$523,10,FALSE),IF($AE21=2015,VLOOKUP(Brut!AJ21+1,Semaines!$C$2:$L$523,9,FALSE),IF($AE21=2016,VLOOKUP(Brut!AJ21+1,Semaines!$D$2:$L$523,8,FALSE),IF($AE21=2017,VLOOKUP(Brut!AJ21+1,Semaines!$E$2:$L$523,7,FALSE),IF($AE21=2018,VLOOKUP(Brut!AJ21+1,Semaines!$F$2:$L$523,6,FALSE),IF($AE21=2019,VLOOKUP(Brut!AJ21+1,Semaines!$G$2:$L$523,5,FALSE),IF($AE21=2020,VLOOKUP(Brut!AJ21+1,Semaines!$H$2:$L$523,4,FALSE),IF($AE21=2021,VLOOKUP(Brut!AJ21+1,Semaines!$I$2:$L$523,3,FALSE),IF($AE21=2022,VLOOKUP(Brut!AJ21+1,Semaines!$J$2:$L$523,2,FALSE),"")))))))))),IF($AE21=2013,VLOOKUP(Brut!AL21+1,Semaines!$A$2:$L$523,11,FALSE),IF($AE21=2014,VLOOKUP(Brut!AL21+1,Semaines!$B$2:$L$523,10,FALSE),IF($AE21=2015,VLOOKUP(Brut!AL21+1,Semaines!$C$2:$L$523,9,FALSE),IF($AE21=2016,VLOOKUP(Brut!AL21+1,Semaines!$D$2:$L$523,8,FALSE),IF($AE21=2017,VLOOKUP(Brut!AL21+1,Semaines!$E$2:$L$523,7,FALSE),IF($AE21=2018,VLOOKUP(Brut!AL21+1,Semaines!$F$2:$L$523,6,FALSE),IF($AE21=2019,VLOOKUP(Brut!AL21+1,Semaines!$G$2:$L$523,5,FALSE),IF($AE21=2020,VLOOKUP(Brut!AL21+1,Semaines!$H$2:$L$523,4,FALSE),IF($AE21=2021,VLOOKUP(Brut!AL21+1,Semaines!$I$2:$L$523,3,FALSE),IF($AE21=2022,VLOOKUP(Brut!AL21+1,Semaines!$J$2:$L$523,2,FALSE),"")))))))))))),_xlfn.ISOWEEKNUM(AN21)),"")</f>
        <v>25</v>
      </c>
      <c r="AP21" s="119">
        <f>IF(AN21="",IF(AM21="",IF(AK21="","",IF($AE21=2013,VLOOKUP(Brut!AO21,Semaines!$A$2:$L$523,12,FALSE),IF($AE21=2014,VLOOKUP(Brut!AO21,Semaines!$B$2:$L$523,11,FALSE),IF($AE21=2015,VLOOKUP(Brut!AO21,Semaines!$C$2:$L$523,10,FALSE),IF($AE21=2016,VLOOKUP(Brut!AO21,Semaines!$D$2:$L$523,9,FALSE),IF($AE21=2017,VLOOKUP(Brut!AO21,Semaines!$E$2:$L$523,8,FALSE),IF($AE21=2018,VLOOKUP(Brut!AO21,Semaines!$F$2:$L$523,7,FALSE),IF($AE21=2019,VLOOKUP(Brut!AO21,Semaines!$G$2:$L$523,6,FALSE),IF($AE21=2020,VLOOKUP(Brut!AO21,Semaines!$H$2:$L$523,5,FALSE),IF($AE21=2021,VLOOKUP(Brut!AO21,Semaines!$I$2:$L$523,4,FALSE),IF($AE21=2022,VLOOKUP(Brut!AO21,Semaines!$J$2:$L$523,3,FALSE),""))))))))))),IF(AL21="",IF($AE21=2013,VLOOKUP(Brut!AO21,Semaines!$A$2:$L$523,12,FALSE),IF($AE21=2014,VLOOKUP(Brut!AO21,Semaines!$B$2:$L$523,11,FALSE),IF($AE21=2015,VLOOKUP(Brut!AO21,Semaines!$C$2:$L$523,10,FALSE),IF($AE21=2016,VLOOKUP(Brut!AO21,Semaines!$D$2:$L$523,9,FALSE),IF($AE21=2017,VLOOKUP(Brut!AO21,Semaines!$E$2:$L$523,8,FALSE),IF($AE21=2018,VLOOKUP(Brut!AO21,Semaines!$F$2:$L$523,7,FALSE),IF($AE21=2019,VLOOKUP(Brut!AO21,Semaines!$G$2:$L$523,6,FALSE),IF($AE21=2020,VLOOKUP(Brut!AO21,Semaines!$H$2:$L$523,5,FALSE),IF($AE21=2021,VLOOKUP(Brut!AO21,Semaines!$I$2:$L$523,4,FALSE),IF($AE21=2022,VLOOKUP(Brut!AO21,Semaines!$J$2:$L$523,3,FALSE),"")))))))))),IF(AK21="","",IF($AE21=2013,VLOOKUP(Brut!AO21,Semaines!$A$2:$L$523,12,FALSE),IF($AE21=2014,VLOOKUP(Brut!AO21,Semaines!$B$2:$L$523,11,FALSE),IF($AE21=2015,VLOOKUP(Brut!AO21,Semaines!$C$2:$L$523,10,FALSE),IF($AE21=2016,VLOOKUP(Brut!AO21,Semaines!$D$2:$L$523,9,FALSE),IF($AE21=2017,VLOOKUP(Brut!AO21,Semaines!$E$2:$L$523,8,FALSE),IF($AE21=2018,VLOOKUP(Brut!AO21,Semaines!$F$2:$L$523,7,FALSE),IF($AE21=2019,VLOOKUP(Brut!AO21,Semaines!$G$2:$L$523,6,FALSE),IF($AE21=2020,VLOOKUP(Brut!AO21,Semaines!$H$2:$L$523,5,FALSE),IF($AE21=2021,VLOOKUP(Brut!AO21,Semaines!$I$2:$L$523,4,FALSE),IF($AE21=2022,VLOOKUP(Brut!AO21,Semaines!$J$2:$L$523,3,FALSE),""))))))))))))),IF(AND(MONTH(AN21)=12,_xlfn.ISOWEEKNUM(AN21)=1),YEAR(AN21)+1,YEAR(AN21)))</f>
        <v>2013</v>
      </c>
      <c r="AQ21" s="132"/>
      <c r="AR21" s="133"/>
      <c r="AS21" s="210"/>
      <c r="AT21" s="209"/>
      <c r="AU21" s="208"/>
      <c r="AV21" s="208"/>
      <c r="AW21" s="118">
        <f>IF($AE21=2013,VLOOKUP(Brut!AW21,Semaines!$A$2:$L$523,11,FALSE),IF($AE21=2014,VLOOKUP(Brut!AW21,Semaines!$B$2:$L$523,10,FALSE),IF($AE21=2015,VLOOKUP(Brut!AW21,Semaines!$C$2:$L$523,9,FALSE),IF($AE21=2016,VLOOKUP(Brut!AW21,Semaines!$D$2:$L$523,8,FALSE),IF($AE21=2017,VLOOKUP(Brut!AW21,Semaines!$E$2:$L$523,7,FALSE),IF($AE21=2018,VLOOKUP(Brut!AW21,Semaines!$F$2:$L$523,6,FALSE),IF($AE21=2019,VLOOKUP(Brut!AW21,Semaines!$G$2:$L$523,5,FALSE),IF($AE21=2020,VLOOKUP(Brut!AW21,Semaines!$H$2:$L$523,4,FALSE),IF($AE21=2021,VLOOKUP(Brut!AW21,Semaines!$I$2:$L$523,3,FALSE),IF($AE21=2022,VLOOKUP(Brut!AW21,Semaines!$J$2:$L$523,2,FALSE),""))))))))))</f>
        <v>27</v>
      </c>
      <c r="AX21" s="119">
        <f>IF($AE21=2013,VLOOKUP(Brut!AW21,Semaines!$A$2:$L$523,12,FALSE),IF($AE21=2014,VLOOKUP(Brut!AW21,Semaines!$B$2:$L$523,11,FALSE),IF($AE21=2015,VLOOKUP(Brut!AW21,Semaines!$C$2:$L$523,10,FALSE),IF($AE21=2016,VLOOKUP(Brut!AW21,Semaines!$D$2:$L$523,9,FALSE),IF($AE21=2017,VLOOKUP(Brut!AW21,Semaines!$E$2:$L$523,8,FALSE),IF($AE21=2018,VLOOKUP(Brut!AW21,Semaines!$F$2:$L$523,7,FALSE),IF($AE21=2019,VLOOKUP(Brut!AW21,Semaines!$G$2:$L$523,6,FALSE),IF($AE21=2020,VLOOKUP(Brut!AW21,Semaines!$H$2:$L$523,5,FALSE),IF($AE21=2021,VLOOKUP(Brut!AW21,Semaines!$I$2:$L$523,4,FALSE),IF($AE21=2022,VLOOKUP(Brut!AW21,Semaines!$J$2:$L$523,3,FALSE),""))))))))))</f>
        <v>2013</v>
      </c>
      <c r="AY21" s="134"/>
      <c r="AZ21" s="133"/>
      <c r="BA21" s="118">
        <f>IF($AE21=2013,VLOOKUP(Brut!BA21,Semaines!$A$2:$L$523,11,FALSE),IF($AE21=2014,VLOOKUP(Brut!BA21,Semaines!$B$2:$L$523,10,FALSE),IF($AE21=2015,VLOOKUP(Brut!BA21,Semaines!$C$2:$L$523,9,FALSE),IF($AE21=2016,VLOOKUP(Brut!BA21,Semaines!$D$2:$L$523,8,FALSE),IF($AE21=2017,VLOOKUP(Brut!BA21,Semaines!$E$2:$L$523,7,FALSE),IF($AE21=2018,VLOOKUP(Brut!BA21,Semaines!$F$2:$L$523,6,FALSE),IF($AE21=2019,VLOOKUP(Brut!BA21,Semaines!$G$2:$L$523,5,FALSE),IF($AE21=2020,VLOOKUP(Brut!BA21,Semaines!$H$2:$L$523,4,FALSE),IF($AE21=2021,VLOOKUP(Brut!BA21,Semaines!$I$2:$L$523,3,FALSE),IF($AE21=2022,VLOOKUP(Brut!BA21,Semaines!$J$2:$L$523,2,FALSE),""))))))))))</f>
        <v>29</v>
      </c>
      <c r="BB21" s="119">
        <f>IF($AE21=2013,VLOOKUP(Brut!BA21,Semaines!$A$2:$L$523,12,FALSE),IF($AE21=2014,VLOOKUP(Brut!BA21,Semaines!$B$2:$L$523,11,FALSE),IF($AE21=2015,VLOOKUP(Brut!BA21,Semaines!$C$2:$L$523,10,FALSE),IF($AE21=2016,VLOOKUP(Brut!BA21,Semaines!$D$2:$L$523,9,FALSE),IF($AE21=2017,VLOOKUP(Brut!BA21,Semaines!$E$2:$L$523,8,FALSE),IF($AE21=2018,VLOOKUP(Brut!BA21,Semaines!$F$2:$L$523,7,FALSE),IF($AE21=2019,VLOOKUP(Brut!BA21,Semaines!$G$2:$L$523,6,FALSE),IF($AE21=2020,VLOOKUP(Brut!BA21,Semaines!$H$2:$L$523,5,FALSE),IF($AE21=2021,VLOOKUP(Brut!BA21,Semaines!$I$2:$L$523,4,FALSE),IF($AE21=2022,VLOOKUP(Brut!BA21,Semaines!$J$2:$L$523,3,FALSE),""))))))))))</f>
        <v>2013</v>
      </c>
      <c r="BC21" s="134"/>
      <c r="BD21" s="133"/>
      <c r="BE21" s="118">
        <f>IF($AE21=2013,VLOOKUP(Brut!BE21,Semaines!$A$2:$L$523,11,FALSE),IF($AE21=2014,VLOOKUP(Brut!BE21,Semaines!$B$2:$L$523,10,FALSE),IF($AE21=2015,VLOOKUP(Brut!BE21,Semaines!$C$2:$L$523,9,FALSE),IF($AE21=2016,VLOOKUP(Brut!BE21,Semaines!$D$2:$L$523,8,FALSE),IF($AE21=2017,VLOOKUP(Brut!BE21,Semaines!$E$2:$L$523,7,FALSE),IF($AE21=2018,VLOOKUP(Brut!BE21,Semaines!$F$2:$L$523,6,FALSE),IF($AE21=2019,VLOOKUP(Brut!BE21,Semaines!$G$2:$L$523,5,FALSE),IF($AE21=2020,VLOOKUP(Brut!BE21,Semaines!$H$2:$L$523,4,FALSE),IF($AE21=2021,VLOOKUP(Brut!BE21,Semaines!$I$2:$L$523,3,FALSE),IF($AE21=2022,VLOOKUP(Brut!BE21,Semaines!$J$2:$L$523,2,FALSE),""))))))))))</f>
        <v>31</v>
      </c>
      <c r="BF21" s="119">
        <f>IF($AE21=2013,VLOOKUP(Brut!BE21,Semaines!$A$2:$L$523,12,FALSE),IF($AE21=2014,VLOOKUP(Brut!BE21,Semaines!$B$2:$L$523,11,FALSE),IF($AE21=2015,VLOOKUP(Brut!BE21,Semaines!$C$2:$L$523,10,FALSE),IF($AE21=2016,VLOOKUP(Brut!BE21,Semaines!$D$2:$L$523,9,FALSE),IF($AE21=2017,VLOOKUP(Brut!BE21,Semaines!$E$2:$L$523,8,FALSE),IF($AE21=2018,VLOOKUP(Brut!BE21,Semaines!$F$2:$L$523,7,FALSE),IF($AE21=2019,VLOOKUP(Brut!BE21,Semaines!$G$2:$L$523,6,FALSE),IF($AE21=2020,VLOOKUP(Brut!BE21,Semaines!$H$2:$L$523,5,FALSE),IF($AE21=2021,VLOOKUP(Brut!BE21,Semaines!$I$2:$L$523,4,FALSE),IF($AE21=2022,VLOOKUP(Brut!BE21,Semaines!$J$2:$L$523,3,FALSE),""))))))))))</f>
        <v>2013</v>
      </c>
      <c r="BG21" s="134"/>
      <c r="BH21" s="133"/>
      <c r="BI21" s="130">
        <f>IF(Import!AM11=0,"",Import!AM11)</f>
        <v>41582</v>
      </c>
      <c r="BJ21" s="118">
        <f t="array" ref="BJ21">IFERROR(IF(BI21="",IF(BG21="",IF(BE21="","",IF($AE21=2013,VLOOKUP(Brut!BE21+1,Semaines!$A$2:$L$523,11,FALSE),IF($AE21=2014,VLOOKUP(Brut!BE21+1,Semaines!$B$2:$L$523,10,FALSE),IF($AE21=2015,VLOOKUP(Brut!BE21+1,Semaines!$C$2:$L$523,9,FALSE),IF($AE21=2016,VLOOKUP(Brut!BE21+1,Semaines!$D$2:$L$523,8,FALSE),IF($AE21=2017,VLOOKUP(Brut!BE21+1,Semaines!$E$2:$L$523,7,FALSE),IF($AE21=2018,VLOOKUP(Brut!BE21+1,Semaines!$F$2:$L$523,6,FALSE),IF($AE21=2019,VLOOKUP(Brut!BE21+1,Semaines!$G$2:$L$523,5,FALSE),IF($AE21=2020,VLOOKUP(Brut!BE21+1,Semaines!$H$2:$L$523,4,FALSE),IF($AE21=2021,VLOOKUP(Brut!BE21+1,Semaines!$I$2:$L$523,3,FALSE),IF($AE21=2022,VLOOKUP(Brut!BE21+1,Semaines!$J$2:$L$523,2,FALSE),""))))))))))),IF(BH21="",IF($AE21=2013,VLOOKUP(Brut!BE21+1,Semaines!$A$2:$L$523,11,FALSE),IF($AE21=2014,VLOOKUP(Brut!BE21+1,Semaines!$B$2:$L$523,10,FALSE),IF($AE21=2015,VLOOKUP(Brut!BE21+1,Semaines!$C$2:$L$523,9,FALSE),IF($AE21=2016,VLOOKUP(Brut!BE21+1,Semaines!$D$2:$L$523,8,FALSE),IF($AE21=2017,VLOOKUP(Brut!BE21+1,Semaines!$E$2:$L$523,7,FALSE),IF($AE21=2018,VLOOKUP(Brut!BE21+1,Semaines!$F$2:$L$523,6,FALSE),IF($AE21=2019,VLOOKUP(Brut!BE21+1,Semaines!$G$2:$L$523,5,FALSE),IF($AE21=2020,VLOOKUP(Brut!BE21+1,Semaines!$H$2:$L$523,4,FALSE),IF($AE21=2021,VLOOKUP(Brut!BE21+1,Semaines!$I$2:$L$523,3,FALSE),IF($AE21=2022,VLOOKUP(Brut!BE21+1,Semaines!$J$2:$L$523,2,FALSE),"")))))))))),IF($AE21=2013,VLOOKUP(Brut!BG21+1,Semaines!$A$2:$L$523,11,FALSE),IF($AE21=2014,VLOOKUP(Brut!BG21+1,Semaines!$B$2:$L$523,10,FALSE),IF($AE21=2015,VLOOKUP(Brut!BG21+1,Semaines!$C$2:$L$523,9,FALSE),IF($AE21=2016,VLOOKUP(Brut!BG21+1,Semaines!$D$2:$L$523,8,FALSE),IF($AE21=2017,VLOOKUP(Brut!BG21+1,Semaines!$E$2:$L$523,7,FALSE),IF($AE21=2018,VLOOKUP(Brut!BG21+1,Semaines!$F$2:$L$523,6,FALSE),IF($AE21=2019,VLOOKUP(Brut!BG21+1,Semaines!$G$2:$L$523,5,FALSE),IF($AE21=2020,VLOOKUP(Brut!BG21+1,Semaines!$H$2:$L$523,4,FALSE),IF($AE21=2021,VLOOKUP(Brut!BG21+1,Semaines!$I$2:$L$523,3,FALSE),IF($AE21=2022,VLOOKUP(Brut!BG21+1,Semaines!$J$2:$L$523,2,FALSE),"")))))))))))),_xlfn.ISOWEEKNUM(BI21)),"")</f>
        <v>45</v>
      </c>
      <c r="BK21" s="119">
        <f>IF(BI21="",IF(BH21="",IF(BF21="","",IF($AE21=2013,VLOOKUP(Brut!BJ21,Semaines!$A$2:$L$523,12,FALSE),IF($AE21=2014,VLOOKUP(Brut!BJ21,Semaines!$B$2:$L$523,11,FALSE),IF($AE21=2015,VLOOKUP(Brut!BJ21,Semaines!$C$2:$L$523,10,FALSE),IF($AE21=2016,VLOOKUP(Brut!BJ21,Semaines!$D$2:$L$523,9,FALSE),IF($AE21=2017,VLOOKUP(Brut!BJ21,Semaines!$E$2:$L$523,8,FALSE),IF($AE21=2018,VLOOKUP(Brut!BJ21,Semaines!$F$2:$L$523,7,FALSE),IF($AE21=2019,VLOOKUP(Brut!BJ21,Semaines!$G$2:$L$523,6,FALSE),IF($AE21=2020,VLOOKUP(Brut!BJ21,Semaines!$H$2:$L$523,5,FALSE),IF($AE21=2021,VLOOKUP(Brut!BJ21,Semaines!$I$2:$L$523,4,FALSE),IF($AE21=2022,VLOOKUP(Brut!BJ21,Semaines!$J$2:$L$523,3,FALSE),""))))))))))),IF(BG21="",IF($AE21=2013,VLOOKUP(Brut!BJ21,Semaines!$A$2:$L$523,12,FALSE),IF($AE21=2014,VLOOKUP(Brut!BJ21,Semaines!$B$2:$L$523,11,FALSE),IF($AE21=2015,VLOOKUP(Brut!BJ21,Semaines!$C$2:$L$523,10,FALSE),IF($AE21=2016,VLOOKUP(Brut!BJ21,Semaines!$D$2:$L$523,9,FALSE),IF($AE21=2017,VLOOKUP(Brut!BJ21,Semaines!$E$2:$L$523,8,FALSE),IF($AE21=2018,VLOOKUP(Brut!BJ21,Semaines!$F$2:$L$523,7,FALSE),IF($AE21=2019,VLOOKUP(Brut!BJ21,Semaines!$G$2:$L$523,6,FALSE),IF($AE21=2020,VLOOKUP(Brut!BJ21,Semaines!$H$2:$L$523,5,FALSE),IF($AE21=2021,VLOOKUP(Brut!BJ21,Semaines!$I$2:$L$523,4,FALSE),IF($AE21=2022,VLOOKUP(Brut!BJ21,Semaines!$J$2:$L$523,3,FALSE),"")))))))))),IF(BF21="","",IF($AE21=2013,VLOOKUP(Brut!BJ21,Semaines!$A$2:$L$523,12,FALSE),IF($AE21=2014,VLOOKUP(Brut!BJ21,Semaines!$B$2:$L$523,11,FALSE),IF($AE21=2015,VLOOKUP(Brut!BJ21,Semaines!$C$2:$L$523,10,FALSE),IF($AE21=2016,VLOOKUP(Brut!BJ21,Semaines!$D$2:$L$523,9,FALSE),IF($AE21=2017,VLOOKUP(Brut!BJ21,Semaines!$E$2:$L$523,8,FALSE),IF($AE21=2018,VLOOKUP(Brut!BJ21,Semaines!$F$2:$L$523,7,FALSE),IF($AE21=2019,VLOOKUP(Brut!BJ21,Semaines!$G$2:$L$523,6,FALSE),IF($AE21=2020,VLOOKUP(Brut!BJ21,Semaines!$H$2:$L$523,5,FALSE),IF($AE21=2021,VLOOKUP(Brut!BJ21,Semaines!$I$2:$L$523,4,FALSE),IF($AE21=2022,VLOOKUP(Brut!BJ21,Semaines!$J$2:$L$523,3,FALSE),""))))))))))))),IF(AND(MONTH(BI21)=12,_xlfn.ISOWEEKNUM(BI21)=1),YEAR(BI21)+1,YEAR(BI21)))</f>
        <v>2013</v>
      </c>
      <c r="BL21" s="132"/>
      <c r="BM21" s="133"/>
      <c r="BN21" s="118">
        <f>IF($AE21=2013,VLOOKUP(Brut!BN21,Semaines!$A$2:$L$523,11,FALSE),IF($AE21=2014,VLOOKUP(Brut!BN21,Semaines!$B$2:$L$523,10,FALSE),IF($AE21=2015,VLOOKUP(Brut!BN21,Semaines!$C$2:$L$523,9,FALSE),IF($AE21=2016,VLOOKUP(Brut!BN21,Semaines!$D$2:$L$523,8,FALSE),IF($AE21=2017,VLOOKUP(Brut!BN21,Semaines!$E$2:$L$523,7,FALSE),IF($AE21=2018,VLOOKUP(Brut!BN21,Semaines!$F$2:$L$523,6,FALSE),IF($AE21=2019,VLOOKUP(Brut!BN21,Semaines!$G$2:$L$523,5,FALSE),IF($AE21=2020,VLOOKUP(Brut!BN21,Semaines!$H$2:$L$523,4,FALSE),IF($AE21=2021,VLOOKUP(Brut!BN21,Semaines!$I$2:$L$523,3,FALSE),IF($AE21=2022,VLOOKUP(Brut!BN21,Semaines!$J$2:$L$523,2,FALSE),""))))))))))</f>
        <v>32</v>
      </c>
      <c r="BO21" s="119">
        <f>IF($AE21=2013,VLOOKUP(Brut!BN21,Semaines!$A$2:$L$523,12,FALSE),IF($AE21=2014,VLOOKUP(Brut!BN21,Semaines!$B$2:$L$523,11,FALSE),IF($AE21=2015,VLOOKUP(Brut!BN21,Semaines!$C$2:$L$523,10,FALSE),IF($AE21=2016,VLOOKUP(Brut!BN21,Semaines!$D$2:$L$523,9,FALSE),IF($AE21=2017,VLOOKUP(Brut!BN21,Semaines!$E$2:$L$523,8,FALSE),IF($AE21=2018,VLOOKUP(Brut!BN21,Semaines!$F$2:$L$523,7,FALSE),IF($AE21=2019,VLOOKUP(Brut!BN21,Semaines!$G$2:$L$523,6,FALSE),IF($AE21=2020,VLOOKUP(Brut!BN21,Semaines!$H$2:$L$523,5,FALSE),IF($AE21=2021,VLOOKUP(Brut!BN21,Semaines!$I$2:$L$523,4,FALSE),IF($AE21=2022,VLOOKUP(Brut!BN21,Semaines!$J$2:$L$523,3,FALSE),""))))))))))</f>
        <v>2013</v>
      </c>
      <c r="BP21" s="134"/>
      <c r="BQ21" s="133"/>
      <c r="BR21" s="208"/>
      <c r="BS21" s="118">
        <f>IF($AE21=2013,VLOOKUP(Brut!BS21,Semaines!$A$2:$L$523,11,FALSE),IF($AE21=2014,VLOOKUP(Brut!BS21,Semaines!$B$2:$L$523,10,FALSE),IF($AE21=2015,VLOOKUP(Brut!BS21,Semaines!$C$2:$L$523,9,FALSE),IF($AE21=2016,VLOOKUP(Brut!BS21,Semaines!$D$2:$L$523,8,FALSE),IF($AE21=2017,VLOOKUP(Brut!BS21,Semaines!$E$2:$L$523,7,FALSE),IF($AE21=2018,VLOOKUP(Brut!BS21,Semaines!$F$2:$L$523,6,FALSE),IF($AE21=2019,VLOOKUP(Brut!BS21,Semaines!$G$2:$L$523,5,FALSE),IF($AE21=2020,VLOOKUP(Brut!BS21,Semaines!$H$2:$L$523,4,FALSE),IF($AE21=2021,VLOOKUP(Brut!BS21,Semaines!$I$2:$L$523,3,FALSE),IF($AE21=2022,VLOOKUP(Brut!BS21,Semaines!$J$2:$L$523,2,FALSE),""))))))))))</f>
        <v>34</v>
      </c>
      <c r="BT21" s="119">
        <f>IF($AE21=2013,VLOOKUP(Brut!BS21,Semaines!$A$2:$L$523,12,FALSE),IF($AE21=2014,VLOOKUP(Brut!BS21,Semaines!$B$2:$L$523,11,FALSE),IF($AE21=2015,VLOOKUP(Brut!BS21,Semaines!$C$2:$L$523,10,FALSE),IF($AE21=2016,VLOOKUP(Brut!BS21,Semaines!$D$2:$L$523,9,FALSE),IF($AE21=2017,VLOOKUP(Brut!BS21,Semaines!$E$2:$L$523,8,FALSE),IF($AE21=2018,VLOOKUP(Brut!BS21,Semaines!$F$2:$L$523,7,FALSE),IF($AE21=2019,VLOOKUP(Brut!BS21,Semaines!$G$2:$L$523,6,FALSE),IF($AE21=2020,VLOOKUP(Brut!BS21,Semaines!$H$2:$L$523,5,FALSE),IF($AE21=2021,VLOOKUP(Brut!BS21,Semaines!$I$2:$L$523,4,FALSE),IF($AE21=2022,VLOOKUP(Brut!BS21,Semaines!$J$2:$L$523,3,FALSE),""))))))))))</f>
        <v>2013</v>
      </c>
      <c r="BU21" s="134"/>
      <c r="BV21" s="133"/>
      <c r="BW21" s="208"/>
      <c r="BX21" s="118">
        <f>IF($AE21=2013,VLOOKUP(Brut!BX21,Semaines!$A$2:$L$523,11,FALSE),IF($AE21=2014,VLOOKUP(Brut!BX21,Semaines!$B$2:$L$523,10,FALSE),IF($AE21=2015,VLOOKUP(Brut!BX21,Semaines!$C$2:$L$523,9,FALSE),IF($AE21=2016,VLOOKUP(Brut!BX21,Semaines!$D$2:$L$523,8,FALSE),IF($AE21=2017,VLOOKUP(Brut!BX21,Semaines!$E$2:$L$523,7,FALSE),IF($AE21=2018,VLOOKUP(Brut!BX21,Semaines!$F$2:$L$523,6,FALSE),IF($AE21=2019,VLOOKUP(Brut!BX21,Semaines!$G$2:$L$523,5,FALSE),IF($AE21=2020,VLOOKUP(Brut!BX21,Semaines!$H$2:$L$523,4,FALSE),IF($AE21=2021,VLOOKUP(Brut!BX21,Semaines!$I$2:$L$523,3,FALSE),IF($AE21=2022,VLOOKUP(Brut!BX21,Semaines!$J$2:$L$523,2,FALSE),""))))))))))</f>
        <v>36</v>
      </c>
      <c r="BY21" s="119">
        <f>IF($AE21=2013,VLOOKUP(Brut!BX21,Semaines!$A$2:$L$523,12,FALSE),IF($AE21=2014,VLOOKUP(Brut!BX21,Semaines!$B$2:$L$523,11,FALSE),IF($AE21=2015,VLOOKUP(Brut!BX21,Semaines!$C$2:$L$523,10,FALSE),IF($AE21=2016,VLOOKUP(Brut!BX21,Semaines!$D$2:$L$523,9,FALSE),IF($AE21=2017,VLOOKUP(Brut!BX21,Semaines!$E$2:$L$523,8,FALSE),IF($AE21=2018,VLOOKUP(Brut!BX21,Semaines!$F$2:$L$523,7,FALSE),IF($AE21=2019,VLOOKUP(Brut!BX21,Semaines!$G$2:$L$523,6,FALSE),IF($AE21=2020,VLOOKUP(Brut!BX21,Semaines!$H$2:$L$523,5,FALSE),IF($AE21=2021,VLOOKUP(Brut!BX21,Semaines!$I$2:$L$523,4,FALSE),IF($AE21=2022,VLOOKUP(Brut!BX21,Semaines!$J$2:$L$523,3,FALSE),""))))))))))</f>
        <v>2013</v>
      </c>
      <c r="BZ21" s="134"/>
      <c r="CA21" s="133"/>
      <c r="CB21" s="130">
        <f>IF(Import!AQ11=0,"",Import!AQ11)</f>
        <v>41599</v>
      </c>
      <c r="CC21" s="118">
        <f t="array" ref="CC21">IFERROR(IF(CB21="",IF(BZ21="",IF(BX21="","",IF($AE21=2013,VLOOKUP(Brut!BX21+1,Semaines!$A$2:$L$523,11,FALSE),IF($AE21=2014,VLOOKUP(Brut!BX21+1,Semaines!$B$2:$L$523,10,FALSE),IF($AE21=2015,VLOOKUP(Brut!BX21+1,Semaines!$C$2:$L$523,9,FALSE),IF($AE21=2016,VLOOKUP(Brut!BX21+1,Semaines!$D$2:$L$523,8,FALSE),IF($AE21=2017,VLOOKUP(Brut!BX21+1,Semaines!$E$2:$L$523,7,FALSE),IF($AE21=2018,VLOOKUP(Brut!BX21+1,Semaines!$F$2:$L$523,6,FALSE),IF($AE21=2019,VLOOKUP(Brut!BX21+1,Semaines!$G$2:$L$523,5,FALSE),IF($AE21=2020,VLOOKUP(Brut!BX21+1,Semaines!$H$2:$L$523,4,FALSE),IF($AE21=2021,VLOOKUP(Brut!BX21+1,Semaines!$I$2:$L$523,3,FALSE),IF($AE21=2022,VLOOKUP(Brut!BX21+1,Semaines!$J$2:$L$523,2,FALSE),""))))))))))),IF(CA21="",IF($AE21=2013,VLOOKUP(Brut!BX21+1,Semaines!$A$2:$L$523,11,FALSE),IF($AE21=2014,VLOOKUP(Brut!BX21+1,Semaines!$B$2:$L$523,10,FALSE),IF($AE21=2015,VLOOKUP(Brut!BX21+1,Semaines!$C$2:$L$523,9,FALSE),IF($AE21=2016,VLOOKUP(Brut!BX21+1,Semaines!$D$2:$L$523,8,FALSE),IF($AE21=2017,VLOOKUP(Brut!BX21+1,Semaines!$E$2:$L$523,7,FALSE),IF($AE21=2018,VLOOKUP(Brut!BX21+1,Semaines!$F$2:$L$523,6,FALSE),IF($AE21=2019,VLOOKUP(Brut!BX21+1,Semaines!$G$2:$L$523,5,FALSE),IF($AE21=2020,VLOOKUP(Brut!BX21+1,Semaines!$H$2:$L$523,4,FALSE),IF($AE21=2021,VLOOKUP(Brut!BX21+1,Semaines!$I$2:$L$523,3,FALSE),IF($AE21=2022,VLOOKUP(Brut!BX21+1,Semaines!$J$2:$L$523,2,FALSE),"")))))))))),IF($AE21=2013,VLOOKUP(Brut!BZ21+1,Semaines!$A$2:$L$523,11,FALSE),IF($AE21=2014,VLOOKUP(Brut!BZ21+1,Semaines!$B$2:$L$523,10,FALSE),IF($AE21=2015,VLOOKUP(Brut!BZ21+1,Semaines!$C$2:$L$523,9,FALSE),IF($AE21=2016,VLOOKUP(Brut!BZ21+1,Semaines!$D$2:$L$523,8,FALSE),IF($AE21=2017,VLOOKUP(Brut!BZ21+1,Semaines!$E$2:$L$523,7,FALSE),IF($AE21=2018,VLOOKUP(Brut!BZ21+1,Semaines!$F$2:$L$523,6,FALSE),IF($AE21=2019,VLOOKUP(Brut!BZ21+1,Semaines!$G$2:$L$523,5,FALSE),IF($AE21=2020,VLOOKUP(Brut!BZ21+1,Semaines!$H$2:$L$523,4,FALSE),IF($AE21=2021,VLOOKUP(Brut!BZ21+1,Semaines!$I$2:$L$523,3,FALSE),IF($AE21=2022,VLOOKUP(Brut!BZ21+1,Semaines!$J$2:$L$523,2,FALSE),"")))))))))))),_xlfn.ISOWEEKNUM(CB21)),"")</f>
        <v>47</v>
      </c>
      <c r="CD21" s="119">
        <f>IF(CB21="",IF(CA21="",IF(BY21="","",IF($AE21=2013,VLOOKUP(Brut!CC21,Semaines!$A$2:$L$523,12,FALSE),IF($AE21=2014,VLOOKUP(Brut!CC21,Semaines!$B$2:$L$523,11,FALSE),IF($AE21=2015,VLOOKUP(Brut!CC21,Semaines!$C$2:$L$523,10,FALSE),IF($AE21=2016,VLOOKUP(Brut!CC21,Semaines!$D$2:$L$523,9,FALSE),IF($AE21=2017,VLOOKUP(Brut!CC21,Semaines!$E$2:$L$523,8,FALSE),IF($AE21=2018,VLOOKUP(Brut!CC21,Semaines!$F$2:$L$523,7,FALSE),IF($AE21=2019,VLOOKUP(Brut!CC21,Semaines!$G$2:$L$523,6,FALSE),IF($AE21=2020,VLOOKUP(Brut!CC21,Semaines!$H$2:$L$523,5,FALSE),IF($AE21=2021,VLOOKUP(Brut!CC21,Semaines!$I$2:$L$523,4,FALSE),IF($AE21=2022,VLOOKUP(Brut!CC21,Semaines!$J$2:$L$523,3,FALSE),""))))))))))),IF(BZ21="",IF($AE21=2013,VLOOKUP(Brut!CC21,Semaines!$A$2:$L$523,12,FALSE),IF($AE21=2014,VLOOKUP(Brut!CC21,Semaines!$B$2:$L$523,11,FALSE),IF($AE21=2015,VLOOKUP(Brut!CC21,Semaines!$C$2:$L$523,10,FALSE),IF($AE21=2016,VLOOKUP(Brut!CC21,Semaines!$D$2:$L$523,9,FALSE),IF($AE21=2017,VLOOKUP(Brut!CC21,Semaines!$E$2:$L$523,8,FALSE),IF($AE21=2018,VLOOKUP(Brut!CC21,Semaines!$F$2:$L$523,7,FALSE),IF($AE21=2019,VLOOKUP(Brut!CC21,Semaines!$G$2:$L$523,6,FALSE),IF($AE21=2020,VLOOKUP(Brut!CC21,Semaines!$H$2:$L$523,5,FALSE),IF($AE21=2021,VLOOKUP(Brut!CC21,Semaines!$I$2:$L$523,4,FALSE),IF($AE21=2022,VLOOKUP(Brut!CC21,Semaines!$J$2:$L$523,3,FALSE),"")))))))))),IF(BY21="","",IF($AE21=2013,VLOOKUP(Brut!CC21,Semaines!$A$2:$L$523,12,FALSE),IF($AE21=2014,VLOOKUP(Brut!CC21,Semaines!$B$2:$L$523,11,FALSE),IF($AE21=2015,VLOOKUP(Brut!CC21,Semaines!$C$2:$L$523,10,FALSE),IF($AE21=2016,VLOOKUP(Brut!CC21,Semaines!$D$2:$L$523,9,FALSE),IF($AE21=2017,VLOOKUP(Brut!CC21,Semaines!$E$2:$L$523,8,FALSE),IF($AE21=2018,VLOOKUP(Brut!CC21,Semaines!$F$2:$L$523,7,FALSE),IF($AE21=2019,VLOOKUP(Brut!CC21,Semaines!$G$2:$L$523,6,FALSE),IF($AE21=2020,VLOOKUP(Brut!CC21,Semaines!$H$2:$L$523,5,FALSE),IF($AE21=2021,VLOOKUP(Brut!CC21,Semaines!$I$2:$L$523,4,FALSE),IF($AE21=2022,VLOOKUP(Brut!CC21,Semaines!$J$2:$L$523,3,FALSE),""))))))))))))),IF(AND(MONTH(CB21)=12,_xlfn.ISOWEEKNUM(CB21)=1),YEAR(CB21)+1,YEAR(CB21)))</f>
        <v>2013</v>
      </c>
      <c r="CE21" s="132"/>
      <c r="CF21" s="133"/>
      <c r="CG21" s="118">
        <f>IF($AE21=2013,VLOOKUP(Brut!CG21,Semaines!$A$2:$L$523,11,FALSE),IF($AE21=2014,VLOOKUP(Brut!CG21,Semaines!$B$2:$L$523,10,FALSE),IF($AE21=2015,VLOOKUP(Brut!CG21,Semaines!$C$2:$L$523,9,FALSE),IF($AE21=2016,VLOOKUP(Brut!CG21,Semaines!$D$2:$L$523,8,FALSE),IF($AE21=2017,VLOOKUP(Brut!CG21,Semaines!$E$2:$L$523,7,FALSE),IF($AE21=2018,VLOOKUP(Brut!CG21,Semaines!$F$2:$L$523,6,FALSE),IF($AE21=2019,VLOOKUP(Brut!CG21,Semaines!$G$2:$L$523,5,FALSE),IF($AE21=2020,VLOOKUP(Brut!CG21,Semaines!$H$2:$L$523,4,FALSE),IF($AE21=2021,VLOOKUP(Brut!CG21,Semaines!$I$2:$L$523,3,FALSE),IF($AE21=2022,VLOOKUP(Brut!CG21,Semaines!$J$2:$L$523,2,FALSE),""))))))))))</f>
        <v>37</v>
      </c>
      <c r="CH21" s="119">
        <f>IF($AE21=2013,VLOOKUP(Brut!CG21,Semaines!$A$2:$L$523,12,FALSE),IF($AE21=2014,VLOOKUP(Brut!CG21,Semaines!$B$2:$L$523,11,FALSE),IF($AE21=2015,VLOOKUP(Brut!CG21,Semaines!$C$2:$L$523,10,FALSE),IF($AE21=2016,VLOOKUP(Brut!CG21,Semaines!$D$2:$L$523,9,FALSE),IF($AE21=2017,VLOOKUP(Brut!CG21,Semaines!$E$2:$L$523,8,FALSE),IF($AE21=2018,VLOOKUP(Brut!CG21,Semaines!$F$2:$L$523,7,FALSE),IF($AE21=2019,VLOOKUP(Brut!CG21,Semaines!$G$2:$L$523,6,FALSE),IF($AE21=2020,VLOOKUP(Brut!CG21,Semaines!$H$2:$L$523,5,FALSE),IF($AE21=2021,VLOOKUP(Brut!CG21,Semaines!$I$2:$L$523,4,FALSE),IF($AE21=2022,VLOOKUP(Brut!CG21,Semaines!$J$2:$L$523,3,FALSE),""))))))))))</f>
        <v>2013</v>
      </c>
      <c r="CI21" s="134"/>
      <c r="CJ21" s="133"/>
      <c r="CK21" s="208"/>
      <c r="CL21" s="118">
        <f>IF($AE21=2013,VLOOKUP(Brut!CL21,Semaines!$A$2:$L$523,11,FALSE),IF($AE21=2014,VLOOKUP(Brut!CL21,Semaines!$B$2:$L$523,10,FALSE),IF($AE21=2015,VLOOKUP(Brut!CL21,Semaines!$C$2:$L$523,9,FALSE),IF($AE21=2016,VLOOKUP(Brut!CL21,Semaines!$D$2:$L$523,8,FALSE),IF($AE21=2017,VLOOKUP(Brut!CL21,Semaines!$E$2:$L$523,7,FALSE),IF($AE21=2018,VLOOKUP(Brut!CL21,Semaines!$F$2:$L$523,6,FALSE),IF($AE21=2019,VLOOKUP(Brut!CL21,Semaines!$G$2:$L$523,5,FALSE),IF($AE21=2020,VLOOKUP(Brut!CL21,Semaines!$H$2:$L$523,4,FALSE),IF($AE21=2021,VLOOKUP(Brut!CL21,Semaines!$I$2:$L$523,3,FALSE),IF($AE21=2022,VLOOKUP(Brut!CL21,Semaines!$J$2:$L$523,2,FALSE),""))))))))))</f>
        <v>38</v>
      </c>
      <c r="CM21" s="119">
        <f>IF($AE21=2013,VLOOKUP(Brut!CL21,Semaines!$A$2:$L$523,12,FALSE),IF($AE21=2014,VLOOKUP(Brut!CL21,Semaines!$B$2:$L$523,11,FALSE),IF($AE21=2015,VLOOKUP(Brut!CL21,Semaines!$C$2:$L$523,10,FALSE),IF($AE21=2016,VLOOKUP(Brut!CL21,Semaines!$D$2:$L$523,9,FALSE),IF($AE21=2017,VLOOKUP(Brut!CL21,Semaines!$E$2:$L$523,8,FALSE),IF($AE21=2018,VLOOKUP(Brut!CL21,Semaines!$F$2:$L$523,7,FALSE),IF($AE21=2019,VLOOKUP(Brut!CL21,Semaines!$G$2:$L$523,6,FALSE),IF($AE21=2020,VLOOKUP(Brut!CL21,Semaines!$H$2:$L$523,5,FALSE),IF($AE21=2021,VLOOKUP(Brut!CL21,Semaines!$I$2:$L$523,4,FALSE),IF($AE21=2022,VLOOKUP(Brut!CL21,Semaines!$J$2:$L$523,3,FALSE),""))))))))))</f>
        <v>2013</v>
      </c>
      <c r="CN21" s="134"/>
      <c r="CO21" s="133"/>
      <c r="CP21" s="118">
        <f>IF($AE21=2013,VLOOKUP(Brut!CP21,Semaines!$A$2:$L$523,11,FALSE),IF($AE21=2014,VLOOKUP(Brut!CP21,Semaines!$B$2:$L$523,10,FALSE),IF($AE21=2015,VLOOKUP(Brut!CP21,Semaines!$C$2:$L$523,9,FALSE),IF($AE21=2016,VLOOKUP(Brut!CP21,Semaines!$D$2:$L$523,8,FALSE),IF($AE21=2017,VLOOKUP(Brut!CP21,Semaines!$E$2:$L$523,7,FALSE),IF($AE21=2018,VLOOKUP(Brut!CP21,Semaines!$F$2:$L$523,6,FALSE),IF($AE21=2019,VLOOKUP(Brut!CP21,Semaines!$G$2:$L$523,5,FALSE),IF($AE21=2020,VLOOKUP(Brut!CP21,Semaines!$H$2:$L$523,4,FALSE),IF($AE21=2021,VLOOKUP(Brut!CP21,Semaines!$I$2:$L$523,3,FALSE),IF($AE21=2022,VLOOKUP(Brut!CP21,Semaines!$J$2:$L$523,2,FALSE),""))))))))))</f>
        <v>38</v>
      </c>
      <c r="CQ21" s="119">
        <f>IF($AE21=2013,VLOOKUP(Brut!CP21,Semaines!$A$2:$L$523,12,FALSE),IF($AE21=2014,VLOOKUP(Brut!CP21,Semaines!$B$2:$L$523,11,FALSE),IF($AE21=2015,VLOOKUP(Brut!CP21,Semaines!$C$2:$L$523,10,FALSE),IF($AE21=2016,VLOOKUP(Brut!CP21,Semaines!$D$2:$L$523,9,FALSE),IF($AE21=2017,VLOOKUP(Brut!CP21,Semaines!$E$2:$L$523,8,FALSE),IF($AE21=2018,VLOOKUP(Brut!CP21,Semaines!$F$2:$L$523,7,FALSE),IF($AE21=2019,VLOOKUP(Brut!CP21,Semaines!$G$2:$L$523,6,FALSE),IF($AE21=2020,VLOOKUP(Brut!CP21,Semaines!$H$2:$L$523,5,FALSE),IF($AE21=2021,VLOOKUP(Brut!CP21,Semaines!$I$2:$L$523,4,FALSE),IF($AE21=2022,VLOOKUP(Brut!CP21,Semaines!$J$2:$L$523,3,FALSE),""))))))))))</f>
        <v>2013</v>
      </c>
      <c r="CR21" s="134"/>
      <c r="CS21" s="133"/>
      <c r="CT21" s="208"/>
      <c r="CU21" s="118">
        <f>IF($AE21=2013,VLOOKUP(Brut!CV21,Semaines!$A$2:$L$523,11,FALSE),IF($AE21=2014,VLOOKUP(Brut!CV21,Semaines!$B$2:$L$523,10,FALSE),IF($AE21=2015,VLOOKUP(Brut!CV21,Semaines!$C$2:$L$523,9,FALSE),IF($AE21=2016,VLOOKUP(Brut!CV21,Semaines!$D$2:$L$523,8,FALSE),IF($AE21=2017,VLOOKUP(Brut!CV21,Semaines!$E$2:$L$523,7,FALSE),IF($AE21=2018,VLOOKUP(Brut!CV21,Semaines!$F$2:$L$523,6,FALSE),IF($AE21=2019,VLOOKUP(Brut!CV21,Semaines!$G$2:$L$523,5,FALSE),IF($AE21=2020,VLOOKUP(Brut!CV21,Semaines!$H$2:$L$523,4,FALSE),IF($AE21=2021,VLOOKUP(Brut!CV21,Semaines!$I$2:$L$523,3,FALSE),IF($AE21=2022,VLOOKUP(Brut!CV21,Semaines!$J$2:$L$523,2,FALSE),""))))))))))</f>
        <v>38</v>
      </c>
      <c r="CV21" s="119">
        <f>IF($AE21=2013,VLOOKUP(Brut!CV21,Semaines!$A$2:$L$523,12,FALSE),IF($AE21=2014,VLOOKUP(Brut!CV21,Semaines!$B$2:$L$523,11,FALSE),IF($AE21=2015,VLOOKUP(Brut!CV21,Semaines!$C$2:$L$523,10,FALSE),IF($AE21=2016,VLOOKUP(Brut!CV21,Semaines!$D$2:$L$523,9,FALSE),IF($AE21=2017,VLOOKUP(Brut!CV21,Semaines!$E$2:$L$523,8,FALSE),IF($AE21=2018,VLOOKUP(Brut!CV21,Semaines!$F$2:$L$523,7,FALSE),IF($AE21=2019,VLOOKUP(Brut!CV21,Semaines!$G$2:$L$523,6,FALSE),IF($AE21=2020,VLOOKUP(Brut!CV21,Semaines!$H$2:$L$523,5,FALSE),IF($AE21=2021,VLOOKUP(Brut!CV21,Semaines!$I$2:$L$523,4,FALSE),IF($AE21=2022,VLOOKUP(Brut!CV21,Semaines!$J$2:$L$523,3,FALSE),""))))))))))</f>
        <v>2013</v>
      </c>
      <c r="CW21" s="134"/>
      <c r="CX21" s="133"/>
      <c r="CY21" s="208"/>
      <c r="CZ21" s="118">
        <f>IF($AE21=2013,VLOOKUP(Brut!DB21,Semaines!$A$2:$L$523,11,FALSE),IF($AE21=2014,VLOOKUP(Brut!DB21,Semaines!$B$2:$L$523,10,FALSE),IF($AE21=2015,VLOOKUP(Brut!DB21,Semaines!$C$2:$L$523,9,FALSE),IF($AE21=2016,VLOOKUP(Brut!DB21,Semaines!$D$2:$L$523,8,FALSE),IF($AE21=2017,VLOOKUP(Brut!DB21,Semaines!$E$2:$L$523,7,FALSE),IF($AE21=2018,VLOOKUP(Brut!DB21,Semaines!$F$2:$L$523,6,FALSE),IF($AE21=2019,VLOOKUP(Brut!DB21,Semaines!$G$2:$L$523,5,FALSE),IF($AE21=2020,VLOOKUP(Brut!DB21,Semaines!$H$2:$L$523,4,FALSE),IF($AE21=2021,VLOOKUP(Brut!DB21,Semaines!$I$2:$L$523,3,FALSE),IF($AE21=2022,VLOOKUP(Brut!DB21,Semaines!$J$2:$L$523,2,FALSE),""))))))))))</f>
        <v>38</v>
      </c>
      <c r="DA21" s="119">
        <f>IF($AE21=2013,VLOOKUP(Brut!DB21,Semaines!$A$2:$L$523,12,FALSE),IF($AE21=2014,VLOOKUP(Brut!DB21,Semaines!$B$2:$L$523,11,FALSE),IF($AE21=2015,VLOOKUP(Brut!DB21,Semaines!$C$2:$L$523,10,FALSE),IF($AE21=2016,VLOOKUP(Brut!DB21,Semaines!$D$2:$L$523,9,FALSE),IF($AE21=2017,VLOOKUP(Brut!DB21,Semaines!$E$2:$L$523,8,FALSE),IF($AE21=2018,VLOOKUP(Brut!DB21,Semaines!$F$2:$L$523,7,FALSE),IF($AE21=2019,VLOOKUP(Brut!DB21,Semaines!$G$2:$L$523,6,FALSE),IF($AE21=2020,VLOOKUP(Brut!DB21,Semaines!$H$2:$L$523,5,FALSE),IF($AE21=2021,VLOOKUP(Brut!DB21,Semaines!$I$2:$L$523,4,FALSE),IF($AE21=2022,VLOOKUP(Brut!DB21,Semaines!$J$2:$L$523,3,FALSE),""))))))))))</f>
        <v>2013</v>
      </c>
      <c r="DB21" s="134"/>
      <c r="DC21" s="133"/>
      <c r="DD21" s="210"/>
      <c r="DE21" s="209"/>
      <c r="DF21" s="208"/>
      <c r="DG21" s="118">
        <f>IF($AE21=2013,VLOOKUP(Brut!DI21,Semaines!$A$2:$L$523,11,FALSE),IF($AE21=2014,VLOOKUP(Brut!DI21,Semaines!$B$2:$L$523,10,FALSE),IF($AE21=2015,VLOOKUP(Brut!DI21,Semaines!$C$2:$L$523,9,FALSE),IF($AE21=2016,VLOOKUP(Brut!DI21,Semaines!$D$2:$L$523,8,FALSE),IF($AE21=2017,VLOOKUP(Brut!DI21,Semaines!$E$2:$L$523,7,FALSE),IF($AE21=2018,VLOOKUP(Brut!DI21,Semaines!$F$2:$L$523,6,FALSE),IF($AE21=2019,VLOOKUP(Brut!DI21,Semaines!$G$2:$L$523,5,FALSE),IF($AE21=2020,VLOOKUP(Brut!DI21,Semaines!$H$2:$L$523,4,FALSE),IF($AE21=2021,VLOOKUP(Brut!DI21,Semaines!$I$2:$L$523,3,FALSE),IF($AE21=2022,VLOOKUP(Brut!DI21,Semaines!$J$2:$L$523,2,FALSE),""))))))))))</f>
        <v>39</v>
      </c>
      <c r="DH21" s="119">
        <f>IF($AE21=2013,VLOOKUP(Brut!DI21,Semaines!$A$2:$L$523,12,FALSE),IF($AE21=2014,VLOOKUP(Brut!DI21,Semaines!$B$2:$L$523,11,FALSE),IF($AE21=2015,VLOOKUP(Brut!DI21,Semaines!$C$2:$L$523,10,FALSE),IF($AE21=2016,VLOOKUP(Brut!DI21,Semaines!$D$2:$L$523,9,FALSE),IF($AE21=2017,VLOOKUP(Brut!DI21,Semaines!$E$2:$L$523,8,FALSE),IF($AE21=2018,VLOOKUP(Brut!DI21,Semaines!$F$2:$L$523,7,FALSE),IF($AE21=2019,VLOOKUP(Brut!DI21,Semaines!$G$2:$L$523,6,FALSE),IF($AE21=2020,VLOOKUP(Brut!DI21,Semaines!$H$2:$L$523,5,FALSE),IF($AE21=2021,VLOOKUP(Brut!DI21,Semaines!$I$2:$L$523,4,FALSE),IF($AE21=2022,VLOOKUP(Brut!DI21,Semaines!$J$2:$L$523,3,FALSE),""))))))))))</f>
        <v>2013</v>
      </c>
      <c r="DI21" s="134"/>
      <c r="DJ21" s="133"/>
      <c r="DK21" s="208"/>
      <c r="DL21" s="118">
        <f>IF($AE21=2013,VLOOKUP(Brut!DN21,Semaines!$A$2:$L$523,11,FALSE),IF($AE21=2014,VLOOKUP(Brut!DN21,Semaines!$B$2:$L$523,10,FALSE),IF($AE21=2015,VLOOKUP(Brut!DN21,Semaines!$C$2:$L$523,9,FALSE),IF($AE21=2016,VLOOKUP(Brut!DN21,Semaines!$D$2:$L$523,8,FALSE),IF($AE21=2017,VLOOKUP(Brut!DN21,Semaines!$E$2:$L$523,7,FALSE),IF($AE21=2018,VLOOKUP(Brut!DN21,Semaines!$F$2:$L$523,6,FALSE),IF($AE21=2019,VLOOKUP(Brut!DN21,Semaines!$G$2:$L$523,5,FALSE),IF($AE21=2020,VLOOKUP(Brut!DN21,Semaines!$H$2:$L$523,4,FALSE),IF($AE21=2021,VLOOKUP(Brut!DN21,Semaines!$I$2:$L$523,3,FALSE),IF($AE21=2022,VLOOKUP(Brut!DN21,Semaines!$J$2:$L$523,2,FALSE),""))))))))))</f>
        <v>40</v>
      </c>
      <c r="DM21" s="119">
        <f>IF($AE21=2013,VLOOKUP(Brut!DN21,Semaines!$A$2:$L$523,12,FALSE),IF($AE21=2014,VLOOKUP(Brut!DN21,Semaines!$B$2:$L$523,11,FALSE),IF($AE21=2015,VLOOKUP(Brut!DN21,Semaines!$C$2:$L$523,10,FALSE),IF($AE21=2016,VLOOKUP(Brut!DN21,Semaines!$D$2:$L$523,9,FALSE),IF($AE21=2017,VLOOKUP(Brut!DN21,Semaines!$E$2:$L$523,8,FALSE),IF($AE21=2018,VLOOKUP(Brut!DN21,Semaines!$F$2:$L$523,7,FALSE),IF($AE21=2019,VLOOKUP(Brut!DN21,Semaines!$G$2:$L$523,6,FALSE),IF($AE21=2020,VLOOKUP(Brut!DN21,Semaines!$H$2:$L$523,5,FALSE),IF($AE21=2021,VLOOKUP(Brut!DN21,Semaines!$I$2:$L$523,4,FALSE),IF($AE21=2022,VLOOKUP(Brut!DN21,Semaines!$J$2:$L$523,3,FALSE),""))))))))))</f>
        <v>2013</v>
      </c>
      <c r="DN21" s="134"/>
      <c r="DO21" s="133"/>
      <c r="DP21" s="208"/>
      <c r="DQ21" s="209"/>
      <c r="DR21" s="208"/>
      <c r="DS21" s="118">
        <f>IF($AE21=2013,VLOOKUP(Brut!DU21,Semaines!$A$2:$L$523,11,FALSE),IF($AE21=2014,VLOOKUP(Brut!DU21,Semaines!$B$2:$L$523,10,FALSE),IF($AE21=2015,VLOOKUP(Brut!DU21,Semaines!$C$2:$L$523,9,FALSE),IF($AE21=2016,VLOOKUP(Brut!DU21,Semaines!$D$2:$L$523,8,FALSE),IF($AE21=2017,VLOOKUP(Brut!DU21,Semaines!$E$2:$L$523,7,FALSE),IF($AE21=2018,VLOOKUP(Brut!DU21,Semaines!$F$2:$L$523,6,FALSE),IF($AE21=2019,VLOOKUP(Brut!DU21,Semaines!$G$2:$L$523,5,FALSE),IF($AE21=2020,VLOOKUP(Brut!DU21,Semaines!$H$2:$L$523,4,FALSE),IF($AE21=2021,VLOOKUP(Brut!DU21,Semaines!$I$2:$L$523,3,FALSE),IF($AE21=2022,VLOOKUP(Brut!DU21,Semaines!$J$2:$L$523,2,FALSE),""))))))))))</f>
        <v>40</v>
      </c>
      <c r="DT21" s="119">
        <f>IF($AE21=2013,VLOOKUP(Brut!DU21,Semaines!$A$2:$L$523,12,FALSE),IF($AE21=2014,VLOOKUP(Brut!DU21,Semaines!$B$2:$L$523,11,FALSE),IF($AE21=2015,VLOOKUP(Brut!DU21,Semaines!$C$2:$L$523,10,FALSE),IF($AE21=2016,VLOOKUP(Brut!DU21,Semaines!$D$2:$L$523,9,FALSE),IF($AE21=2017,VLOOKUP(Brut!DU21,Semaines!$E$2:$L$523,8,FALSE),IF($AE21=2018,VLOOKUP(Brut!DU21,Semaines!$F$2:$L$523,7,FALSE),IF($AE21=2019,VLOOKUP(Brut!DU21,Semaines!$G$2:$L$523,6,FALSE),IF($AE21=2020,VLOOKUP(Brut!DU21,Semaines!$H$2:$L$523,5,FALSE),IF($AE21=2021,VLOOKUP(Brut!DU21,Semaines!$I$2:$L$523,4,FALSE),IF($AE21=2022,VLOOKUP(Brut!DU21,Semaines!$J$2:$L$523,3,FALSE),""))))))))))</f>
        <v>2013</v>
      </c>
      <c r="DU21" s="134"/>
      <c r="DV21" s="133"/>
      <c r="DW21" s="118">
        <f>IF($AE21=2013,VLOOKUP(Brut!DY21,Semaines!$A$2:$L$523,11,FALSE),IF($AE21=2014,VLOOKUP(Brut!DY21,Semaines!$B$2:$L$523,10,FALSE),IF($AE21=2015,VLOOKUP(Brut!DY21,Semaines!$C$2:$L$523,9,FALSE),IF($AE21=2016,VLOOKUP(Brut!DY21,Semaines!$D$2:$L$523,8,FALSE),IF($AE21=2017,VLOOKUP(Brut!DY21,Semaines!$E$2:$L$523,7,FALSE),IF($AE21=2018,VLOOKUP(Brut!DY21,Semaines!$F$2:$L$523,6,FALSE),IF($AE21=2019,VLOOKUP(Brut!DY21,Semaines!$G$2:$L$523,5,FALSE),IF($AE21=2020,VLOOKUP(Brut!DY21,Semaines!$H$2:$L$523,4,FALSE),IF($AE21=2021,VLOOKUP(Brut!DY21,Semaines!$I$2:$L$523,3,FALSE),IF($AE21=2022,VLOOKUP(Brut!DY21,Semaines!$J$2:$L$523,2,FALSE),""))))))))))</f>
        <v>41</v>
      </c>
      <c r="DX21" s="119">
        <f>IF($AE21=2013,VLOOKUP(Brut!DY21,Semaines!$A$2:$L$523,12,FALSE),IF($AE21=2014,VLOOKUP(Brut!DY21,Semaines!$B$2:$L$523,11,FALSE),IF($AE21=2015,VLOOKUP(Brut!DY21,Semaines!$C$2:$L$523,10,FALSE),IF($AE21=2016,VLOOKUP(Brut!DY21,Semaines!$D$2:$L$523,9,FALSE),IF($AE21=2017,VLOOKUP(Brut!DY21,Semaines!$E$2:$L$523,8,FALSE),IF($AE21=2018,VLOOKUP(Brut!DY21,Semaines!$F$2:$L$523,7,FALSE),IF($AE21=2019,VLOOKUP(Brut!DY21,Semaines!$G$2:$L$523,6,FALSE),IF($AE21=2020,VLOOKUP(Brut!DY21,Semaines!$H$2:$L$523,5,FALSE),IF($AE21=2021,VLOOKUP(Brut!DY21,Semaines!$I$2:$L$523,4,FALSE),IF($AE21=2022,VLOOKUP(Brut!DY21,Semaines!$J$2:$L$523,3,FALSE),""))))))))))</f>
        <v>2013</v>
      </c>
      <c r="DY21" s="134"/>
      <c r="DZ21" s="133"/>
      <c r="EA21" s="118">
        <f>IF($AE21=2013,VLOOKUP(Brut!EC21,Semaines!$A$2:$L$523,11,FALSE),IF($AE21=2014,VLOOKUP(Brut!EC21,Semaines!$B$2:$L$523,10,FALSE),IF($AE21=2015,VLOOKUP(Brut!EC21,Semaines!$C$2:$L$523,9,FALSE),IF($AE21=2016,VLOOKUP(Brut!EC21,Semaines!$D$2:$L$523,8,FALSE),IF($AE21=2017,VLOOKUP(Brut!EC21,Semaines!$E$2:$L$523,7,FALSE),IF($AE21=2018,VLOOKUP(Brut!EC21,Semaines!$F$2:$L$523,6,FALSE),IF($AE21=2019,VLOOKUP(Brut!EC21,Semaines!$G$2:$L$523,5,FALSE),IF($AE21=2020,VLOOKUP(Brut!EC21,Semaines!$H$2:$L$523,4,FALSE),IF($AE21=2021,VLOOKUP(Brut!EC21,Semaines!$I$2:$L$523,3,FALSE),IF($AE21=2022,VLOOKUP(Brut!EC21,Semaines!$J$2:$L$523,2,FALSE),""))))))))))</f>
        <v>41</v>
      </c>
      <c r="EB21" s="119">
        <f>IF($AE21=2013,VLOOKUP(Brut!EC21,Semaines!$A$2:$L$523,12,FALSE),IF($AE21=2014,VLOOKUP(Brut!EC21,Semaines!$B$2:$L$523,11,FALSE),IF($AE21=2015,VLOOKUP(Brut!EC21,Semaines!$C$2:$L$523,10,FALSE),IF($AE21=2016,VLOOKUP(Brut!EC21,Semaines!$D$2:$L$523,9,FALSE),IF($AE21=2017,VLOOKUP(Brut!EC21,Semaines!$E$2:$L$523,8,FALSE),IF($AE21=2018,VLOOKUP(Brut!EC21,Semaines!$F$2:$L$523,7,FALSE),IF($AE21=2019,VLOOKUP(Brut!EC21,Semaines!$G$2:$L$523,6,FALSE),IF($AE21=2020,VLOOKUP(Brut!EC21,Semaines!$H$2:$L$523,5,FALSE),IF($AE21=2021,VLOOKUP(Brut!EC21,Semaines!$I$2:$L$523,4,FALSE),IF($AE21=2022,VLOOKUP(Brut!EC21,Semaines!$J$2:$L$523,3,FALSE),""))))))))))</f>
        <v>2013</v>
      </c>
      <c r="EC21" s="134"/>
      <c r="ED21" s="133"/>
      <c r="EE21" s="118">
        <f>IF($AE21=2013,VLOOKUP(Brut!EG21,Semaines!$A$2:$L$523,11,FALSE),IF($AE21=2014,VLOOKUP(Brut!EG21,Semaines!$B$2:$L$523,10,FALSE),IF($AE21=2015,VLOOKUP(Brut!EG21,Semaines!$C$2:$L$523,9,FALSE),IF($AE21=2016,VLOOKUP(Brut!EG21,Semaines!$D$2:$L$523,8,FALSE),IF($AE21=2017,VLOOKUP(Brut!EG21,Semaines!$E$2:$L$523,7,FALSE),IF($AE21=2018,VLOOKUP(Brut!EG21,Semaines!$F$2:$L$523,6,FALSE),IF($AE21=2019,VLOOKUP(Brut!EG21,Semaines!$G$2:$L$523,5,FALSE),IF($AE21=2020,VLOOKUP(Brut!EG21,Semaines!$H$2:$L$523,4,FALSE),IF($AE21=2021,VLOOKUP(Brut!EG21,Semaines!$I$2:$L$523,3,FALSE),IF($AE21=2022,VLOOKUP(Brut!EG21,Semaines!$J$2:$L$523,2,FALSE),""))))))))))</f>
        <v>41</v>
      </c>
      <c r="EF21" s="119">
        <f>IF($AE21=2013,VLOOKUP(Brut!EG21,Semaines!$A$2:$L$523,12,FALSE),IF($AE21=2014,VLOOKUP(Brut!EG21,Semaines!$B$2:$L$523,11,FALSE),IF($AE21=2015,VLOOKUP(Brut!EG21,Semaines!$C$2:$L$523,10,FALSE),IF($AE21=2016,VLOOKUP(Brut!EG21,Semaines!$D$2:$L$523,9,FALSE),IF($AE21=2017,VLOOKUP(Brut!EG21,Semaines!$E$2:$L$523,8,FALSE),IF($AE21=2018,VLOOKUP(Brut!EG21,Semaines!$F$2:$L$523,7,FALSE),IF($AE21=2019,VLOOKUP(Brut!EG21,Semaines!$G$2:$L$523,6,FALSE),IF($AE21=2020,VLOOKUP(Brut!EG21,Semaines!$H$2:$L$523,5,FALSE),IF($AE21=2021,VLOOKUP(Brut!EG21,Semaines!$I$2:$L$523,4,FALSE),IF($AE21=2022,VLOOKUP(Brut!EG21,Semaines!$J$2:$L$523,3,FALSE),""))))))))))</f>
        <v>2013</v>
      </c>
      <c r="EG21" s="134"/>
      <c r="EH21" s="133"/>
      <c r="EI21" s="130">
        <f>IF(Import!AU11=0,"",Import!AU11)</f>
        <v>41655</v>
      </c>
      <c r="EJ21" s="118">
        <f t="array" ref="EJ21">IFERROR(IF(EI21="",IF(EG21="",IF(EE21="","",IF($AE21=2013,VLOOKUP(Brut!EG21+1,Semaines!$A$2:$L$523,11,FALSE),IF($AE21=2014,VLOOKUP(Brut!EG21+1,Semaines!$B$2:$L$523,10,FALSE),IF($AE21=2015,VLOOKUP(Brut!EG21+1,Semaines!$C$2:$L$523,9,FALSE),IF($AE21=2016,VLOOKUP(Brut!EG21+1,Semaines!$D$2:$L$523,8,FALSE),IF($AE21=2017,VLOOKUP(Brut!EG21+1,Semaines!$E$2:$L$523,7,FALSE),IF($AE21=2018,VLOOKUP(Brut!EG21+1,Semaines!$F$2:$L$523,6,FALSE),IF($AE21=2019,VLOOKUP(Brut!EG21+1,Semaines!$G$2:$L$523,5,FALSE),IF($AE21=2020,VLOOKUP(Brut!EG21+1,Semaines!$H$2:$L$523,4,FALSE),IF($AE21=2021,VLOOKUP(Brut!EG21+1,Semaines!$I$2:$L$523,3,FALSE),IF($AE21=2022,VLOOKUP(Brut!EG21+1,Semaines!$J$2:$L$523,2,FALSE),""))))))))))),IF(EH21="",IF($AE21=2013,VLOOKUP(Brut!EG21+1,Semaines!$A$2:$L$523,11,FALSE),IF($AE21=2014,VLOOKUP(Brut!EG21+1,Semaines!$B$2:$L$523,10,FALSE),IF($AE21=2015,VLOOKUP(Brut!EG21+1,Semaines!$C$2:$L$523,9,FALSE),IF($AE21=2016,VLOOKUP(Brut!EG21+1,Semaines!$D$2:$L$523,8,FALSE),IF($AE21=2017,VLOOKUP(Brut!EG21+1,Semaines!$E$2:$L$523,7,FALSE),IF($AE21=2018,VLOOKUP(Brut!EG21+1,Semaines!$F$2:$L$523,6,FALSE),IF($AE21=2019,VLOOKUP(Brut!EG21+1,Semaines!$G$2:$L$523,5,FALSE),IF($AE21=2020,VLOOKUP(Brut!EG21+1,Semaines!$H$2:$L$523,4,FALSE),IF($AE21=2021,VLOOKUP(Brut!EG21+1,Semaines!$I$2:$L$523,3,FALSE),IF($AE21=2022,VLOOKUP(Brut!EG21+1,Semaines!$J$2:$L$523,2,FALSE),"")))))))))),IF($AE21=2013,VLOOKUP(Brut!EI21+1,Semaines!$A$2:$L$523,11,FALSE),IF($AE21=2014,VLOOKUP(Brut!EI21+1,Semaines!$B$2:$L$523,10,FALSE),IF($AE21=2015,VLOOKUP(Brut!EI21+1,Semaines!$C$2:$L$523,9,FALSE),IF($AE21=2016,VLOOKUP(Brut!EI21+1,Semaines!$D$2:$L$523,8,FALSE),IF($AE21=2017,VLOOKUP(Brut!EI21+1,Semaines!$E$2:$L$523,7,FALSE),IF($AE21=2018,VLOOKUP(Brut!EI21+1,Semaines!$F$2:$L$523,6,FALSE),IF($AE21=2019,VLOOKUP(Brut!EI21+1,Semaines!$G$2:$L$523,5,FALSE),IF($AE21=2020,VLOOKUP(Brut!EI21+1,Semaines!$H$2:$L$523,4,FALSE),IF($AE21=2021,VLOOKUP(Brut!EI21+1,Semaines!$I$2:$L$523,3,FALSE),IF($AE21=2022,VLOOKUP(Brut!EI21+1,Semaines!$J$2:$L$523,2,FALSE),"")))))))))))),_xlfn.ISOWEEKNUM(EI21)),"")</f>
        <v>3</v>
      </c>
      <c r="EK21" s="119">
        <f>IF(EI21="",IF(EH21="",IF(EF21="","",IF($AE21=2013,VLOOKUP(Brut!EL21,Semaines!$A$2:$L$523,12,FALSE),IF($AE21=2014,VLOOKUP(Brut!EL21,Semaines!$B$2:$L$523,11,FALSE),IF($AE21=2015,VLOOKUP(Brut!EL21,Semaines!$C$2:$L$523,10,FALSE),IF($AE21=2016,VLOOKUP(Brut!EL21,Semaines!$D$2:$L$523,9,FALSE),IF($AE21=2017,VLOOKUP(Brut!EL21,Semaines!$E$2:$L$523,8,FALSE),IF($AE21=2018,VLOOKUP(Brut!EL21,Semaines!$F$2:$L$523,7,FALSE),IF($AE21=2019,VLOOKUP(Brut!EL21,Semaines!$G$2:$L$523,6,FALSE),IF($AE21=2020,VLOOKUP(Brut!EL21,Semaines!$H$2:$L$523,5,FALSE),IF($AE21=2021,VLOOKUP(Brut!EL21,Semaines!$I$2:$L$523,4,FALSE),IF($AE21=2022,VLOOKUP(Brut!EL21,Semaines!$J$2:$L$523,3,FALSE),""))))))))))),IF(EG21="",IF($AE21=2013,VLOOKUP(Brut!EL21,Semaines!$A$2:$L$523,12,FALSE),IF($AE21=2014,VLOOKUP(Brut!EL21,Semaines!$B$2:$L$523,11,FALSE),IF($AE21=2015,VLOOKUP(Brut!EL21,Semaines!$C$2:$L$523,10,FALSE),IF($AE21=2016,VLOOKUP(Brut!EL21,Semaines!$D$2:$L$523,9,FALSE),IF($AE21=2017,VLOOKUP(Brut!EL21,Semaines!$E$2:$L$523,8,FALSE),IF($AE21=2018,VLOOKUP(Brut!EL21,Semaines!$F$2:$L$523,7,FALSE),IF($AE21=2019,VLOOKUP(Brut!EL21,Semaines!$G$2:$L$523,6,FALSE),IF($AE21=2020,VLOOKUP(Brut!EL21,Semaines!$H$2:$L$523,5,FALSE),IF($AE21=2021,VLOOKUP(Brut!EL21,Semaines!$I$2:$L$523,4,FALSE),IF($AE21=2022,VLOOKUP(Brut!EL21,Semaines!$J$2:$L$523,3,FALSE),"")))))))))),IF(EF21="","",IF($AE21=2013,VLOOKUP(Brut!EL21,Semaines!$A$2:$L$523,12,FALSE),IF($AE21=2014,VLOOKUP(Brut!EL21,Semaines!$B$2:$L$523,11,FALSE),IF($AE21=2015,VLOOKUP(Brut!EL21,Semaines!$C$2:$L$523,10,FALSE),IF($AE21=2016,VLOOKUP(Brut!EL21,Semaines!$D$2:$L$523,9,FALSE),IF($AE21=2017,VLOOKUP(Brut!EL21,Semaines!$E$2:$L$523,8,FALSE),IF($AE21=2018,VLOOKUP(Brut!EL21,Semaines!$F$2:$L$523,7,FALSE),IF($AE21=2019,VLOOKUP(Brut!EL21,Semaines!$G$2:$L$523,6,FALSE),IF($AE21=2020,VLOOKUP(Brut!EL21,Semaines!$H$2:$L$523,5,FALSE),IF($AE21=2021,VLOOKUP(Brut!EL21,Semaines!$I$2:$L$523,4,FALSE),IF($AE21=2022,VLOOKUP(Brut!EL21,Semaines!$J$2:$L$523,3,FALSE),""))))))))))))),IF(AND(MONTH(EI21)=12,_xlfn.ISOWEEKNUM(EI21)=1),YEAR(EI21)+1,YEAR(EI21)))</f>
        <v>2014</v>
      </c>
      <c r="EL21" s="135"/>
      <c r="EM21" s="136"/>
      <c r="EN21" s="210"/>
      <c r="EO21" s="209"/>
      <c r="EP21" s="208"/>
      <c r="EQ21" s="118">
        <f>IF($AE21=2013,VLOOKUP(Brut!ES21,Semaines!$A$2:$L$523,11,FALSE),IF($AE21=2014,VLOOKUP(Brut!ES21,Semaines!$B$2:$L$523,10,FALSE),IF($AE21=2015,VLOOKUP(Brut!ES21,Semaines!$C$2:$L$523,9,FALSE),IF($AE21=2016,VLOOKUP(Brut!ES21,Semaines!$D$2:$L$523,8,FALSE),IF($AE21=2017,VLOOKUP(Brut!ES21,Semaines!$E$2:$L$523,7,FALSE),IF($AE21=2018,VLOOKUP(Brut!ES21,Semaines!$F$2:$L$523,6,FALSE),IF($AE21=2019,VLOOKUP(Brut!ES21,Semaines!$G$2:$L$523,5,FALSE),IF($AE21=2020,VLOOKUP(Brut!ES21,Semaines!$H$2:$L$523,4,FALSE),IF($AE21=2021,VLOOKUP(Brut!ES21,Semaines!$I$2:$L$523,3,FALSE),IF($AE21=2022,VLOOKUP(Brut!ES21,Semaines!$J$2:$L$523,2,FALSE),""))))))))))</f>
        <v>42</v>
      </c>
      <c r="ER21" s="119">
        <f>IF($AE21=2013,VLOOKUP(Brut!ES21,Semaines!$A$2:$L$523,12,FALSE),IF($AE21=2014,VLOOKUP(Brut!ES21,Semaines!$B$2:$L$523,11,FALSE),IF($AE21=2015,VLOOKUP(Brut!ES21,Semaines!$C$2:$L$523,10,FALSE),IF($AE21=2016,VLOOKUP(Brut!ES21,Semaines!$D$2:$L$523,9,FALSE),IF($AE21=2017,VLOOKUP(Brut!ES21,Semaines!$E$2:$L$523,8,FALSE),IF($AE21=2018,VLOOKUP(Brut!ES21,Semaines!$F$2:$L$523,7,FALSE),IF($AE21=2019,VLOOKUP(Brut!ES21,Semaines!$G$2:$L$523,6,FALSE),IF($AE21=2020,VLOOKUP(Brut!ES21,Semaines!$H$2:$L$523,5,FALSE),IF($AE21=2021,VLOOKUP(Brut!ES21,Semaines!$I$2:$L$523,4,FALSE),IF($AE21=2022,VLOOKUP(Brut!ES21,Semaines!$J$2:$L$523,3,FALSE),""))))))))))</f>
        <v>2013</v>
      </c>
      <c r="ES21" s="134"/>
      <c r="ET21" s="133"/>
      <c r="EU21" s="118">
        <f>IF($AE21=2013,VLOOKUP(Brut!EW21,Semaines!$A$2:$L$523,11,FALSE),IF($AE21=2014,VLOOKUP(Brut!EW21,Semaines!$B$2:$L$523,10,FALSE),IF($AE21=2015,VLOOKUP(Brut!EW21,Semaines!$C$2:$L$523,9,FALSE),IF($AE21=2016,VLOOKUP(Brut!EW21,Semaines!$D$2:$L$523,8,FALSE),IF($AE21=2017,VLOOKUP(Brut!EW21,Semaines!$E$2:$L$523,7,FALSE),IF($AE21=2018,VLOOKUP(Brut!EW21,Semaines!$F$2:$L$523,6,FALSE),IF($AE21=2019,VLOOKUP(Brut!EW21,Semaines!$G$2:$L$523,5,FALSE),IF($AE21=2020,VLOOKUP(Brut!EW21,Semaines!$H$2:$L$523,4,FALSE),IF($AE21=2021,VLOOKUP(Brut!EW21,Semaines!$I$2:$L$523,3,FALSE),IF($AE21=2022,VLOOKUP(Brut!EW21,Semaines!$J$2:$L$523,2,FALSE),""))))))))))</f>
        <v>43</v>
      </c>
      <c r="EV21" s="119">
        <f>IF($AE21=2013,VLOOKUP(Brut!EW21,Semaines!$A$2:$L$523,12,FALSE),IF($AE21=2014,VLOOKUP(Brut!EW21,Semaines!$B$2:$L$523,11,FALSE),IF($AE21=2015,VLOOKUP(Brut!EW21,Semaines!$C$2:$L$523,10,FALSE),IF($AE21=2016,VLOOKUP(Brut!EW21,Semaines!$D$2:$L$523,9,FALSE),IF($AE21=2017,VLOOKUP(Brut!EW21,Semaines!$E$2:$L$523,8,FALSE),IF($AE21=2018,VLOOKUP(Brut!EW21,Semaines!$F$2:$L$523,7,FALSE),IF($AE21=2019,VLOOKUP(Brut!EW21,Semaines!$G$2:$L$523,6,FALSE),IF($AE21=2020,VLOOKUP(Brut!EW21,Semaines!$H$2:$L$523,5,FALSE),IF($AE21=2021,VLOOKUP(Brut!EW21,Semaines!$I$2:$L$523,4,FALSE),IF($AE21=2022,VLOOKUP(Brut!EW21,Semaines!$J$2:$L$523,3,FALSE),""))))))))))</f>
        <v>2013</v>
      </c>
      <c r="EW21" s="134"/>
      <c r="EX21" s="133"/>
      <c r="EY21" s="208"/>
      <c r="EZ21" s="118">
        <f>IF($AE21=2013,VLOOKUP(Brut!FB21,Semaines!$A$2:$L$523,11,FALSE),IF($AE21=2014,VLOOKUP(Brut!FB21,Semaines!$B$2:$L$523,10,FALSE),IF($AE21=2015,VLOOKUP(Brut!FB21,Semaines!$C$2:$L$523,9,FALSE),IF($AE21=2016,VLOOKUP(Brut!FB21,Semaines!$D$2:$L$523,8,FALSE),IF($AE21=2017,VLOOKUP(Brut!FB21,Semaines!$E$2:$L$523,7,FALSE),IF($AE21=2018,VLOOKUP(Brut!FB21,Semaines!$F$2:$L$523,6,FALSE),IF($AE21=2019,VLOOKUP(Brut!FB21,Semaines!$G$2:$L$523,5,FALSE),IF($AE21=2020,VLOOKUP(Brut!FB21,Semaines!$H$2:$L$523,4,FALSE),IF($AE21=2021,VLOOKUP(Brut!FB21,Semaines!$I$2:$L$523,3,FALSE),IF($AE21=2022,VLOOKUP(Brut!FB21,Semaines!$J$2:$L$523,2,FALSE),""))))))))))</f>
        <v>43</v>
      </c>
      <c r="FA21" s="119">
        <f>IF($AE21=2013,VLOOKUP(Brut!FB21,Semaines!$A$2:$L$523,12,FALSE),IF($AE21=2014,VLOOKUP(Brut!FB21,Semaines!$B$2:$L$523,11,FALSE),IF($AE21=2015,VLOOKUP(Brut!FB21,Semaines!$C$2:$L$523,10,FALSE),IF($AE21=2016,VLOOKUP(Brut!FB21,Semaines!$D$2:$L$523,9,FALSE),IF($AE21=2017,VLOOKUP(Brut!FB21,Semaines!$E$2:$L$523,8,FALSE),IF($AE21=2018,VLOOKUP(Brut!FB21,Semaines!$F$2:$L$523,7,FALSE),IF($AE21=2019,VLOOKUP(Brut!FB21,Semaines!$G$2:$L$523,6,FALSE),IF($AE21=2020,VLOOKUP(Brut!FB21,Semaines!$H$2:$L$523,5,FALSE),IF($AE21=2021,VLOOKUP(Brut!FB21,Semaines!$I$2:$L$523,4,FALSE),IF($AE21=2022,VLOOKUP(Brut!FB21,Semaines!$J$2:$L$523,3,FALSE),""))))))))))</f>
        <v>2013</v>
      </c>
      <c r="FB21" s="134"/>
      <c r="FC21" s="133"/>
      <c r="FD21" s="210"/>
      <c r="FE21" s="209"/>
      <c r="FF21" s="118">
        <f>IF($AE21=2013,VLOOKUP(Brut!FH21,Semaines!$A$2:$L$523,11,FALSE),IF($AE21=2014,VLOOKUP(Brut!FH21,Semaines!$B$2:$L$523,10,FALSE),IF($AE21=2015,VLOOKUP(Brut!FH21,Semaines!$C$2:$L$523,9,FALSE),IF($AE21=2016,VLOOKUP(Brut!FH21,Semaines!$D$2:$L$523,8,FALSE),IF($AE21=2017,VLOOKUP(Brut!FH21,Semaines!$E$2:$L$523,7,FALSE),IF($AE21=2018,VLOOKUP(Brut!FH21,Semaines!$F$2:$L$523,6,FALSE),IF($AE21=2019,VLOOKUP(Brut!FH21,Semaines!$G$2:$L$523,5,FALSE),IF($AE21=2020,VLOOKUP(Brut!FH21,Semaines!$H$2:$L$523,4,FALSE),IF($AE21=2021,VLOOKUP(Brut!FH21,Semaines!$I$2:$L$523,3,FALSE),IF($AE21=2022,VLOOKUP(Brut!FH21,Semaines!$J$2:$L$523,2,FALSE),""))))))))))</f>
        <v>44</v>
      </c>
      <c r="FG21" s="119">
        <f>IF($AE21=2013,VLOOKUP(Brut!FH21,Semaines!$A$2:$L$523,12,FALSE),IF($AE21=2014,VLOOKUP(Brut!FH21,Semaines!$B$2:$L$523,11,FALSE),IF($AE21=2015,VLOOKUP(Brut!FH21,Semaines!$C$2:$L$523,10,FALSE),IF($AE21=2016,VLOOKUP(Brut!FH21,Semaines!$D$2:$L$523,9,FALSE),IF($AE21=2017,VLOOKUP(Brut!FH21,Semaines!$E$2:$L$523,8,FALSE),IF($AE21=2018,VLOOKUP(Brut!FH21,Semaines!$F$2:$L$523,7,FALSE),IF($AE21=2019,VLOOKUP(Brut!FH21,Semaines!$G$2:$L$523,6,FALSE),IF($AE21=2020,VLOOKUP(Brut!FH21,Semaines!$H$2:$L$523,5,FALSE),IF($AE21=2021,VLOOKUP(Brut!FH21,Semaines!$I$2:$L$523,4,FALSE),IF($AE21=2022,VLOOKUP(Brut!FH21,Semaines!$J$2:$L$523,3,FALSE),""))))))))))</f>
        <v>2013</v>
      </c>
      <c r="FH21" s="134"/>
      <c r="FI21" s="133"/>
      <c r="FJ21" s="208"/>
      <c r="FK21" s="118">
        <f>IF($AE21=2013,VLOOKUP(Brut!FM21,Semaines!$A$2:$L$523,11,FALSE),IF($AE21=2014,VLOOKUP(Brut!FM21,Semaines!$B$2:$L$523,10,FALSE),IF($AE21=2015,VLOOKUP(Brut!FM21,Semaines!$C$2:$L$523,9,FALSE),IF($AE21=2016,VLOOKUP(Brut!FM21,Semaines!$D$2:$L$523,8,FALSE),IF($AE21=2017,VLOOKUP(Brut!FM21,Semaines!$E$2:$L$523,7,FALSE),IF($AE21=2018,VLOOKUP(Brut!FM21,Semaines!$F$2:$L$523,6,FALSE),IF($AE21=2019,VLOOKUP(Brut!FM21,Semaines!$G$2:$L$523,5,FALSE),IF($AE21=2020,VLOOKUP(Brut!FM21,Semaines!$H$2:$L$523,4,FALSE),IF($AE21=2021,VLOOKUP(Brut!FM21,Semaines!$I$2:$L$523,3,FALSE),IF($AE21=2022,VLOOKUP(Brut!FM21,Semaines!$J$2:$L$523,2,FALSE),""))))))))))</f>
        <v>44</v>
      </c>
      <c r="FL21" s="119">
        <f>IF($AE21=2013,VLOOKUP(Brut!FM21,Semaines!$A$2:$L$523,12,FALSE),IF($AE21=2014,VLOOKUP(Brut!FM21,Semaines!$B$2:$L$523,11,FALSE),IF($AE21=2015,VLOOKUP(Brut!FM21,Semaines!$C$2:$L$523,10,FALSE),IF($AE21=2016,VLOOKUP(Brut!FM21,Semaines!$D$2:$L$523,9,FALSE),IF($AE21=2017,VLOOKUP(Brut!FM21,Semaines!$E$2:$L$523,8,FALSE),IF($AE21=2018,VLOOKUP(Brut!FM21,Semaines!$F$2:$L$523,7,FALSE),IF($AE21=2019,VLOOKUP(Brut!FM21,Semaines!$G$2:$L$523,6,FALSE),IF($AE21=2020,VLOOKUP(Brut!FM21,Semaines!$H$2:$L$523,5,FALSE),IF($AE21=2021,VLOOKUP(Brut!FM21,Semaines!$I$2:$L$523,4,FALSE),IF($AE21=2022,VLOOKUP(Brut!FM21,Semaines!$J$2:$L$523,3,FALSE),""))))))))))</f>
        <v>2013</v>
      </c>
      <c r="FM21" s="134"/>
      <c r="FN21" s="133"/>
      <c r="FO21" s="118">
        <f>IF($AE21=2013,VLOOKUP(Brut!FQ21,Semaines!$A$2:$L$523,11,FALSE),IF($AE21=2014,VLOOKUP(Brut!FQ21,Semaines!$B$2:$L$523,10,FALSE),IF($AE21=2015,VLOOKUP(Brut!FQ21,Semaines!$C$2:$L$523,9,FALSE),IF($AE21=2016,VLOOKUP(Brut!FQ21,Semaines!$D$2:$L$523,8,FALSE),IF($AE21=2017,VLOOKUP(Brut!FQ21,Semaines!$E$2:$L$523,7,FALSE),IF($AE21=2018,VLOOKUP(Brut!FQ21,Semaines!$F$2:$L$523,6,FALSE),IF($AE21=2019,VLOOKUP(Brut!FQ21,Semaines!$G$2:$L$523,5,FALSE),IF($AE21=2020,VLOOKUP(Brut!FQ21,Semaines!$H$2:$L$523,4,FALSE),IF($AE21=2021,VLOOKUP(Brut!FQ21,Semaines!$I$2:$L$523,3,FALSE),IF($AE21=2022,VLOOKUP(Brut!FQ21,Semaines!$J$2:$L$523,2,FALSE),""))))))))))</f>
        <v>45</v>
      </c>
      <c r="FP21" s="119">
        <f>IF($AE21=2013,VLOOKUP(Brut!FQ21,Semaines!$A$2:$L$523,12,FALSE),IF($AE21=2014,VLOOKUP(Brut!FQ21,Semaines!$B$2:$L$523,11,FALSE),IF($AE21=2015,VLOOKUP(Brut!FQ21,Semaines!$C$2:$L$523,10,FALSE),IF($AE21=2016,VLOOKUP(Brut!FQ21,Semaines!$D$2:$L$523,9,FALSE),IF($AE21=2017,VLOOKUP(Brut!FQ21,Semaines!$E$2:$L$523,8,FALSE),IF($AE21=2018,VLOOKUP(Brut!FQ21,Semaines!$F$2:$L$523,7,FALSE),IF($AE21=2019,VLOOKUP(Brut!FQ21,Semaines!$G$2:$L$523,6,FALSE),IF($AE21=2020,VLOOKUP(Brut!FQ21,Semaines!$H$2:$L$523,5,FALSE),IF($AE21=2021,VLOOKUP(Brut!FQ21,Semaines!$I$2:$L$523,4,FALSE),IF($AE21=2022,VLOOKUP(Brut!FQ21,Semaines!$J$2:$L$523,3,FALSE),""))))))))))</f>
        <v>2013</v>
      </c>
      <c r="FQ21" s="134"/>
      <c r="FR21" s="133"/>
      <c r="FS21" s="208"/>
      <c r="FT21" s="208"/>
      <c r="FU21" s="118">
        <f>IF($AE21=2013,VLOOKUP(Brut!FW21,Semaines!$A$2:$L$523,11,FALSE),IF($AE21=2014,VLOOKUP(Brut!FW21,Semaines!$B$2:$L$523,10,FALSE),IF($AE21=2015,VLOOKUP(Brut!FW21,Semaines!$C$2:$L$523,9,FALSE),IF($AE21=2016,VLOOKUP(Brut!FW21,Semaines!$D$2:$L$523,8,FALSE),IF($AE21=2017,VLOOKUP(Brut!FW21,Semaines!$E$2:$L$523,7,FALSE),IF($AE21=2018,VLOOKUP(Brut!FW21,Semaines!$F$2:$L$523,6,FALSE),IF($AE21=2019,VLOOKUP(Brut!FW21,Semaines!$G$2:$L$523,5,FALSE),IF($AE21=2020,VLOOKUP(Brut!FW21,Semaines!$H$2:$L$523,4,FALSE),IF($AE21=2021,VLOOKUP(Brut!FW21,Semaines!$I$2:$L$523,3,FALSE),IF($AE21=2022,VLOOKUP(Brut!FW21,Semaines!$J$2:$L$523,2,FALSE),""))))))))))</f>
        <v>47</v>
      </c>
      <c r="FV21" s="119">
        <f>IF($AE21=2013,VLOOKUP(Brut!FW21,Semaines!$A$2:$L$523,12,FALSE),IF($AE21=2014,VLOOKUP(Brut!FW21,Semaines!$B$2:$L$523,11,FALSE),IF($AE21=2015,VLOOKUP(Brut!FW21,Semaines!$C$2:$L$523,10,FALSE),IF($AE21=2016,VLOOKUP(Brut!FW21,Semaines!$D$2:$L$523,9,FALSE),IF($AE21=2017,VLOOKUP(Brut!FW21,Semaines!$E$2:$L$523,8,FALSE),IF($AE21=2018,VLOOKUP(Brut!FW21,Semaines!$F$2:$L$523,7,FALSE),IF($AE21=2019,VLOOKUP(Brut!FW21,Semaines!$G$2:$L$523,6,FALSE),IF($AE21=2020,VLOOKUP(Brut!FW21,Semaines!$H$2:$L$523,5,FALSE),IF($AE21=2021,VLOOKUP(Brut!FW21,Semaines!$I$2:$L$523,4,FALSE),IF($AE21=2022,VLOOKUP(Brut!FW21,Semaines!$J$2:$L$523,3,FALSE),""))))))))))</f>
        <v>2013</v>
      </c>
      <c r="FW21" s="134"/>
      <c r="FX21" s="133"/>
      <c r="FY21" s="118">
        <f>IF($AE21=2013,VLOOKUP(Brut!GA21,Semaines!$A$2:$L$523,11,FALSE),IF($AE21=2014,VLOOKUP(Brut!GA21,Semaines!$B$2:$L$523,10,FALSE),IF($AE21=2015,VLOOKUP(Brut!GA21,Semaines!$C$2:$L$523,9,FALSE),IF($AE21=2016,VLOOKUP(Brut!GA21,Semaines!$D$2:$L$523,8,FALSE),IF($AE21=2017,VLOOKUP(Brut!GA21,Semaines!$E$2:$L$523,7,FALSE),IF($AE21=2018,VLOOKUP(Brut!GA21,Semaines!$F$2:$L$523,6,FALSE),IF($AE21=2019,VLOOKUP(Brut!GA21,Semaines!$G$2:$L$523,5,FALSE),IF($AE21=2020,VLOOKUP(Brut!GA21,Semaines!$H$2:$L$523,4,FALSE),IF($AE21=2021,VLOOKUP(Brut!GA21,Semaines!$I$2:$L$523,3,FALSE),IF($AE21=2022,VLOOKUP(Brut!GA21,Semaines!$J$2:$L$523,2,FALSE),""))))))))))</f>
        <v>48</v>
      </c>
      <c r="FZ21" s="119">
        <f>IF($AE21=2013,VLOOKUP(Brut!GA21,Semaines!$A$2:$L$523,12,FALSE),IF($AE21=2014,VLOOKUP(Brut!GA21,Semaines!$B$2:$L$523,11,FALSE),IF($AE21=2015,VLOOKUP(Brut!GA21,Semaines!$C$2:$L$523,10,FALSE),IF($AE21=2016,VLOOKUP(Brut!GA21,Semaines!$D$2:$L$523,9,FALSE),IF($AE21=2017,VLOOKUP(Brut!GA21,Semaines!$E$2:$L$523,8,FALSE),IF($AE21=2018,VLOOKUP(Brut!GA21,Semaines!$F$2:$L$523,7,FALSE),IF($AE21=2019,VLOOKUP(Brut!GA21,Semaines!$G$2:$L$523,6,FALSE),IF($AE21=2020,VLOOKUP(Brut!GA21,Semaines!$H$2:$L$523,5,FALSE),IF($AE21=2021,VLOOKUP(Brut!GA21,Semaines!$I$2:$L$523,4,FALSE),IF($AE21=2022,VLOOKUP(Brut!GA21,Semaines!$J$2:$L$523,3,FALSE),""))))))))))</f>
        <v>2013</v>
      </c>
      <c r="GA21" s="134"/>
      <c r="GB21" s="133"/>
      <c r="GC21" s="118">
        <f>IF($AE21=2013,VLOOKUP(Brut!GE21,Semaines!$A$2:$L$523,11,FALSE),IF($AE21=2014,VLOOKUP(Brut!GE21,Semaines!$B$2:$L$523,10,FALSE),IF($AE21=2015,VLOOKUP(Brut!GE21,Semaines!$C$2:$L$523,9,FALSE),IF($AE21=2016,VLOOKUP(Brut!GE21,Semaines!$D$2:$L$523,8,FALSE),IF($AE21=2017,VLOOKUP(Brut!GE21,Semaines!$E$2:$L$523,7,FALSE),IF($AE21=2018,VLOOKUP(Brut!GE21,Semaines!$F$2:$L$523,6,FALSE),IF($AE21=2019,VLOOKUP(Brut!GE21,Semaines!$G$2:$L$523,5,FALSE),IF($AE21=2020,VLOOKUP(Brut!GE21,Semaines!$H$2:$L$523,4,FALSE),IF($AE21=2021,VLOOKUP(Brut!GE21,Semaines!$I$2:$L$523,3,FALSE),IF($AE21=2022,VLOOKUP(Brut!GE21,Semaines!$J$2:$L$523,2,FALSE),""))))))))))</f>
        <v>48</v>
      </c>
      <c r="GD21" s="119">
        <f>IF($AE21=2013,VLOOKUP(Brut!GE21,Semaines!$A$2:$L$523,12,FALSE),IF($AE21=2014,VLOOKUP(Brut!GE21,Semaines!$B$2:$L$523,11,FALSE),IF($AE21=2015,VLOOKUP(Brut!GE21,Semaines!$C$2:$L$523,10,FALSE),IF($AE21=2016,VLOOKUP(Brut!GE21,Semaines!$D$2:$L$523,9,FALSE),IF($AE21=2017,VLOOKUP(Brut!GE21,Semaines!$E$2:$L$523,8,FALSE),IF($AE21=2018,VLOOKUP(Brut!GE21,Semaines!$F$2:$L$523,7,FALSE),IF($AE21=2019,VLOOKUP(Brut!GE21,Semaines!$G$2:$L$523,6,FALSE),IF($AE21=2020,VLOOKUP(Brut!GE21,Semaines!$H$2:$L$523,5,FALSE),IF($AE21=2021,VLOOKUP(Brut!GE21,Semaines!$I$2:$L$523,4,FALSE),IF($AE21=2022,VLOOKUP(Brut!GE21,Semaines!$J$2:$L$523,3,FALSE),""))))))))))</f>
        <v>2013</v>
      </c>
      <c r="GE21" s="134"/>
      <c r="GF21" s="133"/>
      <c r="GG21" s="208"/>
      <c r="GH21" s="118">
        <f>IF($AE21=2013,VLOOKUP(Brut!GJ21,Semaines!$A$2:$L$523,11,FALSE),IF($AE21=2014,VLOOKUP(Brut!GJ21,Semaines!$B$2:$L$523,10,FALSE),IF($AE21=2015,VLOOKUP(Brut!GJ21,Semaines!$C$2:$L$523,9,FALSE),IF($AE21=2016,VLOOKUP(Brut!GJ21,Semaines!$D$2:$L$523,8,FALSE),IF($AE21=2017,VLOOKUP(Brut!GJ21,Semaines!$E$2:$L$523,7,FALSE),IF($AE21=2018,VLOOKUP(Brut!GJ21,Semaines!$F$2:$L$523,6,FALSE),IF($AE21=2019,VLOOKUP(Brut!GJ21,Semaines!$G$2:$L$523,5,FALSE),IF($AE21=2020,VLOOKUP(Brut!GJ21,Semaines!$H$2:$L$523,4,FALSE),IF($AE21=2021,VLOOKUP(Brut!GJ21,Semaines!$I$2:$L$523,3,FALSE),IF($AE21=2022,VLOOKUP(Brut!GJ21,Semaines!$J$2:$L$523,2,FALSE),""))))))))))</f>
        <v>49</v>
      </c>
      <c r="GI21" s="119">
        <f>IF($AE21=2013,VLOOKUP(Brut!GJ21,Semaines!$A$2:$L$523,12,FALSE),IF($AE21=2014,VLOOKUP(Brut!GJ21,Semaines!$B$2:$L$523,11,FALSE),IF($AE21=2015,VLOOKUP(Brut!GJ21,Semaines!$C$2:$L$523,10,FALSE),IF($AE21=2016,VLOOKUP(Brut!GJ21,Semaines!$D$2:$L$523,9,FALSE),IF($AE21=2017,VLOOKUP(Brut!GJ21,Semaines!$E$2:$L$523,8,FALSE),IF($AE21=2018,VLOOKUP(Brut!GJ21,Semaines!$F$2:$L$523,7,FALSE),IF($AE21=2019,VLOOKUP(Brut!GJ21,Semaines!$G$2:$L$523,6,FALSE),IF($AE21=2020,VLOOKUP(Brut!GJ21,Semaines!$H$2:$L$523,5,FALSE),IF($AE21=2021,VLOOKUP(Brut!GJ21,Semaines!$I$2:$L$523,4,FALSE),IF($AE21=2022,VLOOKUP(Brut!GJ21,Semaines!$J$2:$L$523,3,FALSE),""))))))))))</f>
        <v>2013</v>
      </c>
      <c r="GJ21" s="134"/>
      <c r="GK21" s="133"/>
      <c r="GL21" s="118">
        <f>IF($AE21=2013,VLOOKUP(Brut!GN21,Semaines!$A$2:$L$523,11,FALSE),IF($AE21=2014,VLOOKUP(Brut!GN21,Semaines!$B$2:$L$523,10,FALSE),IF($AE21=2015,VLOOKUP(Brut!GN21,Semaines!$C$2:$L$523,9,FALSE),IF($AE21=2016,VLOOKUP(Brut!GN21,Semaines!$D$2:$L$523,8,FALSE),IF($AE21=2017,VLOOKUP(Brut!GN21,Semaines!$E$2:$L$523,7,FALSE),IF($AE21=2018,VLOOKUP(Brut!GN21,Semaines!$F$2:$L$523,6,FALSE),IF($AE21=2019,VLOOKUP(Brut!GN21,Semaines!$G$2:$L$523,5,FALSE),IF($AE21=2020,VLOOKUP(Brut!GN21,Semaines!$H$2:$L$523,4,FALSE),IF($AE21=2021,VLOOKUP(Brut!GN21,Semaines!$I$2:$L$523,3,FALSE),IF($AE21=2022,VLOOKUP(Brut!GN21,Semaines!$J$2:$L$523,2,FALSE),""))))))))))</f>
        <v>50</v>
      </c>
      <c r="GM21" s="119">
        <f>IF($AE21=2013,VLOOKUP(Brut!GN21,Semaines!$A$2:$L$523,12,FALSE),IF($AE21=2014,VLOOKUP(Brut!GN21,Semaines!$B$2:$L$523,11,FALSE),IF($AE21=2015,VLOOKUP(Brut!GN21,Semaines!$C$2:$L$523,10,FALSE),IF($AE21=2016,VLOOKUP(Brut!GN21,Semaines!$D$2:$L$523,9,FALSE),IF($AE21=2017,VLOOKUP(Brut!GN21,Semaines!$E$2:$L$523,8,FALSE),IF($AE21=2018,VLOOKUP(Brut!GN21,Semaines!$F$2:$L$523,7,FALSE),IF($AE21=2019,VLOOKUP(Brut!GN21,Semaines!$G$2:$L$523,6,FALSE),IF($AE21=2020,VLOOKUP(Brut!GN21,Semaines!$H$2:$L$523,5,FALSE),IF($AE21=2021,VLOOKUP(Brut!GN21,Semaines!$I$2:$L$523,4,FALSE),IF($AE21=2022,VLOOKUP(Brut!GN21,Semaines!$J$2:$L$523,3,FALSE),""))))))))))</f>
        <v>2013</v>
      </c>
      <c r="GN21" s="134"/>
      <c r="GO21" s="133"/>
      <c r="GP21" s="210"/>
      <c r="GQ21" s="211"/>
      <c r="GR21" s="210"/>
      <c r="GS21" s="209"/>
      <c r="GT21" s="211"/>
      <c r="GU21" s="209"/>
      <c r="GV21" s="118">
        <f>IF($AE21=2013,VLOOKUP(Brut!GX21,Semaines!$A$2:$L$523,11,FALSE),IF($AE21=2014,VLOOKUP(Brut!GX21,Semaines!$B$2:$L$523,10,FALSE),IF($AE21=2015,VLOOKUP(Brut!GX21,Semaines!$C$2:$L$523,9,FALSE),IF($AE21=2016,VLOOKUP(Brut!GX21,Semaines!$D$2:$L$523,8,FALSE),IF($AE21=2017,VLOOKUP(Brut!GX21,Semaines!$E$2:$L$523,7,FALSE),IF($AE21=2018,VLOOKUP(Brut!GX21,Semaines!$F$2:$L$523,6,FALSE),IF($AE21=2019,VLOOKUP(Brut!GX21,Semaines!$G$2:$L$523,5,FALSE),IF($AE21=2020,VLOOKUP(Brut!GX21,Semaines!$H$2:$L$523,4,FALSE),IF($AE21=2021,VLOOKUP(Brut!GX21,Semaines!$I$2:$L$523,3,FALSE),IF($AE21=2022,VLOOKUP(Brut!GX21,Semaines!$J$2:$L$523,2,FALSE),""))))))))))</f>
        <v>51</v>
      </c>
      <c r="GW21" s="119">
        <f>IF($AE21=2013,VLOOKUP(Brut!GX21,Semaines!$A$2:$L$523,12,FALSE),IF($AE21=2014,VLOOKUP(Brut!GX21,Semaines!$B$2:$L$523,11,FALSE),IF($AE21=2015,VLOOKUP(Brut!GX21,Semaines!$C$2:$L$523,10,FALSE),IF($AE21=2016,VLOOKUP(Brut!GX21,Semaines!$D$2:$L$523,9,FALSE),IF($AE21=2017,VLOOKUP(Brut!GX21,Semaines!$E$2:$L$523,8,FALSE),IF($AE21=2018,VLOOKUP(Brut!GX21,Semaines!$F$2:$L$523,7,FALSE),IF($AE21=2019,VLOOKUP(Brut!GX21,Semaines!$G$2:$L$523,6,FALSE),IF($AE21=2020,VLOOKUP(Brut!GX21,Semaines!$H$2:$L$523,5,FALSE),IF($AE21=2021,VLOOKUP(Brut!GX21,Semaines!$I$2:$L$523,4,FALSE),IF($AE21=2022,VLOOKUP(Brut!GX21,Semaines!$J$2:$L$523,3,FALSE),""))))))))))</f>
        <v>2013</v>
      </c>
      <c r="GX21" s="134"/>
      <c r="GY21" s="133"/>
      <c r="GZ21" s="208"/>
      <c r="HA21" s="214"/>
      <c r="HB21" s="215"/>
      <c r="HC21" s="182"/>
      <c r="HD21" s="209"/>
      <c r="HE21" s="208"/>
      <c r="HF21" s="118">
        <f>IF($AE21=2013,VLOOKUP(Brut!HH21,Semaines!$A$2:$L$523,11,FALSE),IF($AE21=2014,VLOOKUP(Brut!HH21,Semaines!$B$2:$L$523,10,FALSE),IF($AE21=2015,VLOOKUP(Brut!HH21,Semaines!$C$2:$L$523,9,FALSE),IF($AE21=2016,VLOOKUP(Brut!HH21,Semaines!$D$2:$L$523,8,FALSE),IF($AE21=2017,VLOOKUP(Brut!HH21,Semaines!$E$2:$L$523,7,FALSE),IF($AE21=2018,VLOOKUP(Brut!HH21,Semaines!$F$2:$L$523,6,FALSE),IF($AE21=2019,VLOOKUP(Brut!HH21,Semaines!$G$2:$L$523,5,FALSE),IF($AE21=2020,VLOOKUP(Brut!HH21,Semaines!$H$2:$L$523,4,FALSE),IF($AE21=2021,VLOOKUP(Brut!HH21,Semaines!$I$2:$L$523,3,FALSE),IF($AE21=2022,VLOOKUP(Brut!HH21,Semaines!$J$2:$L$523,2,FALSE),""))))))))))</f>
        <v>52</v>
      </c>
      <c r="HG21" s="119">
        <f>IF($AE21=2013,VLOOKUP(Brut!HH21,Semaines!$A$2:$L$523,12,FALSE),IF($AE21=2014,VLOOKUP(Brut!HH21,Semaines!$B$2:$L$523,11,FALSE),IF($AE21=2015,VLOOKUP(Brut!HH21,Semaines!$C$2:$L$523,10,FALSE),IF($AE21=2016,VLOOKUP(Brut!HH21,Semaines!$D$2:$L$523,9,FALSE),IF($AE21=2017,VLOOKUP(Brut!HH21,Semaines!$E$2:$L$523,8,FALSE),IF($AE21=2018,VLOOKUP(Brut!HH21,Semaines!$F$2:$L$523,7,FALSE),IF($AE21=2019,VLOOKUP(Brut!HH21,Semaines!$G$2:$L$523,6,FALSE),IF($AE21=2020,VLOOKUP(Brut!HH21,Semaines!$H$2:$L$523,5,FALSE),IF($AE21=2021,VLOOKUP(Brut!HH21,Semaines!$I$2:$L$523,4,FALSE),IF($AE21=2022,VLOOKUP(Brut!HH21,Semaines!$J$2:$L$523,3,FALSE),""))))))))))</f>
        <v>2013</v>
      </c>
      <c r="HH21" s="134"/>
      <c r="HI21" s="133"/>
      <c r="HJ21" s="210"/>
      <c r="HK21" s="209"/>
      <c r="HL21" s="118">
        <f>IF($AE21=2013,VLOOKUP(Brut!HN21,Semaines!$A$2:$L$523,11,FALSE),IF($AE21=2014,VLOOKUP(Brut!HN21,Semaines!$B$2:$L$523,10,FALSE),IF($AE21=2015,VLOOKUP(Brut!HN21,Semaines!$C$2:$L$523,9,FALSE),IF($AE21=2016,VLOOKUP(Brut!HN21,Semaines!$D$2:$L$523,8,FALSE),IF($AE21=2017,VLOOKUP(Brut!HN21,Semaines!$E$2:$L$523,7,FALSE),IF($AE21=2018,VLOOKUP(Brut!HN21,Semaines!$F$2:$L$523,6,FALSE),IF($AE21=2019,VLOOKUP(Brut!HN21,Semaines!$G$2:$L$523,5,FALSE),IF($AE21=2020,VLOOKUP(Brut!HN21,Semaines!$H$2:$L$523,4,FALSE),IF($AE21=2021,VLOOKUP(Brut!HN21,Semaines!$I$2:$L$523,3,FALSE),IF($AE21=2022,VLOOKUP(Brut!HN21,Semaines!$J$2:$L$523,2,FALSE),""))))))))))</f>
        <v>1</v>
      </c>
      <c r="HM21" s="119">
        <f>IF($AE21=2013,VLOOKUP(Brut!HN21,Semaines!$A$2:$L$523,12,FALSE),IF($AE21=2014,VLOOKUP(Brut!HN21,Semaines!$B$2:$L$523,11,FALSE),IF($AE21=2015,VLOOKUP(Brut!HN21,Semaines!$C$2:$L$523,10,FALSE),IF($AE21=2016,VLOOKUP(Brut!HN21,Semaines!$D$2:$L$523,9,FALSE),IF($AE21=2017,VLOOKUP(Brut!HN21,Semaines!$E$2:$L$523,8,FALSE),IF($AE21=2018,VLOOKUP(Brut!HN21,Semaines!$F$2:$L$523,7,FALSE),IF($AE21=2019,VLOOKUP(Brut!HN21,Semaines!$G$2:$L$523,6,FALSE),IF($AE21=2020,VLOOKUP(Brut!HN21,Semaines!$H$2:$L$523,5,FALSE),IF($AE21=2021,VLOOKUP(Brut!HN21,Semaines!$I$2:$L$523,4,FALSE),IF($AE21=2022,VLOOKUP(Brut!HN21,Semaines!$J$2:$L$523,3,FALSE),""))))))))))</f>
        <v>2014</v>
      </c>
      <c r="HN21" s="134"/>
      <c r="HO21" s="133"/>
      <c r="HP21" s="210"/>
      <c r="HQ21" s="211"/>
      <c r="HR21" s="210"/>
      <c r="HS21" s="209"/>
      <c r="HT21" s="209"/>
      <c r="HU21" s="208"/>
      <c r="HV21" s="208"/>
      <c r="HW21" s="210"/>
      <c r="HX21" s="209"/>
      <c r="HY21" s="229">
        <f>IF($AE21=2013,VLOOKUP(Brut!IA21,Semaines!$A$2:$L$523,11,FALSE),IF($AE21=2014,VLOOKUP(Brut!IA21,Semaines!$B$2:$L$523,10,FALSE),IF($AE21=2015,VLOOKUP(Brut!IA21,Semaines!$C$2:$L$523,9,FALSE),IF($AE21=2016,VLOOKUP(Brut!IA21,Semaines!$D$2:$L$523,8,FALSE),IF($AE21=2017,VLOOKUP(Brut!IA21,Semaines!$E$2:$L$523,7,FALSE),IF($AE21=2018,VLOOKUP(Brut!IA21,Semaines!$F$2:$L$523,6,FALSE),IF($AE21=2019,VLOOKUP(Brut!IA21,Semaines!$G$2:$L$523,5,FALSE),IF($AE21=2020,VLOOKUP(Brut!IA21,Semaines!$H$2:$L$523,4,FALSE),IF($AE21=2021,VLOOKUP(Brut!IA21,Semaines!$I$2:$L$523,3,FALSE),IF($AE21=2022,VLOOKUP(Brut!IA21,Semaines!$J$2:$L$523,2,FALSE),""))))))))))</f>
        <v>2</v>
      </c>
      <c r="HZ21" s="119">
        <f>IF($AE21=2013,VLOOKUP(Brut!IA21,Semaines!$A$2:$L$523,12,FALSE),IF($AE21=2014,VLOOKUP(Brut!IA21,Semaines!$B$2:$L$523,11,FALSE),IF($AE21=2015,VLOOKUP(Brut!IA21,Semaines!$C$2:$L$523,10,FALSE),IF($AE21=2016,VLOOKUP(Brut!IA21,Semaines!$D$2:$L$523,9,FALSE),IF($AE21=2017,VLOOKUP(Brut!IA21,Semaines!$E$2:$L$523,8,FALSE),IF($AE21=2018,VLOOKUP(Brut!IA21,Semaines!$F$2:$L$523,7,FALSE),IF($AE21=2019,VLOOKUP(Brut!IA21,Semaines!$G$2:$L$523,6,FALSE),IF($AE21=2020,VLOOKUP(Brut!IA21,Semaines!$H$2:$L$523,5,FALSE),IF($AE21=2021,VLOOKUP(Brut!IA21,Semaines!$I$2:$L$523,4,FALSE),IF($AE21=2022,VLOOKUP(Brut!IA21,Semaines!$J$2:$L$523,3,FALSE),""))))))))))</f>
        <v>2014</v>
      </c>
      <c r="IA21" s="134"/>
      <c r="IB21" s="133"/>
      <c r="IC21" s="118">
        <f>IF($AE21=2013,VLOOKUP(Brut!IE21,Semaines!$A$2:$L$523,11,FALSE),IF($AE21=2014,VLOOKUP(Brut!IE21,Semaines!$B$2:$L$523,10,FALSE),IF($AE21=2015,VLOOKUP(Brut!IE21,Semaines!$C$2:$L$523,9,FALSE),IF($AE21=2016,VLOOKUP(Brut!IE21,Semaines!$D$2:$L$523,8,FALSE),IF($AE21=2017,VLOOKUP(Brut!IE21,Semaines!$E$2:$L$523,7,FALSE),IF($AE21=2018,VLOOKUP(Brut!IE21,Semaines!$F$2:$L$523,6,FALSE),IF($AE21=2019,VLOOKUP(Brut!IE21,Semaines!$G$2:$L$523,5,FALSE),IF($AE21=2020,VLOOKUP(Brut!IE21,Semaines!$H$2:$L$523,4,FALSE),IF($AE21=2021,VLOOKUP(Brut!IE21,Semaines!$I$2:$L$523,3,FALSE),IF($AE21=2022,VLOOKUP(Brut!IE21,Semaines!$J$2:$L$523,2,FALSE),""))))))))))</f>
        <v>2</v>
      </c>
      <c r="ID21" s="119">
        <f>IF($AE21=2013,VLOOKUP(Brut!IE21,Semaines!$A$2:$L$523,12,FALSE),IF($AE21=2014,VLOOKUP(Brut!IE21,Semaines!$B$2:$L$523,11,FALSE),IF($AE21=2015,VLOOKUP(Brut!IE21,Semaines!$C$2:$L$523,10,FALSE),IF($AE21=2016,VLOOKUP(Brut!IE21,Semaines!$D$2:$L$523,9,FALSE),IF($AE21=2017,VLOOKUP(Brut!IE21,Semaines!$E$2:$L$523,8,FALSE),IF($AE21=2018,VLOOKUP(Brut!IE21,Semaines!$F$2:$L$523,7,FALSE),IF($AE21=2019,VLOOKUP(Brut!IE21,Semaines!$G$2:$L$523,6,FALSE),IF($AE21=2020,VLOOKUP(Brut!IE21,Semaines!$H$2:$L$523,5,FALSE),IF($AE21=2021,VLOOKUP(Brut!IE21,Semaines!$I$2:$L$523,4,FALSE),IF($AE21=2022,VLOOKUP(Brut!IE21,Semaines!$J$2:$L$523,3,FALSE),""))))))))))</f>
        <v>2014</v>
      </c>
      <c r="IE21" s="134"/>
      <c r="IF21" s="133"/>
      <c r="IG21" s="128">
        <f>IF(Import!AY11=0,"",Import!AY11)</f>
        <v>41723</v>
      </c>
      <c r="IH21" s="118">
        <f t="array" ref="IH21">IFERROR(IF(IG21="",IF(IE21="",IF(IC21="","",IF($AE21=2013,VLOOKUP(Brut!IE21+1,Semaines!$A$2:$L$523,11,FALSE),IF($AE21=2014,VLOOKUP(Brut!IE21+1,Semaines!$B$2:$L$523,10,FALSE),IF($AE21=2015,VLOOKUP(Brut!IE21+1,Semaines!$C$2:$L$523,9,FALSE),IF($AE21=2016,VLOOKUP(Brut!IE21+1,Semaines!$D$2:$L$523,8,FALSE),IF($AE21=2017,VLOOKUP(Brut!IE21+1,Semaines!$E$2:$L$523,7,FALSE),IF($AE21=2018,VLOOKUP(Brut!IE21+1,Semaines!$F$2:$L$523,6,FALSE),IF($AE21=2019,VLOOKUP(Brut!IE21+1,Semaines!$G$2:$L$523,5,FALSE),IF($AE21=2020,VLOOKUP(Brut!IE21+1,Semaines!$H$2:$L$523,4,FALSE),IF($AE21=2021,VLOOKUP(Brut!IE21+1,Semaines!$I$2:$L$523,3,FALSE),IF($AE21=2022,VLOOKUP(Brut!IE21+1,Semaines!$J$2:$L$523,2,FALSE),""))))))))))),IF(IF21="",IF($AE21=2013,VLOOKUP(Brut!IE21+1,Semaines!$A$2:$L$523,11,FALSE),IF($AE21=2014,VLOOKUP(Brut!IE21+1,Semaines!$B$2:$L$523,10,FALSE),IF($AE21=2015,VLOOKUP(Brut!IE21+1,Semaines!$C$2:$L$523,9,FALSE),IF($AE21=2016,VLOOKUP(Brut!IE21+1,Semaines!$D$2:$L$523,8,FALSE),IF($AE21=2017,VLOOKUP(Brut!IE21+1,Semaines!$E$2:$L$523,7,FALSE),IF($AE21=2018,VLOOKUP(Brut!IE21+1,Semaines!$F$2:$L$523,6,FALSE),IF($AE21=2019,VLOOKUP(Brut!IE21+1,Semaines!$G$2:$L$523,5,FALSE),IF($AE21=2020,VLOOKUP(Brut!IE21+1,Semaines!$H$2:$L$523,4,FALSE),IF($AE21=2021,VLOOKUP(Brut!IE21+1,Semaines!$I$2:$L$523,3,FALSE),IF($AE21=2022,VLOOKUP(Brut!IE21+1,Semaines!$J$2:$L$523,2,FALSE),"")))))))))),IF($AE21=2013,VLOOKUP(Brut!IG21+1,Semaines!$A$2:$L$523,11,FALSE),IF($AE21=2014,VLOOKUP(Brut!IG21+1,Semaines!$B$2:$L$523,10,FALSE),IF($AE21=2015,VLOOKUP(Brut!IG21+1,Semaines!$C$2:$L$523,9,FALSE),IF($AE21=2016,VLOOKUP(Brut!IG21+1,Semaines!$D$2:$L$523,8,FALSE),IF($AE21=2017,VLOOKUP(Brut!IG21+1,Semaines!$E$2:$L$523,7,FALSE),IF($AE21=2018,VLOOKUP(Brut!IG21+1,Semaines!$F$2:$L$523,6,FALSE),IF($AE21=2019,VLOOKUP(Brut!IG21+1,Semaines!$G$2:$L$523,5,FALSE),IF($AE21=2020,VLOOKUP(Brut!IG21+1,Semaines!$H$2:$L$523,4,FALSE),IF($AE21=2021,VLOOKUP(Brut!IG21+1,Semaines!$I$2:$L$523,3,FALSE),IF($AE21=2022,VLOOKUP(Brut!IG21+1,Semaines!$J$2:$L$523,2,FALSE),"")))))))))))),_xlfn.ISOWEEKNUM(IG21)),"")</f>
        <v>13</v>
      </c>
      <c r="II21" s="119">
        <f>IF(IG21="",IF(IF21="",IF(ID21="","",IF($AE21=2013,VLOOKUP(Brut!IJ21,Semaines!$A$2:$L$523,12,FALSE),IF($AE21=2014,VLOOKUP(Brut!IJ21,Semaines!$B$2:$L$523,11,FALSE),IF($AE21=2015,VLOOKUP(Brut!IJ21,Semaines!$C$2:$L$523,10,FALSE),IF($AE21=2016,VLOOKUP(Brut!IJ21,Semaines!$D$2:$L$523,9,FALSE),IF($AE21=2017,VLOOKUP(Brut!IJ21,Semaines!$E$2:$L$523,8,FALSE),IF($AE21=2018,VLOOKUP(Brut!IJ21,Semaines!$F$2:$L$523,7,FALSE),IF($AE21=2019,VLOOKUP(Brut!IJ21,Semaines!$G$2:$L$523,6,FALSE),IF($AE21=2020,VLOOKUP(Brut!IJ21,Semaines!$H$2:$L$523,5,FALSE),IF($AE21=2021,VLOOKUP(Brut!IJ21,Semaines!$I$2:$L$523,4,FALSE),IF($AE21=2022,VLOOKUP(Brut!IJ21,Semaines!$J$2:$L$523,3,FALSE),""))))))))))),IF(IE21="",IF($AE21=2013,VLOOKUP(Brut!IJ21,Semaines!$A$2:$L$523,12,FALSE),IF($AE21=2014,VLOOKUP(Brut!IJ21,Semaines!$B$2:$L$523,11,FALSE),IF($AE21=2015,VLOOKUP(Brut!IJ21,Semaines!$C$2:$L$523,10,FALSE),IF($AE21=2016,VLOOKUP(Brut!IJ21,Semaines!$D$2:$L$523,9,FALSE),IF($AE21=2017,VLOOKUP(Brut!IJ21,Semaines!$E$2:$L$523,8,FALSE),IF($AE21=2018,VLOOKUP(Brut!IJ21,Semaines!$F$2:$L$523,7,FALSE),IF($AE21=2019,VLOOKUP(Brut!IJ21,Semaines!$G$2:$L$523,6,FALSE),IF($AE21=2020,VLOOKUP(Brut!IJ21,Semaines!$H$2:$L$523,5,FALSE),IF($AE21=2021,VLOOKUP(Brut!IJ21,Semaines!$I$2:$L$523,4,FALSE),IF($AE21=2022,VLOOKUP(Brut!IJ21,Semaines!$J$2:$L$523,3,FALSE),"")))))))))),IF(ID21="","",IF($AE21=2013,VLOOKUP(Brut!IJ21,Semaines!$A$2:$L$523,12,FALSE),IF($AE21=2014,VLOOKUP(Brut!IJ21,Semaines!$B$2:$L$523,11,FALSE),IF($AE21=2015,VLOOKUP(Brut!IJ21,Semaines!$C$2:$L$523,10,FALSE),IF($AE21=2016,VLOOKUP(Brut!IJ21,Semaines!$D$2:$L$523,9,FALSE),IF($AE21=2017,VLOOKUP(Brut!IJ21,Semaines!$E$2:$L$523,8,FALSE),IF($AE21=2018,VLOOKUP(Brut!IJ21,Semaines!$F$2:$L$523,7,FALSE),IF($AE21=2019,VLOOKUP(Brut!IJ21,Semaines!$G$2:$L$523,6,FALSE),IF($AE21=2020,VLOOKUP(Brut!IJ21,Semaines!$H$2:$L$523,5,FALSE),IF($AE21=2021,VLOOKUP(Brut!IJ21,Semaines!$I$2:$L$523,4,FALSE),IF($AE21=2022,VLOOKUP(Brut!IJ21,Semaines!$J$2:$L$523,3,FALSE),""))))))))))))),IF(AND(MONTH(IG21)=12,_xlfn.ISOWEEKNUM(IG21)=1),YEAR(IG21)+1,YEAR(IG21)))</f>
        <v>2014</v>
      </c>
      <c r="IJ21" s="135"/>
      <c r="IK21" s="136"/>
      <c r="IL21" s="208"/>
      <c r="IM21" s="118">
        <f>IF($AE21=2013,VLOOKUP(Brut!IO21,Semaines!$A$2:$L$523,11,FALSE),IF($AE21=2014,VLOOKUP(Brut!IO21,Semaines!$B$2:$L$523,10,FALSE),IF($AE21=2015,VLOOKUP(Brut!IO21,Semaines!$C$2:$L$523,9,FALSE),IF($AE21=2016,VLOOKUP(Brut!IO21,Semaines!$D$2:$L$523,8,FALSE),IF($AE21=2017,VLOOKUP(Brut!IO21,Semaines!$E$2:$L$523,7,FALSE),IF($AE21=2018,VLOOKUP(Brut!IO21,Semaines!$F$2:$L$523,6,FALSE),IF($AE21=2019,VLOOKUP(Brut!IO21,Semaines!$G$2:$L$523,5,FALSE),IF($AE21=2020,VLOOKUP(Brut!IO21,Semaines!$H$2:$L$523,4,FALSE),IF($AE21=2021,VLOOKUP(Brut!IO21,Semaines!$I$2:$L$523,3,FALSE),IF($AE21=2022,VLOOKUP(Brut!IO21,Semaines!$J$2:$L$523,2,FALSE),""))))))))))</f>
        <v>3</v>
      </c>
      <c r="IN21" s="119">
        <f>IF($AE21=2013,VLOOKUP(Brut!IO21,Semaines!$A$2:$L$523,12,FALSE),IF($AE21=2014,VLOOKUP(Brut!IO21,Semaines!$B$2:$L$523,11,FALSE),IF($AE21=2015,VLOOKUP(Brut!IO21,Semaines!$C$2:$L$523,10,FALSE),IF($AE21=2016,VLOOKUP(Brut!IO21,Semaines!$D$2:$L$523,9,FALSE),IF($AE21=2017,VLOOKUP(Brut!IO21,Semaines!$E$2:$L$523,8,FALSE),IF($AE21=2018,VLOOKUP(Brut!IO21,Semaines!$F$2:$L$523,7,FALSE),IF($AE21=2019,VLOOKUP(Brut!IO21,Semaines!$G$2:$L$523,6,FALSE),IF($AE21=2020,VLOOKUP(Brut!IO21,Semaines!$H$2:$L$523,5,FALSE),IF($AE21=2021,VLOOKUP(Brut!IO21,Semaines!$I$2:$L$523,4,FALSE),IF($AE21=2022,VLOOKUP(Brut!IO21,Semaines!$J$2:$L$523,3,FALSE),""))))))))))</f>
        <v>2014</v>
      </c>
      <c r="IO21" s="134"/>
      <c r="IP21" s="133"/>
      <c r="IQ21" s="118">
        <f>IF($AE21=2013,VLOOKUP(Brut!IS21,Semaines!$A$2:$L$523,11,FALSE),IF($AE21=2014,VLOOKUP(Brut!IS21,Semaines!$B$2:$L$523,10,FALSE),IF($AE21=2015,VLOOKUP(Brut!IS21,Semaines!$C$2:$L$523,9,FALSE),IF($AE21=2016,VLOOKUP(Brut!IS21,Semaines!$D$2:$L$523,8,FALSE),IF($AE21=2017,VLOOKUP(Brut!IS21,Semaines!$E$2:$L$523,7,FALSE),IF($AE21=2018,VLOOKUP(Brut!IS21,Semaines!$F$2:$L$523,6,FALSE),IF($AE21=2019,VLOOKUP(Brut!IS21,Semaines!$G$2:$L$523,5,FALSE),IF($AE21=2020,VLOOKUP(Brut!IS21,Semaines!$H$2:$L$523,4,FALSE),IF($AE21=2021,VLOOKUP(Brut!IS21,Semaines!$I$2:$L$523,3,FALSE),IF($AE21=2022,VLOOKUP(Brut!IS21,Semaines!$J$2:$L$523,2,FALSE),""))))))))))</f>
        <v>4</v>
      </c>
      <c r="IR21" s="119">
        <f>IF($AE21=2013,VLOOKUP(Brut!IS21,Semaines!$A$2:$L$523,12,FALSE),IF($AE21=2014,VLOOKUP(Brut!IS21,Semaines!$B$2:$L$523,11,FALSE),IF($AE21=2015,VLOOKUP(Brut!IS21,Semaines!$C$2:$L$523,10,FALSE),IF($AE21=2016,VLOOKUP(Brut!IS21,Semaines!$D$2:$L$523,9,FALSE),IF($AE21=2017,VLOOKUP(Brut!IS21,Semaines!$E$2:$L$523,8,FALSE),IF($AE21=2018,VLOOKUP(Brut!IS21,Semaines!$F$2:$L$523,7,FALSE),IF($AE21=2019,VLOOKUP(Brut!IS21,Semaines!$G$2:$L$523,6,FALSE),IF($AE21=2020,VLOOKUP(Brut!IS21,Semaines!$H$2:$L$523,5,FALSE),IF($AE21=2021,VLOOKUP(Brut!IS21,Semaines!$I$2:$L$523,4,FALSE),IF($AE21=2022,VLOOKUP(Brut!IS21,Semaines!$J$2:$L$523,3,FALSE),""))))))))))</f>
        <v>2014</v>
      </c>
      <c r="IS21" s="134"/>
      <c r="IT21" s="230"/>
      <c r="IU21" s="210"/>
      <c r="IV21" s="209"/>
      <c r="IW21" s="208"/>
      <c r="IX21" s="208"/>
      <c r="IY21" s="118">
        <f>IF($AE21=2013,VLOOKUP(Brut!JA21,Semaines!$A$2:$L$523,11,FALSE),IF($AE21=2014,VLOOKUP(Brut!JA21,Semaines!$B$2:$L$523,10,FALSE),IF($AE21=2015,VLOOKUP(Brut!JA21,Semaines!$C$2:$L$523,9,FALSE),IF($AE21=2016,VLOOKUP(Brut!JA21,Semaines!$D$2:$L$523,8,FALSE),IF($AE21=2017,VLOOKUP(Brut!JA21,Semaines!$E$2:$L$523,7,FALSE),IF($AE21=2018,VLOOKUP(Brut!JA21,Semaines!$F$2:$L$523,6,FALSE),IF($AE21=2019,VLOOKUP(Brut!JA21,Semaines!$G$2:$L$523,5,FALSE),IF($AE21=2020,VLOOKUP(Brut!JA21,Semaines!$H$2:$L$523,4,FALSE),IF($AE21=2021,VLOOKUP(Brut!JA21,Semaines!$I$2:$L$523,3,FALSE),IF($AE21=2022,VLOOKUP(Brut!JA21,Semaines!$J$2:$L$523,2,FALSE),""))))))))))</f>
        <v>4</v>
      </c>
      <c r="IZ21" s="119">
        <f>IF($AE21=2013,VLOOKUP(Brut!JA21,Semaines!$A$2:$L$523,12,FALSE),IF($AE21=2014,VLOOKUP(Brut!JA21,Semaines!$B$2:$L$523,11,FALSE),IF($AE21=2015,VLOOKUP(Brut!JA21,Semaines!$C$2:$L$523,10,FALSE),IF($AE21=2016,VLOOKUP(Brut!JA21,Semaines!$D$2:$L$523,9,FALSE),IF($AE21=2017,VLOOKUP(Brut!JA21,Semaines!$E$2:$L$523,8,FALSE),IF($AE21=2018,VLOOKUP(Brut!JA21,Semaines!$F$2:$L$523,7,FALSE),IF($AE21=2019,VLOOKUP(Brut!JA21,Semaines!$G$2:$L$523,6,FALSE),IF($AE21=2020,VLOOKUP(Brut!JA21,Semaines!$H$2:$L$523,5,FALSE),IF($AE21=2021,VLOOKUP(Brut!JA21,Semaines!$I$2:$L$523,4,FALSE),IF($AE21=2022,VLOOKUP(Brut!JA21,Semaines!$J$2:$L$523,3,FALSE),""))))))))))</f>
        <v>2014</v>
      </c>
      <c r="JA21" s="134"/>
      <c r="JB21" s="133"/>
      <c r="JC21" s="210"/>
      <c r="JD21" s="211"/>
      <c r="JE21" s="210"/>
      <c r="JF21" s="209"/>
      <c r="JG21" s="208"/>
      <c r="JH21" s="118">
        <f>IF($AE21=2013,VLOOKUP(Brut!JJ21,Semaines!$A$2:$L$523,11,FALSE),IF($AE21=2014,VLOOKUP(Brut!JJ21,Semaines!$B$2:$L$523,10,FALSE),IF($AE21=2015,VLOOKUP(Brut!JJ21,Semaines!$C$2:$L$523,9,FALSE),IF($AE21=2016,VLOOKUP(Brut!JJ21,Semaines!$D$2:$L$523,8,FALSE),IF($AE21=2017,VLOOKUP(Brut!JJ21,Semaines!$E$2:$L$523,7,FALSE),IF($AE21=2018,VLOOKUP(Brut!JJ21,Semaines!$F$2:$L$523,6,FALSE),IF($AE21=2019,VLOOKUP(Brut!JJ21,Semaines!$G$2:$L$523,5,FALSE),IF($AE21=2020,VLOOKUP(Brut!JJ21,Semaines!$H$2:$L$523,4,FALSE),IF($AE21=2021,VLOOKUP(Brut!JJ21,Semaines!$I$2:$L$523,3,FALSE),IF($AE21=2022,VLOOKUP(Brut!JJ21,Semaines!$J$2:$L$523,2,FALSE),""))))))))))</f>
        <v>5</v>
      </c>
      <c r="JI21" s="119">
        <f>IF($AE21=2013,VLOOKUP(Brut!JJ21,Semaines!$A$2:$L$523,12,FALSE),IF($AE21=2014,VLOOKUP(Brut!JJ21,Semaines!$B$2:$L$523,11,FALSE),IF($AE21=2015,VLOOKUP(Brut!JJ21,Semaines!$C$2:$L$523,10,FALSE),IF($AE21=2016,VLOOKUP(Brut!JJ21,Semaines!$D$2:$L$523,9,FALSE),IF($AE21=2017,VLOOKUP(Brut!JJ21,Semaines!$E$2:$L$523,8,FALSE),IF($AE21=2018,VLOOKUP(Brut!JJ21,Semaines!$F$2:$L$523,7,FALSE),IF($AE21=2019,VLOOKUP(Brut!JJ21,Semaines!$G$2:$L$523,6,FALSE),IF($AE21=2020,VLOOKUP(Brut!JJ21,Semaines!$H$2:$L$523,5,FALSE),IF($AE21=2021,VLOOKUP(Brut!JJ21,Semaines!$I$2:$L$523,4,FALSE),IF($AE21=2022,VLOOKUP(Brut!JJ21,Semaines!$J$2:$L$523,3,FALSE),""))))))))))</f>
        <v>2014</v>
      </c>
      <c r="JJ21" s="134"/>
      <c r="JK21" s="133"/>
      <c r="JL21" s="118">
        <f>IF($AE21=2013,VLOOKUP(Brut!JN21,Semaines!$A$2:$L$523,11,FALSE),IF($AE21=2014,VLOOKUP(Brut!JN21,Semaines!$B$2:$L$523,10,FALSE),IF($AE21=2015,VLOOKUP(Brut!JN21,Semaines!$C$2:$L$523,9,FALSE),IF($AE21=2016,VLOOKUP(Brut!JN21,Semaines!$D$2:$L$523,8,FALSE),IF($AE21=2017,VLOOKUP(Brut!JN21,Semaines!$E$2:$L$523,7,FALSE),IF($AE21=2018,VLOOKUP(Brut!JN21,Semaines!$F$2:$L$523,6,FALSE),IF($AE21=2019,VLOOKUP(Brut!JN21,Semaines!$G$2:$L$523,5,FALSE),IF($AE21=2020,VLOOKUP(Brut!JN21,Semaines!$H$2:$L$523,4,FALSE),IF($AE21=2021,VLOOKUP(Brut!JN21,Semaines!$I$2:$L$523,3,FALSE),IF($AE21=2022,VLOOKUP(Brut!JN21,Semaines!$J$2:$L$523,2,FALSE),""))))))))))</f>
        <v>6</v>
      </c>
      <c r="JM21" s="119">
        <f>IF($AE21=2013,VLOOKUP(Brut!JN21,Semaines!$A$2:$L$523,12,FALSE),IF($AE21=2014,VLOOKUP(Brut!JN21,Semaines!$B$2:$L$523,11,FALSE),IF($AE21=2015,VLOOKUP(Brut!JN21,Semaines!$C$2:$L$523,10,FALSE),IF($AE21=2016,VLOOKUP(Brut!JN21,Semaines!$D$2:$L$523,9,FALSE),IF($AE21=2017,VLOOKUP(Brut!JN21,Semaines!$E$2:$L$523,8,FALSE),IF($AE21=2018,VLOOKUP(Brut!JN21,Semaines!$F$2:$L$523,7,FALSE),IF($AE21=2019,VLOOKUP(Brut!JN21,Semaines!$G$2:$L$523,6,FALSE),IF($AE21=2020,VLOOKUP(Brut!JN21,Semaines!$H$2:$L$523,5,FALSE),IF($AE21=2021,VLOOKUP(Brut!JN21,Semaines!$I$2:$L$523,4,FALSE),IF($AE21=2022,VLOOKUP(Brut!JN21,Semaines!$J$2:$L$523,3,FALSE),""))))))))))</f>
        <v>2014</v>
      </c>
      <c r="JN21" s="134"/>
      <c r="JO21" s="133"/>
      <c r="JP21" s="128">
        <f>IF(Import!BC11=0,"",Import!BC11)</f>
        <v>41740</v>
      </c>
      <c r="JQ21" s="118">
        <f t="array" ref="JQ21">IFERROR(IF(JP21="",IF(JN21="",IF(JL21="","",IF($AE21=2013,VLOOKUP(Brut!JN21+1,Semaines!$A$2:$L$523,11,FALSE),IF($AE21=2014,VLOOKUP(Brut!JN21+1,Semaines!$B$2:$L$523,10,FALSE),IF($AE21=2015,VLOOKUP(Brut!JN21+1,Semaines!$C$2:$L$523,9,FALSE),IF($AE21=2016,VLOOKUP(Brut!JN21+1,Semaines!$D$2:$L$523,8,FALSE),IF($AE21=2017,VLOOKUP(Brut!JN21+1,Semaines!$E$2:$L$523,7,FALSE),IF($AE21=2018,VLOOKUP(Brut!JN21+1,Semaines!$F$2:$L$523,6,FALSE),IF($AE21=2019,VLOOKUP(Brut!JN21+1,Semaines!$G$2:$L$523,5,FALSE),IF($AE21=2020,VLOOKUP(Brut!JN21+1,Semaines!$H$2:$L$523,4,FALSE),IF($AE21=2021,VLOOKUP(Brut!JN21+1,Semaines!$I$2:$L$523,3,FALSE),IF($AE21=2022,VLOOKUP(Brut!JN21+1,Semaines!$J$2:$L$523,2,FALSE),""))))))))))),IF(JO21="",IF($AE21=2013,VLOOKUP(Brut!JN21+1,Semaines!$A$2:$L$523,11,FALSE),IF($AE21=2014,VLOOKUP(Brut!JN21+1,Semaines!$B$2:$L$523,10,FALSE),IF($AE21=2015,VLOOKUP(Brut!JN21+1,Semaines!$C$2:$L$523,9,FALSE),IF($AE21=2016,VLOOKUP(Brut!JN21+1,Semaines!$D$2:$L$523,8,FALSE),IF($AE21=2017,VLOOKUP(Brut!JN21+1,Semaines!$E$2:$L$523,7,FALSE),IF($AE21=2018,VLOOKUP(Brut!JN21+1,Semaines!$F$2:$L$523,6,FALSE),IF($AE21=2019,VLOOKUP(Brut!JN21+1,Semaines!$G$2:$L$523,5,FALSE),IF($AE21=2020,VLOOKUP(Brut!JN21+1,Semaines!$H$2:$L$523,4,FALSE),IF($AE21=2021,VLOOKUP(Brut!JN21+1,Semaines!$I$2:$L$523,3,FALSE),IF($AE21=2022,VLOOKUP(Brut!JN21+1,Semaines!$J$2:$L$523,2,FALSE),"")))))))))),IF($AE21=2013,VLOOKUP(Brut!JP21+1,Semaines!$A$2:$L$523,11,FALSE),IF($AE21=2014,VLOOKUP(Brut!JP21+1,Semaines!$B$2:$L$523,10,FALSE),IF($AE21=2015,VLOOKUP(Brut!JP21+1,Semaines!$C$2:$L$523,9,FALSE),IF($AE21=2016,VLOOKUP(Brut!JP21+1,Semaines!$D$2:$L$523,8,FALSE),IF($AE21=2017,VLOOKUP(Brut!JP21+1,Semaines!$E$2:$L$523,7,FALSE),IF($AE21=2018,VLOOKUP(Brut!JP21+1,Semaines!$F$2:$L$523,6,FALSE),IF($AE21=2019,VLOOKUP(Brut!JP21+1,Semaines!$G$2:$L$523,5,FALSE),IF($AE21=2020,VLOOKUP(Brut!JP21+1,Semaines!$H$2:$L$523,4,FALSE),IF($AE21=2021,VLOOKUP(Brut!JP21+1,Semaines!$I$2:$L$523,3,FALSE),IF($AE21=2022,VLOOKUP(Brut!JP21+1,Semaines!$J$2:$L$523,2,FALSE),"")))))))))))),_xlfn.ISOWEEKNUM(JP21)),"")</f>
        <v>15</v>
      </c>
      <c r="JR21" s="119">
        <f>IF(JP21="",IF(JO21="",IF(JM21="","",IF($AE21=2013,VLOOKUP(Brut!JS21,Semaines!$A$2:$L$523,12,FALSE),IF($AE21=2014,VLOOKUP(Brut!JS21,Semaines!$B$2:$L$523,11,FALSE),IF($AE21=2015,VLOOKUP(Brut!JS21,Semaines!$C$2:$L$523,10,FALSE),IF($AE21=2016,VLOOKUP(Brut!JS21,Semaines!$D$2:$L$523,9,FALSE),IF($AE21=2017,VLOOKUP(Brut!JS21,Semaines!$E$2:$L$523,8,FALSE),IF($AE21=2018,VLOOKUP(Brut!JS21,Semaines!$F$2:$L$523,7,FALSE),IF($AE21=2019,VLOOKUP(Brut!JS21,Semaines!$G$2:$L$523,6,FALSE),IF($AE21=2020,VLOOKUP(Brut!JS21,Semaines!$H$2:$L$523,5,FALSE),IF($AE21=2021,VLOOKUP(Brut!JS21,Semaines!$I$2:$L$523,4,FALSE),IF($AE21=2022,VLOOKUP(Brut!JS21,Semaines!$J$2:$L$523,3,FALSE),""))))))))))),IF(JN21="",IF($AE21=2013,VLOOKUP(Brut!JS21,Semaines!$A$2:$L$523,12,FALSE),IF($AE21=2014,VLOOKUP(Brut!JS21,Semaines!$B$2:$L$523,11,FALSE),IF($AE21=2015,VLOOKUP(Brut!JS21,Semaines!$C$2:$L$523,10,FALSE),IF($AE21=2016,VLOOKUP(Brut!JS21,Semaines!$D$2:$L$523,9,FALSE),IF($AE21=2017,VLOOKUP(Brut!JS21,Semaines!$E$2:$L$523,8,FALSE),IF($AE21=2018,VLOOKUP(Brut!JS21,Semaines!$F$2:$L$523,7,FALSE),IF($AE21=2019,VLOOKUP(Brut!JS21,Semaines!$G$2:$L$523,6,FALSE),IF($AE21=2020,VLOOKUP(Brut!JS21,Semaines!$H$2:$L$523,5,FALSE),IF($AE21=2021,VLOOKUP(Brut!JS21,Semaines!$I$2:$L$523,4,FALSE),IF($AE21=2022,VLOOKUP(Brut!JS21,Semaines!$J$2:$L$523,3,FALSE),"")))))))))),IF(JM21="","",IF($AE21=2013,VLOOKUP(Brut!JS21,Semaines!$A$2:$L$523,12,FALSE),IF($AE21=2014,VLOOKUP(Brut!JS21,Semaines!$B$2:$L$523,11,FALSE),IF($AE21=2015,VLOOKUP(Brut!JS21,Semaines!$C$2:$L$523,10,FALSE),IF($AE21=2016,VLOOKUP(Brut!JS21,Semaines!$D$2:$L$523,9,FALSE),IF($AE21=2017,VLOOKUP(Brut!JS21,Semaines!$E$2:$L$523,8,FALSE),IF($AE21=2018,VLOOKUP(Brut!JS21,Semaines!$F$2:$L$523,7,FALSE),IF($AE21=2019,VLOOKUP(Brut!JS21,Semaines!$G$2:$L$523,6,FALSE),IF($AE21=2020,VLOOKUP(Brut!JS21,Semaines!$H$2:$L$523,5,FALSE),IF($AE21=2021,VLOOKUP(Brut!JS21,Semaines!$I$2:$L$523,4,FALSE),IF($AE21=2022,VLOOKUP(Brut!JS21,Semaines!$J$2:$L$523,3,FALSE),""))))))))))))),IF(AND(MONTH(JP21)=12,_xlfn.ISOWEEKNUM(JP21)=1),YEAR(JP21)+1,YEAR(JP21)))</f>
        <v>2014</v>
      </c>
      <c r="JS21" s="224">
        <f>IFERROR(IF(JP21="",IF(AND(Brut!W21&lt;&gt;"Pas ouvert",Brut!W21&lt;&gt;"Annulé"),IF(Brut!JP21="",SUM(Brut!JN21-Brut!AD21),SUM(Brut!JP21-Brut!AD21)),IF(Brut!W21="Annulé","Annulé","Pas ouvert")),SUM(Brut!JU21-Brut!AD21)),"")</f>
        <v>42</v>
      </c>
      <c r="JT21" s="225">
        <f>IF(OR(JS21="Annulé",JS21=""),"",IF(JS21="Pas ouvert",IF(JQ21="","",INT(SUM(Brut!JU21-Brut!AD21)/4)),INT(JS21/4)))</f>
        <v>10</v>
      </c>
      <c r="JU21" s="226" t="str">
        <f t="shared" si="16"/>
        <v>Mois</v>
      </c>
      <c r="JV21" s="227">
        <f>IF(OR(JS21="Annulé",JS21=""),"",IF(JS21="Pas ouvert",IF(JQ21="","",SUM(Brut!JU21-Brut!AD21)-(JT21*4)),IF(JS21-(JT21*4)=0,"",JS21-(JT21*4))))</f>
        <v>2</v>
      </c>
      <c r="JW21" s="228" t="str">
        <f t="shared" si="17"/>
        <v>Semaines</v>
      </c>
      <c r="JY21" s="208"/>
    </row>
    <row r="22" spans="1:285" x14ac:dyDescent="0.3">
      <c r="A22" s="235" t="str">
        <f>IF(Import!A12=0,"",Import!A12)</f>
        <v>11</v>
      </c>
      <c r="B22" s="236" t="str">
        <f>IF(Import!D12=0,"",Import!D12)</f>
        <v>11</v>
      </c>
      <c r="C22" s="236" t="str">
        <f>IF(Import!E12=0,"",Import!E12)</f>
        <v/>
      </c>
      <c r="D22" s="237" t="str">
        <f t="shared" si="11"/>
        <v/>
      </c>
      <c r="E22" s="236" t="str">
        <f>IF(Import!I12=0,"",Import!I12)</f>
        <v/>
      </c>
      <c r="F22" s="236" t="str">
        <f>IF(Import!J12="","",Import!J12)</f>
        <v/>
      </c>
      <c r="G22" s="236" t="str">
        <f>IF(Import!K12="","",Import!K12)</f>
        <v/>
      </c>
      <c r="H22" s="238" t="str">
        <f>IF(Import!L12=0,"",Import!L12)</f>
        <v>17</v>
      </c>
      <c r="I22" s="236" t="str">
        <f>IF(Import!N12=0,"",Import!N12)</f>
        <v/>
      </c>
      <c r="J22" s="239"/>
      <c r="K22" s="130">
        <f>IF(Import!O12=0,"",Import!O12)</f>
        <v>42780</v>
      </c>
      <c r="L22" s="130">
        <f>IF(Import!P12=0,"",Import!P12)</f>
        <v>42878</v>
      </c>
      <c r="M22" s="233" t="str">
        <f>IF(L22&lt;&gt;"","Annulé",IF(Import!R12=0,"",Import!R12))</f>
        <v>Annulé</v>
      </c>
      <c r="N22" s="233" t="str">
        <f>IF(L22&lt;&gt;"","Annulé",IF(Import!S12=0,"",Import!S12))</f>
        <v>Annulé</v>
      </c>
      <c r="O22" s="233" t="str">
        <f>IF(N22="Annulé","Annulé",IF(Import!T12=0,"",Import!T12))</f>
        <v>Annulé</v>
      </c>
      <c r="P22" s="130" t="str">
        <f>IF(Import!U12=0,IF($L22&lt;&gt;"","Annulé",IF($K22="","","En attente")),Import!U12)</f>
        <v>Annulé</v>
      </c>
      <c r="Q22" s="130" t="str">
        <f>IF(Import!V12=0,IF($L22&lt;&gt;"","Annulé",IF($K22="","","En attente")),Import!V12)</f>
        <v>Annulé</v>
      </c>
      <c r="R22" s="130" t="str">
        <f>IF(Import!W12=0,IF($L22&lt;&gt;"","Annulé",IF($K22="","","En attente")),Import!W12)</f>
        <v>Annulé</v>
      </c>
      <c r="S22" s="130" t="str">
        <f>IF(Import!X12=0,IF($L22&lt;&gt;"","Annulé",IF($K22="","","En attente")),Import!X12)</f>
        <v>Annulé</v>
      </c>
      <c r="T22" s="130" t="str">
        <f>IF(Import!Y12=0,IF($L22&lt;&gt;"","Annulé",IF($K22="","","En attente")),Import!Y12)</f>
        <v>Annulé</v>
      </c>
      <c r="U22" s="130" t="str">
        <f>IF(Import!Z12=0,IF($L22&lt;&gt;"","Annulé",IF($K22="","","En attente")),Import!Z12)</f>
        <v>Annulé</v>
      </c>
      <c r="V22" s="131"/>
      <c r="W22" s="130" t="str">
        <f>IF($L22&lt;&gt;"","Annulé",IF(Import!AA12=0,IF(K22="","","Pas ouvert"),Import!AA12))</f>
        <v>Annulé</v>
      </c>
      <c r="X22" s="130" t="str">
        <f>IF($L22&lt;&gt;"","Annulé",IF(Import!AB12=0,IF($W22&lt;&gt;"",IF(W22="Pas ouvert","Pas ouvert","En cours"),""),Import!AB12))</f>
        <v>Annulé</v>
      </c>
      <c r="Y22" s="233" t="str">
        <f>IF($L22&lt;&gt;"","Annulé",IF(Import!AC12=0,"",Import!AC12))</f>
        <v>Annulé</v>
      </c>
      <c r="Z22" s="233" t="str">
        <f>IF($L22&lt;&gt;"","Annulé",IF(Import!AD12=0,"",Import!AD12))</f>
        <v>Annulé</v>
      </c>
      <c r="AA22" s="234" t="str">
        <f t="shared" si="12"/>
        <v>Annulé</v>
      </c>
      <c r="AB22" s="129" t="str">
        <f t="shared" si="13"/>
        <v/>
      </c>
      <c r="AC22" s="207"/>
      <c r="AD22" s="231" t="str">
        <f t="shared" si="14"/>
        <v/>
      </c>
      <c r="AE22" s="232" t="str">
        <f t="shared" si="15"/>
        <v/>
      </c>
      <c r="AF22" s="128" t="str">
        <f>IF(Import!AE12=0,"",Import!AE12)</f>
        <v/>
      </c>
      <c r="AG22" s="211"/>
      <c r="AH22" s="209"/>
      <c r="AI22" s="208"/>
      <c r="AJ22" s="118" t="str">
        <f>IF($AE22=2013,VLOOKUP(Brut!AJ22,Semaines!$A$2:$L$523,11,FALSE),IF($AE22=2014,VLOOKUP(Brut!AJ22,Semaines!$B$2:$L$523,10,FALSE),IF($AE22=2015,VLOOKUP(Brut!AJ22,Semaines!$C$2:$L$523,9,FALSE),IF($AE22=2016,VLOOKUP(Brut!AJ22,Semaines!$D$2:$L$523,8,FALSE),IF($AE22=2017,VLOOKUP(Brut!AJ22,Semaines!$E$2:$L$523,7,FALSE),IF($AE22=2018,VLOOKUP(Brut!AJ22,Semaines!$F$2:$L$523,6,FALSE),IF($AE22=2019,VLOOKUP(Brut!AJ22,Semaines!$G$2:$L$523,5,FALSE),IF($AE22=2020,VLOOKUP(Brut!AJ22,Semaines!$H$2:$L$523,4,FALSE),IF($AE22=2021,VLOOKUP(Brut!AJ22,Semaines!$I$2:$L$523,3,FALSE),IF($AE22=2022,VLOOKUP(Brut!AJ22,Semaines!$J$2:$L$523,2,FALSE),""))))))))))</f>
        <v/>
      </c>
      <c r="AK22" s="119" t="str">
        <f>IF($AE22=2013,VLOOKUP(Brut!AJ22,Semaines!$A$2:$L$523,12,FALSE),IF($AE22=2014,VLOOKUP(Brut!AJ22,Semaines!$B$2:$L$523,11,FALSE),IF($AE22=2015,VLOOKUP(Brut!AJ22,Semaines!$C$2:$L$523,10,FALSE),IF($AE22=2016,VLOOKUP(Brut!AJ22,Semaines!$D$2:$L$523,9,FALSE),IF($AE22=2017,VLOOKUP(Brut!AJ22,Semaines!$E$2:$L$523,8,FALSE),IF($AE22=2018,VLOOKUP(Brut!AJ22,Semaines!$F$2:$L$523,7,FALSE),IF($AE22=2019,VLOOKUP(Brut!AJ22,Semaines!$G$2:$L$523,6,FALSE),IF($AE22=2020,VLOOKUP(Brut!AJ22,Semaines!$H$2:$L$523,5,FALSE),IF($AE22=2021,VLOOKUP(Brut!AJ22,Semaines!$I$2:$L$523,4,FALSE),IF($AE22=2022,VLOOKUP(Brut!AJ22,Semaines!$J$2:$L$523,3,FALSE),""))))))))))</f>
        <v/>
      </c>
      <c r="AL22" s="132"/>
      <c r="AM22" s="133"/>
      <c r="AN22" s="128" t="str">
        <f>IF(Import!AI12=0,"",Import!AI12)</f>
        <v/>
      </c>
      <c r="AO22" s="118" t="str">
        <f t="array" ref="AO22">IFERROR(IF(AN22="",IF(AL22="",IF(AJ22="","",IF($AE22=2013,VLOOKUP(Brut!AJ22+1,Semaines!$A$2:$L$523,11,FALSE),IF($AE22=2014,VLOOKUP(Brut!AJ22+1,Semaines!$B$2:$L$523,10,FALSE),IF($AE22=2015,VLOOKUP(Brut!AJ22+1,Semaines!$C$2:$L$523,9,FALSE),IF($AE22=2016,VLOOKUP(Brut!AJ22+1,Semaines!$D$2:$L$523,8,FALSE),IF($AE22=2017,VLOOKUP(Brut!AJ22+1,Semaines!$E$2:$L$523,7,FALSE),IF($AE22=2018,VLOOKUP(Brut!AJ22+1,Semaines!$F$2:$L$523,6,FALSE),IF($AE22=2019,VLOOKUP(Brut!AJ22+1,Semaines!$G$2:$L$523,5,FALSE),IF($AE22=2020,VLOOKUP(Brut!AJ22+1,Semaines!$H$2:$L$523,4,FALSE),IF($AE22=2021,VLOOKUP(Brut!AJ22+1,Semaines!$I$2:$L$523,3,FALSE),IF($AE22=2022,VLOOKUP(Brut!AJ22+1,Semaines!$J$2:$L$523,2,FALSE),""))))))))))),IF(AM22="",IF($AE22=2013,VLOOKUP(Brut!AJ22+1,Semaines!$A$2:$L$523,11,FALSE),IF($AE22=2014,VLOOKUP(Brut!AJ22+1,Semaines!$B$2:$L$523,10,FALSE),IF($AE22=2015,VLOOKUP(Brut!AJ22+1,Semaines!$C$2:$L$523,9,FALSE),IF($AE22=2016,VLOOKUP(Brut!AJ22+1,Semaines!$D$2:$L$523,8,FALSE),IF($AE22=2017,VLOOKUP(Brut!AJ22+1,Semaines!$E$2:$L$523,7,FALSE),IF($AE22=2018,VLOOKUP(Brut!AJ22+1,Semaines!$F$2:$L$523,6,FALSE),IF($AE22=2019,VLOOKUP(Brut!AJ22+1,Semaines!$G$2:$L$523,5,FALSE),IF($AE22=2020,VLOOKUP(Brut!AJ22+1,Semaines!$H$2:$L$523,4,FALSE),IF($AE22=2021,VLOOKUP(Brut!AJ22+1,Semaines!$I$2:$L$523,3,FALSE),IF($AE22=2022,VLOOKUP(Brut!AJ22+1,Semaines!$J$2:$L$523,2,FALSE),"")))))))))),IF($AE22=2013,VLOOKUP(Brut!AL22+1,Semaines!$A$2:$L$523,11,FALSE),IF($AE22=2014,VLOOKUP(Brut!AL22+1,Semaines!$B$2:$L$523,10,FALSE),IF($AE22=2015,VLOOKUP(Brut!AL22+1,Semaines!$C$2:$L$523,9,FALSE),IF($AE22=2016,VLOOKUP(Brut!AL22+1,Semaines!$D$2:$L$523,8,FALSE),IF($AE22=2017,VLOOKUP(Brut!AL22+1,Semaines!$E$2:$L$523,7,FALSE),IF($AE22=2018,VLOOKUP(Brut!AL22+1,Semaines!$F$2:$L$523,6,FALSE),IF($AE22=2019,VLOOKUP(Brut!AL22+1,Semaines!$G$2:$L$523,5,FALSE),IF($AE22=2020,VLOOKUP(Brut!AL22+1,Semaines!$H$2:$L$523,4,FALSE),IF($AE22=2021,VLOOKUP(Brut!AL22+1,Semaines!$I$2:$L$523,3,FALSE),IF($AE22=2022,VLOOKUP(Brut!AL22+1,Semaines!$J$2:$L$523,2,FALSE),"")))))))))))),_xlfn.ISOWEEKNUM(AN22)),"")</f>
        <v/>
      </c>
      <c r="AP22" s="119" t="str">
        <f>IF(AN22="",IF(AM22="",IF(AK22="","",IF($AE22=2013,VLOOKUP(Brut!AO22,Semaines!$A$2:$L$523,12,FALSE),IF($AE22=2014,VLOOKUP(Brut!AO22,Semaines!$B$2:$L$523,11,FALSE),IF($AE22=2015,VLOOKUP(Brut!AO22,Semaines!$C$2:$L$523,10,FALSE),IF($AE22=2016,VLOOKUP(Brut!AO22,Semaines!$D$2:$L$523,9,FALSE),IF($AE22=2017,VLOOKUP(Brut!AO22,Semaines!$E$2:$L$523,8,FALSE),IF($AE22=2018,VLOOKUP(Brut!AO22,Semaines!$F$2:$L$523,7,FALSE),IF($AE22=2019,VLOOKUP(Brut!AO22,Semaines!$G$2:$L$523,6,FALSE),IF($AE22=2020,VLOOKUP(Brut!AO22,Semaines!$H$2:$L$523,5,FALSE),IF($AE22=2021,VLOOKUP(Brut!AO22,Semaines!$I$2:$L$523,4,FALSE),IF($AE22=2022,VLOOKUP(Brut!AO22,Semaines!$J$2:$L$523,3,FALSE),""))))))))))),IF(AL22="",IF($AE22=2013,VLOOKUP(Brut!AO22,Semaines!$A$2:$L$523,12,FALSE),IF($AE22=2014,VLOOKUP(Brut!AO22,Semaines!$B$2:$L$523,11,FALSE),IF($AE22=2015,VLOOKUP(Brut!AO22,Semaines!$C$2:$L$523,10,FALSE),IF($AE22=2016,VLOOKUP(Brut!AO22,Semaines!$D$2:$L$523,9,FALSE),IF($AE22=2017,VLOOKUP(Brut!AO22,Semaines!$E$2:$L$523,8,FALSE),IF($AE22=2018,VLOOKUP(Brut!AO22,Semaines!$F$2:$L$523,7,FALSE),IF($AE22=2019,VLOOKUP(Brut!AO22,Semaines!$G$2:$L$523,6,FALSE),IF($AE22=2020,VLOOKUP(Brut!AO22,Semaines!$H$2:$L$523,5,FALSE),IF($AE22=2021,VLOOKUP(Brut!AO22,Semaines!$I$2:$L$523,4,FALSE),IF($AE22=2022,VLOOKUP(Brut!AO22,Semaines!$J$2:$L$523,3,FALSE),"")))))))))),IF(AK22="","",IF($AE22=2013,VLOOKUP(Brut!AO22,Semaines!$A$2:$L$523,12,FALSE),IF($AE22=2014,VLOOKUP(Brut!AO22,Semaines!$B$2:$L$523,11,FALSE),IF($AE22=2015,VLOOKUP(Brut!AO22,Semaines!$C$2:$L$523,10,FALSE),IF($AE22=2016,VLOOKUP(Brut!AO22,Semaines!$D$2:$L$523,9,FALSE),IF($AE22=2017,VLOOKUP(Brut!AO22,Semaines!$E$2:$L$523,8,FALSE),IF($AE22=2018,VLOOKUP(Brut!AO22,Semaines!$F$2:$L$523,7,FALSE),IF($AE22=2019,VLOOKUP(Brut!AO22,Semaines!$G$2:$L$523,6,FALSE),IF($AE22=2020,VLOOKUP(Brut!AO22,Semaines!$H$2:$L$523,5,FALSE),IF($AE22=2021,VLOOKUP(Brut!AO22,Semaines!$I$2:$L$523,4,FALSE),IF($AE22=2022,VLOOKUP(Brut!AO22,Semaines!$J$2:$L$523,3,FALSE),""))))))))))))),IF(AND(MONTH(AN22)=12,_xlfn.ISOWEEKNUM(AN22)=1),YEAR(AN22)+1,YEAR(AN22)))</f>
        <v/>
      </c>
      <c r="AQ22" s="132"/>
      <c r="AR22" s="133"/>
      <c r="AS22" s="210"/>
      <c r="AT22" s="209"/>
      <c r="AU22" s="208"/>
      <c r="AV22" s="208"/>
      <c r="AW22" s="118" t="str">
        <f>IF($AE22=2013,VLOOKUP(Brut!AW22,Semaines!$A$2:$L$523,11,FALSE),IF($AE22=2014,VLOOKUP(Brut!AW22,Semaines!$B$2:$L$523,10,FALSE),IF($AE22=2015,VLOOKUP(Brut!AW22,Semaines!$C$2:$L$523,9,FALSE),IF($AE22=2016,VLOOKUP(Brut!AW22,Semaines!$D$2:$L$523,8,FALSE),IF($AE22=2017,VLOOKUP(Brut!AW22,Semaines!$E$2:$L$523,7,FALSE),IF($AE22=2018,VLOOKUP(Brut!AW22,Semaines!$F$2:$L$523,6,FALSE),IF($AE22=2019,VLOOKUP(Brut!AW22,Semaines!$G$2:$L$523,5,FALSE),IF($AE22=2020,VLOOKUP(Brut!AW22,Semaines!$H$2:$L$523,4,FALSE),IF($AE22=2021,VLOOKUP(Brut!AW22,Semaines!$I$2:$L$523,3,FALSE),IF($AE22=2022,VLOOKUP(Brut!AW22,Semaines!$J$2:$L$523,2,FALSE),""))))))))))</f>
        <v/>
      </c>
      <c r="AX22" s="119" t="str">
        <f>IF($AE22=2013,VLOOKUP(Brut!AW22,Semaines!$A$2:$L$523,12,FALSE),IF($AE22=2014,VLOOKUP(Brut!AW22,Semaines!$B$2:$L$523,11,FALSE),IF($AE22=2015,VLOOKUP(Brut!AW22,Semaines!$C$2:$L$523,10,FALSE),IF($AE22=2016,VLOOKUP(Brut!AW22,Semaines!$D$2:$L$523,9,FALSE),IF($AE22=2017,VLOOKUP(Brut!AW22,Semaines!$E$2:$L$523,8,FALSE),IF($AE22=2018,VLOOKUP(Brut!AW22,Semaines!$F$2:$L$523,7,FALSE),IF($AE22=2019,VLOOKUP(Brut!AW22,Semaines!$G$2:$L$523,6,FALSE),IF($AE22=2020,VLOOKUP(Brut!AW22,Semaines!$H$2:$L$523,5,FALSE),IF($AE22=2021,VLOOKUP(Brut!AW22,Semaines!$I$2:$L$523,4,FALSE),IF($AE22=2022,VLOOKUP(Brut!AW22,Semaines!$J$2:$L$523,3,FALSE),""))))))))))</f>
        <v/>
      </c>
      <c r="AY22" s="134"/>
      <c r="AZ22" s="133"/>
      <c r="BA22" s="118" t="str">
        <f>IF($AE22=2013,VLOOKUP(Brut!BA22,Semaines!$A$2:$L$523,11,FALSE),IF($AE22=2014,VLOOKUP(Brut!BA22,Semaines!$B$2:$L$523,10,FALSE),IF($AE22=2015,VLOOKUP(Brut!BA22,Semaines!$C$2:$L$523,9,FALSE),IF($AE22=2016,VLOOKUP(Brut!BA22,Semaines!$D$2:$L$523,8,FALSE),IF($AE22=2017,VLOOKUP(Brut!BA22,Semaines!$E$2:$L$523,7,FALSE),IF($AE22=2018,VLOOKUP(Brut!BA22,Semaines!$F$2:$L$523,6,FALSE),IF($AE22=2019,VLOOKUP(Brut!BA22,Semaines!$G$2:$L$523,5,FALSE),IF($AE22=2020,VLOOKUP(Brut!BA22,Semaines!$H$2:$L$523,4,FALSE),IF($AE22=2021,VLOOKUP(Brut!BA22,Semaines!$I$2:$L$523,3,FALSE),IF($AE22=2022,VLOOKUP(Brut!BA22,Semaines!$J$2:$L$523,2,FALSE),""))))))))))</f>
        <v/>
      </c>
      <c r="BB22" s="119" t="str">
        <f>IF($AE22=2013,VLOOKUP(Brut!BA22,Semaines!$A$2:$L$523,12,FALSE),IF($AE22=2014,VLOOKUP(Brut!BA22,Semaines!$B$2:$L$523,11,FALSE),IF($AE22=2015,VLOOKUP(Brut!BA22,Semaines!$C$2:$L$523,10,FALSE),IF($AE22=2016,VLOOKUP(Brut!BA22,Semaines!$D$2:$L$523,9,FALSE),IF($AE22=2017,VLOOKUP(Brut!BA22,Semaines!$E$2:$L$523,8,FALSE),IF($AE22=2018,VLOOKUP(Brut!BA22,Semaines!$F$2:$L$523,7,FALSE),IF($AE22=2019,VLOOKUP(Brut!BA22,Semaines!$G$2:$L$523,6,FALSE),IF($AE22=2020,VLOOKUP(Brut!BA22,Semaines!$H$2:$L$523,5,FALSE),IF($AE22=2021,VLOOKUP(Brut!BA22,Semaines!$I$2:$L$523,4,FALSE),IF($AE22=2022,VLOOKUP(Brut!BA22,Semaines!$J$2:$L$523,3,FALSE),""))))))))))</f>
        <v/>
      </c>
      <c r="BC22" s="134"/>
      <c r="BD22" s="133"/>
      <c r="BE22" s="118" t="str">
        <f>IF($AE22=2013,VLOOKUP(Brut!BE22,Semaines!$A$2:$L$523,11,FALSE),IF($AE22=2014,VLOOKUP(Brut!BE22,Semaines!$B$2:$L$523,10,FALSE),IF($AE22=2015,VLOOKUP(Brut!BE22,Semaines!$C$2:$L$523,9,FALSE),IF($AE22=2016,VLOOKUP(Brut!BE22,Semaines!$D$2:$L$523,8,FALSE),IF($AE22=2017,VLOOKUP(Brut!BE22,Semaines!$E$2:$L$523,7,FALSE),IF($AE22=2018,VLOOKUP(Brut!BE22,Semaines!$F$2:$L$523,6,FALSE),IF($AE22=2019,VLOOKUP(Brut!BE22,Semaines!$G$2:$L$523,5,FALSE),IF($AE22=2020,VLOOKUP(Brut!BE22,Semaines!$H$2:$L$523,4,FALSE),IF($AE22=2021,VLOOKUP(Brut!BE22,Semaines!$I$2:$L$523,3,FALSE),IF($AE22=2022,VLOOKUP(Brut!BE22,Semaines!$J$2:$L$523,2,FALSE),""))))))))))</f>
        <v/>
      </c>
      <c r="BF22" s="119" t="str">
        <f>IF($AE22=2013,VLOOKUP(Brut!BE22,Semaines!$A$2:$L$523,12,FALSE),IF($AE22=2014,VLOOKUP(Brut!BE22,Semaines!$B$2:$L$523,11,FALSE),IF($AE22=2015,VLOOKUP(Brut!BE22,Semaines!$C$2:$L$523,10,FALSE),IF($AE22=2016,VLOOKUP(Brut!BE22,Semaines!$D$2:$L$523,9,FALSE),IF($AE22=2017,VLOOKUP(Brut!BE22,Semaines!$E$2:$L$523,8,FALSE),IF($AE22=2018,VLOOKUP(Brut!BE22,Semaines!$F$2:$L$523,7,FALSE),IF($AE22=2019,VLOOKUP(Brut!BE22,Semaines!$G$2:$L$523,6,FALSE),IF($AE22=2020,VLOOKUP(Brut!BE22,Semaines!$H$2:$L$523,5,FALSE),IF($AE22=2021,VLOOKUP(Brut!BE22,Semaines!$I$2:$L$523,4,FALSE),IF($AE22=2022,VLOOKUP(Brut!BE22,Semaines!$J$2:$L$523,3,FALSE),""))))))))))</f>
        <v/>
      </c>
      <c r="BG22" s="134"/>
      <c r="BH22" s="133"/>
      <c r="BI22" s="130" t="str">
        <f>IF(Import!AM12=0,"",Import!AM12)</f>
        <v/>
      </c>
      <c r="BJ22" s="118" t="str">
        <f t="array" ref="BJ22">IFERROR(IF(BI22="",IF(BG22="",IF(BE22="","",IF($AE22=2013,VLOOKUP(Brut!BE22+1,Semaines!$A$2:$L$523,11,FALSE),IF($AE22=2014,VLOOKUP(Brut!BE22+1,Semaines!$B$2:$L$523,10,FALSE),IF($AE22=2015,VLOOKUP(Brut!BE22+1,Semaines!$C$2:$L$523,9,FALSE),IF($AE22=2016,VLOOKUP(Brut!BE22+1,Semaines!$D$2:$L$523,8,FALSE),IF($AE22=2017,VLOOKUP(Brut!BE22+1,Semaines!$E$2:$L$523,7,FALSE),IF($AE22=2018,VLOOKUP(Brut!BE22+1,Semaines!$F$2:$L$523,6,FALSE),IF($AE22=2019,VLOOKUP(Brut!BE22+1,Semaines!$G$2:$L$523,5,FALSE),IF($AE22=2020,VLOOKUP(Brut!BE22+1,Semaines!$H$2:$L$523,4,FALSE),IF($AE22=2021,VLOOKUP(Brut!BE22+1,Semaines!$I$2:$L$523,3,FALSE),IF($AE22=2022,VLOOKUP(Brut!BE22+1,Semaines!$J$2:$L$523,2,FALSE),""))))))))))),IF(BH22="",IF($AE22=2013,VLOOKUP(Brut!BE22+1,Semaines!$A$2:$L$523,11,FALSE),IF($AE22=2014,VLOOKUP(Brut!BE22+1,Semaines!$B$2:$L$523,10,FALSE),IF($AE22=2015,VLOOKUP(Brut!BE22+1,Semaines!$C$2:$L$523,9,FALSE),IF($AE22=2016,VLOOKUP(Brut!BE22+1,Semaines!$D$2:$L$523,8,FALSE),IF($AE22=2017,VLOOKUP(Brut!BE22+1,Semaines!$E$2:$L$523,7,FALSE),IF($AE22=2018,VLOOKUP(Brut!BE22+1,Semaines!$F$2:$L$523,6,FALSE),IF($AE22=2019,VLOOKUP(Brut!BE22+1,Semaines!$G$2:$L$523,5,FALSE),IF($AE22=2020,VLOOKUP(Brut!BE22+1,Semaines!$H$2:$L$523,4,FALSE),IF($AE22=2021,VLOOKUP(Brut!BE22+1,Semaines!$I$2:$L$523,3,FALSE),IF($AE22=2022,VLOOKUP(Brut!BE22+1,Semaines!$J$2:$L$523,2,FALSE),"")))))))))),IF($AE22=2013,VLOOKUP(Brut!BG22+1,Semaines!$A$2:$L$523,11,FALSE),IF($AE22=2014,VLOOKUP(Brut!BG22+1,Semaines!$B$2:$L$523,10,FALSE),IF($AE22=2015,VLOOKUP(Brut!BG22+1,Semaines!$C$2:$L$523,9,FALSE),IF($AE22=2016,VLOOKUP(Brut!BG22+1,Semaines!$D$2:$L$523,8,FALSE),IF($AE22=2017,VLOOKUP(Brut!BG22+1,Semaines!$E$2:$L$523,7,FALSE),IF($AE22=2018,VLOOKUP(Brut!BG22+1,Semaines!$F$2:$L$523,6,FALSE),IF($AE22=2019,VLOOKUP(Brut!BG22+1,Semaines!$G$2:$L$523,5,FALSE),IF($AE22=2020,VLOOKUP(Brut!BG22+1,Semaines!$H$2:$L$523,4,FALSE),IF($AE22=2021,VLOOKUP(Brut!BG22+1,Semaines!$I$2:$L$523,3,FALSE),IF($AE22=2022,VLOOKUP(Brut!BG22+1,Semaines!$J$2:$L$523,2,FALSE),"")))))))))))),_xlfn.ISOWEEKNUM(BI22)),"")</f>
        <v/>
      </c>
      <c r="BK22" s="119" t="str">
        <f>IF(BI22="",IF(BH22="",IF(BF22="","",IF($AE22=2013,VLOOKUP(Brut!BJ22,Semaines!$A$2:$L$523,12,FALSE),IF($AE22=2014,VLOOKUP(Brut!BJ22,Semaines!$B$2:$L$523,11,FALSE),IF($AE22=2015,VLOOKUP(Brut!BJ22,Semaines!$C$2:$L$523,10,FALSE),IF($AE22=2016,VLOOKUP(Brut!BJ22,Semaines!$D$2:$L$523,9,FALSE),IF($AE22=2017,VLOOKUP(Brut!BJ22,Semaines!$E$2:$L$523,8,FALSE),IF($AE22=2018,VLOOKUP(Brut!BJ22,Semaines!$F$2:$L$523,7,FALSE),IF($AE22=2019,VLOOKUP(Brut!BJ22,Semaines!$G$2:$L$523,6,FALSE),IF($AE22=2020,VLOOKUP(Brut!BJ22,Semaines!$H$2:$L$523,5,FALSE),IF($AE22=2021,VLOOKUP(Brut!BJ22,Semaines!$I$2:$L$523,4,FALSE),IF($AE22=2022,VLOOKUP(Brut!BJ22,Semaines!$J$2:$L$523,3,FALSE),""))))))))))),IF(BG22="",IF($AE22=2013,VLOOKUP(Brut!BJ22,Semaines!$A$2:$L$523,12,FALSE),IF($AE22=2014,VLOOKUP(Brut!BJ22,Semaines!$B$2:$L$523,11,FALSE),IF($AE22=2015,VLOOKUP(Brut!BJ22,Semaines!$C$2:$L$523,10,FALSE),IF($AE22=2016,VLOOKUP(Brut!BJ22,Semaines!$D$2:$L$523,9,FALSE),IF($AE22=2017,VLOOKUP(Brut!BJ22,Semaines!$E$2:$L$523,8,FALSE),IF($AE22=2018,VLOOKUP(Brut!BJ22,Semaines!$F$2:$L$523,7,FALSE),IF($AE22=2019,VLOOKUP(Brut!BJ22,Semaines!$G$2:$L$523,6,FALSE),IF($AE22=2020,VLOOKUP(Brut!BJ22,Semaines!$H$2:$L$523,5,FALSE),IF($AE22=2021,VLOOKUP(Brut!BJ22,Semaines!$I$2:$L$523,4,FALSE),IF($AE22=2022,VLOOKUP(Brut!BJ22,Semaines!$J$2:$L$523,3,FALSE),"")))))))))),IF(BF22="","",IF($AE22=2013,VLOOKUP(Brut!BJ22,Semaines!$A$2:$L$523,12,FALSE),IF($AE22=2014,VLOOKUP(Brut!BJ22,Semaines!$B$2:$L$523,11,FALSE),IF($AE22=2015,VLOOKUP(Brut!BJ22,Semaines!$C$2:$L$523,10,FALSE),IF($AE22=2016,VLOOKUP(Brut!BJ22,Semaines!$D$2:$L$523,9,FALSE),IF($AE22=2017,VLOOKUP(Brut!BJ22,Semaines!$E$2:$L$523,8,FALSE),IF($AE22=2018,VLOOKUP(Brut!BJ22,Semaines!$F$2:$L$523,7,FALSE),IF($AE22=2019,VLOOKUP(Brut!BJ22,Semaines!$G$2:$L$523,6,FALSE),IF($AE22=2020,VLOOKUP(Brut!BJ22,Semaines!$H$2:$L$523,5,FALSE),IF($AE22=2021,VLOOKUP(Brut!BJ22,Semaines!$I$2:$L$523,4,FALSE),IF($AE22=2022,VLOOKUP(Brut!BJ22,Semaines!$J$2:$L$523,3,FALSE),""))))))))))))),IF(AND(MONTH(BI22)=12,_xlfn.ISOWEEKNUM(BI22)=1),YEAR(BI22)+1,YEAR(BI22)))</f>
        <v/>
      </c>
      <c r="BL22" s="132"/>
      <c r="BM22" s="133"/>
      <c r="BN22" s="118" t="str">
        <f>IF($AE22=2013,VLOOKUP(Brut!BN22,Semaines!$A$2:$L$523,11,FALSE),IF($AE22=2014,VLOOKUP(Brut!BN22,Semaines!$B$2:$L$523,10,FALSE),IF($AE22=2015,VLOOKUP(Brut!BN22,Semaines!$C$2:$L$523,9,FALSE),IF($AE22=2016,VLOOKUP(Brut!BN22,Semaines!$D$2:$L$523,8,FALSE),IF($AE22=2017,VLOOKUP(Brut!BN22,Semaines!$E$2:$L$523,7,FALSE),IF($AE22=2018,VLOOKUP(Brut!BN22,Semaines!$F$2:$L$523,6,FALSE),IF($AE22=2019,VLOOKUP(Brut!BN22,Semaines!$G$2:$L$523,5,FALSE),IF($AE22=2020,VLOOKUP(Brut!BN22,Semaines!$H$2:$L$523,4,FALSE),IF($AE22=2021,VLOOKUP(Brut!BN22,Semaines!$I$2:$L$523,3,FALSE),IF($AE22=2022,VLOOKUP(Brut!BN22,Semaines!$J$2:$L$523,2,FALSE),""))))))))))</f>
        <v/>
      </c>
      <c r="BO22" s="119" t="str">
        <f>IF($AE22=2013,VLOOKUP(Brut!BN22,Semaines!$A$2:$L$523,12,FALSE),IF($AE22=2014,VLOOKUP(Brut!BN22,Semaines!$B$2:$L$523,11,FALSE),IF($AE22=2015,VLOOKUP(Brut!BN22,Semaines!$C$2:$L$523,10,FALSE),IF($AE22=2016,VLOOKUP(Brut!BN22,Semaines!$D$2:$L$523,9,FALSE),IF($AE22=2017,VLOOKUP(Brut!BN22,Semaines!$E$2:$L$523,8,FALSE),IF($AE22=2018,VLOOKUP(Brut!BN22,Semaines!$F$2:$L$523,7,FALSE),IF($AE22=2019,VLOOKUP(Brut!BN22,Semaines!$G$2:$L$523,6,FALSE),IF($AE22=2020,VLOOKUP(Brut!BN22,Semaines!$H$2:$L$523,5,FALSE),IF($AE22=2021,VLOOKUP(Brut!BN22,Semaines!$I$2:$L$523,4,FALSE),IF($AE22=2022,VLOOKUP(Brut!BN22,Semaines!$J$2:$L$523,3,FALSE),""))))))))))</f>
        <v/>
      </c>
      <c r="BP22" s="134"/>
      <c r="BQ22" s="133"/>
      <c r="BR22" s="208"/>
      <c r="BS22" s="118" t="str">
        <f>IF($AE22=2013,VLOOKUP(Brut!BS22,Semaines!$A$2:$L$523,11,FALSE),IF($AE22=2014,VLOOKUP(Brut!BS22,Semaines!$B$2:$L$523,10,FALSE),IF($AE22=2015,VLOOKUP(Brut!BS22,Semaines!$C$2:$L$523,9,FALSE),IF($AE22=2016,VLOOKUP(Brut!BS22,Semaines!$D$2:$L$523,8,FALSE),IF($AE22=2017,VLOOKUP(Brut!BS22,Semaines!$E$2:$L$523,7,FALSE),IF($AE22=2018,VLOOKUP(Brut!BS22,Semaines!$F$2:$L$523,6,FALSE),IF($AE22=2019,VLOOKUP(Brut!BS22,Semaines!$G$2:$L$523,5,FALSE),IF($AE22=2020,VLOOKUP(Brut!BS22,Semaines!$H$2:$L$523,4,FALSE),IF($AE22=2021,VLOOKUP(Brut!BS22,Semaines!$I$2:$L$523,3,FALSE),IF($AE22=2022,VLOOKUP(Brut!BS22,Semaines!$J$2:$L$523,2,FALSE),""))))))))))</f>
        <v/>
      </c>
      <c r="BT22" s="119" t="str">
        <f>IF($AE22=2013,VLOOKUP(Brut!BS22,Semaines!$A$2:$L$523,12,FALSE),IF($AE22=2014,VLOOKUP(Brut!BS22,Semaines!$B$2:$L$523,11,FALSE),IF($AE22=2015,VLOOKUP(Brut!BS22,Semaines!$C$2:$L$523,10,FALSE),IF($AE22=2016,VLOOKUP(Brut!BS22,Semaines!$D$2:$L$523,9,FALSE),IF($AE22=2017,VLOOKUP(Brut!BS22,Semaines!$E$2:$L$523,8,FALSE),IF($AE22=2018,VLOOKUP(Brut!BS22,Semaines!$F$2:$L$523,7,FALSE),IF($AE22=2019,VLOOKUP(Brut!BS22,Semaines!$G$2:$L$523,6,FALSE),IF($AE22=2020,VLOOKUP(Brut!BS22,Semaines!$H$2:$L$523,5,FALSE),IF($AE22=2021,VLOOKUP(Brut!BS22,Semaines!$I$2:$L$523,4,FALSE),IF($AE22=2022,VLOOKUP(Brut!BS22,Semaines!$J$2:$L$523,3,FALSE),""))))))))))</f>
        <v/>
      </c>
      <c r="BU22" s="134"/>
      <c r="BV22" s="133"/>
      <c r="BW22" s="208"/>
      <c r="BX22" s="118" t="str">
        <f>IF($AE22=2013,VLOOKUP(Brut!BX22,Semaines!$A$2:$L$523,11,FALSE),IF($AE22=2014,VLOOKUP(Brut!BX22,Semaines!$B$2:$L$523,10,FALSE),IF($AE22=2015,VLOOKUP(Brut!BX22,Semaines!$C$2:$L$523,9,FALSE),IF($AE22=2016,VLOOKUP(Brut!BX22,Semaines!$D$2:$L$523,8,FALSE),IF($AE22=2017,VLOOKUP(Brut!BX22,Semaines!$E$2:$L$523,7,FALSE),IF($AE22=2018,VLOOKUP(Brut!BX22,Semaines!$F$2:$L$523,6,FALSE),IF($AE22=2019,VLOOKUP(Brut!BX22,Semaines!$G$2:$L$523,5,FALSE),IF($AE22=2020,VLOOKUP(Brut!BX22,Semaines!$H$2:$L$523,4,FALSE),IF($AE22=2021,VLOOKUP(Brut!BX22,Semaines!$I$2:$L$523,3,FALSE),IF($AE22=2022,VLOOKUP(Brut!BX22,Semaines!$J$2:$L$523,2,FALSE),""))))))))))</f>
        <v/>
      </c>
      <c r="BY22" s="119" t="str">
        <f>IF($AE22=2013,VLOOKUP(Brut!BX22,Semaines!$A$2:$L$523,12,FALSE),IF($AE22=2014,VLOOKUP(Brut!BX22,Semaines!$B$2:$L$523,11,FALSE),IF($AE22=2015,VLOOKUP(Brut!BX22,Semaines!$C$2:$L$523,10,FALSE),IF($AE22=2016,VLOOKUP(Brut!BX22,Semaines!$D$2:$L$523,9,FALSE),IF($AE22=2017,VLOOKUP(Brut!BX22,Semaines!$E$2:$L$523,8,FALSE),IF($AE22=2018,VLOOKUP(Brut!BX22,Semaines!$F$2:$L$523,7,FALSE),IF($AE22=2019,VLOOKUP(Brut!BX22,Semaines!$G$2:$L$523,6,FALSE),IF($AE22=2020,VLOOKUP(Brut!BX22,Semaines!$H$2:$L$523,5,FALSE),IF($AE22=2021,VLOOKUP(Brut!BX22,Semaines!$I$2:$L$523,4,FALSE),IF($AE22=2022,VLOOKUP(Brut!BX22,Semaines!$J$2:$L$523,3,FALSE),""))))))))))</f>
        <v/>
      </c>
      <c r="BZ22" s="134"/>
      <c r="CA22" s="133"/>
      <c r="CB22" s="130" t="str">
        <f>IF(Import!AQ12=0,"",Import!AQ12)</f>
        <v/>
      </c>
      <c r="CC22" s="118" t="str">
        <f t="array" ref="CC22">IFERROR(IF(CB22="",IF(BZ22="",IF(BX22="","",IF($AE22=2013,VLOOKUP(Brut!BX22+1,Semaines!$A$2:$L$523,11,FALSE),IF($AE22=2014,VLOOKUP(Brut!BX22+1,Semaines!$B$2:$L$523,10,FALSE),IF($AE22=2015,VLOOKUP(Brut!BX22+1,Semaines!$C$2:$L$523,9,FALSE),IF($AE22=2016,VLOOKUP(Brut!BX22+1,Semaines!$D$2:$L$523,8,FALSE),IF($AE22=2017,VLOOKUP(Brut!BX22+1,Semaines!$E$2:$L$523,7,FALSE),IF($AE22=2018,VLOOKUP(Brut!BX22+1,Semaines!$F$2:$L$523,6,FALSE),IF($AE22=2019,VLOOKUP(Brut!BX22+1,Semaines!$G$2:$L$523,5,FALSE),IF($AE22=2020,VLOOKUP(Brut!BX22+1,Semaines!$H$2:$L$523,4,FALSE),IF($AE22=2021,VLOOKUP(Brut!BX22+1,Semaines!$I$2:$L$523,3,FALSE),IF($AE22=2022,VLOOKUP(Brut!BX22+1,Semaines!$J$2:$L$523,2,FALSE),""))))))))))),IF(CA22="",IF($AE22=2013,VLOOKUP(Brut!BX22+1,Semaines!$A$2:$L$523,11,FALSE),IF($AE22=2014,VLOOKUP(Brut!BX22+1,Semaines!$B$2:$L$523,10,FALSE),IF($AE22=2015,VLOOKUP(Brut!BX22+1,Semaines!$C$2:$L$523,9,FALSE),IF($AE22=2016,VLOOKUP(Brut!BX22+1,Semaines!$D$2:$L$523,8,FALSE),IF($AE22=2017,VLOOKUP(Brut!BX22+1,Semaines!$E$2:$L$523,7,FALSE),IF($AE22=2018,VLOOKUP(Brut!BX22+1,Semaines!$F$2:$L$523,6,FALSE),IF($AE22=2019,VLOOKUP(Brut!BX22+1,Semaines!$G$2:$L$523,5,FALSE),IF($AE22=2020,VLOOKUP(Brut!BX22+1,Semaines!$H$2:$L$523,4,FALSE),IF($AE22=2021,VLOOKUP(Brut!BX22+1,Semaines!$I$2:$L$523,3,FALSE),IF($AE22=2022,VLOOKUP(Brut!BX22+1,Semaines!$J$2:$L$523,2,FALSE),"")))))))))),IF($AE22=2013,VLOOKUP(Brut!BZ22+1,Semaines!$A$2:$L$523,11,FALSE),IF($AE22=2014,VLOOKUP(Brut!BZ22+1,Semaines!$B$2:$L$523,10,FALSE),IF($AE22=2015,VLOOKUP(Brut!BZ22+1,Semaines!$C$2:$L$523,9,FALSE),IF($AE22=2016,VLOOKUP(Brut!BZ22+1,Semaines!$D$2:$L$523,8,FALSE),IF($AE22=2017,VLOOKUP(Brut!BZ22+1,Semaines!$E$2:$L$523,7,FALSE),IF($AE22=2018,VLOOKUP(Brut!BZ22+1,Semaines!$F$2:$L$523,6,FALSE),IF($AE22=2019,VLOOKUP(Brut!BZ22+1,Semaines!$G$2:$L$523,5,FALSE),IF($AE22=2020,VLOOKUP(Brut!BZ22+1,Semaines!$H$2:$L$523,4,FALSE),IF($AE22=2021,VLOOKUP(Brut!BZ22+1,Semaines!$I$2:$L$523,3,FALSE),IF($AE22=2022,VLOOKUP(Brut!BZ22+1,Semaines!$J$2:$L$523,2,FALSE),"")))))))))))),_xlfn.ISOWEEKNUM(CB22)),"")</f>
        <v/>
      </c>
      <c r="CD22" s="119" t="str">
        <f>IF(CB22="",IF(CA22="",IF(BY22="","",IF($AE22=2013,VLOOKUP(Brut!CC22,Semaines!$A$2:$L$523,12,FALSE),IF($AE22=2014,VLOOKUP(Brut!CC22,Semaines!$B$2:$L$523,11,FALSE),IF($AE22=2015,VLOOKUP(Brut!CC22,Semaines!$C$2:$L$523,10,FALSE),IF($AE22=2016,VLOOKUP(Brut!CC22,Semaines!$D$2:$L$523,9,FALSE),IF($AE22=2017,VLOOKUP(Brut!CC22,Semaines!$E$2:$L$523,8,FALSE),IF($AE22=2018,VLOOKUP(Brut!CC22,Semaines!$F$2:$L$523,7,FALSE),IF($AE22=2019,VLOOKUP(Brut!CC22,Semaines!$G$2:$L$523,6,FALSE),IF($AE22=2020,VLOOKUP(Brut!CC22,Semaines!$H$2:$L$523,5,FALSE),IF($AE22=2021,VLOOKUP(Brut!CC22,Semaines!$I$2:$L$523,4,FALSE),IF($AE22=2022,VLOOKUP(Brut!CC22,Semaines!$J$2:$L$523,3,FALSE),""))))))))))),IF(BZ22="",IF($AE22=2013,VLOOKUP(Brut!CC22,Semaines!$A$2:$L$523,12,FALSE),IF($AE22=2014,VLOOKUP(Brut!CC22,Semaines!$B$2:$L$523,11,FALSE),IF($AE22=2015,VLOOKUP(Brut!CC22,Semaines!$C$2:$L$523,10,FALSE),IF($AE22=2016,VLOOKUP(Brut!CC22,Semaines!$D$2:$L$523,9,FALSE),IF($AE22=2017,VLOOKUP(Brut!CC22,Semaines!$E$2:$L$523,8,FALSE),IF($AE22=2018,VLOOKUP(Brut!CC22,Semaines!$F$2:$L$523,7,FALSE),IF($AE22=2019,VLOOKUP(Brut!CC22,Semaines!$G$2:$L$523,6,FALSE),IF($AE22=2020,VLOOKUP(Brut!CC22,Semaines!$H$2:$L$523,5,FALSE),IF($AE22=2021,VLOOKUP(Brut!CC22,Semaines!$I$2:$L$523,4,FALSE),IF($AE22=2022,VLOOKUP(Brut!CC22,Semaines!$J$2:$L$523,3,FALSE),"")))))))))),IF(BY22="","",IF($AE22=2013,VLOOKUP(Brut!CC22,Semaines!$A$2:$L$523,12,FALSE),IF($AE22=2014,VLOOKUP(Brut!CC22,Semaines!$B$2:$L$523,11,FALSE),IF($AE22=2015,VLOOKUP(Brut!CC22,Semaines!$C$2:$L$523,10,FALSE),IF($AE22=2016,VLOOKUP(Brut!CC22,Semaines!$D$2:$L$523,9,FALSE),IF($AE22=2017,VLOOKUP(Brut!CC22,Semaines!$E$2:$L$523,8,FALSE),IF($AE22=2018,VLOOKUP(Brut!CC22,Semaines!$F$2:$L$523,7,FALSE),IF($AE22=2019,VLOOKUP(Brut!CC22,Semaines!$G$2:$L$523,6,FALSE),IF($AE22=2020,VLOOKUP(Brut!CC22,Semaines!$H$2:$L$523,5,FALSE),IF($AE22=2021,VLOOKUP(Brut!CC22,Semaines!$I$2:$L$523,4,FALSE),IF($AE22=2022,VLOOKUP(Brut!CC22,Semaines!$J$2:$L$523,3,FALSE),""))))))))))))),IF(AND(MONTH(CB22)=12,_xlfn.ISOWEEKNUM(CB22)=1),YEAR(CB22)+1,YEAR(CB22)))</f>
        <v/>
      </c>
      <c r="CE22" s="132"/>
      <c r="CF22" s="133"/>
      <c r="CG22" s="118" t="str">
        <f>IF($AE22=2013,VLOOKUP(Brut!CG22,Semaines!$A$2:$L$523,11,FALSE),IF($AE22=2014,VLOOKUP(Brut!CG22,Semaines!$B$2:$L$523,10,FALSE),IF($AE22=2015,VLOOKUP(Brut!CG22,Semaines!$C$2:$L$523,9,FALSE),IF($AE22=2016,VLOOKUP(Brut!CG22,Semaines!$D$2:$L$523,8,FALSE),IF($AE22=2017,VLOOKUP(Brut!CG22,Semaines!$E$2:$L$523,7,FALSE),IF($AE22=2018,VLOOKUP(Brut!CG22,Semaines!$F$2:$L$523,6,FALSE),IF($AE22=2019,VLOOKUP(Brut!CG22,Semaines!$G$2:$L$523,5,FALSE),IF($AE22=2020,VLOOKUP(Brut!CG22,Semaines!$H$2:$L$523,4,FALSE),IF($AE22=2021,VLOOKUP(Brut!CG22,Semaines!$I$2:$L$523,3,FALSE),IF($AE22=2022,VLOOKUP(Brut!CG22,Semaines!$J$2:$L$523,2,FALSE),""))))))))))</f>
        <v/>
      </c>
      <c r="CH22" s="119" t="str">
        <f>IF($AE22=2013,VLOOKUP(Brut!CG22,Semaines!$A$2:$L$523,12,FALSE),IF($AE22=2014,VLOOKUP(Brut!CG22,Semaines!$B$2:$L$523,11,FALSE),IF($AE22=2015,VLOOKUP(Brut!CG22,Semaines!$C$2:$L$523,10,FALSE),IF($AE22=2016,VLOOKUP(Brut!CG22,Semaines!$D$2:$L$523,9,FALSE),IF($AE22=2017,VLOOKUP(Brut!CG22,Semaines!$E$2:$L$523,8,FALSE),IF($AE22=2018,VLOOKUP(Brut!CG22,Semaines!$F$2:$L$523,7,FALSE),IF($AE22=2019,VLOOKUP(Brut!CG22,Semaines!$G$2:$L$523,6,FALSE),IF($AE22=2020,VLOOKUP(Brut!CG22,Semaines!$H$2:$L$523,5,FALSE),IF($AE22=2021,VLOOKUP(Brut!CG22,Semaines!$I$2:$L$523,4,FALSE),IF($AE22=2022,VLOOKUP(Brut!CG22,Semaines!$J$2:$L$523,3,FALSE),""))))))))))</f>
        <v/>
      </c>
      <c r="CI22" s="134"/>
      <c r="CJ22" s="133"/>
      <c r="CK22" s="208"/>
      <c r="CL22" s="118" t="str">
        <f>IF($AE22=2013,VLOOKUP(Brut!CL22,Semaines!$A$2:$L$523,11,FALSE),IF($AE22=2014,VLOOKUP(Brut!CL22,Semaines!$B$2:$L$523,10,FALSE),IF($AE22=2015,VLOOKUP(Brut!CL22,Semaines!$C$2:$L$523,9,FALSE),IF($AE22=2016,VLOOKUP(Brut!CL22,Semaines!$D$2:$L$523,8,FALSE),IF($AE22=2017,VLOOKUP(Brut!CL22,Semaines!$E$2:$L$523,7,FALSE),IF($AE22=2018,VLOOKUP(Brut!CL22,Semaines!$F$2:$L$523,6,FALSE),IF($AE22=2019,VLOOKUP(Brut!CL22,Semaines!$G$2:$L$523,5,FALSE),IF($AE22=2020,VLOOKUP(Brut!CL22,Semaines!$H$2:$L$523,4,FALSE),IF($AE22=2021,VLOOKUP(Brut!CL22,Semaines!$I$2:$L$523,3,FALSE),IF($AE22=2022,VLOOKUP(Brut!CL22,Semaines!$J$2:$L$523,2,FALSE),""))))))))))</f>
        <v/>
      </c>
      <c r="CM22" s="119" t="str">
        <f>IF($AE22=2013,VLOOKUP(Brut!CL22,Semaines!$A$2:$L$523,12,FALSE),IF($AE22=2014,VLOOKUP(Brut!CL22,Semaines!$B$2:$L$523,11,FALSE),IF($AE22=2015,VLOOKUP(Brut!CL22,Semaines!$C$2:$L$523,10,FALSE),IF($AE22=2016,VLOOKUP(Brut!CL22,Semaines!$D$2:$L$523,9,FALSE),IF($AE22=2017,VLOOKUP(Brut!CL22,Semaines!$E$2:$L$523,8,FALSE),IF($AE22=2018,VLOOKUP(Brut!CL22,Semaines!$F$2:$L$523,7,FALSE),IF($AE22=2019,VLOOKUP(Brut!CL22,Semaines!$G$2:$L$523,6,FALSE),IF($AE22=2020,VLOOKUP(Brut!CL22,Semaines!$H$2:$L$523,5,FALSE),IF($AE22=2021,VLOOKUP(Brut!CL22,Semaines!$I$2:$L$523,4,FALSE),IF($AE22=2022,VLOOKUP(Brut!CL22,Semaines!$J$2:$L$523,3,FALSE),""))))))))))</f>
        <v/>
      </c>
      <c r="CN22" s="134"/>
      <c r="CO22" s="133"/>
      <c r="CP22" s="118" t="str">
        <f>IF($AE22=2013,VLOOKUP(Brut!CP22,Semaines!$A$2:$L$523,11,FALSE),IF($AE22=2014,VLOOKUP(Brut!CP22,Semaines!$B$2:$L$523,10,FALSE),IF($AE22=2015,VLOOKUP(Brut!CP22,Semaines!$C$2:$L$523,9,FALSE),IF($AE22=2016,VLOOKUP(Brut!CP22,Semaines!$D$2:$L$523,8,FALSE),IF($AE22=2017,VLOOKUP(Brut!CP22,Semaines!$E$2:$L$523,7,FALSE),IF($AE22=2018,VLOOKUP(Brut!CP22,Semaines!$F$2:$L$523,6,FALSE),IF($AE22=2019,VLOOKUP(Brut!CP22,Semaines!$G$2:$L$523,5,FALSE),IF($AE22=2020,VLOOKUP(Brut!CP22,Semaines!$H$2:$L$523,4,FALSE),IF($AE22=2021,VLOOKUP(Brut!CP22,Semaines!$I$2:$L$523,3,FALSE),IF($AE22=2022,VLOOKUP(Brut!CP22,Semaines!$J$2:$L$523,2,FALSE),""))))))))))</f>
        <v/>
      </c>
      <c r="CQ22" s="119" t="str">
        <f>IF($AE22=2013,VLOOKUP(Brut!CP22,Semaines!$A$2:$L$523,12,FALSE),IF($AE22=2014,VLOOKUP(Brut!CP22,Semaines!$B$2:$L$523,11,FALSE),IF($AE22=2015,VLOOKUP(Brut!CP22,Semaines!$C$2:$L$523,10,FALSE),IF($AE22=2016,VLOOKUP(Brut!CP22,Semaines!$D$2:$L$523,9,FALSE),IF($AE22=2017,VLOOKUP(Brut!CP22,Semaines!$E$2:$L$523,8,FALSE),IF($AE22=2018,VLOOKUP(Brut!CP22,Semaines!$F$2:$L$523,7,FALSE),IF($AE22=2019,VLOOKUP(Brut!CP22,Semaines!$G$2:$L$523,6,FALSE),IF($AE22=2020,VLOOKUP(Brut!CP22,Semaines!$H$2:$L$523,5,FALSE),IF($AE22=2021,VLOOKUP(Brut!CP22,Semaines!$I$2:$L$523,4,FALSE),IF($AE22=2022,VLOOKUP(Brut!CP22,Semaines!$J$2:$L$523,3,FALSE),""))))))))))</f>
        <v/>
      </c>
      <c r="CR22" s="134"/>
      <c r="CS22" s="133"/>
      <c r="CT22" s="208"/>
      <c r="CU22" s="118" t="str">
        <f>IF($AE22=2013,VLOOKUP(Brut!CV22,Semaines!$A$2:$L$523,11,FALSE),IF($AE22=2014,VLOOKUP(Brut!CV22,Semaines!$B$2:$L$523,10,FALSE),IF($AE22=2015,VLOOKUP(Brut!CV22,Semaines!$C$2:$L$523,9,FALSE),IF($AE22=2016,VLOOKUP(Brut!CV22,Semaines!$D$2:$L$523,8,FALSE),IF($AE22=2017,VLOOKUP(Brut!CV22,Semaines!$E$2:$L$523,7,FALSE),IF($AE22=2018,VLOOKUP(Brut!CV22,Semaines!$F$2:$L$523,6,FALSE),IF($AE22=2019,VLOOKUP(Brut!CV22,Semaines!$G$2:$L$523,5,FALSE),IF($AE22=2020,VLOOKUP(Brut!CV22,Semaines!$H$2:$L$523,4,FALSE),IF($AE22=2021,VLOOKUP(Brut!CV22,Semaines!$I$2:$L$523,3,FALSE),IF($AE22=2022,VLOOKUP(Brut!CV22,Semaines!$J$2:$L$523,2,FALSE),""))))))))))</f>
        <v/>
      </c>
      <c r="CV22" s="119" t="str">
        <f>IF($AE22=2013,VLOOKUP(Brut!CV22,Semaines!$A$2:$L$523,12,FALSE),IF($AE22=2014,VLOOKUP(Brut!CV22,Semaines!$B$2:$L$523,11,FALSE),IF($AE22=2015,VLOOKUP(Brut!CV22,Semaines!$C$2:$L$523,10,FALSE),IF($AE22=2016,VLOOKUP(Brut!CV22,Semaines!$D$2:$L$523,9,FALSE),IF($AE22=2017,VLOOKUP(Brut!CV22,Semaines!$E$2:$L$523,8,FALSE),IF($AE22=2018,VLOOKUP(Brut!CV22,Semaines!$F$2:$L$523,7,FALSE),IF($AE22=2019,VLOOKUP(Brut!CV22,Semaines!$G$2:$L$523,6,FALSE),IF($AE22=2020,VLOOKUP(Brut!CV22,Semaines!$H$2:$L$523,5,FALSE),IF($AE22=2021,VLOOKUP(Brut!CV22,Semaines!$I$2:$L$523,4,FALSE),IF($AE22=2022,VLOOKUP(Brut!CV22,Semaines!$J$2:$L$523,3,FALSE),""))))))))))</f>
        <v/>
      </c>
      <c r="CW22" s="134"/>
      <c r="CX22" s="133"/>
      <c r="CY22" s="208"/>
      <c r="CZ22" s="118" t="str">
        <f>IF($AE22=2013,VLOOKUP(Brut!DB22,Semaines!$A$2:$L$523,11,FALSE),IF($AE22=2014,VLOOKUP(Brut!DB22,Semaines!$B$2:$L$523,10,FALSE),IF($AE22=2015,VLOOKUP(Brut!DB22,Semaines!$C$2:$L$523,9,FALSE),IF($AE22=2016,VLOOKUP(Brut!DB22,Semaines!$D$2:$L$523,8,FALSE),IF($AE22=2017,VLOOKUP(Brut!DB22,Semaines!$E$2:$L$523,7,FALSE),IF($AE22=2018,VLOOKUP(Brut!DB22,Semaines!$F$2:$L$523,6,FALSE),IF($AE22=2019,VLOOKUP(Brut!DB22,Semaines!$G$2:$L$523,5,FALSE),IF($AE22=2020,VLOOKUP(Brut!DB22,Semaines!$H$2:$L$523,4,FALSE),IF($AE22=2021,VLOOKUP(Brut!DB22,Semaines!$I$2:$L$523,3,FALSE),IF($AE22=2022,VLOOKUP(Brut!DB22,Semaines!$J$2:$L$523,2,FALSE),""))))))))))</f>
        <v/>
      </c>
      <c r="DA22" s="119" t="str">
        <f>IF($AE22=2013,VLOOKUP(Brut!DB22,Semaines!$A$2:$L$523,12,FALSE),IF($AE22=2014,VLOOKUP(Brut!DB22,Semaines!$B$2:$L$523,11,FALSE),IF($AE22=2015,VLOOKUP(Brut!DB22,Semaines!$C$2:$L$523,10,FALSE),IF($AE22=2016,VLOOKUP(Brut!DB22,Semaines!$D$2:$L$523,9,FALSE),IF($AE22=2017,VLOOKUP(Brut!DB22,Semaines!$E$2:$L$523,8,FALSE),IF($AE22=2018,VLOOKUP(Brut!DB22,Semaines!$F$2:$L$523,7,FALSE),IF($AE22=2019,VLOOKUP(Brut!DB22,Semaines!$G$2:$L$523,6,FALSE),IF($AE22=2020,VLOOKUP(Brut!DB22,Semaines!$H$2:$L$523,5,FALSE),IF($AE22=2021,VLOOKUP(Brut!DB22,Semaines!$I$2:$L$523,4,FALSE),IF($AE22=2022,VLOOKUP(Brut!DB22,Semaines!$J$2:$L$523,3,FALSE),""))))))))))</f>
        <v/>
      </c>
      <c r="DB22" s="134"/>
      <c r="DC22" s="133"/>
      <c r="DD22" s="210"/>
      <c r="DE22" s="209"/>
      <c r="DF22" s="208"/>
      <c r="DG22" s="118" t="str">
        <f>IF($AE22=2013,VLOOKUP(Brut!DI22,Semaines!$A$2:$L$523,11,FALSE),IF($AE22=2014,VLOOKUP(Brut!DI22,Semaines!$B$2:$L$523,10,FALSE),IF($AE22=2015,VLOOKUP(Brut!DI22,Semaines!$C$2:$L$523,9,FALSE),IF($AE22=2016,VLOOKUP(Brut!DI22,Semaines!$D$2:$L$523,8,FALSE),IF($AE22=2017,VLOOKUP(Brut!DI22,Semaines!$E$2:$L$523,7,FALSE),IF($AE22=2018,VLOOKUP(Brut!DI22,Semaines!$F$2:$L$523,6,FALSE),IF($AE22=2019,VLOOKUP(Brut!DI22,Semaines!$G$2:$L$523,5,FALSE),IF($AE22=2020,VLOOKUP(Brut!DI22,Semaines!$H$2:$L$523,4,FALSE),IF($AE22=2021,VLOOKUP(Brut!DI22,Semaines!$I$2:$L$523,3,FALSE),IF($AE22=2022,VLOOKUP(Brut!DI22,Semaines!$J$2:$L$523,2,FALSE),""))))))))))</f>
        <v/>
      </c>
      <c r="DH22" s="119" t="str">
        <f>IF($AE22=2013,VLOOKUP(Brut!DI22,Semaines!$A$2:$L$523,12,FALSE),IF($AE22=2014,VLOOKUP(Brut!DI22,Semaines!$B$2:$L$523,11,FALSE),IF($AE22=2015,VLOOKUP(Brut!DI22,Semaines!$C$2:$L$523,10,FALSE),IF($AE22=2016,VLOOKUP(Brut!DI22,Semaines!$D$2:$L$523,9,FALSE),IF($AE22=2017,VLOOKUP(Brut!DI22,Semaines!$E$2:$L$523,8,FALSE),IF($AE22=2018,VLOOKUP(Brut!DI22,Semaines!$F$2:$L$523,7,FALSE),IF($AE22=2019,VLOOKUP(Brut!DI22,Semaines!$G$2:$L$523,6,FALSE),IF($AE22=2020,VLOOKUP(Brut!DI22,Semaines!$H$2:$L$523,5,FALSE),IF($AE22=2021,VLOOKUP(Brut!DI22,Semaines!$I$2:$L$523,4,FALSE),IF($AE22=2022,VLOOKUP(Brut!DI22,Semaines!$J$2:$L$523,3,FALSE),""))))))))))</f>
        <v/>
      </c>
      <c r="DI22" s="134"/>
      <c r="DJ22" s="133"/>
      <c r="DK22" s="208"/>
      <c r="DL22" s="118" t="str">
        <f>IF($AE22=2013,VLOOKUP(Brut!DN22,Semaines!$A$2:$L$523,11,FALSE),IF($AE22=2014,VLOOKUP(Brut!DN22,Semaines!$B$2:$L$523,10,FALSE),IF($AE22=2015,VLOOKUP(Brut!DN22,Semaines!$C$2:$L$523,9,FALSE),IF($AE22=2016,VLOOKUP(Brut!DN22,Semaines!$D$2:$L$523,8,FALSE),IF($AE22=2017,VLOOKUP(Brut!DN22,Semaines!$E$2:$L$523,7,FALSE),IF($AE22=2018,VLOOKUP(Brut!DN22,Semaines!$F$2:$L$523,6,FALSE),IF($AE22=2019,VLOOKUP(Brut!DN22,Semaines!$G$2:$L$523,5,FALSE),IF($AE22=2020,VLOOKUP(Brut!DN22,Semaines!$H$2:$L$523,4,FALSE),IF($AE22=2021,VLOOKUP(Brut!DN22,Semaines!$I$2:$L$523,3,FALSE),IF($AE22=2022,VLOOKUP(Brut!DN22,Semaines!$J$2:$L$523,2,FALSE),""))))))))))</f>
        <v/>
      </c>
      <c r="DM22" s="119" t="str">
        <f>IF($AE22=2013,VLOOKUP(Brut!DN22,Semaines!$A$2:$L$523,12,FALSE),IF($AE22=2014,VLOOKUP(Brut!DN22,Semaines!$B$2:$L$523,11,FALSE),IF($AE22=2015,VLOOKUP(Brut!DN22,Semaines!$C$2:$L$523,10,FALSE),IF($AE22=2016,VLOOKUP(Brut!DN22,Semaines!$D$2:$L$523,9,FALSE),IF($AE22=2017,VLOOKUP(Brut!DN22,Semaines!$E$2:$L$523,8,FALSE),IF($AE22=2018,VLOOKUP(Brut!DN22,Semaines!$F$2:$L$523,7,FALSE),IF($AE22=2019,VLOOKUP(Brut!DN22,Semaines!$G$2:$L$523,6,FALSE),IF($AE22=2020,VLOOKUP(Brut!DN22,Semaines!$H$2:$L$523,5,FALSE),IF($AE22=2021,VLOOKUP(Brut!DN22,Semaines!$I$2:$L$523,4,FALSE),IF($AE22=2022,VLOOKUP(Brut!DN22,Semaines!$J$2:$L$523,3,FALSE),""))))))))))</f>
        <v/>
      </c>
      <c r="DN22" s="134"/>
      <c r="DO22" s="133"/>
      <c r="DP22" s="208"/>
      <c r="DQ22" s="209"/>
      <c r="DR22" s="208"/>
      <c r="DS22" s="118" t="str">
        <f>IF($AE22=2013,VLOOKUP(Brut!DU22,Semaines!$A$2:$L$523,11,FALSE),IF($AE22=2014,VLOOKUP(Brut!DU22,Semaines!$B$2:$L$523,10,FALSE),IF($AE22=2015,VLOOKUP(Brut!DU22,Semaines!$C$2:$L$523,9,FALSE),IF($AE22=2016,VLOOKUP(Brut!DU22,Semaines!$D$2:$L$523,8,FALSE),IF($AE22=2017,VLOOKUP(Brut!DU22,Semaines!$E$2:$L$523,7,FALSE),IF($AE22=2018,VLOOKUP(Brut!DU22,Semaines!$F$2:$L$523,6,FALSE),IF($AE22=2019,VLOOKUP(Brut!DU22,Semaines!$G$2:$L$523,5,FALSE),IF($AE22=2020,VLOOKUP(Brut!DU22,Semaines!$H$2:$L$523,4,FALSE),IF($AE22=2021,VLOOKUP(Brut!DU22,Semaines!$I$2:$L$523,3,FALSE),IF($AE22=2022,VLOOKUP(Brut!DU22,Semaines!$J$2:$L$523,2,FALSE),""))))))))))</f>
        <v/>
      </c>
      <c r="DT22" s="119" t="str">
        <f>IF($AE22=2013,VLOOKUP(Brut!DU22,Semaines!$A$2:$L$523,12,FALSE),IF($AE22=2014,VLOOKUP(Brut!DU22,Semaines!$B$2:$L$523,11,FALSE),IF($AE22=2015,VLOOKUP(Brut!DU22,Semaines!$C$2:$L$523,10,FALSE),IF($AE22=2016,VLOOKUP(Brut!DU22,Semaines!$D$2:$L$523,9,FALSE),IF($AE22=2017,VLOOKUP(Brut!DU22,Semaines!$E$2:$L$523,8,FALSE),IF($AE22=2018,VLOOKUP(Brut!DU22,Semaines!$F$2:$L$523,7,FALSE),IF($AE22=2019,VLOOKUP(Brut!DU22,Semaines!$G$2:$L$523,6,FALSE),IF($AE22=2020,VLOOKUP(Brut!DU22,Semaines!$H$2:$L$523,5,FALSE),IF($AE22=2021,VLOOKUP(Brut!DU22,Semaines!$I$2:$L$523,4,FALSE),IF($AE22=2022,VLOOKUP(Brut!DU22,Semaines!$J$2:$L$523,3,FALSE),""))))))))))</f>
        <v/>
      </c>
      <c r="DU22" s="134"/>
      <c r="DV22" s="133"/>
      <c r="DW22" s="118" t="str">
        <f>IF($AE22=2013,VLOOKUP(Brut!DY22,Semaines!$A$2:$L$523,11,FALSE),IF($AE22=2014,VLOOKUP(Brut!DY22,Semaines!$B$2:$L$523,10,FALSE),IF($AE22=2015,VLOOKUP(Brut!DY22,Semaines!$C$2:$L$523,9,FALSE),IF($AE22=2016,VLOOKUP(Brut!DY22,Semaines!$D$2:$L$523,8,FALSE),IF($AE22=2017,VLOOKUP(Brut!DY22,Semaines!$E$2:$L$523,7,FALSE),IF($AE22=2018,VLOOKUP(Brut!DY22,Semaines!$F$2:$L$523,6,FALSE),IF($AE22=2019,VLOOKUP(Brut!DY22,Semaines!$G$2:$L$523,5,FALSE),IF($AE22=2020,VLOOKUP(Brut!DY22,Semaines!$H$2:$L$523,4,FALSE),IF($AE22=2021,VLOOKUP(Brut!DY22,Semaines!$I$2:$L$523,3,FALSE),IF($AE22=2022,VLOOKUP(Brut!DY22,Semaines!$J$2:$L$523,2,FALSE),""))))))))))</f>
        <v/>
      </c>
      <c r="DX22" s="119" t="str">
        <f>IF($AE22=2013,VLOOKUP(Brut!DY22,Semaines!$A$2:$L$523,12,FALSE),IF($AE22=2014,VLOOKUP(Brut!DY22,Semaines!$B$2:$L$523,11,FALSE),IF($AE22=2015,VLOOKUP(Brut!DY22,Semaines!$C$2:$L$523,10,FALSE),IF($AE22=2016,VLOOKUP(Brut!DY22,Semaines!$D$2:$L$523,9,FALSE),IF($AE22=2017,VLOOKUP(Brut!DY22,Semaines!$E$2:$L$523,8,FALSE),IF($AE22=2018,VLOOKUP(Brut!DY22,Semaines!$F$2:$L$523,7,FALSE),IF($AE22=2019,VLOOKUP(Brut!DY22,Semaines!$G$2:$L$523,6,FALSE),IF($AE22=2020,VLOOKUP(Brut!DY22,Semaines!$H$2:$L$523,5,FALSE),IF($AE22=2021,VLOOKUP(Brut!DY22,Semaines!$I$2:$L$523,4,FALSE),IF($AE22=2022,VLOOKUP(Brut!DY22,Semaines!$J$2:$L$523,3,FALSE),""))))))))))</f>
        <v/>
      </c>
      <c r="DY22" s="134"/>
      <c r="DZ22" s="133"/>
      <c r="EA22" s="118" t="str">
        <f>IF($AE22=2013,VLOOKUP(Brut!EC22,Semaines!$A$2:$L$523,11,FALSE),IF($AE22=2014,VLOOKUP(Brut!EC22,Semaines!$B$2:$L$523,10,FALSE),IF($AE22=2015,VLOOKUP(Brut!EC22,Semaines!$C$2:$L$523,9,FALSE),IF($AE22=2016,VLOOKUP(Brut!EC22,Semaines!$D$2:$L$523,8,FALSE),IF($AE22=2017,VLOOKUP(Brut!EC22,Semaines!$E$2:$L$523,7,FALSE),IF($AE22=2018,VLOOKUP(Brut!EC22,Semaines!$F$2:$L$523,6,FALSE),IF($AE22=2019,VLOOKUP(Brut!EC22,Semaines!$G$2:$L$523,5,FALSE),IF($AE22=2020,VLOOKUP(Brut!EC22,Semaines!$H$2:$L$523,4,FALSE),IF($AE22=2021,VLOOKUP(Brut!EC22,Semaines!$I$2:$L$523,3,FALSE),IF($AE22=2022,VLOOKUP(Brut!EC22,Semaines!$J$2:$L$523,2,FALSE),""))))))))))</f>
        <v/>
      </c>
      <c r="EB22" s="119" t="str">
        <f>IF($AE22=2013,VLOOKUP(Brut!EC22,Semaines!$A$2:$L$523,12,FALSE),IF($AE22=2014,VLOOKUP(Brut!EC22,Semaines!$B$2:$L$523,11,FALSE),IF($AE22=2015,VLOOKUP(Brut!EC22,Semaines!$C$2:$L$523,10,FALSE),IF($AE22=2016,VLOOKUP(Brut!EC22,Semaines!$D$2:$L$523,9,FALSE),IF($AE22=2017,VLOOKUP(Brut!EC22,Semaines!$E$2:$L$523,8,FALSE),IF($AE22=2018,VLOOKUP(Brut!EC22,Semaines!$F$2:$L$523,7,FALSE),IF($AE22=2019,VLOOKUP(Brut!EC22,Semaines!$G$2:$L$523,6,FALSE),IF($AE22=2020,VLOOKUP(Brut!EC22,Semaines!$H$2:$L$523,5,FALSE),IF($AE22=2021,VLOOKUP(Brut!EC22,Semaines!$I$2:$L$523,4,FALSE),IF($AE22=2022,VLOOKUP(Brut!EC22,Semaines!$J$2:$L$523,3,FALSE),""))))))))))</f>
        <v/>
      </c>
      <c r="EC22" s="134"/>
      <c r="ED22" s="133"/>
      <c r="EE22" s="118" t="str">
        <f>IF($AE22=2013,VLOOKUP(Brut!EG22,Semaines!$A$2:$L$523,11,FALSE),IF($AE22=2014,VLOOKUP(Brut!EG22,Semaines!$B$2:$L$523,10,FALSE),IF($AE22=2015,VLOOKUP(Brut!EG22,Semaines!$C$2:$L$523,9,FALSE),IF($AE22=2016,VLOOKUP(Brut!EG22,Semaines!$D$2:$L$523,8,FALSE),IF($AE22=2017,VLOOKUP(Brut!EG22,Semaines!$E$2:$L$523,7,FALSE),IF($AE22=2018,VLOOKUP(Brut!EG22,Semaines!$F$2:$L$523,6,FALSE),IF($AE22=2019,VLOOKUP(Brut!EG22,Semaines!$G$2:$L$523,5,FALSE),IF($AE22=2020,VLOOKUP(Brut!EG22,Semaines!$H$2:$L$523,4,FALSE),IF($AE22=2021,VLOOKUP(Brut!EG22,Semaines!$I$2:$L$523,3,FALSE),IF($AE22=2022,VLOOKUP(Brut!EG22,Semaines!$J$2:$L$523,2,FALSE),""))))))))))</f>
        <v/>
      </c>
      <c r="EF22" s="119" t="str">
        <f>IF($AE22=2013,VLOOKUP(Brut!EG22,Semaines!$A$2:$L$523,12,FALSE),IF($AE22=2014,VLOOKUP(Brut!EG22,Semaines!$B$2:$L$523,11,FALSE),IF($AE22=2015,VLOOKUP(Brut!EG22,Semaines!$C$2:$L$523,10,FALSE),IF($AE22=2016,VLOOKUP(Brut!EG22,Semaines!$D$2:$L$523,9,FALSE),IF($AE22=2017,VLOOKUP(Brut!EG22,Semaines!$E$2:$L$523,8,FALSE),IF($AE22=2018,VLOOKUP(Brut!EG22,Semaines!$F$2:$L$523,7,FALSE),IF($AE22=2019,VLOOKUP(Brut!EG22,Semaines!$G$2:$L$523,6,FALSE),IF($AE22=2020,VLOOKUP(Brut!EG22,Semaines!$H$2:$L$523,5,FALSE),IF($AE22=2021,VLOOKUP(Brut!EG22,Semaines!$I$2:$L$523,4,FALSE),IF($AE22=2022,VLOOKUP(Brut!EG22,Semaines!$J$2:$L$523,3,FALSE),""))))))))))</f>
        <v/>
      </c>
      <c r="EG22" s="134"/>
      <c r="EH22" s="133"/>
      <c r="EI22" s="130" t="str">
        <f>IF(Import!AU12=0,"",Import!AU12)</f>
        <v/>
      </c>
      <c r="EJ22" s="118" t="str">
        <f t="array" ref="EJ22">IFERROR(IF(EI22="",IF(EG22="",IF(EE22="","",IF($AE22=2013,VLOOKUP(Brut!EG22+1,Semaines!$A$2:$L$523,11,FALSE),IF($AE22=2014,VLOOKUP(Brut!EG22+1,Semaines!$B$2:$L$523,10,FALSE),IF($AE22=2015,VLOOKUP(Brut!EG22+1,Semaines!$C$2:$L$523,9,FALSE),IF($AE22=2016,VLOOKUP(Brut!EG22+1,Semaines!$D$2:$L$523,8,FALSE),IF($AE22=2017,VLOOKUP(Brut!EG22+1,Semaines!$E$2:$L$523,7,FALSE),IF($AE22=2018,VLOOKUP(Brut!EG22+1,Semaines!$F$2:$L$523,6,FALSE),IF($AE22=2019,VLOOKUP(Brut!EG22+1,Semaines!$G$2:$L$523,5,FALSE),IF($AE22=2020,VLOOKUP(Brut!EG22+1,Semaines!$H$2:$L$523,4,FALSE),IF($AE22=2021,VLOOKUP(Brut!EG22+1,Semaines!$I$2:$L$523,3,FALSE),IF($AE22=2022,VLOOKUP(Brut!EG22+1,Semaines!$J$2:$L$523,2,FALSE),""))))))))))),IF(EH22="",IF($AE22=2013,VLOOKUP(Brut!EG22+1,Semaines!$A$2:$L$523,11,FALSE),IF($AE22=2014,VLOOKUP(Brut!EG22+1,Semaines!$B$2:$L$523,10,FALSE),IF($AE22=2015,VLOOKUP(Brut!EG22+1,Semaines!$C$2:$L$523,9,FALSE),IF($AE22=2016,VLOOKUP(Brut!EG22+1,Semaines!$D$2:$L$523,8,FALSE),IF($AE22=2017,VLOOKUP(Brut!EG22+1,Semaines!$E$2:$L$523,7,FALSE),IF($AE22=2018,VLOOKUP(Brut!EG22+1,Semaines!$F$2:$L$523,6,FALSE),IF($AE22=2019,VLOOKUP(Brut!EG22+1,Semaines!$G$2:$L$523,5,FALSE),IF($AE22=2020,VLOOKUP(Brut!EG22+1,Semaines!$H$2:$L$523,4,FALSE),IF($AE22=2021,VLOOKUP(Brut!EG22+1,Semaines!$I$2:$L$523,3,FALSE),IF($AE22=2022,VLOOKUP(Brut!EG22+1,Semaines!$J$2:$L$523,2,FALSE),"")))))))))),IF($AE22=2013,VLOOKUP(Brut!EI22+1,Semaines!$A$2:$L$523,11,FALSE),IF($AE22=2014,VLOOKUP(Brut!EI22+1,Semaines!$B$2:$L$523,10,FALSE),IF($AE22=2015,VLOOKUP(Brut!EI22+1,Semaines!$C$2:$L$523,9,FALSE),IF($AE22=2016,VLOOKUP(Brut!EI22+1,Semaines!$D$2:$L$523,8,FALSE),IF($AE22=2017,VLOOKUP(Brut!EI22+1,Semaines!$E$2:$L$523,7,FALSE),IF($AE22=2018,VLOOKUP(Brut!EI22+1,Semaines!$F$2:$L$523,6,FALSE),IF($AE22=2019,VLOOKUP(Brut!EI22+1,Semaines!$G$2:$L$523,5,FALSE),IF($AE22=2020,VLOOKUP(Brut!EI22+1,Semaines!$H$2:$L$523,4,FALSE),IF($AE22=2021,VLOOKUP(Brut!EI22+1,Semaines!$I$2:$L$523,3,FALSE),IF($AE22=2022,VLOOKUP(Brut!EI22+1,Semaines!$J$2:$L$523,2,FALSE),"")))))))))))),_xlfn.ISOWEEKNUM(EI22)),"")</f>
        <v/>
      </c>
      <c r="EK22" s="119" t="str">
        <f>IF(EI22="",IF(EH22="",IF(EF22="","",IF($AE22=2013,VLOOKUP(Brut!EL22,Semaines!$A$2:$L$523,12,FALSE),IF($AE22=2014,VLOOKUP(Brut!EL22,Semaines!$B$2:$L$523,11,FALSE),IF($AE22=2015,VLOOKUP(Brut!EL22,Semaines!$C$2:$L$523,10,FALSE),IF($AE22=2016,VLOOKUP(Brut!EL22,Semaines!$D$2:$L$523,9,FALSE),IF($AE22=2017,VLOOKUP(Brut!EL22,Semaines!$E$2:$L$523,8,FALSE),IF($AE22=2018,VLOOKUP(Brut!EL22,Semaines!$F$2:$L$523,7,FALSE),IF($AE22=2019,VLOOKUP(Brut!EL22,Semaines!$G$2:$L$523,6,FALSE),IF($AE22=2020,VLOOKUP(Brut!EL22,Semaines!$H$2:$L$523,5,FALSE),IF($AE22=2021,VLOOKUP(Brut!EL22,Semaines!$I$2:$L$523,4,FALSE),IF($AE22=2022,VLOOKUP(Brut!EL22,Semaines!$J$2:$L$523,3,FALSE),""))))))))))),IF(EG22="",IF($AE22=2013,VLOOKUP(Brut!EL22,Semaines!$A$2:$L$523,12,FALSE),IF($AE22=2014,VLOOKUP(Brut!EL22,Semaines!$B$2:$L$523,11,FALSE),IF($AE22=2015,VLOOKUP(Brut!EL22,Semaines!$C$2:$L$523,10,FALSE),IF($AE22=2016,VLOOKUP(Brut!EL22,Semaines!$D$2:$L$523,9,FALSE),IF($AE22=2017,VLOOKUP(Brut!EL22,Semaines!$E$2:$L$523,8,FALSE),IF($AE22=2018,VLOOKUP(Brut!EL22,Semaines!$F$2:$L$523,7,FALSE),IF($AE22=2019,VLOOKUP(Brut!EL22,Semaines!$G$2:$L$523,6,FALSE),IF($AE22=2020,VLOOKUP(Brut!EL22,Semaines!$H$2:$L$523,5,FALSE),IF($AE22=2021,VLOOKUP(Brut!EL22,Semaines!$I$2:$L$523,4,FALSE),IF($AE22=2022,VLOOKUP(Brut!EL22,Semaines!$J$2:$L$523,3,FALSE),"")))))))))),IF(EF22="","",IF($AE22=2013,VLOOKUP(Brut!EL22,Semaines!$A$2:$L$523,12,FALSE),IF($AE22=2014,VLOOKUP(Brut!EL22,Semaines!$B$2:$L$523,11,FALSE),IF($AE22=2015,VLOOKUP(Brut!EL22,Semaines!$C$2:$L$523,10,FALSE),IF($AE22=2016,VLOOKUP(Brut!EL22,Semaines!$D$2:$L$523,9,FALSE),IF($AE22=2017,VLOOKUP(Brut!EL22,Semaines!$E$2:$L$523,8,FALSE),IF($AE22=2018,VLOOKUP(Brut!EL22,Semaines!$F$2:$L$523,7,FALSE),IF($AE22=2019,VLOOKUP(Brut!EL22,Semaines!$G$2:$L$523,6,FALSE),IF($AE22=2020,VLOOKUP(Brut!EL22,Semaines!$H$2:$L$523,5,FALSE),IF($AE22=2021,VLOOKUP(Brut!EL22,Semaines!$I$2:$L$523,4,FALSE),IF($AE22=2022,VLOOKUP(Brut!EL22,Semaines!$J$2:$L$523,3,FALSE),""))))))))))))),IF(AND(MONTH(EI22)=12,_xlfn.ISOWEEKNUM(EI22)=1),YEAR(EI22)+1,YEAR(EI22)))</f>
        <v/>
      </c>
      <c r="EL22" s="135"/>
      <c r="EM22" s="136"/>
      <c r="EN22" s="210"/>
      <c r="EO22" s="209"/>
      <c r="EP22" s="208"/>
      <c r="EQ22" s="118" t="str">
        <f>IF($AE22=2013,VLOOKUP(Brut!ES22,Semaines!$A$2:$L$523,11,FALSE),IF($AE22=2014,VLOOKUP(Brut!ES22,Semaines!$B$2:$L$523,10,FALSE),IF($AE22=2015,VLOOKUP(Brut!ES22,Semaines!$C$2:$L$523,9,FALSE),IF($AE22=2016,VLOOKUP(Brut!ES22,Semaines!$D$2:$L$523,8,FALSE),IF($AE22=2017,VLOOKUP(Brut!ES22,Semaines!$E$2:$L$523,7,FALSE),IF($AE22=2018,VLOOKUP(Brut!ES22,Semaines!$F$2:$L$523,6,FALSE),IF($AE22=2019,VLOOKUP(Brut!ES22,Semaines!$G$2:$L$523,5,FALSE),IF($AE22=2020,VLOOKUP(Brut!ES22,Semaines!$H$2:$L$523,4,FALSE),IF($AE22=2021,VLOOKUP(Brut!ES22,Semaines!$I$2:$L$523,3,FALSE),IF($AE22=2022,VLOOKUP(Brut!ES22,Semaines!$J$2:$L$523,2,FALSE),""))))))))))</f>
        <v/>
      </c>
      <c r="ER22" s="119" t="str">
        <f>IF($AE22=2013,VLOOKUP(Brut!ES22,Semaines!$A$2:$L$523,12,FALSE),IF($AE22=2014,VLOOKUP(Brut!ES22,Semaines!$B$2:$L$523,11,FALSE),IF($AE22=2015,VLOOKUP(Brut!ES22,Semaines!$C$2:$L$523,10,FALSE),IF($AE22=2016,VLOOKUP(Brut!ES22,Semaines!$D$2:$L$523,9,FALSE),IF($AE22=2017,VLOOKUP(Brut!ES22,Semaines!$E$2:$L$523,8,FALSE),IF($AE22=2018,VLOOKUP(Brut!ES22,Semaines!$F$2:$L$523,7,FALSE),IF($AE22=2019,VLOOKUP(Brut!ES22,Semaines!$G$2:$L$523,6,FALSE),IF($AE22=2020,VLOOKUP(Brut!ES22,Semaines!$H$2:$L$523,5,FALSE),IF($AE22=2021,VLOOKUP(Brut!ES22,Semaines!$I$2:$L$523,4,FALSE),IF($AE22=2022,VLOOKUP(Brut!ES22,Semaines!$J$2:$L$523,3,FALSE),""))))))))))</f>
        <v/>
      </c>
      <c r="ES22" s="134"/>
      <c r="ET22" s="133"/>
      <c r="EU22" s="118" t="str">
        <f>IF($AE22=2013,VLOOKUP(Brut!EW22,Semaines!$A$2:$L$523,11,FALSE),IF($AE22=2014,VLOOKUP(Brut!EW22,Semaines!$B$2:$L$523,10,FALSE),IF($AE22=2015,VLOOKUP(Brut!EW22,Semaines!$C$2:$L$523,9,FALSE),IF($AE22=2016,VLOOKUP(Brut!EW22,Semaines!$D$2:$L$523,8,FALSE),IF($AE22=2017,VLOOKUP(Brut!EW22,Semaines!$E$2:$L$523,7,FALSE),IF($AE22=2018,VLOOKUP(Brut!EW22,Semaines!$F$2:$L$523,6,FALSE),IF($AE22=2019,VLOOKUP(Brut!EW22,Semaines!$G$2:$L$523,5,FALSE),IF($AE22=2020,VLOOKUP(Brut!EW22,Semaines!$H$2:$L$523,4,FALSE),IF($AE22=2021,VLOOKUP(Brut!EW22,Semaines!$I$2:$L$523,3,FALSE),IF($AE22=2022,VLOOKUP(Brut!EW22,Semaines!$J$2:$L$523,2,FALSE),""))))))))))</f>
        <v/>
      </c>
      <c r="EV22" s="119" t="str">
        <f>IF($AE22=2013,VLOOKUP(Brut!EW22,Semaines!$A$2:$L$523,12,FALSE),IF($AE22=2014,VLOOKUP(Brut!EW22,Semaines!$B$2:$L$523,11,FALSE),IF($AE22=2015,VLOOKUP(Brut!EW22,Semaines!$C$2:$L$523,10,FALSE),IF($AE22=2016,VLOOKUP(Brut!EW22,Semaines!$D$2:$L$523,9,FALSE),IF($AE22=2017,VLOOKUP(Brut!EW22,Semaines!$E$2:$L$523,8,FALSE),IF($AE22=2018,VLOOKUP(Brut!EW22,Semaines!$F$2:$L$523,7,FALSE),IF($AE22=2019,VLOOKUP(Brut!EW22,Semaines!$G$2:$L$523,6,FALSE),IF($AE22=2020,VLOOKUP(Brut!EW22,Semaines!$H$2:$L$523,5,FALSE),IF($AE22=2021,VLOOKUP(Brut!EW22,Semaines!$I$2:$L$523,4,FALSE),IF($AE22=2022,VLOOKUP(Brut!EW22,Semaines!$J$2:$L$523,3,FALSE),""))))))))))</f>
        <v/>
      </c>
      <c r="EW22" s="134"/>
      <c r="EX22" s="133"/>
      <c r="EY22" s="208"/>
      <c r="EZ22" s="118" t="str">
        <f>IF($AE22=2013,VLOOKUP(Brut!FB22,Semaines!$A$2:$L$523,11,FALSE),IF($AE22=2014,VLOOKUP(Brut!FB22,Semaines!$B$2:$L$523,10,FALSE),IF($AE22=2015,VLOOKUP(Brut!FB22,Semaines!$C$2:$L$523,9,FALSE),IF($AE22=2016,VLOOKUP(Brut!FB22,Semaines!$D$2:$L$523,8,FALSE),IF($AE22=2017,VLOOKUP(Brut!FB22,Semaines!$E$2:$L$523,7,FALSE),IF($AE22=2018,VLOOKUP(Brut!FB22,Semaines!$F$2:$L$523,6,FALSE),IF($AE22=2019,VLOOKUP(Brut!FB22,Semaines!$G$2:$L$523,5,FALSE),IF($AE22=2020,VLOOKUP(Brut!FB22,Semaines!$H$2:$L$523,4,FALSE),IF($AE22=2021,VLOOKUP(Brut!FB22,Semaines!$I$2:$L$523,3,FALSE),IF($AE22=2022,VLOOKUP(Brut!FB22,Semaines!$J$2:$L$523,2,FALSE),""))))))))))</f>
        <v/>
      </c>
      <c r="FA22" s="119" t="str">
        <f>IF($AE22=2013,VLOOKUP(Brut!FB22,Semaines!$A$2:$L$523,12,FALSE),IF($AE22=2014,VLOOKUP(Brut!FB22,Semaines!$B$2:$L$523,11,FALSE),IF($AE22=2015,VLOOKUP(Brut!FB22,Semaines!$C$2:$L$523,10,FALSE),IF($AE22=2016,VLOOKUP(Brut!FB22,Semaines!$D$2:$L$523,9,FALSE),IF($AE22=2017,VLOOKUP(Brut!FB22,Semaines!$E$2:$L$523,8,FALSE),IF($AE22=2018,VLOOKUP(Brut!FB22,Semaines!$F$2:$L$523,7,FALSE),IF($AE22=2019,VLOOKUP(Brut!FB22,Semaines!$G$2:$L$523,6,FALSE),IF($AE22=2020,VLOOKUP(Brut!FB22,Semaines!$H$2:$L$523,5,FALSE),IF($AE22=2021,VLOOKUP(Brut!FB22,Semaines!$I$2:$L$523,4,FALSE),IF($AE22=2022,VLOOKUP(Brut!FB22,Semaines!$J$2:$L$523,3,FALSE),""))))))))))</f>
        <v/>
      </c>
      <c r="FB22" s="134"/>
      <c r="FC22" s="133"/>
      <c r="FD22" s="210"/>
      <c r="FE22" s="209"/>
      <c r="FF22" s="118" t="str">
        <f>IF($AE22=2013,VLOOKUP(Brut!FH22,Semaines!$A$2:$L$523,11,FALSE),IF($AE22=2014,VLOOKUP(Brut!FH22,Semaines!$B$2:$L$523,10,FALSE),IF($AE22=2015,VLOOKUP(Brut!FH22,Semaines!$C$2:$L$523,9,FALSE),IF($AE22=2016,VLOOKUP(Brut!FH22,Semaines!$D$2:$L$523,8,FALSE),IF($AE22=2017,VLOOKUP(Brut!FH22,Semaines!$E$2:$L$523,7,FALSE),IF($AE22=2018,VLOOKUP(Brut!FH22,Semaines!$F$2:$L$523,6,FALSE),IF($AE22=2019,VLOOKUP(Brut!FH22,Semaines!$G$2:$L$523,5,FALSE),IF($AE22=2020,VLOOKUP(Brut!FH22,Semaines!$H$2:$L$523,4,FALSE),IF($AE22=2021,VLOOKUP(Brut!FH22,Semaines!$I$2:$L$523,3,FALSE),IF($AE22=2022,VLOOKUP(Brut!FH22,Semaines!$J$2:$L$523,2,FALSE),""))))))))))</f>
        <v/>
      </c>
      <c r="FG22" s="119" t="str">
        <f>IF($AE22=2013,VLOOKUP(Brut!FH22,Semaines!$A$2:$L$523,12,FALSE),IF($AE22=2014,VLOOKUP(Brut!FH22,Semaines!$B$2:$L$523,11,FALSE),IF($AE22=2015,VLOOKUP(Brut!FH22,Semaines!$C$2:$L$523,10,FALSE),IF($AE22=2016,VLOOKUP(Brut!FH22,Semaines!$D$2:$L$523,9,FALSE),IF($AE22=2017,VLOOKUP(Brut!FH22,Semaines!$E$2:$L$523,8,FALSE),IF($AE22=2018,VLOOKUP(Brut!FH22,Semaines!$F$2:$L$523,7,FALSE),IF($AE22=2019,VLOOKUP(Brut!FH22,Semaines!$G$2:$L$523,6,FALSE),IF($AE22=2020,VLOOKUP(Brut!FH22,Semaines!$H$2:$L$523,5,FALSE),IF($AE22=2021,VLOOKUP(Brut!FH22,Semaines!$I$2:$L$523,4,FALSE),IF($AE22=2022,VLOOKUP(Brut!FH22,Semaines!$J$2:$L$523,3,FALSE),""))))))))))</f>
        <v/>
      </c>
      <c r="FH22" s="134"/>
      <c r="FI22" s="133"/>
      <c r="FJ22" s="208"/>
      <c r="FK22" s="118" t="str">
        <f>IF($AE22=2013,VLOOKUP(Brut!FM22,Semaines!$A$2:$L$523,11,FALSE),IF($AE22=2014,VLOOKUP(Brut!FM22,Semaines!$B$2:$L$523,10,FALSE),IF($AE22=2015,VLOOKUP(Brut!FM22,Semaines!$C$2:$L$523,9,FALSE),IF($AE22=2016,VLOOKUP(Brut!FM22,Semaines!$D$2:$L$523,8,FALSE),IF($AE22=2017,VLOOKUP(Brut!FM22,Semaines!$E$2:$L$523,7,FALSE),IF($AE22=2018,VLOOKUP(Brut!FM22,Semaines!$F$2:$L$523,6,FALSE),IF($AE22=2019,VLOOKUP(Brut!FM22,Semaines!$G$2:$L$523,5,FALSE),IF($AE22=2020,VLOOKUP(Brut!FM22,Semaines!$H$2:$L$523,4,FALSE),IF($AE22=2021,VLOOKUP(Brut!FM22,Semaines!$I$2:$L$523,3,FALSE),IF($AE22=2022,VLOOKUP(Brut!FM22,Semaines!$J$2:$L$523,2,FALSE),""))))))))))</f>
        <v/>
      </c>
      <c r="FL22" s="119" t="str">
        <f>IF($AE22=2013,VLOOKUP(Brut!FM22,Semaines!$A$2:$L$523,12,FALSE),IF($AE22=2014,VLOOKUP(Brut!FM22,Semaines!$B$2:$L$523,11,FALSE),IF($AE22=2015,VLOOKUP(Brut!FM22,Semaines!$C$2:$L$523,10,FALSE),IF($AE22=2016,VLOOKUP(Brut!FM22,Semaines!$D$2:$L$523,9,FALSE),IF($AE22=2017,VLOOKUP(Brut!FM22,Semaines!$E$2:$L$523,8,FALSE),IF($AE22=2018,VLOOKUP(Brut!FM22,Semaines!$F$2:$L$523,7,FALSE),IF($AE22=2019,VLOOKUP(Brut!FM22,Semaines!$G$2:$L$523,6,FALSE),IF($AE22=2020,VLOOKUP(Brut!FM22,Semaines!$H$2:$L$523,5,FALSE),IF($AE22=2021,VLOOKUP(Brut!FM22,Semaines!$I$2:$L$523,4,FALSE),IF($AE22=2022,VLOOKUP(Brut!FM22,Semaines!$J$2:$L$523,3,FALSE),""))))))))))</f>
        <v/>
      </c>
      <c r="FM22" s="134"/>
      <c r="FN22" s="133"/>
      <c r="FO22" s="118" t="str">
        <f>IF($AE22=2013,VLOOKUP(Brut!FQ22,Semaines!$A$2:$L$523,11,FALSE),IF($AE22=2014,VLOOKUP(Brut!FQ22,Semaines!$B$2:$L$523,10,FALSE),IF($AE22=2015,VLOOKUP(Brut!FQ22,Semaines!$C$2:$L$523,9,FALSE),IF($AE22=2016,VLOOKUP(Brut!FQ22,Semaines!$D$2:$L$523,8,FALSE),IF($AE22=2017,VLOOKUP(Brut!FQ22,Semaines!$E$2:$L$523,7,FALSE),IF($AE22=2018,VLOOKUP(Brut!FQ22,Semaines!$F$2:$L$523,6,FALSE),IF($AE22=2019,VLOOKUP(Brut!FQ22,Semaines!$G$2:$L$523,5,FALSE),IF($AE22=2020,VLOOKUP(Brut!FQ22,Semaines!$H$2:$L$523,4,FALSE),IF($AE22=2021,VLOOKUP(Brut!FQ22,Semaines!$I$2:$L$523,3,FALSE),IF($AE22=2022,VLOOKUP(Brut!FQ22,Semaines!$J$2:$L$523,2,FALSE),""))))))))))</f>
        <v/>
      </c>
      <c r="FP22" s="119" t="str">
        <f>IF($AE22=2013,VLOOKUP(Brut!FQ22,Semaines!$A$2:$L$523,12,FALSE),IF($AE22=2014,VLOOKUP(Brut!FQ22,Semaines!$B$2:$L$523,11,FALSE),IF($AE22=2015,VLOOKUP(Brut!FQ22,Semaines!$C$2:$L$523,10,FALSE),IF($AE22=2016,VLOOKUP(Brut!FQ22,Semaines!$D$2:$L$523,9,FALSE),IF($AE22=2017,VLOOKUP(Brut!FQ22,Semaines!$E$2:$L$523,8,FALSE),IF($AE22=2018,VLOOKUP(Brut!FQ22,Semaines!$F$2:$L$523,7,FALSE),IF($AE22=2019,VLOOKUP(Brut!FQ22,Semaines!$G$2:$L$523,6,FALSE),IF($AE22=2020,VLOOKUP(Brut!FQ22,Semaines!$H$2:$L$523,5,FALSE),IF($AE22=2021,VLOOKUP(Brut!FQ22,Semaines!$I$2:$L$523,4,FALSE),IF($AE22=2022,VLOOKUP(Brut!FQ22,Semaines!$J$2:$L$523,3,FALSE),""))))))))))</f>
        <v/>
      </c>
      <c r="FQ22" s="134"/>
      <c r="FR22" s="133"/>
      <c r="FS22" s="208"/>
      <c r="FT22" s="208"/>
      <c r="FU22" s="118" t="str">
        <f>IF($AE22=2013,VLOOKUP(Brut!FW22,Semaines!$A$2:$L$523,11,FALSE),IF($AE22=2014,VLOOKUP(Brut!FW22,Semaines!$B$2:$L$523,10,FALSE),IF($AE22=2015,VLOOKUP(Brut!FW22,Semaines!$C$2:$L$523,9,FALSE),IF($AE22=2016,VLOOKUP(Brut!FW22,Semaines!$D$2:$L$523,8,FALSE),IF($AE22=2017,VLOOKUP(Brut!FW22,Semaines!$E$2:$L$523,7,FALSE),IF($AE22=2018,VLOOKUP(Brut!FW22,Semaines!$F$2:$L$523,6,FALSE),IF($AE22=2019,VLOOKUP(Brut!FW22,Semaines!$G$2:$L$523,5,FALSE),IF($AE22=2020,VLOOKUP(Brut!FW22,Semaines!$H$2:$L$523,4,FALSE),IF($AE22=2021,VLOOKUP(Brut!FW22,Semaines!$I$2:$L$523,3,FALSE),IF($AE22=2022,VLOOKUP(Brut!FW22,Semaines!$J$2:$L$523,2,FALSE),""))))))))))</f>
        <v/>
      </c>
      <c r="FV22" s="119" t="str">
        <f>IF($AE22=2013,VLOOKUP(Brut!FW22,Semaines!$A$2:$L$523,12,FALSE),IF($AE22=2014,VLOOKUP(Brut!FW22,Semaines!$B$2:$L$523,11,FALSE),IF($AE22=2015,VLOOKUP(Brut!FW22,Semaines!$C$2:$L$523,10,FALSE),IF($AE22=2016,VLOOKUP(Brut!FW22,Semaines!$D$2:$L$523,9,FALSE),IF($AE22=2017,VLOOKUP(Brut!FW22,Semaines!$E$2:$L$523,8,FALSE),IF($AE22=2018,VLOOKUP(Brut!FW22,Semaines!$F$2:$L$523,7,FALSE),IF($AE22=2019,VLOOKUP(Brut!FW22,Semaines!$G$2:$L$523,6,FALSE),IF($AE22=2020,VLOOKUP(Brut!FW22,Semaines!$H$2:$L$523,5,FALSE),IF($AE22=2021,VLOOKUP(Brut!FW22,Semaines!$I$2:$L$523,4,FALSE),IF($AE22=2022,VLOOKUP(Brut!FW22,Semaines!$J$2:$L$523,3,FALSE),""))))))))))</f>
        <v/>
      </c>
      <c r="FW22" s="134"/>
      <c r="FX22" s="133"/>
      <c r="FY22" s="118" t="str">
        <f>IF($AE22=2013,VLOOKUP(Brut!GA22,Semaines!$A$2:$L$523,11,FALSE),IF($AE22=2014,VLOOKUP(Brut!GA22,Semaines!$B$2:$L$523,10,FALSE),IF($AE22=2015,VLOOKUP(Brut!GA22,Semaines!$C$2:$L$523,9,FALSE),IF($AE22=2016,VLOOKUP(Brut!GA22,Semaines!$D$2:$L$523,8,FALSE),IF($AE22=2017,VLOOKUP(Brut!GA22,Semaines!$E$2:$L$523,7,FALSE),IF($AE22=2018,VLOOKUP(Brut!GA22,Semaines!$F$2:$L$523,6,FALSE),IF($AE22=2019,VLOOKUP(Brut!GA22,Semaines!$G$2:$L$523,5,FALSE),IF($AE22=2020,VLOOKUP(Brut!GA22,Semaines!$H$2:$L$523,4,FALSE),IF($AE22=2021,VLOOKUP(Brut!GA22,Semaines!$I$2:$L$523,3,FALSE),IF($AE22=2022,VLOOKUP(Brut!GA22,Semaines!$J$2:$L$523,2,FALSE),""))))))))))</f>
        <v/>
      </c>
      <c r="FZ22" s="119" t="str">
        <f>IF($AE22=2013,VLOOKUP(Brut!GA22,Semaines!$A$2:$L$523,12,FALSE),IF($AE22=2014,VLOOKUP(Brut!GA22,Semaines!$B$2:$L$523,11,FALSE),IF($AE22=2015,VLOOKUP(Brut!GA22,Semaines!$C$2:$L$523,10,FALSE),IF($AE22=2016,VLOOKUP(Brut!GA22,Semaines!$D$2:$L$523,9,FALSE),IF($AE22=2017,VLOOKUP(Brut!GA22,Semaines!$E$2:$L$523,8,FALSE),IF($AE22=2018,VLOOKUP(Brut!GA22,Semaines!$F$2:$L$523,7,FALSE),IF($AE22=2019,VLOOKUP(Brut!GA22,Semaines!$G$2:$L$523,6,FALSE),IF($AE22=2020,VLOOKUP(Brut!GA22,Semaines!$H$2:$L$523,5,FALSE),IF($AE22=2021,VLOOKUP(Brut!GA22,Semaines!$I$2:$L$523,4,FALSE),IF($AE22=2022,VLOOKUP(Brut!GA22,Semaines!$J$2:$L$523,3,FALSE),""))))))))))</f>
        <v/>
      </c>
      <c r="GA22" s="134"/>
      <c r="GB22" s="133"/>
      <c r="GC22" s="118" t="str">
        <f>IF($AE22=2013,VLOOKUP(Brut!GE22,Semaines!$A$2:$L$523,11,FALSE),IF($AE22=2014,VLOOKUP(Brut!GE22,Semaines!$B$2:$L$523,10,FALSE),IF($AE22=2015,VLOOKUP(Brut!GE22,Semaines!$C$2:$L$523,9,FALSE),IF($AE22=2016,VLOOKUP(Brut!GE22,Semaines!$D$2:$L$523,8,FALSE),IF($AE22=2017,VLOOKUP(Brut!GE22,Semaines!$E$2:$L$523,7,FALSE),IF($AE22=2018,VLOOKUP(Brut!GE22,Semaines!$F$2:$L$523,6,FALSE),IF($AE22=2019,VLOOKUP(Brut!GE22,Semaines!$G$2:$L$523,5,FALSE),IF($AE22=2020,VLOOKUP(Brut!GE22,Semaines!$H$2:$L$523,4,FALSE),IF($AE22=2021,VLOOKUP(Brut!GE22,Semaines!$I$2:$L$523,3,FALSE),IF($AE22=2022,VLOOKUP(Brut!GE22,Semaines!$J$2:$L$523,2,FALSE),""))))))))))</f>
        <v/>
      </c>
      <c r="GD22" s="119" t="str">
        <f>IF($AE22=2013,VLOOKUP(Brut!GE22,Semaines!$A$2:$L$523,12,FALSE),IF($AE22=2014,VLOOKUP(Brut!GE22,Semaines!$B$2:$L$523,11,FALSE),IF($AE22=2015,VLOOKUP(Brut!GE22,Semaines!$C$2:$L$523,10,FALSE),IF($AE22=2016,VLOOKUP(Brut!GE22,Semaines!$D$2:$L$523,9,FALSE),IF($AE22=2017,VLOOKUP(Brut!GE22,Semaines!$E$2:$L$523,8,FALSE),IF($AE22=2018,VLOOKUP(Brut!GE22,Semaines!$F$2:$L$523,7,FALSE),IF($AE22=2019,VLOOKUP(Brut!GE22,Semaines!$G$2:$L$523,6,FALSE),IF($AE22=2020,VLOOKUP(Brut!GE22,Semaines!$H$2:$L$523,5,FALSE),IF($AE22=2021,VLOOKUP(Brut!GE22,Semaines!$I$2:$L$523,4,FALSE),IF($AE22=2022,VLOOKUP(Brut!GE22,Semaines!$J$2:$L$523,3,FALSE),""))))))))))</f>
        <v/>
      </c>
      <c r="GE22" s="134"/>
      <c r="GF22" s="133"/>
      <c r="GG22" s="208"/>
      <c r="GH22" s="118" t="str">
        <f>IF($AE22=2013,VLOOKUP(Brut!GJ22,Semaines!$A$2:$L$523,11,FALSE),IF($AE22=2014,VLOOKUP(Brut!GJ22,Semaines!$B$2:$L$523,10,FALSE),IF($AE22=2015,VLOOKUP(Brut!GJ22,Semaines!$C$2:$L$523,9,FALSE),IF($AE22=2016,VLOOKUP(Brut!GJ22,Semaines!$D$2:$L$523,8,FALSE),IF($AE22=2017,VLOOKUP(Brut!GJ22,Semaines!$E$2:$L$523,7,FALSE),IF($AE22=2018,VLOOKUP(Brut!GJ22,Semaines!$F$2:$L$523,6,FALSE),IF($AE22=2019,VLOOKUP(Brut!GJ22,Semaines!$G$2:$L$523,5,FALSE),IF($AE22=2020,VLOOKUP(Brut!GJ22,Semaines!$H$2:$L$523,4,FALSE),IF($AE22=2021,VLOOKUP(Brut!GJ22,Semaines!$I$2:$L$523,3,FALSE),IF($AE22=2022,VLOOKUP(Brut!GJ22,Semaines!$J$2:$L$523,2,FALSE),""))))))))))</f>
        <v/>
      </c>
      <c r="GI22" s="119" t="str">
        <f>IF($AE22=2013,VLOOKUP(Brut!GJ22,Semaines!$A$2:$L$523,12,FALSE),IF($AE22=2014,VLOOKUP(Brut!GJ22,Semaines!$B$2:$L$523,11,FALSE),IF($AE22=2015,VLOOKUP(Brut!GJ22,Semaines!$C$2:$L$523,10,FALSE),IF($AE22=2016,VLOOKUP(Brut!GJ22,Semaines!$D$2:$L$523,9,FALSE),IF($AE22=2017,VLOOKUP(Brut!GJ22,Semaines!$E$2:$L$523,8,FALSE),IF($AE22=2018,VLOOKUP(Brut!GJ22,Semaines!$F$2:$L$523,7,FALSE),IF($AE22=2019,VLOOKUP(Brut!GJ22,Semaines!$G$2:$L$523,6,FALSE),IF($AE22=2020,VLOOKUP(Brut!GJ22,Semaines!$H$2:$L$523,5,FALSE),IF($AE22=2021,VLOOKUP(Brut!GJ22,Semaines!$I$2:$L$523,4,FALSE),IF($AE22=2022,VLOOKUP(Brut!GJ22,Semaines!$J$2:$L$523,3,FALSE),""))))))))))</f>
        <v/>
      </c>
      <c r="GJ22" s="134"/>
      <c r="GK22" s="133"/>
      <c r="GL22" s="118" t="str">
        <f>IF($AE22=2013,VLOOKUP(Brut!GN22,Semaines!$A$2:$L$523,11,FALSE),IF($AE22=2014,VLOOKUP(Brut!GN22,Semaines!$B$2:$L$523,10,FALSE),IF($AE22=2015,VLOOKUP(Brut!GN22,Semaines!$C$2:$L$523,9,FALSE),IF($AE22=2016,VLOOKUP(Brut!GN22,Semaines!$D$2:$L$523,8,FALSE),IF($AE22=2017,VLOOKUP(Brut!GN22,Semaines!$E$2:$L$523,7,FALSE),IF($AE22=2018,VLOOKUP(Brut!GN22,Semaines!$F$2:$L$523,6,FALSE),IF($AE22=2019,VLOOKUP(Brut!GN22,Semaines!$G$2:$L$523,5,FALSE),IF($AE22=2020,VLOOKUP(Brut!GN22,Semaines!$H$2:$L$523,4,FALSE),IF($AE22=2021,VLOOKUP(Brut!GN22,Semaines!$I$2:$L$523,3,FALSE),IF($AE22=2022,VLOOKUP(Brut!GN22,Semaines!$J$2:$L$523,2,FALSE),""))))))))))</f>
        <v/>
      </c>
      <c r="GM22" s="119" t="str">
        <f>IF($AE22=2013,VLOOKUP(Brut!GN22,Semaines!$A$2:$L$523,12,FALSE),IF($AE22=2014,VLOOKUP(Brut!GN22,Semaines!$B$2:$L$523,11,FALSE),IF($AE22=2015,VLOOKUP(Brut!GN22,Semaines!$C$2:$L$523,10,FALSE),IF($AE22=2016,VLOOKUP(Brut!GN22,Semaines!$D$2:$L$523,9,FALSE),IF($AE22=2017,VLOOKUP(Brut!GN22,Semaines!$E$2:$L$523,8,FALSE),IF($AE22=2018,VLOOKUP(Brut!GN22,Semaines!$F$2:$L$523,7,FALSE),IF($AE22=2019,VLOOKUP(Brut!GN22,Semaines!$G$2:$L$523,6,FALSE),IF($AE22=2020,VLOOKUP(Brut!GN22,Semaines!$H$2:$L$523,5,FALSE),IF($AE22=2021,VLOOKUP(Brut!GN22,Semaines!$I$2:$L$523,4,FALSE),IF($AE22=2022,VLOOKUP(Brut!GN22,Semaines!$J$2:$L$523,3,FALSE),""))))))))))</f>
        <v/>
      </c>
      <c r="GN22" s="134"/>
      <c r="GO22" s="133"/>
      <c r="GP22" s="210"/>
      <c r="GQ22" s="211"/>
      <c r="GR22" s="210"/>
      <c r="GS22" s="209"/>
      <c r="GT22" s="211"/>
      <c r="GU22" s="209"/>
      <c r="GV22" s="118" t="str">
        <f>IF($AE22=2013,VLOOKUP(Brut!GX22,Semaines!$A$2:$L$523,11,FALSE),IF($AE22=2014,VLOOKUP(Brut!GX22,Semaines!$B$2:$L$523,10,FALSE),IF($AE22=2015,VLOOKUP(Brut!GX22,Semaines!$C$2:$L$523,9,FALSE),IF($AE22=2016,VLOOKUP(Brut!GX22,Semaines!$D$2:$L$523,8,FALSE),IF($AE22=2017,VLOOKUP(Brut!GX22,Semaines!$E$2:$L$523,7,FALSE),IF($AE22=2018,VLOOKUP(Brut!GX22,Semaines!$F$2:$L$523,6,FALSE),IF($AE22=2019,VLOOKUP(Brut!GX22,Semaines!$G$2:$L$523,5,FALSE),IF($AE22=2020,VLOOKUP(Brut!GX22,Semaines!$H$2:$L$523,4,FALSE),IF($AE22=2021,VLOOKUP(Brut!GX22,Semaines!$I$2:$L$523,3,FALSE),IF($AE22=2022,VLOOKUP(Brut!GX22,Semaines!$J$2:$L$523,2,FALSE),""))))))))))</f>
        <v/>
      </c>
      <c r="GW22" s="119" t="str">
        <f>IF($AE22=2013,VLOOKUP(Brut!GX22,Semaines!$A$2:$L$523,12,FALSE),IF($AE22=2014,VLOOKUP(Brut!GX22,Semaines!$B$2:$L$523,11,FALSE),IF($AE22=2015,VLOOKUP(Brut!GX22,Semaines!$C$2:$L$523,10,FALSE),IF($AE22=2016,VLOOKUP(Brut!GX22,Semaines!$D$2:$L$523,9,FALSE),IF($AE22=2017,VLOOKUP(Brut!GX22,Semaines!$E$2:$L$523,8,FALSE),IF($AE22=2018,VLOOKUP(Brut!GX22,Semaines!$F$2:$L$523,7,FALSE),IF($AE22=2019,VLOOKUP(Brut!GX22,Semaines!$G$2:$L$523,6,FALSE),IF($AE22=2020,VLOOKUP(Brut!GX22,Semaines!$H$2:$L$523,5,FALSE),IF($AE22=2021,VLOOKUP(Brut!GX22,Semaines!$I$2:$L$523,4,FALSE),IF($AE22=2022,VLOOKUP(Brut!GX22,Semaines!$J$2:$L$523,3,FALSE),""))))))))))</f>
        <v/>
      </c>
      <c r="GX22" s="134"/>
      <c r="GY22" s="133"/>
      <c r="GZ22" s="208"/>
      <c r="HA22" s="214"/>
      <c r="HB22" s="215"/>
      <c r="HC22" s="182"/>
      <c r="HD22" s="209"/>
      <c r="HE22" s="208"/>
      <c r="HF22" s="118" t="str">
        <f>IF($AE22=2013,VLOOKUP(Brut!HH22,Semaines!$A$2:$L$523,11,FALSE),IF($AE22=2014,VLOOKUP(Brut!HH22,Semaines!$B$2:$L$523,10,FALSE),IF($AE22=2015,VLOOKUP(Brut!HH22,Semaines!$C$2:$L$523,9,FALSE),IF($AE22=2016,VLOOKUP(Brut!HH22,Semaines!$D$2:$L$523,8,FALSE),IF($AE22=2017,VLOOKUP(Brut!HH22,Semaines!$E$2:$L$523,7,FALSE),IF($AE22=2018,VLOOKUP(Brut!HH22,Semaines!$F$2:$L$523,6,FALSE),IF($AE22=2019,VLOOKUP(Brut!HH22,Semaines!$G$2:$L$523,5,FALSE),IF($AE22=2020,VLOOKUP(Brut!HH22,Semaines!$H$2:$L$523,4,FALSE),IF($AE22=2021,VLOOKUP(Brut!HH22,Semaines!$I$2:$L$523,3,FALSE),IF($AE22=2022,VLOOKUP(Brut!HH22,Semaines!$J$2:$L$523,2,FALSE),""))))))))))</f>
        <v/>
      </c>
      <c r="HG22" s="119" t="str">
        <f>IF($AE22=2013,VLOOKUP(Brut!HH22,Semaines!$A$2:$L$523,12,FALSE),IF($AE22=2014,VLOOKUP(Brut!HH22,Semaines!$B$2:$L$523,11,FALSE),IF($AE22=2015,VLOOKUP(Brut!HH22,Semaines!$C$2:$L$523,10,FALSE),IF($AE22=2016,VLOOKUP(Brut!HH22,Semaines!$D$2:$L$523,9,FALSE),IF($AE22=2017,VLOOKUP(Brut!HH22,Semaines!$E$2:$L$523,8,FALSE),IF($AE22=2018,VLOOKUP(Brut!HH22,Semaines!$F$2:$L$523,7,FALSE),IF($AE22=2019,VLOOKUP(Brut!HH22,Semaines!$G$2:$L$523,6,FALSE),IF($AE22=2020,VLOOKUP(Brut!HH22,Semaines!$H$2:$L$523,5,FALSE),IF($AE22=2021,VLOOKUP(Brut!HH22,Semaines!$I$2:$L$523,4,FALSE),IF($AE22=2022,VLOOKUP(Brut!HH22,Semaines!$J$2:$L$523,3,FALSE),""))))))))))</f>
        <v/>
      </c>
      <c r="HH22" s="134"/>
      <c r="HI22" s="133"/>
      <c r="HJ22" s="210"/>
      <c r="HK22" s="209"/>
      <c r="HL22" s="118" t="str">
        <f>IF($AE22=2013,VLOOKUP(Brut!HN22,Semaines!$A$2:$L$523,11,FALSE),IF($AE22=2014,VLOOKUP(Brut!HN22,Semaines!$B$2:$L$523,10,FALSE),IF($AE22=2015,VLOOKUP(Brut!HN22,Semaines!$C$2:$L$523,9,FALSE),IF($AE22=2016,VLOOKUP(Brut!HN22,Semaines!$D$2:$L$523,8,FALSE),IF($AE22=2017,VLOOKUP(Brut!HN22,Semaines!$E$2:$L$523,7,FALSE),IF($AE22=2018,VLOOKUP(Brut!HN22,Semaines!$F$2:$L$523,6,FALSE),IF($AE22=2019,VLOOKUP(Brut!HN22,Semaines!$G$2:$L$523,5,FALSE),IF($AE22=2020,VLOOKUP(Brut!HN22,Semaines!$H$2:$L$523,4,FALSE),IF($AE22=2021,VLOOKUP(Brut!HN22,Semaines!$I$2:$L$523,3,FALSE),IF($AE22=2022,VLOOKUP(Brut!HN22,Semaines!$J$2:$L$523,2,FALSE),""))))))))))</f>
        <v/>
      </c>
      <c r="HM22" s="119" t="str">
        <f>IF($AE22=2013,VLOOKUP(Brut!HN22,Semaines!$A$2:$L$523,12,FALSE),IF($AE22=2014,VLOOKUP(Brut!HN22,Semaines!$B$2:$L$523,11,FALSE),IF($AE22=2015,VLOOKUP(Brut!HN22,Semaines!$C$2:$L$523,10,FALSE),IF($AE22=2016,VLOOKUP(Brut!HN22,Semaines!$D$2:$L$523,9,FALSE),IF($AE22=2017,VLOOKUP(Brut!HN22,Semaines!$E$2:$L$523,8,FALSE),IF($AE22=2018,VLOOKUP(Brut!HN22,Semaines!$F$2:$L$523,7,FALSE),IF($AE22=2019,VLOOKUP(Brut!HN22,Semaines!$G$2:$L$523,6,FALSE),IF($AE22=2020,VLOOKUP(Brut!HN22,Semaines!$H$2:$L$523,5,FALSE),IF($AE22=2021,VLOOKUP(Brut!HN22,Semaines!$I$2:$L$523,4,FALSE),IF($AE22=2022,VLOOKUP(Brut!HN22,Semaines!$J$2:$L$523,3,FALSE),""))))))))))</f>
        <v/>
      </c>
      <c r="HN22" s="134"/>
      <c r="HO22" s="133"/>
      <c r="HP22" s="210"/>
      <c r="HQ22" s="211"/>
      <c r="HR22" s="210"/>
      <c r="HS22" s="209"/>
      <c r="HT22" s="209"/>
      <c r="HU22" s="208"/>
      <c r="HV22" s="208"/>
      <c r="HW22" s="210"/>
      <c r="HX22" s="209"/>
      <c r="HY22" s="229" t="str">
        <f>IF($AE22=2013,VLOOKUP(Brut!IA22,Semaines!$A$2:$L$523,11,FALSE),IF($AE22=2014,VLOOKUP(Brut!IA22,Semaines!$B$2:$L$523,10,FALSE),IF($AE22=2015,VLOOKUP(Brut!IA22,Semaines!$C$2:$L$523,9,FALSE),IF($AE22=2016,VLOOKUP(Brut!IA22,Semaines!$D$2:$L$523,8,FALSE),IF($AE22=2017,VLOOKUP(Brut!IA22,Semaines!$E$2:$L$523,7,FALSE),IF($AE22=2018,VLOOKUP(Brut!IA22,Semaines!$F$2:$L$523,6,FALSE),IF($AE22=2019,VLOOKUP(Brut!IA22,Semaines!$G$2:$L$523,5,FALSE),IF($AE22=2020,VLOOKUP(Brut!IA22,Semaines!$H$2:$L$523,4,FALSE),IF($AE22=2021,VLOOKUP(Brut!IA22,Semaines!$I$2:$L$523,3,FALSE),IF($AE22=2022,VLOOKUP(Brut!IA22,Semaines!$J$2:$L$523,2,FALSE),""))))))))))</f>
        <v/>
      </c>
      <c r="HZ22" s="119" t="str">
        <f>IF($AE22=2013,VLOOKUP(Brut!IA22,Semaines!$A$2:$L$523,12,FALSE),IF($AE22=2014,VLOOKUP(Brut!IA22,Semaines!$B$2:$L$523,11,FALSE),IF($AE22=2015,VLOOKUP(Brut!IA22,Semaines!$C$2:$L$523,10,FALSE),IF($AE22=2016,VLOOKUP(Brut!IA22,Semaines!$D$2:$L$523,9,FALSE),IF($AE22=2017,VLOOKUP(Brut!IA22,Semaines!$E$2:$L$523,8,FALSE),IF($AE22=2018,VLOOKUP(Brut!IA22,Semaines!$F$2:$L$523,7,FALSE),IF($AE22=2019,VLOOKUP(Brut!IA22,Semaines!$G$2:$L$523,6,FALSE),IF($AE22=2020,VLOOKUP(Brut!IA22,Semaines!$H$2:$L$523,5,FALSE),IF($AE22=2021,VLOOKUP(Brut!IA22,Semaines!$I$2:$L$523,4,FALSE),IF($AE22=2022,VLOOKUP(Brut!IA22,Semaines!$J$2:$L$523,3,FALSE),""))))))))))</f>
        <v/>
      </c>
      <c r="IA22" s="134"/>
      <c r="IB22" s="133"/>
      <c r="IC22" s="118" t="str">
        <f>IF($AE22=2013,VLOOKUP(Brut!IE22,Semaines!$A$2:$L$523,11,FALSE),IF($AE22=2014,VLOOKUP(Brut!IE22,Semaines!$B$2:$L$523,10,FALSE),IF($AE22=2015,VLOOKUP(Brut!IE22,Semaines!$C$2:$L$523,9,FALSE),IF($AE22=2016,VLOOKUP(Brut!IE22,Semaines!$D$2:$L$523,8,FALSE),IF($AE22=2017,VLOOKUP(Brut!IE22,Semaines!$E$2:$L$523,7,FALSE),IF($AE22=2018,VLOOKUP(Brut!IE22,Semaines!$F$2:$L$523,6,FALSE),IF($AE22=2019,VLOOKUP(Brut!IE22,Semaines!$G$2:$L$523,5,FALSE),IF($AE22=2020,VLOOKUP(Brut!IE22,Semaines!$H$2:$L$523,4,FALSE),IF($AE22=2021,VLOOKUP(Brut!IE22,Semaines!$I$2:$L$523,3,FALSE),IF($AE22=2022,VLOOKUP(Brut!IE22,Semaines!$J$2:$L$523,2,FALSE),""))))))))))</f>
        <v/>
      </c>
      <c r="ID22" s="119" t="str">
        <f>IF($AE22=2013,VLOOKUP(Brut!IE22,Semaines!$A$2:$L$523,12,FALSE),IF($AE22=2014,VLOOKUP(Brut!IE22,Semaines!$B$2:$L$523,11,FALSE),IF($AE22=2015,VLOOKUP(Brut!IE22,Semaines!$C$2:$L$523,10,FALSE),IF($AE22=2016,VLOOKUP(Brut!IE22,Semaines!$D$2:$L$523,9,FALSE),IF($AE22=2017,VLOOKUP(Brut!IE22,Semaines!$E$2:$L$523,8,FALSE),IF($AE22=2018,VLOOKUP(Brut!IE22,Semaines!$F$2:$L$523,7,FALSE),IF($AE22=2019,VLOOKUP(Brut!IE22,Semaines!$G$2:$L$523,6,FALSE),IF($AE22=2020,VLOOKUP(Brut!IE22,Semaines!$H$2:$L$523,5,FALSE),IF($AE22=2021,VLOOKUP(Brut!IE22,Semaines!$I$2:$L$523,4,FALSE),IF($AE22=2022,VLOOKUP(Brut!IE22,Semaines!$J$2:$L$523,3,FALSE),""))))))))))</f>
        <v/>
      </c>
      <c r="IE22" s="134"/>
      <c r="IF22" s="133"/>
      <c r="IG22" s="128" t="str">
        <f>IF(Import!AY12=0,"",Import!AY12)</f>
        <v/>
      </c>
      <c r="IH22" s="118" t="str">
        <f t="array" ref="IH22">IFERROR(IF(IG22="",IF(IE22="",IF(IC22="","",IF($AE22=2013,VLOOKUP(Brut!IE22+1,Semaines!$A$2:$L$523,11,FALSE),IF($AE22=2014,VLOOKUP(Brut!IE22+1,Semaines!$B$2:$L$523,10,FALSE),IF($AE22=2015,VLOOKUP(Brut!IE22+1,Semaines!$C$2:$L$523,9,FALSE),IF($AE22=2016,VLOOKUP(Brut!IE22+1,Semaines!$D$2:$L$523,8,FALSE),IF($AE22=2017,VLOOKUP(Brut!IE22+1,Semaines!$E$2:$L$523,7,FALSE),IF($AE22=2018,VLOOKUP(Brut!IE22+1,Semaines!$F$2:$L$523,6,FALSE),IF($AE22=2019,VLOOKUP(Brut!IE22+1,Semaines!$G$2:$L$523,5,FALSE),IF($AE22=2020,VLOOKUP(Brut!IE22+1,Semaines!$H$2:$L$523,4,FALSE),IF($AE22=2021,VLOOKUP(Brut!IE22+1,Semaines!$I$2:$L$523,3,FALSE),IF($AE22=2022,VLOOKUP(Brut!IE22+1,Semaines!$J$2:$L$523,2,FALSE),""))))))))))),IF(IF22="",IF($AE22=2013,VLOOKUP(Brut!IE22+1,Semaines!$A$2:$L$523,11,FALSE),IF($AE22=2014,VLOOKUP(Brut!IE22+1,Semaines!$B$2:$L$523,10,FALSE),IF($AE22=2015,VLOOKUP(Brut!IE22+1,Semaines!$C$2:$L$523,9,FALSE),IF($AE22=2016,VLOOKUP(Brut!IE22+1,Semaines!$D$2:$L$523,8,FALSE),IF($AE22=2017,VLOOKUP(Brut!IE22+1,Semaines!$E$2:$L$523,7,FALSE),IF($AE22=2018,VLOOKUP(Brut!IE22+1,Semaines!$F$2:$L$523,6,FALSE),IF($AE22=2019,VLOOKUP(Brut!IE22+1,Semaines!$G$2:$L$523,5,FALSE),IF($AE22=2020,VLOOKUP(Brut!IE22+1,Semaines!$H$2:$L$523,4,FALSE),IF($AE22=2021,VLOOKUP(Brut!IE22+1,Semaines!$I$2:$L$523,3,FALSE),IF($AE22=2022,VLOOKUP(Brut!IE22+1,Semaines!$J$2:$L$523,2,FALSE),"")))))))))),IF($AE22=2013,VLOOKUP(Brut!IG22+1,Semaines!$A$2:$L$523,11,FALSE),IF($AE22=2014,VLOOKUP(Brut!IG22+1,Semaines!$B$2:$L$523,10,FALSE),IF($AE22=2015,VLOOKUP(Brut!IG22+1,Semaines!$C$2:$L$523,9,FALSE),IF($AE22=2016,VLOOKUP(Brut!IG22+1,Semaines!$D$2:$L$523,8,FALSE),IF($AE22=2017,VLOOKUP(Brut!IG22+1,Semaines!$E$2:$L$523,7,FALSE),IF($AE22=2018,VLOOKUP(Brut!IG22+1,Semaines!$F$2:$L$523,6,FALSE),IF($AE22=2019,VLOOKUP(Brut!IG22+1,Semaines!$G$2:$L$523,5,FALSE),IF($AE22=2020,VLOOKUP(Brut!IG22+1,Semaines!$H$2:$L$523,4,FALSE),IF($AE22=2021,VLOOKUP(Brut!IG22+1,Semaines!$I$2:$L$523,3,FALSE),IF($AE22=2022,VLOOKUP(Brut!IG22+1,Semaines!$J$2:$L$523,2,FALSE),"")))))))))))),_xlfn.ISOWEEKNUM(IG22)),"")</f>
        <v/>
      </c>
      <c r="II22" s="119" t="str">
        <f>IF(IG22="",IF(IF22="",IF(ID22="","",IF($AE22=2013,VLOOKUP(Brut!IJ22,Semaines!$A$2:$L$523,12,FALSE),IF($AE22=2014,VLOOKUP(Brut!IJ22,Semaines!$B$2:$L$523,11,FALSE),IF($AE22=2015,VLOOKUP(Brut!IJ22,Semaines!$C$2:$L$523,10,FALSE),IF($AE22=2016,VLOOKUP(Brut!IJ22,Semaines!$D$2:$L$523,9,FALSE),IF($AE22=2017,VLOOKUP(Brut!IJ22,Semaines!$E$2:$L$523,8,FALSE),IF($AE22=2018,VLOOKUP(Brut!IJ22,Semaines!$F$2:$L$523,7,FALSE),IF($AE22=2019,VLOOKUP(Brut!IJ22,Semaines!$G$2:$L$523,6,FALSE),IF($AE22=2020,VLOOKUP(Brut!IJ22,Semaines!$H$2:$L$523,5,FALSE),IF($AE22=2021,VLOOKUP(Brut!IJ22,Semaines!$I$2:$L$523,4,FALSE),IF($AE22=2022,VLOOKUP(Brut!IJ22,Semaines!$J$2:$L$523,3,FALSE),""))))))))))),IF(IE22="",IF($AE22=2013,VLOOKUP(Brut!IJ22,Semaines!$A$2:$L$523,12,FALSE),IF($AE22=2014,VLOOKUP(Brut!IJ22,Semaines!$B$2:$L$523,11,FALSE),IF($AE22=2015,VLOOKUP(Brut!IJ22,Semaines!$C$2:$L$523,10,FALSE),IF($AE22=2016,VLOOKUP(Brut!IJ22,Semaines!$D$2:$L$523,9,FALSE),IF($AE22=2017,VLOOKUP(Brut!IJ22,Semaines!$E$2:$L$523,8,FALSE),IF($AE22=2018,VLOOKUP(Brut!IJ22,Semaines!$F$2:$L$523,7,FALSE),IF($AE22=2019,VLOOKUP(Brut!IJ22,Semaines!$G$2:$L$523,6,FALSE),IF($AE22=2020,VLOOKUP(Brut!IJ22,Semaines!$H$2:$L$523,5,FALSE),IF($AE22=2021,VLOOKUP(Brut!IJ22,Semaines!$I$2:$L$523,4,FALSE),IF($AE22=2022,VLOOKUP(Brut!IJ22,Semaines!$J$2:$L$523,3,FALSE),"")))))))))),IF(ID22="","",IF($AE22=2013,VLOOKUP(Brut!IJ22,Semaines!$A$2:$L$523,12,FALSE),IF($AE22=2014,VLOOKUP(Brut!IJ22,Semaines!$B$2:$L$523,11,FALSE),IF($AE22=2015,VLOOKUP(Brut!IJ22,Semaines!$C$2:$L$523,10,FALSE),IF($AE22=2016,VLOOKUP(Brut!IJ22,Semaines!$D$2:$L$523,9,FALSE),IF($AE22=2017,VLOOKUP(Brut!IJ22,Semaines!$E$2:$L$523,8,FALSE),IF($AE22=2018,VLOOKUP(Brut!IJ22,Semaines!$F$2:$L$523,7,FALSE),IF($AE22=2019,VLOOKUP(Brut!IJ22,Semaines!$G$2:$L$523,6,FALSE),IF($AE22=2020,VLOOKUP(Brut!IJ22,Semaines!$H$2:$L$523,5,FALSE),IF($AE22=2021,VLOOKUP(Brut!IJ22,Semaines!$I$2:$L$523,4,FALSE),IF($AE22=2022,VLOOKUP(Brut!IJ22,Semaines!$J$2:$L$523,3,FALSE),""))))))))))))),IF(AND(MONTH(IG22)=12,_xlfn.ISOWEEKNUM(IG22)=1),YEAR(IG22)+1,YEAR(IG22)))</f>
        <v/>
      </c>
      <c r="IJ22" s="135"/>
      <c r="IK22" s="136"/>
      <c r="IL22" s="208"/>
      <c r="IM22" s="118" t="str">
        <f>IF($AE22=2013,VLOOKUP(Brut!IO22,Semaines!$A$2:$L$523,11,FALSE),IF($AE22=2014,VLOOKUP(Brut!IO22,Semaines!$B$2:$L$523,10,FALSE),IF($AE22=2015,VLOOKUP(Brut!IO22,Semaines!$C$2:$L$523,9,FALSE),IF($AE22=2016,VLOOKUP(Brut!IO22,Semaines!$D$2:$L$523,8,FALSE),IF($AE22=2017,VLOOKUP(Brut!IO22,Semaines!$E$2:$L$523,7,FALSE),IF($AE22=2018,VLOOKUP(Brut!IO22,Semaines!$F$2:$L$523,6,FALSE),IF($AE22=2019,VLOOKUP(Brut!IO22,Semaines!$G$2:$L$523,5,FALSE),IF($AE22=2020,VLOOKUP(Brut!IO22,Semaines!$H$2:$L$523,4,FALSE),IF($AE22=2021,VLOOKUP(Brut!IO22,Semaines!$I$2:$L$523,3,FALSE),IF($AE22=2022,VLOOKUP(Brut!IO22,Semaines!$J$2:$L$523,2,FALSE),""))))))))))</f>
        <v/>
      </c>
      <c r="IN22" s="119" t="str">
        <f>IF($AE22=2013,VLOOKUP(Brut!IO22,Semaines!$A$2:$L$523,12,FALSE),IF($AE22=2014,VLOOKUP(Brut!IO22,Semaines!$B$2:$L$523,11,FALSE),IF($AE22=2015,VLOOKUP(Brut!IO22,Semaines!$C$2:$L$523,10,FALSE),IF($AE22=2016,VLOOKUP(Brut!IO22,Semaines!$D$2:$L$523,9,FALSE),IF($AE22=2017,VLOOKUP(Brut!IO22,Semaines!$E$2:$L$523,8,FALSE),IF($AE22=2018,VLOOKUP(Brut!IO22,Semaines!$F$2:$L$523,7,FALSE),IF($AE22=2019,VLOOKUP(Brut!IO22,Semaines!$G$2:$L$523,6,FALSE),IF($AE22=2020,VLOOKUP(Brut!IO22,Semaines!$H$2:$L$523,5,FALSE),IF($AE22=2021,VLOOKUP(Brut!IO22,Semaines!$I$2:$L$523,4,FALSE),IF($AE22=2022,VLOOKUP(Brut!IO22,Semaines!$J$2:$L$523,3,FALSE),""))))))))))</f>
        <v/>
      </c>
      <c r="IO22" s="134"/>
      <c r="IP22" s="133"/>
      <c r="IQ22" s="118" t="str">
        <f>IF($AE22=2013,VLOOKUP(Brut!IS22,Semaines!$A$2:$L$523,11,FALSE),IF($AE22=2014,VLOOKUP(Brut!IS22,Semaines!$B$2:$L$523,10,FALSE),IF($AE22=2015,VLOOKUP(Brut!IS22,Semaines!$C$2:$L$523,9,FALSE),IF($AE22=2016,VLOOKUP(Brut!IS22,Semaines!$D$2:$L$523,8,FALSE),IF($AE22=2017,VLOOKUP(Brut!IS22,Semaines!$E$2:$L$523,7,FALSE),IF($AE22=2018,VLOOKUP(Brut!IS22,Semaines!$F$2:$L$523,6,FALSE),IF($AE22=2019,VLOOKUP(Brut!IS22,Semaines!$G$2:$L$523,5,FALSE),IF($AE22=2020,VLOOKUP(Brut!IS22,Semaines!$H$2:$L$523,4,FALSE),IF($AE22=2021,VLOOKUP(Brut!IS22,Semaines!$I$2:$L$523,3,FALSE),IF($AE22=2022,VLOOKUP(Brut!IS22,Semaines!$J$2:$L$523,2,FALSE),""))))))))))</f>
        <v/>
      </c>
      <c r="IR22" s="119" t="str">
        <f>IF($AE22=2013,VLOOKUP(Brut!IS22,Semaines!$A$2:$L$523,12,FALSE),IF($AE22=2014,VLOOKUP(Brut!IS22,Semaines!$B$2:$L$523,11,FALSE),IF($AE22=2015,VLOOKUP(Brut!IS22,Semaines!$C$2:$L$523,10,FALSE),IF($AE22=2016,VLOOKUP(Brut!IS22,Semaines!$D$2:$L$523,9,FALSE),IF($AE22=2017,VLOOKUP(Brut!IS22,Semaines!$E$2:$L$523,8,FALSE),IF($AE22=2018,VLOOKUP(Brut!IS22,Semaines!$F$2:$L$523,7,FALSE),IF($AE22=2019,VLOOKUP(Brut!IS22,Semaines!$G$2:$L$523,6,FALSE),IF($AE22=2020,VLOOKUP(Brut!IS22,Semaines!$H$2:$L$523,5,FALSE),IF($AE22=2021,VLOOKUP(Brut!IS22,Semaines!$I$2:$L$523,4,FALSE),IF($AE22=2022,VLOOKUP(Brut!IS22,Semaines!$J$2:$L$523,3,FALSE),""))))))))))</f>
        <v/>
      </c>
      <c r="IS22" s="134"/>
      <c r="IT22" s="230"/>
      <c r="IU22" s="210"/>
      <c r="IV22" s="209"/>
      <c r="IW22" s="208"/>
      <c r="IX22" s="208"/>
      <c r="IY22" s="118" t="str">
        <f>IF($AE22=2013,VLOOKUP(Brut!JA22,Semaines!$A$2:$L$523,11,FALSE),IF($AE22=2014,VLOOKUP(Brut!JA22,Semaines!$B$2:$L$523,10,FALSE),IF($AE22=2015,VLOOKUP(Brut!JA22,Semaines!$C$2:$L$523,9,FALSE),IF($AE22=2016,VLOOKUP(Brut!JA22,Semaines!$D$2:$L$523,8,FALSE),IF($AE22=2017,VLOOKUP(Brut!JA22,Semaines!$E$2:$L$523,7,FALSE),IF($AE22=2018,VLOOKUP(Brut!JA22,Semaines!$F$2:$L$523,6,FALSE),IF($AE22=2019,VLOOKUP(Brut!JA22,Semaines!$G$2:$L$523,5,FALSE),IF($AE22=2020,VLOOKUP(Brut!JA22,Semaines!$H$2:$L$523,4,FALSE),IF($AE22=2021,VLOOKUP(Brut!JA22,Semaines!$I$2:$L$523,3,FALSE),IF($AE22=2022,VLOOKUP(Brut!JA22,Semaines!$J$2:$L$523,2,FALSE),""))))))))))</f>
        <v/>
      </c>
      <c r="IZ22" s="119" t="str">
        <f>IF($AE22=2013,VLOOKUP(Brut!JA22,Semaines!$A$2:$L$523,12,FALSE),IF($AE22=2014,VLOOKUP(Brut!JA22,Semaines!$B$2:$L$523,11,FALSE),IF($AE22=2015,VLOOKUP(Brut!JA22,Semaines!$C$2:$L$523,10,FALSE),IF($AE22=2016,VLOOKUP(Brut!JA22,Semaines!$D$2:$L$523,9,FALSE),IF($AE22=2017,VLOOKUP(Brut!JA22,Semaines!$E$2:$L$523,8,FALSE),IF($AE22=2018,VLOOKUP(Brut!JA22,Semaines!$F$2:$L$523,7,FALSE),IF($AE22=2019,VLOOKUP(Brut!JA22,Semaines!$G$2:$L$523,6,FALSE),IF($AE22=2020,VLOOKUP(Brut!JA22,Semaines!$H$2:$L$523,5,FALSE),IF($AE22=2021,VLOOKUP(Brut!JA22,Semaines!$I$2:$L$523,4,FALSE),IF($AE22=2022,VLOOKUP(Brut!JA22,Semaines!$J$2:$L$523,3,FALSE),""))))))))))</f>
        <v/>
      </c>
      <c r="JA22" s="134"/>
      <c r="JB22" s="133"/>
      <c r="JC22" s="210"/>
      <c r="JD22" s="211"/>
      <c r="JE22" s="210"/>
      <c r="JF22" s="209"/>
      <c r="JG22" s="208"/>
      <c r="JH22" s="118" t="str">
        <f>IF($AE22=2013,VLOOKUP(Brut!JJ22,Semaines!$A$2:$L$523,11,FALSE),IF($AE22=2014,VLOOKUP(Brut!JJ22,Semaines!$B$2:$L$523,10,FALSE),IF($AE22=2015,VLOOKUP(Brut!JJ22,Semaines!$C$2:$L$523,9,FALSE),IF($AE22=2016,VLOOKUP(Brut!JJ22,Semaines!$D$2:$L$523,8,FALSE),IF($AE22=2017,VLOOKUP(Brut!JJ22,Semaines!$E$2:$L$523,7,FALSE),IF($AE22=2018,VLOOKUP(Brut!JJ22,Semaines!$F$2:$L$523,6,FALSE),IF($AE22=2019,VLOOKUP(Brut!JJ22,Semaines!$G$2:$L$523,5,FALSE),IF($AE22=2020,VLOOKUP(Brut!JJ22,Semaines!$H$2:$L$523,4,FALSE),IF($AE22=2021,VLOOKUP(Brut!JJ22,Semaines!$I$2:$L$523,3,FALSE),IF($AE22=2022,VLOOKUP(Brut!JJ22,Semaines!$J$2:$L$523,2,FALSE),""))))))))))</f>
        <v/>
      </c>
      <c r="JI22" s="119" t="str">
        <f>IF($AE22=2013,VLOOKUP(Brut!JJ22,Semaines!$A$2:$L$523,12,FALSE),IF($AE22=2014,VLOOKUP(Brut!JJ22,Semaines!$B$2:$L$523,11,FALSE),IF($AE22=2015,VLOOKUP(Brut!JJ22,Semaines!$C$2:$L$523,10,FALSE),IF($AE22=2016,VLOOKUP(Brut!JJ22,Semaines!$D$2:$L$523,9,FALSE),IF($AE22=2017,VLOOKUP(Brut!JJ22,Semaines!$E$2:$L$523,8,FALSE),IF($AE22=2018,VLOOKUP(Brut!JJ22,Semaines!$F$2:$L$523,7,FALSE),IF($AE22=2019,VLOOKUP(Brut!JJ22,Semaines!$G$2:$L$523,6,FALSE),IF($AE22=2020,VLOOKUP(Brut!JJ22,Semaines!$H$2:$L$523,5,FALSE),IF($AE22=2021,VLOOKUP(Brut!JJ22,Semaines!$I$2:$L$523,4,FALSE),IF($AE22=2022,VLOOKUP(Brut!JJ22,Semaines!$J$2:$L$523,3,FALSE),""))))))))))</f>
        <v/>
      </c>
      <c r="JJ22" s="134"/>
      <c r="JK22" s="133"/>
      <c r="JL22" s="118" t="str">
        <f>IF($AE22=2013,VLOOKUP(Brut!JN22,Semaines!$A$2:$L$523,11,FALSE),IF($AE22=2014,VLOOKUP(Brut!JN22,Semaines!$B$2:$L$523,10,FALSE),IF($AE22=2015,VLOOKUP(Brut!JN22,Semaines!$C$2:$L$523,9,FALSE),IF($AE22=2016,VLOOKUP(Brut!JN22,Semaines!$D$2:$L$523,8,FALSE),IF($AE22=2017,VLOOKUP(Brut!JN22,Semaines!$E$2:$L$523,7,FALSE),IF($AE22=2018,VLOOKUP(Brut!JN22,Semaines!$F$2:$L$523,6,FALSE),IF($AE22=2019,VLOOKUP(Brut!JN22,Semaines!$G$2:$L$523,5,FALSE),IF($AE22=2020,VLOOKUP(Brut!JN22,Semaines!$H$2:$L$523,4,FALSE),IF($AE22=2021,VLOOKUP(Brut!JN22,Semaines!$I$2:$L$523,3,FALSE),IF($AE22=2022,VLOOKUP(Brut!JN22,Semaines!$J$2:$L$523,2,FALSE),""))))))))))</f>
        <v/>
      </c>
      <c r="JM22" s="119" t="str">
        <f>IF($AE22=2013,VLOOKUP(Brut!JN22,Semaines!$A$2:$L$523,12,FALSE),IF($AE22=2014,VLOOKUP(Brut!JN22,Semaines!$B$2:$L$523,11,FALSE),IF($AE22=2015,VLOOKUP(Brut!JN22,Semaines!$C$2:$L$523,10,FALSE),IF($AE22=2016,VLOOKUP(Brut!JN22,Semaines!$D$2:$L$523,9,FALSE),IF($AE22=2017,VLOOKUP(Brut!JN22,Semaines!$E$2:$L$523,8,FALSE),IF($AE22=2018,VLOOKUP(Brut!JN22,Semaines!$F$2:$L$523,7,FALSE),IF($AE22=2019,VLOOKUP(Brut!JN22,Semaines!$G$2:$L$523,6,FALSE),IF($AE22=2020,VLOOKUP(Brut!JN22,Semaines!$H$2:$L$523,5,FALSE),IF($AE22=2021,VLOOKUP(Brut!JN22,Semaines!$I$2:$L$523,4,FALSE),IF($AE22=2022,VLOOKUP(Brut!JN22,Semaines!$J$2:$L$523,3,FALSE),""))))))))))</f>
        <v/>
      </c>
      <c r="JN22" s="134"/>
      <c r="JO22" s="133"/>
      <c r="JP22" s="128" t="str">
        <f>IF(Import!BC12=0,"",Import!BC12)</f>
        <v/>
      </c>
      <c r="JQ22" s="118" t="str">
        <f t="array" ref="JQ22">IFERROR(IF(JP22="",IF(JN22="",IF(JL22="","",IF($AE22=2013,VLOOKUP(Brut!JN22+1,Semaines!$A$2:$L$523,11,FALSE),IF($AE22=2014,VLOOKUP(Brut!JN22+1,Semaines!$B$2:$L$523,10,FALSE),IF($AE22=2015,VLOOKUP(Brut!JN22+1,Semaines!$C$2:$L$523,9,FALSE),IF($AE22=2016,VLOOKUP(Brut!JN22+1,Semaines!$D$2:$L$523,8,FALSE),IF($AE22=2017,VLOOKUP(Brut!JN22+1,Semaines!$E$2:$L$523,7,FALSE),IF($AE22=2018,VLOOKUP(Brut!JN22+1,Semaines!$F$2:$L$523,6,FALSE),IF($AE22=2019,VLOOKUP(Brut!JN22+1,Semaines!$G$2:$L$523,5,FALSE),IF($AE22=2020,VLOOKUP(Brut!JN22+1,Semaines!$H$2:$L$523,4,FALSE),IF($AE22=2021,VLOOKUP(Brut!JN22+1,Semaines!$I$2:$L$523,3,FALSE),IF($AE22=2022,VLOOKUP(Brut!JN22+1,Semaines!$J$2:$L$523,2,FALSE),""))))))))))),IF(JO22="",IF($AE22=2013,VLOOKUP(Brut!JN22+1,Semaines!$A$2:$L$523,11,FALSE),IF($AE22=2014,VLOOKUP(Brut!JN22+1,Semaines!$B$2:$L$523,10,FALSE),IF($AE22=2015,VLOOKUP(Brut!JN22+1,Semaines!$C$2:$L$523,9,FALSE),IF($AE22=2016,VLOOKUP(Brut!JN22+1,Semaines!$D$2:$L$523,8,FALSE),IF($AE22=2017,VLOOKUP(Brut!JN22+1,Semaines!$E$2:$L$523,7,FALSE),IF($AE22=2018,VLOOKUP(Brut!JN22+1,Semaines!$F$2:$L$523,6,FALSE),IF($AE22=2019,VLOOKUP(Brut!JN22+1,Semaines!$G$2:$L$523,5,FALSE),IF($AE22=2020,VLOOKUP(Brut!JN22+1,Semaines!$H$2:$L$523,4,FALSE),IF($AE22=2021,VLOOKUP(Brut!JN22+1,Semaines!$I$2:$L$523,3,FALSE),IF($AE22=2022,VLOOKUP(Brut!JN22+1,Semaines!$J$2:$L$523,2,FALSE),"")))))))))),IF($AE22=2013,VLOOKUP(Brut!JP22+1,Semaines!$A$2:$L$523,11,FALSE),IF($AE22=2014,VLOOKUP(Brut!JP22+1,Semaines!$B$2:$L$523,10,FALSE),IF($AE22=2015,VLOOKUP(Brut!JP22+1,Semaines!$C$2:$L$523,9,FALSE),IF($AE22=2016,VLOOKUP(Brut!JP22+1,Semaines!$D$2:$L$523,8,FALSE),IF($AE22=2017,VLOOKUP(Brut!JP22+1,Semaines!$E$2:$L$523,7,FALSE),IF($AE22=2018,VLOOKUP(Brut!JP22+1,Semaines!$F$2:$L$523,6,FALSE),IF($AE22=2019,VLOOKUP(Brut!JP22+1,Semaines!$G$2:$L$523,5,FALSE),IF($AE22=2020,VLOOKUP(Brut!JP22+1,Semaines!$H$2:$L$523,4,FALSE),IF($AE22=2021,VLOOKUP(Brut!JP22+1,Semaines!$I$2:$L$523,3,FALSE),IF($AE22=2022,VLOOKUP(Brut!JP22+1,Semaines!$J$2:$L$523,2,FALSE),"")))))))))))),_xlfn.ISOWEEKNUM(JP22)),"")</f>
        <v/>
      </c>
      <c r="JR22" s="119" t="str">
        <f>IF(JP22="",IF(JO22="",IF(JM22="","",IF($AE22=2013,VLOOKUP(Brut!JS22,Semaines!$A$2:$L$523,12,FALSE),IF($AE22=2014,VLOOKUP(Brut!JS22,Semaines!$B$2:$L$523,11,FALSE),IF($AE22=2015,VLOOKUP(Brut!JS22,Semaines!$C$2:$L$523,10,FALSE),IF($AE22=2016,VLOOKUP(Brut!JS22,Semaines!$D$2:$L$523,9,FALSE),IF($AE22=2017,VLOOKUP(Brut!JS22,Semaines!$E$2:$L$523,8,FALSE),IF($AE22=2018,VLOOKUP(Brut!JS22,Semaines!$F$2:$L$523,7,FALSE),IF($AE22=2019,VLOOKUP(Brut!JS22,Semaines!$G$2:$L$523,6,FALSE),IF($AE22=2020,VLOOKUP(Brut!JS22,Semaines!$H$2:$L$523,5,FALSE),IF($AE22=2021,VLOOKUP(Brut!JS22,Semaines!$I$2:$L$523,4,FALSE),IF($AE22=2022,VLOOKUP(Brut!JS22,Semaines!$J$2:$L$523,3,FALSE),""))))))))))),IF(JN22="",IF($AE22=2013,VLOOKUP(Brut!JS22,Semaines!$A$2:$L$523,12,FALSE),IF($AE22=2014,VLOOKUP(Brut!JS22,Semaines!$B$2:$L$523,11,FALSE),IF($AE22=2015,VLOOKUP(Brut!JS22,Semaines!$C$2:$L$523,10,FALSE),IF($AE22=2016,VLOOKUP(Brut!JS22,Semaines!$D$2:$L$523,9,FALSE),IF($AE22=2017,VLOOKUP(Brut!JS22,Semaines!$E$2:$L$523,8,FALSE),IF($AE22=2018,VLOOKUP(Brut!JS22,Semaines!$F$2:$L$523,7,FALSE),IF($AE22=2019,VLOOKUP(Brut!JS22,Semaines!$G$2:$L$523,6,FALSE),IF($AE22=2020,VLOOKUP(Brut!JS22,Semaines!$H$2:$L$523,5,FALSE),IF($AE22=2021,VLOOKUP(Brut!JS22,Semaines!$I$2:$L$523,4,FALSE),IF($AE22=2022,VLOOKUP(Brut!JS22,Semaines!$J$2:$L$523,3,FALSE),"")))))))))),IF(JM22="","",IF($AE22=2013,VLOOKUP(Brut!JS22,Semaines!$A$2:$L$523,12,FALSE),IF($AE22=2014,VLOOKUP(Brut!JS22,Semaines!$B$2:$L$523,11,FALSE),IF($AE22=2015,VLOOKUP(Brut!JS22,Semaines!$C$2:$L$523,10,FALSE),IF($AE22=2016,VLOOKUP(Brut!JS22,Semaines!$D$2:$L$523,9,FALSE),IF($AE22=2017,VLOOKUP(Brut!JS22,Semaines!$E$2:$L$523,8,FALSE),IF($AE22=2018,VLOOKUP(Brut!JS22,Semaines!$F$2:$L$523,7,FALSE),IF($AE22=2019,VLOOKUP(Brut!JS22,Semaines!$G$2:$L$523,6,FALSE),IF($AE22=2020,VLOOKUP(Brut!JS22,Semaines!$H$2:$L$523,5,FALSE),IF($AE22=2021,VLOOKUP(Brut!JS22,Semaines!$I$2:$L$523,4,FALSE),IF($AE22=2022,VLOOKUP(Brut!JS22,Semaines!$J$2:$L$523,3,FALSE),""))))))))))))),IF(AND(MONTH(JP22)=12,_xlfn.ISOWEEKNUM(JP22)=1),YEAR(JP22)+1,YEAR(JP22)))</f>
        <v/>
      </c>
      <c r="JS22" s="224" t="str">
        <f>IFERROR(IF(JP22="",IF(AND(Brut!W22&lt;&gt;"Pas ouvert",Brut!W22&lt;&gt;"Annulé"),IF(Brut!JP22="",SUM(Brut!JN22-Brut!AD22),SUM(Brut!JP22-Brut!AD22)),IF(Brut!W22="Annulé","Annulé","Pas ouvert")),SUM(Brut!JU22-Brut!AD22)),"")</f>
        <v>Annulé</v>
      </c>
      <c r="JT22" s="225" t="str">
        <f>IF(OR(JS22="Annulé",JS22=""),"",IF(JS22="Pas ouvert",IF(JQ22="","",INT(SUM(Brut!JU22-Brut!AD22)/4)),INT(JS22/4)))</f>
        <v/>
      </c>
      <c r="JU22" s="226" t="str">
        <f t="shared" si="16"/>
        <v/>
      </c>
      <c r="JV22" s="227" t="str">
        <f>IF(OR(JS22="Annulé",JS22=""),"",IF(JS22="Pas ouvert",IF(JQ22="","",SUM(Brut!JU22-Brut!AD22)-(JT22*4)),IF(JS22-(JT22*4)=0,"",JS22-(JT22*4))))</f>
        <v/>
      </c>
      <c r="JW22" s="228" t="str">
        <f t="shared" si="17"/>
        <v/>
      </c>
      <c r="JY22" s="208"/>
    </row>
    <row r="23" spans="1:285" x14ac:dyDescent="0.3">
      <c r="A23" s="235" t="str">
        <f>IF(Import!A13=0,"",Import!A13)</f>
        <v>12</v>
      </c>
      <c r="B23" s="236" t="str">
        <f>IF(Import!D13=0,"",Import!D13)</f>
        <v>12</v>
      </c>
      <c r="C23" s="236" t="str">
        <f>IF(Import!E13=0,"",Import!E13)</f>
        <v/>
      </c>
      <c r="D23" s="237" t="str">
        <f t="shared" si="11"/>
        <v/>
      </c>
      <c r="E23" s="236" t="str">
        <f>IF(Import!I13=0,"",Import!I13)</f>
        <v/>
      </c>
      <c r="F23" s="236" t="str">
        <f>IF(Import!J13="","",Import!J13)</f>
        <v/>
      </c>
      <c r="G23" s="236" t="str">
        <f>IF(Import!K13="","",Import!K13)</f>
        <v/>
      </c>
      <c r="H23" s="238" t="str">
        <f>IF(Import!L13=0,"",Import!L13)</f>
        <v>17</v>
      </c>
      <c r="I23" s="236" t="str">
        <f>IF(Import!N13=0,"",Import!N13)</f>
        <v/>
      </c>
      <c r="J23" s="239"/>
      <c r="K23" s="130">
        <f>IF(Import!O13=0,"",Import!O13)</f>
        <v>42928</v>
      </c>
      <c r="L23" s="130" t="str">
        <f>IF(Import!P13=0,"",Import!P13)</f>
        <v/>
      </c>
      <c r="M23" s="233" t="str">
        <f>IF(L23&lt;&gt;"","Annulé",IF(Import!R13=0,"",Import!R13))</f>
        <v/>
      </c>
      <c r="N23" s="233">
        <f>IF(L23&lt;&gt;"","Annulé",IF(Import!S13=0,"",Import!S13))</f>
        <v>100000</v>
      </c>
      <c r="O23" s="233" t="str">
        <f>IF(N23="Annulé","Annulé",IF(Import!T13=0,"",Import!T13))</f>
        <v/>
      </c>
      <c r="P23" s="130">
        <f>IF(Import!U13=0,IF($L23&lt;&gt;"","Annulé",IF($K23="","","En attente")),Import!U13)</f>
        <v>42975</v>
      </c>
      <c r="Q23" s="130">
        <f>IF(Import!V13=0,IF($L23&lt;&gt;"","Annulé",IF($K23="","","En attente")),Import!V13)</f>
        <v>43011</v>
      </c>
      <c r="R23" s="130">
        <f>IF(Import!W13=0,IF($L23&lt;&gt;"","Annulé",IF($K23="","","En attente")),Import!W13)</f>
        <v>43054</v>
      </c>
      <c r="S23" s="130">
        <f>IF(Import!X13=0,IF($L23&lt;&gt;"","Annulé",IF($K23="","","En attente")),Import!X13)</f>
        <v>43110</v>
      </c>
      <c r="T23" s="130">
        <f>IF(Import!Y13=0,IF($L23&lt;&gt;"","Annulé",IF($K23="","","En attente")),Import!Y13)</f>
        <v>43054</v>
      </c>
      <c r="U23" s="130">
        <f>IF(Import!Z13=0,IF($L23&lt;&gt;"","Annulé",IF($K23="","","En attente")),Import!Z13)</f>
        <v>43161</v>
      </c>
      <c r="V23" s="131"/>
      <c r="W23" s="130">
        <f>IF($L23&lt;&gt;"","Annulé",IF(Import!AA13=0,IF(K23="","","Pas ouvert"),Import!AA13))</f>
        <v>43208</v>
      </c>
      <c r="X23" s="130">
        <f>IF($L23&lt;&gt;"","Annulé",IF(Import!AB13=0,IF($W23&lt;&gt;"",IF(W23="Pas ouvert","Pas ouvert","En cours"),""),Import!AB13))</f>
        <v>43535</v>
      </c>
      <c r="Y23" s="233">
        <f>IF($L23&lt;&gt;"","Annulé",IF(Import!AC13=0,"",Import!AC13))</f>
        <v>57374</v>
      </c>
      <c r="Z23" s="233">
        <f>IF($L23&lt;&gt;"","Annulé",IF(Import!AD13=0,"",Import!AD13))</f>
        <v>19312.919999999998</v>
      </c>
      <c r="AA23" s="234">
        <f t="shared" si="12"/>
        <v>16</v>
      </c>
      <c r="AB23" s="129">
        <f t="shared" si="13"/>
        <v>2018</v>
      </c>
      <c r="AC23" s="207"/>
      <c r="AD23" s="231">
        <f t="shared" si="14"/>
        <v>16</v>
      </c>
      <c r="AE23" s="232">
        <f t="shared" si="15"/>
        <v>2018</v>
      </c>
      <c r="AF23" s="128">
        <f>IF(Import!AE13=0,"",Import!AE13)</f>
        <v>43208</v>
      </c>
      <c r="AG23" s="211"/>
      <c r="AH23" s="209"/>
      <c r="AI23" s="208"/>
      <c r="AJ23" s="118">
        <f>IF($AE23=2013,VLOOKUP(Brut!AJ23,Semaines!$A$2:$L$523,11,FALSE),IF($AE23=2014,VLOOKUP(Brut!AJ23,Semaines!$B$2:$L$523,10,FALSE),IF($AE23=2015,VLOOKUP(Brut!AJ23,Semaines!$C$2:$L$523,9,FALSE),IF($AE23=2016,VLOOKUP(Brut!AJ23,Semaines!$D$2:$L$523,8,FALSE),IF($AE23=2017,VLOOKUP(Brut!AJ23,Semaines!$E$2:$L$523,7,FALSE),IF($AE23=2018,VLOOKUP(Brut!AJ23,Semaines!$F$2:$L$523,6,FALSE),IF($AE23=2019,VLOOKUP(Brut!AJ23,Semaines!$G$2:$L$523,5,FALSE),IF($AE23=2020,VLOOKUP(Brut!AJ23,Semaines!$H$2:$L$523,4,FALSE),IF($AE23=2021,VLOOKUP(Brut!AJ23,Semaines!$I$2:$L$523,3,FALSE),IF($AE23=2022,VLOOKUP(Brut!AJ23,Semaines!$J$2:$L$523,2,FALSE),""))))))))))</f>
        <v>17</v>
      </c>
      <c r="AK23" s="119">
        <f>IF($AE23=2013,VLOOKUP(Brut!AJ23,Semaines!$A$2:$L$523,12,FALSE),IF($AE23=2014,VLOOKUP(Brut!AJ23,Semaines!$B$2:$L$523,11,FALSE),IF($AE23=2015,VLOOKUP(Brut!AJ23,Semaines!$C$2:$L$523,10,FALSE),IF($AE23=2016,VLOOKUP(Brut!AJ23,Semaines!$D$2:$L$523,9,FALSE),IF($AE23=2017,VLOOKUP(Brut!AJ23,Semaines!$E$2:$L$523,8,FALSE),IF($AE23=2018,VLOOKUP(Brut!AJ23,Semaines!$F$2:$L$523,7,FALSE),IF($AE23=2019,VLOOKUP(Brut!AJ23,Semaines!$G$2:$L$523,6,FALSE),IF($AE23=2020,VLOOKUP(Brut!AJ23,Semaines!$H$2:$L$523,5,FALSE),IF($AE23=2021,VLOOKUP(Brut!AJ23,Semaines!$I$2:$L$523,4,FALSE),IF($AE23=2022,VLOOKUP(Brut!AJ23,Semaines!$J$2:$L$523,3,FALSE),""))))))))))</f>
        <v>2018</v>
      </c>
      <c r="AL23" s="132"/>
      <c r="AM23" s="133"/>
      <c r="AN23" s="128">
        <f>IF(Import!AI13=0,"",Import!AI13)</f>
        <v>43208</v>
      </c>
      <c r="AO23" s="118">
        <f t="array" ref="AO23">IFERROR(IF(AN23="",IF(AL23="",IF(AJ23="","",IF($AE23=2013,VLOOKUP(Brut!AJ23+1,Semaines!$A$2:$L$523,11,FALSE),IF($AE23=2014,VLOOKUP(Brut!AJ23+1,Semaines!$B$2:$L$523,10,FALSE),IF($AE23=2015,VLOOKUP(Brut!AJ23+1,Semaines!$C$2:$L$523,9,FALSE),IF($AE23=2016,VLOOKUP(Brut!AJ23+1,Semaines!$D$2:$L$523,8,FALSE),IF($AE23=2017,VLOOKUP(Brut!AJ23+1,Semaines!$E$2:$L$523,7,FALSE),IF($AE23=2018,VLOOKUP(Brut!AJ23+1,Semaines!$F$2:$L$523,6,FALSE),IF($AE23=2019,VLOOKUP(Brut!AJ23+1,Semaines!$G$2:$L$523,5,FALSE),IF($AE23=2020,VLOOKUP(Brut!AJ23+1,Semaines!$H$2:$L$523,4,FALSE),IF($AE23=2021,VLOOKUP(Brut!AJ23+1,Semaines!$I$2:$L$523,3,FALSE),IF($AE23=2022,VLOOKUP(Brut!AJ23+1,Semaines!$J$2:$L$523,2,FALSE),""))))))))))),IF(AM23="",IF($AE23=2013,VLOOKUP(Brut!AJ23+1,Semaines!$A$2:$L$523,11,FALSE),IF($AE23=2014,VLOOKUP(Brut!AJ23+1,Semaines!$B$2:$L$523,10,FALSE),IF($AE23=2015,VLOOKUP(Brut!AJ23+1,Semaines!$C$2:$L$523,9,FALSE),IF($AE23=2016,VLOOKUP(Brut!AJ23+1,Semaines!$D$2:$L$523,8,FALSE),IF($AE23=2017,VLOOKUP(Brut!AJ23+1,Semaines!$E$2:$L$523,7,FALSE),IF($AE23=2018,VLOOKUP(Brut!AJ23+1,Semaines!$F$2:$L$523,6,FALSE),IF($AE23=2019,VLOOKUP(Brut!AJ23+1,Semaines!$G$2:$L$523,5,FALSE),IF($AE23=2020,VLOOKUP(Brut!AJ23+1,Semaines!$H$2:$L$523,4,FALSE),IF($AE23=2021,VLOOKUP(Brut!AJ23+1,Semaines!$I$2:$L$523,3,FALSE),IF($AE23=2022,VLOOKUP(Brut!AJ23+1,Semaines!$J$2:$L$523,2,FALSE),"")))))))))),IF($AE23=2013,VLOOKUP(Brut!AL23+1,Semaines!$A$2:$L$523,11,FALSE),IF($AE23=2014,VLOOKUP(Brut!AL23+1,Semaines!$B$2:$L$523,10,FALSE),IF($AE23=2015,VLOOKUP(Brut!AL23+1,Semaines!$C$2:$L$523,9,FALSE),IF($AE23=2016,VLOOKUP(Brut!AL23+1,Semaines!$D$2:$L$523,8,FALSE),IF($AE23=2017,VLOOKUP(Brut!AL23+1,Semaines!$E$2:$L$523,7,FALSE),IF($AE23=2018,VLOOKUP(Brut!AL23+1,Semaines!$F$2:$L$523,6,FALSE),IF($AE23=2019,VLOOKUP(Brut!AL23+1,Semaines!$G$2:$L$523,5,FALSE),IF($AE23=2020,VLOOKUP(Brut!AL23+1,Semaines!$H$2:$L$523,4,FALSE),IF($AE23=2021,VLOOKUP(Brut!AL23+1,Semaines!$I$2:$L$523,3,FALSE),IF($AE23=2022,VLOOKUP(Brut!AL23+1,Semaines!$J$2:$L$523,2,FALSE),"")))))))))))),_xlfn.ISOWEEKNUM(AN23)),"")</f>
        <v>16</v>
      </c>
      <c r="AP23" s="119">
        <f>IF(AN23="",IF(AM23="",IF(AK23="","",IF($AE23=2013,VLOOKUP(Brut!AO23,Semaines!$A$2:$L$523,12,FALSE),IF($AE23=2014,VLOOKUP(Brut!AO23,Semaines!$B$2:$L$523,11,FALSE),IF($AE23=2015,VLOOKUP(Brut!AO23,Semaines!$C$2:$L$523,10,FALSE),IF($AE23=2016,VLOOKUP(Brut!AO23,Semaines!$D$2:$L$523,9,FALSE),IF($AE23=2017,VLOOKUP(Brut!AO23,Semaines!$E$2:$L$523,8,FALSE),IF($AE23=2018,VLOOKUP(Brut!AO23,Semaines!$F$2:$L$523,7,FALSE),IF($AE23=2019,VLOOKUP(Brut!AO23,Semaines!$G$2:$L$523,6,FALSE),IF($AE23=2020,VLOOKUP(Brut!AO23,Semaines!$H$2:$L$523,5,FALSE),IF($AE23=2021,VLOOKUP(Brut!AO23,Semaines!$I$2:$L$523,4,FALSE),IF($AE23=2022,VLOOKUP(Brut!AO23,Semaines!$J$2:$L$523,3,FALSE),""))))))))))),IF(AL23="",IF($AE23=2013,VLOOKUP(Brut!AO23,Semaines!$A$2:$L$523,12,FALSE),IF($AE23=2014,VLOOKUP(Brut!AO23,Semaines!$B$2:$L$523,11,FALSE),IF($AE23=2015,VLOOKUP(Brut!AO23,Semaines!$C$2:$L$523,10,FALSE),IF($AE23=2016,VLOOKUP(Brut!AO23,Semaines!$D$2:$L$523,9,FALSE),IF($AE23=2017,VLOOKUP(Brut!AO23,Semaines!$E$2:$L$523,8,FALSE),IF($AE23=2018,VLOOKUP(Brut!AO23,Semaines!$F$2:$L$523,7,FALSE),IF($AE23=2019,VLOOKUP(Brut!AO23,Semaines!$G$2:$L$523,6,FALSE),IF($AE23=2020,VLOOKUP(Brut!AO23,Semaines!$H$2:$L$523,5,FALSE),IF($AE23=2021,VLOOKUP(Brut!AO23,Semaines!$I$2:$L$523,4,FALSE),IF($AE23=2022,VLOOKUP(Brut!AO23,Semaines!$J$2:$L$523,3,FALSE),"")))))))))),IF(AK23="","",IF($AE23=2013,VLOOKUP(Brut!AO23,Semaines!$A$2:$L$523,12,FALSE),IF($AE23=2014,VLOOKUP(Brut!AO23,Semaines!$B$2:$L$523,11,FALSE),IF($AE23=2015,VLOOKUP(Brut!AO23,Semaines!$C$2:$L$523,10,FALSE),IF($AE23=2016,VLOOKUP(Brut!AO23,Semaines!$D$2:$L$523,9,FALSE),IF($AE23=2017,VLOOKUP(Brut!AO23,Semaines!$E$2:$L$523,8,FALSE),IF($AE23=2018,VLOOKUP(Brut!AO23,Semaines!$F$2:$L$523,7,FALSE),IF($AE23=2019,VLOOKUP(Brut!AO23,Semaines!$G$2:$L$523,6,FALSE),IF($AE23=2020,VLOOKUP(Brut!AO23,Semaines!$H$2:$L$523,5,FALSE),IF($AE23=2021,VLOOKUP(Brut!AO23,Semaines!$I$2:$L$523,4,FALSE),IF($AE23=2022,VLOOKUP(Brut!AO23,Semaines!$J$2:$L$523,3,FALSE),""))))))))))))),IF(AND(MONTH(AN23)=12,_xlfn.ISOWEEKNUM(AN23)=1),YEAR(AN23)+1,YEAR(AN23)))</f>
        <v>2018</v>
      </c>
      <c r="AQ23" s="132"/>
      <c r="AR23" s="133"/>
      <c r="AS23" s="210"/>
      <c r="AT23" s="209"/>
      <c r="AU23" s="208"/>
      <c r="AV23" s="208"/>
      <c r="AW23" s="118">
        <f>IF($AE23=2013,VLOOKUP(Brut!AW23,Semaines!$A$2:$L$523,11,FALSE),IF($AE23=2014,VLOOKUP(Brut!AW23,Semaines!$B$2:$L$523,10,FALSE),IF($AE23=2015,VLOOKUP(Brut!AW23,Semaines!$C$2:$L$523,9,FALSE),IF($AE23=2016,VLOOKUP(Brut!AW23,Semaines!$D$2:$L$523,8,FALSE),IF($AE23=2017,VLOOKUP(Brut!AW23,Semaines!$E$2:$L$523,7,FALSE),IF($AE23=2018,VLOOKUP(Brut!AW23,Semaines!$F$2:$L$523,6,FALSE),IF($AE23=2019,VLOOKUP(Brut!AW23,Semaines!$G$2:$L$523,5,FALSE),IF($AE23=2020,VLOOKUP(Brut!AW23,Semaines!$H$2:$L$523,4,FALSE),IF($AE23=2021,VLOOKUP(Brut!AW23,Semaines!$I$2:$L$523,3,FALSE),IF($AE23=2022,VLOOKUP(Brut!AW23,Semaines!$J$2:$L$523,2,FALSE),""))))))))))</f>
        <v>18</v>
      </c>
      <c r="AX23" s="119">
        <f>IF($AE23=2013,VLOOKUP(Brut!AW23,Semaines!$A$2:$L$523,12,FALSE),IF($AE23=2014,VLOOKUP(Brut!AW23,Semaines!$B$2:$L$523,11,FALSE),IF($AE23=2015,VLOOKUP(Brut!AW23,Semaines!$C$2:$L$523,10,FALSE),IF($AE23=2016,VLOOKUP(Brut!AW23,Semaines!$D$2:$L$523,9,FALSE),IF($AE23=2017,VLOOKUP(Brut!AW23,Semaines!$E$2:$L$523,8,FALSE),IF($AE23=2018,VLOOKUP(Brut!AW23,Semaines!$F$2:$L$523,7,FALSE),IF($AE23=2019,VLOOKUP(Brut!AW23,Semaines!$G$2:$L$523,6,FALSE),IF($AE23=2020,VLOOKUP(Brut!AW23,Semaines!$H$2:$L$523,5,FALSE),IF($AE23=2021,VLOOKUP(Brut!AW23,Semaines!$I$2:$L$523,4,FALSE),IF($AE23=2022,VLOOKUP(Brut!AW23,Semaines!$J$2:$L$523,3,FALSE),""))))))))))</f>
        <v>2018</v>
      </c>
      <c r="AY23" s="134"/>
      <c r="AZ23" s="133"/>
      <c r="BA23" s="118">
        <f>IF($AE23=2013,VLOOKUP(Brut!BA23,Semaines!$A$2:$L$523,11,FALSE),IF($AE23=2014,VLOOKUP(Brut!BA23,Semaines!$B$2:$L$523,10,FALSE),IF($AE23=2015,VLOOKUP(Brut!BA23,Semaines!$C$2:$L$523,9,FALSE),IF($AE23=2016,VLOOKUP(Brut!BA23,Semaines!$D$2:$L$523,8,FALSE),IF($AE23=2017,VLOOKUP(Brut!BA23,Semaines!$E$2:$L$523,7,FALSE),IF($AE23=2018,VLOOKUP(Brut!BA23,Semaines!$F$2:$L$523,6,FALSE),IF($AE23=2019,VLOOKUP(Brut!BA23,Semaines!$G$2:$L$523,5,FALSE),IF($AE23=2020,VLOOKUP(Brut!BA23,Semaines!$H$2:$L$523,4,FALSE),IF($AE23=2021,VLOOKUP(Brut!BA23,Semaines!$I$2:$L$523,3,FALSE),IF($AE23=2022,VLOOKUP(Brut!BA23,Semaines!$J$2:$L$523,2,FALSE),""))))))))))</f>
        <v>20</v>
      </c>
      <c r="BB23" s="119">
        <f>IF($AE23=2013,VLOOKUP(Brut!BA23,Semaines!$A$2:$L$523,12,FALSE),IF($AE23=2014,VLOOKUP(Brut!BA23,Semaines!$B$2:$L$523,11,FALSE),IF($AE23=2015,VLOOKUP(Brut!BA23,Semaines!$C$2:$L$523,10,FALSE),IF($AE23=2016,VLOOKUP(Brut!BA23,Semaines!$D$2:$L$523,9,FALSE),IF($AE23=2017,VLOOKUP(Brut!BA23,Semaines!$E$2:$L$523,8,FALSE),IF($AE23=2018,VLOOKUP(Brut!BA23,Semaines!$F$2:$L$523,7,FALSE),IF($AE23=2019,VLOOKUP(Brut!BA23,Semaines!$G$2:$L$523,6,FALSE),IF($AE23=2020,VLOOKUP(Brut!BA23,Semaines!$H$2:$L$523,5,FALSE),IF($AE23=2021,VLOOKUP(Brut!BA23,Semaines!$I$2:$L$523,4,FALSE),IF($AE23=2022,VLOOKUP(Brut!BA23,Semaines!$J$2:$L$523,3,FALSE),""))))))))))</f>
        <v>2018</v>
      </c>
      <c r="BC23" s="134"/>
      <c r="BD23" s="133"/>
      <c r="BE23" s="118">
        <f>IF($AE23=2013,VLOOKUP(Brut!BE23,Semaines!$A$2:$L$523,11,FALSE),IF($AE23=2014,VLOOKUP(Brut!BE23,Semaines!$B$2:$L$523,10,FALSE),IF($AE23=2015,VLOOKUP(Brut!BE23,Semaines!$C$2:$L$523,9,FALSE),IF($AE23=2016,VLOOKUP(Brut!BE23,Semaines!$D$2:$L$523,8,FALSE),IF($AE23=2017,VLOOKUP(Brut!BE23,Semaines!$E$2:$L$523,7,FALSE),IF($AE23=2018,VLOOKUP(Brut!BE23,Semaines!$F$2:$L$523,6,FALSE),IF($AE23=2019,VLOOKUP(Brut!BE23,Semaines!$G$2:$L$523,5,FALSE),IF($AE23=2020,VLOOKUP(Brut!BE23,Semaines!$H$2:$L$523,4,FALSE),IF($AE23=2021,VLOOKUP(Brut!BE23,Semaines!$I$2:$L$523,3,FALSE),IF($AE23=2022,VLOOKUP(Brut!BE23,Semaines!$J$2:$L$523,2,FALSE),""))))))))))</f>
        <v>22</v>
      </c>
      <c r="BF23" s="119">
        <f>IF($AE23=2013,VLOOKUP(Brut!BE23,Semaines!$A$2:$L$523,12,FALSE),IF($AE23=2014,VLOOKUP(Brut!BE23,Semaines!$B$2:$L$523,11,FALSE),IF($AE23=2015,VLOOKUP(Brut!BE23,Semaines!$C$2:$L$523,10,FALSE),IF($AE23=2016,VLOOKUP(Brut!BE23,Semaines!$D$2:$L$523,9,FALSE),IF($AE23=2017,VLOOKUP(Brut!BE23,Semaines!$E$2:$L$523,8,FALSE),IF($AE23=2018,VLOOKUP(Brut!BE23,Semaines!$F$2:$L$523,7,FALSE),IF($AE23=2019,VLOOKUP(Brut!BE23,Semaines!$G$2:$L$523,6,FALSE),IF($AE23=2020,VLOOKUP(Brut!BE23,Semaines!$H$2:$L$523,5,FALSE),IF($AE23=2021,VLOOKUP(Brut!BE23,Semaines!$I$2:$L$523,4,FALSE),IF($AE23=2022,VLOOKUP(Brut!BE23,Semaines!$J$2:$L$523,3,FALSE),""))))))))))</f>
        <v>2018</v>
      </c>
      <c r="BG23" s="134"/>
      <c r="BH23" s="133"/>
      <c r="BI23" s="130">
        <f>IF(Import!AM13=0,"",Import!AM13)</f>
        <v>43297</v>
      </c>
      <c r="BJ23" s="118">
        <f t="array" ref="BJ23">IFERROR(IF(BI23="",IF(BG23="",IF(BE23="","",IF($AE23=2013,VLOOKUP(Brut!BE23+1,Semaines!$A$2:$L$523,11,FALSE),IF($AE23=2014,VLOOKUP(Brut!BE23+1,Semaines!$B$2:$L$523,10,FALSE),IF($AE23=2015,VLOOKUP(Brut!BE23+1,Semaines!$C$2:$L$523,9,FALSE),IF($AE23=2016,VLOOKUP(Brut!BE23+1,Semaines!$D$2:$L$523,8,FALSE),IF($AE23=2017,VLOOKUP(Brut!BE23+1,Semaines!$E$2:$L$523,7,FALSE),IF($AE23=2018,VLOOKUP(Brut!BE23+1,Semaines!$F$2:$L$523,6,FALSE),IF($AE23=2019,VLOOKUP(Brut!BE23+1,Semaines!$G$2:$L$523,5,FALSE),IF($AE23=2020,VLOOKUP(Brut!BE23+1,Semaines!$H$2:$L$523,4,FALSE),IF($AE23=2021,VLOOKUP(Brut!BE23+1,Semaines!$I$2:$L$523,3,FALSE),IF($AE23=2022,VLOOKUP(Brut!BE23+1,Semaines!$J$2:$L$523,2,FALSE),""))))))))))),IF(BH23="",IF($AE23=2013,VLOOKUP(Brut!BE23+1,Semaines!$A$2:$L$523,11,FALSE),IF($AE23=2014,VLOOKUP(Brut!BE23+1,Semaines!$B$2:$L$523,10,FALSE),IF($AE23=2015,VLOOKUP(Brut!BE23+1,Semaines!$C$2:$L$523,9,FALSE),IF($AE23=2016,VLOOKUP(Brut!BE23+1,Semaines!$D$2:$L$523,8,FALSE),IF($AE23=2017,VLOOKUP(Brut!BE23+1,Semaines!$E$2:$L$523,7,FALSE),IF($AE23=2018,VLOOKUP(Brut!BE23+1,Semaines!$F$2:$L$523,6,FALSE),IF($AE23=2019,VLOOKUP(Brut!BE23+1,Semaines!$G$2:$L$523,5,FALSE),IF($AE23=2020,VLOOKUP(Brut!BE23+1,Semaines!$H$2:$L$523,4,FALSE),IF($AE23=2021,VLOOKUP(Brut!BE23+1,Semaines!$I$2:$L$523,3,FALSE),IF($AE23=2022,VLOOKUP(Brut!BE23+1,Semaines!$J$2:$L$523,2,FALSE),"")))))))))),IF($AE23=2013,VLOOKUP(Brut!BG23+1,Semaines!$A$2:$L$523,11,FALSE),IF($AE23=2014,VLOOKUP(Brut!BG23+1,Semaines!$B$2:$L$523,10,FALSE),IF($AE23=2015,VLOOKUP(Brut!BG23+1,Semaines!$C$2:$L$523,9,FALSE),IF($AE23=2016,VLOOKUP(Brut!BG23+1,Semaines!$D$2:$L$523,8,FALSE),IF($AE23=2017,VLOOKUP(Brut!BG23+1,Semaines!$E$2:$L$523,7,FALSE),IF($AE23=2018,VLOOKUP(Brut!BG23+1,Semaines!$F$2:$L$523,6,FALSE),IF($AE23=2019,VLOOKUP(Brut!BG23+1,Semaines!$G$2:$L$523,5,FALSE),IF($AE23=2020,VLOOKUP(Brut!BG23+1,Semaines!$H$2:$L$523,4,FALSE),IF($AE23=2021,VLOOKUP(Brut!BG23+1,Semaines!$I$2:$L$523,3,FALSE),IF($AE23=2022,VLOOKUP(Brut!BG23+1,Semaines!$J$2:$L$523,2,FALSE),"")))))))))))),_xlfn.ISOWEEKNUM(BI23)),"")</f>
        <v>29</v>
      </c>
      <c r="BK23" s="119">
        <f>IF(BI23="",IF(BH23="",IF(BF23="","",IF($AE23=2013,VLOOKUP(Brut!BJ23,Semaines!$A$2:$L$523,12,FALSE),IF($AE23=2014,VLOOKUP(Brut!BJ23,Semaines!$B$2:$L$523,11,FALSE),IF($AE23=2015,VLOOKUP(Brut!BJ23,Semaines!$C$2:$L$523,10,FALSE),IF($AE23=2016,VLOOKUP(Brut!BJ23,Semaines!$D$2:$L$523,9,FALSE),IF($AE23=2017,VLOOKUP(Brut!BJ23,Semaines!$E$2:$L$523,8,FALSE),IF($AE23=2018,VLOOKUP(Brut!BJ23,Semaines!$F$2:$L$523,7,FALSE),IF($AE23=2019,VLOOKUP(Brut!BJ23,Semaines!$G$2:$L$523,6,FALSE),IF($AE23=2020,VLOOKUP(Brut!BJ23,Semaines!$H$2:$L$523,5,FALSE),IF($AE23=2021,VLOOKUP(Brut!BJ23,Semaines!$I$2:$L$523,4,FALSE),IF($AE23=2022,VLOOKUP(Brut!BJ23,Semaines!$J$2:$L$523,3,FALSE),""))))))))))),IF(BG23="",IF($AE23=2013,VLOOKUP(Brut!BJ23,Semaines!$A$2:$L$523,12,FALSE),IF($AE23=2014,VLOOKUP(Brut!BJ23,Semaines!$B$2:$L$523,11,FALSE),IF($AE23=2015,VLOOKUP(Brut!BJ23,Semaines!$C$2:$L$523,10,FALSE),IF($AE23=2016,VLOOKUP(Brut!BJ23,Semaines!$D$2:$L$523,9,FALSE),IF($AE23=2017,VLOOKUP(Brut!BJ23,Semaines!$E$2:$L$523,8,FALSE),IF($AE23=2018,VLOOKUP(Brut!BJ23,Semaines!$F$2:$L$523,7,FALSE),IF($AE23=2019,VLOOKUP(Brut!BJ23,Semaines!$G$2:$L$523,6,FALSE),IF($AE23=2020,VLOOKUP(Brut!BJ23,Semaines!$H$2:$L$523,5,FALSE),IF($AE23=2021,VLOOKUP(Brut!BJ23,Semaines!$I$2:$L$523,4,FALSE),IF($AE23=2022,VLOOKUP(Brut!BJ23,Semaines!$J$2:$L$523,3,FALSE),"")))))))))),IF(BF23="","",IF($AE23=2013,VLOOKUP(Brut!BJ23,Semaines!$A$2:$L$523,12,FALSE),IF($AE23=2014,VLOOKUP(Brut!BJ23,Semaines!$B$2:$L$523,11,FALSE),IF($AE23=2015,VLOOKUP(Brut!BJ23,Semaines!$C$2:$L$523,10,FALSE),IF($AE23=2016,VLOOKUP(Brut!BJ23,Semaines!$D$2:$L$523,9,FALSE),IF($AE23=2017,VLOOKUP(Brut!BJ23,Semaines!$E$2:$L$523,8,FALSE),IF($AE23=2018,VLOOKUP(Brut!BJ23,Semaines!$F$2:$L$523,7,FALSE),IF($AE23=2019,VLOOKUP(Brut!BJ23,Semaines!$G$2:$L$523,6,FALSE),IF($AE23=2020,VLOOKUP(Brut!BJ23,Semaines!$H$2:$L$523,5,FALSE),IF($AE23=2021,VLOOKUP(Brut!BJ23,Semaines!$I$2:$L$523,4,FALSE),IF($AE23=2022,VLOOKUP(Brut!BJ23,Semaines!$J$2:$L$523,3,FALSE),""))))))))))))),IF(AND(MONTH(BI23)=12,_xlfn.ISOWEEKNUM(BI23)=1),YEAR(BI23)+1,YEAR(BI23)))</f>
        <v>2018</v>
      </c>
      <c r="BL23" s="132"/>
      <c r="BM23" s="133"/>
      <c r="BN23" s="118">
        <f>IF($AE23=2013,VLOOKUP(Brut!BN23,Semaines!$A$2:$L$523,11,FALSE),IF($AE23=2014,VLOOKUP(Brut!BN23,Semaines!$B$2:$L$523,10,FALSE),IF($AE23=2015,VLOOKUP(Brut!BN23,Semaines!$C$2:$L$523,9,FALSE),IF($AE23=2016,VLOOKUP(Brut!BN23,Semaines!$D$2:$L$523,8,FALSE),IF($AE23=2017,VLOOKUP(Brut!BN23,Semaines!$E$2:$L$523,7,FALSE),IF($AE23=2018,VLOOKUP(Brut!BN23,Semaines!$F$2:$L$523,6,FALSE),IF($AE23=2019,VLOOKUP(Brut!BN23,Semaines!$G$2:$L$523,5,FALSE),IF($AE23=2020,VLOOKUP(Brut!BN23,Semaines!$H$2:$L$523,4,FALSE),IF($AE23=2021,VLOOKUP(Brut!BN23,Semaines!$I$2:$L$523,3,FALSE),IF($AE23=2022,VLOOKUP(Brut!BN23,Semaines!$J$2:$L$523,2,FALSE),""))))))))))</f>
        <v>23</v>
      </c>
      <c r="BO23" s="119">
        <f>IF($AE23=2013,VLOOKUP(Brut!BN23,Semaines!$A$2:$L$523,12,FALSE),IF($AE23=2014,VLOOKUP(Brut!BN23,Semaines!$B$2:$L$523,11,FALSE),IF($AE23=2015,VLOOKUP(Brut!BN23,Semaines!$C$2:$L$523,10,FALSE),IF($AE23=2016,VLOOKUP(Brut!BN23,Semaines!$D$2:$L$523,9,FALSE),IF($AE23=2017,VLOOKUP(Brut!BN23,Semaines!$E$2:$L$523,8,FALSE),IF($AE23=2018,VLOOKUP(Brut!BN23,Semaines!$F$2:$L$523,7,FALSE),IF($AE23=2019,VLOOKUP(Brut!BN23,Semaines!$G$2:$L$523,6,FALSE),IF($AE23=2020,VLOOKUP(Brut!BN23,Semaines!$H$2:$L$523,5,FALSE),IF($AE23=2021,VLOOKUP(Brut!BN23,Semaines!$I$2:$L$523,4,FALSE),IF($AE23=2022,VLOOKUP(Brut!BN23,Semaines!$J$2:$L$523,3,FALSE),""))))))))))</f>
        <v>2018</v>
      </c>
      <c r="BP23" s="134"/>
      <c r="BQ23" s="133"/>
      <c r="BR23" s="208"/>
      <c r="BS23" s="118">
        <f>IF($AE23=2013,VLOOKUP(Brut!BS23,Semaines!$A$2:$L$523,11,FALSE),IF($AE23=2014,VLOOKUP(Brut!BS23,Semaines!$B$2:$L$523,10,FALSE),IF($AE23=2015,VLOOKUP(Brut!BS23,Semaines!$C$2:$L$523,9,FALSE),IF($AE23=2016,VLOOKUP(Brut!BS23,Semaines!$D$2:$L$523,8,FALSE),IF($AE23=2017,VLOOKUP(Brut!BS23,Semaines!$E$2:$L$523,7,FALSE),IF($AE23=2018,VLOOKUP(Brut!BS23,Semaines!$F$2:$L$523,6,FALSE),IF($AE23=2019,VLOOKUP(Brut!BS23,Semaines!$G$2:$L$523,5,FALSE),IF($AE23=2020,VLOOKUP(Brut!BS23,Semaines!$H$2:$L$523,4,FALSE),IF($AE23=2021,VLOOKUP(Brut!BS23,Semaines!$I$2:$L$523,3,FALSE),IF($AE23=2022,VLOOKUP(Brut!BS23,Semaines!$J$2:$L$523,2,FALSE),""))))))))))</f>
        <v>25</v>
      </c>
      <c r="BT23" s="119">
        <f>IF($AE23=2013,VLOOKUP(Brut!BS23,Semaines!$A$2:$L$523,12,FALSE),IF($AE23=2014,VLOOKUP(Brut!BS23,Semaines!$B$2:$L$523,11,FALSE),IF($AE23=2015,VLOOKUP(Brut!BS23,Semaines!$C$2:$L$523,10,FALSE),IF($AE23=2016,VLOOKUP(Brut!BS23,Semaines!$D$2:$L$523,9,FALSE),IF($AE23=2017,VLOOKUP(Brut!BS23,Semaines!$E$2:$L$523,8,FALSE),IF($AE23=2018,VLOOKUP(Brut!BS23,Semaines!$F$2:$L$523,7,FALSE),IF($AE23=2019,VLOOKUP(Brut!BS23,Semaines!$G$2:$L$523,6,FALSE),IF($AE23=2020,VLOOKUP(Brut!BS23,Semaines!$H$2:$L$523,5,FALSE),IF($AE23=2021,VLOOKUP(Brut!BS23,Semaines!$I$2:$L$523,4,FALSE),IF($AE23=2022,VLOOKUP(Brut!BS23,Semaines!$J$2:$L$523,3,FALSE),""))))))))))</f>
        <v>2018</v>
      </c>
      <c r="BU23" s="134"/>
      <c r="BV23" s="133"/>
      <c r="BW23" s="208"/>
      <c r="BX23" s="118">
        <f>IF($AE23=2013,VLOOKUP(Brut!BX23,Semaines!$A$2:$L$523,11,FALSE),IF($AE23=2014,VLOOKUP(Brut!BX23,Semaines!$B$2:$L$523,10,FALSE),IF($AE23=2015,VLOOKUP(Brut!BX23,Semaines!$C$2:$L$523,9,FALSE),IF($AE23=2016,VLOOKUP(Brut!BX23,Semaines!$D$2:$L$523,8,FALSE),IF($AE23=2017,VLOOKUP(Brut!BX23,Semaines!$E$2:$L$523,7,FALSE),IF($AE23=2018,VLOOKUP(Brut!BX23,Semaines!$F$2:$L$523,6,FALSE),IF($AE23=2019,VLOOKUP(Brut!BX23,Semaines!$G$2:$L$523,5,FALSE),IF($AE23=2020,VLOOKUP(Brut!BX23,Semaines!$H$2:$L$523,4,FALSE),IF($AE23=2021,VLOOKUP(Brut!BX23,Semaines!$I$2:$L$523,3,FALSE),IF($AE23=2022,VLOOKUP(Brut!BX23,Semaines!$J$2:$L$523,2,FALSE),""))))))))))</f>
        <v>27</v>
      </c>
      <c r="BY23" s="119">
        <f>IF($AE23=2013,VLOOKUP(Brut!BX23,Semaines!$A$2:$L$523,12,FALSE),IF($AE23=2014,VLOOKUP(Brut!BX23,Semaines!$B$2:$L$523,11,FALSE),IF($AE23=2015,VLOOKUP(Brut!BX23,Semaines!$C$2:$L$523,10,FALSE),IF($AE23=2016,VLOOKUP(Brut!BX23,Semaines!$D$2:$L$523,9,FALSE),IF($AE23=2017,VLOOKUP(Brut!BX23,Semaines!$E$2:$L$523,8,FALSE),IF($AE23=2018,VLOOKUP(Brut!BX23,Semaines!$F$2:$L$523,7,FALSE),IF($AE23=2019,VLOOKUP(Brut!BX23,Semaines!$G$2:$L$523,6,FALSE),IF($AE23=2020,VLOOKUP(Brut!BX23,Semaines!$H$2:$L$523,5,FALSE),IF($AE23=2021,VLOOKUP(Brut!BX23,Semaines!$I$2:$L$523,4,FALSE),IF($AE23=2022,VLOOKUP(Brut!BX23,Semaines!$J$2:$L$523,3,FALSE),""))))))))))</f>
        <v>2018</v>
      </c>
      <c r="BZ23" s="134"/>
      <c r="CA23" s="133"/>
      <c r="CB23" s="130">
        <f>IF(Import!AQ13=0,"",Import!AQ13)</f>
        <v>43364</v>
      </c>
      <c r="CC23" s="118">
        <f t="array" ref="CC23">IFERROR(IF(CB23="",IF(BZ23="",IF(BX23="","",IF($AE23=2013,VLOOKUP(Brut!BX23+1,Semaines!$A$2:$L$523,11,FALSE),IF($AE23=2014,VLOOKUP(Brut!BX23+1,Semaines!$B$2:$L$523,10,FALSE),IF($AE23=2015,VLOOKUP(Brut!BX23+1,Semaines!$C$2:$L$523,9,FALSE),IF($AE23=2016,VLOOKUP(Brut!BX23+1,Semaines!$D$2:$L$523,8,FALSE),IF($AE23=2017,VLOOKUP(Brut!BX23+1,Semaines!$E$2:$L$523,7,FALSE),IF($AE23=2018,VLOOKUP(Brut!BX23+1,Semaines!$F$2:$L$523,6,FALSE),IF($AE23=2019,VLOOKUP(Brut!BX23+1,Semaines!$G$2:$L$523,5,FALSE),IF($AE23=2020,VLOOKUP(Brut!BX23+1,Semaines!$H$2:$L$523,4,FALSE),IF($AE23=2021,VLOOKUP(Brut!BX23+1,Semaines!$I$2:$L$523,3,FALSE),IF($AE23=2022,VLOOKUP(Brut!BX23+1,Semaines!$J$2:$L$523,2,FALSE),""))))))))))),IF(CA23="",IF($AE23=2013,VLOOKUP(Brut!BX23+1,Semaines!$A$2:$L$523,11,FALSE),IF($AE23=2014,VLOOKUP(Brut!BX23+1,Semaines!$B$2:$L$523,10,FALSE),IF($AE23=2015,VLOOKUP(Brut!BX23+1,Semaines!$C$2:$L$523,9,FALSE),IF($AE23=2016,VLOOKUP(Brut!BX23+1,Semaines!$D$2:$L$523,8,FALSE),IF($AE23=2017,VLOOKUP(Brut!BX23+1,Semaines!$E$2:$L$523,7,FALSE),IF($AE23=2018,VLOOKUP(Brut!BX23+1,Semaines!$F$2:$L$523,6,FALSE),IF($AE23=2019,VLOOKUP(Brut!BX23+1,Semaines!$G$2:$L$523,5,FALSE),IF($AE23=2020,VLOOKUP(Brut!BX23+1,Semaines!$H$2:$L$523,4,FALSE),IF($AE23=2021,VLOOKUP(Brut!BX23+1,Semaines!$I$2:$L$523,3,FALSE),IF($AE23=2022,VLOOKUP(Brut!BX23+1,Semaines!$J$2:$L$523,2,FALSE),"")))))))))),IF($AE23=2013,VLOOKUP(Brut!BZ23+1,Semaines!$A$2:$L$523,11,FALSE),IF($AE23=2014,VLOOKUP(Brut!BZ23+1,Semaines!$B$2:$L$523,10,FALSE),IF($AE23=2015,VLOOKUP(Brut!BZ23+1,Semaines!$C$2:$L$523,9,FALSE),IF($AE23=2016,VLOOKUP(Brut!BZ23+1,Semaines!$D$2:$L$523,8,FALSE),IF($AE23=2017,VLOOKUP(Brut!BZ23+1,Semaines!$E$2:$L$523,7,FALSE),IF($AE23=2018,VLOOKUP(Brut!BZ23+1,Semaines!$F$2:$L$523,6,FALSE),IF($AE23=2019,VLOOKUP(Brut!BZ23+1,Semaines!$G$2:$L$523,5,FALSE),IF($AE23=2020,VLOOKUP(Brut!BZ23+1,Semaines!$H$2:$L$523,4,FALSE),IF($AE23=2021,VLOOKUP(Brut!BZ23+1,Semaines!$I$2:$L$523,3,FALSE),IF($AE23=2022,VLOOKUP(Brut!BZ23+1,Semaines!$J$2:$L$523,2,FALSE),"")))))))))))),_xlfn.ISOWEEKNUM(CB23)),"")</f>
        <v>38</v>
      </c>
      <c r="CD23" s="119">
        <f>IF(CB23="",IF(CA23="",IF(BY23="","",IF($AE23=2013,VLOOKUP(Brut!CC23,Semaines!$A$2:$L$523,12,FALSE),IF($AE23=2014,VLOOKUP(Brut!CC23,Semaines!$B$2:$L$523,11,FALSE),IF($AE23=2015,VLOOKUP(Brut!CC23,Semaines!$C$2:$L$523,10,FALSE),IF($AE23=2016,VLOOKUP(Brut!CC23,Semaines!$D$2:$L$523,9,FALSE),IF($AE23=2017,VLOOKUP(Brut!CC23,Semaines!$E$2:$L$523,8,FALSE),IF($AE23=2018,VLOOKUP(Brut!CC23,Semaines!$F$2:$L$523,7,FALSE),IF($AE23=2019,VLOOKUP(Brut!CC23,Semaines!$G$2:$L$523,6,FALSE),IF($AE23=2020,VLOOKUP(Brut!CC23,Semaines!$H$2:$L$523,5,FALSE),IF($AE23=2021,VLOOKUP(Brut!CC23,Semaines!$I$2:$L$523,4,FALSE),IF($AE23=2022,VLOOKUP(Brut!CC23,Semaines!$J$2:$L$523,3,FALSE),""))))))))))),IF(BZ23="",IF($AE23=2013,VLOOKUP(Brut!CC23,Semaines!$A$2:$L$523,12,FALSE),IF($AE23=2014,VLOOKUP(Brut!CC23,Semaines!$B$2:$L$523,11,FALSE),IF($AE23=2015,VLOOKUP(Brut!CC23,Semaines!$C$2:$L$523,10,FALSE),IF($AE23=2016,VLOOKUP(Brut!CC23,Semaines!$D$2:$L$523,9,FALSE),IF($AE23=2017,VLOOKUP(Brut!CC23,Semaines!$E$2:$L$523,8,FALSE),IF($AE23=2018,VLOOKUP(Brut!CC23,Semaines!$F$2:$L$523,7,FALSE),IF($AE23=2019,VLOOKUP(Brut!CC23,Semaines!$G$2:$L$523,6,FALSE),IF($AE23=2020,VLOOKUP(Brut!CC23,Semaines!$H$2:$L$523,5,FALSE),IF($AE23=2021,VLOOKUP(Brut!CC23,Semaines!$I$2:$L$523,4,FALSE),IF($AE23=2022,VLOOKUP(Brut!CC23,Semaines!$J$2:$L$523,3,FALSE),"")))))))))),IF(BY23="","",IF($AE23=2013,VLOOKUP(Brut!CC23,Semaines!$A$2:$L$523,12,FALSE),IF($AE23=2014,VLOOKUP(Brut!CC23,Semaines!$B$2:$L$523,11,FALSE),IF($AE23=2015,VLOOKUP(Brut!CC23,Semaines!$C$2:$L$523,10,FALSE),IF($AE23=2016,VLOOKUP(Brut!CC23,Semaines!$D$2:$L$523,9,FALSE),IF($AE23=2017,VLOOKUP(Brut!CC23,Semaines!$E$2:$L$523,8,FALSE),IF($AE23=2018,VLOOKUP(Brut!CC23,Semaines!$F$2:$L$523,7,FALSE),IF($AE23=2019,VLOOKUP(Brut!CC23,Semaines!$G$2:$L$523,6,FALSE),IF($AE23=2020,VLOOKUP(Brut!CC23,Semaines!$H$2:$L$523,5,FALSE),IF($AE23=2021,VLOOKUP(Brut!CC23,Semaines!$I$2:$L$523,4,FALSE),IF($AE23=2022,VLOOKUP(Brut!CC23,Semaines!$J$2:$L$523,3,FALSE),""))))))))))))),IF(AND(MONTH(CB23)=12,_xlfn.ISOWEEKNUM(CB23)=1),YEAR(CB23)+1,YEAR(CB23)))</f>
        <v>2018</v>
      </c>
      <c r="CE23" s="132"/>
      <c r="CF23" s="133"/>
      <c r="CG23" s="118">
        <f>IF($AE23=2013,VLOOKUP(Brut!CG23,Semaines!$A$2:$L$523,11,FALSE),IF($AE23=2014,VLOOKUP(Brut!CG23,Semaines!$B$2:$L$523,10,FALSE),IF($AE23=2015,VLOOKUP(Brut!CG23,Semaines!$C$2:$L$523,9,FALSE),IF($AE23=2016,VLOOKUP(Brut!CG23,Semaines!$D$2:$L$523,8,FALSE),IF($AE23=2017,VLOOKUP(Brut!CG23,Semaines!$E$2:$L$523,7,FALSE),IF($AE23=2018,VLOOKUP(Brut!CG23,Semaines!$F$2:$L$523,6,FALSE),IF($AE23=2019,VLOOKUP(Brut!CG23,Semaines!$G$2:$L$523,5,FALSE),IF($AE23=2020,VLOOKUP(Brut!CG23,Semaines!$H$2:$L$523,4,FALSE),IF($AE23=2021,VLOOKUP(Brut!CG23,Semaines!$I$2:$L$523,3,FALSE),IF($AE23=2022,VLOOKUP(Brut!CG23,Semaines!$J$2:$L$523,2,FALSE),""))))))))))</f>
        <v>28</v>
      </c>
      <c r="CH23" s="119">
        <f>IF($AE23=2013,VLOOKUP(Brut!CG23,Semaines!$A$2:$L$523,12,FALSE),IF($AE23=2014,VLOOKUP(Brut!CG23,Semaines!$B$2:$L$523,11,FALSE),IF($AE23=2015,VLOOKUP(Brut!CG23,Semaines!$C$2:$L$523,10,FALSE),IF($AE23=2016,VLOOKUP(Brut!CG23,Semaines!$D$2:$L$523,9,FALSE),IF($AE23=2017,VLOOKUP(Brut!CG23,Semaines!$E$2:$L$523,8,FALSE),IF($AE23=2018,VLOOKUP(Brut!CG23,Semaines!$F$2:$L$523,7,FALSE),IF($AE23=2019,VLOOKUP(Brut!CG23,Semaines!$G$2:$L$523,6,FALSE),IF($AE23=2020,VLOOKUP(Brut!CG23,Semaines!$H$2:$L$523,5,FALSE),IF($AE23=2021,VLOOKUP(Brut!CG23,Semaines!$I$2:$L$523,4,FALSE),IF($AE23=2022,VLOOKUP(Brut!CG23,Semaines!$J$2:$L$523,3,FALSE),""))))))))))</f>
        <v>2018</v>
      </c>
      <c r="CI23" s="134"/>
      <c r="CJ23" s="133"/>
      <c r="CK23" s="208"/>
      <c r="CL23" s="118">
        <f>IF($AE23=2013,VLOOKUP(Brut!CL23,Semaines!$A$2:$L$523,11,FALSE),IF($AE23=2014,VLOOKUP(Brut!CL23,Semaines!$B$2:$L$523,10,FALSE),IF($AE23=2015,VLOOKUP(Brut!CL23,Semaines!$C$2:$L$523,9,FALSE),IF($AE23=2016,VLOOKUP(Brut!CL23,Semaines!$D$2:$L$523,8,FALSE),IF($AE23=2017,VLOOKUP(Brut!CL23,Semaines!$E$2:$L$523,7,FALSE),IF($AE23=2018,VLOOKUP(Brut!CL23,Semaines!$F$2:$L$523,6,FALSE),IF($AE23=2019,VLOOKUP(Brut!CL23,Semaines!$G$2:$L$523,5,FALSE),IF($AE23=2020,VLOOKUP(Brut!CL23,Semaines!$H$2:$L$523,4,FALSE),IF($AE23=2021,VLOOKUP(Brut!CL23,Semaines!$I$2:$L$523,3,FALSE),IF($AE23=2022,VLOOKUP(Brut!CL23,Semaines!$J$2:$L$523,2,FALSE),""))))))))))</f>
        <v>29</v>
      </c>
      <c r="CM23" s="119">
        <f>IF($AE23=2013,VLOOKUP(Brut!CL23,Semaines!$A$2:$L$523,12,FALSE),IF($AE23=2014,VLOOKUP(Brut!CL23,Semaines!$B$2:$L$523,11,FALSE),IF($AE23=2015,VLOOKUP(Brut!CL23,Semaines!$C$2:$L$523,10,FALSE),IF($AE23=2016,VLOOKUP(Brut!CL23,Semaines!$D$2:$L$523,9,FALSE),IF($AE23=2017,VLOOKUP(Brut!CL23,Semaines!$E$2:$L$523,8,FALSE),IF($AE23=2018,VLOOKUP(Brut!CL23,Semaines!$F$2:$L$523,7,FALSE),IF($AE23=2019,VLOOKUP(Brut!CL23,Semaines!$G$2:$L$523,6,FALSE),IF($AE23=2020,VLOOKUP(Brut!CL23,Semaines!$H$2:$L$523,5,FALSE),IF($AE23=2021,VLOOKUP(Brut!CL23,Semaines!$I$2:$L$523,4,FALSE),IF($AE23=2022,VLOOKUP(Brut!CL23,Semaines!$J$2:$L$523,3,FALSE),""))))))))))</f>
        <v>2018</v>
      </c>
      <c r="CN23" s="134"/>
      <c r="CO23" s="133"/>
      <c r="CP23" s="118">
        <f>IF($AE23=2013,VLOOKUP(Brut!CP23,Semaines!$A$2:$L$523,11,FALSE),IF($AE23=2014,VLOOKUP(Brut!CP23,Semaines!$B$2:$L$523,10,FALSE),IF($AE23=2015,VLOOKUP(Brut!CP23,Semaines!$C$2:$L$523,9,FALSE),IF($AE23=2016,VLOOKUP(Brut!CP23,Semaines!$D$2:$L$523,8,FALSE),IF($AE23=2017,VLOOKUP(Brut!CP23,Semaines!$E$2:$L$523,7,FALSE),IF($AE23=2018,VLOOKUP(Brut!CP23,Semaines!$F$2:$L$523,6,FALSE),IF($AE23=2019,VLOOKUP(Brut!CP23,Semaines!$G$2:$L$523,5,FALSE),IF($AE23=2020,VLOOKUP(Brut!CP23,Semaines!$H$2:$L$523,4,FALSE),IF($AE23=2021,VLOOKUP(Brut!CP23,Semaines!$I$2:$L$523,3,FALSE),IF($AE23=2022,VLOOKUP(Brut!CP23,Semaines!$J$2:$L$523,2,FALSE),""))))))))))</f>
        <v>29</v>
      </c>
      <c r="CQ23" s="119">
        <f>IF($AE23=2013,VLOOKUP(Brut!CP23,Semaines!$A$2:$L$523,12,FALSE),IF($AE23=2014,VLOOKUP(Brut!CP23,Semaines!$B$2:$L$523,11,FALSE),IF($AE23=2015,VLOOKUP(Brut!CP23,Semaines!$C$2:$L$523,10,FALSE),IF($AE23=2016,VLOOKUP(Brut!CP23,Semaines!$D$2:$L$523,9,FALSE),IF($AE23=2017,VLOOKUP(Brut!CP23,Semaines!$E$2:$L$523,8,FALSE),IF($AE23=2018,VLOOKUP(Brut!CP23,Semaines!$F$2:$L$523,7,FALSE),IF($AE23=2019,VLOOKUP(Brut!CP23,Semaines!$G$2:$L$523,6,FALSE),IF($AE23=2020,VLOOKUP(Brut!CP23,Semaines!$H$2:$L$523,5,FALSE),IF($AE23=2021,VLOOKUP(Brut!CP23,Semaines!$I$2:$L$523,4,FALSE),IF($AE23=2022,VLOOKUP(Brut!CP23,Semaines!$J$2:$L$523,3,FALSE),""))))))))))</f>
        <v>2018</v>
      </c>
      <c r="CR23" s="134"/>
      <c r="CS23" s="133"/>
      <c r="CT23" s="208"/>
      <c r="CU23" s="118">
        <f>IF($AE23=2013,VLOOKUP(Brut!CV23,Semaines!$A$2:$L$523,11,FALSE),IF($AE23=2014,VLOOKUP(Brut!CV23,Semaines!$B$2:$L$523,10,FALSE),IF($AE23=2015,VLOOKUP(Brut!CV23,Semaines!$C$2:$L$523,9,FALSE),IF($AE23=2016,VLOOKUP(Brut!CV23,Semaines!$D$2:$L$523,8,FALSE),IF($AE23=2017,VLOOKUP(Brut!CV23,Semaines!$E$2:$L$523,7,FALSE),IF($AE23=2018,VLOOKUP(Brut!CV23,Semaines!$F$2:$L$523,6,FALSE),IF($AE23=2019,VLOOKUP(Brut!CV23,Semaines!$G$2:$L$523,5,FALSE),IF($AE23=2020,VLOOKUP(Brut!CV23,Semaines!$H$2:$L$523,4,FALSE),IF($AE23=2021,VLOOKUP(Brut!CV23,Semaines!$I$2:$L$523,3,FALSE),IF($AE23=2022,VLOOKUP(Brut!CV23,Semaines!$J$2:$L$523,2,FALSE),""))))))))))</f>
        <v>29</v>
      </c>
      <c r="CV23" s="119">
        <f>IF($AE23=2013,VLOOKUP(Brut!CV23,Semaines!$A$2:$L$523,12,FALSE),IF($AE23=2014,VLOOKUP(Brut!CV23,Semaines!$B$2:$L$523,11,FALSE),IF($AE23=2015,VLOOKUP(Brut!CV23,Semaines!$C$2:$L$523,10,FALSE),IF($AE23=2016,VLOOKUP(Brut!CV23,Semaines!$D$2:$L$523,9,FALSE),IF($AE23=2017,VLOOKUP(Brut!CV23,Semaines!$E$2:$L$523,8,FALSE),IF($AE23=2018,VLOOKUP(Brut!CV23,Semaines!$F$2:$L$523,7,FALSE),IF($AE23=2019,VLOOKUP(Brut!CV23,Semaines!$G$2:$L$523,6,FALSE),IF($AE23=2020,VLOOKUP(Brut!CV23,Semaines!$H$2:$L$523,5,FALSE),IF($AE23=2021,VLOOKUP(Brut!CV23,Semaines!$I$2:$L$523,4,FALSE),IF($AE23=2022,VLOOKUP(Brut!CV23,Semaines!$J$2:$L$523,3,FALSE),""))))))))))</f>
        <v>2018</v>
      </c>
      <c r="CW23" s="134"/>
      <c r="CX23" s="133"/>
      <c r="CY23" s="208"/>
      <c r="CZ23" s="118">
        <f>IF($AE23=2013,VLOOKUP(Brut!DB23,Semaines!$A$2:$L$523,11,FALSE),IF($AE23=2014,VLOOKUP(Brut!DB23,Semaines!$B$2:$L$523,10,FALSE),IF($AE23=2015,VLOOKUP(Brut!DB23,Semaines!$C$2:$L$523,9,FALSE),IF($AE23=2016,VLOOKUP(Brut!DB23,Semaines!$D$2:$L$523,8,FALSE),IF($AE23=2017,VLOOKUP(Brut!DB23,Semaines!$E$2:$L$523,7,FALSE),IF($AE23=2018,VLOOKUP(Brut!DB23,Semaines!$F$2:$L$523,6,FALSE),IF($AE23=2019,VLOOKUP(Brut!DB23,Semaines!$G$2:$L$523,5,FALSE),IF($AE23=2020,VLOOKUP(Brut!DB23,Semaines!$H$2:$L$523,4,FALSE),IF($AE23=2021,VLOOKUP(Brut!DB23,Semaines!$I$2:$L$523,3,FALSE),IF($AE23=2022,VLOOKUP(Brut!DB23,Semaines!$J$2:$L$523,2,FALSE),""))))))))))</f>
        <v>29</v>
      </c>
      <c r="DA23" s="119">
        <f>IF($AE23=2013,VLOOKUP(Brut!DB23,Semaines!$A$2:$L$523,12,FALSE),IF($AE23=2014,VLOOKUP(Brut!DB23,Semaines!$B$2:$L$523,11,FALSE),IF($AE23=2015,VLOOKUP(Brut!DB23,Semaines!$C$2:$L$523,10,FALSE),IF($AE23=2016,VLOOKUP(Brut!DB23,Semaines!$D$2:$L$523,9,FALSE),IF($AE23=2017,VLOOKUP(Brut!DB23,Semaines!$E$2:$L$523,8,FALSE),IF($AE23=2018,VLOOKUP(Brut!DB23,Semaines!$F$2:$L$523,7,FALSE),IF($AE23=2019,VLOOKUP(Brut!DB23,Semaines!$G$2:$L$523,6,FALSE),IF($AE23=2020,VLOOKUP(Brut!DB23,Semaines!$H$2:$L$523,5,FALSE),IF($AE23=2021,VLOOKUP(Brut!DB23,Semaines!$I$2:$L$523,4,FALSE),IF($AE23=2022,VLOOKUP(Brut!DB23,Semaines!$J$2:$L$523,3,FALSE),""))))))))))</f>
        <v>2018</v>
      </c>
      <c r="DB23" s="134"/>
      <c r="DC23" s="133"/>
      <c r="DD23" s="210"/>
      <c r="DE23" s="209"/>
      <c r="DF23" s="208"/>
      <c r="DG23" s="118">
        <f>IF($AE23=2013,VLOOKUP(Brut!DI23,Semaines!$A$2:$L$523,11,FALSE),IF($AE23=2014,VLOOKUP(Brut!DI23,Semaines!$B$2:$L$523,10,FALSE),IF($AE23=2015,VLOOKUP(Brut!DI23,Semaines!$C$2:$L$523,9,FALSE),IF($AE23=2016,VLOOKUP(Brut!DI23,Semaines!$D$2:$L$523,8,FALSE),IF($AE23=2017,VLOOKUP(Brut!DI23,Semaines!$E$2:$L$523,7,FALSE),IF($AE23=2018,VLOOKUP(Brut!DI23,Semaines!$F$2:$L$523,6,FALSE),IF($AE23=2019,VLOOKUP(Brut!DI23,Semaines!$G$2:$L$523,5,FALSE),IF($AE23=2020,VLOOKUP(Brut!DI23,Semaines!$H$2:$L$523,4,FALSE),IF($AE23=2021,VLOOKUP(Brut!DI23,Semaines!$I$2:$L$523,3,FALSE),IF($AE23=2022,VLOOKUP(Brut!DI23,Semaines!$J$2:$L$523,2,FALSE),""))))))))))</f>
        <v>30</v>
      </c>
      <c r="DH23" s="119">
        <f>IF($AE23=2013,VLOOKUP(Brut!DI23,Semaines!$A$2:$L$523,12,FALSE),IF($AE23=2014,VLOOKUP(Brut!DI23,Semaines!$B$2:$L$523,11,FALSE),IF($AE23=2015,VLOOKUP(Brut!DI23,Semaines!$C$2:$L$523,10,FALSE),IF($AE23=2016,VLOOKUP(Brut!DI23,Semaines!$D$2:$L$523,9,FALSE),IF($AE23=2017,VLOOKUP(Brut!DI23,Semaines!$E$2:$L$523,8,FALSE),IF($AE23=2018,VLOOKUP(Brut!DI23,Semaines!$F$2:$L$523,7,FALSE),IF($AE23=2019,VLOOKUP(Brut!DI23,Semaines!$G$2:$L$523,6,FALSE),IF($AE23=2020,VLOOKUP(Brut!DI23,Semaines!$H$2:$L$523,5,FALSE),IF($AE23=2021,VLOOKUP(Brut!DI23,Semaines!$I$2:$L$523,4,FALSE),IF($AE23=2022,VLOOKUP(Brut!DI23,Semaines!$J$2:$L$523,3,FALSE),""))))))))))</f>
        <v>2018</v>
      </c>
      <c r="DI23" s="134"/>
      <c r="DJ23" s="133"/>
      <c r="DK23" s="208"/>
      <c r="DL23" s="118">
        <f>IF($AE23=2013,VLOOKUP(Brut!DN23,Semaines!$A$2:$L$523,11,FALSE),IF($AE23=2014,VLOOKUP(Brut!DN23,Semaines!$B$2:$L$523,10,FALSE),IF($AE23=2015,VLOOKUP(Brut!DN23,Semaines!$C$2:$L$523,9,FALSE),IF($AE23=2016,VLOOKUP(Brut!DN23,Semaines!$D$2:$L$523,8,FALSE),IF($AE23=2017,VLOOKUP(Brut!DN23,Semaines!$E$2:$L$523,7,FALSE),IF($AE23=2018,VLOOKUP(Brut!DN23,Semaines!$F$2:$L$523,6,FALSE),IF($AE23=2019,VLOOKUP(Brut!DN23,Semaines!$G$2:$L$523,5,FALSE),IF($AE23=2020,VLOOKUP(Brut!DN23,Semaines!$H$2:$L$523,4,FALSE),IF($AE23=2021,VLOOKUP(Brut!DN23,Semaines!$I$2:$L$523,3,FALSE),IF($AE23=2022,VLOOKUP(Brut!DN23,Semaines!$J$2:$L$523,2,FALSE),""))))))))))</f>
        <v>31</v>
      </c>
      <c r="DM23" s="119">
        <f>IF($AE23=2013,VLOOKUP(Brut!DN23,Semaines!$A$2:$L$523,12,FALSE),IF($AE23=2014,VLOOKUP(Brut!DN23,Semaines!$B$2:$L$523,11,FALSE),IF($AE23=2015,VLOOKUP(Brut!DN23,Semaines!$C$2:$L$523,10,FALSE),IF($AE23=2016,VLOOKUP(Brut!DN23,Semaines!$D$2:$L$523,9,FALSE),IF($AE23=2017,VLOOKUP(Brut!DN23,Semaines!$E$2:$L$523,8,FALSE),IF($AE23=2018,VLOOKUP(Brut!DN23,Semaines!$F$2:$L$523,7,FALSE),IF($AE23=2019,VLOOKUP(Brut!DN23,Semaines!$G$2:$L$523,6,FALSE),IF($AE23=2020,VLOOKUP(Brut!DN23,Semaines!$H$2:$L$523,5,FALSE),IF($AE23=2021,VLOOKUP(Brut!DN23,Semaines!$I$2:$L$523,4,FALSE),IF($AE23=2022,VLOOKUP(Brut!DN23,Semaines!$J$2:$L$523,3,FALSE),""))))))))))</f>
        <v>2018</v>
      </c>
      <c r="DN23" s="134"/>
      <c r="DO23" s="133"/>
      <c r="DP23" s="208"/>
      <c r="DQ23" s="209"/>
      <c r="DR23" s="208"/>
      <c r="DS23" s="118">
        <f>IF($AE23=2013,VLOOKUP(Brut!DU23,Semaines!$A$2:$L$523,11,FALSE),IF($AE23=2014,VLOOKUP(Brut!DU23,Semaines!$B$2:$L$523,10,FALSE),IF($AE23=2015,VLOOKUP(Brut!DU23,Semaines!$C$2:$L$523,9,FALSE),IF($AE23=2016,VLOOKUP(Brut!DU23,Semaines!$D$2:$L$523,8,FALSE),IF($AE23=2017,VLOOKUP(Brut!DU23,Semaines!$E$2:$L$523,7,FALSE),IF($AE23=2018,VLOOKUP(Brut!DU23,Semaines!$F$2:$L$523,6,FALSE),IF($AE23=2019,VLOOKUP(Brut!DU23,Semaines!$G$2:$L$523,5,FALSE),IF($AE23=2020,VLOOKUP(Brut!DU23,Semaines!$H$2:$L$523,4,FALSE),IF($AE23=2021,VLOOKUP(Brut!DU23,Semaines!$I$2:$L$523,3,FALSE),IF($AE23=2022,VLOOKUP(Brut!DU23,Semaines!$J$2:$L$523,2,FALSE),""))))))))))</f>
        <v>31</v>
      </c>
      <c r="DT23" s="119">
        <f>IF($AE23=2013,VLOOKUP(Brut!DU23,Semaines!$A$2:$L$523,12,FALSE),IF($AE23=2014,VLOOKUP(Brut!DU23,Semaines!$B$2:$L$523,11,FALSE),IF($AE23=2015,VLOOKUP(Brut!DU23,Semaines!$C$2:$L$523,10,FALSE),IF($AE23=2016,VLOOKUP(Brut!DU23,Semaines!$D$2:$L$523,9,FALSE),IF($AE23=2017,VLOOKUP(Brut!DU23,Semaines!$E$2:$L$523,8,FALSE),IF($AE23=2018,VLOOKUP(Brut!DU23,Semaines!$F$2:$L$523,7,FALSE),IF($AE23=2019,VLOOKUP(Brut!DU23,Semaines!$G$2:$L$523,6,FALSE),IF($AE23=2020,VLOOKUP(Brut!DU23,Semaines!$H$2:$L$523,5,FALSE),IF($AE23=2021,VLOOKUP(Brut!DU23,Semaines!$I$2:$L$523,4,FALSE),IF($AE23=2022,VLOOKUP(Brut!DU23,Semaines!$J$2:$L$523,3,FALSE),""))))))))))</f>
        <v>2018</v>
      </c>
      <c r="DU23" s="134"/>
      <c r="DV23" s="133"/>
      <c r="DW23" s="118">
        <f>IF($AE23=2013,VLOOKUP(Brut!DY23,Semaines!$A$2:$L$523,11,FALSE),IF($AE23=2014,VLOOKUP(Brut!DY23,Semaines!$B$2:$L$523,10,FALSE),IF($AE23=2015,VLOOKUP(Brut!DY23,Semaines!$C$2:$L$523,9,FALSE),IF($AE23=2016,VLOOKUP(Brut!DY23,Semaines!$D$2:$L$523,8,FALSE),IF($AE23=2017,VLOOKUP(Brut!DY23,Semaines!$E$2:$L$523,7,FALSE),IF($AE23=2018,VLOOKUP(Brut!DY23,Semaines!$F$2:$L$523,6,FALSE),IF($AE23=2019,VLOOKUP(Brut!DY23,Semaines!$G$2:$L$523,5,FALSE),IF($AE23=2020,VLOOKUP(Brut!DY23,Semaines!$H$2:$L$523,4,FALSE),IF($AE23=2021,VLOOKUP(Brut!DY23,Semaines!$I$2:$L$523,3,FALSE),IF($AE23=2022,VLOOKUP(Brut!DY23,Semaines!$J$2:$L$523,2,FALSE),""))))))))))</f>
        <v>32</v>
      </c>
      <c r="DX23" s="119">
        <f>IF($AE23=2013,VLOOKUP(Brut!DY23,Semaines!$A$2:$L$523,12,FALSE),IF($AE23=2014,VLOOKUP(Brut!DY23,Semaines!$B$2:$L$523,11,FALSE),IF($AE23=2015,VLOOKUP(Brut!DY23,Semaines!$C$2:$L$523,10,FALSE),IF($AE23=2016,VLOOKUP(Brut!DY23,Semaines!$D$2:$L$523,9,FALSE),IF($AE23=2017,VLOOKUP(Brut!DY23,Semaines!$E$2:$L$523,8,FALSE),IF($AE23=2018,VLOOKUP(Brut!DY23,Semaines!$F$2:$L$523,7,FALSE),IF($AE23=2019,VLOOKUP(Brut!DY23,Semaines!$G$2:$L$523,6,FALSE),IF($AE23=2020,VLOOKUP(Brut!DY23,Semaines!$H$2:$L$523,5,FALSE),IF($AE23=2021,VLOOKUP(Brut!DY23,Semaines!$I$2:$L$523,4,FALSE),IF($AE23=2022,VLOOKUP(Brut!DY23,Semaines!$J$2:$L$523,3,FALSE),""))))))))))</f>
        <v>2018</v>
      </c>
      <c r="DY23" s="134"/>
      <c r="DZ23" s="133"/>
      <c r="EA23" s="118">
        <f>IF($AE23=2013,VLOOKUP(Brut!EC23,Semaines!$A$2:$L$523,11,FALSE),IF($AE23=2014,VLOOKUP(Brut!EC23,Semaines!$B$2:$L$523,10,FALSE),IF($AE23=2015,VLOOKUP(Brut!EC23,Semaines!$C$2:$L$523,9,FALSE),IF($AE23=2016,VLOOKUP(Brut!EC23,Semaines!$D$2:$L$523,8,FALSE),IF($AE23=2017,VLOOKUP(Brut!EC23,Semaines!$E$2:$L$523,7,FALSE),IF($AE23=2018,VLOOKUP(Brut!EC23,Semaines!$F$2:$L$523,6,FALSE),IF($AE23=2019,VLOOKUP(Brut!EC23,Semaines!$G$2:$L$523,5,FALSE),IF($AE23=2020,VLOOKUP(Brut!EC23,Semaines!$H$2:$L$523,4,FALSE),IF($AE23=2021,VLOOKUP(Brut!EC23,Semaines!$I$2:$L$523,3,FALSE),IF($AE23=2022,VLOOKUP(Brut!EC23,Semaines!$J$2:$L$523,2,FALSE),""))))))))))</f>
        <v>32</v>
      </c>
      <c r="EB23" s="119">
        <f>IF($AE23=2013,VLOOKUP(Brut!EC23,Semaines!$A$2:$L$523,12,FALSE),IF($AE23=2014,VLOOKUP(Brut!EC23,Semaines!$B$2:$L$523,11,FALSE),IF($AE23=2015,VLOOKUP(Brut!EC23,Semaines!$C$2:$L$523,10,FALSE),IF($AE23=2016,VLOOKUP(Brut!EC23,Semaines!$D$2:$L$523,9,FALSE),IF($AE23=2017,VLOOKUP(Brut!EC23,Semaines!$E$2:$L$523,8,FALSE),IF($AE23=2018,VLOOKUP(Brut!EC23,Semaines!$F$2:$L$523,7,FALSE),IF($AE23=2019,VLOOKUP(Brut!EC23,Semaines!$G$2:$L$523,6,FALSE),IF($AE23=2020,VLOOKUP(Brut!EC23,Semaines!$H$2:$L$523,5,FALSE),IF($AE23=2021,VLOOKUP(Brut!EC23,Semaines!$I$2:$L$523,4,FALSE),IF($AE23=2022,VLOOKUP(Brut!EC23,Semaines!$J$2:$L$523,3,FALSE),""))))))))))</f>
        <v>2018</v>
      </c>
      <c r="EC23" s="134"/>
      <c r="ED23" s="133"/>
      <c r="EE23" s="118">
        <f>IF($AE23=2013,VLOOKUP(Brut!EG23,Semaines!$A$2:$L$523,11,FALSE),IF($AE23=2014,VLOOKUP(Brut!EG23,Semaines!$B$2:$L$523,10,FALSE),IF($AE23=2015,VLOOKUP(Brut!EG23,Semaines!$C$2:$L$523,9,FALSE),IF($AE23=2016,VLOOKUP(Brut!EG23,Semaines!$D$2:$L$523,8,FALSE),IF($AE23=2017,VLOOKUP(Brut!EG23,Semaines!$E$2:$L$523,7,FALSE),IF($AE23=2018,VLOOKUP(Brut!EG23,Semaines!$F$2:$L$523,6,FALSE),IF($AE23=2019,VLOOKUP(Brut!EG23,Semaines!$G$2:$L$523,5,FALSE),IF($AE23=2020,VLOOKUP(Brut!EG23,Semaines!$H$2:$L$523,4,FALSE),IF($AE23=2021,VLOOKUP(Brut!EG23,Semaines!$I$2:$L$523,3,FALSE),IF($AE23=2022,VLOOKUP(Brut!EG23,Semaines!$J$2:$L$523,2,FALSE),""))))))))))</f>
        <v>32</v>
      </c>
      <c r="EF23" s="119">
        <f>IF($AE23=2013,VLOOKUP(Brut!EG23,Semaines!$A$2:$L$523,12,FALSE),IF($AE23=2014,VLOOKUP(Brut!EG23,Semaines!$B$2:$L$523,11,FALSE),IF($AE23=2015,VLOOKUP(Brut!EG23,Semaines!$C$2:$L$523,10,FALSE),IF($AE23=2016,VLOOKUP(Brut!EG23,Semaines!$D$2:$L$523,9,FALSE),IF($AE23=2017,VLOOKUP(Brut!EG23,Semaines!$E$2:$L$523,8,FALSE),IF($AE23=2018,VLOOKUP(Brut!EG23,Semaines!$F$2:$L$523,7,FALSE),IF($AE23=2019,VLOOKUP(Brut!EG23,Semaines!$G$2:$L$523,6,FALSE),IF($AE23=2020,VLOOKUP(Brut!EG23,Semaines!$H$2:$L$523,5,FALSE),IF($AE23=2021,VLOOKUP(Brut!EG23,Semaines!$I$2:$L$523,4,FALSE),IF($AE23=2022,VLOOKUP(Brut!EG23,Semaines!$J$2:$L$523,3,FALSE),""))))))))))</f>
        <v>2018</v>
      </c>
      <c r="EG23" s="134"/>
      <c r="EH23" s="133"/>
      <c r="EI23" s="130">
        <f>IF(Import!AU13=0,"",Import!AU13)</f>
        <v>43430</v>
      </c>
      <c r="EJ23" s="118">
        <f t="array" ref="EJ23">IFERROR(IF(EI23="",IF(EG23="",IF(EE23="","",IF($AE23=2013,VLOOKUP(Brut!EG23+1,Semaines!$A$2:$L$523,11,FALSE),IF($AE23=2014,VLOOKUP(Brut!EG23+1,Semaines!$B$2:$L$523,10,FALSE),IF($AE23=2015,VLOOKUP(Brut!EG23+1,Semaines!$C$2:$L$523,9,FALSE),IF($AE23=2016,VLOOKUP(Brut!EG23+1,Semaines!$D$2:$L$523,8,FALSE),IF($AE23=2017,VLOOKUP(Brut!EG23+1,Semaines!$E$2:$L$523,7,FALSE),IF($AE23=2018,VLOOKUP(Brut!EG23+1,Semaines!$F$2:$L$523,6,FALSE),IF($AE23=2019,VLOOKUP(Brut!EG23+1,Semaines!$G$2:$L$523,5,FALSE),IF($AE23=2020,VLOOKUP(Brut!EG23+1,Semaines!$H$2:$L$523,4,FALSE),IF($AE23=2021,VLOOKUP(Brut!EG23+1,Semaines!$I$2:$L$523,3,FALSE),IF($AE23=2022,VLOOKUP(Brut!EG23+1,Semaines!$J$2:$L$523,2,FALSE),""))))))))))),IF(EH23="",IF($AE23=2013,VLOOKUP(Brut!EG23+1,Semaines!$A$2:$L$523,11,FALSE),IF($AE23=2014,VLOOKUP(Brut!EG23+1,Semaines!$B$2:$L$523,10,FALSE),IF($AE23=2015,VLOOKUP(Brut!EG23+1,Semaines!$C$2:$L$523,9,FALSE),IF($AE23=2016,VLOOKUP(Brut!EG23+1,Semaines!$D$2:$L$523,8,FALSE),IF($AE23=2017,VLOOKUP(Brut!EG23+1,Semaines!$E$2:$L$523,7,FALSE),IF($AE23=2018,VLOOKUP(Brut!EG23+1,Semaines!$F$2:$L$523,6,FALSE),IF($AE23=2019,VLOOKUP(Brut!EG23+1,Semaines!$G$2:$L$523,5,FALSE),IF($AE23=2020,VLOOKUP(Brut!EG23+1,Semaines!$H$2:$L$523,4,FALSE),IF($AE23=2021,VLOOKUP(Brut!EG23+1,Semaines!$I$2:$L$523,3,FALSE),IF($AE23=2022,VLOOKUP(Brut!EG23+1,Semaines!$J$2:$L$523,2,FALSE),"")))))))))),IF($AE23=2013,VLOOKUP(Brut!EI23+1,Semaines!$A$2:$L$523,11,FALSE),IF($AE23=2014,VLOOKUP(Brut!EI23+1,Semaines!$B$2:$L$523,10,FALSE),IF($AE23=2015,VLOOKUP(Brut!EI23+1,Semaines!$C$2:$L$523,9,FALSE),IF($AE23=2016,VLOOKUP(Brut!EI23+1,Semaines!$D$2:$L$523,8,FALSE),IF($AE23=2017,VLOOKUP(Brut!EI23+1,Semaines!$E$2:$L$523,7,FALSE),IF($AE23=2018,VLOOKUP(Brut!EI23+1,Semaines!$F$2:$L$523,6,FALSE),IF($AE23=2019,VLOOKUP(Brut!EI23+1,Semaines!$G$2:$L$523,5,FALSE),IF($AE23=2020,VLOOKUP(Brut!EI23+1,Semaines!$H$2:$L$523,4,FALSE),IF($AE23=2021,VLOOKUP(Brut!EI23+1,Semaines!$I$2:$L$523,3,FALSE),IF($AE23=2022,VLOOKUP(Brut!EI23+1,Semaines!$J$2:$L$523,2,FALSE),"")))))))))))),_xlfn.ISOWEEKNUM(EI23)),"")</f>
        <v>48</v>
      </c>
      <c r="EK23" s="119">
        <f>IF(EI23="",IF(EH23="",IF(EF23="","",IF($AE23=2013,VLOOKUP(Brut!EL23,Semaines!$A$2:$L$523,12,FALSE),IF($AE23=2014,VLOOKUP(Brut!EL23,Semaines!$B$2:$L$523,11,FALSE),IF($AE23=2015,VLOOKUP(Brut!EL23,Semaines!$C$2:$L$523,10,FALSE),IF($AE23=2016,VLOOKUP(Brut!EL23,Semaines!$D$2:$L$523,9,FALSE),IF($AE23=2017,VLOOKUP(Brut!EL23,Semaines!$E$2:$L$523,8,FALSE),IF($AE23=2018,VLOOKUP(Brut!EL23,Semaines!$F$2:$L$523,7,FALSE),IF($AE23=2019,VLOOKUP(Brut!EL23,Semaines!$G$2:$L$523,6,FALSE),IF($AE23=2020,VLOOKUP(Brut!EL23,Semaines!$H$2:$L$523,5,FALSE),IF($AE23=2021,VLOOKUP(Brut!EL23,Semaines!$I$2:$L$523,4,FALSE),IF($AE23=2022,VLOOKUP(Brut!EL23,Semaines!$J$2:$L$523,3,FALSE),""))))))))))),IF(EG23="",IF($AE23=2013,VLOOKUP(Brut!EL23,Semaines!$A$2:$L$523,12,FALSE),IF($AE23=2014,VLOOKUP(Brut!EL23,Semaines!$B$2:$L$523,11,FALSE),IF($AE23=2015,VLOOKUP(Brut!EL23,Semaines!$C$2:$L$523,10,FALSE),IF($AE23=2016,VLOOKUP(Brut!EL23,Semaines!$D$2:$L$523,9,FALSE),IF($AE23=2017,VLOOKUP(Brut!EL23,Semaines!$E$2:$L$523,8,FALSE),IF($AE23=2018,VLOOKUP(Brut!EL23,Semaines!$F$2:$L$523,7,FALSE),IF($AE23=2019,VLOOKUP(Brut!EL23,Semaines!$G$2:$L$523,6,FALSE),IF($AE23=2020,VLOOKUP(Brut!EL23,Semaines!$H$2:$L$523,5,FALSE),IF($AE23=2021,VLOOKUP(Brut!EL23,Semaines!$I$2:$L$523,4,FALSE),IF($AE23=2022,VLOOKUP(Brut!EL23,Semaines!$J$2:$L$523,3,FALSE),"")))))))))),IF(EF23="","",IF($AE23=2013,VLOOKUP(Brut!EL23,Semaines!$A$2:$L$523,12,FALSE),IF($AE23=2014,VLOOKUP(Brut!EL23,Semaines!$B$2:$L$523,11,FALSE),IF($AE23=2015,VLOOKUP(Brut!EL23,Semaines!$C$2:$L$523,10,FALSE),IF($AE23=2016,VLOOKUP(Brut!EL23,Semaines!$D$2:$L$523,9,FALSE),IF($AE23=2017,VLOOKUP(Brut!EL23,Semaines!$E$2:$L$523,8,FALSE),IF($AE23=2018,VLOOKUP(Brut!EL23,Semaines!$F$2:$L$523,7,FALSE),IF($AE23=2019,VLOOKUP(Brut!EL23,Semaines!$G$2:$L$523,6,FALSE),IF($AE23=2020,VLOOKUP(Brut!EL23,Semaines!$H$2:$L$523,5,FALSE),IF($AE23=2021,VLOOKUP(Brut!EL23,Semaines!$I$2:$L$523,4,FALSE),IF($AE23=2022,VLOOKUP(Brut!EL23,Semaines!$J$2:$L$523,3,FALSE),""))))))))))))),IF(AND(MONTH(EI23)=12,_xlfn.ISOWEEKNUM(EI23)=1),YEAR(EI23)+1,YEAR(EI23)))</f>
        <v>2018</v>
      </c>
      <c r="EL23" s="135"/>
      <c r="EM23" s="136"/>
      <c r="EN23" s="210"/>
      <c r="EO23" s="209"/>
      <c r="EP23" s="208"/>
      <c r="EQ23" s="118">
        <f>IF($AE23=2013,VLOOKUP(Brut!ES23,Semaines!$A$2:$L$523,11,FALSE),IF($AE23=2014,VLOOKUP(Brut!ES23,Semaines!$B$2:$L$523,10,FALSE),IF($AE23=2015,VLOOKUP(Brut!ES23,Semaines!$C$2:$L$523,9,FALSE),IF($AE23=2016,VLOOKUP(Brut!ES23,Semaines!$D$2:$L$523,8,FALSE),IF($AE23=2017,VLOOKUP(Brut!ES23,Semaines!$E$2:$L$523,7,FALSE),IF($AE23=2018,VLOOKUP(Brut!ES23,Semaines!$F$2:$L$523,6,FALSE),IF($AE23=2019,VLOOKUP(Brut!ES23,Semaines!$G$2:$L$523,5,FALSE),IF($AE23=2020,VLOOKUP(Brut!ES23,Semaines!$H$2:$L$523,4,FALSE),IF($AE23=2021,VLOOKUP(Brut!ES23,Semaines!$I$2:$L$523,3,FALSE),IF($AE23=2022,VLOOKUP(Brut!ES23,Semaines!$J$2:$L$523,2,FALSE),""))))))))))</f>
        <v>33</v>
      </c>
      <c r="ER23" s="119">
        <f>IF($AE23=2013,VLOOKUP(Brut!ES23,Semaines!$A$2:$L$523,12,FALSE),IF($AE23=2014,VLOOKUP(Brut!ES23,Semaines!$B$2:$L$523,11,FALSE),IF($AE23=2015,VLOOKUP(Brut!ES23,Semaines!$C$2:$L$523,10,FALSE),IF($AE23=2016,VLOOKUP(Brut!ES23,Semaines!$D$2:$L$523,9,FALSE),IF($AE23=2017,VLOOKUP(Brut!ES23,Semaines!$E$2:$L$523,8,FALSE),IF($AE23=2018,VLOOKUP(Brut!ES23,Semaines!$F$2:$L$523,7,FALSE),IF($AE23=2019,VLOOKUP(Brut!ES23,Semaines!$G$2:$L$523,6,FALSE),IF($AE23=2020,VLOOKUP(Brut!ES23,Semaines!$H$2:$L$523,5,FALSE),IF($AE23=2021,VLOOKUP(Brut!ES23,Semaines!$I$2:$L$523,4,FALSE),IF($AE23=2022,VLOOKUP(Brut!ES23,Semaines!$J$2:$L$523,3,FALSE),""))))))))))</f>
        <v>2018</v>
      </c>
      <c r="ES23" s="134"/>
      <c r="ET23" s="133"/>
      <c r="EU23" s="118">
        <f>IF($AE23=2013,VLOOKUP(Brut!EW23,Semaines!$A$2:$L$523,11,FALSE),IF($AE23=2014,VLOOKUP(Brut!EW23,Semaines!$B$2:$L$523,10,FALSE),IF($AE23=2015,VLOOKUP(Brut!EW23,Semaines!$C$2:$L$523,9,FALSE),IF($AE23=2016,VLOOKUP(Brut!EW23,Semaines!$D$2:$L$523,8,FALSE),IF($AE23=2017,VLOOKUP(Brut!EW23,Semaines!$E$2:$L$523,7,FALSE),IF($AE23=2018,VLOOKUP(Brut!EW23,Semaines!$F$2:$L$523,6,FALSE),IF($AE23=2019,VLOOKUP(Brut!EW23,Semaines!$G$2:$L$523,5,FALSE),IF($AE23=2020,VLOOKUP(Brut!EW23,Semaines!$H$2:$L$523,4,FALSE),IF($AE23=2021,VLOOKUP(Brut!EW23,Semaines!$I$2:$L$523,3,FALSE),IF($AE23=2022,VLOOKUP(Brut!EW23,Semaines!$J$2:$L$523,2,FALSE),""))))))))))</f>
        <v>34</v>
      </c>
      <c r="EV23" s="119">
        <f>IF($AE23=2013,VLOOKUP(Brut!EW23,Semaines!$A$2:$L$523,12,FALSE),IF($AE23=2014,VLOOKUP(Brut!EW23,Semaines!$B$2:$L$523,11,FALSE),IF($AE23=2015,VLOOKUP(Brut!EW23,Semaines!$C$2:$L$523,10,FALSE),IF($AE23=2016,VLOOKUP(Brut!EW23,Semaines!$D$2:$L$523,9,FALSE),IF($AE23=2017,VLOOKUP(Brut!EW23,Semaines!$E$2:$L$523,8,FALSE),IF($AE23=2018,VLOOKUP(Brut!EW23,Semaines!$F$2:$L$523,7,FALSE),IF($AE23=2019,VLOOKUP(Brut!EW23,Semaines!$G$2:$L$523,6,FALSE),IF($AE23=2020,VLOOKUP(Brut!EW23,Semaines!$H$2:$L$523,5,FALSE),IF($AE23=2021,VLOOKUP(Brut!EW23,Semaines!$I$2:$L$523,4,FALSE),IF($AE23=2022,VLOOKUP(Brut!EW23,Semaines!$J$2:$L$523,3,FALSE),""))))))))))</f>
        <v>2018</v>
      </c>
      <c r="EW23" s="134"/>
      <c r="EX23" s="133"/>
      <c r="EY23" s="208"/>
      <c r="EZ23" s="118">
        <f>IF($AE23=2013,VLOOKUP(Brut!FB23,Semaines!$A$2:$L$523,11,FALSE),IF($AE23=2014,VLOOKUP(Brut!FB23,Semaines!$B$2:$L$523,10,FALSE),IF($AE23=2015,VLOOKUP(Brut!FB23,Semaines!$C$2:$L$523,9,FALSE),IF($AE23=2016,VLOOKUP(Brut!FB23,Semaines!$D$2:$L$523,8,FALSE),IF($AE23=2017,VLOOKUP(Brut!FB23,Semaines!$E$2:$L$523,7,FALSE),IF($AE23=2018,VLOOKUP(Brut!FB23,Semaines!$F$2:$L$523,6,FALSE),IF($AE23=2019,VLOOKUP(Brut!FB23,Semaines!$G$2:$L$523,5,FALSE),IF($AE23=2020,VLOOKUP(Brut!FB23,Semaines!$H$2:$L$523,4,FALSE),IF($AE23=2021,VLOOKUP(Brut!FB23,Semaines!$I$2:$L$523,3,FALSE),IF($AE23=2022,VLOOKUP(Brut!FB23,Semaines!$J$2:$L$523,2,FALSE),""))))))))))</f>
        <v>34</v>
      </c>
      <c r="FA23" s="119">
        <f>IF($AE23=2013,VLOOKUP(Brut!FB23,Semaines!$A$2:$L$523,12,FALSE),IF($AE23=2014,VLOOKUP(Brut!FB23,Semaines!$B$2:$L$523,11,FALSE),IF($AE23=2015,VLOOKUP(Brut!FB23,Semaines!$C$2:$L$523,10,FALSE),IF($AE23=2016,VLOOKUP(Brut!FB23,Semaines!$D$2:$L$523,9,FALSE),IF($AE23=2017,VLOOKUP(Brut!FB23,Semaines!$E$2:$L$523,8,FALSE),IF($AE23=2018,VLOOKUP(Brut!FB23,Semaines!$F$2:$L$523,7,FALSE),IF($AE23=2019,VLOOKUP(Brut!FB23,Semaines!$G$2:$L$523,6,FALSE),IF($AE23=2020,VLOOKUP(Brut!FB23,Semaines!$H$2:$L$523,5,FALSE),IF($AE23=2021,VLOOKUP(Brut!FB23,Semaines!$I$2:$L$523,4,FALSE),IF($AE23=2022,VLOOKUP(Brut!FB23,Semaines!$J$2:$L$523,3,FALSE),""))))))))))</f>
        <v>2018</v>
      </c>
      <c r="FB23" s="134"/>
      <c r="FC23" s="133"/>
      <c r="FD23" s="210"/>
      <c r="FE23" s="209"/>
      <c r="FF23" s="118">
        <f>IF($AE23=2013,VLOOKUP(Brut!FH23,Semaines!$A$2:$L$523,11,FALSE),IF($AE23=2014,VLOOKUP(Brut!FH23,Semaines!$B$2:$L$523,10,FALSE),IF($AE23=2015,VLOOKUP(Brut!FH23,Semaines!$C$2:$L$523,9,FALSE),IF($AE23=2016,VLOOKUP(Brut!FH23,Semaines!$D$2:$L$523,8,FALSE),IF($AE23=2017,VLOOKUP(Brut!FH23,Semaines!$E$2:$L$523,7,FALSE),IF($AE23=2018,VLOOKUP(Brut!FH23,Semaines!$F$2:$L$523,6,FALSE),IF($AE23=2019,VLOOKUP(Brut!FH23,Semaines!$G$2:$L$523,5,FALSE),IF($AE23=2020,VLOOKUP(Brut!FH23,Semaines!$H$2:$L$523,4,FALSE),IF($AE23=2021,VLOOKUP(Brut!FH23,Semaines!$I$2:$L$523,3,FALSE),IF($AE23=2022,VLOOKUP(Brut!FH23,Semaines!$J$2:$L$523,2,FALSE),""))))))))))</f>
        <v>35</v>
      </c>
      <c r="FG23" s="119">
        <f>IF($AE23=2013,VLOOKUP(Brut!FH23,Semaines!$A$2:$L$523,12,FALSE),IF($AE23=2014,VLOOKUP(Brut!FH23,Semaines!$B$2:$L$523,11,FALSE),IF($AE23=2015,VLOOKUP(Brut!FH23,Semaines!$C$2:$L$523,10,FALSE),IF($AE23=2016,VLOOKUP(Brut!FH23,Semaines!$D$2:$L$523,9,FALSE),IF($AE23=2017,VLOOKUP(Brut!FH23,Semaines!$E$2:$L$523,8,FALSE),IF($AE23=2018,VLOOKUP(Brut!FH23,Semaines!$F$2:$L$523,7,FALSE),IF($AE23=2019,VLOOKUP(Brut!FH23,Semaines!$G$2:$L$523,6,FALSE),IF($AE23=2020,VLOOKUP(Brut!FH23,Semaines!$H$2:$L$523,5,FALSE),IF($AE23=2021,VLOOKUP(Brut!FH23,Semaines!$I$2:$L$523,4,FALSE),IF($AE23=2022,VLOOKUP(Brut!FH23,Semaines!$J$2:$L$523,3,FALSE),""))))))))))</f>
        <v>2018</v>
      </c>
      <c r="FH23" s="134"/>
      <c r="FI23" s="133"/>
      <c r="FJ23" s="208"/>
      <c r="FK23" s="118">
        <f>IF($AE23=2013,VLOOKUP(Brut!FM23,Semaines!$A$2:$L$523,11,FALSE),IF($AE23=2014,VLOOKUP(Brut!FM23,Semaines!$B$2:$L$523,10,FALSE),IF($AE23=2015,VLOOKUP(Brut!FM23,Semaines!$C$2:$L$523,9,FALSE),IF($AE23=2016,VLOOKUP(Brut!FM23,Semaines!$D$2:$L$523,8,FALSE),IF($AE23=2017,VLOOKUP(Brut!FM23,Semaines!$E$2:$L$523,7,FALSE),IF($AE23=2018,VLOOKUP(Brut!FM23,Semaines!$F$2:$L$523,6,FALSE),IF($AE23=2019,VLOOKUP(Brut!FM23,Semaines!$G$2:$L$523,5,FALSE),IF($AE23=2020,VLOOKUP(Brut!FM23,Semaines!$H$2:$L$523,4,FALSE),IF($AE23=2021,VLOOKUP(Brut!FM23,Semaines!$I$2:$L$523,3,FALSE),IF($AE23=2022,VLOOKUP(Brut!FM23,Semaines!$J$2:$L$523,2,FALSE),""))))))))))</f>
        <v>35</v>
      </c>
      <c r="FL23" s="119">
        <f>IF($AE23=2013,VLOOKUP(Brut!FM23,Semaines!$A$2:$L$523,12,FALSE),IF($AE23=2014,VLOOKUP(Brut!FM23,Semaines!$B$2:$L$523,11,FALSE),IF($AE23=2015,VLOOKUP(Brut!FM23,Semaines!$C$2:$L$523,10,FALSE),IF($AE23=2016,VLOOKUP(Brut!FM23,Semaines!$D$2:$L$523,9,FALSE),IF($AE23=2017,VLOOKUP(Brut!FM23,Semaines!$E$2:$L$523,8,FALSE),IF($AE23=2018,VLOOKUP(Brut!FM23,Semaines!$F$2:$L$523,7,FALSE),IF($AE23=2019,VLOOKUP(Brut!FM23,Semaines!$G$2:$L$523,6,FALSE),IF($AE23=2020,VLOOKUP(Brut!FM23,Semaines!$H$2:$L$523,5,FALSE),IF($AE23=2021,VLOOKUP(Brut!FM23,Semaines!$I$2:$L$523,4,FALSE),IF($AE23=2022,VLOOKUP(Brut!FM23,Semaines!$J$2:$L$523,3,FALSE),""))))))))))</f>
        <v>2018</v>
      </c>
      <c r="FM23" s="134"/>
      <c r="FN23" s="133"/>
      <c r="FO23" s="118">
        <f>IF($AE23=2013,VLOOKUP(Brut!FQ23,Semaines!$A$2:$L$523,11,FALSE),IF($AE23=2014,VLOOKUP(Brut!FQ23,Semaines!$B$2:$L$523,10,FALSE),IF($AE23=2015,VLOOKUP(Brut!FQ23,Semaines!$C$2:$L$523,9,FALSE),IF($AE23=2016,VLOOKUP(Brut!FQ23,Semaines!$D$2:$L$523,8,FALSE),IF($AE23=2017,VLOOKUP(Brut!FQ23,Semaines!$E$2:$L$523,7,FALSE),IF($AE23=2018,VLOOKUP(Brut!FQ23,Semaines!$F$2:$L$523,6,FALSE),IF($AE23=2019,VLOOKUP(Brut!FQ23,Semaines!$G$2:$L$523,5,FALSE),IF($AE23=2020,VLOOKUP(Brut!FQ23,Semaines!$H$2:$L$523,4,FALSE),IF($AE23=2021,VLOOKUP(Brut!FQ23,Semaines!$I$2:$L$523,3,FALSE),IF($AE23=2022,VLOOKUP(Brut!FQ23,Semaines!$J$2:$L$523,2,FALSE),""))))))))))</f>
        <v>36</v>
      </c>
      <c r="FP23" s="119">
        <f>IF($AE23=2013,VLOOKUP(Brut!FQ23,Semaines!$A$2:$L$523,12,FALSE),IF($AE23=2014,VLOOKUP(Brut!FQ23,Semaines!$B$2:$L$523,11,FALSE),IF($AE23=2015,VLOOKUP(Brut!FQ23,Semaines!$C$2:$L$523,10,FALSE),IF($AE23=2016,VLOOKUP(Brut!FQ23,Semaines!$D$2:$L$523,9,FALSE),IF($AE23=2017,VLOOKUP(Brut!FQ23,Semaines!$E$2:$L$523,8,FALSE),IF($AE23=2018,VLOOKUP(Brut!FQ23,Semaines!$F$2:$L$523,7,FALSE),IF($AE23=2019,VLOOKUP(Brut!FQ23,Semaines!$G$2:$L$523,6,FALSE),IF($AE23=2020,VLOOKUP(Brut!FQ23,Semaines!$H$2:$L$523,5,FALSE),IF($AE23=2021,VLOOKUP(Brut!FQ23,Semaines!$I$2:$L$523,4,FALSE),IF($AE23=2022,VLOOKUP(Brut!FQ23,Semaines!$J$2:$L$523,3,FALSE),""))))))))))</f>
        <v>2018</v>
      </c>
      <c r="FQ23" s="134"/>
      <c r="FR23" s="133"/>
      <c r="FS23" s="208"/>
      <c r="FT23" s="208"/>
      <c r="FU23" s="118">
        <f>IF($AE23=2013,VLOOKUP(Brut!FW23,Semaines!$A$2:$L$523,11,FALSE),IF($AE23=2014,VLOOKUP(Brut!FW23,Semaines!$B$2:$L$523,10,FALSE),IF($AE23=2015,VLOOKUP(Brut!FW23,Semaines!$C$2:$L$523,9,FALSE),IF($AE23=2016,VLOOKUP(Brut!FW23,Semaines!$D$2:$L$523,8,FALSE),IF($AE23=2017,VLOOKUP(Brut!FW23,Semaines!$E$2:$L$523,7,FALSE),IF($AE23=2018,VLOOKUP(Brut!FW23,Semaines!$F$2:$L$523,6,FALSE),IF($AE23=2019,VLOOKUP(Brut!FW23,Semaines!$G$2:$L$523,5,FALSE),IF($AE23=2020,VLOOKUP(Brut!FW23,Semaines!$H$2:$L$523,4,FALSE),IF($AE23=2021,VLOOKUP(Brut!FW23,Semaines!$I$2:$L$523,3,FALSE),IF($AE23=2022,VLOOKUP(Brut!FW23,Semaines!$J$2:$L$523,2,FALSE),""))))))))))</f>
        <v>38</v>
      </c>
      <c r="FV23" s="119">
        <f>IF($AE23=2013,VLOOKUP(Brut!FW23,Semaines!$A$2:$L$523,12,FALSE),IF($AE23=2014,VLOOKUP(Brut!FW23,Semaines!$B$2:$L$523,11,FALSE),IF($AE23=2015,VLOOKUP(Brut!FW23,Semaines!$C$2:$L$523,10,FALSE),IF($AE23=2016,VLOOKUP(Brut!FW23,Semaines!$D$2:$L$523,9,FALSE),IF($AE23=2017,VLOOKUP(Brut!FW23,Semaines!$E$2:$L$523,8,FALSE),IF($AE23=2018,VLOOKUP(Brut!FW23,Semaines!$F$2:$L$523,7,FALSE),IF($AE23=2019,VLOOKUP(Brut!FW23,Semaines!$G$2:$L$523,6,FALSE),IF($AE23=2020,VLOOKUP(Brut!FW23,Semaines!$H$2:$L$523,5,FALSE),IF($AE23=2021,VLOOKUP(Brut!FW23,Semaines!$I$2:$L$523,4,FALSE),IF($AE23=2022,VLOOKUP(Brut!FW23,Semaines!$J$2:$L$523,3,FALSE),""))))))))))</f>
        <v>2018</v>
      </c>
      <c r="FW23" s="134"/>
      <c r="FX23" s="133"/>
      <c r="FY23" s="118">
        <f>IF($AE23=2013,VLOOKUP(Brut!GA23,Semaines!$A$2:$L$523,11,FALSE),IF($AE23=2014,VLOOKUP(Brut!GA23,Semaines!$B$2:$L$523,10,FALSE),IF($AE23=2015,VLOOKUP(Brut!GA23,Semaines!$C$2:$L$523,9,FALSE),IF($AE23=2016,VLOOKUP(Brut!GA23,Semaines!$D$2:$L$523,8,FALSE),IF($AE23=2017,VLOOKUP(Brut!GA23,Semaines!$E$2:$L$523,7,FALSE),IF($AE23=2018,VLOOKUP(Brut!GA23,Semaines!$F$2:$L$523,6,FALSE),IF($AE23=2019,VLOOKUP(Brut!GA23,Semaines!$G$2:$L$523,5,FALSE),IF($AE23=2020,VLOOKUP(Brut!GA23,Semaines!$H$2:$L$523,4,FALSE),IF($AE23=2021,VLOOKUP(Brut!GA23,Semaines!$I$2:$L$523,3,FALSE),IF($AE23=2022,VLOOKUP(Brut!GA23,Semaines!$J$2:$L$523,2,FALSE),""))))))))))</f>
        <v>39</v>
      </c>
      <c r="FZ23" s="119">
        <f>IF($AE23=2013,VLOOKUP(Brut!GA23,Semaines!$A$2:$L$523,12,FALSE),IF($AE23=2014,VLOOKUP(Brut!GA23,Semaines!$B$2:$L$523,11,FALSE),IF($AE23=2015,VLOOKUP(Brut!GA23,Semaines!$C$2:$L$523,10,FALSE),IF($AE23=2016,VLOOKUP(Brut!GA23,Semaines!$D$2:$L$523,9,FALSE),IF($AE23=2017,VLOOKUP(Brut!GA23,Semaines!$E$2:$L$523,8,FALSE),IF($AE23=2018,VLOOKUP(Brut!GA23,Semaines!$F$2:$L$523,7,FALSE),IF($AE23=2019,VLOOKUP(Brut!GA23,Semaines!$G$2:$L$523,6,FALSE),IF($AE23=2020,VLOOKUP(Brut!GA23,Semaines!$H$2:$L$523,5,FALSE),IF($AE23=2021,VLOOKUP(Brut!GA23,Semaines!$I$2:$L$523,4,FALSE),IF($AE23=2022,VLOOKUP(Brut!GA23,Semaines!$J$2:$L$523,3,FALSE),""))))))))))</f>
        <v>2018</v>
      </c>
      <c r="GA23" s="134"/>
      <c r="GB23" s="133"/>
      <c r="GC23" s="118">
        <f>IF($AE23=2013,VLOOKUP(Brut!GE23,Semaines!$A$2:$L$523,11,FALSE),IF($AE23=2014,VLOOKUP(Brut!GE23,Semaines!$B$2:$L$523,10,FALSE),IF($AE23=2015,VLOOKUP(Brut!GE23,Semaines!$C$2:$L$523,9,FALSE),IF($AE23=2016,VLOOKUP(Brut!GE23,Semaines!$D$2:$L$523,8,FALSE),IF($AE23=2017,VLOOKUP(Brut!GE23,Semaines!$E$2:$L$523,7,FALSE),IF($AE23=2018,VLOOKUP(Brut!GE23,Semaines!$F$2:$L$523,6,FALSE),IF($AE23=2019,VLOOKUP(Brut!GE23,Semaines!$G$2:$L$523,5,FALSE),IF($AE23=2020,VLOOKUP(Brut!GE23,Semaines!$H$2:$L$523,4,FALSE),IF($AE23=2021,VLOOKUP(Brut!GE23,Semaines!$I$2:$L$523,3,FALSE),IF($AE23=2022,VLOOKUP(Brut!GE23,Semaines!$J$2:$L$523,2,FALSE),""))))))))))</f>
        <v>39</v>
      </c>
      <c r="GD23" s="119">
        <f>IF($AE23=2013,VLOOKUP(Brut!GE23,Semaines!$A$2:$L$523,12,FALSE),IF($AE23=2014,VLOOKUP(Brut!GE23,Semaines!$B$2:$L$523,11,FALSE),IF($AE23=2015,VLOOKUP(Brut!GE23,Semaines!$C$2:$L$523,10,FALSE),IF($AE23=2016,VLOOKUP(Brut!GE23,Semaines!$D$2:$L$523,9,FALSE),IF($AE23=2017,VLOOKUP(Brut!GE23,Semaines!$E$2:$L$523,8,FALSE),IF($AE23=2018,VLOOKUP(Brut!GE23,Semaines!$F$2:$L$523,7,FALSE),IF($AE23=2019,VLOOKUP(Brut!GE23,Semaines!$G$2:$L$523,6,FALSE),IF($AE23=2020,VLOOKUP(Brut!GE23,Semaines!$H$2:$L$523,5,FALSE),IF($AE23=2021,VLOOKUP(Brut!GE23,Semaines!$I$2:$L$523,4,FALSE),IF($AE23=2022,VLOOKUP(Brut!GE23,Semaines!$J$2:$L$523,3,FALSE),""))))))))))</f>
        <v>2018</v>
      </c>
      <c r="GE23" s="134"/>
      <c r="GF23" s="133"/>
      <c r="GG23" s="208"/>
      <c r="GH23" s="118">
        <f>IF($AE23=2013,VLOOKUP(Brut!GJ23,Semaines!$A$2:$L$523,11,FALSE),IF($AE23=2014,VLOOKUP(Brut!GJ23,Semaines!$B$2:$L$523,10,FALSE),IF($AE23=2015,VLOOKUP(Brut!GJ23,Semaines!$C$2:$L$523,9,FALSE),IF($AE23=2016,VLOOKUP(Brut!GJ23,Semaines!$D$2:$L$523,8,FALSE),IF($AE23=2017,VLOOKUP(Brut!GJ23,Semaines!$E$2:$L$523,7,FALSE),IF($AE23=2018,VLOOKUP(Brut!GJ23,Semaines!$F$2:$L$523,6,FALSE),IF($AE23=2019,VLOOKUP(Brut!GJ23,Semaines!$G$2:$L$523,5,FALSE),IF($AE23=2020,VLOOKUP(Brut!GJ23,Semaines!$H$2:$L$523,4,FALSE),IF($AE23=2021,VLOOKUP(Brut!GJ23,Semaines!$I$2:$L$523,3,FALSE),IF($AE23=2022,VLOOKUP(Brut!GJ23,Semaines!$J$2:$L$523,2,FALSE),""))))))))))</f>
        <v>40</v>
      </c>
      <c r="GI23" s="119">
        <f>IF($AE23=2013,VLOOKUP(Brut!GJ23,Semaines!$A$2:$L$523,12,FALSE),IF($AE23=2014,VLOOKUP(Brut!GJ23,Semaines!$B$2:$L$523,11,FALSE),IF($AE23=2015,VLOOKUP(Brut!GJ23,Semaines!$C$2:$L$523,10,FALSE),IF($AE23=2016,VLOOKUP(Brut!GJ23,Semaines!$D$2:$L$523,9,FALSE),IF($AE23=2017,VLOOKUP(Brut!GJ23,Semaines!$E$2:$L$523,8,FALSE),IF($AE23=2018,VLOOKUP(Brut!GJ23,Semaines!$F$2:$L$523,7,FALSE),IF($AE23=2019,VLOOKUP(Brut!GJ23,Semaines!$G$2:$L$523,6,FALSE),IF($AE23=2020,VLOOKUP(Brut!GJ23,Semaines!$H$2:$L$523,5,FALSE),IF($AE23=2021,VLOOKUP(Brut!GJ23,Semaines!$I$2:$L$523,4,FALSE),IF($AE23=2022,VLOOKUP(Brut!GJ23,Semaines!$J$2:$L$523,3,FALSE),""))))))))))</f>
        <v>2018</v>
      </c>
      <c r="GJ23" s="134"/>
      <c r="GK23" s="133"/>
      <c r="GL23" s="118">
        <f>IF($AE23=2013,VLOOKUP(Brut!GN23,Semaines!$A$2:$L$523,11,FALSE),IF($AE23=2014,VLOOKUP(Brut!GN23,Semaines!$B$2:$L$523,10,FALSE),IF($AE23=2015,VLOOKUP(Brut!GN23,Semaines!$C$2:$L$523,9,FALSE),IF($AE23=2016,VLOOKUP(Brut!GN23,Semaines!$D$2:$L$523,8,FALSE),IF($AE23=2017,VLOOKUP(Brut!GN23,Semaines!$E$2:$L$523,7,FALSE),IF($AE23=2018,VLOOKUP(Brut!GN23,Semaines!$F$2:$L$523,6,FALSE),IF($AE23=2019,VLOOKUP(Brut!GN23,Semaines!$G$2:$L$523,5,FALSE),IF($AE23=2020,VLOOKUP(Brut!GN23,Semaines!$H$2:$L$523,4,FALSE),IF($AE23=2021,VLOOKUP(Brut!GN23,Semaines!$I$2:$L$523,3,FALSE),IF($AE23=2022,VLOOKUP(Brut!GN23,Semaines!$J$2:$L$523,2,FALSE),""))))))))))</f>
        <v>41</v>
      </c>
      <c r="GM23" s="119">
        <f>IF($AE23=2013,VLOOKUP(Brut!GN23,Semaines!$A$2:$L$523,12,FALSE),IF($AE23=2014,VLOOKUP(Brut!GN23,Semaines!$B$2:$L$523,11,FALSE),IF($AE23=2015,VLOOKUP(Brut!GN23,Semaines!$C$2:$L$523,10,FALSE),IF($AE23=2016,VLOOKUP(Brut!GN23,Semaines!$D$2:$L$523,9,FALSE),IF($AE23=2017,VLOOKUP(Brut!GN23,Semaines!$E$2:$L$523,8,FALSE),IF($AE23=2018,VLOOKUP(Brut!GN23,Semaines!$F$2:$L$523,7,FALSE),IF($AE23=2019,VLOOKUP(Brut!GN23,Semaines!$G$2:$L$523,6,FALSE),IF($AE23=2020,VLOOKUP(Brut!GN23,Semaines!$H$2:$L$523,5,FALSE),IF($AE23=2021,VLOOKUP(Brut!GN23,Semaines!$I$2:$L$523,4,FALSE),IF($AE23=2022,VLOOKUP(Brut!GN23,Semaines!$J$2:$L$523,3,FALSE),""))))))))))</f>
        <v>2018</v>
      </c>
      <c r="GN23" s="134"/>
      <c r="GO23" s="133"/>
      <c r="GP23" s="210"/>
      <c r="GQ23" s="211"/>
      <c r="GR23" s="210"/>
      <c r="GS23" s="209"/>
      <c r="GT23" s="211"/>
      <c r="GU23" s="209"/>
      <c r="GV23" s="118">
        <f>IF($AE23=2013,VLOOKUP(Brut!GX23,Semaines!$A$2:$L$523,11,FALSE),IF($AE23=2014,VLOOKUP(Brut!GX23,Semaines!$B$2:$L$523,10,FALSE),IF($AE23=2015,VLOOKUP(Brut!GX23,Semaines!$C$2:$L$523,9,FALSE),IF($AE23=2016,VLOOKUP(Brut!GX23,Semaines!$D$2:$L$523,8,FALSE),IF($AE23=2017,VLOOKUP(Brut!GX23,Semaines!$E$2:$L$523,7,FALSE),IF($AE23=2018,VLOOKUP(Brut!GX23,Semaines!$F$2:$L$523,6,FALSE),IF($AE23=2019,VLOOKUP(Brut!GX23,Semaines!$G$2:$L$523,5,FALSE),IF($AE23=2020,VLOOKUP(Brut!GX23,Semaines!$H$2:$L$523,4,FALSE),IF($AE23=2021,VLOOKUP(Brut!GX23,Semaines!$I$2:$L$523,3,FALSE),IF($AE23=2022,VLOOKUP(Brut!GX23,Semaines!$J$2:$L$523,2,FALSE),""))))))))))</f>
        <v>42</v>
      </c>
      <c r="GW23" s="119">
        <f>IF($AE23=2013,VLOOKUP(Brut!GX23,Semaines!$A$2:$L$523,12,FALSE),IF($AE23=2014,VLOOKUP(Brut!GX23,Semaines!$B$2:$L$523,11,FALSE),IF($AE23=2015,VLOOKUP(Brut!GX23,Semaines!$C$2:$L$523,10,FALSE),IF($AE23=2016,VLOOKUP(Brut!GX23,Semaines!$D$2:$L$523,9,FALSE),IF($AE23=2017,VLOOKUP(Brut!GX23,Semaines!$E$2:$L$523,8,FALSE),IF($AE23=2018,VLOOKUP(Brut!GX23,Semaines!$F$2:$L$523,7,FALSE),IF($AE23=2019,VLOOKUP(Brut!GX23,Semaines!$G$2:$L$523,6,FALSE),IF($AE23=2020,VLOOKUP(Brut!GX23,Semaines!$H$2:$L$523,5,FALSE),IF($AE23=2021,VLOOKUP(Brut!GX23,Semaines!$I$2:$L$523,4,FALSE),IF($AE23=2022,VLOOKUP(Brut!GX23,Semaines!$J$2:$L$523,3,FALSE),""))))))))))</f>
        <v>2018</v>
      </c>
      <c r="GX23" s="134"/>
      <c r="GY23" s="133"/>
      <c r="GZ23" s="208"/>
      <c r="HA23" s="214"/>
      <c r="HB23" s="215"/>
      <c r="HC23" s="182"/>
      <c r="HD23" s="209"/>
      <c r="HE23" s="208"/>
      <c r="HF23" s="118">
        <f>IF($AE23=2013,VLOOKUP(Brut!HH23,Semaines!$A$2:$L$523,11,FALSE),IF($AE23=2014,VLOOKUP(Brut!HH23,Semaines!$B$2:$L$523,10,FALSE),IF($AE23=2015,VLOOKUP(Brut!HH23,Semaines!$C$2:$L$523,9,FALSE),IF($AE23=2016,VLOOKUP(Brut!HH23,Semaines!$D$2:$L$523,8,FALSE),IF($AE23=2017,VLOOKUP(Brut!HH23,Semaines!$E$2:$L$523,7,FALSE),IF($AE23=2018,VLOOKUP(Brut!HH23,Semaines!$F$2:$L$523,6,FALSE),IF($AE23=2019,VLOOKUP(Brut!HH23,Semaines!$G$2:$L$523,5,FALSE),IF($AE23=2020,VLOOKUP(Brut!HH23,Semaines!$H$2:$L$523,4,FALSE),IF($AE23=2021,VLOOKUP(Brut!HH23,Semaines!$I$2:$L$523,3,FALSE),IF($AE23=2022,VLOOKUP(Brut!HH23,Semaines!$J$2:$L$523,2,FALSE),""))))))))))</f>
        <v>43</v>
      </c>
      <c r="HG23" s="119">
        <f>IF($AE23=2013,VLOOKUP(Brut!HH23,Semaines!$A$2:$L$523,12,FALSE),IF($AE23=2014,VLOOKUP(Brut!HH23,Semaines!$B$2:$L$523,11,FALSE),IF($AE23=2015,VLOOKUP(Brut!HH23,Semaines!$C$2:$L$523,10,FALSE),IF($AE23=2016,VLOOKUP(Brut!HH23,Semaines!$D$2:$L$523,9,FALSE),IF($AE23=2017,VLOOKUP(Brut!HH23,Semaines!$E$2:$L$523,8,FALSE),IF($AE23=2018,VLOOKUP(Brut!HH23,Semaines!$F$2:$L$523,7,FALSE),IF($AE23=2019,VLOOKUP(Brut!HH23,Semaines!$G$2:$L$523,6,FALSE),IF($AE23=2020,VLOOKUP(Brut!HH23,Semaines!$H$2:$L$523,5,FALSE),IF($AE23=2021,VLOOKUP(Brut!HH23,Semaines!$I$2:$L$523,4,FALSE),IF($AE23=2022,VLOOKUP(Brut!HH23,Semaines!$J$2:$L$523,3,FALSE),""))))))))))</f>
        <v>2018</v>
      </c>
      <c r="HH23" s="134"/>
      <c r="HI23" s="133"/>
      <c r="HJ23" s="210"/>
      <c r="HK23" s="209"/>
      <c r="HL23" s="118">
        <f>IF($AE23=2013,VLOOKUP(Brut!HN23,Semaines!$A$2:$L$523,11,FALSE),IF($AE23=2014,VLOOKUP(Brut!HN23,Semaines!$B$2:$L$523,10,FALSE),IF($AE23=2015,VLOOKUP(Brut!HN23,Semaines!$C$2:$L$523,9,FALSE),IF($AE23=2016,VLOOKUP(Brut!HN23,Semaines!$D$2:$L$523,8,FALSE),IF($AE23=2017,VLOOKUP(Brut!HN23,Semaines!$E$2:$L$523,7,FALSE),IF($AE23=2018,VLOOKUP(Brut!HN23,Semaines!$F$2:$L$523,6,FALSE),IF($AE23=2019,VLOOKUP(Brut!HN23,Semaines!$G$2:$L$523,5,FALSE),IF($AE23=2020,VLOOKUP(Brut!HN23,Semaines!$H$2:$L$523,4,FALSE),IF($AE23=2021,VLOOKUP(Brut!HN23,Semaines!$I$2:$L$523,3,FALSE),IF($AE23=2022,VLOOKUP(Brut!HN23,Semaines!$J$2:$L$523,2,FALSE),""))))))))))</f>
        <v>44</v>
      </c>
      <c r="HM23" s="119">
        <f>IF($AE23=2013,VLOOKUP(Brut!HN23,Semaines!$A$2:$L$523,12,FALSE),IF($AE23=2014,VLOOKUP(Brut!HN23,Semaines!$B$2:$L$523,11,FALSE),IF($AE23=2015,VLOOKUP(Brut!HN23,Semaines!$C$2:$L$523,10,FALSE),IF($AE23=2016,VLOOKUP(Brut!HN23,Semaines!$D$2:$L$523,9,FALSE),IF($AE23=2017,VLOOKUP(Brut!HN23,Semaines!$E$2:$L$523,8,FALSE),IF($AE23=2018,VLOOKUP(Brut!HN23,Semaines!$F$2:$L$523,7,FALSE),IF($AE23=2019,VLOOKUP(Brut!HN23,Semaines!$G$2:$L$523,6,FALSE),IF($AE23=2020,VLOOKUP(Brut!HN23,Semaines!$H$2:$L$523,5,FALSE),IF($AE23=2021,VLOOKUP(Brut!HN23,Semaines!$I$2:$L$523,4,FALSE),IF($AE23=2022,VLOOKUP(Brut!HN23,Semaines!$J$2:$L$523,3,FALSE),""))))))))))</f>
        <v>2018</v>
      </c>
      <c r="HN23" s="134"/>
      <c r="HO23" s="133"/>
      <c r="HP23" s="210"/>
      <c r="HQ23" s="211"/>
      <c r="HR23" s="210"/>
      <c r="HS23" s="209"/>
      <c r="HT23" s="209"/>
      <c r="HU23" s="208"/>
      <c r="HV23" s="208"/>
      <c r="HW23" s="210"/>
      <c r="HX23" s="209"/>
      <c r="HY23" s="229">
        <f>IF($AE23=2013,VLOOKUP(Brut!IA23,Semaines!$A$2:$L$523,11,FALSE),IF($AE23=2014,VLOOKUP(Brut!IA23,Semaines!$B$2:$L$523,10,FALSE),IF($AE23=2015,VLOOKUP(Brut!IA23,Semaines!$C$2:$L$523,9,FALSE),IF($AE23=2016,VLOOKUP(Brut!IA23,Semaines!$D$2:$L$523,8,FALSE),IF($AE23=2017,VLOOKUP(Brut!IA23,Semaines!$E$2:$L$523,7,FALSE),IF($AE23=2018,VLOOKUP(Brut!IA23,Semaines!$F$2:$L$523,6,FALSE),IF($AE23=2019,VLOOKUP(Brut!IA23,Semaines!$G$2:$L$523,5,FALSE),IF($AE23=2020,VLOOKUP(Brut!IA23,Semaines!$H$2:$L$523,4,FALSE),IF($AE23=2021,VLOOKUP(Brut!IA23,Semaines!$I$2:$L$523,3,FALSE),IF($AE23=2022,VLOOKUP(Brut!IA23,Semaines!$J$2:$L$523,2,FALSE),""))))))))))</f>
        <v>45</v>
      </c>
      <c r="HZ23" s="119">
        <f>IF($AE23=2013,VLOOKUP(Brut!IA23,Semaines!$A$2:$L$523,12,FALSE),IF($AE23=2014,VLOOKUP(Brut!IA23,Semaines!$B$2:$L$523,11,FALSE),IF($AE23=2015,VLOOKUP(Brut!IA23,Semaines!$C$2:$L$523,10,FALSE),IF($AE23=2016,VLOOKUP(Brut!IA23,Semaines!$D$2:$L$523,9,FALSE),IF($AE23=2017,VLOOKUP(Brut!IA23,Semaines!$E$2:$L$523,8,FALSE),IF($AE23=2018,VLOOKUP(Brut!IA23,Semaines!$F$2:$L$523,7,FALSE),IF($AE23=2019,VLOOKUP(Brut!IA23,Semaines!$G$2:$L$523,6,FALSE),IF($AE23=2020,VLOOKUP(Brut!IA23,Semaines!$H$2:$L$523,5,FALSE),IF($AE23=2021,VLOOKUP(Brut!IA23,Semaines!$I$2:$L$523,4,FALSE),IF($AE23=2022,VLOOKUP(Brut!IA23,Semaines!$J$2:$L$523,3,FALSE),""))))))))))</f>
        <v>2018</v>
      </c>
      <c r="IA23" s="134"/>
      <c r="IB23" s="133"/>
      <c r="IC23" s="118">
        <f>IF($AE23=2013,VLOOKUP(Brut!IE23,Semaines!$A$2:$L$523,11,FALSE),IF($AE23=2014,VLOOKUP(Brut!IE23,Semaines!$B$2:$L$523,10,FALSE),IF($AE23=2015,VLOOKUP(Brut!IE23,Semaines!$C$2:$L$523,9,FALSE),IF($AE23=2016,VLOOKUP(Brut!IE23,Semaines!$D$2:$L$523,8,FALSE),IF($AE23=2017,VLOOKUP(Brut!IE23,Semaines!$E$2:$L$523,7,FALSE),IF($AE23=2018,VLOOKUP(Brut!IE23,Semaines!$F$2:$L$523,6,FALSE),IF($AE23=2019,VLOOKUP(Brut!IE23,Semaines!$G$2:$L$523,5,FALSE),IF($AE23=2020,VLOOKUP(Brut!IE23,Semaines!$H$2:$L$523,4,FALSE),IF($AE23=2021,VLOOKUP(Brut!IE23,Semaines!$I$2:$L$523,3,FALSE),IF($AE23=2022,VLOOKUP(Brut!IE23,Semaines!$J$2:$L$523,2,FALSE),""))))))))))</f>
        <v>45</v>
      </c>
      <c r="ID23" s="119">
        <f>IF($AE23=2013,VLOOKUP(Brut!IE23,Semaines!$A$2:$L$523,12,FALSE),IF($AE23=2014,VLOOKUP(Brut!IE23,Semaines!$B$2:$L$523,11,FALSE),IF($AE23=2015,VLOOKUP(Brut!IE23,Semaines!$C$2:$L$523,10,FALSE),IF($AE23=2016,VLOOKUP(Brut!IE23,Semaines!$D$2:$L$523,9,FALSE),IF($AE23=2017,VLOOKUP(Brut!IE23,Semaines!$E$2:$L$523,8,FALSE),IF($AE23=2018,VLOOKUP(Brut!IE23,Semaines!$F$2:$L$523,7,FALSE),IF($AE23=2019,VLOOKUP(Brut!IE23,Semaines!$G$2:$L$523,6,FALSE),IF($AE23=2020,VLOOKUP(Brut!IE23,Semaines!$H$2:$L$523,5,FALSE),IF($AE23=2021,VLOOKUP(Brut!IE23,Semaines!$I$2:$L$523,4,FALSE),IF($AE23=2022,VLOOKUP(Brut!IE23,Semaines!$J$2:$L$523,3,FALSE),""))))))))))</f>
        <v>2018</v>
      </c>
      <c r="IE23" s="134"/>
      <c r="IF23" s="133"/>
      <c r="IG23" s="128">
        <f>IF(Import!AY13=0,"",Import!AY13)</f>
        <v>43522</v>
      </c>
      <c r="IH23" s="118">
        <f t="array" ref="IH23">IFERROR(IF(IG23="",IF(IE23="",IF(IC23="","",IF($AE23=2013,VLOOKUP(Brut!IE23+1,Semaines!$A$2:$L$523,11,FALSE),IF($AE23=2014,VLOOKUP(Brut!IE23+1,Semaines!$B$2:$L$523,10,FALSE),IF($AE23=2015,VLOOKUP(Brut!IE23+1,Semaines!$C$2:$L$523,9,FALSE),IF($AE23=2016,VLOOKUP(Brut!IE23+1,Semaines!$D$2:$L$523,8,FALSE),IF($AE23=2017,VLOOKUP(Brut!IE23+1,Semaines!$E$2:$L$523,7,FALSE),IF($AE23=2018,VLOOKUP(Brut!IE23+1,Semaines!$F$2:$L$523,6,FALSE),IF($AE23=2019,VLOOKUP(Brut!IE23+1,Semaines!$G$2:$L$523,5,FALSE),IF($AE23=2020,VLOOKUP(Brut!IE23+1,Semaines!$H$2:$L$523,4,FALSE),IF($AE23=2021,VLOOKUP(Brut!IE23+1,Semaines!$I$2:$L$523,3,FALSE),IF($AE23=2022,VLOOKUP(Brut!IE23+1,Semaines!$J$2:$L$523,2,FALSE),""))))))))))),IF(IF23="",IF($AE23=2013,VLOOKUP(Brut!IE23+1,Semaines!$A$2:$L$523,11,FALSE),IF($AE23=2014,VLOOKUP(Brut!IE23+1,Semaines!$B$2:$L$523,10,FALSE),IF($AE23=2015,VLOOKUP(Brut!IE23+1,Semaines!$C$2:$L$523,9,FALSE),IF($AE23=2016,VLOOKUP(Brut!IE23+1,Semaines!$D$2:$L$523,8,FALSE),IF($AE23=2017,VLOOKUP(Brut!IE23+1,Semaines!$E$2:$L$523,7,FALSE),IF($AE23=2018,VLOOKUP(Brut!IE23+1,Semaines!$F$2:$L$523,6,FALSE),IF($AE23=2019,VLOOKUP(Brut!IE23+1,Semaines!$G$2:$L$523,5,FALSE),IF($AE23=2020,VLOOKUP(Brut!IE23+1,Semaines!$H$2:$L$523,4,FALSE),IF($AE23=2021,VLOOKUP(Brut!IE23+1,Semaines!$I$2:$L$523,3,FALSE),IF($AE23=2022,VLOOKUP(Brut!IE23+1,Semaines!$J$2:$L$523,2,FALSE),"")))))))))),IF($AE23=2013,VLOOKUP(Brut!IG23+1,Semaines!$A$2:$L$523,11,FALSE),IF($AE23=2014,VLOOKUP(Brut!IG23+1,Semaines!$B$2:$L$523,10,FALSE),IF($AE23=2015,VLOOKUP(Brut!IG23+1,Semaines!$C$2:$L$523,9,FALSE),IF($AE23=2016,VLOOKUP(Brut!IG23+1,Semaines!$D$2:$L$523,8,FALSE),IF($AE23=2017,VLOOKUP(Brut!IG23+1,Semaines!$E$2:$L$523,7,FALSE),IF($AE23=2018,VLOOKUP(Brut!IG23+1,Semaines!$F$2:$L$523,6,FALSE),IF($AE23=2019,VLOOKUP(Brut!IG23+1,Semaines!$G$2:$L$523,5,FALSE),IF($AE23=2020,VLOOKUP(Brut!IG23+1,Semaines!$H$2:$L$523,4,FALSE),IF($AE23=2021,VLOOKUP(Brut!IG23+1,Semaines!$I$2:$L$523,3,FALSE),IF($AE23=2022,VLOOKUP(Brut!IG23+1,Semaines!$J$2:$L$523,2,FALSE),"")))))))))))),_xlfn.ISOWEEKNUM(IG23)),"")</f>
        <v>9</v>
      </c>
      <c r="II23" s="119">
        <f>IF(IG23="",IF(IF23="",IF(ID23="","",IF($AE23=2013,VLOOKUP(Brut!IJ23,Semaines!$A$2:$L$523,12,FALSE),IF($AE23=2014,VLOOKUP(Brut!IJ23,Semaines!$B$2:$L$523,11,FALSE),IF($AE23=2015,VLOOKUP(Brut!IJ23,Semaines!$C$2:$L$523,10,FALSE),IF($AE23=2016,VLOOKUP(Brut!IJ23,Semaines!$D$2:$L$523,9,FALSE),IF($AE23=2017,VLOOKUP(Brut!IJ23,Semaines!$E$2:$L$523,8,FALSE),IF($AE23=2018,VLOOKUP(Brut!IJ23,Semaines!$F$2:$L$523,7,FALSE),IF($AE23=2019,VLOOKUP(Brut!IJ23,Semaines!$G$2:$L$523,6,FALSE),IF($AE23=2020,VLOOKUP(Brut!IJ23,Semaines!$H$2:$L$523,5,FALSE),IF($AE23=2021,VLOOKUP(Brut!IJ23,Semaines!$I$2:$L$523,4,FALSE),IF($AE23=2022,VLOOKUP(Brut!IJ23,Semaines!$J$2:$L$523,3,FALSE),""))))))))))),IF(IE23="",IF($AE23=2013,VLOOKUP(Brut!IJ23,Semaines!$A$2:$L$523,12,FALSE),IF($AE23=2014,VLOOKUP(Brut!IJ23,Semaines!$B$2:$L$523,11,FALSE),IF($AE23=2015,VLOOKUP(Brut!IJ23,Semaines!$C$2:$L$523,10,FALSE),IF($AE23=2016,VLOOKUP(Brut!IJ23,Semaines!$D$2:$L$523,9,FALSE),IF($AE23=2017,VLOOKUP(Brut!IJ23,Semaines!$E$2:$L$523,8,FALSE),IF($AE23=2018,VLOOKUP(Brut!IJ23,Semaines!$F$2:$L$523,7,FALSE),IF($AE23=2019,VLOOKUP(Brut!IJ23,Semaines!$G$2:$L$523,6,FALSE),IF($AE23=2020,VLOOKUP(Brut!IJ23,Semaines!$H$2:$L$523,5,FALSE),IF($AE23=2021,VLOOKUP(Brut!IJ23,Semaines!$I$2:$L$523,4,FALSE),IF($AE23=2022,VLOOKUP(Brut!IJ23,Semaines!$J$2:$L$523,3,FALSE),"")))))))))),IF(ID23="","",IF($AE23=2013,VLOOKUP(Brut!IJ23,Semaines!$A$2:$L$523,12,FALSE),IF($AE23=2014,VLOOKUP(Brut!IJ23,Semaines!$B$2:$L$523,11,FALSE),IF($AE23=2015,VLOOKUP(Brut!IJ23,Semaines!$C$2:$L$523,10,FALSE),IF($AE23=2016,VLOOKUP(Brut!IJ23,Semaines!$D$2:$L$523,9,FALSE),IF($AE23=2017,VLOOKUP(Brut!IJ23,Semaines!$E$2:$L$523,8,FALSE),IF($AE23=2018,VLOOKUP(Brut!IJ23,Semaines!$F$2:$L$523,7,FALSE),IF($AE23=2019,VLOOKUP(Brut!IJ23,Semaines!$G$2:$L$523,6,FALSE),IF($AE23=2020,VLOOKUP(Brut!IJ23,Semaines!$H$2:$L$523,5,FALSE),IF($AE23=2021,VLOOKUP(Brut!IJ23,Semaines!$I$2:$L$523,4,FALSE),IF($AE23=2022,VLOOKUP(Brut!IJ23,Semaines!$J$2:$L$523,3,FALSE),""))))))))))))),IF(AND(MONTH(IG23)=12,_xlfn.ISOWEEKNUM(IG23)=1),YEAR(IG23)+1,YEAR(IG23)))</f>
        <v>2019</v>
      </c>
      <c r="IJ23" s="135"/>
      <c r="IK23" s="136"/>
      <c r="IL23" s="208"/>
      <c r="IM23" s="118">
        <f>IF($AE23=2013,VLOOKUP(Brut!IO23,Semaines!$A$2:$L$523,11,FALSE),IF($AE23=2014,VLOOKUP(Brut!IO23,Semaines!$B$2:$L$523,10,FALSE),IF($AE23=2015,VLOOKUP(Brut!IO23,Semaines!$C$2:$L$523,9,FALSE),IF($AE23=2016,VLOOKUP(Brut!IO23,Semaines!$D$2:$L$523,8,FALSE),IF($AE23=2017,VLOOKUP(Brut!IO23,Semaines!$E$2:$L$523,7,FALSE),IF($AE23=2018,VLOOKUP(Brut!IO23,Semaines!$F$2:$L$523,6,FALSE),IF($AE23=2019,VLOOKUP(Brut!IO23,Semaines!$G$2:$L$523,5,FALSE),IF($AE23=2020,VLOOKUP(Brut!IO23,Semaines!$H$2:$L$523,4,FALSE),IF($AE23=2021,VLOOKUP(Brut!IO23,Semaines!$I$2:$L$523,3,FALSE),IF($AE23=2022,VLOOKUP(Brut!IO23,Semaines!$J$2:$L$523,2,FALSE),""))))))))))</f>
        <v>46</v>
      </c>
      <c r="IN23" s="119">
        <f>IF($AE23=2013,VLOOKUP(Brut!IO23,Semaines!$A$2:$L$523,12,FALSE),IF($AE23=2014,VLOOKUP(Brut!IO23,Semaines!$B$2:$L$523,11,FALSE),IF($AE23=2015,VLOOKUP(Brut!IO23,Semaines!$C$2:$L$523,10,FALSE),IF($AE23=2016,VLOOKUP(Brut!IO23,Semaines!$D$2:$L$523,9,FALSE),IF($AE23=2017,VLOOKUP(Brut!IO23,Semaines!$E$2:$L$523,8,FALSE),IF($AE23=2018,VLOOKUP(Brut!IO23,Semaines!$F$2:$L$523,7,FALSE),IF($AE23=2019,VLOOKUP(Brut!IO23,Semaines!$G$2:$L$523,6,FALSE),IF($AE23=2020,VLOOKUP(Brut!IO23,Semaines!$H$2:$L$523,5,FALSE),IF($AE23=2021,VLOOKUP(Brut!IO23,Semaines!$I$2:$L$523,4,FALSE),IF($AE23=2022,VLOOKUP(Brut!IO23,Semaines!$J$2:$L$523,3,FALSE),""))))))))))</f>
        <v>2018</v>
      </c>
      <c r="IO23" s="134"/>
      <c r="IP23" s="133"/>
      <c r="IQ23" s="118">
        <f>IF($AE23=2013,VLOOKUP(Brut!IS23,Semaines!$A$2:$L$523,11,FALSE),IF($AE23=2014,VLOOKUP(Brut!IS23,Semaines!$B$2:$L$523,10,FALSE),IF($AE23=2015,VLOOKUP(Brut!IS23,Semaines!$C$2:$L$523,9,FALSE),IF($AE23=2016,VLOOKUP(Brut!IS23,Semaines!$D$2:$L$523,8,FALSE),IF($AE23=2017,VLOOKUP(Brut!IS23,Semaines!$E$2:$L$523,7,FALSE),IF($AE23=2018,VLOOKUP(Brut!IS23,Semaines!$F$2:$L$523,6,FALSE),IF($AE23=2019,VLOOKUP(Brut!IS23,Semaines!$G$2:$L$523,5,FALSE),IF($AE23=2020,VLOOKUP(Brut!IS23,Semaines!$H$2:$L$523,4,FALSE),IF($AE23=2021,VLOOKUP(Brut!IS23,Semaines!$I$2:$L$523,3,FALSE),IF($AE23=2022,VLOOKUP(Brut!IS23,Semaines!$J$2:$L$523,2,FALSE),""))))))))))</f>
        <v>47</v>
      </c>
      <c r="IR23" s="119">
        <f>IF($AE23=2013,VLOOKUP(Brut!IS23,Semaines!$A$2:$L$523,12,FALSE),IF($AE23=2014,VLOOKUP(Brut!IS23,Semaines!$B$2:$L$523,11,FALSE),IF($AE23=2015,VLOOKUP(Brut!IS23,Semaines!$C$2:$L$523,10,FALSE),IF($AE23=2016,VLOOKUP(Brut!IS23,Semaines!$D$2:$L$523,9,FALSE),IF($AE23=2017,VLOOKUP(Brut!IS23,Semaines!$E$2:$L$523,8,FALSE),IF($AE23=2018,VLOOKUP(Brut!IS23,Semaines!$F$2:$L$523,7,FALSE),IF($AE23=2019,VLOOKUP(Brut!IS23,Semaines!$G$2:$L$523,6,FALSE),IF($AE23=2020,VLOOKUP(Brut!IS23,Semaines!$H$2:$L$523,5,FALSE),IF($AE23=2021,VLOOKUP(Brut!IS23,Semaines!$I$2:$L$523,4,FALSE),IF($AE23=2022,VLOOKUP(Brut!IS23,Semaines!$J$2:$L$523,3,FALSE),""))))))))))</f>
        <v>2018</v>
      </c>
      <c r="IS23" s="134"/>
      <c r="IT23" s="230"/>
      <c r="IU23" s="210"/>
      <c r="IV23" s="209"/>
      <c r="IW23" s="208"/>
      <c r="IX23" s="208"/>
      <c r="IY23" s="118">
        <f>IF($AE23=2013,VLOOKUP(Brut!JA23,Semaines!$A$2:$L$523,11,FALSE),IF($AE23=2014,VLOOKUP(Brut!JA23,Semaines!$B$2:$L$523,10,FALSE),IF($AE23=2015,VLOOKUP(Brut!JA23,Semaines!$C$2:$L$523,9,FALSE),IF($AE23=2016,VLOOKUP(Brut!JA23,Semaines!$D$2:$L$523,8,FALSE),IF($AE23=2017,VLOOKUP(Brut!JA23,Semaines!$E$2:$L$523,7,FALSE),IF($AE23=2018,VLOOKUP(Brut!JA23,Semaines!$F$2:$L$523,6,FALSE),IF($AE23=2019,VLOOKUP(Brut!JA23,Semaines!$G$2:$L$523,5,FALSE),IF($AE23=2020,VLOOKUP(Brut!JA23,Semaines!$H$2:$L$523,4,FALSE),IF($AE23=2021,VLOOKUP(Brut!JA23,Semaines!$I$2:$L$523,3,FALSE),IF($AE23=2022,VLOOKUP(Brut!JA23,Semaines!$J$2:$L$523,2,FALSE),""))))))))))</f>
        <v>47</v>
      </c>
      <c r="IZ23" s="119">
        <f>IF($AE23=2013,VLOOKUP(Brut!JA23,Semaines!$A$2:$L$523,12,FALSE),IF($AE23=2014,VLOOKUP(Brut!JA23,Semaines!$B$2:$L$523,11,FALSE),IF($AE23=2015,VLOOKUP(Brut!JA23,Semaines!$C$2:$L$523,10,FALSE),IF($AE23=2016,VLOOKUP(Brut!JA23,Semaines!$D$2:$L$523,9,FALSE),IF($AE23=2017,VLOOKUP(Brut!JA23,Semaines!$E$2:$L$523,8,FALSE),IF($AE23=2018,VLOOKUP(Brut!JA23,Semaines!$F$2:$L$523,7,FALSE),IF($AE23=2019,VLOOKUP(Brut!JA23,Semaines!$G$2:$L$523,6,FALSE),IF($AE23=2020,VLOOKUP(Brut!JA23,Semaines!$H$2:$L$523,5,FALSE),IF($AE23=2021,VLOOKUP(Brut!JA23,Semaines!$I$2:$L$523,4,FALSE),IF($AE23=2022,VLOOKUP(Brut!JA23,Semaines!$J$2:$L$523,3,FALSE),""))))))))))</f>
        <v>2018</v>
      </c>
      <c r="JA23" s="134"/>
      <c r="JB23" s="133"/>
      <c r="JC23" s="210"/>
      <c r="JD23" s="211"/>
      <c r="JE23" s="210"/>
      <c r="JF23" s="209"/>
      <c r="JG23" s="208"/>
      <c r="JH23" s="118">
        <f>IF($AE23=2013,VLOOKUP(Brut!JJ23,Semaines!$A$2:$L$523,11,FALSE),IF($AE23=2014,VLOOKUP(Brut!JJ23,Semaines!$B$2:$L$523,10,FALSE),IF($AE23=2015,VLOOKUP(Brut!JJ23,Semaines!$C$2:$L$523,9,FALSE),IF($AE23=2016,VLOOKUP(Brut!JJ23,Semaines!$D$2:$L$523,8,FALSE),IF($AE23=2017,VLOOKUP(Brut!JJ23,Semaines!$E$2:$L$523,7,FALSE),IF($AE23=2018,VLOOKUP(Brut!JJ23,Semaines!$F$2:$L$523,6,FALSE),IF($AE23=2019,VLOOKUP(Brut!JJ23,Semaines!$G$2:$L$523,5,FALSE),IF($AE23=2020,VLOOKUP(Brut!JJ23,Semaines!$H$2:$L$523,4,FALSE),IF($AE23=2021,VLOOKUP(Brut!JJ23,Semaines!$I$2:$L$523,3,FALSE),IF($AE23=2022,VLOOKUP(Brut!JJ23,Semaines!$J$2:$L$523,2,FALSE),""))))))))))</f>
        <v>48</v>
      </c>
      <c r="JI23" s="119">
        <f>IF($AE23=2013,VLOOKUP(Brut!JJ23,Semaines!$A$2:$L$523,12,FALSE),IF($AE23=2014,VLOOKUP(Brut!JJ23,Semaines!$B$2:$L$523,11,FALSE),IF($AE23=2015,VLOOKUP(Brut!JJ23,Semaines!$C$2:$L$523,10,FALSE),IF($AE23=2016,VLOOKUP(Brut!JJ23,Semaines!$D$2:$L$523,9,FALSE),IF($AE23=2017,VLOOKUP(Brut!JJ23,Semaines!$E$2:$L$523,8,FALSE),IF($AE23=2018,VLOOKUP(Brut!JJ23,Semaines!$F$2:$L$523,7,FALSE),IF($AE23=2019,VLOOKUP(Brut!JJ23,Semaines!$G$2:$L$523,6,FALSE),IF($AE23=2020,VLOOKUP(Brut!JJ23,Semaines!$H$2:$L$523,5,FALSE),IF($AE23=2021,VLOOKUP(Brut!JJ23,Semaines!$I$2:$L$523,4,FALSE),IF($AE23=2022,VLOOKUP(Brut!JJ23,Semaines!$J$2:$L$523,3,FALSE),""))))))))))</f>
        <v>2018</v>
      </c>
      <c r="JJ23" s="134"/>
      <c r="JK23" s="133"/>
      <c r="JL23" s="118">
        <f>IF($AE23=2013,VLOOKUP(Brut!JN23,Semaines!$A$2:$L$523,11,FALSE),IF($AE23=2014,VLOOKUP(Brut!JN23,Semaines!$B$2:$L$523,10,FALSE),IF($AE23=2015,VLOOKUP(Brut!JN23,Semaines!$C$2:$L$523,9,FALSE),IF($AE23=2016,VLOOKUP(Brut!JN23,Semaines!$D$2:$L$523,8,FALSE),IF($AE23=2017,VLOOKUP(Brut!JN23,Semaines!$E$2:$L$523,7,FALSE),IF($AE23=2018,VLOOKUP(Brut!JN23,Semaines!$F$2:$L$523,6,FALSE),IF($AE23=2019,VLOOKUP(Brut!JN23,Semaines!$G$2:$L$523,5,FALSE),IF($AE23=2020,VLOOKUP(Brut!JN23,Semaines!$H$2:$L$523,4,FALSE),IF($AE23=2021,VLOOKUP(Brut!JN23,Semaines!$I$2:$L$523,3,FALSE),IF($AE23=2022,VLOOKUP(Brut!JN23,Semaines!$J$2:$L$523,2,FALSE),""))))))))))</f>
        <v>49</v>
      </c>
      <c r="JM23" s="119">
        <f>IF($AE23=2013,VLOOKUP(Brut!JN23,Semaines!$A$2:$L$523,12,FALSE),IF($AE23=2014,VLOOKUP(Brut!JN23,Semaines!$B$2:$L$523,11,FALSE),IF($AE23=2015,VLOOKUP(Brut!JN23,Semaines!$C$2:$L$523,10,FALSE),IF($AE23=2016,VLOOKUP(Brut!JN23,Semaines!$D$2:$L$523,9,FALSE),IF($AE23=2017,VLOOKUP(Brut!JN23,Semaines!$E$2:$L$523,8,FALSE),IF($AE23=2018,VLOOKUP(Brut!JN23,Semaines!$F$2:$L$523,7,FALSE),IF($AE23=2019,VLOOKUP(Brut!JN23,Semaines!$G$2:$L$523,6,FALSE),IF($AE23=2020,VLOOKUP(Brut!JN23,Semaines!$H$2:$L$523,5,FALSE),IF($AE23=2021,VLOOKUP(Brut!JN23,Semaines!$I$2:$L$523,4,FALSE),IF($AE23=2022,VLOOKUP(Brut!JN23,Semaines!$J$2:$L$523,3,FALSE),""))))))))))</f>
        <v>2018</v>
      </c>
      <c r="JN23" s="134"/>
      <c r="JO23" s="133"/>
      <c r="JP23" s="128">
        <f>IF(Import!BC13=0,"",Import!BC13)</f>
        <v>43535</v>
      </c>
      <c r="JQ23" s="118">
        <f t="array" ref="JQ23">IFERROR(IF(JP23="",IF(JN23="",IF(JL23="","",IF($AE23=2013,VLOOKUP(Brut!JN23+1,Semaines!$A$2:$L$523,11,FALSE),IF($AE23=2014,VLOOKUP(Brut!JN23+1,Semaines!$B$2:$L$523,10,FALSE),IF($AE23=2015,VLOOKUP(Brut!JN23+1,Semaines!$C$2:$L$523,9,FALSE),IF($AE23=2016,VLOOKUP(Brut!JN23+1,Semaines!$D$2:$L$523,8,FALSE),IF($AE23=2017,VLOOKUP(Brut!JN23+1,Semaines!$E$2:$L$523,7,FALSE),IF($AE23=2018,VLOOKUP(Brut!JN23+1,Semaines!$F$2:$L$523,6,FALSE),IF($AE23=2019,VLOOKUP(Brut!JN23+1,Semaines!$G$2:$L$523,5,FALSE),IF($AE23=2020,VLOOKUP(Brut!JN23+1,Semaines!$H$2:$L$523,4,FALSE),IF($AE23=2021,VLOOKUP(Brut!JN23+1,Semaines!$I$2:$L$523,3,FALSE),IF($AE23=2022,VLOOKUP(Brut!JN23+1,Semaines!$J$2:$L$523,2,FALSE),""))))))))))),IF(JO23="",IF($AE23=2013,VLOOKUP(Brut!JN23+1,Semaines!$A$2:$L$523,11,FALSE),IF($AE23=2014,VLOOKUP(Brut!JN23+1,Semaines!$B$2:$L$523,10,FALSE),IF($AE23=2015,VLOOKUP(Brut!JN23+1,Semaines!$C$2:$L$523,9,FALSE),IF($AE23=2016,VLOOKUP(Brut!JN23+1,Semaines!$D$2:$L$523,8,FALSE),IF($AE23=2017,VLOOKUP(Brut!JN23+1,Semaines!$E$2:$L$523,7,FALSE),IF($AE23=2018,VLOOKUP(Brut!JN23+1,Semaines!$F$2:$L$523,6,FALSE),IF($AE23=2019,VLOOKUP(Brut!JN23+1,Semaines!$G$2:$L$523,5,FALSE),IF($AE23=2020,VLOOKUP(Brut!JN23+1,Semaines!$H$2:$L$523,4,FALSE),IF($AE23=2021,VLOOKUP(Brut!JN23+1,Semaines!$I$2:$L$523,3,FALSE),IF($AE23=2022,VLOOKUP(Brut!JN23+1,Semaines!$J$2:$L$523,2,FALSE),"")))))))))),IF($AE23=2013,VLOOKUP(Brut!JP23+1,Semaines!$A$2:$L$523,11,FALSE),IF($AE23=2014,VLOOKUP(Brut!JP23+1,Semaines!$B$2:$L$523,10,FALSE),IF($AE23=2015,VLOOKUP(Brut!JP23+1,Semaines!$C$2:$L$523,9,FALSE),IF($AE23=2016,VLOOKUP(Brut!JP23+1,Semaines!$D$2:$L$523,8,FALSE),IF($AE23=2017,VLOOKUP(Brut!JP23+1,Semaines!$E$2:$L$523,7,FALSE),IF($AE23=2018,VLOOKUP(Brut!JP23+1,Semaines!$F$2:$L$523,6,FALSE),IF($AE23=2019,VLOOKUP(Brut!JP23+1,Semaines!$G$2:$L$523,5,FALSE),IF($AE23=2020,VLOOKUP(Brut!JP23+1,Semaines!$H$2:$L$523,4,FALSE),IF($AE23=2021,VLOOKUP(Brut!JP23+1,Semaines!$I$2:$L$523,3,FALSE),IF($AE23=2022,VLOOKUP(Brut!JP23+1,Semaines!$J$2:$L$523,2,FALSE),"")))))))))))),_xlfn.ISOWEEKNUM(JP23)),"")</f>
        <v>11</v>
      </c>
      <c r="JR23" s="119">
        <f>IF(JP23="",IF(JO23="",IF(JM23="","",IF($AE23=2013,VLOOKUP(Brut!JS23,Semaines!$A$2:$L$523,12,FALSE),IF($AE23=2014,VLOOKUP(Brut!JS23,Semaines!$B$2:$L$523,11,FALSE),IF($AE23=2015,VLOOKUP(Brut!JS23,Semaines!$C$2:$L$523,10,FALSE),IF($AE23=2016,VLOOKUP(Brut!JS23,Semaines!$D$2:$L$523,9,FALSE),IF($AE23=2017,VLOOKUP(Brut!JS23,Semaines!$E$2:$L$523,8,FALSE),IF($AE23=2018,VLOOKUP(Brut!JS23,Semaines!$F$2:$L$523,7,FALSE),IF($AE23=2019,VLOOKUP(Brut!JS23,Semaines!$G$2:$L$523,6,FALSE),IF($AE23=2020,VLOOKUP(Brut!JS23,Semaines!$H$2:$L$523,5,FALSE),IF($AE23=2021,VLOOKUP(Brut!JS23,Semaines!$I$2:$L$523,4,FALSE),IF($AE23=2022,VLOOKUP(Brut!JS23,Semaines!$J$2:$L$523,3,FALSE),""))))))))))),IF(JN23="",IF($AE23=2013,VLOOKUP(Brut!JS23,Semaines!$A$2:$L$523,12,FALSE),IF($AE23=2014,VLOOKUP(Brut!JS23,Semaines!$B$2:$L$523,11,FALSE),IF($AE23=2015,VLOOKUP(Brut!JS23,Semaines!$C$2:$L$523,10,FALSE),IF($AE23=2016,VLOOKUP(Brut!JS23,Semaines!$D$2:$L$523,9,FALSE),IF($AE23=2017,VLOOKUP(Brut!JS23,Semaines!$E$2:$L$523,8,FALSE),IF($AE23=2018,VLOOKUP(Brut!JS23,Semaines!$F$2:$L$523,7,FALSE),IF($AE23=2019,VLOOKUP(Brut!JS23,Semaines!$G$2:$L$523,6,FALSE),IF($AE23=2020,VLOOKUP(Brut!JS23,Semaines!$H$2:$L$523,5,FALSE),IF($AE23=2021,VLOOKUP(Brut!JS23,Semaines!$I$2:$L$523,4,FALSE),IF($AE23=2022,VLOOKUP(Brut!JS23,Semaines!$J$2:$L$523,3,FALSE),"")))))))))),IF(JM23="","",IF($AE23=2013,VLOOKUP(Brut!JS23,Semaines!$A$2:$L$523,12,FALSE),IF($AE23=2014,VLOOKUP(Brut!JS23,Semaines!$B$2:$L$523,11,FALSE),IF($AE23=2015,VLOOKUP(Brut!JS23,Semaines!$C$2:$L$523,10,FALSE),IF($AE23=2016,VLOOKUP(Brut!JS23,Semaines!$D$2:$L$523,9,FALSE),IF($AE23=2017,VLOOKUP(Brut!JS23,Semaines!$E$2:$L$523,8,FALSE),IF($AE23=2018,VLOOKUP(Brut!JS23,Semaines!$F$2:$L$523,7,FALSE),IF($AE23=2019,VLOOKUP(Brut!JS23,Semaines!$G$2:$L$523,6,FALSE),IF($AE23=2020,VLOOKUP(Brut!JS23,Semaines!$H$2:$L$523,5,FALSE),IF($AE23=2021,VLOOKUP(Brut!JS23,Semaines!$I$2:$L$523,4,FALSE),IF($AE23=2022,VLOOKUP(Brut!JS23,Semaines!$J$2:$L$523,3,FALSE),""))))))))))))),IF(AND(MONTH(JP23)=12,_xlfn.ISOWEEKNUM(JP23)=1),YEAR(JP23)+1,YEAR(JP23)))</f>
        <v>2019</v>
      </c>
      <c r="JS23" s="224">
        <f>IFERROR(IF(JP23="",IF(AND(Brut!W23&lt;&gt;"Pas ouvert",Brut!W23&lt;&gt;"Annulé"),IF(Brut!JP23="",SUM(Brut!JN23-Brut!AD23),SUM(Brut!JP23-Brut!AD23)),IF(Brut!W23="Annulé","Annulé","Pas ouvert")),SUM(Brut!JU23-Brut!AD23)),"")</f>
        <v>47</v>
      </c>
      <c r="JT23" s="225">
        <f>IF(OR(JS23="Annulé",JS23=""),"",IF(JS23="Pas ouvert",IF(JQ23="","",INT(SUM(Brut!JU23-Brut!AD23)/4)),INT(JS23/4)))</f>
        <v>11</v>
      </c>
      <c r="JU23" s="226" t="str">
        <f t="shared" si="16"/>
        <v>Mois</v>
      </c>
      <c r="JV23" s="227">
        <f>IF(OR(JS23="Annulé",JS23=""),"",IF(JS23="Pas ouvert",IF(JQ23="","",SUM(Brut!JU23-Brut!AD23)-(JT23*4)),IF(JS23-(JT23*4)=0,"",JS23-(JT23*4))))</f>
        <v>3</v>
      </c>
      <c r="JW23" s="228" t="str">
        <f t="shared" si="17"/>
        <v>Semaines</v>
      </c>
      <c r="JY23" s="208"/>
    </row>
    <row r="24" spans="1:285" x14ac:dyDescent="0.3">
      <c r="A24" s="235" t="str">
        <f>IF(Import!A14=0,"",Import!A14)</f>
        <v>13</v>
      </c>
      <c r="B24" s="236" t="str">
        <f>IF(Import!D14=0,"",Import!D14)</f>
        <v>13</v>
      </c>
      <c r="C24" s="236" t="str">
        <f>IF(Import!E14=0,"",Import!E14)</f>
        <v/>
      </c>
      <c r="D24" s="237" t="str">
        <f t="shared" si="11"/>
        <v/>
      </c>
      <c r="E24" s="236" t="str">
        <f>IF(Import!I14=0,"",Import!I14)</f>
        <v/>
      </c>
      <c r="F24" s="236" t="str">
        <f>IF(Import!J14="","",Import!J14)</f>
        <v/>
      </c>
      <c r="G24" s="236" t="str">
        <f>IF(Import!K14="","",Import!K14)</f>
        <v/>
      </c>
      <c r="H24" s="238" t="str">
        <f>IF(Import!L14=0,"",Import!L14)</f>
        <v>17</v>
      </c>
      <c r="I24" s="236" t="str">
        <f>IF(Import!N14=0,"",Import!N14)</f>
        <v/>
      </c>
      <c r="J24" s="239"/>
      <c r="K24" s="130">
        <f>IF(Import!O14=0,"",Import!O14)</f>
        <v>43553</v>
      </c>
      <c r="L24" s="130">
        <f>IF(Import!P14=0,"",Import!P14)</f>
        <v>43717</v>
      </c>
      <c r="M24" s="233" t="str">
        <f>IF(L24&lt;&gt;"","Annulé",IF(Import!R14=0,"",Import!R14))</f>
        <v>Annulé</v>
      </c>
      <c r="N24" s="233" t="str">
        <f>IF(L24&lt;&gt;"","Annulé",IF(Import!S14=0,"",Import!S14))</f>
        <v>Annulé</v>
      </c>
      <c r="O24" s="233" t="str">
        <f>IF(N24="Annulé","Annulé",IF(Import!T14=0,"",Import!T14))</f>
        <v>Annulé</v>
      </c>
      <c r="P24" s="130">
        <f>IF(Import!U14=0,IF($L24&lt;&gt;"","Annulé",IF($K24="","","En attente")),Import!U14)</f>
        <v>43606</v>
      </c>
      <c r="Q24" s="130">
        <f>IF(Import!V14=0,IF($L24&lt;&gt;"","Annulé",IF($K24="","","En attente")),Import!V14)</f>
        <v>43663</v>
      </c>
      <c r="R24" s="130" t="str">
        <f>IF(Import!W14=0,IF($L24&lt;&gt;"","Annulé",IF($K24="","","En attente")),Import!W14)</f>
        <v>Annulé</v>
      </c>
      <c r="S24" s="130" t="str">
        <f>IF(Import!X14=0,IF($L24&lt;&gt;"","Annulé",IF($K24="","","En attente")),Import!X14)</f>
        <v>Annulé</v>
      </c>
      <c r="T24" s="130" t="str">
        <f>IF(Import!Y14=0,IF($L24&lt;&gt;"","Annulé",IF($K24="","","En attente")),Import!Y14)</f>
        <v>Annulé</v>
      </c>
      <c r="U24" s="130" t="str">
        <f>IF(Import!Z14=0,IF($L24&lt;&gt;"","Annulé",IF($K24="","","En attente")),Import!Z14)</f>
        <v>Annulé</v>
      </c>
      <c r="V24" s="131"/>
      <c r="W24" s="130" t="str">
        <f>IF($L24&lt;&gt;"","Annulé",IF(Import!AA14=0,IF(K24="","","Pas ouvert"),Import!AA14))</f>
        <v>Annulé</v>
      </c>
      <c r="X24" s="130" t="str">
        <f>IF($L24&lt;&gt;"","Annulé",IF(Import!AB14=0,IF($W24&lt;&gt;"",IF(W24="Pas ouvert","Pas ouvert","En cours"),""),Import!AB14))</f>
        <v>Annulé</v>
      </c>
      <c r="Y24" s="233" t="str">
        <f>IF($L24&lt;&gt;"","Annulé",IF(Import!AC14=0,"",Import!AC14))</f>
        <v>Annulé</v>
      </c>
      <c r="Z24" s="233" t="str">
        <f>IF($L24&lt;&gt;"","Annulé",IF(Import!AD14=0,"",Import!AD14))</f>
        <v>Annulé</v>
      </c>
      <c r="AA24" s="234" t="str">
        <f t="shared" si="12"/>
        <v>Annulé</v>
      </c>
      <c r="AB24" s="129" t="str">
        <f t="shared" si="13"/>
        <v/>
      </c>
      <c r="AC24" s="207"/>
      <c r="AD24" s="231" t="str">
        <f t="shared" si="14"/>
        <v/>
      </c>
      <c r="AE24" s="232" t="str">
        <f t="shared" si="15"/>
        <v/>
      </c>
      <c r="AF24" s="128" t="str">
        <f>IF(Import!AE14=0,"",Import!AE14)</f>
        <v/>
      </c>
      <c r="AG24" s="211"/>
      <c r="AH24" s="209"/>
      <c r="AI24" s="208"/>
      <c r="AJ24" s="118" t="str">
        <f>IF($AE24=2013,VLOOKUP(Brut!AJ24,Semaines!$A$2:$L$523,11,FALSE),IF($AE24=2014,VLOOKUP(Brut!AJ24,Semaines!$B$2:$L$523,10,FALSE),IF($AE24=2015,VLOOKUP(Brut!AJ24,Semaines!$C$2:$L$523,9,FALSE),IF($AE24=2016,VLOOKUP(Brut!AJ24,Semaines!$D$2:$L$523,8,FALSE),IF($AE24=2017,VLOOKUP(Brut!AJ24,Semaines!$E$2:$L$523,7,FALSE),IF($AE24=2018,VLOOKUP(Brut!AJ24,Semaines!$F$2:$L$523,6,FALSE),IF($AE24=2019,VLOOKUP(Brut!AJ24,Semaines!$G$2:$L$523,5,FALSE),IF($AE24=2020,VLOOKUP(Brut!AJ24,Semaines!$H$2:$L$523,4,FALSE),IF($AE24=2021,VLOOKUP(Brut!AJ24,Semaines!$I$2:$L$523,3,FALSE),IF($AE24=2022,VLOOKUP(Brut!AJ24,Semaines!$J$2:$L$523,2,FALSE),""))))))))))</f>
        <v/>
      </c>
      <c r="AK24" s="119" t="str">
        <f>IF($AE24=2013,VLOOKUP(Brut!AJ24,Semaines!$A$2:$L$523,12,FALSE),IF($AE24=2014,VLOOKUP(Brut!AJ24,Semaines!$B$2:$L$523,11,FALSE),IF($AE24=2015,VLOOKUP(Brut!AJ24,Semaines!$C$2:$L$523,10,FALSE),IF($AE24=2016,VLOOKUP(Brut!AJ24,Semaines!$D$2:$L$523,9,FALSE),IF($AE24=2017,VLOOKUP(Brut!AJ24,Semaines!$E$2:$L$523,8,FALSE),IF($AE24=2018,VLOOKUP(Brut!AJ24,Semaines!$F$2:$L$523,7,FALSE),IF($AE24=2019,VLOOKUP(Brut!AJ24,Semaines!$G$2:$L$523,6,FALSE),IF($AE24=2020,VLOOKUP(Brut!AJ24,Semaines!$H$2:$L$523,5,FALSE),IF($AE24=2021,VLOOKUP(Brut!AJ24,Semaines!$I$2:$L$523,4,FALSE),IF($AE24=2022,VLOOKUP(Brut!AJ24,Semaines!$J$2:$L$523,3,FALSE),""))))))))))</f>
        <v/>
      </c>
      <c r="AL24" s="132"/>
      <c r="AM24" s="133"/>
      <c r="AN24" s="128" t="str">
        <f>IF(Import!AI14=0,"",Import!AI14)</f>
        <v/>
      </c>
      <c r="AO24" s="118" t="str">
        <f t="array" ref="AO24">IFERROR(IF(AN24="",IF(AL24="",IF(AJ24="","",IF($AE24=2013,VLOOKUP(Brut!AJ24+1,Semaines!$A$2:$L$523,11,FALSE),IF($AE24=2014,VLOOKUP(Brut!AJ24+1,Semaines!$B$2:$L$523,10,FALSE),IF($AE24=2015,VLOOKUP(Brut!AJ24+1,Semaines!$C$2:$L$523,9,FALSE),IF($AE24=2016,VLOOKUP(Brut!AJ24+1,Semaines!$D$2:$L$523,8,FALSE),IF($AE24=2017,VLOOKUP(Brut!AJ24+1,Semaines!$E$2:$L$523,7,FALSE),IF($AE24=2018,VLOOKUP(Brut!AJ24+1,Semaines!$F$2:$L$523,6,FALSE),IF($AE24=2019,VLOOKUP(Brut!AJ24+1,Semaines!$G$2:$L$523,5,FALSE),IF($AE24=2020,VLOOKUP(Brut!AJ24+1,Semaines!$H$2:$L$523,4,FALSE),IF($AE24=2021,VLOOKUP(Brut!AJ24+1,Semaines!$I$2:$L$523,3,FALSE),IF($AE24=2022,VLOOKUP(Brut!AJ24+1,Semaines!$J$2:$L$523,2,FALSE),""))))))))))),IF(AM24="",IF($AE24=2013,VLOOKUP(Brut!AJ24+1,Semaines!$A$2:$L$523,11,FALSE),IF($AE24=2014,VLOOKUP(Brut!AJ24+1,Semaines!$B$2:$L$523,10,FALSE),IF($AE24=2015,VLOOKUP(Brut!AJ24+1,Semaines!$C$2:$L$523,9,FALSE),IF($AE24=2016,VLOOKUP(Brut!AJ24+1,Semaines!$D$2:$L$523,8,FALSE),IF($AE24=2017,VLOOKUP(Brut!AJ24+1,Semaines!$E$2:$L$523,7,FALSE),IF($AE24=2018,VLOOKUP(Brut!AJ24+1,Semaines!$F$2:$L$523,6,FALSE),IF($AE24=2019,VLOOKUP(Brut!AJ24+1,Semaines!$G$2:$L$523,5,FALSE),IF($AE24=2020,VLOOKUP(Brut!AJ24+1,Semaines!$H$2:$L$523,4,FALSE),IF($AE24=2021,VLOOKUP(Brut!AJ24+1,Semaines!$I$2:$L$523,3,FALSE),IF($AE24=2022,VLOOKUP(Brut!AJ24+1,Semaines!$J$2:$L$523,2,FALSE),"")))))))))),IF($AE24=2013,VLOOKUP(Brut!AL24+1,Semaines!$A$2:$L$523,11,FALSE),IF($AE24=2014,VLOOKUP(Brut!AL24+1,Semaines!$B$2:$L$523,10,FALSE),IF($AE24=2015,VLOOKUP(Brut!AL24+1,Semaines!$C$2:$L$523,9,FALSE),IF($AE24=2016,VLOOKUP(Brut!AL24+1,Semaines!$D$2:$L$523,8,FALSE),IF($AE24=2017,VLOOKUP(Brut!AL24+1,Semaines!$E$2:$L$523,7,FALSE),IF($AE24=2018,VLOOKUP(Brut!AL24+1,Semaines!$F$2:$L$523,6,FALSE),IF($AE24=2019,VLOOKUP(Brut!AL24+1,Semaines!$G$2:$L$523,5,FALSE),IF($AE24=2020,VLOOKUP(Brut!AL24+1,Semaines!$H$2:$L$523,4,FALSE),IF($AE24=2021,VLOOKUP(Brut!AL24+1,Semaines!$I$2:$L$523,3,FALSE),IF($AE24=2022,VLOOKUP(Brut!AL24+1,Semaines!$J$2:$L$523,2,FALSE),"")))))))))))),_xlfn.ISOWEEKNUM(AN24)),"")</f>
        <v/>
      </c>
      <c r="AP24" s="119" t="str">
        <f>IF(AN24="",IF(AM24="",IF(AK24="","",IF($AE24=2013,VLOOKUP(Brut!AO24,Semaines!$A$2:$L$523,12,FALSE),IF($AE24=2014,VLOOKUP(Brut!AO24,Semaines!$B$2:$L$523,11,FALSE),IF($AE24=2015,VLOOKUP(Brut!AO24,Semaines!$C$2:$L$523,10,FALSE),IF($AE24=2016,VLOOKUP(Brut!AO24,Semaines!$D$2:$L$523,9,FALSE),IF($AE24=2017,VLOOKUP(Brut!AO24,Semaines!$E$2:$L$523,8,FALSE),IF($AE24=2018,VLOOKUP(Brut!AO24,Semaines!$F$2:$L$523,7,FALSE),IF($AE24=2019,VLOOKUP(Brut!AO24,Semaines!$G$2:$L$523,6,FALSE),IF($AE24=2020,VLOOKUP(Brut!AO24,Semaines!$H$2:$L$523,5,FALSE),IF($AE24=2021,VLOOKUP(Brut!AO24,Semaines!$I$2:$L$523,4,FALSE),IF($AE24=2022,VLOOKUP(Brut!AO24,Semaines!$J$2:$L$523,3,FALSE),""))))))))))),IF(AL24="",IF($AE24=2013,VLOOKUP(Brut!AO24,Semaines!$A$2:$L$523,12,FALSE),IF($AE24=2014,VLOOKUP(Brut!AO24,Semaines!$B$2:$L$523,11,FALSE),IF($AE24=2015,VLOOKUP(Brut!AO24,Semaines!$C$2:$L$523,10,FALSE),IF($AE24=2016,VLOOKUP(Brut!AO24,Semaines!$D$2:$L$523,9,FALSE),IF($AE24=2017,VLOOKUP(Brut!AO24,Semaines!$E$2:$L$523,8,FALSE),IF($AE24=2018,VLOOKUP(Brut!AO24,Semaines!$F$2:$L$523,7,FALSE),IF($AE24=2019,VLOOKUP(Brut!AO24,Semaines!$G$2:$L$523,6,FALSE),IF($AE24=2020,VLOOKUP(Brut!AO24,Semaines!$H$2:$L$523,5,FALSE),IF($AE24=2021,VLOOKUP(Brut!AO24,Semaines!$I$2:$L$523,4,FALSE),IF($AE24=2022,VLOOKUP(Brut!AO24,Semaines!$J$2:$L$523,3,FALSE),"")))))))))),IF(AK24="","",IF($AE24=2013,VLOOKUP(Brut!AO24,Semaines!$A$2:$L$523,12,FALSE),IF($AE24=2014,VLOOKUP(Brut!AO24,Semaines!$B$2:$L$523,11,FALSE),IF($AE24=2015,VLOOKUP(Brut!AO24,Semaines!$C$2:$L$523,10,FALSE),IF($AE24=2016,VLOOKUP(Brut!AO24,Semaines!$D$2:$L$523,9,FALSE),IF($AE24=2017,VLOOKUP(Brut!AO24,Semaines!$E$2:$L$523,8,FALSE),IF($AE24=2018,VLOOKUP(Brut!AO24,Semaines!$F$2:$L$523,7,FALSE),IF($AE24=2019,VLOOKUP(Brut!AO24,Semaines!$G$2:$L$523,6,FALSE),IF($AE24=2020,VLOOKUP(Brut!AO24,Semaines!$H$2:$L$523,5,FALSE),IF($AE24=2021,VLOOKUP(Brut!AO24,Semaines!$I$2:$L$523,4,FALSE),IF($AE24=2022,VLOOKUP(Brut!AO24,Semaines!$J$2:$L$523,3,FALSE),""))))))))))))),IF(AND(MONTH(AN24)=12,_xlfn.ISOWEEKNUM(AN24)=1),YEAR(AN24)+1,YEAR(AN24)))</f>
        <v/>
      </c>
      <c r="AQ24" s="132"/>
      <c r="AR24" s="133"/>
      <c r="AS24" s="210"/>
      <c r="AT24" s="209"/>
      <c r="AU24" s="208"/>
      <c r="AV24" s="208"/>
      <c r="AW24" s="118" t="str">
        <f>IF($AE24=2013,VLOOKUP(Brut!AW24,Semaines!$A$2:$L$523,11,FALSE),IF($AE24=2014,VLOOKUP(Brut!AW24,Semaines!$B$2:$L$523,10,FALSE),IF($AE24=2015,VLOOKUP(Brut!AW24,Semaines!$C$2:$L$523,9,FALSE),IF($AE24=2016,VLOOKUP(Brut!AW24,Semaines!$D$2:$L$523,8,FALSE),IF($AE24=2017,VLOOKUP(Brut!AW24,Semaines!$E$2:$L$523,7,FALSE),IF($AE24=2018,VLOOKUP(Brut!AW24,Semaines!$F$2:$L$523,6,FALSE),IF($AE24=2019,VLOOKUP(Brut!AW24,Semaines!$G$2:$L$523,5,FALSE),IF($AE24=2020,VLOOKUP(Brut!AW24,Semaines!$H$2:$L$523,4,FALSE),IF($AE24=2021,VLOOKUP(Brut!AW24,Semaines!$I$2:$L$523,3,FALSE),IF($AE24=2022,VLOOKUP(Brut!AW24,Semaines!$J$2:$L$523,2,FALSE),""))))))))))</f>
        <v/>
      </c>
      <c r="AX24" s="119" t="str">
        <f>IF($AE24=2013,VLOOKUP(Brut!AW24,Semaines!$A$2:$L$523,12,FALSE),IF($AE24=2014,VLOOKUP(Brut!AW24,Semaines!$B$2:$L$523,11,FALSE),IF($AE24=2015,VLOOKUP(Brut!AW24,Semaines!$C$2:$L$523,10,FALSE),IF($AE24=2016,VLOOKUP(Brut!AW24,Semaines!$D$2:$L$523,9,FALSE),IF($AE24=2017,VLOOKUP(Brut!AW24,Semaines!$E$2:$L$523,8,FALSE),IF($AE24=2018,VLOOKUP(Brut!AW24,Semaines!$F$2:$L$523,7,FALSE),IF($AE24=2019,VLOOKUP(Brut!AW24,Semaines!$G$2:$L$523,6,FALSE),IF($AE24=2020,VLOOKUP(Brut!AW24,Semaines!$H$2:$L$523,5,FALSE),IF($AE24=2021,VLOOKUP(Brut!AW24,Semaines!$I$2:$L$523,4,FALSE),IF($AE24=2022,VLOOKUP(Brut!AW24,Semaines!$J$2:$L$523,3,FALSE),""))))))))))</f>
        <v/>
      </c>
      <c r="AY24" s="134"/>
      <c r="AZ24" s="133"/>
      <c r="BA24" s="118" t="str">
        <f>IF($AE24=2013,VLOOKUP(Brut!BA24,Semaines!$A$2:$L$523,11,FALSE),IF($AE24=2014,VLOOKUP(Brut!BA24,Semaines!$B$2:$L$523,10,FALSE),IF($AE24=2015,VLOOKUP(Brut!BA24,Semaines!$C$2:$L$523,9,FALSE),IF($AE24=2016,VLOOKUP(Brut!BA24,Semaines!$D$2:$L$523,8,FALSE),IF($AE24=2017,VLOOKUP(Brut!BA24,Semaines!$E$2:$L$523,7,FALSE),IF($AE24=2018,VLOOKUP(Brut!BA24,Semaines!$F$2:$L$523,6,FALSE),IF($AE24=2019,VLOOKUP(Brut!BA24,Semaines!$G$2:$L$523,5,FALSE),IF($AE24=2020,VLOOKUP(Brut!BA24,Semaines!$H$2:$L$523,4,FALSE),IF($AE24=2021,VLOOKUP(Brut!BA24,Semaines!$I$2:$L$523,3,FALSE),IF($AE24=2022,VLOOKUP(Brut!BA24,Semaines!$J$2:$L$523,2,FALSE),""))))))))))</f>
        <v/>
      </c>
      <c r="BB24" s="119" t="str">
        <f>IF($AE24=2013,VLOOKUP(Brut!BA24,Semaines!$A$2:$L$523,12,FALSE),IF($AE24=2014,VLOOKUP(Brut!BA24,Semaines!$B$2:$L$523,11,FALSE),IF($AE24=2015,VLOOKUP(Brut!BA24,Semaines!$C$2:$L$523,10,FALSE),IF($AE24=2016,VLOOKUP(Brut!BA24,Semaines!$D$2:$L$523,9,FALSE),IF($AE24=2017,VLOOKUP(Brut!BA24,Semaines!$E$2:$L$523,8,FALSE),IF($AE24=2018,VLOOKUP(Brut!BA24,Semaines!$F$2:$L$523,7,FALSE),IF($AE24=2019,VLOOKUP(Brut!BA24,Semaines!$G$2:$L$523,6,FALSE),IF($AE24=2020,VLOOKUP(Brut!BA24,Semaines!$H$2:$L$523,5,FALSE),IF($AE24=2021,VLOOKUP(Brut!BA24,Semaines!$I$2:$L$523,4,FALSE),IF($AE24=2022,VLOOKUP(Brut!BA24,Semaines!$J$2:$L$523,3,FALSE),""))))))))))</f>
        <v/>
      </c>
      <c r="BC24" s="134"/>
      <c r="BD24" s="133"/>
      <c r="BE24" s="118" t="str">
        <f>IF($AE24=2013,VLOOKUP(Brut!BE24,Semaines!$A$2:$L$523,11,FALSE),IF($AE24=2014,VLOOKUP(Brut!BE24,Semaines!$B$2:$L$523,10,FALSE),IF($AE24=2015,VLOOKUP(Brut!BE24,Semaines!$C$2:$L$523,9,FALSE),IF($AE24=2016,VLOOKUP(Brut!BE24,Semaines!$D$2:$L$523,8,FALSE),IF($AE24=2017,VLOOKUP(Brut!BE24,Semaines!$E$2:$L$523,7,FALSE),IF($AE24=2018,VLOOKUP(Brut!BE24,Semaines!$F$2:$L$523,6,FALSE),IF($AE24=2019,VLOOKUP(Brut!BE24,Semaines!$G$2:$L$523,5,FALSE),IF($AE24=2020,VLOOKUP(Brut!BE24,Semaines!$H$2:$L$523,4,FALSE),IF($AE24=2021,VLOOKUP(Brut!BE24,Semaines!$I$2:$L$523,3,FALSE),IF($AE24=2022,VLOOKUP(Brut!BE24,Semaines!$J$2:$L$523,2,FALSE),""))))))))))</f>
        <v/>
      </c>
      <c r="BF24" s="119" t="str">
        <f>IF($AE24=2013,VLOOKUP(Brut!BE24,Semaines!$A$2:$L$523,12,FALSE),IF($AE24=2014,VLOOKUP(Brut!BE24,Semaines!$B$2:$L$523,11,FALSE),IF($AE24=2015,VLOOKUP(Brut!BE24,Semaines!$C$2:$L$523,10,FALSE),IF($AE24=2016,VLOOKUP(Brut!BE24,Semaines!$D$2:$L$523,9,FALSE),IF($AE24=2017,VLOOKUP(Brut!BE24,Semaines!$E$2:$L$523,8,FALSE),IF($AE24=2018,VLOOKUP(Brut!BE24,Semaines!$F$2:$L$523,7,FALSE),IF($AE24=2019,VLOOKUP(Brut!BE24,Semaines!$G$2:$L$523,6,FALSE),IF($AE24=2020,VLOOKUP(Brut!BE24,Semaines!$H$2:$L$523,5,FALSE),IF($AE24=2021,VLOOKUP(Brut!BE24,Semaines!$I$2:$L$523,4,FALSE),IF($AE24=2022,VLOOKUP(Brut!BE24,Semaines!$J$2:$L$523,3,FALSE),""))))))))))</f>
        <v/>
      </c>
      <c r="BG24" s="134"/>
      <c r="BH24" s="133"/>
      <c r="BI24" s="130" t="str">
        <f>IF(Import!AM14=0,"",Import!AM14)</f>
        <v/>
      </c>
      <c r="BJ24" s="118" t="str">
        <f t="array" ref="BJ24">IFERROR(IF(BI24="",IF(BG24="",IF(BE24="","",IF($AE24=2013,VLOOKUP(Brut!BE24+1,Semaines!$A$2:$L$523,11,FALSE),IF($AE24=2014,VLOOKUP(Brut!BE24+1,Semaines!$B$2:$L$523,10,FALSE),IF($AE24=2015,VLOOKUP(Brut!BE24+1,Semaines!$C$2:$L$523,9,FALSE),IF($AE24=2016,VLOOKUP(Brut!BE24+1,Semaines!$D$2:$L$523,8,FALSE),IF($AE24=2017,VLOOKUP(Brut!BE24+1,Semaines!$E$2:$L$523,7,FALSE),IF($AE24=2018,VLOOKUP(Brut!BE24+1,Semaines!$F$2:$L$523,6,FALSE),IF($AE24=2019,VLOOKUP(Brut!BE24+1,Semaines!$G$2:$L$523,5,FALSE),IF($AE24=2020,VLOOKUP(Brut!BE24+1,Semaines!$H$2:$L$523,4,FALSE),IF($AE24=2021,VLOOKUP(Brut!BE24+1,Semaines!$I$2:$L$523,3,FALSE),IF($AE24=2022,VLOOKUP(Brut!BE24+1,Semaines!$J$2:$L$523,2,FALSE),""))))))))))),IF(BH24="",IF($AE24=2013,VLOOKUP(Brut!BE24+1,Semaines!$A$2:$L$523,11,FALSE),IF($AE24=2014,VLOOKUP(Brut!BE24+1,Semaines!$B$2:$L$523,10,FALSE),IF($AE24=2015,VLOOKUP(Brut!BE24+1,Semaines!$C$2:$L$523,9,FALSE),IF($AE24=2016,VLOOKUP(Brut!BE24+1,Semaines!$D$2:$L$523,8,FALSE),IF($AE24=2017,VLOOKUP(Brut!BE24+1,Semaines!$E$2:$L$523,7,FALSE),IF($AE24=2018,VLOOKUP(Brut!BE24+1,Semaines!$F$2:$L$523,6,FALSE),IF($AE24=2019,VLOOKUP(Brut!BE24+1,Semaines!$G$2:$L$523,5,FALSE),IF($AE24=2020,VLOOKUP(Brut!BE24+1,Semaines!$H$2:$L$523,4,FALSE),IF($AE24=2021,VLOOKUP(Brut!BE24+1,Semaines!$I$2:$L$523,3,FALSE),IF($AE24=2022,VLOOKUP(Brut!BE24+1,Semaines!$J$2:$L$523,2,FALSE),"")))))))))),IF($AE24=2013,VLOOKUP(Brut!BG24+1,Semaines!$A$2:$L$523,11,FALSE),IF($AE24=2014,VLOOKUP(Brut!BG24+1,Semaines!$B$2:$L$523,10,FALSE),IF($AE24=2015,VLOOKUP(Brut!BG24+1,Semaines!$C$2:$L$523,9,FALSE),IF($AE24=2016,VLOOKUP(Brut!BG24+1,Semaines!$D$2:$L$523,8,FALSE),IF($AE24=2017,VLOOKUP(Brut!BG24+1,Semaines!$E$2:$L$523,7,FALSE),IF($AE24=2018,VLOOKUP(Brut!BG24+1,Semaines!$F$2:$L$523,6,FALSE),IF($AE24=2019,VLOOKUP(Brut!BG24+1,Semaines!$G$2:$L$523,5,FALSE),IF($AE24=2020,VLOOKUP(Brut!BG24+1,Semaines!$H$2:$L$523,4,FALSE),IF($AE24=2021,VLOOKUP(Brut!BG24+1,Semaines!$I$2:$L$523,3,FALSE),IF($AE24=2022,VLOOKUP(Brut!BG24+1,Semaines!$J$2:$L$523,2,FALSE),"")))))))))))),_xlfn.ISOWEEKNUM(BI24)),"")</f>
        <v/>
      </c>
      <c r="BK24" s="119" t="str">
        <f>IF(BI24="",IF(BH24="",IF(BF24="","",IF($AE24=2013,VLOOKUP(Brut!BJ24,Semaines!$A$2:$L$523,12,FALSE),IF($AE24=2014,VLOOKUP(Brut!BJ24,Semaines!$B$2:$L$523,11,FALSE),IF($AE24=2015,VLOOKUP(Brut!BJ24,Semaines!$C$2:$L$523,10,FALSE),IF($AE24=2016,VLOOKUP(Brut!BJ24,Semaines!$D$2:$L$523,9,FALSE),IF($AE24=2017,VLOOKUP(Brut!BJ24,Semaines!$E$2:$L$523,8,FALSE),IF($AE24=2018,VLOOKUP(Brut!BJ24,Semaines!$F$2:$L$523,7,FALSE),IF($AE24=2019,VLOOKUP(Brut!BJ24,Semaines!$G$2:$L$523,6,FALSE),IF($AE24=2020,VLOOKUP(Brut!BJ24,Semaines!$H$2:$L$523,5,FALSE),IF($AE24=2021,VLOOKUP(Brut!BJ24,Semaines!$I$2:$L$523,4,FALSE),IF($AE24=2022,VLOOKUP(Brut!BJ24,Semaines!$J$2:$L$523,3,FALSE),""))))))))))),IF(BG24="",IF($AE24=2013,VLOOKUP(Brut!BJ24,Semaines!$A$2:$L$523,12,FALSE),IF($AE24=2014,VLOOKUP(Brut!BJ24,Semaines!$B$2:$L$523,11,FALSE),IF($AE24=2015,VLOOKUP(Brut!BJ24,Semaines!$C$2:$L$523,10,FALSE),IF($AE24=2016,VLOOKUP(Brut!BJ24,Semaines!$D$2:$L$523,9,FALSE),IF($AE24=2017,VLOOKUP(Brut!BJ24,Semaines!$E$2:$L$523,8,FALSE),IF($AE24=2018,VLOOKUP(Brut!BJ24,Semaines!$F$2:$L$523,7,FALSE),IF($AE24=2019,VLOOKUP(Brut!BJ24,Semaines!$G$2:$L$523,6,FALSE),IF($AE24=2020,VLOOKUP(Brut!BJ24,Semaines!$H$2:$L$523,5,FALSE),IF($AE24=2021,VLOOKUP(Brut!BJ24,Semaines!$I$2:$L$523,4,FALSE),IF($AE24=2022,VLOOKUP(Brut!BJ24,Semaines!$J$2:$L$523,3,FALSE),"")))))))))),IF(BF24="","",IF($AE24=2013,VLOOKUP(Brut!BJ24,Semaines!$A$2:$L$523,12,FALSE),IF($AE24=2014,VLOOKUP(Brut!BJ24,Semaines!$B$2:$L$523,11,FALSE),IF($AE24=2015,VLOOKUP(Brut!BJ24,Semaines!$C$2:$L$523,10,FALSE),IF($AE24=2016,VLOOKUP(Brut!BJ24,Semaines!$D$2:$L$523,9,FALSE),IF($AE24=2017,VLOOKUP(Brut!BJ24,Semaines!$E$2:$L$523,8,FALSE),IF($AE24=2018,VLOOKUP(Brut!BJ24,Semaines!$F$2:$L$523,7,FALSE),IF($AE24=2019,VLOOKUP(Brut!BJ24,Semaines!$G$2:$L$523,6,FALSE),IF($AE24=2020,VLOOKUP(Brut!BJ24,Semaines!$H$2:$L$523,5,FALSE),IF($AE24=2021,VLOOKUP(Brut!BJ24,Semaines!$I$2:$L$523,4,FALSE),IF($AE24=2022,VLOOKUP(Brut!BJ24,Semaines!$J$2:$L$523,3,FALSE),""))))))))))))),IF(AND(MONTH(BI24)=12,_xlfn.ISOWEEKNUM(BI24)=1),YEAR(BI24)+1,YEAR(BI24)))</f>
        <v/>
      </c>
      <c r="BL24" s="132"/>
      <c r="BM24" s="133"/>
      <c r="BN24" s="118" t="str">
        <f>IF($AE24=2013,VLOOKUP(Brut!BN24,Semaines!$A$2:$L$523,11,FALSE),IF($AE24=2014,VLOOKUP(Brut!BN24,Semaines!$B$2:$L$523,10,FALSE),IF($AE24=2015,VLOOKUP(Brut!BN24,Semaines!$C$2:$L$523,9,FALSE),IF($AE24=2016,VLOOKUP(Brut!BN24,Semaines!$D$2:$L$523,8,FALSE),IF($AE24=2017,VLOOKUP(Brut!BN24,Semaines!$E$2:$L$523,7,FALSE),IF($AE24=2018,VLOOKUP(Brut!BN24,Semaines!$F$2:$L$523,6,FALSE),IF($AE24=2019,VLOOKUP(Brut!BN24,Semaines!$G$2:$L$523,5,FALSE),IF($AE24=2020,VLOOKUP(Brut!BN24,Semaines!$H$2:$L$523,4,FALSE),IF($AE24=2021,VLOOKUP(Brut!BN24,Semaines!$I$2:$L$523,3,FALSE),IF($AE24=2022,VLOOKUP(Brut!BN24,Semaines!$J$2:$L$523,2,FALSE),""))))))))))</f>
        <v/>
      </c>
      <c r="BO24" s="119" t="str">
        <f>IF($AE24=2013,VLOOKUP(Brut!BN24,Semaines!$A$2:$L$523,12,FALSE),IF($AE24=2014,VLOOKUP(Brut!BN24,Semaines!$B$2:$L$523,11,FALSE),IF($AE24=2015,VLOOKUP(Brut!BN24,Semaines!$C$2:$L$523,10,FALSE),IF($AE24=2016,VLOOKUP(Brut!BN24,Semaines!$D$2:$L$523,9,FALSE),IF($AE24=2017,VLOOKUP(Brut!BN24,Semaines!$E$2:$L$523,8,FALSE),IF($AE24=2018,VLOOKUP(Brut!BN24,Semaines!$F$2:$L$523,7,FALSE),IF($AE24=2019,VLOOKUP(Brut!BN24,Semaines!$G$2:$L$523,6,FALSE),IF($AE24=2020,VLOOKUP(Brut!BN24,Semaines!$H$2:$L$523,5,FALSE),IF($AE24=2021,VLOOKUP(Brut!BN24,Semaines!$I$2:$L$523,4,FALSE),IF($AE24=2022,VLOOKUP(Brut!BN24,Semaines!$J$2:$L$523,3,FALSE),""))))))))))</f>
        <v/>
      </c>
      <c r="BP24" s="134"/>
      <c r="BQ24" s="133"/>
      <c r="BR24" s="208"/>
      <c r="BS24" s="118" t="str">
        <f>IF($AE24=2013,VLOOKUP(Brut!BS24,Semaines!$A$2:$L$523,11,FALSE),IF($AE24=2014,VLOOKUP(Brut!BS24,Semaines!$B$2:$L$523,10,FALSE),IF($AE24=2015,VLOOKUP(Brut!BS24,Semaines!$C$2:$L$523,9,FALSE),IF($AE24=2016,VLOOKUP(Brut!BS24,Semaines!$D$2:$L$523,8,FALSE),IF($AE24=2017,VLOOKUP(Brut!BS24,Semaines!$E$2:$L$523,7,FALSE),IF($AE24=2018,VLOOKUP(Brut!BS24,Semaines!$F$2:$L$523,6,FALSE),IF($AE24=2019,VLOOKUP(Brut!BS24,Semaines!$G$2:$L$523,5,FALSE),IF($AE24=2020,VLOOKUP(Brut!BS24,Semaines!$H$2:$L$523,4,FALSE),IF($AE24=2021,VLOOKUP(Brut!BS24,Semaines!$I$2:$L$523,3,FALSE),IF($AE24=2022,VLOOKUP(Brut!BS24,Semaines!$J$2:$L$523,2,FALSE),""))))))))))</f>
        <v/>
      </c>
      <c r="BT24" s="119" t="str">
        <f>IF($AE24=2013,VLOOKUP(Brut!BS24,Semaines!$A$2:$L$523,12,FALSE),IF($AE24=2014,VLOOKUP(Brut!BS24,Semaines!$B$2:$L$523,11,FALSE),IF($AE24=2015,VLOOKUP(Brut!BS24,Semaines!$C$2:$L$523,10,FALSE),IF($AE24=2016,VLOOKUP(Brut!BS24,Semaines!$D$2:$L$523,9,FALSE),IF($AE24=2017,VLOOKUP(Brut!BS24,Semaines!$E$2:$L$523,8,FALSE),IF($AE24=2018,VLOOKUP(Brut!BS24,Semaines!$F$2:$L$523,7,FALSE),IF($AE24=2019,VLOOKUP(Brut!BS24,Semaines!$G$2:$L$523,6,FALSE),IF($AE24=2020,VLOOKUP(Brut!BS24,Semaines!$H$2:$L$523,5,FALSE),IF($AE24=2021,VLOOKUP(Brut!BS24,Semaines!$I$2:$L$523,4,FALSE),IF($AE24=2022,VLOOKUP(Brut!BS24,Semaines!$J$2:$L$523,3,FALSE),""))))))))))</f>
        <v/>
      </c>
      <c r="BU24" s="134"/>
      <c r="BV24" s="133"/>
      <c r="BW24" s="208"/>
      <c r="BX24" s="118" t="str">
        <f>IF($AE24=2013,VLOOKUP(Brut!BX24,Semaines!$A$2:$L$523,11,FALSE),IF($AE24=2014,VLOOKUP(Brut!BX24,Semaines!$B$2:$L$523,10,FALSE),IF($AE24=2015,VLOOKUP(Brut!BX24,Semaines!$C$2:$L$523,9,FALSE),IF($AE24=2016,VLOOKUP(Brut!BX24,Semaines!$D$2:$L$523,8,FALSE),IF($AE24=2017,VLOOKUP(Brut!BX24,Semaines!$E$2:$L$523,7,FALSE),IF($AE24=2018,VLOOKUP(Brut!BX24,Semaines!$F$2:$L$523,6,FALSE),IF($AE24=2019,VLOOKUP(Brut!BX24,Semaines!$G$2:$L$523,5,FALSE),IF($AE24=2020,VLOOKUP(Brut!BX24,Semaines!$H$2:$L$523,4,FALSE),IF($AE24=2021,VLOOKUP(Brut!BX24,Semaines!$I$2:$L$523,3,FALSE),IF($AE24=2022,VLOOKUP(Brut!BX24,Semaines!$J$2:$L$523,2,FALSE),""))))))))))</f>
        <v/>
      </c>
      <c r="BY24" s="119" t="str">
        <f>IF($AE24=2013,VLOOKUP(Brut!BX24,Semaines!$A$2:$L$523,12,FALSE),IF($AE24=2014,VLOOKUP(Brut!BX24,Semaines!$B$2:$L$523,11,FALSE),IF($AE24=2015,VLOOKUP(Brut!BX24,Semaines!$C$2:$L$523,10,FALSE),IF($AE24=2016,VLOOKUP(Brut!BX24,Semaines!$D$2:$L$523,9,FALSE),IF($AE24=2017,VLOOKUP(Brut!BX24,Semaines!$E$2:$L$523,8,FALSE),IF($AE24=2018,VLOOKUP(Brut!BX24,Semaines!$F$2:$L$523,7,FALSE),IF($AE24=2019,VLOOKUP(Brut!BX24,Semaines!$G$2:$L$523,6,FALSE),IF($AE24=2020,VLOOKUP(Brut!BX24,Semaines!$H$2:$L$523,5,FALSE),IF($AE24=2021,VLOOKUP(Brut!BX24,Semaines!$I$2:$L$523,4,FALSE),IF($AE24=2022,VLOOKUP(Brut!BX24,Semaines!$J$2:$L$523,3,FALSE),""))))))))))</f>
        <v/>
      </c>
      <c r="BZ24" s="134"/>
      <c r="CA24" s="133"/>
      <c r="CB24" s="130" t="str">
        <f>IF(Import!AQ14=0,"",Import!AQ14)</f>
        <v/>
      </c>
      <c r="CC24" s="118" t="str">
        <f t="array" ref="CC24">IFERROR(IF(CB24="",IF(BZ24="",IF(BX24="","",IF($AE24=2013,VLOOKUP(Brut!BX24+1,Semaines!$A$2:$L$523,11,FALSE),IF($AE24=2014,VLOOKUP(Brut!BX24+1,Semaines!$B$2:$L$523,10,FALSE),IF($AE24=2015,VLOOKUP(Brut!BX24+1,Semaines!$C$2:$L$523,9,FALSE),IF($AE24=2016,VLOOKUP(Brut!BX24+1,Semaines!$D$2:$L$523,8,FALSE),IF($AE24=2017,VLOOKUP(Brut!BX24+1,Semaines!$E$2:$L$523,7,FALSE),IF($AE24=2018,VLOOKUP(Brut!BX24+1,Semaines!$F$2:$L$523,6,FALSE),IF($AE24=2019,VLOOKUP(Brut!BX24+1,Semaines!$G$2:$L$523,5,FALSE),IF($AE24=2020,VLOOKUP(Brut!BX24+1,Semaines!$H$2:$L$523,4,FALSE),IF($AE24=2021,VLOOKUP(Brut!BX24+1,Semaines!$I$2:$L$523,3,FALSE),IF($AE24=2022,VLOOKUP(Brut!BX24+1,Semaines!$J$2:$L$523,2,FALSE),""))))))))))),IF(CA24="",IF($AE24=2013,VLOOKUP(Brut!BX24+1,Semaines!$A$2:$L$523,11,FALSE),IF($AE24=2014,VLOOKUP(Brut!BX24+1,Semaines!$B$2:$L$523,10,FALSE),IF($AE24=2015,VLOOKUP(Brut!BX24+1,Semaines!$C$2:$L$523,9,FALSE),IF($AE24=2016,VLOOKUP(Brut!BX24+1,Semaines!$D$2:$L$523,8,FALSE),IF($AE24=2017,VLOOKUP(Brut!BX24+1,Semaines!$E$2:$L$523,7,FALSE),IF($AE24=2018,VLOOKUP(Brut!BX24+1,Semaines!$F$2:$L$523,6,FALSE),IF($AE24=2019,VLOOKUP(Brut!BX24+1,Semaines!$G$2:$L$523,5,FALSE),IF($AE24=2020,VLOOKUP(Brut!BX24+1,Semaines!$H$2:$L$523,4,FALSE),IF($AE24=2021,VLOOKUP(Brut!BX24+1,Semaines!$I$2:$L$523,3,FALSE),IF($AE24=2022,VLOOKUP(Brut!BX24+1,Semaines!$J$2:$L$523,2,FALSE),"")))))))))),IF($AE24=2013,VLOOKUP(Brut!BZ24+1,Semaines!$A$2:$L$523,11,FALSE),IF($AE24=2014,VLOOKUP(Brut!BZ24+1,Semaines!$B$2:$L$523,10,FALSE),IF($AE24=2015,VLOOKUP(Brut!BZ24+1,Semaines!$C$2:$L$523,9,FALSE),IF($AE24=2016,VLOOKUP(Brut!BZ24+1,Semaines!$D$2:$L$523,8,FALSE),IF($AE24=2017,VLOOKUP(Brut!BZ24+1,Semaines!$E$2:$L$523,7,FALSE),IF($AE24=2018,VLOOKUP(Brut!BZ24+1,Semaines!$F$2:$L$523,6,FALSE),IF($AE24=2019,VLOOKUP(Brut!BZ24+1,Semaines!$G$2:$L$523,5,FALSE),IF($AE24=2020,VLOOKUP(Brut!BZ24+1,Semaines!$H$2:$L$523,4,FALSE),IF($AE24=2021,VLOOKUP(Brut!BZ24+1,Semaines!$I$2:$L$523,3,FALSE),IF($AE24=2022,VLOOKUP(Brut!BZ24+1,Semaines!$J$2:$L$523,2,FALSE),"")))))))))))),_xlfn.ISOWEEKNUM(CB24)),"")</f>
        <v/>
      </c>
      <c r="CD24" s="119" t="str">
        <f>IF(CB24="",IF(CA24="",IF(BY24="","",IF($AE24=2013,VLOOKUP(Brut!CC24,Semaines!$A$2:$L$523,12,FALSE),IF($AE24=2014,VLOOKUP(Brut!CC24,Semaines!$B$2:$L$523,11,FALSE),IF($AE24=2015,VLOOKUP(Brut!CC24,Semaines!$C$2:$L$523,10,FALSE),IF($AE24=2016,VLOOKUP(Brut!CC24,Semaines!$D$2:$L$523,9,FALSE),IF($AE24=2017,VLOOKUP(Brut!CC24,Semaines!$E$2:$L$523,8,FALSE),IF($AE24=2018,VLOOKUP(Brut!CC24,Semaines!$F$2:$L$523,7,FALSE),IF($AE24=2019,VLOOKUP(Brut!CC24,Semaines!$G$2:$L$523,6,FALSE),IF($AE24=2020,VLOOKUP(Brut!CC24,Semaines!$H$2:$L$523,5,FALSE),IF($AE24=2021,VLOOKUP(Brut!CC24,Semaines!$I$2:$L$523,4,FALSE),IF($AE24=2022,VLOOKUP(Brut!CC24,Semaines!$J$2:$L$523,3,FALSE),""))))))))))),IF(BZ24="",IF($AE24=2013,VLOOKUP(Brut!CC24,Semaines!$A$2:$L$523,12,FALSE),IF($AE24=2014,VLOOKUP(Brut!CC24,Semaines!$B$2:$L$523,11,FALSE),IF($AE24=2015,VLOOKUP(Brut!CC24,Semaines!$C$2:$L$523,10,FALSE),IF($AE24=2016,VLOOKUP(Brut!CC24,Semaines!$D$2:$L$523,9,FALSE),IF($AE24=2017,VLOOKUP(Brut!CC24,Semaines!$E$2:$L$523,8,FALSE),IF($AE24=2018,VLOOKUP(Brut!CC24,Semaines!$F$2:$L$523,7,FALSE),IF($AE24=2019,VLOOKUP(Brut!CC24,Semaines!$G$2:$L$523,6,FALSE),IF($AE24=2020,VLOOKUP(Brut!CC24,Semaines!$H$2:$L$523,5,FALSE),IF($AE24=2021,VLOOKUP(Brut!CC24,Semaines!$I$2:$L$523,4,FALSE),IF($AE24=2022,VLOOKUP(Brut!CC24,Semaines!$J$2:$L$523,3,FALSE),"")))))))))),IF(BY24="","",IF($AE24=2013,VLOOKUP(Brut!CC24,Semaines!$A$2:$L$523,12,FALSE),IF($AE24=2014,VLOOKUP(Brut!CC24,Semaines!$B$2:$L$523,11,FALSE),IF($AE24=2015,VLOOKUP(Brut!CC24,Semaines!$C$2:$L$523,10,FALSE),IF($AE24=2016,VLOOKUP(Brut!CC24,Semaines!$D$2:$L$523,9,FALSE),IF($AE24=2017,VLOOKUP(Brut!CC24,Semaines!$E$2:$L$523,8,FALSE),IF($AE24=2018,VLOOKUP(Brut!CC24,Semaines!$F$2:$L$523,7,FALSE),IF($AE24=2019,VLOOKUP(Brut!CC24,Semaines!$G$2:$L$523,6,FALSE),IF($AE24=2020,VLOOKUP(Brut!CC24,Semaines!$H$2:$L$523,5,FALSE),IF($AE24=2021,VLOOKUP(Brut!CC24,Semaines!$I$2:$L$523,4,FALSE),IF($AE24=2022,VLOOKUP(Brut!CC24,Semaines!$J$2:$L$523,3,FALSE),""))))))))))))),IF(AND(MONTH(CB24)=12,_xlfn.ISOWEEKNUM(CB24)=1),YEAR(CB24)+1,YEAR(CB24)))</f>
        <v/>
      </c>
      <c r="CE24" s="132"/>
      <c r="CF24" s="133"/>
      <c r="CG24" s="118" t="str">
        <f>IF($AE24=2013,VLOOKUP(Brut!CG24,Semaines!$A$2:$L$523,11,FALSE),IF($AE24=2014,VLOOKUP(Brut!CG24,Semaines!$B$2:$L$523,10,FALSE),IF($AE24=2015,VLOOKUP(Brut!CG24,Semaines!$C$2:$L$523,9,FALSE),IF($AE24=2016,VLOOKUP(Brut!CG24,Semaines!$D$2:$L$523,8,FALSE),IF($AE24=2017,VLOOKUP(Brut!CG24,Semaines!$E$2:$L$523,7,FALSE),IF($AE24=2018,VLOOKUP(Brut!CG24,Semaines!$F$2:$L$523,6,FALSE),IF($AE24=2019,VLOOKUP(Brut!CG24,Semaines!$G$2:$L$523,5,FALSE),IF($AE24=2020,VLOOKUP(Brut!CG24,Semaines!$H$2:$L$523,4,FALSE),IF($AE24=2021,VLOOKUP(Brut!CG24,Semaines!$I$2:$L$523,3,FALSE),IF($AE24=2022,VLOOKUP(Brut!CG24,Semaines!$J$2:$L$523,2,FALSE),""))))))))))</f>
        <v/>
      </c>
      <c r="CH24" s="119" t="str">
        <f>IF($AE24=2013,VLOOKUP(Brut!CG24,Semaines!$A$2:$L$523,12,FALSE),IF($AE24=2014,VLOOKUP(Brut!CG24,Semaines!$B$2:$L$523,11,FALSE),IF($AE24=2015,VLOOKUP(Brut!CG24,Semaines!$C$2:$L$523,10,FALSE),IF($AE24=2016,VLOOKUP(Brut!CG24,Semaines!$D$2:$L$523,9,FALSE),IF($AE24=2017,VLOOKUP(Brut!CG24,Semaines!$E$2:$L$523,8,FALSE),IF($AE24=2018,VLOOKUP(Brut!CG24,Semaines!$F$2:$L$523,7,FALSE),IF($AE24=2019,VLOOKUP(Brut!CG24,Semaines!$G$2:$L$523,6,FALSE),IF($AE24=2020,VLOOKUP(Brut!CG24,Semaines!$H$2:$L$523,5,FALSE),IF($AE24=2021,VLOOKUP(Brut!CG24,Semaines!$I$2:$L$523,4,FALSE),IF($AE24=2022,VLOOKUP(Brut!CG24,Semaines!$J$2:$L$523,3,FALSE),""))))))))))</f>
        <v/>
      </c>
      <c r="CI24" s="134"/>
      <c r="CJ24" s="133"/>
      <c r="CK24" s="208"/>
      <c r="CL24" s="118" t="str">
        <f>IF($AE24=2013,VLOOKUP(Brut!CL24,Semaines!$A$2:$L$523,11,FALSE),IF($AE24=2014,VLOOKUP(Brut!CL24,Semaines!$B$2:$L$523,10,FALSE),IF($AE24=2015,VLOOKUP(Brut!CL24,Semaines!$C$2:$L$523,9,FALSE),IF($AE24=2016,VLOOKUP(Brut!CL24,Semaines!$D$2:$L$523,8,FALSE),IF($AE24=2017,VLOOKUP(Brut!CL24,Semaines!$E$2:$L$523,7,FALSE),IF($AE24=2018,VLOOKUP(Brut!CL24,Semaines!$F$2:$L$523,6,FALSE),IF($AE24=2019,VLOOKUP(Brut!CL24,Semaines!$G$2:$L$523,5,FALSE),IF($AE24=2020,VLOOKUP(Brut!CL24,Semaines!$H$2:$L$523,4,FALSE),IF($AE24=2021,VLOOKUP(Brut!CL24,Semaines!$I$2:$L$523,3,FALSE),IF($AE24=2022,VLOOKUP(Brut!CL24,Semaines!$J$2:$L$523,2,FALSE),""))))))))))</f>
        <v/>
      </c>
      <c r="CM24" s="119" t="str">
        <f>IF($AE24=2013,VLOOKUP(Brut!CL24,Semaines!$A$2:$L$523,12,FALSE),IF($AE24=2014,VLOOKUP(Brut!CL24,Semaines!$B$2:$L$523,11,FALSE),IF($AE24=2015,VLOOKUP(Brut!CL24,Semaines!$C$2:$L$523,10,FALSE),IF($AE24=2016,VLOOKUP(Brut!CL24,Semaines!$D$2:$L$523,9,FALSE),IF($AE24=2017,VLOOKUP(Brut!CL24,Semaines!$E$2:$L$523,8,FALSE),IF($AE24=2018,VLOOKUP(Brut!CL24,Semaines!$F$2:$L$523,7,FALSE),IF($AE24=2019,VLOOKUP(Brut!CL24,Semaines!$G$2:$L$523,6,FALSE),IF($AE24=2020,VLOOKUP(Brut!CL24,Semaines!$H$2:$L$523,5,FALSE),IF($AE24=2021,VLOOKUP(Brut!CL24,Semaines!$I$2:$L$523,4,FALSE),IF($AE24=2022,VLOOKUP(Brut!CL24,Semaines!$J$2:$L$523,3,FALSE),""))))))))))</f>
        <v/>
      </c>
      <c r="CN24" s="134"/>
      <c r="CO24" s="133"/>
      <c r="CP24" s="118" t="str">
        <f>IF($AE24=2013,VLOOKUP(Brut!CP24,Semaines!$A$2:$L$523,11,FALSE),IF($AE24=2014,VLOOKUP(Brut!CP24,Semaines!$B$2:$L$523,10,FALSE),IF($AE24=2015,VLOOKUP(Brut!CP24,Semaines!$C$2:$L$523,9,FALSE),IF($AE24=2016,VLOOKUP(Brut!CP24,Semaines!$D$2:$L$523,8,FALSE),IF($AE24=2017,VLOOKUP(Brut!CP24,Semaines!$E$2:$L$523,7,FALSE),IF($AE24=2018,VLOOKUP(Brut!CP24,Semaines!$F$2:$L$523,6,FALSE),IF($AE24=2019,VLOOKUP(Brut!CP24,Semaines!$G$2:$L$523,5,FALSE),IF($AE24=2020,VLOOKUP(Brut!CP24,Semaines!$H$2:$L$523,4,FALSE),IF($AE24=2021,VLOOKUP(Brut!CP24,Semaines!$I$2:$L$523,3,FALSE),IF($AE24=2022,VLOOKUP(Brut!CP24,Semaines!$J$2:$L$523,2,FALSE),""))))))))))</f>
        <v/>
      </c>
      <c r="CQ24" s="119" t="str">
        <f>IF($AE24=2013,VLOOKUP(Brut!CP24,Semaines!$A$2:$L$523,12,FALSE),IF($AE24=2014,VLOOKUP(Brut!CP24,Semaines!$B$2:$L$523,11,FALSE),IF($AE24=2015,VLOOKUP(Brut!CP24,Semaines!$C$2:$L$523,10,FALSE),IF($AE24=2016,VLOOKUP(Brut!CP24,Semaines!$D$2:$L$523,9,FALSE),IF($AE24=2017,VLOOKUP(Brut!CP24,Semaines!$E$2:$L$523,8,FALSE),IF($AE24=2018,VLOOKUP(Brut!CP24,Semaines!$F$2:$L$523,7,FALSE),IF($AE24=2019,VLOOKUP(Brut!CP24,Semaines!$G$2:$L$523,6,FALSE),IF($AE24=2020,VLOOKUP(Brut!CP24,Semaines!$H$2:$L$523,5,FALSE),IF($AE24=2021,VLOOKUP(Brut!CP24,Semaines!$I$2:$L$523,4,FALSE),IF($AE24=2022,VLOOKUP(Brut!CP24,Semaines!$J$2:$L$523,3,FALSE),""))))))))))</f>
        <v/>
      </c>
      <c r="CR24" s="134"/>
      <c r="CS24" s="133"/>
      <c r="CT24" s="208"/>
      <c r="CU24" s="118" t="str">
        <f>IF($AE24=2013,VLOOKUP(Brut!CV24,Semaines!$A$2:$L$523,11,FALSE),IF($AE24=2014,VLOOKUP(Brut!CV24,Semaines!$B$2:$L$523,10,FALSE),IF($AE24=2015,VLOOKUP(Brut!CV24,Semaines!$C$2:$L$523,9,FALSE),IF($AE24=2016,VLOOKUP(Brut!CV24,Semaines!$D$2:$L$523,8,FALSE),IF($AE24=2017,VLOOKUP(Brut!CV24,Semaines!$E$2:$L$523,7,FALSE),IF($AE24=2018,VLOOKUP(Brut!CV24,Semaines!$F$2:$L$523,6,FALSE),IF($AE24=2019,VLOOKUP(Brut!CV24,Semaines!$G$2:$L$523,5,FALSE),IF($AE24=2020,VLOOKUP(Brut!CV24,Semaines!$H$2:$L$523,4,FALSE),IF($AE24=2021,VLOOKUP(Brut!CV24,Semaines!$I$2:$L$523,3,FALSE),IF($AE24=2022,VLOOKUP(Brut!CV24,Semaines!$J$2:$L$523,2,FALSE),""))))))))))</f>
        <v/>
      </c>
      <c r="CV24" s="119" t="str">
        <f>IF($AE24=2013,VLOOKUP(Brut!CV24,Semaines!$A$2:$L$523,12,FALSE),IF($AE24=2014,VLOOKUP(Brut!CV24,Semaines!$B$2:$L$523,11,FALSE),IF($AE24=2015,VLOOKUP(Brut!CV24,Semaines!$C$2:$L$523,10,FALSE),IF($AE24=2016,VLOOKUP(Brut!CV24,Semaines!$D$2:$L$523,9,FALSE),IF($AE24=2017,VLOOKUP(Brut!CV24,Semaines!$E$2:$L$523,8,FALSE),IF($AE24=2018,VLOOKUP(Brut!CV24,Semaines!$F$2:$L$523,7,FALSE),IF($AE24=2019,VLOOKUP(Brut!CV24,Semaines!$G$2:$L$523,6,FALSE),IF($AE24=2020,VLOOKUP(Brut!CV24,Semaines!$H$2:$L$523,5,FALSE),IF($AE24=2021,VLOOKUP(Brut!CV24,Semaines!$I$2:$L$523,4,FALSE),IF($AE24=2022,VLOOKUP(Brut!CV24,Semaines!$J$2:$L$523,3,FALSE),""))))))))))</f>
        <v/>
      </c>
      <c r="CW24" s="134"/>
      <c r="CX24" s="133"/>
      <c r="CY24" s="208"/>
      <c r="CZ24" s="118" t="str">
        <f>IF($AE24=2013,VLOOKUP(Brut!DB24,Semaines!$A$2:$L$523,11,FALSE),IF($AE24=2014,VLOOKUP(Brut!DB24,Semaines!$B$2:$L$523,10,FALSE),IF($AE24=2015,VLOOKUP(Brut!DB24,Semaines!$C$2:$L$523,9,FALSE),IF($AE24=2016,VLOOKUP(Brut!DB24,Semaines!$D$2:$L$523,8,FALSE),IF($AE24=2017,VLOOKUP(Brut!DB24,Semaines!$E$2:$L$523,7,FALSE),IF($AE24=2018,VLOOKUP(Brut!DB24,Semaines!$F$2:$L$523,6,FALSE),IF($AE24=2019,VLOOKUP(Brut!DB24,Semaines!$G$2:$L$523,5,FALSE),IF($AE24=2020,VLOOKUP(Brut!DB24,Semaines!$H$2:$L$523,4,FALSE),IF($AE24=2021,VLOOKUP(Brut!DB24,Semaines!$I$2:$L$523,3,FALSE),IF($AE24=2022,VLOOKUP(Brut!DB24,Semaines!$J$2:$L$523,2,FALSE),""))))))))))</f>
        <v/>
      </c>
      <c r="DA24" s="119" t="str">
        <f>IF($AE24=2013,VLOOKUP(Brut!DB24,Semaines!$A$2:$L$523,12,FALSE),IF($AE24=2014,VLOOKUP(Brut!DB24,Semaines!$B$2:$L$523,11,FALSE),IF($AE24=2015,VLOOKUP(Brut!DB24,Semaines!$C$2:$L$523,10,FALSE),IF($AE24=2016,VLOOKUP(Brut!DB24,Semaines!$D$2:$L$523,9,FALSE),IF($AE24=2017,VLOOKUP(Brut!DB24,Semaines!$E$2:$L$523,8,FALSE),IF($AE24=2018,VLOOKUP(Brut!DB24,Semaines!$F$2:$L$523,7,FALSE),IF($AE24=2019,VLOOKUP(Brut!DB24,Semaines!$G$2:$L$523,6,FALSE),IF($AE24=2020,VLOOKUP(Brut!DB24,Semaines!$H$2:$L$523,5,FALSE),IF($AE24=2021,VLOOKUP(Brut!DB24,Semaines!$I$2:$L$523,4,FALSE),IF($AE24=2022,VLOOKUP(Brut!DB24,Semaines!$J$2:$L$523,3,FALSE),""))))))))))</f>
        <v/>
      </c>
      <c r="DB24" s="134"/>
      <c r="DC24" s="133"/>
      <c r="DD24" s="210"/>
      <c r="DE24" s="209"/>
      <c r="DF24" s="208"/>
      <c r="DG24" s="118" t="str">
        <f>IF($AE24=2013,VLOOKUP(Brut!DI24,Semaines!$A$2:$L$523,11,FALSE),IF($AE24=2014,VLOOKUP(Brut!DI24,Semaines!$B$2:$L$523,10,FALSE),IF($AE24=2015,VLOOKUP(Brut!DI24,Semaines!$C$2:$L$523,9,FALSE),IF($AE24=2016,VLOOKUP(Brut!DI24,Semaines!$D$2:$L$523,8,FALSE),IF($AE24=2017,VLOOKUP(Brut!DI24,Semaines!$E$2:$L$523,7,FALSE),IF($AE24=2018,VLOOKUP(Brut!DI24,Semaines!$F$2:$L$523,6,FALSE),IF($AE24=2019,VLOOKUP(Brut!DI24,Semaines!$G$2:$L$523,5,FALSE),IF($AE24=2020,VLOOKUP(Brut!DI24,Semaines!$H$2:$L$523,4,FALSE),IF($AE24=2021,VLOOKUP(Brut!DI24,Semaines!$I$2:$L$523,3,FALSE),IF($AE24=2022,VLOOKUP(Brut!DI24,Semaines!$J$2:$L$523,2,FALSE),""))))))))))</f>
        <v/>
      </c>
      <c r="DH24" s="119" t="str">
        <f>IF($AE24=2013,VLOOKUP(Brut!DI24,Semaines!$A$2:$L$523,12,FALSE),IF($AE24=2014,VLOOKUP(Brut!DI24,Semaines!$B$2:$L$523,11,FALSE),IF($AE24=2015,VLOOKUP(Brut!DI24,Semaines!$C$2:$L$523,10,FALSE),IF($AE24=2016,VLOOKUP(Brut!DI24,Semaines!$D$2:$L$523,9,FALSE),IF($AE24=2017,VLOOKUP(Brut!DI24,Semaines!$E$2:$L$523,8,FALSE),IF($AE24=2018,VLOOKUP(Brut!DI24,Semaines!$F$2:$L$523,7,FALSE),IF($AE24=2019,VLOOKUP(Brut!DI24,Semaines!$G$2:$L$523,6,FALSE),IF($AE24=2020,VLOOKUP(Brut!DI24,Semaines!$H$2:$L$523,5,FALSE),IF($AE24=2021,VLOOKUP(Brut!DI24,Semaines!$I$2:$L$523,4,FALSE),IF($AE24=2022,VLOOKUP(Brut!DI24,Semaines!$J$2:$L$523,3,FALSE),""))))))))))</f>
        <v/>
      </c>
      <c r="DI24" s="134"/>
      <c r="DJ24" s="133"/>
      <c r="DK24" s="208"/>
      <c r="DL24" s="118" t="str">
        <f>IF($AE24=2013,VLOOKUP(Brut!DN24,Semaines!$A$2:$L$523,11,FALSE),IF($AE24=2014,VLOOKUP(Brut!DN24,Semaines!$B$2:$L$523,10,FALSE),IF($AE24=2015,VLOOKUP(Brut!DN24,Semaines!$C$2:$L$523,9,FALSE),IF($AE24=2016,VLOOKUP(Brut!DN24,Semaines!$D$2:$L$523,8,FALSE),IF($AE24=2017,VLOOKUP(Brut!DN24,Semaines!$E$2:$L$523,7,FALSE),IF($AE24=2018,VLOOKUP(Brut!DN24,Semaines!$F$2:$L$523,6,FALSE),IF($AE24=2019,VLOOKUP(Brut!DN24,Semaines!$G$2:$L$523,5,FALSE),IF($AE24=2020,VLOOKUP(Brut!DN24,Semaines!$H$2:$L$523,4,FALSE),IF($AE24=2021,VLOOKUP(Brut!DN24,Semaines!$I$2:$L$523,3,FALSE),IF($AE24=2022,VLOOKUP(Brut!DN24,Semaines!$J$2:$L$523,2,FALSE),""))))))))))</f>
        <v/>
      </c>
      <c r="DM24" s="119" t="str">
        <f>IF($AE24=2013,VLOOKUP(Brut!DN24,Semaines!$A$2:$L$523,12,FALSE),IF($AE24=2014,VLOOKUP(Brut!DN24,Semaines!$B$2:$L$523,11,FALSE),IF($AE24=2015,VLOOKUP(Brut!DN24,Semaines!$C$2:$L$523,10,FALSE),IF($AE24=2016,VLOOKUP(Brut!DN24,Semaines!$D$2:$L$523,9,FALSE),IF($AE24=2017,VLOOKUP(Brut!DN24,Semaines!$E$2:$L$523,8,FALSE),IF($AE24=2018,VLOOKUP(Brut!DN24,Semaines!$F$2:$L$523,7,FALSE),IF($AE24=2019,VLOOKUP(Brut!DN24,Semaines!$G$2:$L$523,6,FALSE),IF($AE24=2020,VLOOKUP(Brut!DN24,Semaines!$H$2:$L$523,5,FALSE),IF($AE24=2021,VLOOKUP(Brut!DN24,Semaines!$I$2:$L$523,4,FALSE),IF($AE24=2022,VLOOKUP(Brut!DN24,Semaines!$J$2:$L$523,3,FALSE),""))))))))))</f>
        <v/>
      </c>
      <c r="DN24" s="134"/>
      <c r="DO24" s="133"/>
      <c r="DP24" s="208"/>
      <c r="DQ24" s="209"/>
      <c r="DR24" s="208"/>
      <c r="DS24" s="118" t="str">
        <f>IF($AE24=2013,VLOOKUP(Brut!DU24,Semaines!$A$2:$L$523,11,FALSE),IF($AE24=2014,VLOOKUP(Brut!DU24,Semaines!$B$2:$L$523,10,FALSE),IF($AE24=2015,VLOOKUP(Brut!DU24,Semaines!$C$2:$L$523,9,FALSE),IF($AE24=2016,VLOOKUP(Brut!DU24,Semaines!$D$2:$L$523,8,FALSE),IF($AE24=2017,VLOOKUP(Brut!DU24,Semaines!$E$2:$L$523,7,FALSE),IF($AE24=2018,VLOOKUP(Brut!DU24,Semaines!$F$2:$L$523,6,FALSE),IF($AE24=2019,VLOOKUP(Brut!DU24,Semaines!$G$2:$L$523,5,FALSE),IF($AE24=2020,VLOOKUP(Brut!DU24,Semaines!$H$2:$L$523,4,FALSE),IF($AE24=2021,VLOOKUP(Brut!DU24,Semaines!$I$2:$L$523,3,FALSE),IF($AE24=2022,VLOOKUP(Brut!DU24,Semaines!$J$2:$L$523,2,FALSE),""))))))))))</f>
        <v/>
      </c>
      <c r="DT24" s="119" t="str">
        <f>IF($AE24=2013,VLOOKUP(Brut!DU24,Semaines!$A$2:$L$523,12,FALSE),IF($AE24=2014,VLOOKUP(Brut!DU24,Semaines!$B$2:$L$523,11,FALSE),IF($AE24=2015,VLOOKUP(Brut!DU24,Semaines!$C$2:$L$523,10,FALSE),IF($AE24=2016,VLOOKUP(Brut!DU24,Semaines!$D$2:$L$523,9,FALSE),IF($AE24=2017,VLOOKUP(Brut!DU24,Semaines!$E$2:$L$523,8,FALSE),IF($AE24=2018,VLOOKUP(Brut!DU24,Semaines!$F$2:$L$523,7,FALSE),IF($AE24=2019,VLOOKUP(Brut!DU24,Semaines!$G$2:$L$523,6,FALSE),IF($AE24=2020,VLOOKUP(Brut!DU24,Semaines!$H$2:$L$523,5,FALSE),IF($AE24=2021,VLOOKUP(Brut!DU24,Semaines!$I$2:$L$523,4,FALSE),IF($AE24=2022,VLOOKUP(Brut!DU24,Semaines!$J$2:$L$523,3,FALSE),""))))))))))</f>
        <v/>
      </c>
      <c r="DU24" s="134"/>
      <c r="DV24" s="133"/>
      <c r="DW24" s="118" t="str">
        <f>IF($AE24=2013,VLOOKUP(Brut!DY24,Semaines!$A$2:$L$523,11,FALSE),IF($AE24=2014,VLOOKUP(Brut!DY24,Semaines!$B$2:$L$523,10,FALSE),IF($AE24=2015,VLOOKUP(Brut!DY24,Semaines!$C$2:$L$523,9,FALSE),IF($AE24=2016,VLOOKUP(Brut!DY24,Semaines!$D$2:$L$523,8,FALSE),IF($AE24=2017,VLOOKUP(Brut!DY24,Semaines!$E$2:$L$523,7,FALSE),IF($AE24=2018,VLOOKUP(Brut!DY24,Semaines!$F$2:$L$523,6,FALSE),IF($AE24=2019,VLOOKUP(Brut!DY24,Semaines!$G$2:$L$523,5,FALSE),IF($AE24=2020,VLOOKUP(Brut!DY24,Semaines!$H$2:$L$523,4,FALSE),IF($AE24=2021,VLOOKUP(Brut!DY24,Semaines!$I$2:$L$523,3,FALSE),IF($AE24=2022,VLOOKUP(Brut!DY24,Semaines!$J$2:$L$523,2,FALSE),""))))))))))</f>
        <v/>
      </c>
      <c r="DX24" s="119" t="str">
        <f>IF($AE24=2013,VLOOKUP(Brut!DY24,Semaines!$A$2:$L$523,12,FALSE),IF($AE24=2014,VLOOKUP(Brut!DY24,Semaines!$B$2:$L$523,11,FALSE),IF($AE24=2015,VLOOKUP(Brut!DY24,Semaines!$C$2:$L$523,10,FALSE),IF($AE24=2016,VLOOKUP(Brut!DY24,Semaines!$D$2:$L$523,9,FALSE),IF($AE24=2017,VLOOKUP(Brut!DY24,Semaines!$E$2:$L$523,8,FALSE),IF($AE24=2018,VLOOKUP(Brut!DY24,Semaines!$F$2:$L$523,7,FALSE),IF($AE24=2019,VLOOKUP(Brut!DY24,Semaines!$G$2:$L$523,6,FALSE),IF($AE24=2020,VLOOKUP(Brut!DY24,Semaines!$H$2:$L$523,5,FALSE),IF($AE24=2021,VLOOKUP(Brut!DY24,Semaines!$I$2:$L$523,4,FALSE),IF($AE24=2022,VLOOKUP(Brut!DY24,Semaines!$J$2:$L$523,3,FALSE),""))))))))))</f>
        <v/>
      </c>
      <c r="DY24" s="134"/>
      <c r="DZ24" s="133"/>
      <c r="EA24" s="118" t="str">
        <f>IF($AE24=2013,VLOOKUP(Brut!EC24,Semaines!$A$2:$L$523,11,FALSE),IF($AE24=2014,VLOOKUP(Brut!EC24,Semaines!$B$2:$L$523,10,FALSE),IF($AE24=2015,VLOOKUP(Brut!EC24,Semaines!$C$2:$L$523,9,FALSE),IF($AE24=2016,VLOOKUP(Brut!EC24,Semaines!$D$2:$L$523,8,FALSE),IF($AE24=2017,VLOOKUP(Brut!EC24,Semaines!$E$2:$L$523,7,FALSE),IF($AE24=2018,VLOOKUP(Brut!EC24,Semaines!$F$2:$L$523,6,FALSE),IF($AE24=2019,VLOOKUP(Brut!EC24,Semaines!$G$2:$L$523,5,FALSE),IF($AE24=2020,VLOOKUP(Brut!EC24,Semaines!$H$2:$L$523,4,FALSE),IF($AE24=2021,VLOOKUP(Brut!EC24,Semaines!$I$2:$L$523,3,FALSE),IF($AE24=2022,VLOOKUP(Brut!EC24,Semaines!$J$2:$L$523,2,FALSE),""))))))))))</f>
        <v/>
      </c>
      <c r="EB24" s="119" t="str">
        <f>IF($AE24=2013,VLOOKUP(Brut!EC24,Semaines!$A$2:$L$523,12,FALSE),IF($AE24=2014,VLOOKUP(Brut!EC24,Semaines!$B$2:$L$523,11,FALSE),IF($AE24=2015,VLOOKUP(Brut!EC24,Semaines!$C$2:$L$523,10,FALSE),IF($AE24=2016,VLOOKUP(Brut!EC24,Semaines!$D$2:$L$523,9,FALSE),IF($AE24=2017,VLOOKUP(Brut!EC24,Semaines!$E$2:$L$523,8,FALSE),IF($AE24=2018,VLOOKUP(Brut!EC24,Semaines!$F$2:$L$523,7,FALSE),IF($AE24=2019,VLOOKUP(Brut!EC24,Semaines!$G$2:$L$523,6,FALSE),IF($AE24=2020,VLOOKUP(Brut!EC24,Semaines!$H$2:$L$523,5,FALSE),IF($AE24=2021,VLOOKUP(Brut!EC24,Semaines!$I$2:$L$523,4,FALSE),IF($AE24=2022,VLOOKUP(Brut!EC24,Semaines!$J$2:$L$523,3,FALSE),""))))))))))</f>
        <v/>
      </c>
      <c r="EC24" s="134"/>
      <c r="ED24" s="133"/>
      <c r="EE24" s="118" t="str">
        <f>IF($AE24=2013,VLOOKUP(Brut!EG24,Semaines!$A$2:$L$523,11,FALSE),IF($AE24=2014,VLOOKUP(Brut!EG24,Semaines!$B$2:$L$523,10,FALSE),IF($AE24=2015,VLOOKUP(Brut!EG24,Semaines!$C$2:$L$523,9,FALSE),IF($AE24=2016,VLOOKUP(Brut!EG24,Semaines!$D$2:$L$523,8,FALSE),IF($AE24=2017,VLOOKUP(Brut!EG24,Semaines!$E$2:$L$523,7,FALSE),IF($AE24=2018,VLOOKUP(Brut!EG24,Semaines!$F$2:$L$523,6,FALSE),IF($AE24=2019,VLOOKUP(Brut!EG24,Semaines!$G$2:$L$523,5,FALSE),IF($AE24=2020,VLOOKUP(Brut!EG24,Semaines!$H$2:$L$523,4,FALSE),IF($AE24=2021,VLOOKUP(Brut!EG24,Semaines!$I$2:$L$523,3,FALSE),IF($AE24=2022,VLOOKUP(Brut!EG24,Semaines!$J$2:$L$523,2,FALSE),""))))))))))</f>
        <v/>
      </c>
      <c r="EF24" s="119" t="str">
        <f>IF($AE24=2013,VLOOKUP(Brut!EG24,Semaines!$A$2:$L$523,12,FALSE),IF($AE24=2014,VLOOKUP(Brut!EG24,Semaines!$B$2:$L$523,11,FALSE),IF($AE24=2015,VLOOKUP(Brut!EG24,Semaines!$C$2:$L$523,10,FALSE),IF($AE24=2016,VLOOKUP(Brut!EG24,Semaines!$D$2:$L$523,9,FALSE),IF($AE24=2017,VLOOKUP(Brut!EG24,Semaines!$E$2:$L$523,8,FALSE),IF($AE24=2018,VLOOKUP(Brut!EG24,Semaines!$F$2:$L$523,7,FALSE),IF($AE24=2019,VLOOKUP(Brut!EG24,Semaines!$G$2:$L$523,6,FALSE),IF($AE24=2020,VLOOKUP(Brut!EG24,Semaines!$H$2:$L$523,5,FALSE),IF($AE24=2021,VLOOKUP(Brut!EG24,Semaines!$I$2:$L$523,4,FALSE),IF($AE24=2022,VLOOKUP(Brut!EG24,Semaines!$J$2:$L$523,3,FALSE),""))))))))))</f>
        <v/>
      </c>
      <c r="EG24" s="134"/>
      <c r="EH24" s="133"/>
      <c r="EI24" s="130" t="str">
        <f>IF(Import!AU14=0,"",Import!AU14)</f>
        <v/>
      </c>
      <c r="EJ24" s="118" t="str">
        <f t="array" ref="EJ24">IFERROR(IF(EI24="",IF(EG24="",IF(EE24="","",IF($AE24=2013,VLOOKUP(Brut!EG24+1,Semaines!$A$2:$L$523,11,FALSE),IF($AE24=2014,VLOOKUP(Brut!EG24+1,Semaines!$B$2:$L$523,10,FALSE),IF($AE24=2015,VLOOKUP(Brut!EG24+1,Semaines!$C$2:$L$523,9,FALSE),IF($AE24=2016,VLOOKUP(Brut!EG24+1,Semaines!$D$2:$L$523,8,FALSE),IF($AE24=2017,VLOOKUP(Brut!EG24+1,Semaines!$E$2:$L$523,7,FALSE),IF($AE24=2018,VLOOKUP(Brut!EG24+1,Semaines!$F$2:$L$523,6,FALSE),IF($AE24=2019,VLOOKUP(Brut!EG24+1,Semaines!$G$2:$L$523,5,FALSE),IF($AE24=2020,VLOOKUP(Brut!EG24+1,Semaines!$H$2:$L$523,4,FALSE),IF($AE24=2021,VLOOKUP(Brut!EG24+1,Semaines!$I$2:$L$523,3,FALSE),IF($AE24=2022,VLOOKUP(Brut!EG24+1,Semaines!$J$2:$L$523,2,FALSE),""))))))))))),IF(EH24="",IF($AE24=2013,VLOOKUP(Brut!EG24+1,Semaines!$A$2:$L$523,11,FALSE),IF($AE24=2014,VLOOKUP(Brut!EG24+1,Semaines!$B$2:$L$523,10,FALSE),IF($AE24=2015,VLOOKUP(Brut!EG24+1,Semaines!$C$2:$L$523,9,FALSE),IF($AE24=2016,VLOOKUP(Brut!EG24+1,Semaines!$D$2:$L$523,8,FALSE),IF($AE24=2017,VLOOKUP(Brut!EG24+1,Semaines!$E$2:$L$523,7,FALSE),IF($AE24=2018,VLOOKUP(Brut!EG24+1,Semaines!$F$2:$L$523,6,FALSE),IF($AE24=2019,VLOOKUP(Brut!EG24+1,Semaines!$G$2:$L$523,5,FALSE),IF($AE24=2020,VLOOKUP(Brut!EG24+1,Semaines!$H$2:$L$523,4,FALSE),IF($AE24=2021,VLOOKUP(Brut!EG24+1,Semaines!$I$2:$L$523,3,FALSE),IF($AE24=2022,VLOOKUP(Brut!EG24+1,Semaines!$J$2:$L$523,2,FALSE),"")))))))))),IF($AE24=2013,VLOOKUP(Brut!EI24+1,Semaines!$A$2:$L$523,11,FALSE),IF($AE24=2014,VLOOKUP(Brut!EI24+1,Semaines!$B$2:$L$523,10,FALSE),IF($AE24=2015,VLOOKUP(Brut!EI24+1,Semaines!$C$2:$L$523,9,FALSE),IF($AE24=2016,VLOOKUP(Brut!EI24+1,Semaines!$D$2:$L$523,8,FALSE),IF($AE24=2017,VLOOKUP(Brut!EI24+1,Semaines!$E$2:$L$523,7,FALSE),IF($AE24=2018,VLOOKUP(Brut!EI24+1,Semaines!$F$2:$L$523,6,FALSE),IF($AE24=2019,VLOOKUP(Brut!EI24+1,Semaines!$G$2:$L$523,5,FALSE),IF($AE24=2020,VLOOKUP(Brut!EI24+1,Semaines!$H$2:$L$523,4,FALSE),IF($AE24=2021,VLOOKUP(Brut!EI24+1,Semaines!$I$2:$L$523,3,FALSE),IF($AE24=2022,VLOOKUP(Brut!EI24+1,Semaines!$J$2:$L$523,2,FALSE),"")))))))))))),_xlfn.ISOWEEKNUM(EI24)),"")</f>
        <v/>
      </c>
      <c r="EK24" s="119" t="str">
        <f>IF(EI24="",IF(EH24="",IF(EF24="","",IF($AE24=2013,VLOOKUP(Brut!EL24,Semaines!$A$2:$L$523,12,FALSE),IF($AE24=2014,VLOOKUP(Brut!EL24,Semaines!$B$2:$L$523,11,FALSE),IF($AE24=2015,VLOOKUP(Brut!EL24,Semaines!$C$2:$L$523,10,FALSE),IF($AE24=2016,VLOOKUP(Brut!EL24,Semaines!$D$2:$L$523,9,FALSE),IF($AE24=2017,VLOOKUP(Brut!EL24,Semaines!$E$2:$L$523,8,FALSE),IF($AE24=2018,VLOOKUP(Brut!EL24,Semaines!$F$2:$L$523,7,FALSE),IF($AE24=2019,VLOOKUP(Brut!EL24,Semaines!$G$2:$L$523,6,FALSE),IF($AE24=2020,VLOOKUP(Brut!EL24,Semaines!$H$2:$L$523,5,FALSE),IF($AE24=2021,VLOOKUP(Brut!EL24,Semaines!$I$2:$L$523,4,FALSE),IF($AE24=2022,VLOOKUP(Brut!EL24,Semaines!$J$2:$L$523,3,FALSE),""))))))))))),IF(EG24="",IF($AE24=2013,VLOOKUP(Brut!EL24,Semaines!$A$2:$L$523,12,FALSE),IF($AE24=2014,VLOOKUP(Brut!EL24,Semaines!$B$2:$L$523,11,FALSE),IF($AE24=2015,VLOOKUP(Brut!EL24,Semaines!$C$2:$L$523,10,FALSE),IF($AE24=2016,VLOOKUP(Brut!EL24,Semaines!$D$2:$L$523,9,FALSE),IF($AE24=2017,VLOOKUP(Brut!EL24,Semaines!$E$2:$L$523,8,FALSE),IF($AE24=2018,VLOOKUP(Brut!EL24,Semaines!$F$2:$L$523,7,FALSE),IF($AE24=2019,VLOOKUP(Brut!EL24,Semaines!$G$2:$L$523,6,FALSE),IF($AE24=2020,VLOOKUP(Brut!EL24,Semaines!$H$2:$L$523,5,FALSE),IF($AE24=2021,VLOOKUP(Brut!EL24,Semaines!$I$2:$L$523,4,FALSE),IF($AE24=2022,VLOOKUP(Brut!EL24,Semaines!$J$2:$L$523,3,FALSE),"")))))))))),IF(EF24="","",IF($AE24=2013,VLOOKUP(Brut!EL24,Semaines!$A$2:$L$523,12,FALSE),IF($AE24=2014,VLOOKUP(Brut!EL24,Semaines!$B$2:$L$523,11,FALSE),IF($AE24=2015,VLOOKUP(Brut!EL24,Semaines!$C$2:$L$523,10,FALSE),IF($AE24=2016,VLOOKUP(Brut!EL24,Semaines!$D$2:$L$523,9,FALSE),IF($AE24=2017,VLOOKUP(Brut!EL24,Semaines!$E$2:$L$523,8,FALSE),IF($AE24=2018,VLOOKUP(Brut!EL24,Semaines!$F$2:$L$523,7,FALSE),IF($AE24=2019,VLOOKUP(Brut!EL24,Semaines!$G$2:$L$523,6,FALSE),IF($AE24=2020,VLOOKUP(Brut!EL24,Semaines!$H$2:$L$523,5,FALSE),IF($AE24=2021,VLOOKUP(Brut!EL24,Semaines!$I$2:$L$523,4,FALSE),IF($AE24=2022,VLOOKUP(Brut!EL24,Semaines!$J$2:$L$523,3,FALSE),""))))))))))))),IF(AND(MONTH(EI24)=12,_xlfn.ISOWEEKNUM(EI24)=1),YEAR(EI24)+1,YEAR(EI24)))</f>
        <v/>
      </c>
      <c r="EL24" s="135"/>
      <c r="EM24" s="136"/>
      <c r="EN24" s="210"/>
      <c r="EO24" s="209"/>
      <c r="EP24" s="208"/>
      <c r="EQ24" s="118" t="str">
        <f>IF($AE24=2013,VLOOKUP(Brut!ES24,Semaines!$A$2:$L$523,11,FALSE),IF($AE24=2014,VLOOKUP(Brut!ES24,Semaines!$B$2:$L$523,10,FALSE),IF($AE24=2015,VLOOKUP(Brut!ES24,Semaines!$C$2:$L$523,9,FALSE),IF($AE24=2016,VLOOKUP(Brut!ES24,Semaines!$D$2:$L$523,8,FALSE),IF($AE24=2017,VLOOKUP(Brut!ES24,Semaines!$E$2:$L$523,7,FALSE),IF($AE24=2018,VLOOKUP(Brut!ES24,Semaines!$F$2:$L$523,6,FALSE),IF($AE24=2019,VLOOKUP(Brut!ES24,Semaines!$G$2:$L$523,5,FALSE),IF($AE24=2020,VLOOKUP(Brut!ES24,Semaines!$H$2:$L$523,4,FALSE),IF($AE24=2021,VLOOKUP(Brut!ES24,Semaines!$I$2:$L$523,3,FALSE),IF($AE24=2022,VLOOKUP(Brut!ES24,Semaines!$J$2:$L$523,2,FALSE),""))))))))))</f>
        <v/>
      </c>
      <c r="ER24" s="119" t="str">
        <f>IF($AE24=2013,VLOOKUP(Brut!ES24,Semaines!$A$2:$L$523,12,FALSE),IF($AE24=2014,VLOOKUP(Brut!ES24,Semaines!$B$2:$L$523,11,FALSE),IF($AE24=2015,VLOOKUP(Brut!ES24,Semaines!$C$2:$L$523,10,FALSE),IF($AE24=2016,VLOOKUP(Brut!ES24,Semaines!$D$2:$L$523,9,FALSE),IF($AE24=2017,VLOOKUP(Brut!ES24,Semaines!$E$2:$L$523,8,FALSE),IF($AE24=2018,VLOOKUP(Brut!ES24,Semaines!$F$2:$L$523,7,FALSE),IF($AE24=2019,VLOOKUP(Brut!ES24,Semaines!$G$2:$L$523,6,FALSE),IF($AE24=2020,VLOOKUP(Brut!ES24,Semaines!$H$2:$L$523,5,FALSE),IF($AE24=2021,VLOOKUP(Brut!ES24,Semaines!$I$2:$L$523,4,FALSE),IF($AE24=2022,VLOOKUP(Brut!ES24,Semaines!$J$2:$L$523,3,FALSE),""))))))))))</f>
        <v/>
      </c>
      <c r="ES24" s="134"/>
      <c r="ET24" s="133"/>
      <c r="EU24" s="118" t="str">
        <f>IF($AE24=2013,VLOOKUP(Brut!EW24,Semaines!$A$2:$L$523,11,FALSE),IF($AE24=2014,VLOOKUP(Brut!EW24,Semaines!$B$2:$L$523,10,FALSE),IF($AE24=2015,VLOOKUP(Brut!EW24,Semaines!$C$2:$L$523,9,FALSE),IF($AE24=2016,VLOOKUP(Brut!EW24,Semaines!$D$2:$L$523,8,FALSE),IF($AE24=2017,VLOOKUP(Brut!EW24,Semaines!$E$2:$L$523,7,FALSE),IF($AE24=2018,VLOOKUP(Brut!EW24,Semaines!$F$2:$L$523,6,FALSE),IF($AE24=2019,VLOOKUP(Brut!EW24,Semaines!$G$2:$L$523,5,FALSE),IF($AE24=2020,VLOOKUP(Brut!EW24,Semaines!$H$2:$L$523,4,FALSE),IF($AE24=2021,VLOOKUP(Brut!EW24,Semaines!$I$2:$L$523,3,FALSE),IF($AE24=2022,VLOOKUP(Brut!EW24,Semaines!$J$2:$L$523,2,FALSE),""))))))))))</f>
        <v/>
      </c>
      <c r="EV24" s="119" t="str">
        <f>IF($AE24=2013,VLOOKUP(Brut!EW24,Semaines!$A$2:$L$523,12,FALSE),IF($AE24=2014,VLOOKUP(Brut!EW24,Semaines!$B$2:$L$523,11,FALSE),IF($AE24=2015,VLOOKUP(Brut!EW24,Semaines!$C$2:$L$523,10,FALSE),IF($AE24=2016,VLOOKUP(Brut!EW24,Semaines!$D$2:$L$523,9,FALSE),IF($AE24=2017,VLOOKUP(Brut!EW24,Semaines!$E$2:$L$523,8,FALSE),IF($AE24=2018,VLOOKUP(Brut!EW24,Semaines!$F$2:$L$523,7,FALSE),IF($AE24=2019,VLOOKUP(Brut!EW24,Semaines!$G$2:$L$523,6,FALSE),IF($AE24=2020,VLOOKUP(Brut!EW24,Semaines!$H$2:$L$523,5,FALSE),IF($AE24=2021,VLOOKUP(Brut!EW24,Semaines!$I$2:$L$523,4,FALSE),IF($AE24=2022,VLOOKUP(Brut!EW24,Semaines!$J$2:$L$523,3,FALSE),""))))))))))</f>
        <v/>
      </c>
      <c r="EW24" s="134"/>
      <c r="EX24" s="133"/>
      <c r="EY24" s="208"/>
      <c r="EZ24" s="118" t="str">
        <f>IF($AE24=2013,VLOOKUP(Brut!FB24,Semaines!$A$2:$L$523,11,FALSE),IF($AE24=2014,VLOOKUP(Brut!FB24,Semaines!$B$2:$L$523,10,FALSE),IF($AE24=2015,VLOOKUP(Brut!FB24,Semaines!$C$2:$L$523,9,FALSE),IF($AE24=2016,VLOOKUP(Brut!FB24,Semaines!$D$2:$L$523,8,FALSE),IF($AE24=2017,VLOOKUP(Brut!FB24,Semaines!$E$2:$L$523,7,FALSE),IF($AE24=2018,VLOOKUP(Brut!FB24,Semaines!$F$2:$L$523,6,FALSE),IF($AE24=2019,VLOOKUP(Brut!FB24,Semaines!$G$2:$L$523,5,FALSE),IF($AE24=2020,VLOOKUP(Brut!FB24,Semaines!$H$2:$L$523,4,FALSE),IF($AE24=2021,VLOOKUP(Brut!FB24,Semaines!$I$2:$L$523,3,FALSE),IF($AE24=2022,VLOOKUP(Brut!FB24,Semaines!$J$2:$L$523,2,FALSE),""))))))))))</f>
        <v/>
      </c>
      <c r="FA24" s="119" t="str">
        <f>IF($AE24=2013,VLOOKUP(Brut!FB24,Semaines!$A$2:$L$523,12,FALSE),IF($AE24=2014,VLOOKUP(Brut!FB24,Semaines!$B$2:$L$523,11,FALSE),IF($AE24=2015,VLOOKUP(Brut!FB24,Semaines!$C$2:$L$523,10,FALSE),IF($AE24=2016,VLOOKUP(Brut!FB24,Semaines!$D$2:$L$523,9,FALSE),IF($AE24=2017,VLOOKUP(Brut!FB24,Semaines!$E$2:$L$523,8,FALSE),IF($AE24=2018,VLOOKUP(Brut!FB24,Semaines!$F$2:$L$523,7,FALSE),IF($AE24=2019,VLOOKUP(Brut!FB24,Semaines!$G$2:$L$523,6,FALSE),IF($AE24=2020,VLOOKUP(Brut!FB24,Semaines!$H$2:$L$523,5,FALSE),IF($AE24=2021,VLOOKUP(Brut!FB24,Semaines!$I$2:$L$523,4,FALSE),IF($AE24=2022,VLOOKUP(Brut!FB24,Semaines!$J$2:$L$523,3,FALSE),""))))))))))</f>
        <v/>
      </c>
      <c r="FB24" s="134"/>
      <c r="FC24" s="133"/>
      <c r="FD24" s="210"/>
      <c r="FE24" s="209"/>
      <c r="FF24" s="118" t="str">
        <f>IF($AE24=2013,VLOOKUP(Brut!FH24,Semaines!$A$2:$L$523,11,FALSE),IF($AE24=2014,VLOOKUP(Brut!FH24,Semaines!$B$2:$L$523,10,FALSE),IF($AE24=2015,VLOOKUP(Brut!FH24,Semaines!$C$2:$L$523,9,FALSE),IF($AE24=2016,VLOOKUP(Brut!FH24,Semaines!$D$2:$L$523,8,FALSE),IF($AE24=2017,VLOOKUP(Brut!FH24,Semaines!$E$2:$L$523,7,FALSE),IF($AE24=2018,VLOOKUP(Brut!FH24,Semaines!$F$2:$L$523,6,FALSE),IF($AE24=2019,VLOOKUP(Brut!FH24,Semaines!$G$2:$L$523,5,FALSE),IF($AE24=2020,VLOOKUP(Brut!FH24,Semaines!$H$2:$L$523,4,FALSE),IF($AE24=2021,VLOOKUP(Brut!FH24,Semaines!$I$2:$L$523,3,FALSE),IF($AE24=2022,VLOOKUP(Brut!FH24,Semaines!$J$2:$L$523,2,FALSE),""))))))))))</f>
        <v/>
      </c>
      <c r="FG24" s="119" t="str">
        <f>IF($AE24=2013,VLOOKUP(Brut!FH24,Semaines!$A$2:$L$523,12,FALSE),IF($AE24=2014,VLOOKUP(Brut!FH24,Semaines!$B$2:$L$523,11,FALSE),IF($AE24=2015,VLOOKUP(Brut!FH24,Semaines!$C$2:$L$523,10,FALSE),IF($AE24=2016,VLOOKUP(Brut!FH24,Semaines!$D$2:$L$523,9,FALSE),IF($AE24=2017,VLOOKUP(Brut!FH24,Semaines!$E$2:$L$523,8,FALSE),IF($AE24=2018,VLOOKUP(Brut!FH24,Semaines!$F$2:$L$523,7,FALSE),IF($AE24=2019,VLOOKUP(Brut!FH24,Semaines!$G$2:$L$523,6,FALSE),IF($AE24=2020,VLOOKUP(Brut!FH24,Semaines!$H$2:$L$523,5,FALSE),IF($AE24=2021,VLOOKUP(Brut!FH24,Semaines!$I$2:$L$523,4,FALSE),IF($AE24=2022,VLOOKUP(Brut!FH24,Semaines!$J$2:$L$523,3,FALSE),""))))))))))</f>
        <v/>
      </c>
      <c r="FH24" s="134"/>
      <c r="FI24" s="133"/>
      <c r="FJ24" s="208"/>
      <c r="FK24" s="118" t="str">
        <f>IF($AE24=2013,VLOOKUP(Brut!FM24,Semaines!$A$2:$L$523,11,FALSE),IF($AE24=2014,VLOOKUP(Brut!FM24,Semaines!$B$2:$L$523,10,FALSE),IF($AE24=2015,VLOOKUP(Brut!FM24,Semaines!$C$2:$L$523,9,FALSE),IF($AE24=2016,VLOOKUP(Brut!FM24,Semaines!$D$2:$L$523,8,FALSE),IF($AE24=2017,VLOOKUP(Brut!FM24,Semaines!$E$2:$L$523,7,FALSE),IF($AE24=2018,VLOOKUP(Brut!FM24,Semaines!$F$2:$L$523,6,FALSE),IF($AE24=2019,VLOOKUP(Brut!FM24,Semaines!$G$2:$L$523,5,FALSE),IF($AE24=2020,VLOOKUP(Brut!FM24,Semaines!$H$2:$L$523,4,FALSE),IF($AE24=2021,VLOOKUP(Brut!FM24,Semaines!$I$2:$L$523,3,FALSE),IF($AE24=2022,VLOOKUP(Brut!FM24,Semaines!$J$2:$L$523,2,FALSE),""))))))))))</f>
        <v/>
      </c>
      <c r="FL24" s="119" t="str">
        <f>IF($AE24=2013,VLOOKUP(Brut!FM24,Semaines!$A$2:$L$523,12,FALSE),IF($AE24=2014,VLOOKUP(Brut!FM24,Semaines!$B$2:$L$523,11,FALSE),IF($AE24=2015,VLOOKUP(Brut!FM24,Semaines!$C$2:$L$523,10,FALSE),IF($AE24=2016,VLOOKUP(Brut!FM24,Semaines!$D$2:$L$523,9,FALSE),IF($AE24=2017,VLOOKUP(Brut!FM24,Semaines!$E$2:$L$523,8,FALSE),IF($AE24=2018,VLOOKUP(Brut!FM24,Semaines!$F$2:$L$523,7,FALSE),IF($AE24=2019,VLOOKUP(Brut!FM24,Semaines!$G$2:$L$523,6,FALSE),IF($AE24=2020,VLOOKUP(Brut!FM24,Semaines!$H$2:$L$523,5,FALSE),IF($AE24=2021,VLOOKUP(Brut!FM24,Semaines!$I$2:$L$523,4,FALSE),IF($AE24=2022,VLOOKUP(Brut!FM24,Semaines!$J$2:$L$523,3,FALSE),""))))))))))</f>
        <v/>
      </c>
      <c r="FM24" s="134"/>
      <c r="FN24" s="133"/>
      <c r="FO24" s="118" t="str">
        <f>IF($AE24=2013,VLOOKUP(Brut!FQ24,Semaines!$A$2:$L$523,11,FALSE),IF($AE24=2014,VLOOKUP(Brut!FQ24,Semaines!$B$2:$L$523,10,FALSE),IF($AE24=2015,VLOOKUP(Brut!FQ24,Semaines!$C$2:$L$523,9,FALSE),IF($AE24=2016,VLOOKUP(Brut!FQ24,Semaines!$D$2:$L$523,8,FALSE),IF($AE24=2017,VLOOKUP(Brut!FQ24,Semaines!$E$2:$L$523,7,FALSE),IF($AE24=2018,VLOOKUP(Brut!FQ24,Semaines!$F$2:$L$523,6,FALSE),IF($AE24=2019,VLOOKUP(Brut!FQ24,Semaines!$G$2:$L$523,5,FALSE),IF($AE24=2020,VLOOKUP(Brut!FQ24,Semaines!$H$2:$L$523,4,FALSE),IF($AE24=2021,VLOOKUP(Brut!FQ24,Semaines!$I$2:$L$523,3,FALSE),IF($AE24=2022,VLOOKUP(Brut!FQ24,Semaines!$J$2:$L$523,2,FALSE),""))))))))))</f>
        <v/>
      </c>
      <c r="FP24" s="119" t="str">
        <f>IF($AE24=2013,VLOOKUP(Brut!FQ24,Semaines!$A$2:$L$523,12,FALSE),IF($AE24=2014,VLOOKUP(Brut!FQ24,Semaines!$B$2:$L$523,11,FALSE),IF($AE24=2015,VLOOKUP(Brut!FQ24,Semaines!$C$2:$L$523,10,FALSE),IF($AE24=2016,VLOOKUP(Brut!FQ24,Semaines!$D$2:$L$523,9,FALSE),IF($AE24=2017,VLOOKUP(Brut!FQ24,Semaines!$E$2:$L$523,8,FALSE),IF($AE24=2018,VLOOKUP(Brut!FQ24,Semaines!$F$2:$L$523,7,FALSE),IF($AE24=2019,VLOOKUP(Brut!FQ24,Semaines!$G$2:$L$523,6,FALSE),IF($AE24=2020,VLOOKUP(Brut!FQ24,Semaines!$H$2:$L$523,5,FALSE),IF($AE24=2021,VLOOKUP(Brut!FQ24,Semaines!$I$2:$L$523,4,FALSE),IF($AE24=2022,VLOOKUP(Brut!FQ24,Semaines!$J$2:$L$523,3,FALSE),""))))))))))</f>
        <v/>
      </c>
      <c r="FQ24" s="134"/>
      <c r="FR24" s="133"/>
      <c r="FS24" s="208"/>
      <c r="FT24" s="208"/>
      <c r="FU24" s="118" t="str">
        <f>IF($AE24=2013,VLOOKUP(Brut!FW24,Semaines!$A$2:$L$523,11,FALSE),IF($AE24=2014,VLOOKUP(Brut!FW24,Semaines!$B$2:$L$523,10,FALSE),IF($AE24=2015,VLOOKUP(Brut!FW24,Semaines!$C$2:$L$523,9,FALSE),IF($AE24=2016,VLOOKUP(Brut!FW24,Semaines!$D$2:$L$523,8,FALSE),IF($AE24=2017,VLOOKUP(Brut!FW24,Semaines!$E$2:$L$523,7,FALSE),IF($AE24=2018,VLOOKUP(Brut!FW24,Semaines!$F$2:$L$523,6,FALSE),IF($AE24=2019,VLOOKUP(Brut!FW24,Semaines!$G$2:$L$523,5,FALSE),IF($AE24=2020,VLOOKUP(Brut!FW24,Semaines!$H$2:$L$523,4,FALSE),IF($AE24=2021,VLOOKUP(Brut!FW24,Semaines!$I$2:$L$523,3,FALSE),IF($AE24=2022,VLOOKUP(Brut!FW24,Semaines!$J$2:$L$523,2,FALSE),""))))))))))</f>
        <v/>
      </c>
      <c r="FV24" s="119" t="str">
        <f>IF($AE24=2013,VLOOKUP(Brut!FW24,Semaines!$A$2:$L$523,12,FALSE),IF($AE24=2014,VLOOKUP(Brut!FW24,Semaines!$B$2:$L$523,11,FALSE),IF($AE24=2015,VLOOKUP(Brut!FW24,Semaines!$C$2:$L$523,10,FALSE),IF($AE24=2016,VLOOKUP(Brut!FW24,Semaines!$D$2:$L$523,9,FALSE),IF($AE24=2017,VLOOKUP(Brut!FW24,Semaines!$E$2:$L$523,8,FALSE),IF($AE24=2018,VLOOKUP(Brut!FW24,Semaines!$F$2:$L$523,7,FALSE),IF($AE24=2019,VLOOKUP(Brut!FW24,Semaines!$G$2:$L$523,6,FALSE),IF($AE24=2020,VLOOKUP(Brut!FW24,Semaines!$H$2:$L$523,5,FALSE),IF($AE24=2021,VLOOKUP(Brut!FW24,Semaines!$I$2:$L$523,4,FALSE),IF($AE24=2022,VLOOKUP(Brut!FW24,Semaines!$J$2:$L$523,3,FALSE),""))))))))))</f>
        <v/>
      </c>
      <c r="FW24" s="134"/>
      <c r="FX24" s="133"/>
      <c r="FY24" s="118" t="str">
        <f>IF($AE24=2013,VLOOKUP(Brut!GA24,Semaines!$A$2:$L$523,11,FALSE),IF($AE24=2014,VLOOKUP(Brut!GA24,Semaines!$B$2:$L$523,10,FALSE),IF($AE24=2015,VLOOKUP(Brut!GA24,Semaines!$C$2:$L$523,9,FALSE),IF($AE24=2016,VLOOKUP(Brut!GA24,Semaines!$D$2:$L$523,8,FALSE),IF($AE24=2017,VLOOKUP(Brut!GA24,Semaines!$E$2:$L$523,7,FALSE),IF($AE24=2018,VLOOKUP(Brut!GA24,Semaines!$F$2:$L$523,6,FALSE),IF($AE24=2019,VLOOKUP(Brut!GA24,Semaines!$G$2:$L$523,5,FALSE),IF($AE24=2020,VLOOKUP(Brut!GA24,Semaines!$H$2:$L$523,4,FALSE),IF($AE24=2021,VLOOKUP(Brut!GA24,Semaines!$I$2:$L$523,3,FALSE),IF($AE24=2022,VLOOKUP(Brut!GA24,Semaines!$J$2:$L$523,2,FALSE),""))))))))))</f>
        <v/>
      </c>
      <c r="FZ24" s="119" t="str">
        <f>IF($AE24=2013,VLOOKUP(Brut!GA24,Semaines!$A$2:$L$523,12,FALSE),IF($AE24=2014,VLOOKUP(Brut!GA24,Semaines!$B$2:$L$523,11,FALSE),IF($AE24=2015,VLOOKUP(Brut!GA24,Semaines!$C$2:$L$523,10,FALSE),IF($AE24=2016,VLOOKUP(Brut!GA24,Semaines!$D$2:$L$523,9,FALSE),IF($AE24=2017,VLOOKUP(Brut!GA24,Semaines!$E$2:$L$523,8,FALSE),IF($AE24=2018,VLOOKUP(Brut!GA24,Semaines!$F$2:$L$523,7,FALSE),IF($AE24=2019,VLOOKUP(Brut!GA24,Semaines!$G$2:$L$523,6,FALSE),IF($AE24=2020,VLOOKUP(Brut!GA24,Semaines!$H$2:$L$523,5,FALSE),IF($AE24=2021,VLOOKUP(Brut!GA24,Semaines!$I$2:$L$523,4,FALSE),IF($AE24=2022,VLOOKUP(Brut!GA24,Semaines!$J$2:$L$523,3,FALSE),""))))))))))</f>
        <v/>
      </c>
      <c r="GA24" s="134"/>
      <c r="GB24" s="133"/>
      <c r="GC24" s="118" t="str">
        <f>IF($AE24=2013,VLOOKUP(Brut!GE24,Semaines!$A$2:$L$523,11,FALSE),IF($AE24=2014,VLOOKUP(Brut!GE24,Semaines!$B$2:$L$523,10,FALSE),IF($AE24=2015,VLOOKUP(Brut!GE24,Semaines!$C$2:$L$523,9,FALSE),IF($AE24=2016,VLOOKUP(Brut!GE24,Semaines!$D$2:$L$523,8,FALSE),IF($AE24=2017,VLOOKUP(Brut!GE24,Semaines!$E$2:$L$523,7,FALSE),IF($AE24=2018,VLOOKUP(Brut!GE24,Semaines!$F$2:$L$523,6,FALSE),IF($AE24=2019,VLOOKUP(Brut!GE24,Semaines!$G$2:$L$523,5,FALSE),IF($AE24=2020,VLOOKUP(Brut!GE24,Semaines!$H$2:$L$523,4,FALSE),IF($AE24=2021,VLOOKUP(Brut!GE24,Semaines!$I$2:$L$523,3,FALSE),IF($AE24=2022,VLOOKUP(Brut!GE24,Semaines!$J$2:$L$523,2,FALSE),""))))))))))</f>
        <v/>
      </c>
      <c r="GD24" s="119" t="str">
        <f>IF($AE24=2013,VLOOKUP(Brut!GE24,Semaines!$A$2:$L$523,12,FALSE),IF($AE24=2014,VLOOKUP(Brut!GE24,Semaines!$B$2:$L$523,11,FALSE),IF($AE24=2015,VLOOKUP(Brut!GE24,Semaines!$C$2:$L$523,10,FALSE),IF($AE24=2016,VLOOKUP(Brut!GE24,Semaines!$D$2:$L$523,9,FALSE),IF($AE24=2017,VLOOKUP(Brut!GE24,Semaines!$E$2:$L$523,8,FALSE),IF($AE24=2018,VLOOKUP(Brut!GE24,Semaines!$F$2:$L$523,7,FALSE),IF($AE24=2019,VLOOKUP(Brut!GE24,Semaines!$G$2:$L$523,6,FALSE),IF($AE24=2020,VLOOKUP(Brut!GE24,Semaines!$H$2:$L$523,5,FALSE),IF($AE24=2021,VLOOKUP(Brut!GE24,Semaines!$I$2:$L$523,4,FALSE),IF($AE24=2022,VLOOKUP(Brut!GE24,Semaines!$J$2:$L$523,3,FALSE),""))))))))))</f>
        <v/>
      </c>
      <c r="GE24" s="134"/>
      <c r="GF24" s="133"/>
      <c r="GG24" s="208"/>
      <c r="GH24" s="118" t="str">
        <f>IF($AE24=2013,VLOOKUP(Brut!GJ24,Semaines!$A$2:$L$523,11,FALSE),IF($AE24=2014,VLOOKUP(Brut!GJ24,Semaines!$B$2:$L$523,10,FALSE),IF($AE24=2015,VLOOKUP(Brut!GJ24,Semaines!$C$2:$L$523,9,FALSE),IF($AE24=2016,VLOOKUP(Brut!GJ24,Semaines!$D$2:$L$523,8,FALSE),IF($AE24=2017,VLOOKUP(Brut!GJ24,Semaines!$E$2:$L$523,7,FALSE),IF($AE24=2018,VLOOKUP(Brut!GJ24,Semaines!$F$2:$L$523,6,FALSE),IF($AE24=2019,VLOOKUP(Brut!GJ24,Semaines!$G$2:$L$523,5,FALSE),IF($AE24=2020,VLOOKUP(Brut!GJ24,Semaines!$H$2:$L$523,4,FALSE),IF($AE24=2021,VLOOKUP(Brut!GJ24,Semaines!$I$2:$L$523,3,FALSE),IF($AE24=2022,VLOOKUP(Brut!GJ24,Semaines!$J$2:$L$523,2,FALSE),""))))))))))</f>
        <v/>
      </c>
      <c r="GI24" s="119" t="str">
        <f>IF($AE24=2013,VLOOKUP(Brut!GJ24,Semaines!$A$2:$L$523,12,FALSE),IF($AE24=2014,VLOOKUP(Brut!GJ24,Semaines!$B$2:$L$523,11,FALSE),IF($AE24=2015,VLOOKUP(Brut!GJ24,Semaines!$C$2:$L$523,10,FALSE),IF($AE24=2016,VLOOKUP(Brut!GJ24,Semaines!$D$2:$L$523,9,FALSE),IF($AE24=2017,VLOOKUP(Brut!GJ24,Semaines!$E$2:$L$523,8,FALSE),IF($AE24=2018,VLOOKUP(Brut!GJ24,Semaines!$F$2:$L$523,7,FALSE),IF($AE24=2019,VLOOKUP(Brut!GJ24,Semaines!$G$2:$L$523,6,FALSE),IF($AE24=2020,VLOOKUP(Brut!GJ24,Semaines!$H$2:$L$523,5,FALSE),IF($AE24=2021,VLOOKUP(Brut!GJ24,Semaines!$I$2:$L$523,4,FALSE),IF($AE24=2022,VLOOKUP(Brut!GJ24,Semaines!$J$2:$L$523,3,FALSE),""))))))))))</f>
        <v/>
      </c>
      <c r="GJ24" s="134"/>
      <c r="GK24" s="133"/>
      <c r="GL24" s="118" t="str">
        <f>IF($AE24=2013,VLOOKUP(Brut!GN24,Semaines!$A$2:$L$523,11,FALSE),IF($AE24=2014,VLOOKUP(Brut!GN24,Semaines!$B$2:$L$523,10,FALSE),IF($AE24=2015,VLOOKUP(Brut!GN24,Semaines!$C$2:$L$523,9,FALSE),IF($AE24=2016,VLOOKUP(Brut!GN24,Semaines!$D$2:$L$523,8,FALSE),IF($AE24=2017,VLOOKUP(Brut!GN24,Semaines!$E$2:$L$523,7,FALSE),IF($AE24=2018,VLOOKUP(Brut!GN24,Semaines!$F$2:$L$523,6,FALSE),IF($AE24=2019,VLOOKUP(Brut!GN24,Semaines!$G$2:$L$523,5,FALSE),IF($AE24=2020,VLOOKUP(Brut!GN24,Semaines!$H$2:$L$523,4,FALSE),IF($AE24=2021,VLOOKUP(Brut!GN24,Semaines!$I$2:$L$523,3,FALSE),IF($AE24=2022,VLOOKUP(Brut!GN24,Semaines!$J$2:$L$523,2,FALSE),""))))))))))</f>
        <v/>
      </c>
      <c r="GM24" s="119" t="str">
        <f>IF($AE24=2013,VLOOKUP(Brut!GN24,Semaines!$A$2:$L$523,12,FALSE),IF($AE24=2014,VLOOKUP(Brut!GN24,Semaines!$B$2:$L$523,11,FALSE),IF($AE24=2015,VLOOKUP(Brut!GN24,Semaines!$C$2:$L$523,10,FALSE),IF($AE24=2016,VLOOKUP(Brut!GN24,Semaines!$D$2:$L$523,9,FALSE),IF($AE24=2017,VLOOKUP(Brut!GN24,Semaines!$E$2:$L$523,8,FALSE),IF($AE24=2018,VLOOKUP(Brut!GN24,Semaines!$F$2:$L$523,7,FALSE),IF($AE24=2019,VLOOKUP(Brut!GN24,Semaines!$G$2:$L$523,6,FALSE),IF($AE24=2020,VLOOKUP(Brut!GN24,Semaines!$H$2:$L$523,5,FALSE),IF($AE24=2021,VLOOKUP(Brut!GN24,Semaines!$I$2:$L$523,4,FALSE),IF($AE24=2022,VLOOKUP(Brut!GN24,Semaines!$J$2:$L$523,3,FALSE),""))))))))))</f>
        <v/>
      </c>
      <c r="GN24" s="134"/>
      <c r="GO24" s="133"/>
      <c r="GP24" s="210"/>
      <c r="GQ24" s="211"/>
      <c r="GR24" s="210"/>
      <c r="GS24" s="209"/>
      <c r="GT24" s="211"/>
      <c r="GU24" s="209"/>
      <c r="GV24" s="118" t="str">
        <f>IF($AE24=2013,VLOOKUP(Brut!GX24,Semaines!$A$2:$L$523,11,FALSE),IF($AE24=2014,VLOOKUP(Brut!GX24,Semaines!$B$2:$L$523,10,FALSE),IF($AE24=2015,VLOOKUP(Brut!GX24,Semaines!$C$2:$L$523,9,FALSE),IF($AE24=2016,VLOOKUP(Brut!GX24,Semaines!$D$2:$L$523,8,FALSE),IF($AE24=2017,VLOOKUP(Brut!GX24,Semaines!$E$2:$L$523,7,FALSE),IF($AE24=2018,VLOOKUP(Brut!GX24,Semaines!$F$2:$L$523,6,FALSE),IF($AE24=2019,VLOOKUP(Brut!GX24,Semaines!$G$2:$L$523,5,FALSE),IF($AE24=2020,VLOOKUP(Brut!GX24,Semaines!$H$2:$L$523,4,FALSE),IF($AE24=2021,VLOOKUP(Brut!GX24,Semaines!$I$2:$L$523,3,FALSE),IF($AE24=2022,VLOOKUP(Brut!GX24,Semaines!$J$2:$L$523,2,FALSE),""))))))))))</f>
        <v/>
      </c>
      <c r="GW24" s="119" t="str">
        <f>IF($AE24=2013,VLOOKUP(Brut!GX24,Semaines!$A$2:$L$523,12,FALSE),IF($AE24=2014,VLOOKUP(Brut!GX24,Semaines!$B$2:$L$523,11,FALSE),IF($AE24=2015,VLOOKUP(Brut!GX24,Semaines!$C$2:$L$523,10,FALSE),IF($AE24=2016,VLOOKUP(Brut!GX24,Semaines!$D$2:$L$523,9,FALSE),IF($AE24=2017,VLOOKUP(Brut!GX24,Semaines!$E$2:$L$523,8,FALSE),IF($AE24=2018,VLOOKUP(Brut!GX24,Semaines!$F$2:$L$523,7,FALSE),IF($AE24=2019,VLOOKUP(Brut!GX24,Semaines!$G$2:$L$523,6,FALSE),IF($AE24=2020,VLOOKUP(Brut!GX24,Semaines!$H$2:$L$523,5,FALSE),IF($AE24=2021,VLOOKUP(Brut!GX24,Semaines!$I$2:$L$523,4,FALSE),IF($AE24=2022,VLOOKUP(Brut!GX24,Semaines!$J$2:$L$523,3,FALSE),""))))))))))</f>
        <v/>
      </c>
      <c r="GX24" s="134"/>
      <c r="GY24" s="133"/>
      <c r="GZ24" s="208"/>
      <c r="HA24" s="214"/>
      <c r="HB24" s="215"/>
      <c r="HC24" s="182"/>
      <c r="HD24" s="209"/>
      <c r="HE24" s="208"/>
      <c r="HF24" s="118" t="str">
        <f>IF($AE24=2013,VLOOKUP(Brut!HH24,Semaines!$A$2:$L$523,11,FALSE),IF($AE24=2014,VLOOKUP(Brut!HH24,Semaines!$B$2:$L$523,10,FALSE),IF($AE24=2015,VLOOKUP(Brut!HH24,Semaines!$C$2:$L$523,9,FALSE),IF($AE24=2016,VLOOKUP(Brut!HH24,Semaines!$D$2:$L$523,8,FALSE),IF($AE24=2017,VLOOKUP(Brut!HH24,Semaines!$E$2:$L$523,7,FALSE),IF($AE24=2018,VLOOKUP(Brut!HH24,Semaines!$F$2:$L$523,6,FALSE),IF($AE24=2019,VLOOKUP(Brut!HH24,Semaines!$G$2:$L$523,5,FALSE),IF($AE24=2020,VLOOKUP(Brut!HH24,Semaines!$H$2:$L$523,4,FALSE),IF($AE24=2021,VLOOKUP(Brut!HH24,Semaines!$I$2:$L$523,3,FALSE),IF($AE24=2022,VLOOKUP(Brut!HH24,Semaines!$J$2:$L$523,2,FALSE),""))))))))))</f>
        <v/>
      </c>
      <c r="HG24" s="119" t="str">
        <f>IF($AE24=2013,VLOOKUP(Brut!HH24,Semaines!$A$2:$L$523,12,FALSE),IF($AE24=2014,VLOOKUP(Brut!HH24,Semaines!$B$2:$L$523,11,FALSE),IF($AE24=2015,VLOOKUP(Brut!HH24,Semaines!$C$2:$L$523,10,FALSE),IF($AE24=2016,VLOOKUP(Brut!HH24,Semaines!$D$2:$L$523,9,FALSE),IF($AE24=2017,VLOOKUP(Brut!HH24,Semaines!$E$2:$L$523,8,FALSE),IF($AE24=2018,VLOOKUP(Brut!HH24,Semaines!$F$2:$L$523,7,FALSE),IF($AE24=2019,VLOOKUP(Brut!HH24,Semaines!$G$2:$L$523,6,FALSE),IF($AE24=2020,VLOOKUP(Brut!HH24,Semaines!$H$2:$L$523,5,FALSE),IF($AE24=2021,VLOOKUP(Brut!HH24,Semaines!$I$2:$L$523,4,FALSE),IF($AE24=2022,VLOOKUP(Brut!HH24,Semaines!$J$2:$L$523,3,FALSE),""))))))))))</f>
        <v/>
      </c>
      <c r="HH24" s="134"/>
      <c r="HI24" s="133"/>
      <c r="HJ24" s="210"/>
      <c r="HK24" s="209"/>
      <c r="HL24" s="118" t="str">
        <f>IF($AE24=2013,VLOOKUP(Brut!HN24,Semaines!$A$2:$L$523,11,FALSE),IF($AE24=2014,VLOOKUP(Brut!HN24,Semaines!$B$2:$L$523,10,FALSE),IF($AE24=2015,VLOOKUP(Brut!HN24,Semaines!$C$2:$L$523,9,FALSE),IF($AE24=2016,VLOOKUP(Brut!HN24,Semaines!$D$2:$L$523,8,FALSE),IF($AE24=2017,VLOOKUP(Brut!HN24,Semaines!$E$2:$L$523,7,FALSE),IF($AE24=2018,VLOOKUP(Brut!HN24,Semaines!$F$2:$L$523,6,FALSE),IF($AE24=2019,VLOOKUP(Brut!HN24,Semaines!$G$2:$L$523,5,FALSE),IF($AE24=2020,VLOOKUP(Brut!HN24,Semaines!$H$2:$L$523,4,FALSE),IF($AE24=2021,VLOOKUP(Brut!HN24,Semaines!$I$2:$L$523,3,FALSE),IF($AE24=2022,VLOOKUP(Brut!HN24,Semaines!$J$2:$L$523,2,FALSE),""))))))))))</f>
        <v/>
      </c>
      <c r="HM24" s="119" t="str">
        <f>IF($AE24=2013,VLOOKUP(Brut!HN24,Semaines!$A$2:$L$523,12,FALSE),IF($AE24=2014,VLOOKUP(Brut!HN24,Semaines!$B$2:$L$523,11,FALSE),IF($AE24=2015,VLOOKUP(Brut!HN24,Semaines!$C$2:$L$523,10,FALSE),IF($AE24=2016,VLOOKUP(Brut!HN24,Semaines!$D$2:$L$523,9,FALSE),IF($AE24=2017,VLOOKUP(Brut!HN24,Semaines!$E$2:$L$523,8,FALSE),IF($AE24=2018,VLOOKUP(Brut!HN24,Semaines!$F$2:$L$523,7,FALSE),IF($AE24=2019,VLOOKUP(Brut!HN24,Semaines!$G$2:$L$523,6,FALSE),IF($AE24=2020,VLOOKUP(Brut!HN24,Semaines!$H$2:$L$523,5,FALSE),IF($AE24=2021,VLOOKUP(Brut!HN24,Semaines!$I$2:$L$523,4,FALSE),IF($AE24=2022,VLOOKUP(Brut!HN24,Semaines!$J$2:$L$523,3,FALSE),""))))))))))</f>
        <v/>
      </c>
      <c r="HN24" s="134"/>
      <c r="HO24" s="133"/>
      <c r="HP24" s="210"/>
      <c r="HQ24" s="211"/>
      <c r="HR24" s="210"/>
      <c r="HS24" s="209"/>
      <c r="HT24" s="209"/>
      <c r="HU24" s="208"/>
      <c r="HV24" s="208"/>
      <c r="HW24" s="210"/>
      <c r="HX24" s="209"/>
      <c r="HY24" s="229" t="str">
        <f>IF($AE24=2013,VLOOKUP(Brut!IA24,Semaines!$A$2:$L$523,11,FALSE),IF($AE24=2014,VLOOKUP(Brut!IA24,Semaines!$B$2:$L$523,10,FALSE),IF($AE24=2015,VLOOKUP(Brut!IA24,Semaines!$C$2:$L$523,9,FALSE),IF($AE24=2016,VLOOKUP(Brut!IA24,Semaines!$D$2:$L$523,8,FALSE),IF($AE24=2017,VLOOKUP(Brut!IA24,Semaines!$E$2:$L$523,7,FALSE),IF($AE24=2018,VLOOKUP(Brut!IA24,Semaines!$F$2:$L$523,6,FALSE),IF($AE24=2019,VLOOKUP(Brut!IA24,Semaines!$G$2:$L$523,5,FALSE),IF($AE24=2020,VLOOKUP(Brut!IA24,Semaines!$H$2:$L$523,4,FALSE),IF($AE24=2021,VLOOKUP(Brut!IA24,Semaines!$I$2:$L$523,3,FALSE),IF($AE24=2022,VLOOKUP(Brut!IA24,Semaines!$J$2:$L$523,2,FALSE),""))))))))))</f>
        <v/>
      </c>
      <c r="HZ24" s="119" t="str">
        <f>IF($AE24=2013,VLOOKUP(Brut!IA24,Semaines!$A$2:$L$523,12,FALSE),IF($AE24=2014,VLOOKUP(Brut!IA24,Semaines!$B$2:$L$523,11,FALSE),IF($AE24=2015,VLOOKUP(Brut!IA24,Semaines!$C$2:$L$523,10,FALSE),IF($AE24=2016,VLOOKUP(Brut!IA24,Semaines!$D$2:$L$523,9,FALSE),IF($AE24=2017,VLOOKUP(Brut!IA24,Semaines!$E$2:$L$523,8,FALSE),IF($AE24=2018,VLOOKUP(Brut!IA24,Semaines!$F$2:$L$523,7,FALSE),IF($AE24=2019,VLOOKUP(Brut!IA24,Semaines!$G$2:$L$523,6,FALSE),IF($AE24=2020,VLOOKUP(Brut!IA24,Semaines!$H$2:$L$523,5,FALSE),IF($AE24=2021,VLOOKUP(Brut!IA24,Semaines!$I$2:$L$523,4,FALSE),IF($AE24=2022,VLOOKUP(Brut!IA24,Semaines!$J$2:$L$523,3,FALSE),""))))))))))</f>
        <v/>
      </c>
      <c r="IA24" s="134"/>
      <c r="IB24" s="133"/>
      <c r="IC24" s="118" t="str">
        <f>IF($AE24=2013,VLOOKUP(Brut!IE24,Semaines!$A$2:$L$523,11,FALSE),IF($AE24=2014,VLOOKUP(Brut!IE24,Semaines!$B$2:$L$523,10,FALSE),IF($AE24=2015,VLOOKUP(Brut!IE24,Semaines!$C$2:$L$523,9,FALSE),IF($AE24=2016,VLOOKUP(Brut!IE24,Semaines!$D$2:$L$523,8,FALSE),IF($AE24=2017,VLOOKUP(Brut!IE24,Semaines!$E$2:$L$523,7,FALSE),IF($AE24=2018,VLOOKUP(Brut!IE24,Semaines!$F$2:$L$523,6,FALSE),IF($AE24=2019,VLOOKUP(Brut!IE24,Semaines!$G$2:$L$523,5,FALSE),IF($AE24=2020,VLOOKUP(Brut!IE24,Semaines!$H$2:$L$523,4,FALSE),IF($AE24=2021,VLOOKUP(Brut!IE24,Semaines!$I$2:$L$523,3,FALSE),IF($AE24=2022,VLOOKUP(Brut!IE24,Semaines!$J$2:$L$523,2,FALSE),""))))))))))</f>
        <v/>
      </c>
      <c r="ID24" s="119" t="str">
        <f>IF($AE24=2013,VLOOKUP(Brut!IE24,Semaines!$A$2:$L$523,12,FALSE),IF($AE24=2014,VLOOKUP(Brut!IE24,Semaines!$B$2:$L$523,11,FALSE),IF($AE24=2015,VLOOKUP(Brut!IE24,Semaines!$C$2:$L$523,10,FALSE),IF($AE24=2016,VLOOKUP(Brut!IE24,Semaines!$D$2:$L$523,9,FALSE),IF($AE24=2017,VLOOKUP(Brut!IE24,Semaines!$E$2:$L$523,8,FALSE),IF($AE24=2018,VLOOKUP(Brut!IE24,Semaines!$F$2:$L$523,7,FALSE),IF($AE24=2019,VLOOKUP(Brut!IE24,Semaines!$G$2:$L$523,6,FALSE),IF($AE24=2020,VLOOKUP(Brut!IE24,Semaines!$H$2:$L$523,5,FALSE),IF($AE24=2021,VLOOKUP(Brut!IE24,Semaines!$I$2:$L$523,4,FALSE),IF($AE24=2022,VLOOKUP(Brut!IE24,Semaines!$J$2:$L$523,3,FALSE),""))))))))))</f>
        <v/>
      </c>
      <c r="IE24" s="134"/>
      <c r="IF24" s="133"/>
      <c r="IG24" s="128" t="str">
        <f>IF(Import!AY14=0,"",Import!AY14)</f>
        <v/>
      </c>
      <c r="IH24" s="118" t="str">
        <f t="array" ref="IH24">IFERROR(IF(IG24="",IF(IE24="",IF(IC24="","",IF($AE24=2013,VLOOKUP(Brut!IE24+1,Semaines!$A$2:$L$523,11,FALSE),IF($AE24=2014,VLOOKUP(Brut!IE24+1,Semaines!$B$2:$L$523,10,FALSE),IF($AE24=2015,VLOOKUP(Brut!IE24+1,Semaines!$C$2:$L$523,9,FALSE),IF($AE24=2016,VLOOKUP(Brut!IE24+1,Semaines!$D$2:$L$523,8,FALSE),IF($AE24=2017,VLOOKUP(Brut!IE24+1,Semaines!$E$2:$L$523,7,FALSE),IF($AE24=2018,VLOOKUP(Brut!IE24+1,Semaines!$F$2:$L$523,6,FALSE),IF($AE24=2019,VLOOKUP(Brut!IE24+1,Semaines!$G$2:$L$523,5,FALSE),IF($AE24=2020,VLOOKUP(Brut!IE24+1,Semaines!$H$2:$L$523,4,FALSE),IF($AE24=2021,VLOOKUP(Brut!IE24+1,Semaines!$I$2:$L$523,3,FALSE),IF($AE24=2022,VLOOKUP(Brut!IE24+1,Semaines!$J$2:$L$523,2,FALSE),""))))))))))),IF(IF24="",IF($AE24=2013,VLOOKUP(Brut!IE24+1,Semaines!$A$2:$L$523,11,FALSE),IF($AE24=2014,VLOOKUP(Brut!IE24+1,Semaines!$B$2:$L$523,10,FALSE),IF($AE24=2015,VLOOKUP(Brut!IE24+1,Semaines!$C$2:$L$523,9,FALSE),IF($AE24=2016,VLOOKUP(Brut!IE24+1,Semaines!$D$2:$L$523,8,FALSE),IF($AE24=2017,VLOOKUP(Brut!IE24+1,Semaines!$E$2:$L$523,7,FALSE),IF($AE24=2018,VLOOKUP(Brut!IE24+1,Semaines!$F$2:$L$523,6,FALSE),IF($AE24=2019,VLOOKUP(Brut!IE24+1,Semaines!$G$2:$L$523,5,FALSE),IF($AE24=2020,VLOOKUP(Brut!IE24+1,Semaines!$H$2:$L$523,4,FALSE),IF($AE24=2021,VLOOKUP(Brut!IE24+1,Semaines!$I$2:$L$523,3,FALSE),IF($AE24=2022,VLOOKUP(Brut!IE24+1,Semaines!$J$2:$L$523,2,FALSE),"")))))))))),IF($AE24=2013,VLOOKUP(Brut!IG24+1,Semaines!$A$2:$L$523,11,FALSE),IF($AE24=2014,VLOOKUP(Brut!IG24+1,Semaines!$B$2:$L$523,10,FALSE),IF($AE24=2015,VLOOKUP(Brut!IG24+1,Semaines!$C$2:$L$523,9,FALSE),IF($AE24=2016,VLOOKUP(Brut!IG24+1,Semaines!$D$2:$L$523,8,FALSE),IF($AE24=2017,VLOOKUP(Brut!IG24+1,Semaines!$E$2:$L$523,7,FALSE),IF($AE24=2018,VLOOKUP(Brut!IG24+1,Semaines!$F$2:$L$523,6,FALSE),IF($AE24=2019,VLOOKUP(Brut!IG24+1,Semaines!$G$2:$L$523,5,FALSE),IF($AE24=2020,VLOOKUP(Brut!IG24+1,Semaines!$H$2:$L$523,4,FALSE),IF($AE24=2021,VLOOKUP(Brut!IG24+1,Semaines!$I$2:$L$523,3,FALSE),IF($AE24=2022,VLOOKUP(Brut!IG24+1,Semaines!$J$2:$L$523,2,FALSE),"")))))))))))),_xlfn.ISOWEEKNUM(IG24)),"")</f>
        <v/>
      </c>
      <c r="II24" s="119" t="str">
        <f>IF(IG24="",IF(IF24="",IF(ID24="","",IF($AE24=2013,VLOOKUP(Brut!IJ24,Semaines!$A$2:$L$523,12,FALSE),IF($AE24=2014,VLOOKUP(Brut!IJ24,Semaines!$B$2:$L$523,11,FALSE),IF($AE24=2015,VLOOKUP(Brut!IJ24,Semaines!$C$2:$L$523,10,FALSE),IF($AE24=2016,VLOOKUP(Brut!IJ24,Semaines!$D$2:$L$523,9,FALSE),IF($AE24=2017,VLOOKUP(Brut!IJ24,Semaines!$E$2:$L$523,8,FALSE),IF($AE24=2018,VLOOKUP(Brut!IJ24,Semaines!$F$2:$L$523,7,FALSE),IF($AE24=2019,VLOOKUP(Brut!IJ24,Semaines!$G$2:$L$523,6,FALSE),IF($AE24=2020,VLOOKUP(Brut!IJ24,Semaines!$H$2:$L$523,5,FALSE),IF($AE24=2021,VLOOKUP(Brut!IJ24,Semaines!$I$2:$L$523,4,FALSE),IF($AE24=2022,VLOOKUP(Brut!IJ24,Semaines!$J$2:$L$523,3,FALSE),""))))))))))),IF(IE24="",IF($AE24=2013,VLOOKUP(Brut!IJ24,Semaines!$A$2:$L$523,12,FALSE),IF($AE24=2014,VLOOKUP(Brut!IJ24,Semaines!$B$2:$L$523,11,FALSE),IF($AE24=2015,VLOOKUP(Brut!IJ24,Semaines!$C$2:$L$523,10,FALSE),IF($AE24=2016,VLOOKUP(Brut!IJ24,Semaines!$D$2:$L$523,9,FALSE),IF($AE24=2017,VLOOKUP(Brut!IJ24,Semaines!$E$2:$L$523,8,FALSE),IF($AE24=2018,VLOOKUP(Brut!IJ24,Semaines!$F$2:$L$523,7,FALSE),IF($AE24=2019,VLOOKUP(Brut!IJ24,Semaines!$G$2:$L$523,6,FALSE),IF($AE24=2020,VLOOKUP(Brut!IJ24,Semaines!$H$2:$L$523,5,FALSE),IF($AE24=2021,VLOOKUP(Brut!IJ24,Semaines!$I$2:$L$523,4,FALSE),IF($AE24=2022,VLOOKUP(Brut!IJ24,Semaines!$J$2:$L$523,3,FALSE),"")))))))))),IF(ID24="","",IF($AE24=2013,VLOOKUP(Brut!IJ24,Semaines!$A$2:$L$523,12,FALSE),IF($AE24=2014,VLOOKUP(Brut!IJ24,Semaines!$B$2:$L$523,11,FALSE),IF($AE24=2015,VLOOKUP(Brut!IJ24,Semaines!$C$2:$L$523,10,FALSE),IF($AE24=2016,VLOOKUP(Brut!IJ24,Semaines!$D$2:$L$523,9,FALSE),IF($AE24=2017,VLOOKUP(Brut!IJ24,Semaines!$E$2:$L$523,8,FALSE),IF($AE24=2018,VLOOKUP(Brut!IJ24,Semaines!$F$2:$L$523,7,FALSE),IF($AE24=2019,VLOOKUP(Brut!IJ24,Semaines!$G$2:$L$523,6,FALSE),IF($AE24=2020,VLOOKUP(Brut!IJ24,Semaines!$H$2:$L$523,5,FALSE),IF($AE24=2021,VLOOKUP(Brut!IJ24,Semaines!$I$2:$L$523,4,FALSE),IF($AE24=2022,VLOOKUP(Brut!IJ24,Semaines!$J$2:$L$523,3,FALSE),""))))))))))))),IF(AND(MONTH(IG24)=12,_xlfn.ISOWEEKNUM(IG24)=1),YEAR(IG24)+1,YEAR(IG24)))</f>
        <v/>
      </c>
      <c r="IJ24" s="135"/>
      <c r="IK24" s="136"/>
      <c r="IL24" s="208"/>
      <c r="IM24" s="118" t="str">
        <f>IF($AE24=2013,VLOOKUP(Brut!IO24,Semaines!$A$2:$L$523,11,FALSE),IF($AE24=2014,VLOOKUP(Brut!IO24,Semaines!$B$2:$L$523,10,FALSE),IF($AE24=2015,VLOOKUP(Brut!IO24,Semaines!$C$2:$L$523,9,FALSE),IF($AE24=2016,VLOOKUP(Brut!IO24,Semaines!$D$2:$L$523,8,FALSE),IF($AE24=2017,VLOOKUP(Brut!IO24,Semaines!$E$2:$L$523,7,FALSE),IF($AE24=2018,VLOOKUP(Brut!IO24,Semaines!$F$2:$L$523,6,FALSE),IF($AE24=2019,VLOOKUP(Brut!IO24,Semaines!$G$2:$L$523,5,FALSE),IF($AE24=2020,VLOOKUP(Brut!IO24,Semaines!$H$2:$L$523,4,FALSE),IF($AE24=2021,VLOOKUP(Brut!IO24,Semaines!$I$2:$L$523,3,FALSE),IF($AE24=2022,VLOOKUP(Brut!IO24,Semaines!$J$2:$L$523,2,FALSE),""))))))))))</f>
        <v/>
      </c>
      <c r="IN24" s="119" t="str">
        <f>IF($AE24=2013,VLOOKUP(Brut!IO24,Semaines!$A$2:$L$523,12,FALSE),IF($AE24=2014,VLOOKUP(Brut!IO24,Semaines!$B$2:$L$523,11,FALSE),IF($AE24=2015,VLOOKUP(Brut!IO24,Semaines!$C$2:$L$523,10,FALSE),IF($AE24=2016,VLOOKUP(Brut!IO24,Semaines!$D$2:$L$523,9,FALSE),IF($AE24=2017,VLOOKUP(Brut!IO24,Semaines!$E$2:$L$523,8,FALSE),IF($AE24=2018,VLOOKUP(Brut!IO24,Semaines!$F$2:$L$523,7,FALSE),IF($AE24=2019,VLOOKUP(Brut!IO24,Semaines!$G$2:$L$523,6,FALSE),IF($AE24=2020,VLOOKUP(Brut!IO24,Semaines!$H$2:$L$523,5,FALSE),IF($AE24=2021,VLOOKUP(Brut!IO24,Semaines!$I$2:$L$523,4,FALSE),IF($AE24=2022,VLOOKUP(Brut!IO24,Semaines!$J$2:$L$523,3,FALSE),""))))))))))</f>
        <v/>
      </c>
      <c r="IO24" s="134"/>
      <c r="IP24" s="133"/>
      <c r="IQ24" s="118" t="str">
        <f>IF($AE24=2013,VLOOKUP(Brut!IS24,Semaines!$A$2:$L$523,11,FALSE),IF($AE24=2014,VLOOKUP(Brut!IS24,Semaines!$B$2:$L$523,10,FALSE),IF($AE24=2015,VLOOKUP(Brut!IS24,Semaines!$C$2:$L$523,9,FALSE),IF($AE24=2016,VLOOKUP(Brut!IS24,Semaines!$D$2:$L$523,8,FALSE),IF($AE24=2017,VLOOKUP(Brut!IS24,Semaines!$E$2:$L$523,7,FALSE),IF($AE24=2018,VLOOKUP(Brut!IS24,Semaines!$F$2:$L$523,6,FALSE),IF($AE24=2019,VLOOKUP(Brut!IS24,Semaines!$G$2:$L$523,5,FALSE),IF($AE24=2020,VLOOKUP(Brut!IS24,Semaines!$H$2:$L$523,4,FALSE),IF($AE24=2021,VLOOKUP(Brut!IS24,Semaines!$I$2:$L$523,3,FALSE),IF($AE24=2022,VLOOKUP(Brut!IS24,Semaines!$J$2:$L$523,2,FALSE),""))))))))))</f>
        <v/>
      </c>
      <c r="IR24" s="119" t="str">
        <f>IF($AE24=2013,VLOOKUP(Brut!IS24,Semaines!$A$2:$L$523,12,FALSE),IF($AE24=2014,VLOOKUP(Brut!IS24,Semaines!$B$2:$L$523,11,FALSE),IF($AE24=2015,VLOOKUP(Brut!IS24,Semaines!$C$2:$L$523,10,FALSE),IF($AE24=2016,VLOOKUP(Brut!IS24,Semaines!$D$2:$L$523,9,FALSE),IF($AE24=2017,VLOOKUP(Brut!IS24,Semaines!$E$2:$L$523,8,FALSE),IF($AE24=2018,VLOOKUP(Brut!IS24,Semaines!$F$2:$L$523,7,FALSE),IF($AE24=2019,VLOOKUP(Brut!IS24,Semaines!$G$2:$L$523,6,FALSE),IF($AE24=2020,VLOOKUP(Brut!IS24,Semaines!$H$2:$L$523,5,FALSE),IF($AE24=2021,VLOOKUP(Brut!IS24,Semaines!$I$2:$L$523,4,FALSE),IF($AE24=2022,VLOOKUP(Brut!IS24,Semaines!$J$2:$L$523,3,FALSE),""))))))))))</f>
        <v/>
      </c>
      <c r="IS24" s="134"/>
      <c r="IT24" s="230"/>
      <c r="IU24" s="210"/>
      <c r="IV24" s="209"/>
      <c r="IW24" s="208"/>
      <c r="IX24" s="208"/>
      <c r="IY24" s="118" t="str">
        <f>IF($AE24=2013,VLOOKUP(Brut!JA24,Semaines!$A$2:$L$523,11,FALSE),IF($AE24=2014,VLOOKUP(Brut!JA24,Semaines!$B$2:$L$523,10,FALSE),IF($AE24=2015,VLOOKUP(Brut!JA24,Semaines!$C$2:$L$523,9,FALSE),IF($AE24=2016,VLOOKUP(Brut!JA24,Semaines!$D$2:$L$523,8,FALSE),IF($AE24=2017,VLOOKUP(Brut!JA24,Semaines!$E$2:$L$523,7,FALSE),IF($AE24=2018,VLOOKUP(Brut!JA24,Semaines!$F$2:$L$523,6,FALSE),IF($AE24=2019,VLOOKUP(Brut!JA24,Semaines!$G$2:$L$523,5,FALSE),IF($AE24=2020,VLOOKUP(Brut!JA24,Semaines!$H$2:$L$523,4,FALSE),IF($AE24=2021,VLOOKUP(Brut!JA24,Semaines!$I$2:$L$523,3,FALSE),IF($AE24=2022,VLOOKUP(Brut!JA24,Semaines!$J$2:$L$523,2,FALSE),""))))))))))</f>
        <v/>
      </c>
      <c r="IZ24" s="119" t="str">
        <f>IF($AE24=2013,VLOOKUP(Brut!JA24,Semaines!$A$2:$L$523,12,FALSE),IF($AE24=2014,VLOOKUP(Brut!JA24,Semaines!$B$2:$L$523,11,FALSE),IF($AE24=2015,VLOOKUP(Brut!JA24,Semaines!$C$2:$L$523,10,FALSE),IF($AE24=2016,VLOOKUP(Brut!JA24,Semaines!$D$2:$L$523,9,FALSE),IF($AE24=2017,VLOOKUP(Brut!JA24,Semaines!$E$2:$L$523,8,FALSE),IF($AE24=2018,VLOOKUP(Brut!JA24,Semaines!$F$2:$L$523,7,FALSE),IF($AE24=2019,VLOOKUP(Brut!JA24,Semaines!$G$2:$L$523,6,FALSE),IF($AE24=2020,VLOOKUP(Brut!JA24,Semaines!$H$2:$L$523,5,FALSE),IF($AE24=2021,VLOOKUP(Brut!JA24,Semaines!$I$2:$L$523,4,FALSE),IF($AE24=2022,VLOOKUP(Brut!JA24,Semaines!$J$2:$L$523,3,FALSE),""))))))))))</f>
        <v/>
      </c>
      <c r="JA24" s="134"/>
      <c r="JB24" s="133"/>
      <c r="JC24" s="210"/>
      <c r="JD24" s="211"/>
      <c r="JE24" s="210"/>
      <c r="JF24" s="209"/>
      <c r="JG24" s="208"/>
      <c r="JH24" s="118" t="str">
        <f>IF($AE24=2013,VLOOKUP(Brut!JJ24,Semaines!$A$2:$L$523,11,FALSE),IF($AE24=2014,VLOOKUP(Brut!JJ24,Semaines!$B$2:$L$523,10,FALSE),IF($AE24=2015,VLOOKUP(Brut!JJ24,Semaines!$C$2:$L$523,9,FALSE),IF($AE24=2016,VLOOKUP(Brut!JJ24,Semaines!$D$2:$L$523,8,FALSE),IF($AE24=2017,VLOOKUP(Brut!JJ24,Semaines!$E$2:$L$523,7,FALSE),IF($AE24=2018,VLOOKUP(Brut!JJ24,Semaines!$F$2:$L$523,6,FALSE),IF($AE24=2019,VLOOKUP(Brut!JJ24,Semaines!$G$2:$L$523,5,FALSE),IF($AE24=2020,VLOOKUP(Brut!JJ24,Semaines!$H$2:$L$523,4,FALSE),IF($AE24=2021,VLOOKUP(Brut!JJ24,Semaines!$I$2:$L$523,3,FALSE),IF($AE24=2022,VLOOKUP(Brut!JJ24,Semaines!$J$2:$L$523,2,FALSE),""))))))))))</f>
        <v/>
      </c>
      <c r="JI24" s="119" t="str">
        <f>IF($AE24=2013,VLOOKUP(Brut!JJ24,Semaines!$A$2:$L$523,12,FALSE),IF($AE24=2014,VLOOKUP(Brut!JJ24,Semaines!$B$2:$L$523,11,FALSE),IF($AE24=2015,VLOOKUP(Brut!JJ24,Semaines!$C$2:$L$523,10,FALSE),IF($AE24=2016,VLOOKUP(Brut!JJ24,Semaines!$D$2:$L$523,9,FALSE),IF($AE24=2017,VLOOKUP(Brut!JJ24,Semaines!$E$2:$L$523,8,FALSE),IF($AE24=2018,VLOOKUP(Brut!JJ24,Semaines!$F$2:$L$523,7,FALSE),IF($AE24=2019,VLOOKUP(Brut!JJ24,Semaines!$G$2:$L$523,6,FALSE),IF($AE24=2020,VLOOKUP(Brut!JJ24,Semaines!$H$2:$L$523,5,FALSE),IF($AE24=2021,VLOOKUP(Brut!JJ24,Semaines!$I$2:$L$523,4,FALSE),IF($AE24=2022,VLOOKUP(Brut!JJ24,Semaines!$J$2:$L$523,3,FALSE),""))))))))))</f>
        <v/>
      </c>
      <c r="JJ24" s="134"/>
      <c r="JK24" s="133"/>
      <c r="JL24" s="118" t="str">
        <f>IF($AE24=2013,VLOOKUP(Brut!JN24,Semaines!$A$2:$L$523,11,FALSE),IF($AE24=2014,VLOOKUP(Brut!JN24,Semaines!$B$2:$L$523,10,FALSE),IF($AE24=2015,VLOOKUP(Brut!JN24,Semaines!$C$2:$L$523,9,FALSE),IF($AE24=2016,VLOOKUP(Brut!JN24,Semaines!$D$2:$L$523,8,FALSE),IF($AE24=2017,VLOOKUP(Brut!JN24,Semaines!$E$2:$L$523,7,FALSE),IF($AE24=2018,VLOOKUP(Brut!JN24,Semaines!$F$2:$L$523,6,FALSE),IF($AE24=2019,VLOOKUP(Brut!JN24,Semaines!$G$2:$L$523,5,FALSE),IF($AE24=2020,VLOOKUP(Brut!JN24,Semaines!$H$2:$L$523,4,FALSE),IF($AE24=2021,VLOOKUP(Brut!JN24,Semaines!$I$2:$L$523,3,FALSE),IF($AE24=2022,VLOOKUP(Brut!JN24,Semaines!$J$2:$L$523,2,FALSE),""))))))))))</f>
        <v/>
      </c>
      <c r="JM24" s="119" t="str">
        <f>IF($AE24=2013,VLOOKUP(Brut!JN24,Semaines!$A$2:$L$523,12,FALSE),IF($AE24=2014,VLOOKUP(Brut!JN24,Semaines!$B$2:$L$523,11,FALSE),IF($AE24=2015,VLOOKUP(Brut!JN24,Semaines!$C$2:$L$523,10,FALSE),IF($AE24=2016,VLOOKUP(Brut!JN24,Semaines!$D$2:$L$523,9,FALSE),IF($AE24=2017,VLOOKUP(Brut!JN24,Semaines!$E$2:$L$523,8,FALSE),IF($AE24=2018,VLOOKUP(Brut!JN24,Semaines!$F$2:$L$523,7,FALSE),IF($AE24=2019,VLOOKUP(Brut!JN24,Semaines!$G$2:$L$523,6,FALSE),IF($AE24=2020,VLOOKUP(Brut!JN24,Semaines!$H$2:$L$523,5,FALSE),IF($AE24=2021,VLOOKUP(Brut!JN24,Semaines!$I$2:$L$523,4,FALSE),IF($AE24=2022,VLOOKUP(Brut!JN24,Semaines!$J$2:$L$523,3,FALSE),""))))))))))</f>
        <v/>
      </c>
      <c r="JN24" s="134"/>
      <c r="JO24" s="133"/>
      <c r="JP24" s="128" t="str">
        <f>IF(Import!BC14=0,"",Import!BC14)</f>
        <v/>
      </c>
      <c r="JQ24" s="118" t="str">
        <f t="array" ref="JQ24">IFERROR(IF(JP24="",IF(JN24="",IF(JL24="","",IF($AE24=2013,VLOOKUP(Brut!JN24+1,Semaines!$A$2:$L$523,11,FALSE),IF($AE24=2014,VLOOKUP(Brut!JN24+1,Semaines!$B$2:$L$523,10,FALSE),IF($AE24=2015,VLOOKUP(Brut!JN24+1,Semaines!$C$2:$L$523,9,FALSE),IF($AE24=2016,VLOOKUP(Brut!JN24+1,Semaines!$D$2:$L$523,8,FALSE),IF($AE24=2017,VLOOKUP(Brut!JN24+1,Semaines!$E$2:$L$523,7,FALSE),IF($AE24=2018,VLOOKUP(Brut!JN24+1,Semaines!$F$2:$L$523,6,FALSE),IF($AE24=2019,VLOOKUP(Brut!JN24+1,Semaines!$G$2:$L$523,5,FALSE),IF($AE24=2020,VLOOKUP(Brut!JN24+1,Semaines!$H$2:$L$523,4,FALSE),IF($AE24=2021,VLOOKUP(Brut!JN24+1,Semaines!$I$2:$L$523,3,FALSE),IF($AE24=2022,VLOOKUP(Brut!JN24+1,Semaines!$J$2:$L$523,2,FALSE),""))))))))))),IF(JO24="",IF($AE24=2013,VLOOKUP(Brut!JN24+1,Semaines!$A$2:$L$523,11,FALSE),IF($AE24=2014,VLOOKUP(Brut!JN24+1,Semaines!$B$2:$L$523,10,FALSE),IF($AE24=2015,VLOOKUP(Brut!JN24+1,Semaines!$C$2:$L$523,9,FALSE),IF($AE24=2016,VLOOKUP(Brut!JN24+1,Semaines!$D$2:$L$523,8,FALSE),IF($AE24=2017,VLOOKUP(Brut!JN24+1,Semaines!$E$2:$L$523,7,FALSE),IF($AE24=2018,VLOOKUP(Brut!JN24+1,Semaines!$F$2:$L$523,6,FALSE),IF($AE24=2019,VLOOKUP(Brut!JN24+1,Semaines!$G$2:$L$523,5,FALSE),IF($AE24=2020,VLOOKUP(Brut!JN24+1,Semaines!$H$2:$L$523,4,FALSE),IF($AE24=2021,VLOOKUP(Brut!JN24+1,Semaines!$I$2:$L$523,3,FALSE),IF($AE24=2022,VLOOKUP(Brut!JN24+1,Semaines!$J$2:$L$523,2,FALSE),"")))))))))),IF($AE24=2013,VLOOKUP(Brut!JP24+1,Semaines!$A$2:$L$523,11,FALSE),IF($AE24=2014,VLOOKUP(Brut!JP24+1,Semaines!$B$2:$L$523,10,FALSE),IF($AE24=2015,VLOOKUP(Brut!JP24+1,Semaines!$C$2:$L$523,9,FALSE),IF($AE24=2016,VLOOKUP(Brut!JP24+1,Semaines!$D$2:$L$523,8,FALSE),IF($AE24=2017,VLOOKUP(Brut!JP24+1,Semaines!$E$2:$L$523,7,FALSE),IF($AE24=2018,VLOOKUP(Brut!JP24+1,Semaines!$F$2:$L$523,6,FALSE),IF($AE24=2019,VLOOKUP(Brut!JP24+1,Semaines!$G$2:$L$523,5,FALSE),IF($AE24=2020,VLOOKUP(Brut!JP24+1,Semaines!$H$2:$L$523,4,FALSE),IF($AE24=2021,VLOOKUP(Brut!JP24+1,Semaines!$I$2:$L$523,3,FALSE),IF($AE24=2022,VLOOKUP(Brut!JP24+1,Semaines!$J$2:$L$523,2,FALSE),"")))))))))))),_xlfn.ISOWEEKNUM(JP24)),"")</f>
        <v/>
      </c>
      <c r="JR24" s="119" t="str">
        <f>IF(JP24="",IF(JO24="",IF(JM24="","",IF($AE24=2013,VLOOKUP(Brut!JS24,Semaines!$A$2:$L$523,12,FALSE),IF($AE24=2014,VLOOKUP(Brut!JS24,Semaines!$B$2:$L$523,11,FALSE),IF($AE24=2015,VLOOKUP(Brut!JS24,Semaines!$C$2:$L$523,10,FALSE),IF($AE24=2016,VLOOKUP(Brut!JS24,Semaines!$D$2:$L$523,9,FALSE),IF($AE24=2017,VLOOKUP(Brut!JS24,Semaines!$E$2:$L$523,8,FALSE),IF($AE24=2018,VLOOKUP(Brut!JS24,Semaines!$F$2:$L$523,7,FALSE),IF($AE24=2019,VLOOKUP(Brut!JS24,Semaines!$G$2:$L$523,6,FALSE),IF($AE24=2020,VLOOKUP(Brut!JS24,Semaines!$H$2:$L$523,5,FALSE),IF($AE24=2021,VLOOKUP(Brut!JS24,Semaines!$I$2:$L$523,4,FALSE),IF($AE24=2022,VLOOKUP(Brut!JS24,Semaines!$J$2:$L$523,3,FALSE),""))))))))))),IF(JN24="",IF($AE24=2013,VLOOKUP(Brut!JS24,Semaines!$A$2:$L$523,12,FALSE),IF($AE24=2014,VLOOKUP(Brut!JS24,Semaines!$B$2:$L$523,11,FALSE),IF($AE24=2015,VLOOKUP(Brut!JS24,Semaines!$C$2:$L$523,10,FALSE),IF($AE24=2016,VLOOKUP(Brut!JS24,Semaines!$D$2:$L$523,9,FALSE),IF($AE24=2017,VLOOKUP(Brut!JS24,Semaines!$E$2:$L$523,8,FALSE),IF($AE24=2018,VLOOKUP(Brut!JS24,Semaines!$F$2:$L$523,7,FALSE),IF($AE24=2019,VLOOKUP(Brut!JS24,Semaines!$G$2:$L$523,6,FALSE),IF($AE24=2020,VLOOKUP(Brut!JS24,Semaines!$H$2:$L$523,5,FALSE),IF($AE24=2021,VLOOKUP(Brut!JS24,Semaines!$I$2:$L$523,4,FALSE),IF($AE24=2022,VLOOKUP(Brut!JS24,Semaines!$J$2:$L$523,3,FALSE),"")))))))))),IF(JM24="","",IF($AE24=2013,VLOOKUP(Brut!JS24,Semaines!$A$2:$L$523,12,FALSE),IF($AE24=2014,VLOOKUP(Brut!JS24,Semaines!$B$2:$L$523,11,FALSE),IF($AE24=2015,VLOOKUP(Brut!JS24,Semaines!$C$2:$L$523,10,FALSE),IF($AE24=2016,VLOOKUP(Brut!JS24,Semaines!$D$2:$L$523,9,FALSE),IF($AE24=2017,VLOOKUP(Brut!JS24,Semaines!$E$2:$L$523,8,FALSE),IF($AE24=2018,VLOOKUP(Brut!JS24,Semaines!$F$2:$L$523,7,FALSE),IF($AE24=2019,VLOOKUP(Brut!JS24,Semaines!$G$2:$L$523,6,FALSE),IF($AE24=2020,VLOOKUP(Brut!JS24,Semaines!$H$2:$L$523,5,FALSE),IF($AE24=2021,VLOOKUP(Brut!JS24,Semaines!$I$2:$L$523,4,FALSE),IF($AE24=2022,VLOOKUP(Brut!JS24,Semaines!$J$2:$L$523,3,FALSE),""))))))))))))),IF(AND(MONTH(JP24)=12,_xlfn.ISOWEEKNUM(JP24)=1),YEAR(JP24)+1,YEAR(JP24)))</f>
        <v/>
      </c>
      <c r="JS24" s="224" t="str">
        <f>IFERROR(IF(JP24="",IF(AND(Brut!W24&lt;&gt;"Pas ouvert",Brut!W24&lt;&gt;"Annulé"),IF(Brut!JP24="",SUM(Brut!JN24-Brut!AD24),SUM(Brut!JP24-Brut!AD24)),IF(Brut!W24="Annulé","Annulé","Pas ouvert")),SUM(Brut!JU24-Brut!AD24)),"")</f>
        <v>Annulé</v>
      </c>
      <c r="JT24" s="225" t="str">
        <f>IF(OR(JS24="Annulé",JS24=""),"",IF(JS24="Pas ouvert",IF(JQ24="","",INT(SUM(Brut!JU24-Brut!AD24)/4)),INT(JS24/4)))</f>
        <v/>
      </c>
      <c r="JU24" s="226" t="str">
        <f t="shared" si="16"/>
        <v/>
      </c>
      <c r="JV24" s="227" t="str">
        <f>IF(OR(JS24="Annulé",JS24=""),"",IF(JS24="Pas ouvert",IF(JQ24="","",SUM(Brut!JU24-Brut!AD24)-(JT24*4)),IF(JS24-(JT24*4)=0,"",JS24-(JT24*4))))</f>
        <v/>
      </c>
      <c r="JW24" s="228" t="str">
        <f t="shared" si="17"/>
        <v/>
      </c>
      <c r="JY24" s="208"/>
    </row>
    <row r="25" spans="1:285" x14ac:dyDescent="0.3">
      <c r="A25" s="235" t="str">
        <f>IF(Import!A15=0,"",Import!A15)</f>
        <v>14</v>
      </c>
      <c r="B25" s="236" t="str">
        <f>IF(Import!D15=0,"",Import!D15)</f>
        <v>14</v>
      </c>
      <c r="C25" s="236" t="str">
        <f>IF(Import!E15=0,"",Import!E15)</f>
        <v/>
      </c>
      <c r="D25" s="237" t="str">
        <f t="shared" si="11"/>
        <v/>
      </c>
      <c r="E25" s="236" t="str">
        <f>IF(Import!I15=0,"",Import!I15)</f>
        <v/>
      </c>
      <c r="F25" s="236" t="str">
        <f>IF(Import!J15="","",Import!J15)</f>
        <v/>
      </c>
      <c r="G25" s="236" t="str">
        <f>IF(Import!K15="","",Import!K15)</f>
        <v/>
      </c>
      <c r="H25" s="238" t="str">
        <f>IF(Import!L15=0,"",Import!L15)</f>
        <v>17</v>
      </c>
      <c r="I25" s="236" t="str">
        <f>IF(Import!N15=0,"",Import!N15)</f>
        <v/>
      </c>
      <c r="J25" s="239"/>
      <c r="K25" s="130">
        <f>IF(Import!O15=0,"",Import!O15)</f>
        <v>42845</v>
      </c>
      <c r="L25" s="130" t="str">
        <f>IF(Import!P15=0,"",Import!P15)</f>
        <v/>
      </c>
      <c r="M25" s="233" t="str">
        <f>IF(L25&lt;&gt;"","Annulé",IF(Import!R15=0,"",Import!R15))</f>
        <v/>
      </c>
      <c r="N25" s="233">
        <f>IF(L25&lt;&gt;"","Annulé",IF(Import!S15=0,"",Import!S15))</f>
        <v>100000</v>
      </c>
      <c r="O25" s="233" t="str">
        <f>IF(N25="Annulé","Annulé",IF(Import!T15=0,"",Import!T15))</f>
        <v/>
      </c>
      <c r="P25" s="130">
        <f>IF(Import!U15=0,IF($L25&lt;&gt;"","Annulé",IF($K25="","","En attente")),Import!U15)</f>
        <v>42936</v>
      </c>
      <c r="Q25" s="130">
        <f>IF(Import!V15=0,IF($L25&lt;&gt;"","Annulé",IF($K25="","","En attente")),Import!V15)</f>
        <v>42986</v>
      </c>
      <c r="R25" s="130">
        <f>IF(Import!W15=0,IF($L25&lt;&gt;"","Annulé",IF($K25="","","En attente")),Import!W15)</f>
        <v>42998</v>
      </c>
      <c r="S25" s="130">
        <f>IF(Import!X15=0,IF($L25&lt;&gt;"","Annulé",IF($K25="","","En attente")),Import!X15)</f>
        <v>43013</v>
      </c>
      <c r="T25" s="130">
        <f>IF(Import!Y15=0,IF($L25&lt;&gt;"","Annulé",IF($K25="","","En attente")),Import!Y15)</f>
        <v>43028</v>
      </c>
      <c r="U25" s="130">
        <f>IF(Import!Z15=0,IF($L25&lt;&gt;"","Annulé",IF($K25="","","En attente")),Import!Z15)</f>
        <v>43111</v>
      </c>
      <c r="V25" s="131"/>
      <c r="W25" s="130">
        <f>IF($L25&lt;&gt;"","Annulé",IF(Import!AA15=0,IF(K25="","","Pas ouvert"),Import!AA15))</f>
        <v>43125</v>
      </c>
      <c r="X25" s="130">
        <f>IF($L25&lt;&gt;"","Annulé",IF(Import!AB15=0,IF($W25&lt;&gt;"",IF(W25="Pas ouvert","Pas ouvert","En cours"),""),Import!AB15))</f>
        <v>43483</v>
      </c>
      <c r="Y25" s="233">
        <f>IF($L25&lt;&gt;"","Annulé",IF(Import!AC15=0,"",Import!AC15))</f>
        <v>85317</v>
      </c>
      <c r="Z25" s="233">
        <f>IF($L25&lt;&gt;"","Annulé",IF(Import!AD15=0,"",Import!AD15))</f>
        <v>26927.68</v>
      </c>
      <c r="AA25" s="234">
        <f t="shared" si="12"/>
        <v>4</v>
      </c>
      <c r="AB25" s="129">
        <f t="shared" si="13"/>
        <v>2018</v>
      </c>
      <c r="AC25" s="207"/>
      <c r="AD25" s="231">
        <f t="shared" si="14"/>
        <v>4</v>
      </c>
      <c r="AE25" s="232">
        <f t="shared" si="15"/>
        <v>2018</v>
      </c>
      <c r="AF25" s="128">
        <f>IF(Import!AE15=0,"",Import!AE15)</f>
        <v>43125</v>
      </c>
      <c r="AG25" s="211"/>
      <c r="AH25" s="209"/>
      <c r="AI25" s="208"/>
      <c r="AJ25" s="118">
        <f>IF($AE25=2013,VLOOKUP(Brut!AJ25,Semaines!$A$2:$L$523,11,FALSE),IF($AE25=2014,VLOOKUP(Brut!AJ25,Semaines!$B$2:$L$523,10,FALSE),IF($AE25=2015,VLOOKUP(Brut!AJ25,Semaines!$C$2:$L$523,9,FALSE),IF($AE25=2016,VLOOKUP(Brut!AJ25,Semaines!$D$2:$L$523,8,FALSE),IF($AE25=2017,VLOOKUP(Brut!AJ25,Semaines!$E$2:$L$523,7,FALSE),IF($AE25=2018,VLOOKUP(Brut!AJ25,Semaines!$F$2:$L$523,6,FALSE),IF($AE25=2019,VLOOKUP(Brut!AJ25,Semaines!$G$2:$L$523,5,FALSE),IF($AE25=2020,VLOOKUP(Brut!AJ25,Semaines!$H$2:$L$523,4,FALSE),IF($AE25=2021,VLOOKUP(Brut!AJ25,Semaines!$I$2:$L$523,3,FALSE),IF($AE25=2022,VLOOKUP(Brut!AJ25,Semaines!$J$2:$L$523,2,FALSE),""))))))))))</f>
        <v>5</v>
      </c>
      <c r="AK25" s="119">
        <f>IF($AE25=2013,VLOOKUP(Brut!AJ25,Semaines!$A$2:$L$523,12,FALSE),IF($AE25=2014,VLOOKUP(Brut!AJ25,Semaines!$B$2:$L$523,11,FALSE),IF($AE25=2015,VLOOKUP(Brut!AJ25,Semaines!$C$2:$L$523,10,FALSE),IF($AE25=2016,VLOOKUP(Brut!AJ25,Semaines!$D$2:$L$523,9,FALSE),IF($AE25=2017,VLOOKUP(Brut!AJ25,Semaines!$E$2:$L$523,8,FALSE),IF($AE25=2018,VLOOKUP(Brut!AJ25,Semaines!$F$2:$L$523,7,FALSE),IF($AE25=2019,VLOOKUP(Brut!AJ25,Semaines!$G$2:$L$523,6,FALSE),IF($AE25=2020,VLOOKUP(Brut!AJ25,Semaines!$H$2:$L$523,5,FALSE),IF($AE25=2021,VLOOKUP(Brut!AJ25,Semaines!$I$2:$L$523,4,FALSE),IF($AE25=2022,VLOOKUP(Brut!AJ25,Semaines!$J$2:$L$523,3,FALSE),""))))))))))</f>
        <v>2018</v>
      </c>
      <c r="AL25" s="132"/>
      <c r="AM25" s="133"/>
      <c r="AN25" s="128">
        <f>IF(Import!AI15=0,"",Import!AI15)</f>
        <v>43125</v>
      </c>
      <c r="AO25" s="118">
        <f t="array" ref="AO25">IFERROR(IF(AN25="",IF(AL25="",IF(AJ25="","",IF($AE25=2013,VLOOKUP(Brut!AJ25+1,Semaines!$A$2:$L$523,11,FALSE),IF($AE25=2014,VLOOKUP(Brut!AJ25+1,Semaines!$B$2:$L$523,10,FALSE),IF($AE25=2015,VLOOKUP(Brut!AJ25+1,Semaines!$C$2:$L$523,9,FALSE),IF($AE25=2016,VLOOKUP(Brut!AJ25+1,Semaines!$D$2:$L$523,8,FALSE),IF($AE25=2017,VLOOKUP(Brut!AJ25+1,Semaines!$E$2:$L$523,7,FALSE),IF($AE25=2018,VLOOKUP(Brut!AJ25+1,Semaines!$F$2:$L$523,6,FALSE),IF($AE25=2019,VLOOKUP(Brut!AJ25+1,Semaines!$G$2:$L$523,5,FALSE),IF($AE25=2020,VLOOKUP(Brut!AJ25+1,Semaines!$H$2:$L$523,4,FALSE),IF($AE25=2021,VLOOKUP(Brut!AJ25+1,Semaines!$I$2:$L$523,3,FALSE),IF($AE25=2022,VLOOKUP(Brut!AJ25+1,Semaines!$J$2:$L$523,2,FALSE),""))))))))))),IF(AM25="",IF($AE25=2013,VLOOKUP(Brut!AJ25+1,Semaines!$A$2:$L$523,11,FALSE),IF($AE25=2014,VLOOKUP(Brut!AJ25+1,Semaines!$B$2:$L$523,10,FALSE),IF($AE25=2015,VLOOKUP(Brut!AJ25+1,Semaines!$C$2:$L$523,9,FALSE),IF($AE25=2016,VLOOKUP(Brut!AJ25+1,Semaines!$D$2:$L$523,8,FALSE),IF($AE25=2017,VLOOKUP(Brut!AJ25+1,Semaines!$E$2:$L$523,7,FALSE),IF($AE25=2018,VLOOKUP(Brut!AJ25+1,Semaines!$F$2:$L$523,6,FALSE),IF($AE25=2019,VLOOKUP(Brut!AJ25+1,Semaines!$G$2:$L$523,5,FALSE),IF($AE25=2020,VLOOKUP(Brut!AJ25+1,Semaines!$H$2:$L$523,4,FALSE),IF($AE25=2021,VLOOKUP(Brut!AJ25+1,Semaines!$I$2:$L$523,3,FALSE),IF($AE25=2022,VLOOKUP(Brut!AJ25+1,Semaines!$J$2:$L$523,2,FALSE),"")))))))))),IF($AE25=2013,VLOOKUP(Brut!AL25+1,Semaines!$A$2:$L$523,11,FALSE),IF($AE25=2014,VLOOKUP(Brut!AL25+1,Semaines!$B$2:$L$523,10,FALSE),IF($AE25=2015,VLOOKUP(Brut!AL25+1,Semaines!$C$2:$L$523,9,FALSE),IF($AE25=2016,VLOOKUP(Brut!AL25+1,Semaines!$D$2:$L$523,8,FALSE),IF($AE25=2017,VLOOKUP(Brut!AL25+1,Semaines!$E$2:$L$523,7,FALSE),IF($AE25=2018,VLOOKUP(Brut!AL25+1,Semaines!$F$2:$L$523,6,FALSE),IF($AE25=2019,VLOOKUP(Brut!AL25+1,Semaines!$G$2:$L$523,5,FALSE),IF($AE25=2020,VLOOKUP(Brut!AL25+1,Semaines!$H$2:$L$523,4,FALSE),IF($AE25=2021,VLOOKUP(Brut!AL25+1,Semaines!$I$2:$L$523,3,FALSE),IF($AE25=2022,VLOOKUP(Brut!AL25+1,Semaines!$J$2:$L$523,2,FALSE),"")))))))))))),_xlfn.ISOWEEKNUM(AN25)),"")</f>
        <v>4</v>
      </c>
      <c r="AP25" s="119">
        <f>IF(AN25="",IF(AM25="",IF(AK25="","",IF($AE25=2013,VLOOKUP(Brut!AO25,Semaines!$A$2:$L$523,12,FALSE),IF($AE25=2014,VLOOKUP(Brut!AO25,Semaines!$B$2:$L$523,11,FALSE),IF($AE25=2015,VLOOKUP(Brut!AO25,Semaines!$C$2:$L$523,10,FALSE),IF($AE25=2016,VLOOKUP(Brut!AO25,Semaines!$D$2:$L$523,9,FALSE),IF($AE25=2017,VLOOKUP(Brut!AO25,Semaines!$E$2:$L$523,8,FALSE),IF($AE25=2018,VLOOKUP(Brut!AO25,Semaines!$F$2:$L$523,7,FALSE),IF($AE25=2019,VLOOKUP(Brut!AO25,Semaines!$G$2:$L$523,6,FALSE),IF($AE25=2020,VLOOKUP(Brut!AO25,Semaines!$H$2:$L$523,5,FALSE),IF($AE25=2021,VLOOKUP(Brut!AO25,Semaines!$I$2:$L$523,4,FALSE),IF($AE25=2022,VLOOKUP(Brut!AO25,Semaines!$J$2:$L$523,3,FALSE),""))))))))))),IF(AL25="",IF($AE25=2013,VLOOKUP(Brut!AO25,Semaines!$A$2:$L$523,12,FALSE),IF($AE25=2014,VLOOKUP(Brut!AO25,Semaines!$B$2:$L$523,11,FALSE),IF($AE25=2015,VLOOKUP(Brut!AO25,Semaines!$C$2:$L$523,10,FALSE),IF($AE25=2016,VLOOKUP(Brut!AO25,Semaines!$D$2:$L$523,9,FALSE),IF($AE25=2017,VLOOKUP(Brut!AO25,Semaines!$E$2:$L$523,8,FALSE),IF($AE25=2018,VLOOKUP(Brut!AO25,Semaines!$F$2:$L$523,7,FALSE),IF($AE25=2019,VLOOKUP(Brut!AO25,Semaines!$G$2:$L$523,6,FALSE),IF($AE25=2020,VLOOKUP(Brut!AO25,Semaines!$H$2:$L$523,5,FALSE),IF($AE25=2021,VLOOKUP(Brut!AO25,Semaines!$I$2:$L$523,4,FALSE),IF($AE25=2022,VLOOKUP(Brut!AO25,Semaines!$J$2:$L$523,3,FALSE),"")))))))))),IF(AK25="","",IF($AE25=2013,VLOOKUP(Brut!AO25,Semaines!$A$2:$L$523,12,FALSE),IF($AE25=2014,VLOOKUP(Brut!AO25,Semaines!$B$2:$L$523,11,FALSE),IF($AE25=2015,VLOOKUP(Brut!AO25,Semaines!$C$2:$L$523,10,FALSE),IF($AE25=2016,VLOOKUP(Brut!AO25,Semaines!$D$2:$L$523,9,FALSE),IF($AE25=2017,VLOOKUP(Brut!AO25,Semaines!$E$2:$L$523,8,FALSE),IF($AE25=2018,VLOOKUP(Brut!AO25,Semaines!$F$2:$L$523,7,FALSE),IF($AE25=2019,VLOOKUP(Brut!AO25,Semaines!$G$2:$L$523,6,FALSE),IF($AE25=2020,VLOOKUP(Brut!AO25,Semaines!$H$2:$L$523,5,FALSE),IF($AE25=2021,VLOOKUP(Brut!AO25,Semaines!$I$2:$L$523,4,FALSE),IF($AE25=2022,VLOOKUP(Brut!AO25,Semaines!$J$2:$L$523,3,FALSE),""))))))))))))),IF(AND(MONTH(AN25)=12,_xlfn.ISOWEEKNUM(AN25)=1),YEAR(AN25)+1,YEAR(AN25)))</f>
        <v>2018</v>
      </c>
      <c r="AQ25" s="132"/>
      <c r="AR25" s="133"/>
      <c r="AS25" s="210"/>
      <c r="AT25" s="209"/>
      <c r="AU25" s="208"/>
      <c r="AV25" s="208"/>
      <c r="AW25" s="118">
        <f>IF($AE25=2013,VLOOKUP(Brut!AW25,Semaines!$A$2:$L$523,11,FALSE),IF($AE25=2014,VLOOKUP(Brut!AW25,Semaines!$B$2:$L$523,10,FALSE),IF($AE25=2015,VLOOKUP(Brut!AW25,Semaines!$C$2:$L$523,9,FALSE),IF($AE25=2016,VLOOKUP(Brut!AW25,Semaines!$D$2:$L$523,8,FALSE),IF($AE25=2017,VLOOKUP(Brut!AW25,Semaines!$E$2:$L$523,7,FALSE),IF($AE25=2018,VLOOKUP(Brut!AW25,Semaines!$F$2:$L$523,6,FALSE),IF($AE25=2019,VLOOKUP(Brut!AW25,Semaines!$G$2:$L$523,5,FALSE),IF($AE25=2020,VLOOKUP(Brut!AW25,Semaines!$H$2:$L$523,4,FALSE),IF($AE25=2021,VLOOKUP(Brut!AW25,Semaines!$I$2:$L$523,3,FALSE),IF($AE25=2022,VLOOKUP(Brut!AW25,Semaines!$J$2:$L$523,2,FALSE),""))))))))))</f>
        <v>6</v>
      </c>
      <c r="AX25" s="119">
        <f>IF($AE25=2013,VLOOKUP(Brut!AW25,Semaines!$A$2:$L$523,12,FALSE),IF($AE25=2014,VLOOKUP(Brut!AW25,Semaines!$B$2:$L$523,11,FALSE),IF($AE25=2015,VLOOKUP(Brut!AW25,Semaines!$C$2:$L$523,10,FALSE),IF($AE25=2016,VLOOKUP(Brut!AW25,Semaines!$D$2:$L$523,9,FALSE),IF($AE25=2017,VLOOKUP(Brut!AW25,Semaines!$E$2:$L$523,8,FALSE),IF($AE25=2018,VLOOKUP(Brut!AW25,Semaines!$F$2:$L$523,7,FALSE),IF($AE25=2019,VLOOKUP(Brut!AW25,Semaines!$G$2:$L$523,6,FALSE),IF($AE25=2020,VLOOKUP(Brut!AW25,Semaines!$H$2:$L$523,5,FALSE),IF($AE25=2021,VLOOKUP(Brut!AW25,Semaines!$I$2:$L$523,4,FALSE),IF($AE25=2022,VLOOKUP(Brut!AW25,Semaines!$J$2:$L$523,3,FALSE),""))))))))))</f>
        <v>2018</v>
      </c>
      <c r="AY25" s="134"/>
      <c r="AZ25" s="133"/>
      <c r="BA25" s="118">
        <f>IF($AE25=2013,VLOOKUP(Brut!BA25,Semaines!$A$2:$L$523,11,FALSE),IF($AE25=2014,VLOOKUP(Brut!BA25,Semaines!$B$2:$L$523,10,FALSE),IF($AE25=2015,VLOOKUP(Brut!BA25,Semaines!$C$2:$L$523,9,FALSE),IF($AE25=2016,VLOOKUP(Brut!BA25,Semaines!$D$2:$L$523,8,FALSE),IF($AE25=2017,VLOOKUP(Brut!BA25,Semaines!$E$2:$L$523,7,FALSE),IF($AE25=2018,VLOOKUP(Brut!BA25,Semaines!$F$2:$L$523,6,FALSE),IF($AE25=2019,VLOOKUP(Brut!BA25,Semaines!$G$2:$L$523,5,FALSE),IF($AE25=2020,VLOOKUP(Brut!BA25,Semaines!$H$2:$L$523,4,FALSE),IF($AE25=2021,VLOOKUP(Brut!BA25,Semaines!$I$2:$L$523,3,FALSE),IF($AE25=2022,VLOOKUP(Brut!BA25,Semaines!$J$2:$L$523,2,FALSE),""))))))))))</f>
        <v>8</v>
      </c>
      <c r="BB25" s="119">
        <f>IF($AE25=2013,VLOOKUP(Brut!BA25,Semaines!$A$2:$L$523,12,FALSE),IF($AE25=2014,VLOOKUP(Brut!BA25,Semaines!$B$2:$L$523,11,FALSE),IF($AE25=2015,VLOOKUP(Brut!BA25,Semaines!$C$2:$L$523,10,FALSE),IF($AE25=2016,VLOOKUP(Brut!BA25,Semaines!$D$2:$L$523,9,FALSE),IF($AE25=2017,VLOOKUP(Brut!BA25,Semaines!$E$2:$L$523,8,FALSE),IF($AE25=2018,VLOOKUP(Brut!BA25,Semaines!$F$2:$L$523,7,FALSE),IF($AE25=2019,VLOOKUP(Brut!BA25,Semaines!$G$2:$L$523,6,FALSE),IF($AE25=2020,VLOOKUP(Brut!BA25,Semaines!$H$2:$L$523,5,FALSE),IF($AE25=2021,VLOOKUP(Brut!BA25,Semaines!$I$2:$L$523,4,FALSE),IF($AE25=2022,VLOOKUP(Brut!BA25,Semaines!$J$2:$L$523,3,FALSE),""))))))))))</f>
        <v>2018</v>
      </c>
      <c r="BC25" s="134"/>
      <c r="BD25" s="133"/>
      <c r="BE25" s="118">
        <f>IF($AE25=2013,VLOOKUP(Brut!BE25,Semaines!$A$2:$L$523,11,FALSE),IF($AE25=2014,VLOOKUP(Brut!BE25,Semaines!$B$2:$L$523,10,FALSE),IF($AE25=2015,VLOOKUP(Brut!BE25,Semaines!$C$2:$L$523,9,FALSE),IF($AE25=2016,VLOOKUP(Brut!BE25,Semaines!$D$2:$L$523,8,FALSE),IF($AE25=2017,VLOOKUP(Brut!BE25,Semaines!$E$2:$L$523,7,FALSE),IF($AE25=2018,VLOOKUP(Brut!BE25,Semaines!$F$2:$L$523,6,FALSE),IF($AE25=2019,VLOOKUP(Brut!BE25,Semaines!$G$2:$L$523,5,FALSE),IF($AE25=2020,VLOOKUP(Brut!BE25,Semaines!$H$2:$L$523,4,FALSE),IF($AE25=2021,VLOOKUP(Brut!BE25,Semaines!$I$2:$L$523,3,FALSE),IF($AE25=2022,VLOOKUP(Brut!BE25,Semaines!$J$2:$L$523,2,FALSE),""))))))))))</f>
        <v>10</v>
      </c>
      <c r="BF25" s="119">
        <f>IF($AE25=2013,VLOOKUP(Brut!BE25,Semaines!$A$2:$L$523,12,FALSE),IF($AE25=2014,VLOOKUP(Brut!BE25,Semaines!$B$2:$L$523,11,FALSE),IF($AE25=2015,VLOOKUP(Brut!BE25,Semaines!$C$2:$L$523,10,FALSE),IF($AE25=2016,VLOOKUP(Brut!BE25,Semaines!$D$2:$L$523,9,FALSE),IF($AE25=2017,VLOOKUP(Brut!BE25,Semaines!$E$2:$L$523,8,FALSE),IF($AE25=2018,VLOOKUP(Brut!BE25,Semaines!$F$2:$L$523,7,FALSE),IF($AE25=2019,VLOOKUP(Brut!BE25,Semaines!$G$2:$L$523,6,FALSE),IF($AE25=2020,VLOOKUP(Brut!BE25,Semaines!$H$2:$L$523,5,FALSE),IF($AE25=2021,VLOOKUP(Brut!BE25,Semaines!$I$2:$L$523,4,FALSE),IF($AE25=2022,VLOOKUP(Brut!BE25,Semaines!$J$2:$L$523,3,FALSE),""))))))))))</f>
        <v>2018</v>
      </c>
      <c r="BG25" s="134"/>
      <c r="BH25" s="133"/>
      <c r="BI25" s="130">
        <f>IF(Import!AM15=0,"",Import!AM15)</f>
        <v>43227</v>
      </c>
      <c r="BJ25" s="118">
        <f t="array" ref="BJ25">IFERROR(IF(BI25="",IF(BG25="",IF(BE25="","",IF($AE25=2013,VLOOKUP(Brut!BE25+1,Semaines!$A$2:$L$523,11,FALSE),IF($AE25=2014,VLOOKUP(Brut!BE25+1,Semaines!$B$2:$L$523,10,FALSE),IF($AE25=2015,VLOOKUP(Brut!BE25+1,Semaines!$C$2:$L$523,9,FALSE),IF($AE25=2016,VLOOKUP(Brut!BE25+1,Semaines!$D$2:$L$523,8,FALSE),IF($AE25=2017,VLOOKUP(Brut!BE25+1,Semaines!$E$2:$L$523,7,FALSE),IF($AE25=2018,VLOOKUP(Brut!BE25+1,Semaines!$F$2:$L$523,6,FALSE),IF($AE25=2019,VLOOKUP(Brut!BE25+1,Semaines!$G$2:$L$523,5,FALSE),IF($AE25=2020,VLOOKUP(Brut!BE25+1,Semaines!$H$2:$L$523,4,FALSE),IF($AE25=2021,VLOOKUP(Brut!BE25+1,Semaines!$I$2:$L$523,3,FALSE),IF($AE25=2022,VLOOKUP(Brut!BE25+1,Semaines!$J$2:$L$523,2,FALSE),""))))))))))),IF(BH25="",IF($AE25=2013,VLOOKUP(Brut!BE25+1,Semaines!$A$2:$L$523,11,FALSE),IF($AE25=2014,VLOOKUP(Brut!BE25+1,Semaines!$B$2:$L$523,10,FALSE),IF($AE25=2015,VLOOKUP(Brut!BE25+1,Semaines!$C$2:$L$523,9,FALSE),IF($AE25=2016,VLOOKUP(Brut!BE25+1,Semaines!$D$2:$L$523,8,FALSE),IF($AE25=2017,VLOOKUP(Brut!BE25+1,Semaines!$E$2:$L$523,7,FALSE),IF($AE25=2018,VLOOKUP(Brut!BE25+1,Semaines!$F$2:$L$523,6,FALSE),IF($AE25=2019,VLOOKUP(Brut!BE25+1,Semaines!$G$2:$L$523,5,FALSE),IF($AE25=2020,VLOOKUP(Brut!BE25+1,Semaines!$H$2:$L$523,4,FALSE),IF($AE25=2021,VLOOKUP(Brut!BE25+1,Semaines!$I$2:$L$523,3,FALSE),IF($AE25=2022,VLOOKUP(Brut!BE25+1,Semaines!$J$2:$L$523,2,FALSE),"")))))))))),IF($AE25=2013,VLOOKUP(Brut!BG25+1,Semaines!$A$2:$L$523,11,FALSE),IF($AE25=2014,VLOOKUP(Brut!BG25+1,Semaines!$B$2:$L$523,10,FALSE),IF($AE25=2015,VLOOKUP(Brut!BG25+1,Semaines!$C$2:$L$523,9,FALSE),IF($AE25=2016,VLOOKUP(Brut!BG25+1,Semaines!$D$2:$L$523,8,FALSE),IF($AE25=2017,VLOOKUP(Brut!BG25+1,Semaines!$E$2:$L$523,7,FALSE),IF($AE25=2018,VLOOKUP(Brut!BG25+1,Semaines!$F$2:$L$523,6,FALSE),IF($AE25=2019,VLOOKUP(Brut!BG25+1,Semaines!$G$2:$L$523,5,FALSE),IF($AE25=2020,VLOOKUP(Brut!BG25+1,Semaines!$H$2:$L$523,4,FALSE),IF($AE25=2021,VLOOKUP(Brut!BG25+1,Semaines!$I$2:$L$523,3,FALSE),IF($AE25=2022,VLOOKUP(Brut!BG25+1,Semaines!$J$2:$L$523,2,FALSE),"")))))))))))),_xlfn.ISOWEEKNUM(BI25)),"")</f>
        <v>19</v>
      </c>
      <c r="BK25" s="119">
        <f>IF(BI25="",IF(BH25="",IF(BF25="","",IF($AE25=2013,VLOOKUP(Brut!BJ25,Semaines!$A$2:$L$523,12,FALSE),IF($AE25=2014,VLOOKUP(Brut!BJ25,Semaines!$B$2:$L$523,11,FALSE),IF($AE25=2015,VLOOKUP(Brut!BJ25,Semaines!$C$2:$L$523,10,FALSE),IF($AE25=2016,VLOOKUP(Brut!BJ25,Semaines!$D$2:$L$523,9,FALSE),IF($AE25=2017,VLOOKUP(Brut!BJ25,Semaines!$E$2:$L$523,8,FALSE),IF($AE25=2018,VLOOKUP(Brut!BJ25,Semaines!$F$2:$L$523,7,FALSE),IF($AE25=2019,VLOOKUP(Brut!BJ25,Semaines!$G$2:$L$523,6,FALSE),IF($AE25=2020,VLOOKUP(Brut!BJ25,Semaines!$H$2:$L$523,5,FALSE),IF($AE25=2021,VLOOKUP(Brut!BJ25,Semaines!$I$2:$L$523,4,FALSE),IF($AE25=2022,VLOOKUP(Brut!BJ25,Semaines!$J$2:$L$523,3,FALSE),""))))))))))),IF(BG25="",IF($AE25=2013,VLOOKUP(Brut!BJ25,Semaines!$A$2:$L$523,12,FALSE),IF($AE25=2014,VLOOKUP(Brut!BJ25,Semaines!$B$2:$L$523,11,FALSE),IF($AE25=2015,VLOOKUP(Brut!BJ25,Semaines!$C$2:$L$523,10,FALSE),IF($AE25=2016,VLOOKUP(Brut!BJ25,Semaines!$D$2:$L$523,9,FALSE),IF($AE25=2017,VLOOKUP(Brut!BJ25,Semaines!$E$2:$L$523,8,FALSE),IF($AE25=2018,VLOOKUP(Brut!BJ25,Semaines!$F$2:$L$523,7,FALSE),IF($AE25=2019,VLOOKUP(Brut!BJ25,Semaines!$G$2:$L$523,6,FALSE),IF($AE25=2020,VLOOKUP(Brut!BJ25,Semaines!$H$2:$L$523,5,FALSE),IF($AE25=2021,VLOOKUP(Brut!BJ25,Semaines!$I$2:$L$523,4,FALSE),IF($AE25=2022,VLOOKUP(Brut!BJ25,Semaines!$J$2:$L$523,3,FALSE),"")))))))))),IF(BF25="","",IF($AE25=2013,VLOOKUP(Brut!BJ25,Semaines!$A$2:$L$523,12,FALSE),IF($AE25=2014,VLOOKUP(Brut!BJ25,Semaines!$B$2:$L$523,11,FALSE),IF($AE25=2015,VLOOKUP(Brut!BJ25,Semaines!$C$2:$L$523,10,FALSE),IF($AE25=2016,VLOOKUP(Brut!BJ25,Semaines!$D$2:$L$523,9,FALSE),IF($AE25=2017,VLOOKUP(Brut!BJ25,Semaines!$E$2:$L$523,8,FALSE),IF($AE25=2018,VLOOKUP(Brut!BJ25,Semaines!$F$2:$L$523,7,FALSE),IF($AE25=2019,VLOOKUP(Brut!BJ25,Semaines!$G$2:$L$523,6,FALSE),IF($AE25=2020,VLOOKUP(Brut!BJ25,Semaines!$H$2:$L$523,5,FALSE),IF($AE25=2021,VLOOKUP(Brut!BJ25,Semaines!$I$2:$L$523,4,FALSE),IF($AE25=2022,VLOOKUP(Brut!BJ25,Semaines!$J$2:$L$523,3,FALSE),""))))))))))))),IF(AND(MONTH(BI25)=12,_xlfn.ISOWEEKNUM(BI25)=1),YEAR(BI25)+1,YEAR(BI25)))</f>
        <v>2018</v>
      </c>
      <c r="BL25" s="132"/>
      <c r="BM25" s="133"/>
      <c r="BN25" s="118">
        <f>IF($AE25=2013,VLOOKUP(Brut!BN25,Semaines!$A$2:$L$523,11,FALSE),IF($AE25=2014,VLOOKUP(Brut!BN25,Semaines!$B$2:$L$523,10,FALSE),IF($AE25=2015,VLOOKUP(Brut!BN25,Semaines!$C$2:$L$523,9,FALSE),IF($AE25=2016,VLOOKUP(Brut!BN25,Semaines!$D$2:$L$523,8,FALSE),IF($AE25=2017,VLOOKUP(Brut!BN25,Semaines!$E$2:$L$523,7,FALSE),IF($AE25=2018,VLOOKUP(Brut!BN25,Semaines!$F$2:$L$523,6,FALSE),IF($AE25=2019,VLOOKUP(Brut!BN25,Semaines!$G$2:$L$523,5,FALSE),IF($AE25=2020,VLOOKUP(Brut!BN25,Semaines!$H$2:$L$523,4,FALSE),IF($AE25=2021,VLOOKUP(Brut!BN25,Semaines!$I$2:$L$523,3,FALSE),IF($AE25=2022,VLOOKUP(Brut!BN25,Semaines!$J$2:$L$523,2,FALSE),""))))))))))</f>
        <v>11</v>
      </c>
      <c r="BO25" s="119">
        <f>IF($AE25=2013,VLOOKUP(Brut!BN25,Semaines!$A$2:$L$523,12,FALSE),IF($AE25=2014,VLOOKUP(Brut!BN25,Semaines!$B$2:$L$523,11,FALSE),IF($AE25=2015,VLOOKUP(Brut!BN25,Semaines!$C$2:$L$523,10,FALSE),IF($AE25=2016,VLOOKUP(Brut!BN25,Semaines!$D$2:$L$523,9,FALSE),IF($AE25=2017,VLOOKUP(Brut!BN25,Semaines!$E$2:$L$523,8,FALSE),IF($AE25=2018,VLOOKUP(Brut!BN25,Semaines!$F$2:$L$523,7,FALSE),IF($AE25=2019,VLOOKUP(Brut!BN25,Semaines!$G$2:$L$523,6,FALSE),IF($AE25=2020,VLOOKUP(Brut!BN25,Semaines!$H$2:$L$523,5,FALSE),IF($AE25=2021,VLOOKUP(Brut!BN25,Semaines!$I$2:$L$523,4,FALSE),IF($AE25=2022,VLOOKUP(Brut!BN25,Semaines!$J$2:$L$523,3,FALSE),""))))))))))</f>
        <v>2018</v>
      </c>
      <c r="BP25" s="134"/>
      <c r="BQ25" s="133"/>
      <c r="BR25" s="208"/>
      <c r="BS25" s="118">
        <f>IF($AE25=2013,VLOOKUP(Brut!BS25,Semaines!$A$2:$L$523,11,FALSE),IF($AE25=2014,VLOOKUP(Brut!BS25,Semaines!$B$2:$L$523,10,FALSE),IF($AE25=2015,VLOOKUP(Brut!BS25,Semaines!$C$2:$L$523,9,FALSE),IF($AE25=2016,VLOOKUP(Brut!BS25,Semaines!$D$2:$L$523,8,FALSE),IF($AE25=2017,VLOOKUP(Brut!BS25,Semaines!$E$2:$L$523,7,FALSE),IF($AE25=2018,VLOOKUP(Brut!BS25,Semaines!$F$2:$L$523,6,FALSE),IF($AE25=2019,VLOOKUP(Brut!BS25,Semaines!$G$2:$L$523,5,FALSE),IF($AE25=2020,VLOOKUP(Brut!BS25,Semaines!$H$2:$L$523,4,FALSE),IF($AE25=2021,VLOOKUP(Brut!BS25,Semaines!$I$2:$L$523,3,FALSE),IF($AE25=2022,VLOOKUP(Brut!BS25,Semaines!$J$2:$L$523,2,FALSE),""))))))))))</f>
        <v>13</v>
      </c>
      <c r="BT25" s="119">
        <f>IF($AE25=2013,VLOOKUP(Brut!BS25,Semaines!$A$2:$L$523,12,FALSE),IF($AE25=2014,VLOOKUP(Brut!BS25,Semaines!$B$2:$L$523,11,FALSE),IF($AE25=2015,VLOOKUP(Brut!BS25,Semaines!$C$2:$L$523,10,FALSE),IF($AE25=2016,VLOOKUP(Brut!BS25,Semaines!$D$2:$L$523,9,FALSE),IF($AE25=2017,VLOOKUP(Brut!BS25,Semaines!$E$2:$L$523,8,FALSE),IF($AE25=2018,VLOOKUP(Brut!BS25,Semaines!$F$2:$L$523,7,FALSE),IF($AE25=2019,VLOOKUP(Brut!BS25,Semaines!$G$2:$L$523,6,FALSE),IF($AE25=2020,VLOOKUP(Brut!BS25,Semaines!$H$2:$L$523,5,FALSE),IF($AE25=2021,VLOOKUP(Brut!BS25,Semaines!$I$2:$L$523,4,FALSE),IF($AE25=2022,VLOOKUP(Brut!BS25,Semaines!$J$2:$L$523,3,FALSE),""))))))))))</f>
        <v>2018</v>
      </c>
      <c r="BU25" s="134"/>
      <c r="BV25" s="133"/>
      <c r="BW25" s="208"/>
      <c r="BX25" s="118">
        <f>IF($AE25=2013,VLOOKUP(Brut!BX25,Semaines!$A$2:$L$523,11,FALSE),IF($AE25=2014,VLOOKUP(Brut!BX25,Semaines!$B$2:$L$523,10,FALSE),IF($AE25=2015,VLOOKUP(Brut!BX25,Semaines!$C$2:$L$523,9,FALSE),IF($AE25=2016,VLOOKUP(Brut!BX25,Semaines!$D$2:$L$523,8,FALSE),IF($AE25=2017,VLOOKUP(Brut!BX25,Semaines!$E$2:$L$523,7,FALSE),IF($AE25=2018,VLOOKUP(Brut!BX25,Semaines!$F$2:$L$523,6,FALSE),IF($AE25=2019,VLOOKUP(Brut!BX25,Semaines!$G$2:$L$523,5,FALSE),IF($AE25=2020,VLOOKUP(Brut!BX25,Semaines!$H$2:$L$523,4,FALSE),IF($AE25=2021,VLOOKUP(Brut!BX25,Semaines!$I$2:$L$523,3,FALSE),IF($AE25=2022,VLOOKUP(Brut!BX25,Semaines!$J$2:$L$523,2,FALSE),""))))))))))</f>
        <v>15</v>
      </c>
      <c r="BY25" s="119">
        <f>IF($AE25=2013,VLOOKUP(Brut!BX25,Semaines!$A$2:$L$523,12,FALSE),IF($AE25=2014,VLOOKUP(Brut!BX25,Semaines!$B$2:$L$523,11,FALSE),IF($AE25=2015,VLOOKUP(Brut!BX25,Semaines!$C$2:$L$523,10,FALSE),IF($AE25=2016,VLOOKUP(Brut!BX25,Semaines!$D$2:$L$523,9,FALSE),IF($AE25=2017,VLOOKUP(Brut!BX25,Semaines!$E$2:$L$523,8,FALSE),IF($AE25=2018,VLOOKUP(Brut!BX25,Semaines!$F$2:$L$523,7,FALSE),IF($AE25=2019,VLOOKUP(Brut!BX25,Semaines!$G$2:$L$523,6,FALSE),IF($AE25=2020,VLOOKUP(Brut!BX25,Semaines!$H$2:$L$523,5,FALSE),IF($AE25=2021,VLOOKUP(Brut!BX25,Semaines!$I$2:$L$523,4,FALSE),IF($AE25=2022,VLOOKUP(Brut!BX25,Semaines!$J$2:$L$523,3,FALSE),""))))))))))</f>
        <v>2018</v>
      </c>
      <c r="BZ25" s="134"/>
      <c r="CA25" s="133"/>
      <c r="CB25" s="130">
        <f>IF(Import!AQ15=0,"",Import!AQ15)</f>
        <v>43257</v>
      </c>
      <c r="CC25" s="118">
        <f t="array" ref="CC25">IFERROR(IF(CB25="",IF(BZ25="",IF(BX25="","",IF($AE25=2013,VLOOKUP(Brut!BX25+1,Semaines!$A$2:$L$523,11,FALSE),IF($AE25=2014,VLOOKUP(Brut!BX25+1,Semaines!$B$2:$L$523,10,FALSE),IF($AE25=2015,VLOOKUP(Brut!BX25+1,Semaines!$C$2:$L$523,9,FALSE),IF($AE25=2016,VLOOKUP(Brut!BX25+1,Semaines!$D$2:$L$523,8,FALSE),IF($AE25=2017,VLOOKUP(Brut!BX25+1,Semaines!$E$2:$L$523,7,FALSE),IF($AE25=2018,VLOOKUP(Brut!BX25+1,Semaines!$F$2:$L$523,6,FALSE),IF($AE25=2019,VLOOKUP(Brut!BX25+1,Semaines!$G$2:$L$523,5,FALSE),IF($AE25=2020,VLOOKUP(Brut!BX25+1,Semaines!$H$2:$L$523,4,FALSE),IF($AE25=2021,VLOOKUP(Brut!BX25+1,Semaines!$I$2:$L$523,3,FALSE),IF($AE25=2022,VLOOKUP(Brut!BX25+1,Semaines!$J$2:$L$523,2,FALSE),""))))))))))),IF(CA25="",IF($AE25=2013,VLOOKUP(Brut!BX25+1,Semaines!$A$2:$L$523,11,FALSE),IF($AE25=2014,VLOOKUP(Brut!BX25+1,Semaines!$B$2:$L$523,10,FALSE),IF($AE25=2015,VLOOKUP(Brut!BX25+1,Semaines!$C$2:$L$523,9,FALSE),IF($AE25=2016,VLOOKUP(Brut!BX25+1,Semaines!$D$2:$L$523,8,FALSE),IF($AE25=2017,VLOOKUP(Brut!BX25+1,Semaines!$E$2:$L$523,7,FALSE),IF($AE25=2018,VLOOKUP(Brut!BX25+1,Semaines!$F$2:$L$523,6,FALSE),IF($AE25=2019,VLOOKUP(Brut!BX25+1,Semaines!$G$2:$L$523,5,FALSE),IF($AE25=2020,VLOOKUP(Brut!BX25+1,Semaines!$H$2:$L$523,4,FALSE),IF($AE25=2021,VLOOKUP(Brut!BX25+1,Semaines!$I$2:$L$523,3,FALSE),IF($AE25=2022,VLOOKUP(Brut!BX25+1,Semaines!$J$2:$L$523,2,FALSE),"")))))))))),IF($AE25=2013,VLOOKUP(Brut!BZ25+1,Semaines!$A$2:$L$523,11,FALSE),IF($AE25=2014,VLOOKUP(Brut!BZ25+1,Semaines!$B$2:$L$523,10,FALSE),IF($AE25=2015,VLOOKUP(Brut!BZ25+1,Semaines!$C$2:$L$523,9,FALSE),IF($AE25=2016,VLOOKUP(Brut!BZ25+1,Semaines!$D$2:$L$523,8,FALSE),IF($AE25=2017,VLOOKUP(Brut!BZ25+1,Semaines!$E$2:$L$523,7,FALSE),IF($AE25=2018,VLOOKUP(Brut!BZ25+1,Semaines!$F$2:$L$523,6,FALSE),IF($AE25=2019,VLOOKUP(Brut!BZ25+1,Semaines!$G$2:$L$523,5,FALSE),IF($AE25=2020,VLOOKUP(Brut!BZ25+1,Semaines!$H$2:$L$523,4,FALSE),IF($AE25=2021,VLOOKUP(Brut!BZ25+1,Semaines!$I$2:$L$523,3,FALSE),IF($AE25=2022,VLOOKUP(Brut!BZ25+1,Semaines!$J$2:$L$523,2,FALSE),"")))))))))))),_xlfn.ISOWEEKNUM(CB25)),"")</f>
        <v>23</v>
      </c>
      <c r="CD25" s="119">
        <f>IF(CB25="",IF(CA25="",IF(BY25="","",IF($AE25=2013,VLOOKUP(Brut!CC25,Semaines!$A$2:$L$523,12,FALSE),IF($AE25=2014,VLOOKUP(Brut!CC25,Semaines!$B$2:$L$523,11,FALSE),IF($AE25=2015,VLOOKUP(Brut!CC25,Semaines!$C$2:$L$523,10,FALSE),IF($AE25=2016,VLOOKUP(Brut!CC25,Semaines!$D$2:$L$523,9,FALSE),IF($AE25=2017,VLOOKUP(Brut!CC25,Semaines!$E$2:$L$523,8,FALSE),IF($AE25=2018,VLOOKUP(Brut!CC25,Semaines!$F$2:$L$523,7,FALSE),IF($AE25=2019,VLOOKUP(Brut!CC25,Semaines!$G$2:$L$523,6,FALSE),IF($AE25=2020,VLOOKUP(Brut!CC25,Semaines!$H$2:$L$523,5,FALSE),IF($AE25=2021,VLOOKUP(Brut!CC25,Semaines!$I$2:$L$523,4,FALSE),IF($AE25=2022,VLOOKUP(Brut!CC25,Semaines!$J$2:$L$523,3,FALSE),""))))))))))),IF(BZ25="",IF($AE25=2013,VLOOKUP(Brut!CC25,Semaines!$A$2:$L$523,12,FALSE),IF($AE25=2014,VLOOKUP(Brut!CC25,Semaines!$B$2:$L$523,11,FALSE),IF($AE25=2015,VLOOKUP(Brut!CC25,Semaines!$C$2:$L$523,10,FALSE),IF($AE25=2016,VLOOKUP(Brut!CC25,Semaines!$D$2:$L$523,9,FALSE),IF($AE25=2017,VLOOKUP(Brut!CC25,Semaines!$E$2:$L$523,8,FALSE),IF($AE25=2018,VLOOKUP(Brut!CC25,Semaines!$F$2:$L$523,7,FALSE),IF($AE25=2019,VLOOKUP(Brut!CC25,Semaines!$G$2:$L$523,6,FALSE),IF($AE25=2020,VLOOKUP(Brut!CC25,Semaines!$H$2:$L$523,5,FALSE),IF($AE25=2021,VLOOKUP(Brut!CC25,Semaines!$I$2:$L$523,4,FALSE),IF($AE25=2022,VLOOKUP(Brut!CC25,Semaines!$J$2:$L$523,3,FALSE),"")))))))))),IF(BY25="","",IF($AE25=2013,VLOOKUP(Brut!CC25,Semaines!$A$2:$L$523,12,FALSE),IF($AE25=2014,VLOOKUP(Brut!CC25,Semaines!$B$2:$L$523,11,FALSE),IF($AE25=2015,VLOOKUP(Brut!CC25,Semaines!$C$2:$L$523,10,FALSE),IF($AE25=2016,VLOOKUP(Brut!CC25,Semaines!$D$2:$L$523,9,FALSE),IF($AE25=2017,VLOOKUP(Brut!CC25,Semaines!$E$2:$L$523,8,FALSE),IF($AE25=2018,VLOOKUP(Brut!CC25,Semaines!$F$2:$L$523,7,FALSE),IF($AE25=2019,VLOOKUP(Brut!CC25,Semaines!$G$2:$L$523,6,FALSE),IF($AE25=2020,VLOOKUP(Brut!CC25,Semaines!$H$2:$L$523,5,FALSE),IF($AE25=2021,VLOOKUP(Brut!CC25,Semaines!$I$2:$L$523,4,FALSE),IF($AE25=2022,VLOOKUP(Brut!CC25,Semaines!$J$2:$L$523,3,FALSE),""))))))))))))),IF(AND(MONTH(CB25)=12,_xlfn.ISOWEEKNUM(CB25)=1),YEAR(CB25)+1,YEAR(CB25)))</f>
        <v>2018</v>
      </c>
      <c r="CE25" s="132"/>
      <c r="CF25" s="133"/>
      <c r="CG25" s="118">
        <f>IF($AE25=2013,VLOOKUP(Brut!CG25,Semaines!$A$2:$L$523,11,FALSE),IF($AE25=2014,VLOOKUP(Brut!CG25,Semaines!$B$2:$L$523,10,FALSE),IF($AE25=2015,VLOOKUP(Brut!CG25,Semaines!$C$2:$L$523,9,FALSE),IF($AE25=2016,VLOOKUP(Brut!CG25,Semaines!$D$2:$L$523,8,FALSE),IF($AE25=2017,VLOOKUP(Brut!CG25,Semaines!$E$2:$L$523,7,FALSE),IF($AE25=2018,VLOOKUP(Brut!CG25,Semaines!$F$2:$L$523,6,FALSE),IF($AE25=2019,VLOOKUP(Brut!CG25,Semaines!$G$2:$L$523,5,FALSE),IF($AE25=2020,VLOOKUP(Brut!CG25,Semaines!$H$2:$L$523,4,FALSE),IF($AE25=2021,VLOOKUP(Brut!CG25,Semaines!$I$2:$L$523,3,FALSE),IF($AE25=2022,VLOOKUP(Brut!CG25,Semaines!$J$2:$L$523,2,FALSE),""))))))))))</f>
        <v>16</v>
      </c>
      <c r="CH25" s="119">
        <f>IF($AE25=2013,VLOOKUP(Brut!CG25,Semaines!$A$2:$L$523,12,FALSE),IF($AE25=2014,VLOOKUP(Brut!CG25,Semaines!$B$2:$L$523,11,FALSE),IF($AE25=2015,VLOOKUP(Brut!CG25,Semaines!$C$2:$L$523,10,FALSE),IF($AE25=2016,VLOOKUP(Brut!CG25,Semaines!$D$2:$L$523,9,FALSE),IF($AE25=2017,VLOOKUP(Brut!CG25,Semaines!$E$2:$L$523,8,FALSE),IF($AE25=2018,VLOOKUP(Brut!CG25,Semaines!$F$2:$L$523,7,FALSE),IF($AE25=2019,VLOOKUP(Brut!CG25,Semaines!$G$2:$L$523,6,FALSE),IF($AE25=2020,VLOOKUP(Brut!CG25,Semaines!$H$2:$L$523,5,FALSE),IF($AE25=2021,VLOOKUP(Brut!CG25,Semaines!$I$2:$L$523,4,FALSE),IF($AE25=2022,VLOOKUP(Brut!CG25,Semaines!$J$2:$L$523,3,FALSE),""))))))))))</f>
        <v>2018</v>
      </c>
      <c r="CI25" s="134"/>
      <c r="CJ25" s="133"/>
      <c r="CK25" s="208"/>
      <c r="CL25" s="118">
        <f>IF($AE25=2013,VLOOKUP(Brut!CL25,Semaines!$A$2:$L$523,11,FALSE),IF($AE25=2014,VLOOKUP(Brut!CL25,Semaines!$B$2:$L$523,10,FALSE),IF($AE25=2015,VLOOKUP(Brut!CL25,Semaines!$C$2:$L$523,9,FALSE),IF($AE25=2016,VLOOKUP(Brut!CL25,Semaines!$D$2:$L$523,8,FALSE),IF($AE25=2017,VLOOKUP(Brut!CL25,Semaines!$E$2:$L$523,7,FALSE),IF($AE25=2018,VLOOKUP(Brut!CL25,Semaines!$F$2:$L$523,6,FALSE),IF($AE25=2019,VLOOKUP(Brut!CL25,Semaines!$G$2:$L$523,5,FALSE),IF($AE25=2020,VLOOKUP(Brut!CL25,Semaines!$H$2:$L$523,4,FALSE),IF($AE25=2021,VLOOKUP(Brut!CL25,Semaines!$I$2:$L$523,3,FALSE),IF($AE25=2022,VLOOKUP(Brut!CL25,Semaines!$J$2:$L$523,2,FALSE),""))))))))))</f>
        <v>17</v>
      </c>
      <c r="CM25" s="119">
        <f>IF($AE25=2013,VLOOKUP(Brut!CL25,Semaines!$A$2:$L$523,12,FALSE),IF($AE25=2014,VLOOKUP(Brut!CL25,Semaines!$B$2:$L$523,11,FALSE),IF($AE25=2015,VLOOKUP(Brut!CL25,Semaines!$C$2:$L$523,10,FALSE),IF($AE25=2016,VLOOKUP(Brut!CL25,Semaines!$D$2:$L$523,9,FALSE),IF($AE25=2017,VLOOKUP(Brut!CL25,Semaines!$E$2:$L$523,8,FALSE),IF($AE25=2018,VLOOKUP(Brut!CL25,Semaines!$F$2:$L$523,7,FALSE),IF($AE25=2019,VLOOKUP(Brut!CL25,Semaines!$G$2:$L$523,6,FALSE),IF($AE25=2020,VLOOKUP(Brut!CL25,Semaines!$H$2:$L$523,5,FALSE),IF($AE25=2021,VLOOKUP(Brut!CL25,Semaines!$I$2:$L$523,4,FALSE),IF($AE25=2022,VLOOKUP(Brut!CL25,Semaines!$J$2:$L$523,3,FALSE),""))))))))))</f>
        <v>2018</v>
      </c>
      <c r="CN25" s="134"/>
      <c r="CO25" s="133"/>
      <c r="CP25" s="118">
        <f>IF($AE25=2013,VLOOKUP(Brut!CP25,Semaines!$A$2:$L$523,11,FALSE),IF($AE25=2014,VLOOKUP(Brut!CP25,Semaines!$B$2:$L$523,10,FALSE),IF($AE25=2015,VLOOKUP(Brut!CP25,Semaines!$C$2:$L$523,9,FALSE),IF($AE25=2016,VLOOKUP(Brut!CP25,Semaines!$D$2:$L$523,8,FALSE),IF($AE25=2017,VLOOKUP(Brut!CP25,Semaines!$E$2:$L$523,7,FALSE),IF($AE25=2018,VLOOKUP(Brut!CP25,Semaines!$F$2:$L$523,6,FALSE),IF($AE25=2019,VLOOKUP(Brut!CP25,Semaines!$G$2:$L$523,5,FALSE),IF($AE25=2020,VLOOKUP(Brut!CP25,Semaines!$H$2:$L$523,4,FALSE),IF($AE25=2021,VLOOKUP(Brut!CP25,Semaines!$I$2:$L$523,3,FALSE),IF($AE25=2022,VLOOKUP(Brut!CP25,Semaines!$J$2:$L$523,2,FALSE),""))))))))))</f>
        <v>17</v>
      </c>
      <c r="CQ25" s="119">
        <f>IF($AE25=2013,VLOOKUP(Brut!CP25,Semaines!$A$2:$L$523,12,FALSE),IF($AE25=2014,VLOOKUP(Brut!CP25,Semaines!$B$2:$L$523,11,FALSE),IF($AE25=2015,VLOOKUP(Brut!CP25,Semaines!$C$2:$L$523,10,FALSE),IF($AE25=2016,VLOOKUP(Brut!CP25,Semaines!$D$2:$L$523,9,FALSE),IF($AE25=2017,VLOOKUP(Brut!CP25,Semaines!$E$2:$L$523,8,FALSE),IF($AE25=2018,VLOOKUP(Brut!CP25,Semaines!$F$2:$L$523,7,FALSE),IF($AE25=2019,VLOOKUP(Brut!CP25,Semaines!$G$2:$L$523,6,FALSE),IF($AE25=2020,VLOOKUP(Brut!CP25,Semaines!$H$2:$L$523,5,FALSE),IF($AE25=2021,VLOOKUP(Brut!CP25,Semaines!$I$2:$L$523,4,FALSE),IF($AE25=2022,VLOOKUP(Brut!CP25,Semaines!$J$2:$L$523,3,FALSE),""))))))))))</f>
        <v>2018</v>
      </c>
      <c r="CR25" s="134"/>
      <c r="CS25" s="133"/>
      <c r="CT25" s="208"/>
      <c r="CU25" s="118">
        <f>IF($AE25=2013,VLOOKUP(Brut!CV25,Semaines!$A$2:$L$523,11,FALSE),IF($AE25=2014,VLOOKUP(Brut!CV25,Semaines!$B$2:$L$523,10,FALSE),IF($AE25=2015,VLOOKUP(Brut!CV25,Semaines!$C$2:$L$523,9,FALSE),IF($AE25=2016,VLOOKUP(Brut!CV25,Semaines!$D$2:$L$523,8,FALSE),IF($AE25=2017,VLOOKUP(Brut!CV25,Semaines!$E$2:$L$523,7,FALSE),IF($AE25=2018,VLOOKUP(Brut!CV25,Semaines!$F$2:$L$523,6,FALSE),IF($AE25=2019,VLOOKUP(Brut!CV25,Semaines!$G$2:$L$523,5,FALSE),IF($AE25=2020,VLOOKUP(Brut!CV25,Semaines!$H$2:$L$523,4,FALSE),IF($AE25=2021,VLOOKUP(Brut!CV25,Semaines!$I$2:$L$523,3,FALSE),IF($AE25=2022,VLOOKUP(Brut!CV25,Semaines!$J$2:$L$523,2,FALSE),""))))))))))</f>
        <v>17</v>
      </c>
      <c r="CV25" s="119">
        <f>IF($AE25=2013,VLOOKUP(Brut!CV25,Semaines!$A$2:$L$523,12,FALSE),IF($AE25=2014,VLOOKUP(Brut!CV25,Semaines!$B$2:$L$523,11,FALSE),IF($AE25=2015,VLOOKUP(Brut!CV25,Semaines!$C$2:$L$523,10,FALSE),IF($AE25=2016,VLOOKUP(Brut!CV25,Semaines!$D$2:$L$523,9,FALSE),IF($AE25=2017,VLOOKUP(Brut!CV25,Semaines!$E$2:$L$523,8,FALSE),IF($AE25=2018,VLOOKUP(Brut!CV25,Semaines!$F$2:$L$523,7,FALSE),IF($AE25=2019,VLOOKUP(Brut!CV25,Semaines!$G$2:$L$523,6,FALSE),IF($AE25=2020,VLOOKUP(Brut!CV25,Semaines!$H$2:$L$523,5,FALSE),IF($AE25=2021,VLOOKUP(Brut!CV25,Semaines!$I$2:$L$523,4,FALSE),IF($AE25=2022,VLOOKUP(Brut!CV25,Semaines!$J$2:$L$523,3,FALSE),""))))))))))</f>
        <v>2018</v>
      </c>
      <c r="CW25" s="134"/>
      <c r="CX25" s="133"/>
      <c r="CY25" s="208"/>
      <c r="CZ25" s="118">
        <f>IF($AE25=2013,VLOOKUP(Brut!DB25,Semaines!$A$2:$L$523,11,FALSE),IF($AE25=2014,VLOOKUP(Brut!DB25,Semaines!$B$2:$L$523,10,FALSE),IF($AE25=2015,VLOOKUP(Brut!DB25,Semaines!$C$2:$L$523,9,FALSE),IF($AE25=2016,VLOOKUP(Brut!DB25,Semaines!$D$2:$L$523,8,FALSE),IF($AE25=2017,VLOOKUP(Brut!DB25,Semaines!$E$2:$L$523,7,FALSE),IF($AE25=2018,VLOOKUP(Brut!DB25,Semaines!$F$2:$L$523,6,FALSE),IF($AE25=2019,VLOOKUP(Brut!DB25,Semaines!$G$2:$L$523,5,FALSE),IF($AE25=2020,VLOOKUP(Brut!DB25,Semaines!$H$2:$L$523,4,FALSE),IF($AE25=2021,VLOOKUP(Brut!DB25,Semaines!$I$2:$L$523,3,FALSE),IF($AE25=2022,VLOOKUP(Brut!DB25,Semaines!$J$2:$L$523,2,FALSE),""))))))))))</f>
        <v>17</v>
      </c>
      <c r="DA25" s="119">
        <f>IF($AE25=2013,VLOOKUP(Brut!DB25,Semaines!$A$2:$L$523,12,FALSE),IF($AE25=2014,VLOOKUP(Brut!DB25,Semaines!$B$2:$L$523,11,FALSE),IF($AE25=2015,VLOOKUP(Brut!DB25,Semaines!$C$2:$L$523,10,FALSE),IF($AE25=2016,VLOOKUP(Brut!DB25,Semaines!$D$2:$L$523,9,FALSE),IF($AE25=2017,VLOOKUP(Brut!DB25,Semaines!$E$2:$L$523,8,FALSE),IF($AE25=2018,VLOOKUP(Brut!DB25,Semaines!$F$2:$L$523,7,FALSE),IF($AE25=2019,VLOOKUP(Brut!DB25,Semaines!$G$2:$L$523,6,FALSE),IF($AE25=2020,VLOOKUP(Brut!DB25,Semaines!$H$2:$L$523,5,FALSE),IF($AE25=2021,VLOOKUP(Brut!DB25,Semaines!$I$2:$L$523,4,FALSE),IF($AE25=2022,VLOOKUP(Brut!DB25,Semaines!$J$2:$L$523,3,FALSE),""))))))))))</f>
        <v>2018</v>
      </c>
      <c r="DB25" s="134"/>
      <c r="DC25" s="133"/>
      <c r="DD25" s="210"/>
      <c r="DE25" s="209"/>
      <c r="DF25" s="208"/>
      <c r="DG25" s="118">
        <f>IF($AE25=2013,VLOOKUP(Brut!DI25,Semaines!$A$2:$L$523,11,FALSE),IF($AE25=2014,VLOOKUP(Brut!DI25,Semaines!$B$2:$L$523,10,FALSE),IF($AE25=2015,VLOOKUP(Brut!DI25,Semaines!$C$2:$L$523,9,FALSE),IF($AE25=2016,VLOOKUP(Brut!DI25,Semaines!$D$2:$L$523,8,FALSE),IF($AE25=2017,VLOOKUP(Brut!DI25,Semaines!$E$2:$L$523,7,FALSE),IF($AE25=2018,VLOOKUP(Brut!DI25,Semaines!$F$2:$L$523,6,FALSE),IF($AE25=2019,VLOOKUP(Brut!DI25,Semaines!$G$2:$L$523,5,FALSE),IF($AE25=2020,VLOOKUP(Brut!DI25,Semaines!$H$2:$L$523,4,FALSE),IF($AE25=2021,VLOOKUP(Brut!DI25,Semaines!$I$2:$L$523,3,FALSE),IF($AE25=2022,VLOOKUP(Brut!DI25,Semaines!$J$2:$L$523,2,FALSE),""))))))))))</f>
        <v>18</v>
      </c>
      <c r="DH25" s="119">
        <f>IF($AE25=2013,VLOOKUP(Brut!DI25,Semaines!$A$2:$L$523,12,FALSE),IF($AE25=2014,VLOOKUP(Brut!DI25,Semaines!$B$2:$L$523,11,FALSE),IF($AE25=2015,VLOOKUP(Brut!DI25,Semaines!$C$2:$L$523,10,FALSE),IF($AE25=2016,VLOOKUP(Brut!DI25,Semaines!$D$2:$L$523,9,FALSE),IF($AE25=2017,VLOOKUP(Brut!DI25,Semaines!$E$2:$L$523,8,FALSE),IF($AE25=2018,VLOOKUP(Brut!DI25,Semaines!$F$2:$L$523,7,FALSE),IF($AE25=2019,VLOOKUP(Brut!DI25,Semaines!$G$2:$L$523,6,FALSE),IF($AE25=2020,VLOOKUP(Brut!DI25,Semaines!$H$2:$L$523,5,FALSE),IF($AE25=2021,VLOOKUP(Brut!DI25,Semaines!$I$2:$L$523,4,FALSE),IF($AE25=2022,VLOOKUP(Brut!DI25,Semaines!$J$2:$L$523,3,FALSE),""))))))))))</f>
        <v>2018</v>
      </c>
      <c r="DI25" s="134"/>
      <c r="DJ25" s="133"/>
      <c r="DK25" s="208"/>
      <c r="DL25" s="118">
        <f>IF($AE25=2013,VLOOKUP(Brut!DN25,Semaines!$A$2:$L$523,11,FALSE),IF($AE25=2014,VLOOKUP(Brut!DN25,Semaines!$B$2:$L$523,10,FALSE),IF($AE25=2015,VLOOKUP(Brut!DN25,Semaines!$C$2:$L$523,9,FALSE),IF($AE25=2016,VLOOKUP(Brut!DN25,Semaines!$D$2:$L$523,8,FALSE),IF($AE25=2017,VLOOKUP(Brut!DN25,Semaines!$E$2:$L$523,7,FALSE),IF($AE25=2018,VLOOKUP(Brut!DN25,Semaines!$F$2:$L$523,6,FALSE),IF($AE25=2019,VLOOKUP(Brut!DN25,Semaines!$G$2:$L$523,5,FALSE),IF($AE25=2020,VLOOKUP(Brut!DN25,Semaines!$H$2:$L$523,4,FALSE),IF($AE25=2021,VLOOKUP(Brut!DN25,Semaines!$I$2:$L$523,3,FALSE),IF($AE25=2022,VLOOKUP(Brut!DN25,Semaines!$J$2:$L$523,2,FALSE),""))))))))))</f>
        <v>19</v>
      </c>
      <c r="DM25" s="119">
        <f>IF($AE25=2013,VLOOKUP(Brut!DN25,Semaines!$A$2:$L$523,12,FALSE),IF($AE25=2014,VLOOKUP(Brut!DN25,Semaines!$B$2:$L$523,11,FALSE),IF($AE25=2015,VLOOKUP(Brut!DN25,Semaines!$C$2:$L$523,10,FALSE),IF($AE25=2016,VLOOKUP(Brut!DN25,Semaines!$D$2:$L$523,9,FALSE),IF($AE25=2017,VLOOKUP(Brut!DN25,Semaines!$E$2:$L$523,8,FALSE),IF($AE25=2018,VLOOKUP(Brut!DN25,Semaines!$F$2:$L$523,7,FALSE),IF($AE25=2019,VLOOKUP(Brut!DN25,Semaines!$G$2:$L$523,6,FALSE),IF($AE25=2020,VLOOKUP(Brut!DN25,Semaines!$H$2:$L$523,5,FALSE),IF($AE25=2021,VLOOKUP(Brut!DN25,Semaines!$I$2:$L$523,4,FALSE),IF($AE25=2022,VLOOKUP(Brut!DN25,Semaines!$J$2:$L$523,3,FALSE),""))))))))))</f>
        <v>2018</v>
      </c>
      <c r="DN25" s="134"/>
      <c r="DO25" s="133"/>
      <c r="DP25" s="208"/>
      <c r="DQ25" s="209"/>
      <c r="DR25" s="208"/>
      <c r="DS25" s="118">
        <f>IF($AE25=2013,VLOOKUP(Brut!DU25,Semaines!$A$2:$L$523,11,FALSE),IF($AE25=2014,VLOOKUP(Brut!DU25,Semaines!$B$2:$L$523,10,FALSE),IF($AE25=2015,VLOOKUP(Brut!DU25,Semaines!$C$2:$L$523,9,FALSE),IF($AE25=2016,VLOOKUP(Brut!DU25,Semaines!$D$2:$L$523,8,FALSE),IF($AE25=2017,VLOOKUP(Brut!DU25,Semaines!$E$2:$L$523,7,FALSE),IF($AE25=2018,VLOOKUP(Brut!DU25,Semaines!$F$2:$L$523,6,FALSE),IF($AE25=2019,VLOOKUP(Brut!DU25,Semaines!$G$2:$L$523,5,FALSE),IF($AE25=2020,VLOOKUP(Brut!DU25,Semaines!$H$2:$L$523,4,FALSE),IF($AE25=2021,VLOOKUP(Brut!DU25,Semaines!$I$2:$L$523,3,FALSE),IF($AE25=2022,VLOOKUP(Brut!DU25,Semaines!$J$2:$L$523,2,FALSE),""))))))))))</f>
        <v>19</v>
      </c>
      <c r="DT25" s="119">
        <f>IF($AE25=2013,VLOOKUP(Brut!DU25,Semaines!$A$2:$L$523,12,FALSE),IF($AE25=2014,VLOOKUP(Brut!DU25,Semaines!$B$2:$L$523,11,FALSE),IF($AE25=2015,VLOOKUP(Brut!DU25,Semaines!$C$2:$L$523,10,FALSE),IF($AE25=2016,VLOOKUP(Brut!DU25,Semaines!$D$2:$L$523,9,FALSE),IF($AE25=2017,VLOOKUP(Brut!DU25,Semaines!$E$2:$L$523,8,FALSE),IF($AE25=2018,VLOOKUP(Brut!DU25,Semaines!$F$2:$L$523,7,FALSE),IF($AE25=2019,VLOOKUP(Brut!DU25,Semaines!$G$2:$L$523,6,FALSE),IF($AE25=2020,VLOOKUP(Brut!DU25,Semaines!$H$2:$L$523,5,FALSE),IF($AE25=2021,VLOOKUP(Brut!DU25,Semaines!$I$2:$L$523,4,FALSE),IF($AE25=2022,VLOOKUP(Brut!DU25,Semaines!$J$2:$L$523,3,FALSE),""))))))))))</f>
        <v>2018</v>
      </c>
      <c r="DU25" s="134"/>
      <c r="DV25" s="133"/>
      <c r="DW25" s="118">
        <f>IF($AE25=2013,VLOOKUP(Brut!DY25,Semaines!$A$2:$L$523,11,FALSE),IF($AE25=2014,VLOOKUP(Brut!DY25,Semaines!$B$2:$L$523,10,FALSE),IF($AE25=2015,VLOOKUP(Brut!DY25,Semaines!$C$2:$L$523,9,FALSE),IF($AE25=2016,VLOOKUP(Brut!DY25,Semaines!$D$2:$L$523,8,FALSE),IF($AE25=2017,VLOOKUP(Brut!DY25,Semaines!$E$2:$L$523,7,FALSE),IF($AE25=2018,VLOOKUP(Brut!DY25,Semaines!$F$2:$L$523,6,FALSE),IF($AE25=2019,VLOOKUP(Brut!DY25,Semaines!$G$2:$L$523,5,FALSE),IF($AE25=2020,VLOOKUP(Brut!DY25,Semaines!$H$2:$L$523,4,FALSE),IF($AE25=2021,VLOOKUP(Brut!DY25,Semaines!$I$2:$L$523,3,FALSE),IF($AE25=2022,VLOOKUP(Brut!DY25,Semaines!$J$2:$L$523,2,FALSE),""))))))))))</f>
        <v>20</v>
      </c>
      <c r="DX25" s="119">
        <f>IF($AE25=2013,VLOOKUP(Brut!DY25,Semaines!$A$2:$L$523,12,FALSE),IF($AE25=2014,VLOOKUP(Brut!DY25,Semaines!$B$2:$L$523,11,FALSE),IF($AE25=2015,VLOOKUP(Brut!DY25,Semaines!$C$2:$L$523,10,FALSE),IF($AE25=2016,VLOOKUP(Brut!DY25,Semaines!$D$2:$L$523,9,FALSE),IF($AE25=2017,VLOOKUP(Brut!DY25,Semaines!$E$2:$L$523,8,FALSE),IF($AE25=2018,VLOOKUP(Brut!DY25,Semaines!$F$2:$L$523,7,FALSE),IF($AE25=2019,VLOOKUP(Brut!DY25,Semaines!$G$2:$L$523,6,FALSE),IF($AE25=2020,VLOOKUP(Brut!DY25,Semaines!$H$2:$L$523,5,FALSE),IF($AE25=2021,VLOOKUP(Brut!DY25,Semaines!$I$2:$L$523,4,FALSE),IF($AE25=2022,VLOOKUP(Brut!DY25,Semaines!$J$2:$L$523,3,FALSE),""))))))))))</f>
        <v>2018</v>
      </c>
      <c r="DY25" s="134"/>
      <c r="DZ25" s="133"/>
      <c r="EA25" s="118">
        <f>IF($AE25=2013,VLOOKUP(Brut!EC25,Semaines!$A$2:$L$523,11,FALSE),IF($AE25=2014,VLOOKUP(Brut!EC25,Semaines!$B$2:$L$523,10,FALSE),IF($AE25=2015,VLOOKUP(Brut!EC25,Semaines!$C$2:$L$523,9,FALSE),IF($AE25=2016,VLOOKUP(Brut!EC25,Semaines!$D$2:$L$523,8,FALSE),IF($AE25=2017,VLOOKUP(Brut!EC25,Semaines!$E$2:$L$523,7,FALSE),IF($AE25=2018,VLOOKUP(Brut!EC25,Semaines!$F$2:$L$523,6,FALSE),IF($AE25=2019,VLOOKUP(Brut!EC25,Semaines!$G$2:$L$523,5,FALSE),IF($AE25=2020,VLOOKUP(Brut!EC25,Semaines!$H$2:$L$523,4,FALSE),IF($AE25=2021,VLOOKUP(Brut!EC25,Semaines!$I$2:$L$523,3,FALSE),IF($AE25=2022,VLOOKUP(Brut!EC25,Semaines!$J$2:$L$523,2,FALSE),""))))))))))</f>
        <v>20</v>
      </c>
      <c r="EB25" s="119">
        <f>IF($AE25=2013,VLOOKUP(Brut!EC25,Semaines!$A$2:$L$523,12,FALSE),IF($AE25=2014,VLOOKUP(Brut!EC25,Semaines!$B$2:$L$523,11,FALSE),IF($AE25=2015,VLOOKUP(Brut!EC25,Semaines!$C$2:$L$523,10,FALSE),IF($AE25=2016,VLOOKUP(Brut!EC25,Semaines!$D$2:$L$523,9,FALSE),IF($AE25=2017,VLOOKUP(Brut!EC25,Semaines!$E$2:$L$523,8,FALSE),IF($AE25=2018,VLOOKUP(Brut!EC25,Semaines!$F$2:$L$523,7,FALSE),IF($AE25=2019,VLOOKUP(Brut!EC25,Semaines!$G$2:$L$523,6,FALSE),IF($AE25=2020,VLOOKUP(Brut!EC25,Semaines!$H$2:$L$523,5,FALSE),IF($AE25=2021,VLOOKUP(Brut!EC25,Semaines!$I$2:$L$523,4,FALSE),IF($AE25=2022,VLOOKUP(Brut!EC25,Semaines!$J$2:$L$523,3,FALSE),""))))))))))</f>
        <v>2018</v>
      </c>
      <c r="EC25" s="134"/>
      <c r="ED25" s="133"/>
      <c r="EE25" s="118">
        <f>IF($AE25=2013,VLOOKUP(Brut!EG25,Semaines!$A$2:$L$523,11,FALSE),IF($AE25=2014,VLOOKUP(Brut!EG25,Semaines!$B$2:$L$523,10,FALSE),IF($AE25=2015,VLOOKUP(Brut!EG25,Semaines!$C$2:$L$523,9,FALSE),IF($AE25=2016,VLOOKUP(Brut!EG25,Semaines!$D$2:$L$523,8,FALSE),IF($AE25=2017,VLOOKUP(Brut!EG25,Semaines!$E$2:$L$523,7,FALSE),IF($AE25=2018,VLOOKUP(Brut!EG25,Semaines!$F$2:$L$523,6,FALSE),IF($AE25=2019,VLOOKUP(Brut!EG25,Semaines!$G$2:$L$523,5,FALSE),IF($AE25=2020,VLOOKUP(Brut!EG25,Semaines!$H$2:$L$523,4,FALSE),IF($AE25=2021,VLOOKUP(Brut!EG25,Semaines!$I$2:$L$523,3,FALSE),IF($AE25=2022,VLOOKUP(Brut!EG25,Semaines!$J$2:$L$523,2,FALSE),""))))))))))</f>
        <v>20</v>
      </c>
      <c r="EF25" s="119">
        <f>IF($AE25=2013,VLOOKUP(Brut!EG25,Semaines!$A$2:$L$523,12,FALSE),IF($AE25=2014,VLOOKUP(Brut!EG25,Semaines!$B$2:$L$523,11,FALSE),IF($AE25=2015,VLOOKUP(Brut!EG25,Semaines!$C$2:$L$523,10,FALSE),IF($AE25=2016,VLOOKUP(Brut!EG25,Semaines!$D$2:$L$523,9,FALSE),IF($AE25=2017,VLOOKUP(Brut!EG25,Semaines!$E$2:$L$523,8,FALSE),IF($AE25=2018,VLOOKUP(Brut!EG25,Semaines!$F$2:$L$523,7,FALSE),IF($AE25=2019,VLOOKUP(Brut!EG25,Semaines!$G$2:$L$523,6,FALSE),IF($AE25=2020,VLOOKUP(Brut!EG25,Semaines!$H$2:$L$523,5,FALSE),IF($AE25=2021,VLOOKUP(Brut!EG25,Semaines!$I$2:$L$523,4,FALSE),IF($AE25=2022,VLOOKUP(Brut!EG25,Semaines!$J$2:$L$523,3,FALSE),""))))))))))</f>
        <v>2018</v>
      </c>
      <c r="EG25" s="134"/>
      <c r="EH25" s="133"/>
      <c r="EI25" s="130">
        <f>IF(Import!AU15=0,"",Import!AU15)</f>
        <v>43399</v>
      </c>
      <c r="EJ25" s="118">
        <f t="array" ref="EJ25">IFERROR(IF(EI25="",IF(EG25="",IF(EE25="","",IF($AE25=2013,VLOOKUP(Brut!EG25+1,Semaines!$A$2:$L$523,11,FALSE),IF($AE25=2014,VLOOKUP(Brut!EG25+1,Semaines!$B$2:$L$523,10,FALSE),IF($AE25=2015,VLOOKUP(Brut!EG25+1,Semaines!$C$2:$L$523,9,FALSE),IF($AE25=2016,VLOOKUP(Brut!EG25+1,Semaines!$D$2:$L$523,8,FALSE),IF($AE25=2017,VLOOKUP(Brut!EG25+1,Semaines!$E$2:$L$523,7,FALSE),IF($AE25=2018,VLOOKUP(Brut!EG25+1,Semaines!$F$2:$L$523,6,FALSE),IF($AE25=2019,VLOOKUP(Brut!EG25+1,Semaines!$G$2:$L$523,5,FALSE),IF($AE25=2020,VLOOKUP(Brut!EG25+1,Semaines!$H$2:$L$523,4,FALSE),IF($AE25=2021,VLOOKUP(Brut!EG25+1,Semaines!$I$2:$L$523,3,FALSE),IF($AE25=2022,VLOOKUP(Brut!EG25+1,Semaines!$J$2:$L$523,2,FALSE),""))))))))))),IF(EH25="",IF($AE25=2013,VLOOKUP(Brut!EG25+1,Semaines!$A$2:$L$523,11,FALSE),IF($AE25=2014,VLOOKUP(Brut!EG25+1,Semaines!$B$2:$L$523,10,FALSE),IF($AE25=2015,VLOOKUP(Brut!EG25+1,Semaines!$C$2:$L$523,9,FALSE),IF($AE25=2016,VLOOKUP(Brut!EG25+1,Semaines!$D$2:$L$523,8,FALSE),IF($AE25=2017,VLOOKUP(Brut!EG25+1,Semaines!$E$2:$L$523,7,FALSE),IF($AE25=2018,VLOOKUP(Brut!EG25+1,Semaines!$F$2:$L$523,6,FALSE),IF($AE25=2019,VLOOKUP(Brut!EG25+1,Semaines!$G$2:$L$523,5,FALSE),IF($AE25=2020,VLOOKUP(Brut!EG25+1,Semaines!$H$2:$L$523,4,FALSE),IF($AE25=2021,VLOOKUP(Brut!EG25+1,Semaines!$I$2:$L$523,3,FALSE),IF($AE25=2022,VLOOKUP(Brut!EG25+1,Semaines!$J$2:$L$523,2,FALSE),"")))))))))),IF($AE25=2013,VLOOKUP(Brut!EI25+1,Semaines!$A$2:$L$523,11,FALSE),IF($AE25=2014,VLOOKUP(Brut!EI25+1,Semaines!$B$2:$L$523,10,FALSE),IF($AE25=2015,VLOOKUP(Brut!EI25+1,Semaines!$C$2:$L$523,9,FALSE),IF($AE25=2016,VLOOKUP(Brut!EI25+1,Semaines!$D$2:$L$523,8,FALSE),IF($AE25=2017,VLOOKUP(Brut!EI25+1,Semaines!$E$2:$L$523,7,FALSE),IF($AE25=2018,VLOOKUP(Brut!EI25+1,Semaines!$F$2:$L$523,6,FALSE),IF($AE25=2019,VLOOKUP(Brut!EI25+1,Semaines!$G$2:$L$523,5,FALSE),IF($AE25=2020,VLOOKUP(Brut!EI25+1,Semaines!$H$2:$L$523,4,FALSE),IF($AE25=2021,VLOOKUP(Brut!EI25+1,Semaines!$I$2:$L$523,3,FALSE),IF($AE25=2022,VLOOKUP(Brut!EI25+1,Semaines!$J$2:$L$523,2,FALSE),"")))))))))))),_xlfn.ISOWEEKNUM(EI25)),"")</f>
        <v>43</v>
      </c>
      <c r="EK25" s="119">
        <f>IF(EI25="",IF(EH25="",IF(EF25="","",IF($AE25=2013,VLOOKUP(Brut!EL25,Semaines!$A$2:$L$523,12,FALSE),IF($AE25=2014,VLOOKUP(Brut!EL25,Semaines!$B$2:$L$523,11,FALSE),IF($AE25=2015,VLOOKUP(Brut!EL25,Semaines!$C$2:$L$523,10,FALSE),IF($AE25=2016,VLOOKUP(Brut!EL25,Semaines!$D$2:$L$523,9,FALSE),IF($AE25=2017,VLOOKUP(Brut!EL25,Semaines!$E$2:$L$523,8,FALSE),IF($AE25=2018,VLOOKUP(Brut!EL25,Semaines!$F$2:$L$523,7,FALSE),IF($AE25=2019,VLOOKUP(Brut!EL25,Semaines!$G$2:$L$523,6,FALSE),IF($AE25=2020,VLOOKUP(Brut!EL25,Semaines!$H$2:$L$523,5,FALSE),IF($AE25=2021,VLOOKUP(Brut!EL25,Semaines!$I$2:$L$523,4,FALSE),IF($AE25=2022,VLOOKUP(Brut!EL25,Semaines!$J$2:$L$523,3,FALSE),""))))))))))),IF(EG25="",IF($AE25=2013,VLOOKUP(Brut!EL25,Semaines!$A$2:$L$523,12,FALSE),IF($AE25=2014,VLOOKUP(Brut!EL25,Semaines!$B$2:$L$523,11,FALSE),IF($AE25=2015,VLOOKUP(Brut!EL25,Semaines!$C$2:$L$523,10,FALSE),IF($AE25=2016,VLOOKUP(Brut!EL25,Semaines!$D$2:$L$523,9,FALSE),IF($AE25=2017,VLOOKUP(Brut!EL25,Semaines!$E$2:$L$523,8,FALSE),IF($AE25=2018,VLOOKUP(Brut!EL25,Semaines!$F$2:$L$523,7,FALSE),IF($AE25=2019,VLOOKUP(Brut!EL25,Semaines!$G$2:$L$523,6,FALSE),IF($AE25=2020,VLOOKUP(Brut!EL25,Semaines!$H$2:$L$523,5,FALSE),IF($AE25=2021,VLOOKUP(Brut!EL25,Semaines!$I$2:$L$523,4,FALSE),IF($AE25=2022,VLOOKUP(Brut!EL25,Semaines!$J$2:$L$523,3,FALSE),"")))))))))),IF(EF25="","",IF($AE25=2013,VLOOKUP(Brut!EL25,Semaines!$A$2:$L$523,12,FALSE),IF($AE25=2014,VLOOKUP(Brut!EL25,Semaines!$B$2:$L$523,11,FALSE),IF($AE25=2015,VLOOKUP(Brut!EL25,Semaines!$C$2:$L$523,10,FALSE),IF($AE25=2016,VLOOKUP(Brut!EL25,Semaines!$D$2:$L$523,9,FALSE),IF($AE25=2017,VLOOKUP(Brut!EL25,Semaines!$E$2:$L$523,8,FALSE),IF($AE25=2018,VLOOKUP(Brut!EL25,Semaines!$F$2:$L$523,7,FALSE),IF($AE25=2019,VLOOKUP(Brut!EL25,Semaines!$G$2:$L$523,6,FALSE),IF($AE25=2020,VLOOKUP(Brut!EL25,Semaines!$H$2:$L$523,5,FALSE),IF($AE25=2021,VLOOKUP(Brut!EL25,Semaines!$I$2:$L$523,4,FALSE),IF($AE25=2022,VLOOKUP(Brut!EL25,Semaines!$J$2:$L$523,3,FALSE),""))))))))))))),IF(AND(MONTH(EI25)=12,_xlfn.ISOWEEKNUM(EI25)=1),YEAR(EI25)+1,YEAR(EI25)))</f>
        <v>2018</v>
      </c>
      <c r="EL25" s="135"/>
      <c r="EM25" s="136"/>
      <c r="EN25" s="210"/>
      <c r="EO25" s="209"/>
      <c r="EP25" s="208"/>
      <c r="EQ25" s="118">
        <f>IF($AE25=2013,VLOOKUP(Brut!ES25,Semaines!$A$2:$L$523,11,FALSE),IF($AE25=2014,VLOOKUP(Brut!ES25,Semaines!$B$2:$L$523,10,FALSE),IF($AE25=2015,VLOOKUP(Brut!ES25,Semaines!$C$2:$L$523,9,FALSE),IF($AE25=2016,VLOOKUP(Brut!ES25,Semaines!$D$2:$L$523,8,FALSE),IF($AE25=2017,VLOOKUP(Brut!ES25,Semaines!$E$2:$L$523,7,FALSE),IF($AE25=2018,VLOOKUP(Brut!ES25,Semaines!$F$2:$L$523,6,FALSE),IF($AE25=2019,VLOOKUP(Brut!ES25,Semaines!$G$2:$L$523,5,FALSE),IF($AE25=2020,VLOOKUP(Brut!ES25,Semaines!$H$2:$L$523,4,FALSE),IF($AE25=2021,VLOOKUP(Brut!ES25,Semaines!$I$2:$L$523,3,FALSE),IF($AE25=2022,VLOOKUP(Brut!ES25,Semaines!$J$2:$L$523,2,FALSE),""))))))))))</f>
        <v>21</v>
      </c>
      <c r="ER25" s="119">
        <f>IF($AE25=2013,VLOOKUP(Brut!ES25,Semaines!$A$2:$L$523,12,FALSE),IF($AE25=2014,VLOOKUP(Brut!ES25,Semaines!$B$2:$L$523,11,FALSE),IF($AE25=2015,VLOOKUP(Brut!ES25,Semaines!$C$2:$L$523,10,FALSE),IF($AE25=2016,VLOOKUP(Brut!ES25,Semaines!$D$2:$L$523,9,FALSE),IF($AE25=2017,VLOOKUP(Brut!ES25,Semaines!$E$2:$L$523,8,FALSE),IF($AE25=2018,VLOOKUP(Brut!ES25,Semaines!$F$2:$L$523,7,FALSE),IF($AE25=2019,VLOOKUP(Brut!ES25,Semaines!$G$2:$L$523,6,FALSE),IF($AE25=2020,VLOOKUP(Brut!ES25,Semaines!$H$2:$L$523,5,FALSE),IF($AE25=2021,VLOOKUP(Brut!ES25,Semaines!$I$2:$L$523,4,FALSE),IF($AE25=2022,VLOOKUP(Brut!ES25,Semaines!$J$2:$L$523,3,FALSE),""))))))))))</f>
        <v>2018</v>
      </c>
      <c r="ES25" s="134"/>
      <c r="ET25" s="133"/>
      <c r="EU25" s="118">
        <f>IF($AE25=2013,VLOOKUP(Brut!EW25,Semaines!$A$2:$L$523,11,FALSE),IF($AE25=2014,VLOOKUP(Brut!EW25,Semaines!$B$2:$L$523,10,FALSE),IF($AE25=2015,VLOOKUP(Brut!EW25,Semaines!$C$2:$L$523,9,FALSE),IF($AE25=2016,VLOOKUP(Brut!EW25,Semaines!$D$2:$L$523,8,FALSE),IF($AE25=2017,VLOOKUP(Brut!EW25,Semaines!$E$2:$L$523,7,FALSE),IF($AE25=2018,VLOOKUP(Brut!EW25,Semaines!$F$2:$L$523,6,FALSE),IF($AE25=2019,VLOOKUP(Brut!EW25,Semaines!$G$2:$L$523,5,FALSE),IF($AE25=2020,VLOOKUP(Brut!EW25,Semaines!$H$2:$L$523,4,FALSE),IF($AE25=2021,VLOOKUP(Brut!EW25,Semaines!$I$2:$L$523,3,FALSE),IF($AE25=2022,VLOOKUP(Brut!EW25,Semaines!$J$2:$L$523,2,FALSE),""))))))))))</f>
        <v>22</v>
      </c>
      <c r="EV25" s="119">
        <f>IF($AE25=2013,VLOOKUP(Brut!EW25,Semaines!$A$2:$L$523,12,FALSE),IF($AE25=2014,VLOOKUP(Brut!EW25,Semaines!$B$2:$L$523,11,FALSE),IF($AE25=2015,VLOOKUP(Brut!EW25,Semaines!$C$2:$L$523,10,FALSE),IF($AE25=2016,VLOOKUP(Brut!EW25,Semaines!$D$2:$L$523,9,FALSE),IF($AE25=2017,VLOOKUP(Brut!EW25,Semaines!$E$2:$L$523,8,FALSE),IF($AE25=2018,VLOOKUP(Brut!EW25,Semaines!$F$2:$L$523,7,FALSE),IF($AE25=2019,VLOOKUP(Brut!EW25,Semaines!$G$2:$L$523,6,FALSE),IF($AE25=2020,VLOOKUP(Brut!EW25,Semaines!$H$2:$L$523,5,FALSE),IF($AE25=2021,VLOOKUP(Brut!EW25,Semaines!$I$2:$L$523,4,FALSE),IF($AE25=2022,VLOOKUP(Brut!EW25,Semaines!$J$2:$L$523,3,FALSE),""))))))))))</f>
        <v>2018</v>
      </c>
      <c r="EW25" s="134"/>
      <c r="EX25" s="133"/>
      <c r="EY25" s="208"/>
      <c r="EZ25" s="118">
        <f>IF($AE25=2013,VLOOKUP(Brut!FB25,Semaines!$A$2:$L$523,11,FALSE),IF($AE25=2014,VLOOKUP(Brut!FB25,Semaines!$B$2:$L$523,10,FALSE),IF($AE25=2015,VLOOKUP(Brut!FB25,Semaines!$C$2:$L$523,9,FALSE),IF($AE25=2016,VLOOKUP(Brut!FB25,Semaines!$D$2:$L$523,8,FALSE),IF($AE25=2017,VLOOKUP(Brut!FB25,Semaines!$E$2:$L$523,7,FALSE),IF($AE25=2018,VLOOKUP(Brut!FB25,Semaines!$F$2:$L$523,6,FALSE),IF($AE25=2019,VLOOKUP(Brut!FB25,Semaines!$G$2:$L$523,5,FALSE),IF($AE25=2020,VLOOKUP(Brut!FB25,Semaines!$H$2:$L$523,4,FALSE),IF($AE25=2021,VLOOKUP(Brut!FB25,Semaines!$I$2:$L$523,3,FALSE),IF($AE25=2022,VLOOKUP(Brut!FB25,Semaines!$J$2:$L$523,2,FALSE),""))))))))))</f>
        <v>22</v>
      </c>
      <c r="FA25" s="119">
        <f>IF($AE25=2013,VLOOKUP(Brut!FB25,Semaines!$A$2:$L$523,12,FALSE),IF($AE25=2014,VLOOKUP(Brut!FB25,Semaines!$B$2:$L$523,11,FALSE),IF($AE25=2015,VLOOKUP(Brut!FB25,Semaines!$C$2:$L$523,10,FALSE),IF($AE25=2016,VLOOKUP(Brut!FB25,Semaines!$D$2:$L$523,9,FALSE),IF($AE25=2017,VLOOKUP(Brut!FB25,Semaines!$E$2:$L$523,8,FALSE),IF($AE25=2018,VLOOKUP(Brut!FB25,Semaines!$F$2:$L$523,7,FALSE),IF($AE25=2019,VLOOKUP(Brut!FB25,Semaines!$G$2:$L$523,6,FALSE),IF($AE25=2020,VLOOKUP(Brut!FB25,Semaines!$H$2:$L$523,5,FALSE),IF($AE25=2021,VLOOKUP(Brut!FB25,Semaines!$I$2:$L$523,4,FALSE),IF($AE25=2022,VLOOKUP(Brut!FB25,Semaines!$J$2:$L$523,3,FALSE),""))))))))))</f>
        <v>2018</v>
      </c>
      <c r="FB25" s="134"/>
      <c r="FC25" s="133"/>
      <c r="FD25" s="210"/>
      <c r="FE25" s="209"/>
      <c r="FF25" s="118">
        <f>IF($AE25=2013,VLOOKUP(Brut!FH25,Semaines!$A$2:$L$523,11,FALSE),IF($AE25=2014,VLOOKUP(Brut!FH25,Semaines!$B$2:$L$523,10,FALSE),IF($AE25=2015,VLOOKUP(Brut!FH25,Semaines!$C$2:$L$523,9,FALSE),IF($AE25=2016,VLOOKUP(Brut!FH25,Semaines!$D$2:$L$523,8,FALSE),IF($AE25=2017,VLOOKUP(Brut!FH25,Semaines!$E$2:$L$523,7,FALSE),IF($AE25=2018,VLOOKUP(Brut!FH25,Semaines!$F$2:$L$523,6,FALSE),IF($AE25=2019,VLOOKUP(Brut!FH25,Semaines!$G$2:$L$523,5,FALSE),IF($AE25=2020,VLOOKUP(Brut!FH25,Semaines!$H$2:$L$523,4,FALSE),IF($AE25=2021,VLOOKUP(Brut!FH25,Semaines!$I$2:$L$523,3,FALSE),IF($AE25=2022,VLOOKUP(Brut!FH25,Semaines!$J$2:$L$523,2,FALSE),""))))))))))</f>
        <v>23</v>
      </c>
      <c r="FG25" s="119">
        <f>IF($AE25=2013,VLOOKUP(Brut!FH25,Semaines!$A$2:$L$523,12,FALSE),IF($AE25=2014,VLOOKUP(Brut!FH25,Semaines!$B$2:$L$523,11,FALSE),IF($AE25=2015,VLOOKUP(Brut!FH25,Semaines!$C$2:$L$523,10,FALSE),IF($AE25=2016,VLOOKUP(Brut!FH25,Semaines!$D$2:$L$523,9,FALSE),IF($AE25=2017,VLOOKUP(Brut!FH25,Semaines!$E$2:$L$523,8,FALSE),IF($AE25=2018,VLOOKUP(Brut!FH25,Semaines!$F$2:$L$523,7,FALSE),IF($AE25=2019,VLOOKUP(Brut!FH25,Semaines!$G$2:$L$523,6,FALSE),IF($AE25=2020,VLOOKUP(Brut!FH25,Semaines!$H$2:$L$523,5,FALSE),IF($AE25=2021,VLOOKUP(Brut!FH25,Semaines!$I$2:$L$523,4,FALSE),IF($AE25=2022,VLOOKUP(Brut!FH25,Semaines!$J$2:$L$523,3,FALSE),""))))))))))</f>
        <v>2018</v>
      </c>
      <c r="FH25" s="134"/>
      <c r="FI25" s="133"/>
      <c r="FJ25" s="208"/>
      <c r="FK25" s="118">
        <f>IF($AE25=2013,VLOOKUP(Brut!FM25,Semaines!$A$2:$L$523,11,FALSE),IF($AE25=2014,VLOOKUP(Brut!FM25,Semaines!$B$2:$L$523,10,FALSE),IF($AE25=2015,VLOOKUP(Brut!FM25,Semaines!$C$2:$L$523,9,FALSE),IF($AE25=2016,VLOOKUP(Brut!FM25,Semaines!$D$2:$L$523,8,FALSE),IF($AE25=2017,VLOOKUP(Brut!FM25,Semaines!$E$2:$L$523,7,FALSE),IF($AE25=2018,VLOOKUP(Brut!FM25,Semaines!$F$2:$L$523,6,FALSE),IF($AE25=2019,VLOOKUP(Brut!FM25,Semaines!$G$2:$L$523,5,FALSE),IF($AE25=2020,VLOOKUP(Brut!FM25,Semaines!$H$2:$L$523,4,FALSE),IF($AE25=2021,VLOOKUP(Brut!FM25,Semaines!$I$2:$L$523,3,FALSE),IF($AE25=2022,VLOOKUP(Brut!FM25,Semaines!$J$2:$L$523,2,FALSE),""))))))))))</f>
        <v>23</v>
      </c>
      <c r="FL25" s="119">
        <f>IF($AE25=2013,VLOOKUP(Brut!FM25,Semaines!$A$2:$L$523,12,FALSE),IF($AE25=2014,VLOOKUP(Brut!FM25,Semaines!$B$2:$L$523,11,FALSE),IF($AE25=2015,VLOOKUP(Brut!FM25,Semaines!$C$2:$L$523,10,FALSE),IF($AE25=2016,VLOOKUP(Brut!FM25,Semaines!$D$2:$L$523,9,FALSE),IF($AE25=2017,VLOOKUP(Brut!FM25,Semaines!$E$2:$L$523,8,FALSE),IF($AE25=2018,VLOOKUP(Brut!FM25,Semaines!$F$2:$L$523,7,FALSE),IF($AE25=2019,VLOOKUP(Brut!FM25,Semaines!$G$2:$L$523,6,FALSE),IF($AE25=2020,VLOOKUP(Brut!FM25,Semaines!$H$2:$L$523,5,FALSE),IF($AE25=2021,VLOOKUP(Brut!FM25,Semaines!$I$2:$L$523,4,FALSE),IF($AE25=2022,VLOOKUP(Brut!FM25,Semaines!$J$2:$L$523,3,FALSE),""))))))))))</f>
        <v>2018</v>
      </c>
      <c r="FM25" s="134"/>
      <c r="FN25" s="133"/>
      <c r="FO25" s="118">
        <f>IF($AE25=2013,VLOOKUP(Brut!FQ25,Semaines!$A$2:$L$523,11,FALSE),IF($AE25=2014,VLOOKUP(Brut!FQ25,Semaines!$B$2:$L$523,10,FALSE),IF($AE25=2015,VLOOKUP(Brut!FQ25,Semaines!$C$2:$L$523,9,FALSE),IF($AE25=2016,VLOOKUP(Brut!FQ25,Semaines!$D$2:$L$523,8,FALSE),IF($AE25=2017,VLOOKUP(Brut!FQ25,Semaines!$E$2:$L$523,7,FALSE),IF($AE25=2018,VLOOKUP(Brut!FQ25,Semaines!$F$2:$L$523,6,FALSE),IF($AE25=2019,VLOOKUP(Brut!FQ25,Semaines!$G$2:$L$523,5,FALSE),IF($AE25=2020,VLOOKUP(Brut!FQ25,Semaines!$H$2:$L$523,4,FALSE),IF($AE25=2021,VLOOKUP(Brut!FQ25,Semaines!$I$2:$L$523,3,FALSE),IF($AE25=2022,VLOOKUP(Brut!FQ25,Semaines!$J$2:$L$523,2,FALSE),""))))))))))</f>
        <v>24</v>
      </c>
      <c r="FP25" s="119">
        <f>IF($AE25=2013,VLOOKUP(Brut!FQ25,Semaines!$A$2:$L$523,12,FALSE),IF($AE25=2014,VLOOKUP(Brut!FQ25,Semaines!$B$2:$L$523,11,FALSE),IF($AE25=2015,VLOOKUP(Brut!FQ25,Semaines!$C$2:$L$523,10,FALSE),IF($AE25=2016,VLOOKUP(Brut!FQ25,Semaines!$D$2:$L$523,9,FALSE),IF($AE25=2017,VLOOKUP(Brut!FQ25,Semaines!$E$2:$L$523,8,FALSE),IF($AE25=2018,VLOOKUP(Brut!FQ25,Semaines!$F$2:$L$523,7,FALSE),IF($AE25=2019,VLOOKUP(Brut!FQ25,Semaines!$G$2:$L$523,6,FALSE),IF($AE25=2020,VLOOKUP(Brut!FQ25,Semaines!$H$2:$L$523,5,FALSE),IF($AE25=2021,VLOOKUP(Brut!FQ25,Semaines!$I$2:$L$523,4,FALSE),IF($AE25=2022,VLOOKUP(Brut!FQ25,Semaines!$J$2:$L$523,3,FALSE),""))))))))))</f>
        <v>2018</v>
      </c>
      <c r="FQ25" s="134"/>
      <c r="FR25" s="133"/>
      <c r="FS25" s="208"/>
      <c r="FT25" s="208"/>
      <c r="FU25" s="118">
        <f>IF($AE25=2013,VLOOKUP(Brut!FW25,Semaines!$A$2:$L$523,11,FALSE),IF($AE25=2014,VLOOKUP(Brut!FW25,Semaines!$B$2:$L$523,10,FALSE),IF($AE25=2015,VLOOKUP(Brut!FW25,Semaines!$C$2:$L$523,9,FALSE),IF($AE25=2016,VLOOKUP(Brut!FW25,Semaines!$D$2:$L$523,8,FALSE),IF($AE25=2017,VLOOKUP(Brut!FW25,Semaines!$E$2:$L$523,7,FALSE),IF($AE25=2018,VLOOKUP(Brut!FW25,Semaines!$F$2:$L$523,6,FALSE),IF($AE25=2019,VLOOKUP(Brut!FW25,Semaines!$G$2:$L$523,5,FALSE),IF($AE25=2020,VLOOKUP(Brut!FW25,Semaines!$H$2:$L$523,4,FALSE),IF($AE25=2021,VLOOKUP(Brut!FW25,Semaines!$I$2:$L$523,3,FALSE),IF($AE25=2022,VLOOKUP(Brut!FW25,Semaines!$J$2:$L$523,2,FALSE),""))))))))))</f>
        <v>26</v>
      </c>
      <c r="FV25" s="119">
        <f>IF($AE25=2013,VLOOKUP(Brut!FW25,Semaines!$A$2:$L$523,12,FALSE),IF($AE25=2014,VLOOKUP(Brut!FW25,Semaines!$B$2:$L$523,11,FALSE),IF($AE25=2015,VLOOKUP(Brut!FW25,Semaines!$C$2:$L$523,10,FALSE),IF($AE25=2016,VLOOKUP(Brut!FW25,Semaines!$D$2:$L$523,9,FALSE),IF($AE25=2017,VLOOKUP(Brut!FW25,Semaines!$E$2:$L$523,8,FALSE),IF($AE25=2018,VLOOKUP(Brut!FW25,Semaines!$F$2:$L$523,7,FALSE),IF($AE25=2019,VLOOKUP(Brut!FW25,Semaines!$G$2:$L$523,6,FALSE),IF($AE25=2020,VLOOKUP(Brut!FW25,Semaines!$H$2:$L$523,5,FALSE),IF($AE25=2021,VLOOKUP(Brut!FW25,Semaines!$I$2:$L$523,4,FALSE),IF($AE25=2022,VLOOKUP(Brut!FW25,Semaines!$J$2:$L$523,3,FALSE),""))))))))))</f>
        <v>2018</v>
      </c>
      <c r="FW25" s="134"/>
      <c r="FX25" s="133"/>
      <c r="FY25" s="118">
        <f>IF($AE25=2013,VLOOKUP(Brut!GA25,Semaines!$A$2:$L$523,11,FALSE),IF($AE25=2014,VLOOKUP(Brut!GA25,Semaines!$B$2:$L$523,10,FALSE),IF($AE25=2015,VLOOKUP(Brut!GA25,Semaines!$C$2:$L$523,9,FALSE),IF($AE25=2016,VLOOKUP(Brut!GA25,Semaines!$D$2:$L$523,8,FALSE),IF($AE25=2017,VLOOKUP(Brut!GA25,Semaines!$E$2:$L$523,7,FALSE),IF($AE25=2018,VLOOKUP(Brut!GA25,Semaines!$F$2:$L$523,6,FALSE),IF($AE25=2019,VLOOKUP(Brut!GA25,Semaines!$G$2:$L$523,5,FALSE),IF($AE25=2020,VLOOKUP(Brut!GA25,Semaines!$H$2:$L$523,4,FALSE),IF($AE25=2021,VLOOKUP(Brut!GA25,Semaines!$I$2:$L$523,3,FALSE),IF($AE25=2022,VLOOKUP(Brut!GA25,Semaines!$J$2:$L$523,2,FALSE),""))))))))))</f>
        <v>27</v>
      </c>
      <c r="FZ25" s="119">
        <f>IF($AE25=2013,VLOOKUP(Brut!GA25,Semaines!$A$2:$L$523,12,FALSE),IF($AE25=2014,VLOOKUP(Brut!GA25,Semaines!$B$2:$L$523,11,FALSE),IF($AE25=2015,VLOOKUP(Brut!GA25,Semaines!$C$2:$L$523,10,FALSE),IF($AE25=2016,VLOOKUP(Brut!GA25,Semaines!$D$2:$L$523,9,FALSE),IF($AE25=2017,VLOOKUP(Brut!GA25,Semaines!$E$2:$L$523,8,FALSE),IF($AE25=2018,VLOOKUP(Brut!GA25,Semaines!$F$2:$L$523,7,FALSE),IF($AE25=2019,VLOOKUP(Brut!GA25,Semaines!$G$2:$L$523,6,FALSE),IF($AE25=2020,VLOOKUP(Brut!GA25,Semaines!$H$2:$L$523,5,FALSE),IF($AE25=2021,VLOOKUP(Brut!GA25,Semaines!$I$2:$L$523,4,FALSE),IF($AE25=2022,VLOOKUP(Brut!GA25,Semaines!$J$2:$L$523,3,FALSE),""))))))))))</f>
        <v>2018</v>
      </c>
      <c r="GA25" s="134"/>
      <c r="GB25" s="133"/>
      <c r="GC25" s="118">
        <f>IF($AE25=2013,VLOOKUP(Brut!GE25,Semaines!$A$2:$L$523,11,FALSE),IF($AE25=2014,VLOOKUP(Brut!GE25,Semaines!$B$2:$L$523,10,FALSE),IF($AE25=2015,VLOOKUP(Brut!GE25,Semaines!$C$2:$L$523,9,FALSE),IF($AE25=2016,VLOOKUP(Brut!GE25,Semaines!$D$2:$L$523,8,FALSE),IF($AE25=2017,VLOOKUP(Brut!GE25,Semaines!$E$2:$L$523,7,FALSE),IF($AE25=2018,VLOOKUP(Brut!GE25,Semaines!$F$2:$L$523,6,FALSE),IF($AE25=2019,VLOOKUP(Brut!GE25,Semaines!$G$2:$L$523,5,FALSE),IF($AE25=2020,VLOOKUP(Brut!GE25,Semaines!$H$2:$L$523,4,FALSE),IF($AE25=2021,VLOOKUP(Brut!GE25,Semaines!$I$2:$L$523,3,FALSE),IF($AE25=2022,VLOOKUP(Brut!GE25,Semaines!$J$2:$L$523,2,FALSE),""))))))))))</f>
        <v>27</v>
      </c>
      <c r="GD25" s="119">
        <f>IF($AE25=2013,VLOOKUP(Brut!GE25,Semaines!$A$2:$L$523,12,FALSE),IF($AE25=2014,VLOOKUP(Brut!GE25,Semaines!$B$2:$L$523,11,FALSE),IF($AE25=2015,VLOOKUP(Brut!GE25,Semaines!$C$2:$L$523,10,FALSE),IF($AE25=2016,VLOOKUP(Brut!GE25,Semaines!$D$2:$L$523,9,FALSE),IF($AE25=2017,VLOOKUP(Brut!GE25,Semaines!$E$2:$L$523,8,FALSE),IF($AE25=2018,VLOOKUP(Brut!GE25,Semaines!$F$2:$L$523,7,FALSE),IF($AE25=2019,VLOOKUP(Brut!GE25,Semaines!$G$2:$L$523,6,FALSE),IF($AE25=2020,VLOOKUP(Brut!GE25,Semaines!$H$2:$L$523,5,FALSE),IF($AE25=2021,VLOOKUP(Brut!GE25,Semaines!$I$2:$L$523,4,FALSE),IF($AE25=2022,VLOOKUP(Brut!GE25,Semaines!$J$2:$L$523,3,FALSE),""))))))))))</f>
        <v>2018</v>
      </c>
      <c r="GE25" s="134"/>
      <c r="GF25" s="133"/>
      <c r="GG25" s="208"/>
      <c r="GH25" s="118">
        <f>IF($AE25=2013,VLOOKUP(Brut!GJ25,Semaines!$A$2:$L$523,11,FALSE),IF($AE25=2014,VLOOKUP(Brut!GJ25,Semaines!$B$2:$L$523,10,FALSE),IF($AE25=2015,VLOOKUP(Brut!GJ25,Semaines!$C$2:$L$523,9,FALSE),IF($AE25=2016,VLOOKUP(Brut!GJ25,Semaines!$D$2:$L$523,8,FALSE),IF($AE25=2017,VLOOKUP(Brut!GJ25,Semaines!$E$2:$L$523,7,FALSE),IF($AE25=2018,VLOOKUP(Brut!GJ25,Semaines!$F$2:$L$523,6,FALSE),IF($AE25=2019,VLOOKUP(Brut!GJ25,Semaines!$G$2:$L$523,5,FALSE),IF($AE25=2020,VLOOKUP(Brut!GJ25,Semaines!$H$2:$L$523,4,FALSE),IF($AE25=2021,VLOOKUP(Brut!GJ25,Semaines!$I$2:$L$523,3,FALSE),IF($AE25=2022,VLOOKUP(Brut!GJ25,Semaines!$J$2:$L$523,2,FALSE),""))))))))))</f>
        <v>28</v>
      </c>
      <c r="GI25" s="119">
        <f>IF($AE25=2013,VLOOKUP(Brut!GJ25,Semaines!$A$2:$L$523,12,FALSE),IF($AE25=2014,VLOOKUP(Brut!GJ25,Semaines!$B$2:$L$523,11,FALSE),IF($AE25=2015,VLOOKUP(Brut!GJ25,Semaines!$C$2:$L$523,10,FALSE),IF($AE25=2016,VLOOKUP(Brut!GJ25,Semaines!$D$2:$L$523,9,FALSE),IF($AE25=2017,VLOOKUP(Brut!GJ25,Semaines!$E$2:$L$523,8,FALSE),IF($AE25=2018,VLOOKUP(Brut!GJ25,Semaines!$F$2:$L$523,7,FALSE),IF($AE25=2019,VLOOKUP(Brut!GJ25,Semaines!$G$2:$L$523,6,FALSE),IF($AE25=2020,VLOOKUP(Brut!GJ25,Semaines!$H$2:$L$523,5,FALSE),IF($AE25=2021,VLOOKUP(Brut!GJ25,Semaines!$I$2:$L$523,4,FALSE),IF($AE25=2022,VLOOKUP(Brut!GJ25,Semaines!$J$2:$L$523,3,FALSE),""))))))))))</f>
        <v>2018</v>
      </c>
      <c r="GJ25" s="134"/>
      <c r="GK25" s="133"/>
      <c r="GL25" s="118">
        <f>IF($AE25=2013,VLOOKUP(Brut!GN25,Semaines!$A$2:$L$523,11,FALSE),IF($AE25=2014,VLOOKUP(Brut!GN25,Semaines!$B$2:$L$523,10,FALSE),IF($AE25=2015,VLOOKUP(Brut!GN25,Semaines!$C$2:$L$523,9,FALSE),IF($AE25=2016,VLOOKUP(Brut!GN25,Semaines!$D$2:$L$523,8,FALSE),IF($AE25=2017,VLOOKUP(Brut!GN25,Semaines!$E$2:$L$523,7,FALSE),IF($AE25=2018,VLOOKUP(Brut!GN25,Semaines!$F$2:$L$523,6,FALSE),IF($AE25=2019,VLOOKUP(Brut!GN25,Semaines!$G$2:$L$523,5,FALSE),IF($AE25=2020,VLOOKUP(Brut!GN25,Semaines!$H$2:$L$523,4,FALSE),IF($AE25=2021,VLOOKUP(Brut!GN25,Semaines!$I$2:$L$523,3,FALSE),IF($AE25=2022,VLOOKUP(Brut!GN25,Semaines!$J$2:$L$523,2,FALSE),""))))))))))</f>
        <v>29</v>
      </c>
      <c r="GM25" s="119">
        <f>IF($AE25=2013,VLOOKUP(Brut!GN25,Semaines!$A$2:$L$523,12,FALSE),IF($AE25=2014,VLOOKUP(Brut!GN25,Semaines!$B$2:$L$523,11,FALSE),IF($AE25=2015,VLOOKUP(Brut!GN25,Semaines!$C$2:$L$523,10,FALSE),IF($AE25=2016,VLOOKUP(Brut!GN25,Semaines!$D$2:$L$523,9,FALSE),IF($AE25=2017,VLOOKUP(Brut!GN25,Semaines!$E$2:$L$523,8,FALSE),IF($AE25=2018,VLOOKUP(Brut!GN25,Semaines!$F$2:$L$523,7,FALSE),IF($AE25=2019,VLOOKUP(Brut!GN25,Semaines!$G$2:$L$523,6,FALSE),IF($AE25=2020,VLOOKUP(Brut!GN25,Semaines!$H$2:$L$523,5,FALSE),IF($AE25=2021,VLOOKUP(Brut!GN25,Semaines!$I$2:$L$523,4,FALSE),IF($AE25=2022,VLOOKUP(Brut!GN25,Semaines!$J$2:$L$523,3,FALSE),""))))))))))</f>
        <v>2018</v>
      </c>
      <c r="GN25" s="134"/>
      <c r="GO25" s="133"/>
      <c r="GP25" s="210"/>
      <c r="GQ25" s="211"/>
      <c r="GR25" s="210"/>
      <c r="GS25" s="209"/>
      <c r="GT25" s="211"/>
      <c r="GU25" s="209"/>
      <c r="GV25" s="118">
        <f>IF($AE25=2013,VLOOKUP(Brut!GX25,Semaines!$A$2:$L$523,11,FALSE),IF($AE25=2014,VLOOKUP(Brut!GX25,Semaines!$B$2:$L$523,10,FALSE),IF($AE25=2015,VLOOKUP(Brut!GX25,Semaines!$C$2:$L$523,9,FALSE),IF($AE25=2016,VLOOKUP(Brut!GX25,Semaines!$D$2:$L$523,8,FALSE),IF($AE25=2017,VLOOKUP(Brut!GX25,Semaines!$E$2:$L$523,7,FALSE),IF($AE25=2018,VLOOKUP(Brut!GX25,Semaines!$F$2:$L$523,6,FALSE),IF($AE25=2019,VLOOKUP(Brut!GX25,Semaines!$G$2:$L$523,5,FALSE),IF($AE25=2020,VLOOKUP(Brut!GX25,Semaines!$H$2:$L$523,4,FALSE),IF($AE25=2021,VLOOKUP(Brut!GX25,Semaines!$I$2:$L$523,3,FALSE),IF($AE25=2022,VLOOKUP(Brut!GX25,Semaines!$J$2:$L$523,2,FALSE),""))))))))))</f>
        <v>30</v>
      </c>
      <c r="GW25" s="119">
        <f>IF($AE25=2013,VLOOKUP(Brut!GX25,Semaines!$A$2:$L$523,12,FALSE),IF($AE25=2014,VLOOKUP(Brut!GX25,Semaines!$B$2:$L$523,11,FALSE),IF($AE25=2015,VLOOKUP(Brut!GX25,Semaines!$C$2:$L$523,10,FALSE),IF($AE25=2016,VLOOKUP(Brut!GX25,Semaines!$D$2:$L$523,9,FALSE),IF($AE25=2017,VLOOKUP(Brut!GX25,Semaines!$E$2:$L$523,8,FALSE),IF($AE25=2018,VLOOKUP(Brut!GX25,Semaines!$F$2:$L$523,7,FALSE),IF($AE25=2019,VLOOKUP(Brut!GX25,Semaines!$G$2:$L$523,6,FALSE),IF($AE25=2020,VLOOKUP(Brut!GX25,Semaines!$H$2:$L$523,5,FALSE),IF($AE25=2021,VLOOKUP(Brut!GX25,Semaines!$I$2:$L$523,4,FALSE),IF($AE25=2022,VLOOKUP(Brut!GX25,Semaines!$J$2:$L$523,3,FALSE),""))))))))))</f>
        <v>2018</v>
      </c>
      <c r="GX25" s="134"/>
      <c r="GY25" s="133"/>
      <c r="GZ25" s="208"/>
      <c r="HA25" s="214"/>
      <c r="HB25" s="215"/>
      <c r="HC25" s="182"/>
      <c r="HD25" s="209"/>
      <c r="HE25" s="208"/>
      <c r="HF25" s="118">
        <f>IF($AE25=2013,VLOOKUP(Brut!HH25,Semaines!$A$2:$L$523,11,FALSE),IF($AE25=2014,VLOOKUP(Brut!HH25,Semaines!$B$2:$L$523,10,FALSE),IF($AE25=2015,VLOOKUP(Brut!HH25,Semaines!$C$2:$L$523,9,FALSE),IF($AE25=2016,VLOOKUP(Brut!HH25,Semaines!$D$2:$L$523,8,FALSE),IF($AE25=2017,VLOOKUP(Brut!HH25,Semaines!$E$2:$L$523,7,FALSE),IF($AE25=2018,VLOOKUP(Brut!HH25,Semaines!$F$2:$L$523,6,FALSE),IF($AE25=2019,VLOOKUP(Brut!HH25,Semaines!$G$2:$L$523,5,FALSE),IF($AE25=2020,VLOOKUP(Brut!HH25,Semaines!$H$2:$L$523,4,FALSE),IF($AE25=2021,VLOOKUP(Brut!HH25,Semaines!$I$2:$L$523,3,FALSE),IF($AE25=2022,VLOOKUP(Brut!HH25,Semaines!$J$2:$L$523,2,FALSE),""))))))))))</f>
        <v>31</v>
      </c>
      <c r="HG25" s="119">
        <f>IF($AE25=2013,VLOOKUP(Brut!HH25,Semaines!$A$2:$L$523,12,FALSE),IF($AE25=2014,VLOOKUP(Brut!HH25,Semaines!$B$2:$L$523,11,FALSE),IF($AE25=2015,VLOOKUP(Brut!HH25,Semaines!$C$2:$L$523,10,FALSE),IF($AE25=2016,VLOOKUP(Brut!HH25,Semaines!$D$2:$L$523,9,FALSE),IF($AE25=2017,VLOOKUP(Brut!HH25,Semaines!$E$2:$L$523,8,FALSE),IF($AE25=2018,VLOOKUP(Brut!HH25,Semaines!$F$2:$L$523,7,FALSE),IF($AE25=2019,VLOOKUP(Brut!HH25,Semaines!$G$2:$L$523,6,FALSE),IF($AE25=2020,VLOOKUP(Brut!HH25,Semaines!$H$2:$L$523,5,FALSE),IF($AE25=2021,VLOOKUP(Brut!HH25,Semaines!$I$2:$L$523,4,FALSE),IF($AE25=2022,VLOOKUP(Brut!HH25,Semaines!$J$2:$L$523,3,FALSE),""))))))))))</f>
        <v>2018</v>
      </c>
      <c r="HH25" s="134"/>
      <c r="HI25" s="133"/>
      <c r="HJ25" s="210"/>
      <c r="HK25" s="209"/>
      <c r="HL25" s="118">
        <f>IF($AE25=2013,VLOOKUP(Brut!HN25,Semaines!$A$2:$L$523,11,FALSE),IF($AE25=2014,VLOOKUP(Brut!HN25,Semaines!$B$2:$L$523,10,FALSE),IF($AE25=2015,VLOOKUP(Brut!HN25,Semaines!$C$2:$L$523,9,FALSE),IF($AE25=2016,VLOOKUP(Brut!HN25,Semaines!$D$2:$L$523,8,FALSE),IF($AE25=2017,VLOOKUP(Brut!HN25,Semaines!$E$2:$L$523,7,FALSE),IF($AE25=2018,VLOOKUP(Brut!HN25,Semaines!$F$2:$L$523,6,FALSE),IF($AE25=2019,VLOOKUP(Brut!HN25,Semaines!$G$2:$L$523,5,FALSE),IF($AE25=2020,VLOOKUP(Brut!HN25,Semaines!$H$2:$L$523,4,FALSE),IF($AE25=2021,VLOOKUP(Brut!HN25,Semaines!$I$2:$L$523,3,FALSE),IF($AE25=2022,VLOOKUP(Brut!HN25,Semaines!$J$2:$L$523,2,FALSE),""))))))))))</f>
        <v>32</v>
      </c>
      <c r="HM25" s="119">
        <f>IF($AE25=2013,VLOOKUP(Brut!HN25,Semaines!$A$2:$L$523,12,FALSE),IF($AE25=2014,VLOOKUP(Brut!HN25,Semaines!$B$2:$L$523,11,FALSE),IF($AE25=2015,VLOOKUP(Brut!HN25,Semaines!$C$2:$L$523,10,FALSE),IF($AE25=2016,VLOOKUP(Brut!HN25,Semaines!$D$2:$L$523,9,FALSE),IF($AE25=2017,VLOOKUP(Brut!HN25,Semaines!$E$2:$L$523,8,FALSE),IF($AE25=2018,VLOOKUP(Brut!HN25,Semaines!$F$2:$L$523,7,FALSE),IF($AE25=2019,VLOOKUP(Brut!HN25,Semaines!$G$2:$L$523,6,FALSE),IF($AE25=2020,VLOOKUP(Brut!HN25,Semaines!$H$2:$L$523,5,FALSE),IF($AE25=2021,VLOOKUP(Brut!HN25,Semaines!$I$2:$L$523,4,FALSE),IF($AE25=2022,VLOOKUP(Brut!HN25,Semaines!$J$2:$L$523,3,FALSE),""))))))))))</f>
        <v>2018</v>
      </c>
      <c r="HN25" s="134"/>
      <c r="HO25" s="133"/>
      <c r="HP25" s="210"/>
      <c r="HQ25" s="211"/>
      <c r="HR25" s="210"/>
      <c r="HS25" s="209"/>
      <c r="HT25" s="209"/>
      <c r="HU25" s="208"/>
      <c r="HV25" s="208"/>
      <c r="HW25" s="210"/>
      <c r="HX25" s="209"/>
      <c r="HY25" s="229">
        <f>IF($AE25=2013,VLOOKUP(Brut!IA25,Semaines!$A$2:$L$523,11,FALSE),IF($AE25=2014,VLOOKUP(Brut!IA25,Semaines!$B$2:$L$523,10,FALSE),IF($AE25=2015,VLOOKUP(Brut!IA25,Semaines!$C$2:$L$523,9,FALSE),IF($AE25=2016,VLOOKUP(Brut!IA25,Semaines!$D$2:$L$523,8,FALSE),IF($AE25=2017,VLOOKUP(Brut!IA25,Semaines!$E$2:$L$523,7,FALSE),IF($AE25=2018,VLOOKUP(Brut!IA25,Semaines!$F$2:$L$523,6,FALSE),IF($AE25=2019,VLOOKUP(Brut!IA25,Semaines!$G$2:$L$523,5,FALSE),IF($AE25=2020,VLOOKUP(Brut!IA25,Semaines!$H$2:$L$523,4,FALSE),IF($AE25=2021,VLOOKUP(Brut!IA25,Semaines!$I$2:$L$523,3,FALSE),IF($AE25=2022,VLOOKUP(Brut!IA25,Semaines!$J$2:$L$523,2,FALSE),""))))))))))</f>
        <v>33</v>
      </c>
      <c r="HZ25" s="119">
        <f>IF($AE25=2013,VLOOKUP(Brut!IA25,Semaines!$A$2:$L$523,12,FALSE),IF($AE25=2014,VLOOKUP(Brut!IA25,Semaines!$B$2:$L$523,11,FALSE),IF($AE25=2015,VLOOKUP(Brut!IA25,Semaines!$C$2:$L$523,10,FALSE),IF($AE25=2016,VLOOKUP(Brut!IA25,Semaines!$D$2:$L$523,9,FALSE),IF($AE25=2017,VLOOKUP(Brut!IA25,Semaines!$E$2:$L$523,8,FALSE),IF($AE25=2018,VLOOKUP(Brut!IA25,Semaines!$F$2:$L$523,7,FALSE),IF($AE25=2019,VLOOKUP(Brut!IA25,Semaines!$G$2:$L$523,6,FALSE),IF($AE25=2020,VLOOKUP(Brut!IA25,Semaines!$H$2:$L$523,5,FALSE),IF($AE25=2021,VLOOKUP(Brut!IA25,Semaines!$I$2:$L$523,4,FALSE),IF($AE25=2022,VLOOKUP(Brut!IA25,Semaines!$J$2:$L$523,3,FALSE),""))))))))))</f>
        <v>2018</v>
      </c>
      <c r="IA25" s="134"/>
      <c r="IB25" s="133"/>
      <c r="IC25" s="118">
        <f>IF($AE25=2013,VLOOKUP(Brut!IE25,Semaines!$A$2:$L$523,11,FALSE),IF($AE25=2014,VLOOKUP(Brut!IE25,Semaines!$B$2:$L$523,10,FALSE),IF($AE25=2015,VLOOKUP(Brut!IE25,Semaines!$C$2:$L$523,9,FALSE),IF($AE25=2016,VLOOKUP(Brut!IE25,Semaines!$D$2:$L$523,8,FALSE),IF($AE25=2017,VLOOKUP(Brut!IE25,Semaines!$E$2:$L$523,7,FALSE),IF($AE25=2018,VLOOKUP(Brut!IE25,Semaines!$F$2:$L$523,6,FALSE),IF($AE25=2019,VLOOKUP(Brut!IE25,Semaines!$G$2:$L$523,5,FALSE),IF($AE25=2020,VLOOKUP(Brut!IE25,Semaines!$H$2:$L$523,4,FALSE),IF($AE25=2021,VLOOKUP(Brut!IE25,Semaines!$I$2:$L$523,3,FALSE),IF($AE25=2022,VLOOKUP(Brut!IE25,Semaines!$J$2:$L$523,2,FALSE),""))))))))))</f>
        <v>33</v>
      </c>
      <c r="ID25" s="119">
        <f>IF($AE25=2013,VLOOKUP(Brut!IE25,Semaines!$A$2:$L$523,12,FALSE),IF($AE25=2014,VLOOKUP(Brut!IE25,Semaines!$B$2:$L$523,11,FALSE),IF($AE25=2015,VLOOKUP(Brut!IE25,Semaines!$C$2:$L$523,10,FALSE),IF($AE25=2016,VLOOKUP(Brut!IE25,Semaines!$D$2:$L$523,9,FALSE),IF($AE25=2017,VLOOKUP(Brut!IE25,Semaines!$E$2:$L$523,8,FALSE),IF($AE25=2018,VLOOKUP(Brut!IE25,Semaines!$F$2:$L$523,7,FALSE),IF($AE25=2019,VLOOKUP(Brut!IE25,Semaines!$G$2:$L$523,6,FALSE),IF($AE25=2020,VLOOKUP(Brut!IE25,Semaines!$H$2:$L$523,5,FALSE),IF($AE25=2021,VLOOKUP(Brut!IE25,Semaines!$I$2:$L$523,4,FALSE),IF($AE25=2022,VLOOKUP(Brut!IE25,Semaines!$J$2:$L$523,3,FALSE),""))))))))))</f>
        <v>2018</v>
      </c>
      <c r="IE25" s="134"/>
      <c r="IF25" s="133"/>
      <c r="IG25" s="128">
        <f>IF(Import!AY15=0,"",Import!AY15)</f>
        <v>43452</v>
      </c>
      <c r="IH25" s="118">
        <f t="array" ref="IH25">IFERROR(IF(IG25="",IF(IE25="",IF(IC25="","",IF($AE25=2013,VLOOKUP(Brut!IE25+1,Semaines!$A$2:$L$523,11,FALSE),IF($AE25=2014,VLOOKUP(Brut!IE25+1,Semaines!$B$2:$L$523,10,FALSE),IF($AE25=2015,VLOOKUP(Brut!IE25+1,Semaines!$C$2:$L$523,9,FALSE),IF($AE25=2016,VLOOKUP(Brut!IE25+1,Semaines!$D$2:$L$523,8,FALSE),IF($AE25=2017,VLOOKUP(Brut!IE25+1,Semaines!$E$2:$L$523,7,FALSE),IF($AE25=2018,VLOOKUP(Brut!IE25+1,Semaines!$F$2:$L$523,6,FALSE),IF($AE25=2019,VLOOKUP(Brut!IE25+1,Semaines!$G$2:$L$523,5,FALSE),IF($AE25=2020,VLOOKUP(Brut!IE25+1,Semaines!$H$2:$L$523,4,FALSE),IF($AE25=2021,VLOOKUP(Brut!IE25+1,Semaines!$I$2:$L$523,3,FALSE),IF($AE25=2022,VLOOKUP(Brut!IE25+1,Semaines!$J$2:$L$523,2,FALSE),""))))))))))),IF(IF25="",IF($AE25=2013,VLOOKUP(Brut!IE25+1,Semaines!$A$2:$L$523,11,FALSE),IF($AE25=2014,VLOOKUP(Brut!IE25+1,Semaines!$B$2:$L$523,10,FALSE),IF($AE25=2015,VLOOKUP(Brut!IE25+1,Semaines!$C$2:$L$523,9,FALSE),IF($AE25=2016,VLOOKUP(Brut!IE25+1,Semaines!$D$2:$L$523,8,FALSE),IF($AE25=2017,VLOOKUP(Brut!IE25+1,Semaines!$E$2:$L$523,7,FALSE),IF($AE25=2018,VLOOKUP(Brut!IE25+1,Semaines!$F$2:$L$523,6,FALSE),IF($AE25=2019,VLOOKUP(Brut!IE25+1,Semaines!$G$2:$L$523,5,FALSE),IF($AE25=2020,VLOOKUP(Brut!IE25+1,Semaines!$H$2:$L$523,4,FALSE),IF($AE25=2021,VLOOKUP(Brut!IE25+1,Semaines!$I$2:$L$523,3,FALSE),IF($AE25=2022,VLOOKUP(Brut!IE25+1,Semaines!$J$2:$L$523,2,FALSE),"")))))))))),IF($AE25=2013,VLOOKUP(Brut!IG25+1,Semaines!$A$2:$L$523,11,FALSE),IF($AE25=2014,VLOOKUP(Brut!IG25+1,Semaines!$B$2:$L$523,10,FALSE),IF($AE25=2015,VLOOKUP(Brut!IG25+1,Semaines!$C$2:$L$523,9,FALSE),IF($AE25=2016,VLOOKUP(Brut!IG25+1,Semaines!$D$2:$L$523,8,FALSE),IF($AE25=2017,VLOOKUP(Brut!IG25+1,Semaines!$E$2:$L$523,7,FALSE),IF($AE25=2018,VLOOKUP(Brut!IG25+1,Semaines!$F$2:$L$523,6,FALSE),IF($AE25=2019,VLOOKUP(Brut!IG25+1,Semaines!$G$2:$L$523,5,FALSE),IF($AE25=2020,VLOOKUP(Brut!IG25+1,Semaines!$H$2:$L$523,4,FALSE),IF($AE25=2021,VLOOKUP(Brut!IG25+1,Semaines!$I$2:$L$523,3,FALSE),IF($AE25=2022,VLOOKUP(Brut!IG25+1,Semaines!$J$2:$L$523,2,FALSE),"")))))))))))),_xlfn.ISOWEEKNUM(IG25)),"")</f>
        <v>51</v>
      </c>
      <c r="II25" s="119">
        <f>IF(IG25="",IF(IF25="",IF(ID25="","",IF($AE25=2013,VLOOKUP(Brut!IJ25,Semaines!$A$2:$L$523,12,FALSE),IF($AE25=2014,VLOOKUP(Brut!IJ25,Semaines!$B$2:$L$523,11,FALSE),IF($AE25=2015,VLOOKUP(Brut!IJ25,Semaines!$C$2:$L$523,10,FALSE),IF($AE25=2016,VLOOKUP(Brut!IJ25,Semaines!$D$2:$L$523,9,FALSE),IF($AE25=2017,VLOOKUP(Brut!IJ25,Semaines!$E$2:$L$523,8,FALSE),IF($AE25=2018,VLOOKUP(Brut!IJ25,Semaines!$F$2:$L$523,7,FALSE),IF($AE25=2019,VLOOKUP(Brut!IJ25,Semaines!$G$2:$L$523,6,FALSE),IF($AE25=2020,VLOOKUP(Brut!IJ25,Semaines!$H$2:$L$523,5,FALSE),IF($AE25=2021,VLOOKUP(Brut!IJ25,Semaines!$I$2:$L$523,4,FALSE),IF($AE25=2022,VLOOKUP(Brut!IJ25,Semaines!$J$2:$L$523,3,FALSE),""))))))))))),IF(IE25="",IF($AE25=2013,VLOOKUP(Brut!IJ25,Semaines!$A$2:$L$523,12,FALSE),IF($AE25=2014,VLOOKUP(Brut!IJ25,Semaines!$B$2:$L$523,11,FALSE),IF($AE25=2015,VLOOKUP(Brut!IJ25,Semaines!$C$2:$L$523,10,FALSE),IF($AE25=2016,VLOOKUP(Brut!IJ25,Semaines!$D$2:$L$523,9,FALSE),IF($AE25=2017,VLOOKUP(Brut!IJ25,Semaines!$E$2:$L$523,8,FALSE),IF($AE25=2018,VLOOKUP(Brut!IJ25,Semaines!$F$2:$L$523,7,FALSE),IF($AE25=2019,VLOOKUP(Brut!IJ25,Semaines!$G$2:$L$523,6,FALSE),IF($AE25=2020,VLOOKUP(Brut!IJ25,Semaines!$H$2:$L$523,5,FALSE),IF($AE25=2021,VLOOKUP(Brut!IJ25,Semaines!$I$2:$L$523,4,FALSE),IF($AE25=2022,VLOOKUP(Brut!IJ25,Semaines!$J$2:$L$523,3,FALSE),"")))))))))),IF(ID25="","",IF($AE25=2013,VLOOKUP(Brut!IJ25,Semaines!$A$2:$L$523,12,FALSE),IF($AE25=2014,VLOOKUP(Brut!IJ25,Semaines!$B$2:$L$523,11,FALSE),IF($AE25=2015,VLOOKUP(Brut!IJ25,Semaines!$C$2:$L$523,10,FALSE),IF($AE25=2016,VLOOKUP(Brut!IJ25,Semaines!$D$2:$L$523,9,FALSE),IF($AE25=2017,VLOOKUP(Brut!IJ25,Semaines!$E$2:$L$523,8,FALSE),IF($AE25=2018,VLOOKUP(Brut!IJ25,Semaines!$F$2:$L$523,7,FALSE),IF($AE25=2019,VLOOKUP(Brut!IJ25,Semaines!$G$2:$L$523,6,FALSE),IF($AE25=2020,VLOOKUP(Brut!IJ25,Semaines!$H$2:$L$523,5,FALSE),IF($AE25=2021,VLOOKUP(Brut!IJ25,Semaines!$I$2:$L$523,4,FALSE),IF($AE25=2022,VLOOKUP(Brut!IJ25,Semaines!$J$2:$L$523,3,FALSE),""))))))))))))),IF(AND(MONTH(IG25)=12,_xlfn.ISOWEEKNUM(IG25)=1),YEAR(IG25)+1,YEAR(IG25)))</f>
        <v>2018</v>
      </c>
      <c r="IJ25" s="135"/>
      <c r="IK25" s="136"/>
      <c r="IL25" s="208"/>
      <c r="IM25" s="118">
        <f>IF($AE25=2013,VLOOKUP(Brut!IO25,Semaines!$A$2:$L$523,11,FALSE),IF($AE25=2014,VLOOKUP(Brut!IO25,Semaines!$B$2:$L$523,10,FALSE),IF($AE25=2015,VLOOKUP(Brut!IO25,Semaines!$C$2:$L$523,9,FALSE),IF($AE25=2016,VLOOKUP(Brut!IO25,Semaines!$D$2:$L$523,8,FALSE),IF($AE25=2017,VLOOKUP(Brut!IO25,Semaines!$E$2:$L$523,7,FALSE),IF($AE25=2018,VLOOKUP(Brut!IO25,Semaines!$F$2:$L$523,6,FALSE),IF($AE25=2019,VLOOKUP(Brut!IO25,Semaines!$G$2:$L$523,5,FALSE),IF($AE25=2020,VLOOKUP(Brut!IO25,Semaines!$H$2:$L$523,4,FALSE),IF($AE25=2021,VLOOKUP(Brut!IO25,Semaines!$I$2:$L$523,3,FALSE),IF($AE25=2022,VLOOKUP(Brut!IO25,Semaines!$J$2:$L$523,2,FALSE),""))))))))))</f>
        <v>34</v>
      </c>
      <c r="IN25" s="119">
        <f>IF($AE25=2013,VLOOKUP(Brut!IO25,Semaines!$A$2:$L$523,12,FALSE),IF($AE25=2014,VLOOKUP(Brut!IO25,Semaines!$B$2:$L$523,11,FALSE),IF($AE25=2015,VLOOKUP(Brut!IO25,Semaines!$C$2:$L$523,10,FALSE),IF($AE25=2016,VLOOKUP(Brut!IO25,Semaines!$D$2:$L$523,9,FALSE),IF($AE25=2017,VLOOKUP(Brut!IO25,Semaines!$E$2:$L$523,8,FALSE),IF($AE25=2018,VLOOKUP(Brut!IO25,Semaines!$F$2:$L$523,7,FALSE),IF($AE25=2019,VLOOKUP(Brut!IO25,Semaines!$G$2:$L$523,6,FALSE),IF($AE25=2020,VLOOKUP(Brut!IO25,Semaines!$H$2:$L$523,5,FALSE),IF($AE25=2021,VLOOKUP(Brut!IO25,Semaines!$I$2:$L$523,4,FALSE),IF($AE25=2022,VLOOKUP(Brut!IO25,Semaines!$J$2:$L$523,3,FALSE),""))))))))))</f>
        <v>2018</v>
      </c>
      <c r="IO25" s="134"/>
      <c r="IP25" s="133"/>
      <c r="IQ25" s="118">
        <f>IF($AE25=2013,VLOOKUP(Brut!IS25,Semaines!$A$2:$L$523,11,FALSE),IF($AE25=2014,VLOOKUP(Brut!IS25,Semaines!$B$2:$L$523,10,FALSE),IF($AE25=2015,VLOOKUP(Brut!IS25,Semaines!$C$2:$L$523,9,FALSE),IF($AE25=2016,VLOOKUP(Brut!IS25,Semaines!$D$2:$L$523,8,FALSE),IF($AE25=2017,VLOOKUP(Brut!IS25,Semaines!$E$2:$L$523,7,FALSE),IF($AE25=2018,VLOOKUP(Brut!IS25,Semaines!$F$2:$L$523,6,FALSE),IF($AE25=2019,VLOOKUP(Brut!IS25,Semaines!$G$2:$L$523,5,FALSE),IF($AE25=2020,VLOOKUP(Brut!IS25,Semaines!$H$2:$L$523,4,FALSE),IF($AE25=2021,VLOOKUP(Brut!IS25,Semaines!$I$2:$L$523,3,FALSE),IF($AE25=2022,VLOOKUP(Brut!IS25,Semaines!$J$2:$L$523,2,FALSE),""))))))))))</f>
        <v>35</v>
      </c>
      <c r="IR25" s="119">
        <f>IF($AE25=2013,VLOOKUP(Brut!IS25,Semaines!$A$2:$L$523,12,FALSE),IF($AE25=2014,VLOOKUP(Brut!IS25,Semaines!$B$2:$L$523,11,FALSE),IF($AE25=2015,VLOOKUP(Brut!IS25,Semaines!$C$2:$L$523,10,FALSE),IF($AE25=2016,VLOOKUP(Brut!IS25,Semaines!$D$2:$L$523,9,FALSE),IF($AE25=2017,VLOOKUP(Brut!IS25,Semaines!$E$2:$L$523,8,FALSE),IF($AE25=2018,VLOOKUP(Brut!IS25,Semaines!$F$2:$L$523,7,FALSE),IF($AE25=2019,VLOOKUP(Brut!IS25,Semaines!$G$2:$L$523,6,FALSE),IF($AE25=2020,VLOOKUP(Brut!IS25,Semaines!$H$2:$L$523,5,FALSE),IF($AE25=2021,VLOOKUP(Brut!IS25,Semaines!$I$2:$L$523,4,FALSE),IF($AE25=2022,VLOOKUP(Brut!IS25,Semaines!$J$2:$L$523,3,FALSE),""))))))))))</f>
        <v>2018</v>
      </c>
      <c r="IS25" s="134"/>
      <c r="IT25" s="230"/>
      <c r="IU25" s="210"/>
      <c r="IV25" s="209"/>
      <c r="IW25" s="208"/>
      <c r="IX25" s="208"/>
      <c r="IY25" s="118">
        <f>IF($AE25=2013,VLOOKUP(Brut!JA25,Semaines!$A$2:$L$523,11,FALSE),IF($AE25=2014,VLOOKUP(Brut!JA25,Semaines!$B$2:$L$523,10,FALSE),IF($AE25=2015,VLOOKUP(Brut!JA25,Semaines!$C$2:$L$523,9,FALSE),IF($AE25=2016,VLOOKUP(Brut!JA25,Semaines!$D$2:$L$523,8,FALSE),IF($AE25=2017,VLOOKUP(Brut!JA25,Semaines!$E$2:$L$523,7,FALSE),IF($AE25=2018,VLOOKUP(Brut!JA25,Semaines!$F$2:$L$523,6,FALSE),IF($AE25=2019,VLOOKUP(Brut!JA25,Semaines!$G$2:$L$523,5,FALSE),IF($AE25=2020,VLOOKUP(Brut!JA25,Semaines!$H$2:$L$523,4,FALSE),IF($AE25=2021,VLOOKUP(Brut!JA25,Semaines!$I$2:$L$523,3,FALSE),IF($AE25=2022,VLOOKUP(Brut!JA25,Semaines!$J$2:$L$523,2,FALSE),""))))))))))</f>
        <v>35</v>
      </c>
      <c r="IZ25" s="119">
        <f>IF($AE25=2013,VLOOKUP(Brut!JA25,Semaines!$A$2:$L$523,12,FALSE),IF($AE25=2014,VLOOKUP(Brut!JA25,Semaines!$B$2:$L$523,11,FALSE),IF($AE25=2015,VLOOKUP(Brut!JA25,Semaines!$C$2:$L$523,10,FALSE),IF($AE25=2016,VLOOKUP(Brut!JA25,Semaines!$D$2:$L$523,9,FALSE),IF($AE25=2017,VLOOKUP(Brut!JA25,Semaines!$E$2:$L$523,8,FALSE),IF($AE25=2018,VLOOKUP(Brut!JA25,Semaines!$F$2:$L$523,7,FALSE),IF($AE25=2019,VLOOKUP(Brut!JA25,Semaines!$G$2:$L$523,6,FALSE),IF($AE25=2020,VLOOKUP(Brut!JA25,Semaines!$H$2:$L$523,5,FALSE),IF($AE25=2021,VLOOKUP(Brut!JA25,Semaines!$I$2:$L$523,4,FALSE),IF($AE25=2022,VLOOKUP(Brut!JA25,Semaines!$J$2:$L$523,3,FALSE),""))))))))))</f>
        <v>2018</v>
      </c>
      <c r="JA25" s="134"/>
      <c r="JB25" s="133"/>
      <c r="JC25" s="210"/>
      <c r="JD25" s="211"/>
      <c r="JE25" s="210"/>
      <c r="JF25" s="209"/>
      <c r="JG25" s="208"/>
      <c r="JH25" s="118">
        <f>IF($AE25=2013,VLOOKUP(Brut!JJ25,Semaines!$A$2:$L$523,11,FALSE),IF($AE25=2014,VLOOKUP(Brut!JJ25,Semaines!$B$2:$L$523,10,FALSE),IF($AE25=2015,VLOOKUP(Brut!JJ25,Semaines!$C$2:$L$523,9,FALSE),IF($AE25=2016,VLOOKUP(Brut!JJ25,Semaines!$D$2:$L$523,8,FALSE),IF($AE25=2017,VLOOKUP(Brut!JJ25,Semaines!$E$2:$L$523,7,FALSE),IF($AE25=2018,VLOOKUP(Brut!JJ25,Semaines!$F$2:$L$523,6,FALSE),IF($AE25=2019,VLOOKUP(Brut!JJ25,Semaines!$G$2:$L$523,5,FALSE),IF($AE25=2020,VLOOKUP(Brut!JJ25,Semaines!$H$2:$L$523,4,FALSE),IF($AE25=2021,VLOOKUP(Brut!JJ25,Semaines!$I$2:$L$523,3,FALSE),IF($AE25=2022,VLOOKUP(Brut!JJ25,Semaines!$J$2:$L$523,2,FALSE),""))))))))))</f>
        <v>36</v>
      </c>
      <c r="JI25" s="119">
        <f>IF($AE25=2013,VLOOKUP(Brut!JJ25,Semaines!$A$2:$L$523,12,FALSE),IF($AE25=2014,VLOOKUP(Brut!JJ25,Semaines!$B$2:$L$523,11,FALSE),IF($AE25=2015,VLOOKUP(Brut!JJ25,Semaines!$C$2:$L$523,10,FALSE),IF($AE25=2016,VLOOKUP(Brut!JJ25,Semaines!$D$2:$L$523,9,FALSE),IF($AE25=2017,VLOOKUP(Brut!JJ25,Semaines!$E$2:$L$523,8,FALSE),IF($AE25=2018,VLOOKUP(Brut!JJ25,Semaines!$F$2:$L$523,7,FALSE),IF($AE25=2019,VLOOKUP(Brut!JJ25,Semaines!$G$2:$L$523,6,FALSE),IF($AE25=2020,VLOOKUP(Brut!JJ25,Semaines!$H$2:$L$523,5,FALSE),IF($AE25=2021,VLOOKUP(Brut!JJ25,Semaines!$I$2:$L$523,4,FALSE),IF($AE25=2022,VLOOKUP(Brut!JJ25,Semaines!$J$2:$L$523,3,FALSE),""))))))))))</f>
        <v>2018</v>
      </c>
      <c r="JJ25" s="134"/>
      <c r="JK25" s="133"/>
      <c r="JL25" s="118">
        <f>IF($AE25=2013,VLOOKUP(Brut!JN25,Semaines!$A$2:$L$523,11,FALSE),IF($AE25=2014,VLOOKUP(Brut!JN25,Semaines!$B$2:$L$523,10,FALSE),IF($AE25=2015,VLOOKUP(Brut!JN25,Semaines!$C$2:$L$523,9,FALSE),IF($AE25=2016,VLOOKUP(Brut!JN25,Semaines!$D$2:$L$523,8,FALSE),IF($AE25=2017,VLOOKUP(Brut!JN25,Semaines!$E$2:$L$523,7,FALSE),IF($AE25=2018,VLOOKUP(Brut!JN25,Semaines!$F$2:$L$523,6,FALSE),IF($AE25=2019,VLOOKUP(Brut!JN25,Semaines!$G$2:$L$523,5,FALSE),IF($AE25=2020,VLOOKUP(Brut!JN25,Semaines!$H$2:$L$523,4,FALSE),IF($AE25=2021,VLOOKUP(Brut!JN25,Semaines!$I$2:$L$523,3,FALSE),IF($AE25=2022,VLOOKUP(Brut!JN25,Semaines!$J$2:$L$523,2,FALSE),""))))))))))</f>
        <v>37</v>
      </c>
      <c r="JM25" s="119">
        <f>IF($AE25=2013,VLOOKUP(Brut!JN25,Semaines!$A$2:$L$523,12,FALSE),IF($AE25=2014,VLOOKUP(Brut!JN25,Semaines!$B$2:$L$523,11,FALSE),IF($AE25=2015,VLOOKUP(Brut!JN25,Semaines!$C$2:$L$523,10,FALSE),IF($AE25=2016,VLOOKUP(Brut!JN25,Semaines!$D$2:$L$523,9,FALSE),IF($AE25=2017,VLOOKUP(Brut!JN25,Semaines!$E$2:$L$523,8,FALSE),IF($AE25=2018,VLOOKUP(Brut!JN25,Semaines!$F$2:$L$523,7,FALSE),IF($AE25=2019,VLOOKUP(Brut!JN25,Semaines!$G$2:$L$523,6,FALSE),IF($AE25=2020,VLOOKUP(Brut!JN25,Semaines!$H$2:$L$523,5,FALSE),IF($AE25=2021,VLOOKUP(Brut!JN25,Semaines!$I$2:$L$523,4,FALSE),IF($AE25=2022,VLOOKUP(Brut!JN25,Semaines!$J$2:$L$523,3,FALSE),""))))))))))</f>
        <v>2018</v>
      </c>
      <c r="JN25" s="134"/>
      <c r="JO25" s="133"/>
      <c r="JP25" s="128">
        <f>IF(Import!BC15=0,"",Import!BC15)</f>
        <v>43483</v>
      </c>
      <c r="JQ25" s="118">
        <f t="array" ref="JQ25">IFERROR(IF(JP25="",IF(JN25="",IF(JL25="","",IF($AE25=2013,VLOOKUP(Brut!JN25+1,Semaines!$A$2:$L$523,11,FALSE),IF($AE25=2014,VLOOKUP(Brut!JN25+1,Semaines!$B$2:$L$523,10,FALSE),IF($AE25=2015,VLOOKUP(Brut!JN25+1,Semaines!$C$2:$L$523,9,FALSE),IF($AE25=2016,VLOOKUP(Brut!JN25+1,Semaines!$D$2:$L$523,8,FALSE),IF($AE25=2017,VLOOKUP(Brut!JN25+1,Semaines!$E$2:$L$523,7,FALSE),IF($AE25=2018,VLOOKUP(Brut!JN25+1,Semaines!$F$2:$L$523,6,FALSE),IF($AE25=2019,VLOOKUP(Brut!JN25+1,Semaines!$G$2:$L$523,5,FALSE),IF($AE25=2020,VLOOKUP(Brut!JN25+1,Semaines!$H$2:$L$523,4,FALSE),IF($AE25=2021,VLOOKUP(Brut!JN25+1,Semaines!$I$2:$L$523,3,FALSE),IF($AE25=2022,VLOOKUP(Brut!JN25+1,Semaines!$J$2:$L$523,2,FALSE),""))))))))))),IF(JO25="",IF($AE25=2013,VLOOKUP(Brut!JN25+1,Semaines!$A$2:$L$523,11,FALSE),IF($AE25=2014,VLOOKUP(Brut!JN25+1,Semaines!$B$2:$L$523,10,FALSE),IF($AE25=2015,VLOOKUP(Brut!JN25+1,Semaines!$C$2:$L$523,9,FALSE),IF($AE25=2016,VLOOKUP(Brut!JN25+1,Semaines!$D$2:$L$523,8,FALSE),IF($AE25=2017,VLOOKUP(Brut!JN25+1,Semaines!$E$2:$L$523,7,FALSE),IF($AE25=2018,VLOOKUP(Brut!JN25+1,Semaines!$F$2:$L$523,6,FALSE),IF($AE25=2019,VLOOKUP(Brut!JN25+1,Semaines!$G$2:$L$523,5,FALSE),IF($AE25=2020,VLOOKUP(Brut!JN25+1,Semaines!$H$2:$L$523,4,FALSE),IF($AE25=2021,VLOOKUP(Brut!JN25+1,Semaines!$I$2:$L$523,3,FALSE),IF($AE25=2022,VLOOKUP(Brut!JN25+1,Semaines!$J$2:$L$523,2,FALSE),"")))))))))),IF($AE25=2013,VLOOKUP(Brut!JP25+1,Semaines!$A$2:$L$523,11,FALSE),IF($AE25=2014,VLOOKUP(Brut!JP25+1,Semaines!$B$2:$L$523,10,FALSE),IF($AE25=2015,VLOOKUP(Brut!JP25+1,Semaines!$C$2:$L$523,9,FALSE),IF($AE25=2016,VLOOKUP(Brut!JP25+1,Semaines!$D$2:$L$523,8,FALSE),IF($AE25=2017,VLOOKUP(Brut!JP25+1,Semaines!$E$2:$L$523,7,FALSE),IF($AE25=2018,VLOOKUP(Brut!JP25+1,Semaines!$F$2:$L$523,6,FALSE),IF($AE25=2019,VLOOKUP(Brut!JP25+1,Semaines!$G$2:$L$523,5,FALSE),IF($AE25=2020,VLOOKUP(Brut!JP25+1,Semaines!$H$2:$L$523,4,FALSE),IF($AE25=2021,VLOOKUP(Brut!JP25+1,Semaines!$I$2:$L$523,3,FALSE),IF($AE25=2022,VLOOKUP(Brut!JP25+1,Semaines!$J$2:$L$523,2,FALSE),"")))))))))))),_xlfn.ISOWEEKNUM(JP25)),"")</f>
        <v>3</v>
      </c>
      <c r="JR25" s="119">
        <f>IF(JP25="",IF(JO25="",IF(JM25="","",IF($AE25=2013,VLOOKUP(Brut!JS25,Semaines!$A$2:$L$523,12,FALSE),IF($AE25=2014,VLOOKUP(Brut!JS25,Semaines!$B$2:$L$523,11,FALSE),IF($AE25=2015,VLOOKUP(Brut!JS25,Semaines!$C$2:$L$523,10,FALSE),IF($AE25=2016,VLOOKUP(Brut!JS25,Semaines!$D$2:$L$523,9,FALSE),IF($AE25=2017,VLOOKUP(Brut!JS25,Semaines!$E$2:$L$523,8,FALSE),IF($AE25=2018,VLOOKUP(Brut!JS25,Semaines!$F$2:$L$523,7,FALSE),IF($AE25=2019,VLOOKUP(Brut!JS25,Semaines!$G$2:$L$523,6,FALSE),IF($AE25=2020,VLOOKUP(Brut!JS25,Semaines!$H$2:$L$523,5,FALSE),IF($AE25=2021,VLOOKUP(Brut!JS25,Semaines!$I$2:$L$523,4,FALSE),IF($AE25=2022,VLOOKUP(Brut!JS25,Semaines!$J$2:$L$523,3,FALSE),""))))))))))),IF(JN25="",IF($AE25=2013,VLOOKUP(Brut!JS25,Semaines!$A$2:$L$523,12,FALSE),IF($AE25=2014,VLOOKUP(Brut!JS25,Semaines!$B$2:$L$523,11,FALSE),IF($AE25=2015,VLOOKUP(Brut!JS25,Semaines!$C$2:$L$523,10,FALSE),IF($AE25=2016,VLOOKUP(Brut!JS25,Semaines!$D$2:$L$523,9,FALSE),IF($AE25=2017,VLOOKUP(Brut!JS25,Semaines!$E$2:$L$523,8,FALSE),IF($AE25=2018,VLOOKUP(Brut!JS25,Semaines!$F$2:$L$523,7,FALSE),IF($AE25=2019,VLOOKUP(Brut!JS25,Semaines!$G$2:$L$523,6,FALSE),IF($AE25=2020,VLOOKUP(Brut!JS25,Semaines!$H$2:$L$523,5,FALSE),IF($AE25=2021,VLOOKUP(Brut!JS25,Semaines!$I$2:$L$523,4,FALSE),IF($AE25=2022,VLOOKUP(Brut!JS25,Semaines!$J$2:$L$523,3,FALSE),"")))))))))),IF(JM25="","",IF($AE25=2013,VLOOKUP(Brut!JS25,Semaines!$A$2:$L$523,12,FALSE),IF($AE25=2014,VLOOKUP(Brut!JS25,Semaines!$B$2:$L$523,11,FALSE),IF($AE25=2015,VLOOKUP(Brut!JS25,Semaines!$C$2:$L$523,10,FALSE),IF($AE25=2016,VLOOKUP(Brut!JS25,Semaines!$D$2:$L$523,9,FALSE),IF($AE25=2017,VLOOKUP(Brut!JS25,Semaines!$E$2:$L$523,8,FALSE),IF($AE25=2018,VLOOKUP(Brut!JS25,Semaines!$F$2:$L$523,7,FALSE),IF($AE25=2019,VLOOKUP(Brut!JS25,Semaines!$G$2:$L$523,6,FALSE),IF($AE25=2020,VLOOKUP(Brut!JS25,Semaines!$H$2:$L$523,5,FALSE),IF($AE25=2021,VLOOKUP(Brut!JS25,Semaines!$I$2:$L$523,4,FALSE),IF($AE25=2022,VLOOKUP(Brut!JS25,Semaines!$J$2:$L$523,3,FALSE),""))))))))))))),IF(AND(MONTH(JP25)=12,_xlfn.ISOWEEKNUM(JP25)=1),YEAR(JP25)+1,YEAR(JP25)))</f>
        <v>2019</v>
      </c>
      <c r="JS25" s="224">
        <f>IFERROR(IF(JP25="",IF(AND(Brut!W25&lt;&gt;"Pas ouvert",Brut!W25&lt;&gt;"Annulé"),IF(Brut!JP25="",SUM(Brut!JN25-Brut!AD25),SUM(Brut!JP25-Brut!AD25)),IF(Brut!W25="Annulé","Annulé","Pas ouvert")),SUM(Brut!JU25-Brut!AD25)),"")</f>
        <v>51</v>
      </c>
      <c r="JT25" s="225">
        <f>IF(OR(JS25="Annulé",JS25=""),"",IF(JS25="Pas ouvert",IF(JQ25="","",INT(SUM(Brut!JU25-Brut!AD25)/4)),INT(JS25/4)))</f>
        <v>12</v>
      </c>
      <c r="JU25" s="226" t="str">
        <f t="shared" si="16"/>
        <v>Mois</v>
      </c>
      <c r="JV25" s="227">
        <f>IF(OR(JS25="Annulé",JS25=""),"",IF(JS25="Pas ouvert",IF(JQ25="","",SUM(Brut!JU25-Brut!AD25)-(JT25*4)),IF(JS25-(JT25*4)=0,"",JS25-(JT25*4))))</f>
        <v>3</v>
      </c>
      <c r="JW25" s="228" t="str">
        <f t="shared" si="17"/>
        <v>Semaines</v>
      </c>
      <c r="JY25" s="208"/>
    </row>
    <row r="26" spans="1:285" x14ac:dyDescent="0.3">
      <c r="A26" s="235" t="str">
        <f>IF(Import!A16=0,"",Import!A16)</f>
        <v>15</v>
      </c>
      <c r="B26" s="236" t="str">
        <f>IF(Import!D16=0,"",Import!D16)</f>
        <v>15</v>
      </c>
      <c r="C26" s="236" t="str">
        <f>IF(Import!E16=0,"",Import!E16)</f>
        <v/>
      </c>
      <c r="D26" s="237" t="str">
        <f t="shared" si="11"/>
        <v/>
      </c>
      <c r="E26" s="236" t="str">
        <f>IF(Import!I16=0,"",Import!I16)</f>
        <v/>
      </c>
      <c r="F26" s="236" t="str">
        <f>IF(Import!J16="","",Import!J16)</f>
        <v/>
      </c>
      <c r="G26" s="236" t="str">
        <f>IF(Import!K16="","",Import!K16)</f>
        <v/>
      </c>
      <c r="H26" s="238" t="str">
        <f>IF(Import!L16=0,"",Import!L16)</f>
        <v>17</v>
      </c>
      <c r="I26" s="236" t="str">
        <f>IF(Import!N16=0,"",Import!N16)</f>
        <v/>
      </c>
      <c r="J26" s="239"/>
      <c r="K26" s="130">
        <f>IF(Import!O16=0,"",Import!O16)</f>
        <v>42440</v>
      </c>
      <c r="L26" s="130">
        <f>IF(Import!P16=0,"",Import!P16)</f>
        <v>42459</v>
      </c>
      <c r="M26" s="233" t="str">
        <f>IF(L26&lt;&gt;"","Annulé",IF(Import!R16=0,"",Import!R16))</f>
        <v>Annulé</v>
      </c>
      <c r="N26" s="233" t="str">
        <f>IF(L26&lt;&gt;"","Annulé",IF(Import!S16=0,"",Import!S16))</f>
        <v>Annulé</v>
      </c>
      <c r="O26" s="233" t="str">
        <f>IF(N26="Annulé","Annulé",IF(Import!T16=0,"",Import!T16))</f>
        <v>Annulé</v>
      </c>
      <c r="P26" s="130">
        <f>IF(Import!U16=0,IF($L26&lt;&gt;"","Annulé",IF($K26="","","En attente")),Import!U16)</f>
        <v>42452</v>
      </c>
      <c r="Q26" s="130" t="str">
        <f>IF(Import!V16=0,IF($L26&lt;&gt;"","Annulé",IF($K26="","","En attente")),Import!V16)</f>
        <v>Annulé</v>
      </c>
      <c r="R26" s="130" t="str">
        <f>IF(Import!W16=0,IF($L26&lt;&gt;"","Annulé",IF($K26="","","En attente")),Import!W16)</f>
        <v>Annulé</v>
      </c>
      <c r="S26" s="130" t="str">
        <f>IF(Import!X16=0,IF($L26&lt;&gt;"","Annulé",IF($K26="","","En attente")),Import!X16)</f>
        <v>Annulé</v>
      </c>
      <c r="T26" s="130" t="str">
        <f>IF(Import!Y16=0,IF($L26&lt;&gt;"","Annulé",IF($K26="","","En attente")),Import!Y16)</f>
        <v>Annulé</v>
      </c>
      <c r="U26" s="130" t="str">
        <f>IF(Import!Z16=0,IF($L26&lt;&gt;"","Annulé",IF($K26="","","En attente")),Import!Z16)</f>
        <v>Annulé</v>
      </c>
      <c r="V26" s="131"/>
      <c r="W26" s="130" t="str">
        <f>IF($L26&lt;&gt;"","Annulé",IF(Import!AA16=0,IF(K26="","","Pas ouvert"),Import!AA16))</f>
        <v>Annulé</v>
      </c>
      <c r="X26" s="130" t="str">
        <f>IF($L26&lt;&gt;"","Annulé",IF(Import!AB16=0,IF($W26&lt;&gt;"",IF(W26="Pas ouvert","Pas ouvert","En cours"),""),Import!AB16))</f>
        <v>Annulé</v>
      </c>
      <c r="Y26" s="233" t="str">
        <f>IF($L26&lt;&gt;"","Annulé",IF(Import!AC16=0,"",Import!AC16))</f>
        <v>Annulé</v>
      </c>
      <c r="Z26" s="233" t="str">
        <f>IF($L26&lt;&gt;"","Annulé",IF(Import!AD16=0,"",Import!AD16))</f>
        <v>Annulé</v>
      </c>
      <c r="AA26" s="234" t="str">
        <f t="shared" si="12"/>
        <v>Annulé</v>
      </c>
      <c r="AB26" s="129" t="str">
        <f t="shared" si="13"/>
        <v/>
      </c>
      <c r="AC26" s="207"/>
      <c r="AD26" s="231" t="str">
        <f t="shared" si="14"/>
        <v/>
      </c>
      <c r="AE26" s="232" t="str">
        <f t="shared" si="15"/>
        <v/>
      </c>
      <c r="AF26" s="128" t="str">
        <f>IF(Import!AE16=0,"",Import!AE16)</f>
        <v/>
      </c>
      <c r="AG26" s="211"/>
      <c r="AH26" s="209"/>
      <c r="AI26" s="208"/>
      <c r="AJ26" s="118" t="str">
        <f>IF($AE26=2013,VLOOKUP(Brut!AJ26,Semaines!$A$2:$L$523,11,FALSE),IF($AE26=2014,VLOOKUP(Brut!AJ26,Semaines!$B$2:$L$523,10,FALSE),IF($AE26=2015,VLOOKUP(Brut!AJ26,Semaines!$C$2:$L$523,9,FALSE),IF($AE26=2016,VLOOKUP(Brut!AJ26,Semaines!$D$2:$L$523,8,FALSE),IF($AE26=2017,VLOOKUP(Brut!AJ26,Semaines!$E$2:$L$523,7,FALSE),IF($AE26=2018,VLOOKUP(Brut!AJ26,Semaines!$F$2:$L$523,6,FALSE),IF($AE26=2019,VLOOKUP(Brut!AJ26,Semaines!$G$2:$L$523,5,FALSE),IF($AE26=2020,VLOOKUP(Brut!AJ26,Semaines!$H$2:$L$523,4,FALSE),IF($AE26=2021,VLOOKUP(Brut!AJ26,Semaines!$I$2:$L$523,3,FALSE),IF($AE26=2022,VLOOKUP(Brut!AJ26,Semaines!$J$2:$L$523,2,FALSE),""))))))))))</f>
        <v/>
      </c>
      <c r="AK26" s="119" t="str">
        <f>IF($AE26=2013,VLOOKUP(Brut!AJ26,Semaines!$A$2:$L$523,12,FALSE),IF($AE26=2014,VLOOKUP(Brut!AJ26,Semaines!$B$2:$L$523,11,FALSE),IF($AE26=2015,VLOOKUP(Brut!AJ26,Semaines!$C$2:$L$523,10,FALSE),IF($AE26=2016,VLOOKUP(Brut!AJ26,Semaines!$D$2:$L$523,9,FALSE),IF($AE26=2017,VLOOKUP(Brut!AJ26,Semaines!$E$2:$L$523,8,FALSE),IF($AE26=2018,VLOOKUP(Brut!AJ26,Semaines!$F$2:$L$523,7,FALSE),IF($AE26=2019,VLOOKUP(Brut!AJ26,Semaines!$G$2:$L$523,6,FALSE),IF($AE26=2020,VLOOKUP(Brut!AJ26,Semaines!$H$2:$L$523,5,FALSE),IF($AE26=2021,VLOOKUP(Brut!AJ26,Semaines!$I$2:$L$523,4,FALSE),IF($AE26=2022,VLOOKUP(Brut!AJ26,Semaines!$J$2:$L$523,3,FALSE),""))))))))))</f>
        <v/>
      </c>
      <c r="AL26" s="132"/>
      <c r="AM26" s="133"/>
      <c r="AN26" s="128" t="str">
        <f>IF(Import!AI16=0,"",Import!AI16)</f>
        <v/>
      </c>
      <c r="AO26" s="118" t="str">
        <f t="array" ref="AO26">IFERROR(IF(AN26="",IF(AL26="",IF(AJ26="","",IF($AE26=2013,VLOOKUP(Brut!AJ26+1,Semaines!$A$2:$L$523,11,FALSE),IF($AE26=2014,VLOOKUP(Brut!AJ26+1,Semaines!$B$2:$L$523,10,FALSE),IF($AE26=2015,VLOOKUP(Brut!AJ26+1,Semaines!$C$2:$L$523,9,FALSE),IF($AE26=2016,VLOOKUP(Brut!AJ26+1,Semaines!$D$2:$L$523,8,FALSE),IF($AE26=2017,VLOOKUP(Brut!AJ26+1,Semaines!$E$2:$L$523,7,FALSE),IF($AE26=2018,VLOOKUP(Brut!AJ26+1,Semaines!$F$2:$L$523,6,FALSE),IF($AE26=2019,VLOOKUP(Brut!AJ26+1,Semaines!$G$2:$L$523,5,FALSE),IF($AE26=2020,VLOOKUP(Brut!AJ26+1,Semaines!$H$2:$L$523,4,FALSE),IF($AE26=2021,VLOOKUP(Brut!AJ26+1,Semaines!$I$2:$L$523,3,FALSE),IF($AE26=2022,VLOOKUP(Brut!AJ26+1,Semaines!$J$2:$L$523,2,FALSE),""))))))))))),IF(AM26="",IF($AE26=2013,VLOOKUP(Brut!AJ26+1,Semaines!$A$2:$L$523,11,FALSE),IF($AE26=2014,VLOOKUP(Brut!AJ26+1,Semaines!$B$2:$L$523,10,FALSE),IF($AE26=2015,VLOOKUP(Brut!AJ26+1,Semaines!$C$2:$L$523,9,FALSE),IF($AE26=2016,VLOOKUP(Brut!AJ26+1,Semaines!$D$2:$L$523,8,FALSE),IF($AE26=2017,VLOOKUP(Brut!AJ26+1,Semaines!$E$2:$L$523,7,FALSE),IF($AE26=2018,VLOOKUP(Brut!AJ26+1,Semaines!$F$2:$L$523,6,FALSE),IF($AE26=2019,VLOOKUP(Brut!AJ26+1,Semaines!$G$2:$L$523,5,FALSE),IF($AE26=2020,VLOOKUP(Brut!AJ26+1,Semaines!$H$2:$L$523,4,FALSE),IF($AE26=2021,VLOOKUP(Brut!AJ26+1,Semaines!$I$2:$L$523,3,FALSE),IF($AE26=2022,VLOOKUP(Brut!AJ26+1,Semaines!$J$2:$L$523,2,FALSE),"")))))))))),IF($AE26=2013,VLOOKUP(Brut!AL26+1,Semaines!$A$2:$L$523,11,FALSE),IF($AE26=2014,VLOOKUP(Brut!AL26+1,Semaines!$B$2:$L$523,10,FALSE),IF($AE26=2015,VLOOKUP(Brut!AL26+1,Semaines!$C$2:$L$523,9,FALSE),IF($AE26=2016,VLOOKUP(Brut!AL26+1,Semaines!$D$2:$L$523,8,FALSE),IF($AE26=2017,VLOOKUP(Brut!AL26+1,Semaines!$E$2:$L$523,7,FALSE),IF($AE26=2018,VLOOKUP(Brut!AL26+1,Semaines!$F$2:$L$523,6,FALSE),IF($AE26=2019,VLOOKUP(Brut!AL26+1,Semaines!$G$2:$L$523,5,FALSE),IF($AE26=2020,VLOOKUP(Brut!AL26+1,Semaines!$H$2:$L$523,4,FALSE),IF($AE26=2021,VLOOKUP(Brut!AL26+1,Semaines!$I$2:$L$523,3,FALSE),IF($AE26=2022,VLOOKUP(Brut!AL26+1,Semaines!$J$2:$L$523,2,FALSE),"")))))))))))),_xlfn.ISOWEEKNUM(AN26)),"")</f>
        <v/>
      </c>
      <c r="AP26" s="119" t="str">
        <f>IF(AN26="",IF(AM26="",IF(AK26="","",IF($AE26=2013,VLOOKUP(Brut!AO26,Semaines!$A$2:$L$523,12,FALSE),IF($AE26=2014,VLOOKUP(Brut!AO26,Semaines!$B$2:$L$523,11,FALSE),IF($AE26=2015,VLOOKUP(Brut!AO26,Semaines!$C$2:$L$523,10,FALSE),IF($AE26=2016,VLOOKUP(Brut!AO26,Semaines!$D$2:$L$523,9,FALSE),IF($AE26=2017,VLOOKUP(Brut!AO26,Semaines!$E$2:$L$523,8,FALSE),IF($AE26=2018,VLOOKUP(Brut!AO26,Semaines!$F$2:$L$523,7,FALSE),IF($AE26=2019,VLOOKUP(Brut!AO26,Semaines!$G$2:$L$523,6,FALSE),IF($AE26=2020,VLOOKUP(Brut!AO26,Semaines!$H$2:$L$523,5,FALSE),IF($AE26=2021,VLOOKUP(Brut!AO26,Semaines!$I$2:$L$523,4,FALSE),IF($AE26=2022,VLOOKUP(Brut!AO26,Semaines!$J$2:$L$523,3,FALSE),""))))))))))),IF(AL26="",IF($AE26=2013,VLOOKUP(Brut!AO26,Semaines!$A$2:$L$523,12,FALSE),IF($AE26=2014,VLOOKUP(Brut!AO26,Semaines!$B$2:$L$523,11,FALSE),IF($AE26=2015,VLOOKUP(Brut!AO26,Semaines!$C$2:$L$523,10,FALSE),IF($AE26=2016,VLOOKUP(Brut!AO26,Semaines!$D$2:$L$523,9,FALSE),IF($AE26=2017,VLOOKUP(Brut!AO26,Semaines!$E$2:$L$523,8,FALSE),IF($AE26=2018,VLOOKUP(Brut!AO26,Semaines!$F$2:$L$523,7,FALSE),IF($AE26=2019,VLOOKUP(Brut!AO26,Semaines!$G$2:$L$523,6,FALSE),IF($AE26=2020,VLOOKUP(Brut!AO26,Semaines!$H$2:$L$523,5,FALSE),IF($AE26=2021,VLOOKUP(Brut!AO26,Semaines!$I$2:$L$523,4,FALSE),IF($AE26=2022,VLOOKUP(Brut!AO26,Semaines!$J$2:$L$523,3,FALSE),"")))))))))),IF(AK26="","",IF($AE26=2013,VLOOKUP(Brut!AO26,Semaines!$A$2:$L$523,12,FALSE),IF($AE26=2014,VLOOKUP(Brut!AO26,Semaines!$B$2:$L$523,11,FALSE),IF($AE26=2015,VLOOKUP(Brut!AO26,Semaines!$C$2:$L$523,10,FALSE),IF($AE26=2016,VLOOKUP(Brut!AO26,Semaines!$D$2:$L$523,9,FALSE),IF($AE26=2017,VLOOKUP(Brut!AO26,Semaines!$E$2:$L$523,8,FALSE),IF($AE26=2018,VLOOKUP(Brut!AO26,Semaines!$F$2:$L$523,7,FALSE),IF($AE26=2019,VLOOKUP(Brut!AO26,Semaines!$G$2:$L$523,6,FALSE),IF($AE26=2020,VLOOKUP(Brut!AO26,Semaines!$H$2:$L$523,5,FALSE),IF($AE26=2021,VLOOKUP(Brut!AO26,Semaines!$I$2:$L$523,4,FALSE),IF($AE26=2022,VLOOKUP(Brut!AO26,Semaines!$J$2:$L$523,3,FALSE),""))))))))))))),IF(AND(MONTH(AN26)=12,_xlfn.ISOWEEKNUM(AN26)=1),YEAR(AN26)+1,YEAR(AN26)))</f>
        <v/>
      </c>
      <c r="AQ26" s="132"/>
      <c r="AR26" s="133"/>
      <c r="AS26" s="210"/>
      <c r="AT26" s="209"/>
      <c r="AU26" s="208"/>
      <c r="AV26" s="208"/>
      <c r="AW26" s="118" t="str">
        <f>IF($AE26=2013,VLOOKUP(Brut!AW26,Semaines!$A$2:$L$523,11,FALSE),IF($AE26=2014,VLOOKUP(Brut!AW26,Semaines!$B$2:$L$523,10,FALSE),IF($AE26=2015,VLOOKUP(Brut!AW26,Semaines!$C$2:$L$523,9,FALSE),IF($AE26=2016,VLOOKUP(Brut!AW26,Semaines!$D$2:$L$523,8,FALSE),IF($AE26=2017,VLOOKUP(Brut!AW26,Semaines!$E$2:$L$523,7,FALSE),IF($AE26=2018,VLOOKUP(Brut!AW26,Semaines!$F$2:$L$523,6,FALSE),IF($AE26=2019,VLOOKUP(Brut!AW26,Semaines!$G$2:$L$523,5,FALSE),IF($AE26=2020,VLOOKUP(Brut!AW26,Semaines!$H$2:$L$523,4,FALSE),IF($AE26=2021,VLOOKUP(Brut!AW26,Semaines!$I$2:$L$523,3,FALSE),IF($AE26=2022,VLOOKUP(Brut!AW26,Semaines!$J$2:$L$523,2,FALSE),""))))))))))</f>
        <v/>
      </c>
      <c r="AX26" s="119" t="str">
        <f>IF($AE26=2013,VLOOKUP(Brut!AW26,Semaines!$A$2:$L$523,12,FALSE),IF($AE26=2014,VLOOKUP(Brut!AW26,Semaines!$B$2:$L$523,11,FALSE),IF($AE26=2015,VLOOKUP(Brut!AW26,Semaines!$C$2:$L$523,10,FALSE),IF($AE26=2016,VLOOKUP(Brut!AW26,Semaines!$D$2:$L$523,9,FALSE),IF($AE26=2017,VLOOKUP(Brut!AW26,Semaines!$E$2:$L$523,8,FALSE),IF($AE26=2018,VLOOKUP(Brut!AW26,Semaines!$F$2:$L$523,7,FALSE),IF($AE26=2019,VLOOKUP(Brut!AW26,Semaines!$G$2:$L$523,6,FALSE),IF($AE26=2020,VLOOKUP(Brut!AW26,Semaines!$H$2:$L$523,5,FALSE),IF($AE26=2021,VLOOKUP(Brut!AW26,Semaines!$I$2:$L$523,4,FALSE),IF($AE26=2022,VLOOKUP(Brut!AW26,Semaines!$J$2:$L$523,3,FALSE),""))))))))))</f>
        <v/>
      </c>
      <c r="AY26" s="134"/>
      <c r="AZ26" s="133"/>
      <c r="BA26" s="118" t="str">
        <f>IF($AE26=2013,VLOOKUP(Brut!BA26,Semaines!$A$2:$L$523,11,FALSE),IF($AE26=2014,VLOOKUP(Brut!BA26,Semaines!$B$2:$L$523,10,FALSE),IF($AE26=2015,VLOOKUP(Brut!BA26,Semaines!$C$2:$L$523,9,FALSE),IF($AE26=2016,VLOOKUP(Brut!BA26,Semaines!$D$2:$L$523,8,FALSE),IF($AE26=2017,VLOOKUP(Brut!BA26,Semaines!$E$2:$L$523,7,FALSE),IF($AE26=2018,VLOOKUP(Brut!BA26,Semaines!$F$2:$L$523,6,FALSE),IF($AE26=2019,VLOOKUP(Brut!BA26,Semaines!$G$2:$L$523,5,FALSE),IF($AE26=2020,VLOOKUP(Brut!BA26,Semaines!$H$2:$L$523,4,FALSE),IF($AE26=2021,VLOOKUP(Brut!BA26,Semaines!$I$2:$L$523,3,FALSE),IF($AE26=2022,VLOOKUP(Brut!BA26,Semaines!$J$2:$L$523,2,FALSE),""))))))))))</f>
        <v/>
      </c>
      <c r="BB26" s="119" t="str">
        <f>IF($AE26=2013,VLOOKUP(Brut!BA26,Semaines!$A$2:$L$523,12,FALSE),IF($AE26=2014,VLOOKUP(Brut!BA26,Semaines!$B$2:$L$523,11,FALSE),IF($AE26=2015,VLOOKUP(Brut!BA26,Semaines!$C$2:$L$523,10,FALSE),IF($AE26=2016,VLOOKUP(Brut!BA26,Semaines!$D$2:$L$523,9,FALSE),IF($AE26=2017,VLOOKUP(Brut!BA26,Semaines!$E$2:$L$523,8,FALSE),IF($AE26=2018,VLOOKUP(Brut!BA26,Semaines!$F$2:$L$523,7,FALSE),IF($AE26=2019,VLOOKUP(Brut!BA26,Semaines!$G$2:$L$523,6,FALSE),IF($AE26=2020,VLOOKUP(Brut!BA26,Semaines!$H$2:$L$523,5,FALSE),IF($AE26=2021,VLOOKUP(Brut!BA26,Semaines!$I$2:$L$523,4,FALSE),IF($AE26=2022,VLOOKUP(Brut!BA26,Semaines!$J$2:$L$523,3,FALSE),""))))))))))</f>
        <v/>
      </c>
      <c r="BC26" s="134"/>
      <c r="BD26" s="133"/>
      <c r="BE26" s="118" t="str">
        <f>IF($AE26=2013,VLOOKUP(Brut!BE26,Semaines!$A$2:$L$523,11,FALSE),IF($AE26=2014,VLOOKUP(Brut!BE26,Semaines!$B$2:$L$523,10,FALSE),IF($AE26=2015,VLOOKUP(Brut!BE26,Semaines!$C$2:$L$523,9,FALSE),IF($AE26=2016,VLOOKUP(Brut!BE26,Semaines!$D$2:$L$523,8,FALSE),IF($AE26=2017,VLOOKUP(Brut!BE26,Semaines!$E$2:$L$523,7,FALSE),IF($AE26=2018,VLOOKUP(Brut!BE26,Semaines!$F$2:$L$523,6,FALSE),IF($AE26=2019,VLOOKUP(Brut!BE26,Semaines!$G$2:$L$523,5,FALSE),IF($AE26=2020,VLOOKUP(Brut!BE26,Semaines!$H$2:$L$523,4,FALSE),IF($AE26=2021,VLOOKUP(Brut!BE26,Semaines!$I$2:$L$523,3,FALSE),IF($AE26=2022,VLOOKUP(Brut!BE26,Semaines!$J$2:$L$523,2,FALSE),""))))))))))</f>
        <v/>
      </c>
      <c r="BF26" s="119" t="str">
        <f>IF($AE26=2013,VLOOKUP(Brut!BE26,Semaines!$A$2:$L$523,12,FALSE),IF($AE26=2014,VLOOKUP(Brut!BE26,Semaines!$B$2:$L$523,11,FALSE),IF($AE26=2015,VLOOKUP(Brut!BE26,Semaines!$C$2:$L$523,10,FALSE),IF($AE26=2016,VLOOKUP(Brut!BE26,Semaines!$D$2:$L$523,9,FALSE),IF($AE26=2017,VLOOKUP(Brut!BE26,Semaines!$E$2:$L$523,8,FALSE),IF($AE26=2018,VLOOKUP(Brut!BE26,Semaines!$F$2:$L$523,7,FALSE),IF($AE26=2019,VLOOKUP(Brut!BE26,Semaines!$G$2:$L$523,6,FALSE),IF($AE26=2020,VLOOKUP(Brut!BE26,Semaines!$H$2:$L$523,5,FALSE),IF($AE26=2021,VLOOKUP(Brut!BE26,Semaines!$I$2:$L$523,4,FALSE),IF($AE26=2022,VLOOKUP(Brut!BE26,Semaines!$J$2:$L$523,3,FALSE),""))))))))))</f>
        <v/>
      </c>
      <c r="BG26" s="134"/>
      <c r="BH26" s="133"/>
      <c r="BI26" s="130" t="str">
        <f>IF(Import!AM16=0,"",Import!AM16)</f>
        <v/>
      </c>
      <c r="BJ26" s="118" t="str">
        <f t="array" ref="BJ26">IFERROR(IF(BI26="",IF(BG26="",IF(BE26="","",IF($AE26=2013,VLOOKUP(Brut!BE26+1,Semaines!$A$2:$L$523,11,FALSE),IF($AE26=2014,VLOOKUP(Brut!BE26+1,Semaines!$B$2:$L$523,10,FALSE),IF($AE26=2015,VLOOKUP(Brut!BE26+1,Semaines!$C$2:$L$523,9,FALSE),IF($AE26=2016,VLOOKUP(Brut!BE26+1,Semaines!$D$2:$L$523,8,FALSE),IF($AE26=2017,VLOOKUP(Brut!BE26+1,Semaines!$E$2:$L$523,7,FALSE),IF($AE26=2018,VLOOKUP(Brut!BE26+1,Semaines!$F$2:$L$523,6,FALSE),IF($AE26=2019,VLOOKUP(Brut!BE26+1,Semaines!$G$2:$L$523,5,FALSE),IF($AE26=2020,VLOOKUP(Brut!BE26+1,Semaines!$H$2:$L$523,4,FALSE),IF($AE26=2021,VLOOKUP(Brut!BE26+1,Semaines!$I$2:$L$523,3,FALSE),IF($AE26=2022,VLOOKUP(Brut!BE26+1,Semaines!$J$2:$L$523,2,FALSE),""))))))))))),IF(BH26="",IF($AE26=2013,VLOOKUP(Brut!BE26+1,Semaines!$A$2:$L$523,11,FALSE),IF($AE26=2014,VLOOKUP(Brut!BE26+1,Semaines!$B$2:$L$523,10,FALSE),IF($AE26=2015,VLOOKUP(Brut!BE26+1,Semaines!$C$2:$L$523,9,FALSE),IF($AE26=2016,VLOOKUP(Brut!BE26+1,Semaines!$D$2:$L$523,8,FALSE),IF($AE26=2017,VLOOKUP(Brut!BE26+1,Semaines!$E$2:$L$523,7,FALSE),IF($AE26=2018,VLOOKUP(Brut!BE26+1,Semaines!$F$2:$L$523,6,FALSE),IF($AE26=2019,VLOOKUP(Brut!BE26+1,Semaines!$G$2:$L$523,5,FALSE),IF($AE26=2020,VLOOKUP(Brut!BE26+1,Semaines!$H$2:$L$523,4,FALSE),IF($AE26=2021,VLOOKUP(Brut!BE26+1,Semaines!$I$2:$L$523,3,FALSE),IF($AE26=2022,VLOOKUP(Brut!BE26+1,Semaines!$J$2:$L$523,2,FALSE),"")))))))))),IF($AE26=2013,VLOOKUP(Brut!BG26+1,Semaines!$A$2:$L$523,11,FALSE),IF($AE26=2014,VLOOKUP(Brut!BG26+1,Semaines!$B$2:$L$523,10,FALSE),IF($AE26=2015,VLOOKUP(Brut!BG26+1,Semaines!$C$2:$L$523,9,FALSE),IF($AE26=2016,VLOOKUP(Brut!BG26+1,Semaines!$D$2:$L$523,8,FALSE),IF($AE26=2017,VLOOKUP(Brut!BG26+1,Semaines!$E$2:$L$523,7,FALSE),IF($AE26=2018,VLOOKUP(Brut!BG26+1,Semaines!$F$2:$L$523,6,FALSE),IF($AE26=2019,VLOOKUP(Brut!BG26+1,Semaines!$G$2:$L$523,5,FALSE),IF($AE26=2020,VLOOKUP(Brut!BG26+1,Semaines!$H$2:$L$523,4,FALSE),IF($AE26=2021,VLOOKUP(Brut!BG26+1,Semaines!$I$2:$L$523,3,FALSE),IF($AE26=2022,VLOOKUP(Brut!BG26+1,Semaines!$J$2:$L$523,2,FALSE),"")))))))))))),_xlfn.ISOWEEKNUM(BI26)),"")</f>
        <v/>
      </c>
      <c r="BK26" s="119" t="str">
        <f>IF(BI26="",IF(BH26="",IF(BF26="","",IF($AE26=2013,VLOOKUP(Brut!BJ26,Semaines!$A$2:$L$523,12,FALSE),IF($AE26=2014,VLOOKUP(Brut!BJ26,Semaines!$B$2:$L$523,11,FALSE),IF($AE26=2015,VLOOKUP(Brut!BJ26,Semaines!$C$2:$L$523,10,FALSE),IF($AE26=2016,VLOOKUP(Brut!BJ26,Semaines!$D$2:$L$523,9,FALSE),IF($AE26=2017,VLOOKUP(Brut!BJ26,Semaines!$E$2:$L$523,8,FALSE),IF($AE26=2018,VLOOKUP(Brut!BJ26,Semaines!$F$2:$L$523,7,FALSE),IF($AE26=2019,VLOOKUP(Brut!BJ26,Semaines!$G$2:$L$523,6,FALSE),IF($AE26=2020,VLOOKUP(Brut!BJ26,Semaines!$H$2:$L$523,5,FALSE),IF($AE26=2021,VLOOKUP(Brut!BJ26,Semaines!$I$2:$L$523,4,FALSE),IF($AE26=2022,VLOOKUP(Brut!BJ26,Semaines!$J$2:$L$523,3,FALSE),""))))))))))),IF(BG26="",IF($AE26=2013,VLOOKUP(Brut!BJ26,Semaines!$A$2:$L$523,12,FALSE),IF($AE26=2014,VLOOKUP(Brut!BJ26,Semaines!$B$2:$L$523,11,FALSE),IF($AE26=2015,VLOOKUP(Brut!BJ26,Semaines!$C$2:$L$523,10,FALSE),IF($AE26=2016,VLOOKUP(Brut!BJ26,Semaines!$D$2:$L$523,9,FALSE),IF($AE26=2017,VLOOKUP(Brut!BJ26,Semaines!$E$2:$L$523,8,FALSE),IF($AE26=2018,VLOOKUP(Brut!BJ26,Semaines!$F$2:$L$523,7,FALSE),IF($AE26=2019,VLOOKUP(Brut!BJ26,Semaines!$G$2:$L$523,6,FALSE),IF($AE26=2020,VLOOKUP(Brut!BJ26,Semaines!$H$2:$L$523,5,FALSE),IF($AE26=2021,VLOOKUP(Brut!BJ26,Semaines!$I$2:$L$523,4,FALSE),IF($AE26=2022,VLOOKUP(Brut!BJ26,Semaines!$J$2:$L$523,3,FALSE),"")))))))))),IF(BF26="","",IF($AE26=2013,VLOOKUP(Brut!BJ26,Semaines!$A$2:$L$523,12,FALSE),IF($AE26=2014,VLOOKUP(Brut!BJ26,Semaines!$B$2:$L$523,11,FALSE),IF($AE26=2015,VLOOKUP(Brut!BJ26,Semaines!$C$2:$L$523,10,FALSE),IF($AE26=2016,VLOOKUP(Brut!BJ26,Semaines!$D$2:$L$523,9,FALSE),IF($AE26=2017,VLOOKUP(Brut!BJ26,Semaines!$E$2:$L$523,8,FALSE),IF($AE26=2018,VLOOKUP(Brut!BJ26,Semaines!$F$2:$L$523,7,FALSE),IF($AE26=2019,VLOOKUP(Brut!BJ26,Semaines!$G$2:$L$523,6,FALSE),IF($AE26=2020,VLOOKUP(Brut!BJ26,Semaines!$H$2:$L$523,5,FALSE),IF($AE26=2021,VLOOKUP(Brut!BJ26,Semaines!$I$2:$L$523,4,FALSE),IF($AE26=2022,VLOOKUP(Brut!BJ26,Semaines!$J$2:$L$523,3,FALSE),""))))))))))))),IF(AND(MONTH(BI26)=12,_xlfn.ISOWEEKNUM(BI26)=1),YEAR(BI26)+1,YEAR(BI26)))</f>
        <v/>
      </c>
      <c r="BL26" s="132"/>
      <c r="BM26" s="133"/>
      <c r="BN26" s="118" t="str">
        <f>IF($AE26=2013,VLOOKUP(Brut!BN26,Semaines!$A$2:$L$523,11,FALSE),IF($AE26=2014,VLOOKUP(Brut!BN26,Semaines!$B$2:$L$523,10,FALSE),IF($AE26=2015,VLOOKUP(Brut!BN26,Semaines!$C$2:$L$523,9,FALSE),IF($AE26=2016,VLOOKUP(Brut!BN26,Semaines!$D$2:$L$523,8,FALSE),IF($AE26=2017,VLOOKUP(Brut!BN26,Semaines!$E$2:$L$523,7,FALSE),IF($AE26=2018,VLOOKUP(Brut!BN26,Semaines!$F$2:$L$523,6,FALSE),IF($AE26=2019,VLOOKUP(Brut!BN26,Semaines!$G$2:$L$523,5,FALSE),IF($AE26=2020,VLOOKUP(Brut!BN26,Semaines!$H$2:$L$523,4,FALSE),IF($AE26=2021,VLOOKUP(Brut!BN26,Semaines!$I$2:$L$523,3,FALSE),IF($AE26=2022,VLOOKUP(Brut!BN26,Semaines!$J$2:$L$523,2,FALSE),""))))))))))</f>
        <v/>
      </c>
      <c r="BO26" s="119" t="str">
        <f>IF($AE26=2013,VLOOKUP(Brut!BN26,Semaines!$A$2:$L$523,12,FALSE),IF($AE26=2014,VLOOKUP(Brut!BN26,Semaines!$B$2:$L$523,11,FALSE),IF($AE26=2015,VLOOKUP(Brut!BN26,Semaines!$C$2:$L$523,10,FALSE),IF($AE26=2016,VLOOKUP(Brut!BN26,Semaines!$D$2:$L$523,9,FALSE),IF($AE26=2017,VLOOKUP(Brut!BN26,Semaines!$E$2:$L$523,8,FALSE),IF($AE26=2018,VLOOKUP(Brut!BN26,Semaines!$F$2:$L$523,7,FALSE),IF($AE26=2019,VLOOKUP(Brut!BN26,Semaines!$G$2:$L$523,6,FALSE),IF($AE26=2020,VLOOKUP(Brut!BN26,Semaines!$H$2:$L$523,5,FALSE),IF($AE26=2021,VLOOKUP(Brut!BN26,Semaines!$I$2:$L$523,4,FALSE),IF($AE26=2022,VLOOKUP(Brut!BN26,Semaines!$J$2:$L$523,3,FALSE),""))))))))))</f>
        <v/>
      </c>
      <c r="BP26" s="134"/>
      <c r="BQ26" s="133"/>
      <c r="BR26" s="208"/>
      <c r="BS26" s="118" t="str">
        <f>IF($AE26=2013,VLOOKUP(Brut!BS26,Semaines!$A$2:$L$523,11,FALSE),IF($AE26=2014,VLOOKUP(Brut!BS26,Semaines!$B$2:$L$523,10,FALSE),IF($AE26=2015,VLOOKUP(Brut!BS26,Semaines!$C$2:$L$523,9,FALSE),IF($AE26=2016,VLOOKUP(Brut!BS26,Semaines!$D$2:$L$523,8,FALSE),IF($AE26=2017,VLOOKUP(Brut!BS26,Semaines!$E$2:$L$523,7,FALSE),IF($AE26=2018,VLOOKUP(Brut!BS26,Semaines!$F$2:$L$523,6,FALSE),IF($AE26=2019,VLOOKUP(Brut!BS26,Semaines!$G$2:$L$523,5,FALSE),IF($AE26=2020,VLOOKUP(Brut!BS26,Semaines!$H$2:$L$523,4,FALSE),IF($AE26=2021,VLOOKUP(Brut!BS26,Semaines!$I$2:$L$523,3,FALSE),IF($AE26=2022,VLOOKUP(Brut!BS26,Semaines!$J$2:$L$523,2,FALSE),""))))))))))</f>
        <v/>
      </c>
      <c r="BT26" s="119" t="str">
        <f>IF($AE26=2013,VLOOKUP(Brut!BS26,Semaines!$A$2:$L$523,12,FALSE),IF($AE26=2014,VLOOKUP(Brut!BS26,Semaines!$B$2:$L$523,11,FALSE),IF($AE26=2015,VLOOKUP(Brut!BS26,Semaines!$C$2:$L$523,10,FALSE),IF($AE26=2016,VLOOKUP(Brut!BS26,Semaines!$D$2:$L$523,9,FALSE),IF($AE26=2017,VLOOKUP(Brut!BS26,Semaines!$E$2:$L$523,8,FALSE),IF($AE26=2018,VLOOKUP(Brut!BS26,Semaines!$F$2:$L$523,7,FALSE),IF($AE26=2019,VLOOKUP(Brut!BS26,Semaines!$G$2:$L$523,6,FALSE),IF($AE26=2020,VLOOKUP(Brut!BS26,Semaines!$H$2:$L$523,5,FALSE),IF($AE26=2021,VLOOKUP(Brut!BS26,Semaines!$I$2:$L$523,4,FALSE),IF($AE26=2022,VLOOKUP(Brut!BS26,Semaines!$J$2:$L$523,3,FALSE),""))))))))))</f>
        <v/>
      </c>
      <c r="BU26" s="134"/>
      <c r="BV26" s="133"/>
      <c r="BW26" s="208"/>
      <c r="BX26" s="118" t="str">
        <f>IF($AE26=2013,VLOOKUP(Brut!BX26,Semaines!$A$2:$L$523,11,FALSE),IF($AE26=2014,VLOOKUP(Brut!BX26,Semaines!$B$2:$L$523,10,FALSE),IF($AE26=2015,VLOOKUP(Brut!BX26,Semaines!$C$2:$L$523,9,FALSE),IF($AE26=2016,VLOOKUP(Brut!BX26,Semaines!$D$2:$L$523,8,FALSE),IF($AE26=2017,VLOOKUP(Brut!BX26,Semaines!$E$2:$L$523,7,FALSE),IF($AE26=2018,VLOOKUP(Brut!BX26,Semaines!$F$2:$L$523,6,FALSE),IF($AE26=2019,VLOOKUP(Brut!BX26,Semaines!$G$2:$L$523,5,FALSE),IF($AE26=2020,VLOOKUP(Brut!BX26,Semaines!$H$2:$L$523,4,FALSE),IF($AE26=2021,VLOOKUP(Brut!BX26,Semaines!$I$2:$L$523,3,FALSE),IF($AE26=2022,VLOOKUP(Brut!BX26,Semaines!$J$2:$L$523,2,FALSE),""))))))))))</f>
        <v/>
      </c>
      <c r="BY26" s="119" t="str">
        <f>IF($AE26=2013,VLOOKUP(Brut!BX26,Semaines!$A$2:$L$523,12,FALSE),IF($AE26=2014,VLOOKUP(Brut!BX26,Semaines!$B$2:$L$523,11,FALSE),IF($AE26=2015,VLOOKUP(Brut!BX26,Semaines!$C$2:$L$523,10,FALSE),IF($AE26=2016,VLOOKUP(Brut!BX26,Semaines!$D$2:$L$523,9,FALSE),IF($AE26=2017,VLOOKUP(Brut!BX26,Semaines!$E$2:$L$523,8,FALSE),IF($AE26=2018,VLOOKUP(Brut!BX26,Semaines!$F$2:$L$523,7,FALSE),IF($AE26=2019,VLOOKUP(Brut!BX26,Semaines!$G$2:$L$523,6,FALSE),IF($AE26=2020,VLOOKUP(Brut!BX26,Semaines!$H$2:$L$523,5,FALSE),IF($AE26=2021,VLOOKUP(Brut!BX26,Semaines!$I$2:$L$523,4,FALSE),IF($AE26=2022,VLOOKUP(Brut!BX26,Semaines!$J$2:$L$523,3,FALSE),""))))))))))</f>
        <v/>
      </c>
      <c r="BZ26" s="134"/>
      <c r="CA26" s="133"/>
      <c r="CB26" s="130" t="str">
        <f>IF(Import!AQ16=0,"",Import!AQ16)</f>
        <v/>
      </c>
      <c r="CC26" s="118" t="str">
        <f t="array" ref="CC26">IFERROR(IF(CB26="",IF(BZ26="",IF(BX26="","",IF($AE26=2013,VLOOKUP(Brut!BX26+1,Semaines!$A$2:$L$523,11,FALSE),IF($AE26=2014,VLOOKUP(Brut!BX26+1,Semaines!$B$2:$L$523,10,FALSE),IF($AE26=2015,VLOOKUP(Brut!BX26+1,Semaines!$C$2:$L$523,9,FALSE),IF($AE26=2016,VLOOKUP(Brut!BX26+1,Semaines!$D$2:$L$523,8,FALSE),IF($AE26=2017,VLOOKUP(Brut!BX26+1,Semaines!$E$2:$L$523,7,FALSE),IF($AE26=2018,VLOOKUP(Brut!BX26+1,Semaines!$F$2:$L$523,6,FALSE),IF($AE26=2019,VLOOKUP(Brut!BX26+1,Semaines!$G$2:$L$523,5,FALSE),IF($AE26=2020,VLOOKUP(Brut!BX26+1,Semaines!$H$2:$L$523,4,FALSE),IF($AE26=2021,VLOOKUP(Brut!BX26+1,Semaines!$I$2:$L$523,3,FALSE),IF($AE26=2022,VLOOKUP(Brut!BX26+1,Semaines!$J$2:$L$523,2,FALSE),""))))))))))),IF(CA26="",IF($AE26=2013,VLOOKUP(Brut!BX26+1,Semaines!$A$2:$L$523,11,FALSE),IF($AE26=2014,VLOOKUP(Brut!BX26+1,Semaines!$B$2:$L$523,10,FALSE),IF($AE26=2015,VLOOKUP(Brut!BX26+1,Semaines!$C$2:$L$523,9,FALSE),IF($AE26=2016,VLOOKUP(Brut!BX26+1,Semaines!$D$2:$L$523,8,FALSE),IF($AE26=2017,VLOOKUP(Brut!BX26+1,Semaines!$E$2:$L$523,7,FALSE),IF($AE26=2018,VLOOKUP(Brut!BX26+1,Semaines!$F$2:$L$523,6,FALSE),IF($AE26=2019,VLOOKUP(Brut!BX26+1,Semaines!$G$2:$L$523,5,FALSE),IF($AE26=2020,VLOOKUP(Brut!BX26+1,Semaines!$H$2:$L$523,4,FALSE),IF($AE26=2021,VLOOKUP(Brut!BX26+1,Semaines!$I$2:$L$523,3,FALSE),IF($AE26=2022,VLOOKUP(Brut!BX26+1,Semaines!$J$2:$L$523,2,FALSE),"")))))))))),IF($AE26=2013,VLOOKUP(Brut!BZ26+1,Semaines!$A$2:$L$523,11,FALSE),IF($AE26=2014,VLOOKUP(Brut!BZ26+1,Semaines!$B$2:$L$523,10,FALSE),IF($AE26=2015,VLOOKUP(Brut!BZ26+1,Semaines!$C$2:$L$523,9,FALSE),IF($AE26=2016,VLOOKUP(Brut!BZ26+1,Semaines!$D$2:$L$523,8,FALSE),IF($AE26=2017,VLOOKUP(Brut!BZ26+1,Semaines!$E$2:$L$523,7,FALSE),IF($AE26=2018,VLOOKUP(Brut!BZ26+1,Semaines!$F$2:$L$523,6,FALSE),IF($AE26=2019,VLOOKUP(Brut!BZ26+1,Semaines!$G$2:$L$523,5,FALSE),IF($AE26=2020,VLOOKUP(Brut!BZ26+1,Semaines!$H$2:$L$523,4,FALSE),IF($AE26=2021,VLOOKUP(Brut!BZ26+1,Semaines!$I$2:$L$523,3,FALSE),IF($AE26=2022,VLOOKUP(Brut!BZ26+1,Semaines!$J$2:$L$523,2,FALSE),"")))))))))))),_xlfn.ISOWEEKNUM(CB26)),"")</f>
        <v/>
      </c>
      <c r="CD26" s="119" t="str">
        <f>IF(CB26="",IF(CA26="",IF(BY26="","",IF($AE26=2013,VLOOKUP(Brut!CC26,Semaines!$A$2:$L$523,12,FALSE),IF($AE26=2014,VLOOKUP(Brut!CC26,Semaines!$B$2:$L$523,11,FALSE),IF($AE26=2015,VLOOKUP(Brut!CC26,Semaines!$C$2:$L$523,10,FALSE),IF($AE26=2016,VLOOKUP(Brut!CC26,Semaines!$D$2:$L$523,9,FALSE),IF($AE26=2017,VLOOKUP(Brut!CC26,Semaines!$E$2:$L$523,8,FALSE),IF($AE26=2018,VLOOKUP(Brut!CC26,Semaines!$F$2:$L$523,7,FALSE),IF($AE26=2019,VLOOKUP(Brut!CC26,Semaines!$G$2:$L$523,6,FALSE),IF($AE26=2020,VLOOKUP(Brut!CC26,Semaines!$H$2:$L$523,5,FALSE),IF($AE26=2021,VLOOKUP(Brut!CC26,Semaines!$I$2:$L$523,4,FALSE),IF($AE26=2022,VLOOKUP(Brut!CC26,Semaines!$J$2:$L$523,3,FALSE),""))))))))))),IF(BZ26="",IF($AE26=2013,VLOOKUP(Brut!CC26,Semaines!$A$2:$L$523,12,FALSE),IF($AE26=2014,VLOOKUP(Brut!CC26,Semaines!$B$2:$L$523,11,FALSE),IF($AE26=2015,VLOOKUP(Brut!CC26,Semaines!$C$2:$L$523,10,FALSE),IF($AE26=2016,VLOOKUP(Brut!CC26,Semaines!$D$2:$L$523,9,FALSE),IF($AE26=2017,VLOOKUP(Brut!CC26,Semaines!$E$2:$L$523,8,FALSE),IF($AE26=2018,VLOOKUP(Brut!CC26,Semaines!$F$2:$L$523,7,FALSE),IF($AE26=2019,VLOOKUP(Brut!CC26,Semaines!$G$2:$L$523,6,FALSE),IF($AE26=2020,VLOOKUP(Brut!CC26,Semaines!$H$2:$L$523,5,FALSE),IF($AE26=2021,VLOOKUP(Brut!CC26,Semaines!$I$2:$L$523,4,FALSE),IF($AE26=2022,VLOOKUP(Brut!CC26,Semaines!$J$2:$L$523,3,FALSE),"")))))))))),IF(BY26="","",IF($AE26=2013,VLOOKUP(Brut!CC26,Semaines!$A$2:$L$523,12,FALSE),IF($AE26=2014,VLOOKUP(Brut!CC26,Semaines!$B$2:$L$523,11,FALSE),IF($AE26=2015,VLOOKUP(Brut!CC26,Semaines!$C$2:$L$523,10,FALSE),IF($AE26=2016,VLOOKUP(Brut!CC26,Semaines!$D$2:$L$523,9,FALSE),IF($AE26=2017,VLOOKUP(Brut!CC26,Semaines!$E$2:$L$523,8,FALSE),IF($AE26=2018,VLOOKUP(Brut!CC26,Semaines!$F$2:$L$523,7,FALSE),IF($AE26=2019,VLOOKUP(Brut!CC26,Semaines!$G$2:$L$523,6,FALSE),IF($AE26=2020,VLOOKUP(Brut!CC26,Semaines!$H$2:$L$523,5,FALSE),IF($AE26=2021,VLOOKUP(Brut!CC26,Semaines!$I$2:$L$523,4,FALSE),IF($AE26=2022,VLOOKUP(Brut!CC26,Semaines!$J$2:$L$523,3,FALSE),""))))))))))))),IF(AND(MONTH(CB26)=12,_xlfn.ISOWEEKNUM(CB26)=1),YEAR(CB26)+1,YEAR(CB26)))</f>
        <v/>
      </c>
      <c r="CE26" s="132"/>
      <c r="CF26" s="133"/>
      <c r="CG26" s="118" t="str">
        <f>IF($AE26=2013,VLOOKUP(Brut!CG26,Semaines!$A$2:$L$523,11,FALSE),IF($AE26=2014,VLOOKUP(Brut!CG26,Semaines!$B$2:$L$523,10,FALSE),IF($AE26=2015,VLOOKUP(Brut!CG26,Semaines!$C$2:$L$523,9,FALSE),IF($AE26=2016,VLOOKUP(Brut!CG26,Semaines!$D$2:$L$523,8,FALSE),IF($AE26=2017,VLOOKUP(Brut!CG26,Semaines!$E$2:$L$523,7,FALSE),IF($AE26=2018,VLOOKUP(Brut!CG26,Semaines!$F$2:$L$523,6,FALSE),IF($AE26=2019,VLOOKUP(Brut!CG26,Semaines!$G$2:$L$523,5,FALSE),IF($AE26=2020,VLOOKUP(Brut!CG26,Semaines!$H$2:$L$523,4,FALSE),IF($AE26=2021,VLOOKUP(Brut!CG26,Semaines!$I$2:$L$523,3,FALSE),IF($AE26=2022,VLOOKUP(Brut!CG26,Semaines!$J$2:$L$523,2,FALSE),""))))))))))</f>
        <v/>
      </c>
      <c r="CH26" s="119" t="str">
        <f>IF($AE26=2013,VLOOKUP(Brut!CG26,Semaines!$A$2:$L$523,12,FALSE),IF($AE26=2014,VLOOKUP(Brut!CG26,Semaines!$B$2:$L$523,11,FALSE),IF($AE26=2015,VLOOKUP(Brut!CG26,Semaines!$C$2:$L$523,10,FALSE),IF($AE26=2016,VLOOKUP(Brut!CG26,Semaines!$D$2:$L$523,9,FALSE),IF($AE26=2017,VLOOKUP(Brut!CG26,Semaines!$E$2:$L$523,8,FALSE),IF($AE26=2018,VLOOKUP(Brut!CG26,Semaines!$F$2:$L$523,7,FALSE),IF($AE26=2019,VLOOKUP(Brut!CG26,Semaines!$G$2:$L$523,6,FALSE),IF($AE26=2020,VLOOKUP(Brut!CG26,Semaines!$H$2:$L$523,5,FALSE),IF($AE26=2021,VLOOKUP(Brut!CG26,Semaines!$I$2:$L$523,4,FALSE),IF($AE26=2022,VLOOKUP(Brut!CG26,Semaines!$J$2:$L$523,3,FALSE),""))))))))))</f>
        <v/>
      </c>
      <c r="CI26" s="134"/>
      <c r="CJ26" s="133"/>
      <c r="CK26" s="208"/>
      <c r="CL26" s="118" t="str">
        <f>IF($AE26=2013,VLOOKUP(Brut!CL26,Semaines!$A$2:$L$523,11,FALSE),IF($AE26=2014,VLOOKUP(Brut!CL26,Semaines!$B$2:$L$523,10,FALSE),IF($AE26=2015,VLOOKUP(Brut!CL26,Semaines!$C$2:$L$523,9,FALSE),IF($AE26=2016,VLOOKUP(Brut!CL26,Semaines!$D$2:$L$523,8,FALSE),IF($AE26=2017,VLOOKUP(Brut!CL26,Semaines!$E$2:$L$523,7,FALSE),IF($AE26=2018,VLOOKUP(Brut!CL26,Semaines!$F$2:$L$523,6,FALSE),IF($AE26=2019,VLOOKUP(Brut!CL26,Semaines!$G$2:$L$523,5,FALSE),IF($AE26=2020,VLOOKUP(Brut!CL26,Semaines!$H$2:$L$523,4,FALSE),IF($AE26=2021,VLOOKUP(Brut!CL26,Semaines!$I$2:$L$523,3,FALSE),IF($AE26=2022,VLOOKUP(Brut!CL26,Semaines!$J$2:$L$523,2,FALSE),""))))))))))</f>
        <v/>
      </c>
      <c r="CM26" s="119" t="str">
        <f>IF($AE26=2013,VLOOKUP(Brut!CL26,Semaines!$A$2:$L$523,12,FALSE),IF($AE26=2014,VLOOKUP(Brut!CL26,Semaines!$B$2:$L$523,11,FALSE),IF($AE26=2015,VLOOKUP(Brut!CL26,Semaines!$C$2:$L$523,10,FALSE),IF($AE26=2016,VLOOKUP(Brut!CL26,Semaines!$D$2:$L$523,9,FALSE),IF($AE26=2017,VLOOKUP(Brut!CL26,Semaines!$E$2:$L$523,8,FALSE),IF($AE26=2018,VLOOKUP(Brut!CL26,Semaines!$F$2:$L$523,7,FALSE),IF($AE26=2019,VLOOKUP(Brut!CL26,Semaines!$G$2:$L$523,6,FALSE),IF($AE26=2020,VLOOKUP(Brut!CL26,Semaines!$H$2:$L$523,5,FALSE),IF($AE26=2021,VLOOKUP(Brut!CL26,Semaines!$I$2:$L$523,4,FALSE),IF($AE26=2022,VLOOKUP(Brut!CL26,Semaines!$J$2:$L$523,3,FALSE),""))))))))))</f>
        <v/>
      </c>
      <c r="CN26" s="134"/>
      <c r="CO26" s="133"/>
      <c r="CP26" s="118" t="str">
        <f>IF($AE26=2013,VLOOKUP(Brut!CP26,Semaines!$A$2:$L$523,11,FALSE),IF($AE26=2014,VLOOKUP(Brut!CP26,Semaines!$B$2:$L$523,10,FALSE),IF($AE26=2015,VLOOKUP(Brut!CP26,Semaines!$C$2:$L$523,9,FALSE),IF($AE26=2016,VLOOKUP(Brut!CP26,Semaines!$D$2:$L$523,8,FALSE),IF($AE26=2017,VLOOKUP(Brut!CP26,Semaines!$E$2:$L$523,7,FALSE),IF($AE26=2018,VLOOKUP(Brut!CP26,Semaines!$F$2:$L$523,6,FALSE),IF($AE26=2019,VLOOKUP(Brut!CP26,Semaines!$G$2:$L$523,5,FALSE),IF($AE26=2020,VLOOKUP(Brut!CP26,Semaines!$H$2:$L$523,4,FALSE),IF($AE26=2021,VLOOKUP(Brut!CP26,Semaines!$I$2:$L$523,3,FALSE),IF($AE26=2022,VLOOKUP(Brut!CP26,Semaines!$J$2:$L$523,2,FALSE),""))))))))))</f>
        <v/>
      </c>
      <c r="CQ26" s="119" t="str">
        <f>IF($AE26=2013,VLOOKUP(Brut!CP26,Semaines!$A$2:$L$523,12,FALSE),IF($AE26=2014,VLOOKUP(Brut!CP26,Semaines!$B$2:$L$523,11,FALSE),IF($AE26=2015,VLOOKUP(Brut!CP26,Semaines!$C$2:$L$523,10,FALSE),IF($AE26=2016,VLOOKUP(Brut!CP26,Semaines!$D$2:$L$523,9,FALSE),IF($AE26=2017,VLOOKUP(Brut!CP26,Semaines!$E$2:$L$523,8,FALSE),IF($AE26=2018,VLOOKUP(Brut!CP26,Semaines!$F$2:$L$523,7,FALSE),IF($AE26=2019,VLOOKUP(Brut!CP26,Semaines!$G$2:$L$523,6,FALSE),IF($AE26=2020,VLOOKUP(Brut!CP26,Semaines!$H$2:$L$523,5,FALSE),IF($AE26=2021,VLOOKUP(Brut!CP26,Semaines!$I$2:$L$523,4,FALSE),IF($AE26=2022,VLOOKUP(Brut!CP26,Semaines!$J$2:$L$523,3,FALSE),""))))))))))</f>
        <v/>
      </c>
      <c r="CR26" s="134"/>
      <c r="CS26" s="133"/>
      <c r="CT26" s="208"/>
      <c r="CU26" s="118" t="str">
        <f>IF($AE26=2013,VLOOKUP(Brut!CV26,Semaines!$A$2:$L$523,11,FALSE),IF($AE26=2014,VLOOKUP(Brut!CV26,Semaines!$B$2:$L$523,10,FALSE),IF($AE26=2015,VLOOKUP(Brut!CV26,Semaines!$C$2:$L$523,9,FALSE),IF($AE26=2016,VLOOKUP(Brut!CV26,Semaines!$D$2:$L$523,8,FALSE),IF($AE26=2017,VLOOKUP(Brut!CV26,Semaines!$E$2:$L$523,7,FALSE),IF($AE26=2018,VLOOKUP(Brut!CV26,Semaines!$F$2:$L$523,6,FALSE),IF($AE26=2019,VLOOKUP(Brut!CV26,Semaines!$G$2:$L$523,5,FALSE),IF($AE26=2020,VLOOKUP(Brut!CV26,Semaines!$H$2:$L$523,4,FALSE),IF($AE26=2021,VLOOKUP(Brut!CV26,Semaines!$I$2:$L$523,3,FALSE),IF($AE26=2022,VLOOKUP(Brut!CV26,Semaines!$J$2:$L$523,2,FALSE),""))))))))))</f>
        <v/>
      </c>
      <c r="CV26" s="119" t="str">
        <f>IF($AE26=2013,VLOOKUP(Brut!CV26,Semaines!$A$2:$L$523,12,FALSE),IF($AE26=2014,VLOOKUP(Brut!CV26,Semaines!$B$2:$L$523,11,FALSE),IF($AE26=2015,VLOOKUP(Brut!CV26,Semaines!$C$2:$L$523,10,FALSE),IF($AE26=2016,VLOOKUP(Brut!CV26,Semaines!$D$2:$L$523,9,FALSE),IF($AE26=2017,VLOOKUP(Brut!CV26,Semaines!$E$2:$L$523,8,FALSE),IF($AE26=2018,VLOOKUP(Brut!CV26,Semaines!$F$2:$L$523,7,FALSE),IF($AE26=2019,VLOOKUP(Brut!CV26,Semaines!$G$2:$L$523,6,FALSE),IF($AE26=2020,VLOOKUP(Brut!CV26,Semaines!$H$2:$L$523,5,FALSE),IF($AE26=2021,VLOOKUP(Brut!CV26,Semaines!$I$2:$L$523,4,FALSE),IF($AE26=2022,VLOOKUP(Brut!CV26,Semaines!$J$2:$L$523,3,FALSE),""))))))))))</f>
        <v/>
      </c>
      <c r="CW26" s="134"/>
      <c r="CX26" s="133"/>
      <c r="CY26" s="208"/>
      <c r="CZ26" s="118" t="str">
        <f>IF($AE26=2013,VLOOKUP(Brut!DB26,Semaines!$A$2:$L$523,11,FALSE),IF($AE26=2014,VLOOKUP(Brut!DB26,Semaines!$B$2:$L$523,10,FALSE),IF($AE26=2015,VLOOKUP(Brut!DB26,Semaines!$C$2:$L$523,9,FALSE),IF($AE26=2016,VLOOKUP(Brut!DB26,Semaines!$D$2:$L$523,8,FALSE),IF($AE26=2017,VLOOKUP(Brut!DB26,Semaines!$E$2:$L$523,7,FALSE),IF($AE26=2018,VLOOKUP(Brut!DB26,Semaines!$F$2:$L$523,6,FALSE),IF($AE26=2019,VLOOKUP(Brut!DB26,Semaines!$G$2:$L$523,5,FALSE),IF($AE26=2020,VLOOKUP(Brut!DB26,Semaines!$H$2:$L$523,4,FALSE),IF($AE26=2021,VLOOKUP(Brut!DB26,Semaines!$I$2:$L$523,3,FALSE),IF($AE26=2022,VLOOKUP(Brut!DB26,Semaines!$J$2:$L$523,2,FALSE),""))))))))))</f>
        <v/>
      </c>
      <c r="DA26" s="119" t="str">
        <f>IF($AE26=2013,VLOOKUP(Brut!DB26,Semaines!$A$2:$L$523,12,FALSE),IF($AE26=2014,VLOOKUP(Brut!DB26,Semaines!$B$2:$L$523,11,FALSE),IF($AE26=2015,VLOOKUP(Brut!DB26,Semaines!$C$2:$L$523,10,FALSE),IF($AE26=2016,VLOOKUP(Brut!DB26,Semaines!$D$2:$L$523,9,FALSE),IF($AE26=2017,VLOOKUP(Brut!DB26,Semaines!$E$2:$L$523,8,FALSE),IF($AE26=2018,VLOOKUP(Brut!DB26,Semaines!$F$2:$L$523,7,FALSE),IF($AE26=2019,VLOOKUP(Brut!DB26,Semaines!$G$2:$L$523,6,FALSE),IF($AE26=2020,VLOOKUP(Brut!DB26,Semaines!$H$2:$L$523,5,FALSE),IF($AE26=2021,VLOOKUP(Brut!DB26,Semaines!$I$2:$L$523,4,FALSE),IF($AE26=2022,VLOOKUP(Brut!DB26,Semaines!$J$2:$L$523,3,FALSE),""))))))))))</f>
        <v/>
      </c>
      <c r="DB26" s="134"/>
      <c r="DC26" s="133"/>
      <c r="DD26" s="210"/>
      <c r="DE26" s="209"/>
      <c r="DF26" s="208"/>
      <c r="DG26" s="118" t="str">
        <f>IF($AE26=2013,VLOOKUP(Brut!DI26,Semaines!$A$2:$L$523,11,FALSE),IF($AE26=2014,VLOOKUP(Brut!DI26,Semaines!$B$2:$L$523,10,FALSE),IF($AE26=2015,VLOOKUP(Brut!DI26,Semaines!$C$2:$L$523,9,FALSE),IF($AE26=2016,VLOOKUP(Brut!DI26,Semaines!$D$2:$L$523,8,FALSE),IF($AE26=2017,VLOOKUP(Brut!DI26,Semaines!$E$2:$L$523,7,FALSE),IF($AE26=2018,VLOOKUP(Brut!DI26,Semaines!$F$2:$L$523,6,FALSE),IF($AE26=2019,VLOOKUP(Brut!DI26,Semaines!$G$2:$L$523,5,FALSE),IF($AE26=2020,VLOOKUP(Brut!DI26,Semaines!$H$2:$L$523,4,FALSE),IF($AE26=2021,VLOOKUP(Brut!DI26,Semaines!$I$2:$L$523,3,FALSE),IF($AE26=2022,VLOOKUP(Brut!DI26,Semaines!$J$2:$L$523,2,FALSE),""))))))))))</f>
        <v/>
      </c>
      <c r="DH26" s="119" t="str">
        <f>IF($AE26=2013,VLOOKUP(Brut!DI26,Semaines!$A$2:$L$523,12,FALSE),IF($AE26=2014,VLOOKUP(Brut!DI26,Semaines!$B$2:$L$523,11,FALSE),IF($AE26=2015,VLOOKUP(Brut!DI26,Semaines!$C$2:$L$523,10,FALSE),IF($AE26=2016,VLOOKUP(Brut!DI26,Semaines!$D$2:$L$523,9,FALSE),IF($AE26=2017,VLOOKUP(Brut!DI26,Semaines!$E$2:$L$523,8,FALSE),IF($AE26=2018,VLOOKUP(Brut!DI26,Semaines!$F$2:$L$523,7,FALSE),IF($AE26=2019,VLOOKUP(Brut!DI26,Semaines!$G$2:$L$523,6,FALSE),IF($AE26=2020,VLOOKUP(Brut!DI26,Semaines!$H$2:$L$523,5,FALSE),IF($AE26=2021,VLOOKUP(Brut!DI26,Semaines!$I$2:$L$523,4,FALSE),IF($AE26=2022,VLOOKUP(Brut!DI26,Semaines!$J$2:$L$523,3,FALSE),""))))))))))</f>
        <v/>
      </c>
      <c r="DI26" s="134"/>
      <c r="DJ26" s="133"/>
      <c r="DK26" s="208"/>
      <c r="DL26" s="118" t="str">
        <f>IF($AE26=2013,VLOOKUP(Brut!DN26,Semaines!$A$2:$L$523,11,FALSE),IF($AE26=2014,VLOOKUP(Brut!DN26,Semaines!$B$2:$L$523,10,FALSE),IF($AE26=2015,VLOOKUP(Brut!DN26,Semaines!$C$2:$L$523,9,FALSE),IF($AE26=2016,VLOOKUP(Brut!DN26,Semaines!$D$2:$L$523,8,FALSE),IF($AE26=2017,VLOOKUP(Brut!DN26,Semaines!$E$2:$L$523,7,FALSE),IF($AE26=2018,VLOOKUP(Brut!DN26,Semaines!$F$2:$L$523,6,FALSE),IF($AE26=2019,VLOOKUP(Brut!DN26,Semaines!$G$2:$L$523,5,FALSE),IF($AE26=2020,VLOOKUP(Brut!DN26,Semaines!$H$2:$L$523,4,FALSE),IF($AE26=2021,VLOOKUP(Brut!DN26,Semaines!$I$2:$L$523,3,FALSE),IF($AE26=2022,VLOOKUP(Brut!DN26,Semaines!$J$2:$L$523,2,FALSE),""))))))))))</f>
        <v/>
      </c>
      <c r="DM26" s="119" t="str">
        <f>IF($AE26=2013,VLOOKUP(Brut!DN26,Semaines!$A$2:$L$523,12,FALSE),IF($AE26=2014,VLOOKUP(Brut!DN26,Semaines!$B$2:$L$523,11,FALSE),IF($AE26=2015,VLOOKUP(Brut!DN26,Semaines!$C$2:$L$523,10,FALSE),IF($AE26=2016,VLOOKUP(Brut!DN26,Semaines!$D$2:$L$523,9,FALSE),IF($AE26=2017,VLOOKUP(Brut!DN26,Semaines!$E$2:$L$523,8,FALSE),IF($AE26=2018,VLOOKUP(Brut!DN26,Semaines!$F$2:$L$523,7,FALSE),IF($AE26=2019,VLOOKUP(Brut!DN26,Semaines!$G$2:$L$523,6,FALSE),IF($AE26=2020,VLOOKUP(Brut!DN26,Semaines!$H$2:$L$523,5,FALSE),IF($AE26=2021,VLOOKUP(Brut!DN26,Semaines!$I$2:$L$523,4,FALSE),IF($AE26=2022,VLOOKUP(Brut!DN26,Semaines!$J$2:$L$523,3,FALSE),""))))))))))</f>
        <v/>
      </c>
      <c r="DN26" s="134"/>
      <c r="DO26" s="133"/>
      <c r="DP26" s="208"/>
      <c r="DQ26" s="209"/>
      <c r="DR26" s="208"/>
      <c r="DS26" s="118" t="str">
        <f>IF($AE26=2013,VLOOKUP(Brut!DU26,Semaines!$A$2:$L$523,11,FALSE),IF($AE26=2014,VLOOKUP(Brut!DU26,Semaines!$B$2:$L$523,10,FALSE),IF($AE26=2015,VLOOKUP(Brut!DU26,Semaines!$C$2:$L$523,9,FALSE),IF($AE26=2016,VLOOKUP(Brut!DU26,Semaines!$D$2:$L$523,8,FALSE),IF($AE26=2017,VLOOKUP(Brut!DU26,Semaines!$E$2:$L$523,7,FALSE),IF($AE26=2018,VLOOKUP(Brut!DU26,Semaines!$F$2:$L$523,6,FALSE),IF($AE26=2019,VLOOKUP(Brut!DU26,Semaines!$G$2:$L$523,5,FALSE),IF($AE26=2020,VLOOKUP(Brut!DU26,Semaines!$H$2:$L$523,4,FALSE),IF($AE26=2021,VLOOKUP(Brut!DU26,Semaines!$I$2:$L$523,3,FALSE),IF($AE26=2022,VLOOKUP(Brut!DU26,Semaines!$J$2:$L$523,2,FALSE),""))))))))))</f>
        <v/>
      </c>
      <c r="DT26" s="119" t="str">
        <f>IF($AE26=2013,VLOOKUP(Brut!DU26,Semaines!$A$2:$L$523,12,FALSE),IF($AE26=2014,VLOOKUP(Brut!DU26,Semaines!$B$2:$L$523,11,FALSE),IF($AE26=2015,VLOOKUP(Brut!DU26,Semaines!$C$2:$L$523,10,FALSE),IF($AE26=2016,VLOOKUP(Brut!DU26,Semaines!$D$2:$L$523,9,FALSE),IF($AE26=2017,VLOOKUP(Brut!DU26,Semaines!$E$2:$L$523,8,FALSE),IF($AE26=2018,VLOOKUP(Brut!DU26,Semaines!$F$2:$L$523,7,FALSE),IF($AE26=2019,VLOOKUP(Brut!DU26,Semaines!$G$2:$L$523,6,FALSE),IF($AE26=2020,VLOOKUP(Brut!DU26,Semaines!$H$2:$L$523,5,FALSE),IF($AE26=2021,VLOOKUP(Brut!DU26,Semaines!$I$2:$L$523,4,FALSE),IF($AE26=2022,VLOOKUP(Brut!DU26,Semaines!$J$2:$L$523,3,FALSE),""))))))))))</f>
        <v/>
      </c>
      <c r="DU26" s="134"/>
      <c r="DV26" s="133"/>
      <c r="DW26" s="118" t="str">
        <f>IF($AE26=2013,VLOOKUP(Brut!DY26,Semaines!$A$2:$L$523,11,FALSE),IF($AE26=2014,VLOOKUP(Brut!DY26,Semaines!$B$2:$L$523,10,FALSE),IF($AE26=2015,VLOOKUP(Brut!DY26,Semaines!$C$2:$L$523,9,FALSE),IF($AE26=2016,VLOOKUP(Brut!DY26,Semaines!$D$2:$L$523,8,FALSE),IF($AE26=2017,VLOOKUP(Brut!DY26,Semaines!$E$2:$L$523,7,FALSE),IF($AE26=2018,VLOOKUP(Brut!DY26,Semaines!$F$2:$L$523,6,FALSE),IF($AE26=2019,VLOOKUP(Brut!DY26,Semaines!$G$2:$L$523,5,FALSE),IF($AE26=2020,VLOOKUP(Brut!DY26,Semaines!$H$2:$L$523,4,FALSE),IF($AE26=2021,VLOOKUP(Brut!DY26,Semaines!$I$2:$L$523,3,FALSE),IF($AE26=2022,VLOOKUP(Brut!DY26,Semaines!$J$2:$L$523,2,FALSE),""))))))))))</f>
        <v/>
      </c>
      <c r="DX26" s="119" t="str">
        <f>IF($AE26=2013,VLOOKUP(Brut!DY26,Semaines!$A$2:$L$523,12,FALSE),IF($AE26=2014,VLOOKUP(Brut!DY26,Semaines!$B$2:$L$523,11,FALSE),IF($AE26=2015,VLOOKUP(Brut!DY26,Semaines!$C$2:$L$523,10,FALSE),IF($AE26=2016,VLOOKUP(Brut!DY26,Semaines!$D$2:$L$523,9,FALSE),IF($AE26=2017,VLOOKUP(Brut!DY26,Semaines!$E$2:$L$523,8,FALSE),IF($AE26=2018,VLOOKUP(Brut!DY26,Semaines!$F$2:$L$523,7,FALSE),IF($AE26=2019,VLOOKUP(Brut!DY26,Semaines!$G$2:$L$523,6,FALSE),IF($AE26=2020,VLOOKUP(Brut!DY26,Semaines!$H$2:$L$523,5,FALSE),IF($AE26=2021,VLOOKUP(Brut!DY26,Semaines!$I$2:$L$523,4,FALSE),IF($AE26=2022,VLOOKUP(Brut!DY26,Semaines!$J$2:$L$523,3,FALSE),""))))))))))</f>
        <v/>
      </c>
      <c r="DY26" s="134"/>
      <c r="DZ26" s="133"/>
      <c r="EA26" s="118" t="str">
        <f>IF($AE26=2013,VLOOKUP(Brut!EC26,Semaines!$A$2:$L$523,11,FALSE),IF($AE26=2014,VLOOKUP(Brut!EC26,Semaines!$B$2:$L$523,10,FALSE),IF($AE26=2015,VLOOKUP(Brut!EC26,Semaines!$C$2:$L$523,9,FALSE),IF($AE26=2016,VLOOKUP(Brut!EC26,Semaines!$D$2:$L$523,8,FALSE),IF($AE26=2017,VLOOKUP(Brut!EC26,Semaines!$E$2:$L$523,7,FALSE),IF($AE26=2018,VLOOKUP(Brut!EC26,Semaines!$F$2:$L$523,6,FALSE),IF($AE26=2019,VLOOKUP(Brut!EC26,Semaines!$G$2:$L$523,5,FALSE),IF($AE26=2020,VLOOKUP(Brut!EC26,Semaines!$H$2:$L$523,4,FALSE),IF($AE26=2021,VLOOKUP(Brut!EC26,Semaines!$I$2:$L$523,3,FALSE),IF($AE26=2022,VLOOKUP(Brut!EC26,Semaines!$J$2:$L$523,2,FALSE),""))))))))))</f>
        <v/>
      </c>
      <c r="EB26" s="119" t="str">
        <f>IF($AE26=2013,VLOOKUP(Brut!EC26,Semaines!$A$2:$L$523,12,FALSE),IF($AE26=2014,VLOOKUP(Brut!EC26,Semaines!$B$2:$L$523,11,FALSE),IF($AE26=2015,VLOOKUP(Brut!EC26,Semaines!$C$2:$L$523,10,FALSE),IF($AE26=2016,VLOOKUP(Brut!EC26,Semaines!$D$2:$L$523,9,FALSE),IF($AE26=2017,VLOOKUP(Brut!EC26,Semaines!$E$2:$L$523,8,FALSE),IF($AE26=2018,VLOOKUP(Brut!EC26,Semaines!$F$2:$L$523,7,FALSE),IF($AE26=2019,VLOOKUP(Brut!EC26,Semaines!$G$2:$L$523,6,FALSE),IF($AE26=2020,VLOOKUP(Brut!EC26,Semaines!$H$2:$L$523,5,FALSE),IF($AE26=2021,VLOOKUP(Brut!EC26,Semaines!$I$2:$L$523,4,FALSE),IF($AE26=2022,VLOOKUP(Brut!EC26,Semaines!$J$2:$L$523,3,FALSE),""))))))))))</f>
        <v/>
      </c>
      <c r="EC26" s="134"/>
      <c r="ED26" s="133"/>
      <c r="EE26" s="118" t="str">
        <f>IF($AE26=2013,VLOOKUP(Brut!EG26,Semaines!$A$2:$L$523,11,FALSE),IF($AE26=2014,VLOOKUP(Brut!EG26,Semaines!$B$2:$L$523,10,FALSE),IF($AE26=2015,VLOOKUP(Brut!EG26,Semaines!$C$2:$L$523,9,FALSE),IF($AE26=2016,VLOOKUP(Brut!EG26,Semaines!$D$2:$L$523,8,FALSE),IF($AE26=2017,VLOOKUP(Brut!EG26,Semaines!$E$2:$L$523,7,FALSE),IF($AE26=2018,VLOOKUP(Brut!EG26,Semaines!$F$2:$L$523,6,FALSE),IF($AE26=2019,VLOOKUP(Brut!EG26,Semaines!$G$2:$L$523,5,FALSE),IF($AE26=2020,VLOOKUP(Brut!EG26,Semaines!$H$2:$L$523,4,FALSE),IF($AE26=2021,VLOOKUP(Brut!EG26,Semaines!$I$2:$L$523,3,FALSE),IF($AE26=2022,VLOOKUP(Brut!EG26,Semaines!$J$2:$L$523,2,FALSE),""))))))))))</f>
        <v/>
      </c>
      <c r="EF26" s="119" t="str">
        <f>IF($AE26=2013,VLOOKUP(Brut!EG26,Semaines!$A$2:$L$523,12,FALSE),IF($AE26=2014,VLOOKUP(Brut!EG26,Semaines!$B$2:$L$523,11,FALSE),IF($AE26=2015,VLOOKUP(Brut!EG26,Semaines!$C$2:$L$523,10,FALSE),IF($AE26=2016,VLOOKUP(Brut!EG26,Semaines!$D$2:$L$523,9,FALSE),IF($AE26=2017,VLOOKUP(Brut!EG26,Semaines!$E$2:$L$523,8,FALSE),IF($AE26=2018,VLOOKUP(Brut!EG26,Semaines!$F$2:$L$523,7,FALSE),IF($AE26=2019,VLOOKUP(Brut!EG26,Semaines!$G$2:$L$523,6,FALSE),IF($AE26=2020,VLOOKUP(Brut!EG26,Semaines!$H$2:$L$523,5,FALSE),IF($AE26=2021,VLOOKUP(Brut!EG26,Semaines!$I$2:$L$523,4,FALSE),IF($AE26=2022,VLOOKUP(Brut!EG26,Semaines!$J$2:$L$523,3,FALSE),""))))))))))</f>
        <v/>
      </c>
      <c r="EG26" s="134"/>
      <c r="EH26" s="133"/>
      <c r="EI26" s="130" t="str">
        <f>IF(Import!AU16=0,"",Import!AU16)</f>
        <v/>
      </c>
      <c r="EJ26" s="118" t="str">
        <f t="array" ref="EJ26">IFERROR(IF(EI26="",IF(EG26="",IF(EE26="","",IF($AE26=2013,VLOOKUP(Brut!EG26+1,Semaines!$A$2:$L$523,11,FALSE),IF($AE26=2014,VLOOKUP(Brut!EG26+1,Semaines!$B$2:$L$523,10,FALSE),IF($AE26=2015,VLOOKUP(Brut!EG26+1,Semaines!$C$2:$L$523,9,FALSE),IF($AE26=2016,VLOOKUP(Brut!EG26+1,Semaines!$D$2:$L$523,8,FALSE),IF($AE26=2017,VLOOKUP(Brut!EG26+1,Semaines!$E$2:$L$523,7,FALSE),IF($AE26=2018,VLOOKUP(Brut!EG26+1,Semaines!$F$2:$L$523,6,FALSE),IF($AE26=2019,VLOOKUP(Brut!EG26+1,Semaines!$G$2:$L$523,5,FALSE),IF($AE26=2020,VLOOKUP(Brut!EG26+1,Semaines!$H$2:$L$523,4,FALSE),IF($AE26=2021,VLOOKUP(Brut!EG26+1,Semaines!$I$2:$L$523,3,FALSE),IF($AE26=2022,VLOOKUP(Brut!EG26+1,Semaines!$J$2:$L$523,2,FALSE),""))))))))))),IF(EH26="",IF($AE26=2013,VLOOKUP(Brut!EG26+1,Semaines!$A$2:$L$523,11,FALSE),IF($AE26=2014,VLOOKUP(Brut!EG26+1,Semaines!$B$2:$L$523,10,FALSE),IF($AE26=2015,VLOOKUP(Brut!EG26+1,Semaines!$C$2:$L$523,9,FALSE),IF($AE26=2016,VLOOKUP(Brut!EG26+1,Semaines!$D$2:$L$523,8,FALSE),IF($AE26=2017,VLOOKUP(Brut!EG26+1,Semaines!$E$2:$L$523,7,FALSE),IF($AE26=2018,VLOOKUP(Brut!EG26+1,Semaines!$F$2:$L$523,6,FALSE),IF($AE26=2019,VLOOKUP(Brut!EG26+1,Semaines!$G$2:$L$523,5,FALSE),IF($AE26=2020,VLOOKUP(Brut!EG26+1,Semaines!$H$2:$L$523,4,FALSE),IF($AE26=2021,VLOOKUP(Brut!EG26+1,Semaines!$I$2:$L$523,3,FALSE),IF($AE26=2022,VLOOKUP(Brut!EG26+1,Semaines!$J$2:$L$523,2,FALSE),"")))))))))),IF($AE26=2013,VLOOKUP(Brut!EI26+1,Semaines!$A$2:$L$523,11,FALSE),IF($AE26=2014,VLOOKUP(Brut!EI26+1,Semaines!$B$2:$L$523,10,FALSE),IF($AE26=2015,VLOOKUP(Brut!EI26+1,Semaines!$C$2:$L$523,9,FALSE),IF($AE26=2016,VLOOKUP(Brut!EI26+1,Semaines!$D$2:$L$523,8,FALSE),IF($AE26=2017,VLOOKUP(Brut!EI26+1,Semaines!$E$2:$L$523,7,FALSE),IF($AE26=2018,VLOOKUP(Brut!EI26+1,Semaines!$F$2:$L$523,6,FALSE),IF($AE26=2019,VLOOKUP(Brut!EI26+1,Semaines!$G$2:$L$523,5,FALSE),IF($AE26=2020,VLOOKUP(Brut!EI26+1,Semaines!$H$2:$L$523,4,FALSE),IF($AE26=2021,VLOOKUP(Brut!EI26+1,Semaines!$I$2:$L$523,3,FALSE),IF($AE26=2022,VLOOKUP(Brut!EI26+1,Semaines!$J$2:$L$523,2,FALSE),"")))))))))))),_xlfn.ISOWEEKNUM(EI26)),"")</f>
        <v/>
      </c>
      <c r="EK26" s="119" t="str">
        <f>IF(EI26="",IF(EH26="",IF(EF26="","",IF($AE26=2013,VLOOKUP(Brut!EL26,Semaines!$A$2:$L$523,12,FALSE),IF($AE26=2014,VLOOKUP(Brut!EL26,Semaines!$B$2:$L$523,11,FALSE),IF($AE26=2015,VLOOKUP(Brut!EL26,Semaines!$C$2:$L$523,10,FALSE),IF($AE26=2016,VLOOKUP(Brut!EL26,Semaines!$D$2:$L$523,9,FALSE),IF($AE26=2017,VLOOKUP(Brut!EL26,Semaines!$E$2:$L$523,8,FALSE),IF($AE26=2018,VLOOKUP(Brut!EL26,Semaines!$F$2:$L$523,7,FALSE),IF($AE26=2019,VLOOKUP(Brut!EL26,Semaines!$G$2:$L$523,6,FALSE),IF($AE26=2020,VLOOKUP(Brut!EL26,Semaines!$H$2:$L$523,5,FALSE),IF($AE26=2021,VLOOKUP(Brut!EL26,Semaines!$I$2:$L$523,4,FALSE),IF($AE26=2022,VLOOKUP(Brut!EL26,Semaines!$J$2:$L$523,3,FALSE),""))))))))))),IF(EG26="",IF($AE26=2013,VLOOKUP(Brut!EL26,Semaines!$A$2:$L$523,12,FALSE),IF($AE26=2014,VLOOKUP(Brut!EL26,Semaines!$B$2:$L$523,11,FALSE),IF($AE26=2015,VLOOKUP(Brut!EL26,Semaines!$C$2:$L$523,10,FALSE),IF($AE26=2016,VLOOKUP(Brut!EL26,Semaines!$D$2:$L$523,9,FALSE),IF($AE26=2017,VLOOKUP(Brut!EL26,Semaines!$E$2:$L$523,8,FALSE),IF($AE26=2018,VLOOKUP(Brut!EL26,Semaines!$F$2:$L$523,7,FALSE),IF($AE26=2019,VLOOKUP(Brut!EL26,Semaines!$G$2:$L$523,6,FALSE),IF($AE26=2020,VLOOKUP(Brut!EL26,Semaines!$H$2:$L$523,5,FALSE),IF($AE26=2021,VLOOKUP(Brut!EL26,Semaines!$I$2:$L$523,4,FALSE),IF($AE26=2022,VLOOKUP(Brut!EL26,Semaines!$J$2:$L$523,3,FALSE),"")))))))))),IF(EF26="","",IF($AE26=2013,VLOOKUP(Brut!EL26,Semaines!$A$2:$L$523,12,FALSE),IF($AE26=2014,VLOOKUP(Brut!EL26,Semaines!$B$2:$L$523,11,FALSE),IF($AE26=2015,VLOOKUP(Brut!EL26,Semaines!$C$2:$L$523,10,FALSE),IF($AE26=2016,VLOOKUP(Brut!EL26,Semaines!$D$2:$L$523,9,FALSE),IF($AE26=2017,VLOOKUP(Brut!EL26,Semaines!$E$2:$L$523,8,FALSE),IF($AE26=2018,VLOOKUP(Brut!EL26,Semaines!$F$2:$L$523,7,FALSE),IF($AE26=2019,VLOOKUP(Brut!EL26,Semaines!$G$2:$L$523,6,FALSE),IF($AE26=2020,VLOOKUP(Brut!EL26,Semaines!$H$2:$L$523,5,FALSE),IF($AE26=2021,VLOOKUP(Brut!EL26,Semaines!$I$2:$L$523,4,FALSE),IF($AE26=2022,VLOOKUP(Brut!EL26,Semaines!$J$2:$L$523,3,FALSE),""))))))))))))),IF(AND(MONTH(EI26)=12,_xlfn.ISOWEEKNUM(EI26)=1),YEAR(EI26)+1,YEAR(EI26)))</f>
        <v/>
      </c>
      <c r="EL26" s="135"/>
      <c r="EM26" s="136"/>
      <c r="EN26" s="210"/>
      <c r="EO26" s="209"/>
      <c r="EP26" s="208"/>
      <c r="EQ26" s="118" t="str">
        <f>IF($AE26=2013,VLOOKUP(Brut!ES26,Semaines!$A$2:$L$523,11,FALSE),IF($AE26=2014,VLOOKUP(Brut!ES26,Semaines!$B$2:$L$523,10,FALSE),IF($AE26=2015,VLOOKUP(Brut!ES26,Semaines!$C$2:$L$523,9,FALSE),IF($AE26=2016,VLOOKUP(Brut!ES26,Semaines!$D$2:$L$523,8,FALSE),IF($AE26=2017,VLOOKUP(Brut!ES26,Semaines!$E$2:$L$523,7,FALSE),IF($AE26=2018,VLOOKUP(Brut!ES26,Semaines!$F$2:$L$523,6,FALSE),IF($AE26=2019,VLOOKUP(Brut!ES26,Semaines!$G$2:$L$523,5,FALSE),IF($AE26=2020,VLOOKUP(Brut!ES26,Semaines!$H$2:$L$523,4,FALSE),IF($AE26=2021,VLOOKUP(Brut!ES26,Semaines!$I$2:$L$523,3,FALSE),IF($AE26=2022,VLOOKUP(Brut!ES26,Semaines!$J$2:$L$523,2,FALSE),""))))))))))</f>
        <v/>
      </c>
      <c r="ER26" s="119" t="str">
        <f>IF($AE26=2013,VLOOKUP(Brut!ES26,Semaines!$A$2:$L$523,12,FALSE),IF($AE26=2014,VLOOKUP(Brut!ES26,Semaines!$B$2:$L$523,11,FALSE),IF($AE26=2015,VLOOKUP(Brut!ES26,Semaines!$C$2:$L$523,10,FALSE),IF($AE26=2016,VLOOKUP(Brut!ES26,Semaines!$D$2:$L$523,9,FALSE),IF($AE26=2017,VLOOKUP(Brut!ES26,Semaines!$E$2:$L$523,8,FALSE),IF($AE26=2018,VLOOKUP(Brut!ES26,Semaines!$F$2:$L$523,7,FALSE),IF($AE26=2019,VLOOKUP(Brut!ES26,Semaines!$G$2:$L$523,6,FALSE),IF($AE26=2020,VLOOKUP(Brut!ES26,Semaines!$H$2:$L$523,5,FALSE),IF($AE26=2021,VLOOKUP(Brut!ES26,Semaines!$I$2:$L$523,4,FALSE),IF($AE26=2022,VLOOKUP(Brut!ES26,Semaines!$J$2:$L$523,3,FALSE),""))))))))))</f>
        <v/>
      </c>
      <c r="ES26" s="134"/>
      <c r="ET26" s="133"/>
      <c r="EU26" s="118" t="str">
        <f>IF($AE26=2013,VLOOKUP(Brut!EW26,Semaines!$A$2:$L$523,11,FALSE),IF($AE26=2014,VLOOKUP(Brut!EW26,Semaines!$B$2:$L$523,10,FALSE),IF($AE26=2015,VLOOKUP(Brut!EW26,Semaines!$C$2:$L$523,9,FALSE),IF($AE26=2016,VLOOKUP(Brut!EW26,Semaines!$D$2:$L$523,8,FALSE),IF($AE26=2017,VLOOKUP(Brut!EW26,Semaines!$E$2:$L$523,7,FALSE),IF($AE26=2018,VLOOKUP(Brut!EW26,Semaines!$F$2:$L$523,6,FALSE),IF($AE26=2019,VLOOKUP(Brut!EW26,Semaines!$G$2:$L$523,5,FALSE),IF($AE26=2020,VLOOKUP(Brut!EW26,Semaines!$H$2:$L$523,4,FALSE),IF($AE26=2021,VLOOKUP(Brut!EW26,Semaines!$I$2:$L$523,3,FALSE),IF($AE26=2022,VLOOKUP(Brut!EW26,Semaines!$J$2:$L$523,2,FALSE),""))))))))))</f>
        <v/>
      </c>
      <c r="EV26" s="119" t="str">
        <f>IF($AE26=2013,VLOOKUP(Brut!EW26,Semaines!$A$2:$L$523,12,FALSE),IF($AE26=2014,VLOOKUP(Brut!EW26,Semaines!$B$2:$L$523,11,FALSE),IF($AE26=2015,VLOOKUP(Brut!EW26,Semaines!$C$2:$L$523,10,FALSE),IF($AE26=2016,VLOOKUP(Brut!EW26,Semaines!$D$2:$L$523,9,FALSE),IF($AE26=2017,VLOOKUP(Brut!EW26,Semaines!$E$2:$L$523,8,FALSE),IF($AE26=2018,VLOOKUP(Brut!EW26,Semaines!$F$2:$L$523,7,FALSE),IF($AE26=2019,VLOOKUP(Brut!EW26,Semaines!$G$2:$L$523,6,FALSE),IF($AE26=2020,VLOOKUP(Brut!EW26,Semaines!$H$2:$L$523,5,FALSE),IF($AE26=2021,VLOOKUP(Brut!EW26,Semaines!$I$2:$L$523,4,FALSE),IF($AE26=2022,VLOOKUP(Brut!EW26,Semaines!$J$2:$L$523,3,FALSE),""))))))))))</f>
        <v/>
      </c>
      <c r="EW26" s="134"/>
      <c r="EX26" s="133"/>
      <c r="EY26" s="208"/>
      <c r="EZ26" s="118" t="str">
        <f>IF($AE26=2013,VLOOKUP(Brut!FB26,Semaines!$A$2:$L$523,11,FALSE),IF($AE26=2014,VLOOKUP(Brut!FB26,Semaines!$B$2:$L$523,10,FALSE),IF($AE26=2015,VLOOKUP(Brut!FB26,Semaines!$C$2:$L$523,9,FALSE),IF($AE26=2016,VLOOKUP(Brut!FB26,Semaines!$D$2:$L$523,8,FALSE),IF($AE26=2017,VLOOKUP(Brut!FB26,Semaines!$E$2:$L$523,7,FALSE),IF($AE26=2018,VLOOKUP(Brut!FB26,Semaines!$F$2:$L$523,6,FALSE),IF($AE26=2019,VLOOKUP(Brut!FB26,Semaines!$G$2:$L$523,5,FALSE),IF($AE26=2020,VLOOKUP(Brut!FB26,Semaines!$H$2:$L$523,4,FALSE),IF($AE26=2021,VLOOKUP(Brut!FB26,Semaines!$I$2:$L$523,3,FALSE),IF($AE26=2022,VLOOKUP(Brut!FB26,Semaines!$J$2:$L$523,2,FALSE),""))))))))))</f>
        <v/>
      </c>
      <c r="FA26" s="119" t="str">
        <f>IF($AE26=2013,VLOOKUP(Brut!FB26,Semaines!$A$2:$L$523,12,FALSE),IF($AE26=2014,VLOOKUP(Brut!FB26,Semaines!$B$2:$L$523,11,FALSE),IF($AE26=2015,VLOOKUP(Brut!FB26,Semaines!$C$2:$L$523,10,FALSE),IF($AE26=2016,VLOOKUP(Brut!FB26,Semaines!$D$2:$L$523,9,FALSE),IF($AE26=2017,VLOOKUP(Brut!FB26,Semaines!$E$2:$L$523,8,FALSE),IF($AE26=2018,VLOOKUP(Brut!FB26,Semaines!$F$2:$L$523,7,FALSE),IF($AE26=2019,VLOOKUP(Brut!FB26,Semaines!$G$2:$L$523,6,FALSE),IF($AE26=2020,VLOOKUP(Brut!FB26,Semaines!$H$2:$L$523,5,FALSE),IF($AE26=2021,VLOOKUP(Brut!FB26,Semaines!$I$2:$L$523,4,FALSE),IF($AE26=2022,VLOOKUP(Brut!FB26,Semaines!$J$2:$L$523,3,FALSE),""))))))))))</f>
        <v/>
      </c>
      <c r="FB26" s="134"/>
      <c r="FC26" s="133"/>
      <c r="FD26" s="210"/>
      <c r="FE26" s="209"/>
      <c r="FF26" s="118" t="str">
        <f>IF($AE26=2013,VLOOKUP(Brut!FH26,Semaines!$A$2:$L$523,11,FALSE),IF($AE26=2014,VLOOKUP(Brut!FH26,Semaines!$B$2:$L$523,10,FALSE),IF($AE26=2015,VLOOKUP(Brut!FH26,Semaines!$C$2:$L$523,9,FALSE),IF($AE26=2016,VLOOKUP(Brut!FH26,Semaines!$D$2:$L$523,8,FALSE),IF($AE26=2017,VLOOKUP(Brut!FH26,Semaines!$E$2:$L$523,7,FALSE),IF($AE26=2018,VLOOKUP(Brut!FH26,Semaines!$F$2:$L$523,6,FALSE),IF($AE26=2019,VLOOKUP(Brut!FH26,Semaines!$G$2:$L$523,5,FALSE),IF($AE26=2020,VLOOKUP(Brut!FH26,Semaines!$H$2:$L$523,4,FALSE),IF($AE26=2021,VLOOKUP(Brut!FH26,Semaines!$I$2:$L$523,3,FALSE),IF($AE26=2022,VLOOKUP(Brut!FH26,Semaines!$J$2:$L$523,2,FALSE),""))))))))))</f>
        <v/>
      </c>
      <c r="FG26" s="119" t="str">
        <f>IF($AE26=2013,VLOOKUP(Brut!FH26,Semaines!$A$2:$L$523,12,FALSE),IF($AE26=2014,VLOOKUP(Brut!FH26,Semaines!$B$2:$L$523,11,FALSE),IF($AE26=2015,VLOOKUP(Brut!FH26,Semaines!$C$2:$L$523,10,FALSE),IF($AE26=2016,VLOOKUP(Brut!FH26,Semaines!$D$2:$L$523,9,FALSE),IF($AE26=2017,VLOOKUP(Brut!FH26,Semaines!$E$2:$L$523,8,FALSE),IF($AE26=2018,VLOOKUP(Brut!FH26,Semaines!$F$2:$L$523,7,FALSE),IF($AE26=2019,VLOOKUP(Brut!FH26,Semaines!$G$2:$L$523,6,FALSE),IF($AE26=2020,VLOOKUP(Brut!FH26,Semaines!$H$2:$L$523,5,FALSE),IF($AE26=2021,VLOOKUP(Brut!FH26,Semaines!$I$2:$L$523,4,FALSE),IF($AE26=2022,VLOOKUP(Brut!FH26,Semaines!$J$2:$L$523,3,FALSE),""))))))))))</f>
        <v/>
      </c>
      <c r="FH26" s="134"/>
      <c r="FI26" s="133"/>
      <c r="FJ26" s="208"/>
      <c r="FK26" s="118" t="str">
        <f>IF($AE26=2013,VLOOKUP(Brut!FM26,Semaines!$A$2:$L$523,11,FALSE),IF($AE26=2014,VLOOKUP(Brut!FM26,Semaines!$B$2:$L$523,10,FALSE),IF($AE26=2015,VLOOKUP(Brut!FM26,Semaines!$C$2:$L$523,9,FALSE),IF($AE26=2016,VLOOKUP(Brut!FM26,Semaines!$D$2:$L$523,8,FALSE),IF($AE26=2017,VLOOKUP(Brut!FM26,Semaines!$E$2:$L$523,7,FALSE),IF($AE26=2018,VLOOKUP(Brut!FM26,Semaines!$F$2:$L$523,6,FALSE),IF($AE26=2019,VLOOKUP(Brut!FM26,Semaines!$G$2:$L$523,5,FALSE),IF($AE26=2020,VLOOKUP(Brut!FM26,Semaines!$H$2:$L$523,4,FALSE),IF($AE26=2021,VLOOKUP(Brut!FM26,Semaines!$I$2:$L$523,3,FALSE),IF($AE26=2022,VLOOKUP(Brut!FM26,Semaines!$J$2:$L$523,2,FALSE),""))))))))))</f>
        <v/>
      </c>
      <c r="FL26" s="119" t="str">
        <f>IF($AE26=2013,VLOOKUP(Brut!FM26,Semaines!$A$2:$L$523,12,FALSE),IF($AE26=2014,VLOOKUP(Brut!FM26,Semaines!$B$2:$L$523,11,FALSE),IF($AE26=2015,VLOOKUP(Brut!FM26,Semaines!$C$2:$L$523,10,FALSE),IF($AE26=2016,VLOOKUP(Brut!FM26,Semaines!$D$2:$L$523,9,FALSE),IF($AE26=2017,VLOOKUP(Brut!FM26,Semaines!$E$2:$L$523,8,FALSE),IF($AE26=2018,VLOOKUP(Brut!FM26,Semaines!$F$2:$L$523,7,FALSE),IF($AE26=2019,VLOOKUP(Brut!FM26,Semaines!$G$2:$L$523,6,FALSE),IF($AE26=2020,VLOOKUP(Brut!FM26,Semaines!$H$2:$L$523,5,FALSE),IF($AE26=2021,VLOOKUP(Brut!FM26,Semaines!$I$2:$L$523,4,FALSE),IF($AE26=2022,VLOOKUP(Brut!FM26,Semaines!$J$2:$L$523,3,FALSE),""))))))))))</f>
        <v/>
      </c>
      <c r="FM26" s="134"/>
      <c r="FN26" s="133"/>
      <c r="FO26" s="118" t="str">
        <f>IF($AE26=2013,VLOOKUP(Brut!FQ26,Semaines!$A$2:$L$523,11,FALSE),IF($AE26=2014,VLOOKUP(Brut!FQ26,Semaines!$B$2:$L$523,10,FALSE),IF($AE26=2015,VLOOKUP(Brut!FQ26,Semaines!$C$2:$L$523,9,FALSE),IF($AE26=2016,VLOOKUP(Brut!FQ26,Semaines!$D$2:$L$523,8,FALSE),IF($AE26=2017,VLOOKUP(Brut!FQ26,Semaines!$E$2:$L$523,7,FALSE),IF($AE26=2018,VLOOKUP(Brut!FQ26,Semaines!$F$2:$L$523,6,FALSE),IF($AE26=2019,VLOOKUP(Brut!FQ26,Semaines!$G$2:$L$523,5,FALSE),IF($AE26=2020,VLOOKUP(Brut!FQ26,Semaines!$H$2:$L$523,4,FALSE),IF($AE26=2021,VLOOKUP(Brut!FQ26,Semaines!$I$2:$L$523,3,FALSE),IF($AE26=2022,VLOOKUP(Brut!FQ26,Semaines!$J$2:$L$523,2,FALSE),""))))))))))</f>
        <v/>
      </c>
      <c r="FP26" s="119" t="str">
        <f>IF($AE26=2013,VLOOKUP(Brut!FQ26,Semaines!$A$2:$L$523,12,FALSE),IF($AE26=2014,VLOOKUP(Brut!FQ26,Semaines!$B$2:$L$523,11,FALSE),IF($AE26=2015,VLOOKUP(Brut!FQ26,Semaines!$C$2:$L$523,10,FALSE),IF($AE26=2016,VLOOKUP(Brut!FQ26,Semaines!$D$2:$L$523,9,FALSE),IF($AE26=2017,VLOOKUP(Brut!FQ26,Semaines!$E$2:$L$523,8,FALSE),IF($AE26=2018,VLOOKUP(Brut!FQ26,Semaines!$F$2:$L$523,7,FALSE),IF($AE26=2019,VLOOKUP(Brut!FQ26,Semaines!$G$2:$L$523,6,FALSE),IF($AE26=2020,VLOOKUP(Brut!FQ26,Semaines!$H$2:$L$523,5,FALSE),IF($AE26=2021,VLOOKUP(Brut!FQ26,Semaines!$I$2:$L$523,4,FALSE),IF($AE26=2022,VLOOKUP(Brut!FQ26,Semaines!$J$2:$L$523,3,FALSE),""))))))))))</f>
        <v/>
      </c>
      <c r="FQ26" s="134"/>
      <c r="FR26" s="133"/>
      <c r="FS26" s="208"/>
      <c r="FT26" s="208"/>
      <c r="FU26" s="118" t="str">
        <f>IF($AE26=2013,VLOOKUP(Brut!FW26,Semaines!$A$2:$L$523,11,FALSE),IF($AE26=2014,VLOOKUP(Brut!FW26,Semaines!$B$2:$L$523,10,FALSE),IF($AE26=2015,VLOOKUP(Brut!FW26,Semaines!$C$2:$L$523,9,FALSE),IF($AE26=2016,VLOOKUP(Brut!FW26,Semaines!$D$2:$L$523,8,FALSE),IF($AE26=2017,VLOOKUP(Brut!FW26,Semaines!$E$2:$L$523,7,FALSE),IF($AE26=2018,VLOOKUP(Brut!FW26,Semaines!$F$2:$L$523,6,FALSE),IF($AE26=2019,VLOOKUP(Brut!FW26,Semaines!$G$2:$L$523,5,FALSE),IF($AE26=2020,VLOOKUP(Brut!FW26,Semaines!$H$2:$L$523,4,FALSE),IF($AE26=2021,VLOOKUP(Brut!FW26,Semaines!$I$2:$L$523,3,FALSE),IF($AE26=2022,VLOOKUP(Brut!FW26,Semaines!$J$2:$L$523,2,FALSE),""))))))))))</f>
        <v/>
      </c>
      <c r="FV26" s="119" t="str">
        <f>IF($AE26=2013,VLOOKUP(Brut!FW26,Semaines!$A$2:$L$523,12,FALSE),IF($AE26=2014,VLOOKUP(Brut!FW26,Semaines!$B$2:$L$523,11,FALSE),IF($AE26=2015,VLOOKUP(Brut!FW26,Semaines!$C$2:$L$523,10,FALSE),IF($AE26=2016,VLOOKUP(Brut!FW26,Semaines!$D$2:$L$523,9,FALSE),IF($AE26=2017,VLOOKUP(Brut!FW26,Semaines!$E$2:$L$523,8,FALSE),IF($AE26=2018,VLOOKUP(Brut!FW26,Semaines!$F$2:$L$523,7,FALSE),IF($AE26=2019,VLOOKUP(Brut!FW26,Semaines!$G$2:$L$523,6,FALSE),IF($AE26=2020,VLOOKUP(Brut!FW26,Semaines!$H$2:$L$523,5,FALSE),IF($AE26=2021,VLOOKUP(Brut!FW26,Semaines!$I$2:$L$523,4,FALSE),IF($AE26=2022,VLOOKUP(Brut!FW26,Semaines!$J$2:$L$523,3,FALSE),""))))))))))</f>
        <v/>
      </c>
      <c r="FW26" s="134"/>
      <c r="FX26" s="133"/>
      <c r="FY26" s="118" t="str">
        <f>IF($AE26=2013,VLOOKUP(Brut!GA26,Semaines!$A$2:$L$523,11,FALSE),IF($AE26=2014,VLOOKUP(Brut!GA26,Semaines!$B$2:$L$523,10,FALSE),IF($AE26=2015,VLOOKUP(Brut!GA26,Semaines!$C$2:$L$523,9,FALSE),IF($AE26=2016,VLOOKUP(Brut!GA26,Semaines!$D$2:$L$523,8,FALSE),IF($AE26=2017,VLOOKUP(Brut!GA26,Semaines!$E$2:$L$523,7,FALSE),IF($AE26=2018,VLOOKUP(Brut!GA26,Semaines!$F$2:$L$523,6,FALSE),IF($AE26=2019,VLOOKUP(Brut!GA26,Semaines!$G$2:$L$523,5,FALSE),IF($AE26=2020,VLOOKUP(Brut!GA26,Semaines!$H$2:$L$523,4,FALSE),IF($AE26=2021,VLOOKUP(Brut!GA26,Semaines!$I$2:$L$523,3,FALSE),IF($AE26=2022,VLOOKUP(Brut!GA26,Semaines!$J$2:$L$523,2,FALSE),""))))))))))</f>
        <v/>
      </c>
      <c r="FZ26" s="119" t="str">
        <f>IF($AE26=2013,VLOOKUP(Brut!GA26,Semaines!$A$2:$L$523,12,FALSE),IF($AE26=2014,VLOOKUP(Brut!GA26,Semaines!$B$2:$L$523,11,FALSE),IF($AE26=2015,VLOOKUP(Brut!GA26,Semaines!$C$2:$L$523,10,FALSE),IF($AE26=2016,VLOOKUP(Brut!GA26,Semaines!$D$2:$L$523,9,FALSE),IF($AE26=2017,VLOOKUP(Brut!GA26,Semaines!$E$2:$L$523,8,FALSE),IF($AE26=2018,VLOOKUP(Brut!GA26,Semaines!$F$2:$L$523,7,FALSE),IF($AE26=2019,VLOOKUP(Brut!GA26,Semaines!$G$2:$L$523,6,FALSE),IF($AE26=2020,VLOOKUP(Brut!GA26,Semaines!$H$2:$L$523,5,FALSE),IF($AE26=2021,VLOOKUP(Brut!GA26,Semaines!$I$2:$L$523,4,FALSE),IF($AE26=2022,VLOOKUP(Brut!GA26,Semaines!$J$2:$L$523,3,FALSE),""))))))))))</f>
        <v/>
      </c>
      <c r="GA26" s="134"/>
      <c r="GB26" s="133"/>
      <c r="GC26" s="118" t="str">
        <f>IF($AE26=2013,VLOOKUP(Brut!GE26,Semaines!$A$2:$L$523,11,FALSE),IF($AE26=2014,VLOOKUP(Brut!GE26,Semaines!$B$2:$L$523,10,FALSE),IF($AE26=2015,VLOOKUP(Brut!GE26,Semaines!$C$2:$L$523,9,FALSE),IF($AE26=2016,VLOOKUP(Brut!GE26,Semaines!$D$2:$L$523,8,FALSE),IF($AE26=2017,VLOOKUP(Brut!GE26,Semaines!$E$2:$L$523,7,FALSE),IF($AE26=2018,VLOOKUP(Brut!GE26,Semaines!$F$2:$L$523,6,FALSE),IF($AE26=2019,VLOOKUP(Brut!GE26,Semaines!$G$2:$L$523,5,FALSE),IF($AE26=2020,VLOOKUP(Brut!GE26,Semaines!$H$2:$L$523,4,FALSE),IF($AE26=2021,VLOOKUP(Brut!GE26,Semaines!$I$2:$L$523,3,FALSE),IF($AE26=2022,VLOOKUP(Brut!GE26,Semaines!$J$2:$L$523,2,FALSE),""))))))))))</f>
        <v/>
      </c>
      <c r="GD26" s="119" t="str">
        <f>IF($AE26=2013,VLOOKUP(Brut!GE26,Semaines!$A$2:$L$523,12,FALSE),IF($AE26=2014,VLOOKUP(Brut!GE26,Semaines!$B$2:$L$523,11,FALSE),IF($AE26=2015,VLOOKUP(Brut!GE26,Semaines!$C$2:$L$523,10,FALSE),IF($AE26=2016,VLOOKUP(Brut!GE26,Semaines!$D$2:$L$523,9,FALSE),IF($AE26=2017,VLOOKUP(Brut!GE26,Semaines!$E$2:$L$523,8,FALSE),IF($AE26=2018,VLOOKUP(Brut!GE26,Semaines!$F$2:$L$523,7,FALSE),IF($AE26=2019,VLOOKUP(Brut!GE26,Semaines!$G$2:$L$523,6,FALSE),IF($AE26=2020,VLOOKUP(Brut!GE26,Semaines!$H$2:$L$523,5,FALSE),IF($AE26=2021,VLOOKUP(Brut!GE26,Semaines!$I$2:$L$523,4,FALSE),IF($AE26=2022,VLOOKUP(Brut!GE26,Semaines!$J$2:$L$523,3,FALSE),""))))))))))</f>
        <v/>
      </c>
      <c r="GE26" s="134"/>
      <c r="GF26" s="133"/>
      <c r="GG26" s="208"/>
      <c r="GH26" s="118" t="str">
        <f>IF($AE26=2013,VLOOKUP(Brut!GJ26,Semaines!$A$2:$L$523,11,FALSE),IF($AE26=2014,VLOOKUP(Brut!GJ26,Semaines!$B$2:$L$523,10,FALSE),IF($AE26=2015,VLOOKUP(Brut!GJ26,Semaines!$C$2:$L$523,9,FALSE),IF($AE26=2016,VLOOKUP(Brut!GJ26,Semaines!$D$2:$L$523,8,FALSE),IF($AE26=2017,VLOOKUP(Brut!GJ26,Semaines!$E$2:$L$523,7,FALSE),IF($AE26=2018,VLOOKUP(Brut!GJ26,Semaines!$F$2:$L$523,6,FALSE),IF($AE26=2019,VLOOKUP(Brut!GJ26,Semaines!$G$2:$L$523,5,FALSE),IF($AE26=2020,VLOOKUP(Brut!GJ26,Semaines!$H$2:$L$523,4,FALSE),IF($AE26=2021,VLOOKUP(Brut!GJ26,Semaines!$I$2:$L$523,3,FALSE),IF($AE26=2022,VLOOKUP(Brut!GJ26,Semaines!$J$2:$L$523,2,FALSE),""))))))))))</f>
        <v/>
      </c>
      <c r="GI26" s="119" t="str">
        <f>IF($AE26=2013,VLOOKUP(Brut!GJ26,Semaines!$A$2:$L$523,12,FALSE),IF($AE26=2014,VLOOKUP(Brut!GJ26,Semaines!$B$2:$L$523,11,FALSE),IF($AE26=2015,VLOOKUP(Brut!GJ26,Semaines!$C$2:$L$523,10,FALSE),IF($AE26=2016,VLOOKUP(Brut!GJ26,Semaines!$D$2:$L$523,9,FALSE),IF($AE26=2017,VLOOKUP(Brut!GJ26,Semaines!$E$2:$L$523,8,FALSE),IF($AE26=2018,VLOOKUP(Brut!GJ26,Semaines!$F$2:$L$523,7,FALSE),IF($AE26=2019,VLOOKUP(Brut!GJ26,Semaines!$G$2:$L$523,6,FALSE),IF($AE26=2020,VLOOKUP(Brut!GJ26,Semaines!$H$2:$L$523,5,FALSE),IF($AE26=2021,VLOOKUP(Brut!GJ26,Semaines!$I$2:$L$523,4,FALSE),IF($AE26=2022,VLOOKUP(Brut!GJ26,Semaines!$J$2:$L$523,3,FALSE),""))))))))))</f>
        <v/>
      </c>
      <c r="GJ26" s="134"/>
      <c r="GK26" s="133"/>
      <c r="GL26" s="118" t="str">
        <f>IF($AE26=2013,VLOOKUP(Brut!GN26,Semaines!$A$2:$L$523,11,FALSE),IF($AE26=2014,VLOOKUP(Brut!GN26,Semaines!$B$2:$L$523,10,FALSE),IF($AE26=2015,VLOOKUP(Brut!GN26,Semaines!$C$2:$L$523,9,FALSE),IF($AE26=2016,VLOOKUP(Brut!GN26,Semaines!$D$2:$L$523,8,FALSE),IF($AE26=2017,VLOOKUP(Brut!GN26,Semaines!$E$2:$L$523,7,FALSE),IF($AE26=2018,VLOOKUP(Brut!GN26,Semaines!$F$2:$L$523,6,FALSE),IF($AE26=2019,VLOOKUP(Brut!GN26,Semaines!$G$2:$L$523,5,FALSE),IF($AE26=2020,VLOOKUP(Brut!GN26,Semaines!$H$2:$L$523,4,FALSE),IF($AE26=2021,VLOOKUP(Brut!GN26,Semaines!$I$2:$L$523,3,FALSE),IF($AE26=2022,VLOOKUP(Brut!GN26,Semaines!$J$2:$L$523,2,FALSE),""))))))))))</f>
        <v/>
      </c>
      <c r="GM26" s="119" t="str">
        <f>IF($AE26=2013,VLOOKUP(Brut!GN26,Semaines!$A$2:$L$523,12,FALSE),IF($AE26=2014,VLOOKUP(Brut!GN26,Semaines!$B$2:$L$523,11,FALSE),IF($AE26=2015,VLOOKUP(Brut!GN26,Semaines!$C$2:$L$523,10,FALSE),IF($AE26=2016,VLOOKUP(Brut!GN26,Semaines!$D$2:$L$523,9,FALSE),IF($AE26=2017,VLOOKUP(Brut!GN26,Semaines!$E$2:$L$523,8,FALSE),IF($AE26=2018,VLOOKUP(Brut!GN26,Semaines!$F$2:$L$523,7,FALSE),IF($AE26=2019,VLOOKUP(Brut!GN26,Semaines!$G$2:$L$523,6,FALSE),IF($AE26=2020,VLOOKUP(Brut!GN26,Semaines!$H$2:$L$523,5,FALSE),IF($AE26=2021,VLOOKUP(Brut!GN26,Semaines!$I$2:$L$523,4,FALSE),IF($AE26=2022,VLOOKUP(Brut!GN26,Semaines!$J$2:$L$523,3,FALSE),""))))))))))</f>
        <v/>
      </c>
      <c r="GN26" s="134"/>
      <c r="GO26" s="133"/>
      <c r="GP26" s="210"/>
      <c r="GQ26" s="211"/>
      <c r="GR26" s="210"/>
      <c r="GS26" s="209"/>
      <c r="GT26" s="211"/>
      <c r="GU26" s="209"/>
      <c r="GV26" s="118" t="str">
        <f>IF($AE26=2013,VLOOKUP(Brut!GX26,Semaines!$A$2:$L$523,11,FALSE),IF($AE26=2014,VLOOKUP(Brut!GX26,Semaines!$B$2:$L$523,10,FALSE),IF($AE26=2015,VLOOKUP(Brut!GX26,Semaines!$C$2:$L$523,9,FALSE),IF($AE26=2016,VLOOKUP(Brut!GX26,Semaines!$D$2:$L$523,8,FALSE),IF($AE26=2017,VLOOKUP(Brut!GX26,Semaines!$E$2:$L$523,7,FALSE),IF($AE26=2018,VLOOKUP(Brut!GX26,Semaines!$F$2:$L$523,6,FALSE),IF($AE26=2019,VLOOKUP(Brut!GX26,Semaines!$G$2:$L$523,5,FALSE),IF($AE26=2020,VLOOKUP(Brut!GX26,Semaines!$H$2:$L$523,4,FALSE),IF($AE26=2021,VLOOKUP(Brut!GX26,Semaines!$I$2:$L$523,3,FALSE),IF($AE26=2022,VLOOKUP(Brut!GX26,Semaines!$J$2:$L$523,2,FALSE),""))))))))))</f>
        <v/>
      </c>
      <c r="GW26" s="119" t="str">
        <f>IF($AE26=2013,VLOOKUP(Brut!GX26,Semaines!$A$2:$L$523,12,FALSE),IF($AE26=2014,VLOOKUP(Brut!GX26,Semaines!$B$2:$L$523,11,FALSE),IF($AE26=2015,VLOOKUP(Brut!GX26,Semaines!$C$2:$L$523,10,FALSE),IF($AE26=2016,VLOOKUP(Brut!GX26,Semaines!$D$2:$L$523,9,FALSE),IF($AE26=2017,VLOOKUP(Brut!GX26,Semaines!$E$2:$L$523,8,FALSE),IF($AE26=2018,VLOOKUP(Brut!GX26,Semaines!$F$2:$L$523,7,FALSE),IF($AE26=2019,VLOOKUP(Brut!GX26,Semaines!$G$2:$L$523,6,FALSE),IF($AE26=2020,VLOOKUP(Brut!GX26,Semaines!$H$2:$L$523,5,FALSE),IF($AE26=2021,VLOOKUP(Brut!GX26,Semaines!$I$2:$L$523,4,FALSE),IF($AE26=2022,VLOOKUP(Brut!GX26,Semaines!$J$2:$L$523,3,FALSE),""))))))))))</f>
        <v/>
      </c>
      <c r="GX26" s="134"/>
      <c r="GY26" s="133"/>
      <c r="GZ26" s="208"/>
      <c r="HA26" s="214"/>
      <c r="HB26" s="215"/>
      <c r="HC26" s="182"/>
      <c r="HD26" s="209"/>
      <c r="HE26" s="208"/>
      <c r="HF26" s="118" t="str">
        <f>IF($AE26=2013,VLOOKUP(Brut!HH26,Semaines!$A$2:$L$523,11,FALSE),IF($AE26=2014,VLOOKUP(Brut!HH26,Semaines!$B$2:$L$523,10,FALSE),IF($AE26=2015,VLOOKUP(Brut!HH26,Semaines!$C$2:$L$523,9,FALSE),IF($AE26=2016,VLOOKUP(Brut!HH26,Semaines!$D$2:$L$523,8,FALSE),IF($AE26=2017,VLOOKUP(Brut!HH26,Semaines!$E$2:$L$523,7,FALSE),IF($AE26=2018,VLOOKUP(Brut!HH26,Semaines!$F$2:$L$523,6,FALSE),IF($AE26=2019,VLOOKUP(Brut!HH26,Semaines!$G$2:$L$523,5,FALSE),IF($AE26=2020,VLOOKUP(Brut!HH26,Semaines!$H$2:$L$523,4,FALSE),IF($AE26=2021,VLOOKUP(Brut!HH26,Semaines!$I$2:$L$523,3,FALSE),IF($AE26=2022,VLOOKUP(Brut!HH26,Semaines!$J$2:$L$523,2,FALSE),""))))))))))</f>
        <v/>
      </c>
      <c r="HG26" s="119" t="str">
        <f>IF($AE26=2013,VLOOKUP(Brut!HH26,Semaines!$A$2:$L$523,12,FALSE),IF($AE26=2014,VLOOKUP(Brut!HH26,Semaines!$B$2:$L$523,11,FALSE),IF($AE26=2015,VLOOKUP(Brut!HH26,Semaines!$C$2:$L$523,10,FALSE),IF($AE26=2016,VLOOKUP(Brut!HH26,Semaines!$D$2:$L$523,9,FALSE),IF($AE26=2017,VLOOKUP(Brut!HH26,Semaines!$E$2:$L$523,8,FALSE),IF($AE26=2018,VLOOKUP(Brut!HH26,Semaines!$F$2:$L$523,7,FALSE),IF($AE26=2019,VLOOKUP(Brut!HH26,Semaines!$G$2:$L$523,6,FALSE),IF($AE26=2020,VLOOKUP(Brut!HH26,Semaines!$H$2:$L$523,5,FALSE),IF($AE26=2021,VLOOKUP(Brut!HH26,Semaines!$I$2:$L$523,4,FALSE),IF($AE26=2022,VLOOKUP(Brut!HH26,Semaines!$J$2:$L$523,3,FALSE),""))))))))))</f>
        <v/>
      </c>
      <c r="HH26" s="134"/>
      <c r="HI26" s="133"/>
      <c r="HJ26" s="210"/>
      <c r="HK26" s="209"/>
      <c r="HL26" s="118" t="str">
        <f>IF($AE26=2013,VLOOKUP(Brut!HN26,Semaines!$A$2:$L$523,11,FALSE),IF($AE26=2014,VLOOKUP(Brut!HN26,Semaines!$B$2:$L$523,10,FALSE),IF($AE26=2015,VLOOKUP(Brut!HN26,Semaines!$C$2:$L$523,9,FALSE),IF($AE26=2016,VLOOKUP(Brut!HN26,Semaines!$D$2:$L$523,8,FALSE),IF($AE26=2017,VLOOKUP(Brut!HN26,Semaines!$E$2:$L$523,7,FALSE),IF($AE26=2018,VLOOKUP(Brut!HN26,Semaines!$F$2:$L$523,6,FALSE),IF($AE26=2019,VLOOKUP(Brut!HN26,Semaines!$G$2:$L$523,5,FALSE),IF($AE26=2020,VLOOKUP(Brut!HN26,Semaines!$H$2:$L$523,4,FALSE),IF($AE26=2021,VLOOKUP(Brut!HN26,Semaines!$I$2:$L$523,3,FALSE),IF($AE26=2022,VLOOKUP(Brut!HN26,Semaines!$J$2:$L$523,2,FALSE),""))))))))))</f>
        <v/>
      </c>
      <c r="HM26" s="119" t="str">
        <f>IF($AE26=2013,VLOOKUP(Brut!HN26,Semaines!$A$2:$L$523,12,FALSE),IF($AE26=2014,VLOOKUP(Brut!HN26,Semaines!$B$2:$L$523,11,FALSE),IF($AE26=2015,VLOOKUP(Brut!HN26,Semaines!$C$2:$L$523,10,FALSE),IF($AE26=2016,VLOOKUP(Brut!HN26,Semaines!$D$2:$L$523,9,FALSE),IF($AE26=2017,VLOOKUP(Brut!HN26,Semaines!$E$2:$L$523,8,FALSE),IF($AE26=2018,VLOOKUP(Brut!HN26,Semaines!$F$2:$L$523,7,FALSE),IF($AE26=2019,VLOOKUP(Brut!HN26,Semaines!$G$2:$L$523,6,FALSE),IF($AE26=2020,VLOOKUP(Brut!HN26,Semaines!$H$2:$L$523,5,FALSE),IF($AE26=2021,VLOOKUP(Brut!HN26,Semaines!$I$2:$L$523,4,FALSE),IF($AE26=2022,VLOOKUP(Brut!HN26,Semaines!$J$2:$L$523,3,FALSE),""))))))))))</f>
        <v/>
      </c>
      <c r="HN26" s="134"/>
      <c r="HO26" s="133"/>
      <c r="HP26" s="210"/>
      <c r="HQ26" s="211"/>
      <c r="HR26" s="210"/>
      <c r="HS26" s="209"/>
      <c r="HT26" s="209"/>
      <c r="HU26" s="208"/>
      <c r="HV26" s="208"/>
      <c r="HW26" s="210"/>
      <c r="HX26" s="209"/>
      <c r="HY26" s="229" t="str">
        <f>IF($AE26=2013,VLOOKUP(Brut!IA26,Semaines!$A$2:$L$523,11,FALSE),IF($AE26=2014,VLOOKUP(Brut!IA26,Semaines!$B$2:$L$523,10,FALSE),IF($AE26=2015,VLOOKUP(Brut!IA26,Semaines!$C$2:$L$523,9,FALSE),IF($AE26=2016,VLOOKUP(Brut!IA26,Semaines!$D$2:$L$523,8,FALSE),IF($AE26=2017,VLOOKUP(Brut!IA26,Semaines!$E$2:$L$523,7,FALSE),IF($AE26=2018,VLOOKUP(Brut!IA26,Semaines!$F$2:$L$523,6,FALSE),IF($AE26=2019,VLOOKUP(Brut!IA26,Semaines!$G$2:$L$523,5,FALSE),IF($AE26=2020,VLOOKUP(Brut!IA26,Semaines!$H$2:$L$523,4,FALSE),IF($AE26=2021,VLOOKUP(Brut!IA26,Semaines!$I$2:$L$523,3,FALSE),IF($AE26=2022,VLOOKUP(Brut!IA26,Semaines!$J$2:$L$523,2,FALSE),""))))))))))</f>
        <v/>
      </c>
      <c r="HZ26" s="119" t="str">
        <f>IF($AE26=2013,VLOOKUP(Brut!IA26,Semaines!$A$2:$L$523,12,FALSE),IF($AE26=2014,VLOOKUP(Brut!IA26,Semaines!$B$2:$L$523,11,FALSE),IF($AE26=2015,VLOOKUP(Brut!IA26,Semaines!$C$2:$L$523,10,FALSE),IF($AE26=2016,VLOOKUP(Brut!IA26,Semaines!$D$2:$L$523,9,FALSE),IF($AE26=2017,VLOOKUP(Brut!IA26,Semaines!$E$2:$L$523,8,FALSE),IF($AE26=2018,VLOOKUP(Brut!IA26,Semaines!$F$2:$L$523,7,FALSE),IF($AE26=2019,VLOOKUP(Brut!IA26,Semaines!$G$2:$L$523,6,FALSE),IF($AE26=2020,VLOOKUP(Brut!IA26,Semaines!$H$2:$L$523,5,FALSE),IF($AE26=2021,VLOOKUP(Brut!IA26,Semaines!$I$2:$L$523,4,FALSE),IF($AE26=2022,VLOOKUP(Brut!IA26,Semaines!$J$2:$L$523,3,FALSE),""))))))))))</f>
        <v/>
      </c>
      <c r="IA26" s="134"/>
      <c r="IB26" s="133"/>
      <c r="IC26" s="118" t="str">
        <f>IF($AE26=2013,VLOOKUP(Brut!IE26,Semaines!$A$2:$L$523,11,FALSE),IF($AE26=2014,VLOOKUP(Brut!IE26,Semaines!$B$2:$L$523,10,FALSE),IF($AE26=2015,VLOOKUP(Brut!IE26,Semaines!$C$2:$L$523,9,FALSE),IF($AE26=2016,VLOOKUP(Brut!IE26,Semaines!$D$2:$L$523,8,FALSE),IF($AE26=2017,VLOOKUP(Brut!IE26,Semaines!$E$2:$L$523,7,FALSE),IF($AE26=2018,VLOOKUP(Brut!IE26,Semaines!$F$2:$L$523,6,FALSE),IF($AE26=2019,VLOOKUP(Brut!IE26,Semaines!$G$2:$L$523,5,FALSE),IF($AE26=2020,VLOOKUP(Brut!IE26,Semaines!$H$2:$L$523,4,FALSE),IF($AE26=2021,VLOOKUP(Brut!IE26,Semaines!$I$2:$L$523,3,FALSE),IF($AE26=2022,VLOOKUP(Brut!IE26,Semaines!$J$2:$L$523,2,FALSE),""))))))))))</f>
        <v/>
      </c>
      <c r="ID26" s="119" t="str">
        <f>IF($AE26=2013,VLOOKUP(Brut!IE26,Semaines!$A$2:$L$523,12,FALSE),IF($AE26=2014,VLOOKUP(Brut!IE26,Semaines!$B$2:$L$523,11,FALSE),IF($AE26=2015,VLOOKUP(Brut!IE26,Semaines!$C$2:$L$523,10,FALSE),IF($AE26=2016,VLOOKUP(Brut!IE26,Semaines!$D$2:$L$523,9,FALSE),IF($AE26=2017,VLOOKUP(Brut!IE26,Semaines!$E$2:$L$523,8,FALSE),IF($AE26=2018,VLOOKUP(Brut!IE26,Semaines!$F$2:$L$523,7,FALSE),IF($AE26=2019,VLOOKUP(Brut!IE26,Semaines!$G$2:$L$523,6,FALSE),IF($AE26=2020,VLOOKUP(Brut!IE26,Semaines!$H$2:$L$523,5,FALSE),IF($AE26=2021,VLOOKUP(Brut!IE26,Semaines!$I$2:$L$523,4,FALSE),IF($AE26=2022,VLOOKUP(Brut!IE26,Semaines!$J$2:$L$523,3,FALSE),""))))))))))</f>
        <v/>
      </c>
      <c r="IE26" s="134"/>
      <c r="IF26" s="133"/>
      <c r="IG26" s="128" t="str">
        <f>IF(Import!AY16=0,"",Import!AY16)</f>
        <v/>
      </c>
      <c r="IH26" s="118" t="str">
        <f t="array" ref="IH26">IFERROR(IF(IG26="",IF(IE26="",IF(IC26="","",IF($AE26=2013,VLOOKUP(Brut!IE26+1,Semaines!$A$2:$L$523,11,FALSE),IF($AE26=2014,VLOOKUP(Brut!IE26+1,Semaines!$B$2:$L$523,10,FALSE),IF($AE26=2015,VLOOKUP(Brut!IE26+1,Semaines!$C$2:$L$523,9,FALSE),IF($AE26=2016,VLOOKUP(Brut!IE26+1,Semaines!$D$2:$L$523,8,FALSE),IF($AE26=2017,VLOOKUP(Brut!IE26+1,Semaines!$E$2:$L$523,7,FALSE),IF($AE26=2018,VLOOKUP(Brut!IE26+1,Semaines!$F$2:$L$523,6,FALSE),IF($AE26=2019,VLOOKUP(Brut!IE26+1,Semaines!$G$2:$L$523,5,FALSE),IF($AE26=2020,VLOOKUP(Brut!IE26+1,Semaines!$H$2:$L$523,4,FALSE),IF($AE26=2021,VLOOKUP(Brut!IE26+1,Semaines!$I$2:$L$523,3,FALSE),IF($AE26=2022,VLOOKUP(Brut!IE26+1,Semaines!$J$2:$L$523,2,FALSE),""))))))))))),IF(IF26="",IF($AE26=2013,VLOOKUP(Brut!IE26+1,Semaines!$A$2:$L$523,11,FALSE),IF($AE26=2014,VLOOKUP(Brut!IE26+1,Semaines!$B$2:$L$523,10,FALSE),IF($AE26=2015,VLOOKUP(Brut!IE26+1,Semaines!$C$2:$L$523,9,FALSE),IF($AE26=2016,VLOOKUP(Brut!IE26+1,Semaines!$D$2:$L$523,8,FALSE),IF($AE26=2017,VLOOKUP(Brut!IE26+1,Semaines!$E$2:$L$523,7,FALSE),IF($AE26=2018,VLOOKUP(Brut!IE26+1,Semaines!$F$2:$L$523,6,FALSE),IF($AE26=2019,VLOOKUP(Brut!IE26+1,Semaines!$G$2:$L$523,5,FALSE),IF($AE26=2020,VLOOKUP(Brut!IE26+1,Semaines!$H$2:$L$523,4,FALSE),IF($AE26=2021,VLOOKUP(Brut!IE26+1,Semaines!$I$2:$L$523,3,FALSE),IF($AE26=2022,VLOOKUP(Brut!IE26+1,Semaines!$J$2:$L$523,2,FALSE),"")))))))))),IF($AE26=2013,VLOOKUP(Brut!IG26+1,Semaines!$A$2:$L$523,11,FALSE),IF($AE26=2014,VLOOKUP(Brut!IG26+1,Semaines!$B$2:$L$523,10,FALSE),IF($AE26=2015,VLOOKUP(Brut!IG26+1,Semaines!$C$2:$L$523,9,FALSE),IF($AE26=2016,VLOOKUP(Brut!IG26+1,Semaines!$D$2:$L$523,8,FALSE),IF($AE26=2017,VLOOKUP(Brut!IG26+1,Semaines!$E$2:$L$523,7,FALSE),IF($AE26=2018,VLOOKUP(Brut!IG26+1,Semaines!$F$2:$L$523,6,FALSE),IF($AE26=2019,VLOOKUP(Brut!IG26+1,Semaines!$G$2:$L$523,5,FALSE),IF($AE26=2020,VLOOKUP(Brut!IG26+1,Semaines!$H$2:$L$523,4,FALSE),IF($AE26=2021,VLOOKUP(Brut!IG26+1,Semaines!$I$2:$L$523,3,FALSE),IF($AE26=2022,VLOOKUP(Brut!IG26+1,Semaines!$J$2:$L$523,2,FALSE),"")))))))))))),_xlfn.ISOWEEKNUM(IG26)),"")</f>
        <v/>
      </c>
      <c r="II26" s="119" t="str">
        <f>IF(IG26="",IF(IF26="",IF(ID26="","",IF($AE26=2013,VLOOKUP(Brut!IJ26,Semaines!$A$2:$L$523,12,FALSE),IF($AE26=2014,VLOOKUP(Brut!IJ26,Semaines!$B$2:$L$523,11,FALSE),IF($AE26=2015,VLOOKUP(Brut!IJ26,Semaines!$C$2:$L$523,10,FALSE),IF($AE26=2016,VLOOKUP(Brut!IJ26,Semaines!$D$2:$L$523,9,FALSE),IF($AE26=2017,VLOOKUP(Brut!IJ26,Semaines!$E$2:$L$523,8,FALSE),IF($AE26=2018,VLOOKUP(Brut!IJ26,Semaines!$F$2:$L$523,7,FALSE),IF($AE26=2019,VLOOKUP(Brut!IJ26,Semaines!$G$2:$L$523,6,FALSE),IF($AE26=2020,VLOOKUP(Brut!IJ26,Semaines!$H$2:$L$523,5,FALSE),IF($AE26=2021,VLOOKUP(Brut!IJ26,Semaines!$I$2:$L$523,4,FALSE),IF($AE26=2022,VLOOKUP(Brut!IJ26,Semaines!$J$2:$L$523,3,FALSE),""))))))))))),IF(IE26="",IF($AE26=2013,VLOOKUP(Brut!IJ26,Semaines!$A$2:$L$523,12,FALSE),IF($AE26=2014,VLOOKUP(Brut!IJ26,Semaines!$B$2:$L$523,11,FALSE),IF($AE26=2015,VLOOKUP(Brut!IJ26,Semaines!$C$2:$L$523,10,FALSE),IF($AE26=2016,VLOOKUP(Brut!IJ26,Semaines!$D$2:$L$523,9,FALSE),IF($AE26=2017,VLOOKUP(Brut!IJ26,Semaines!$E$2:$L$523,8,FALSE),IF($AE26=2018,VLOOKUP(Brut!IJ26,Semaines!$F$2:$L$523,7,FALSE),IF($AE26=2019,VLOOKUP(Brut!IJ26,Semaines!$G$2:$L$523,6,FALSE),IF($AE26=2020,VLOOKUP(Brut!IJ26,Semaines!$H$2:$L$523,5,FALSE),IF($AE26=2021,VLOOKUP(Brut!IJ26,Semaines!$I$2:$L$523,4,FALSE),IF($AE26=2022,VLOOKUP(Brut!IJ26,Semaines!$J$2:$L$523,3,FALSE),"")))))))))),IF(ID26="","",IF($AE26=2013,VLOOKUP(Brut!IJ26,Semaines!$A$2:$L$523,12,FALSE),IF($AE26=2014,VLOOKUP(Brut!IJ26,Semaines!$B$2:$L$523,11,FALSE),IF($AE26=2015,VLOOKUP(Brut!IJ26,Semaines!$C$2:$L$523,10,FALSE),IF($AE26=2016,VLOOKUP(Brut!IJ26,Semaines!$D$2:$L$523,9,FALSE),IF($AE26=2017,VLOOKUP(Brut!IJ26,Semaines!$E$2:$L$523,8,FALSE),IF($AE26=2018,VLOOKUP(Brut!IJ26,Semaines!$F$2:$L$523,7,FALSE),IF($AE26=2019,VLOOKUP(Brut!IJ26,Semaines!$G$2:$L$523,6,FALSE),IF($AE26=2020,VLOOKUP(Brut!IJ26,Semaines!$H$2:$L$523,5,FALSE),IF($AE26=2021,VLOOKUP(Brut!IJ26,Semaines!$I$2:$L$523,4,FALSE),IF($AE26=2022,VLOOKUP(Brut!IJ26,Semaines!$J$2:$L$523,3,FALSE),""))))))))))))),IF(AND(MONTH(IG26)=12,_xlfn.ISOWEEKNUM(IG26)=1),YEAR(IG26)+1,YEAR(IG26)))</f>
        <v/>
      </c>
      <c r="IJ26" s="135"/>
      <c r="IK26" s="136"/>
      <c r="IL26" s="208"/>
      <c r="IM26" s="118" t="str">
        <f>IF($AE26=2013,VLOOKUP(Brut!IO26,Semaines!$A$2:$L$523,11,FALSE),IF($AE26=2014,VLOOKUP(Brut!IO26,Semaines!$B$2:$L$523,10,FALSE),IF($AE26=2015,VLOOKUP(Brut!IO26,Semaines!$C$2:$L$523,9,FALSE),IF($AE26=2016,VLOOKUP(Brut!IO26,Semaines!$D$2:$L$523,8,FALSE),IF($AE26=2017,VLOOKUP(Brut!IO26,Semaines!$E$2:$L$523,7,FALSE),IF($AE26=2018,VLOOKUP(Brut!IO26,Semaines!$F$2:$L$523,6,FALSE),IF($AE26=2019,VLOOKUP(Brut!IO26,Semaines!$G$2:$L$523,5,FALSE),IF($AE26=2020,VLOOKUP(Brut!IO26,Semaines!$H$2:$L$523,4,FALSE),IF($AE26=2021,VLOOKUP(Brut!IO26,Semaines!$I$2:$L$523,3,FALSE),IF($AE26=2022,VLOOKUP(Brut!IO26,Semaines!$J$2:$L$523,2,FALSE),""))))))))))</f>
        <v/>
      </c>
      <c r="IN26" s="119" t="str">
        <f>IF($AE26=2013,VLOOKUP(Brut!IO26,Semaines!$A$2:$L$523,12,FALSE),IF($AE26=2014,VLOOKUP(Brut!IO26,Semaines!$B$2:$L$523,11,FALSE),IF($AE26=2015,VLOOKUP(Brut!IO26,Semaines!$C$2:$L$523,10,FALSE),IF($AE26=2016,VLOOKUP(Brut!IO26,Semaines!$D$2:$L$523,9,FALSE),IF($AE26=2017,VLOOKUP(Brut!IO26,Semaines!$E$2:$L$523,8,FALSE),IF($AE26=2018,VLOOKUP(Brut!IO26,Semaines!$F$2:$L$523,7,FALSE),IF($AE26=2019,VLOOKUP(Brut!IO26,Semaines!$G$2:$L$523,6,FALSE),IF($AE26=2020,VLOOKUP(Brut!IO26,Semaines!$H$2:$L$523,5,FALSE),IF($AE26=2021,VLOOKUP(Brut!IO26,Semaines!$I$2:$L$523,4,FALSE),IF($AE26=2022,VLOOKUP(Brut!IO26,Semaines!$J$2:$L$523,3,FALSE),""))))))))))</f>
        <v/>
      </c>
      <c r="IO26" s="134"/>
      <c r="IP26" s="133"/>
      <c r="IQ26" s="118" t="str">
        <f>IF($AE26=2013,VLOOKUP(Brut!IS26,Semaines!$A$2:$L$523,11,FALSE),IF($AE26=2014,VLOOKUP(Brut!IS26,Semaines!$B$2:$L$523,10,FALSE),IF($AE26=2015,VLOOKUP(Brut!IS26,Semaines!$C$2:$L$523,9,FALSE),IF($AE26=2016,VLOOKUP(Brut!IS26,Semaines!$D$2:$L$523,8,FALSE),IF($AE26=2017,VLOOKUP(Brut!IS26,Semaines!$E$2:$L$523,7,FALSE),IF($AE26=2018,VLOOKUP(Brut!IS26,Semaines!$F$2:$L$523,6,FALSE),IF($AE26=2019,VLOOKUP(Brut!IS26,Semaines!$G$2:$L$523,5,FALSE),IF($AE26=2020,VLOOKUP(Brut!IS26,Semaines!$H$2:$L$523,4,FALSE),IF($AE26=2021,VLOOKUP(Brut!IS26,Semaines!$I$2:$L$523,3,FALSE),IF($AE26=2022,VLOOKUP(Brut!IS26,Semaines!$J$2:$L$523,2,FALSE),""))))))))))</f>
        <v/>
      </c>
      <c r="IR26" s="119" t="str">
        <f>IF($AE26=2013,VLOOKUP(Brut!IS26,Semaines!$A$2:$L$523,12,FALSE),IF($AE26=2014,VLOOKUP(Brut!IS26,Semaines!$B$2:$L$523,11,FALSE),IF($AE26=2015,VLOOKUP(Brut!IS26,Semaines!$C$2:$L$523,10,FALSE),IF($AE26=2016,VLOOKUP(Brut!IS26,Semaines!$D$2:$L$523,9,FALSE),IF($AE26=2017,VLOOKUP(Brut!IS26,Semaines!$E$2:$L$523,8,FALSE),IF($AE26=2018,VLOOKUP(Brut!IS26,Semaines!$F$2:$L$523,7,FALSE),IF($AE26=2019,VLOOKUP(Brut!IS26,Semaines!$G$2:$L$523,6,FALSE),IF($AE26=2020,VLOOKUP(Brut!IS26,Semaines!$H$2:$L$523,5,FALSE),IF($AE26=2021,VLOOKUP(Brut!IS26,Semaines!$I$2:$L$523,4,FALSE),IF($AE26=2022,VLOOKUP(Brut!IS26,Semaines!$J$2:$L$523,3,FALSE),""))))))))))</f>
        <v/>
      </c>
      <c r="IS26" s="134"/>
      <c r="IT26" s="230"/>
      <c r="IU26" s="210"/>
      <c r="IV26" s="209"/>
      <c r="IW26" s="208"/>
      <c r="IX26" s="208"/>
      <c r="IY26" s="118" t="str">
        <f>IF($AE26=2013,VLOOKUP(Brut!JA26,Semaines!$A$2:$L$523,11,FALSE),IF($AE26=2014,VLOOKUP(Brut!JA26,Semaines!$B$2:$L$523,10,FALSE),IF($AE26=2015,VLOOKUP(Brut!JA26,Semaines!$C$2:$L$523,9,FALSE),IF($AE26=2016,VLOOKUP(Brut!JA26,Semaines!$D$2:$L$523,8,FALSE),IF($AE26=2017,VLOOKUP(Brut!JA26,Semaines!$E$2:$L$523,7,FALSE),IF($AE26=2018,VLOOKUP(Brut!JA26,Semaines!$F$2:$L$523,6,FALSE),IF($AE26=2019,VLOOKUP(Brut!JA26,Semaines!$G$2:$L$523,5,FALSE),IF($AE26=2020,VLOOKUP(Brut!JA26,Semaines!$H$2:$L$523,4,FALSE),IF($AE26=2021,VLOOKUP(Brut!JA26,Semaines!$I$2:$L$523,3,FALSE),IF($AE26=2022,VLOOKUP(Brut!JA26,Semaines!$J$2:$L$523,2,FALSE),""))))))))))</f>
        <v/>
      </c>
      <c r="IZ26" s="119" t="str">
        <f>IF($AE26=2013,VLOOKUP(Brut!JA26,Semaines!$A$2:$L$523,12,FALSE),IF($AE26=2014,VLOOKUP(Brut!JA26,Semaines!$B$2:$L$523,11,FALSE),IF($AE26=2015,VLOOKUP(Brut!JA26,Semaines!$C$2:$L$523,10,FALSE),IF($AE26=2016,VLOOKUP(Brut!JA26,Semaines!$D$2:$L$523,9,FALSE),IF($AE26=2017,VLOOKUP(Brut!JA26,Semaines!$E$2:$L$523,8,FALSE),IF($AE26=2018,VLOOKUP(Brut!JA26,Semaines!$F$2:$L$523,7,FALSE),IF($AE26=2019,VLOOKUP(Brut!JA26,Semaines!$G$2:$L$523,6,FALSE),IF($AE26=2020,VLOOKUP(Brut!JA26,Semaines!$H$2:$L$523,5,FALSE),IF($AE26=2021,VLOOKUP(Brut!JA26,Semaines!$I$2:$L$523,4,FALSE),IF($AE26=2022,VLOOKUP(Brut!JA26,Semaines!$J$2:$L$523,3,FALSE),""))))))))))</f>
        <v/>
      </c>
      <c r="JA26" s="134"/>
      <c r="JB26" s="133"/>
      <c r="JC26" s="210"/>
      <c r="JD26" s="211"/>
      <c r="JE26" s="210"/>
      <c r="JF26" s="209"/>
      <c r="JG26" s="208"/>
      <c r="JH26" s="118" t="str">
        <f>IF($AE26=2013,VLOOKUP(Brut!JJ26,Semaines!$A$2:$L$523,11,FALSE),IF($AE26=2014,VLOOKUP(Brut!JJ26,Semaines!$B$2:$L$523,10,FALSE),IF($AE26=2015,VLOOKUP(Brut!JJ26,Semaines!$C$2:$L$523,9,FALSE),IF($AE26=2016,VLOOKUP(Brut!JJ26,Semaines!$D$2:$L$523,8,FALSE),IF($AE26=2017,VLOOKUP(Brut!JJ26,Semaines!$E$2:$L$523,7,FALSE),IF($AE26=2018,VLOOKUP(Brut!JJ26,Semaines!$F$2:$L$523,6,FALSE),IF($AE26=2019,VLOOKUP(Brut!JJ26,Semaines!$G$2:$L$523,5,FALSE),IF($AE26=2020,VLOOKUP(Brut!JJ26,Semaines!$H$2:$L$523,4,FALSE),IF($AE26=2021,VLOOKUP(Brut!JJ26,Semaines!$I$2:$L$523,3,FALSE),IF($AE26=2022,VLOOKUP(Brut!JJ26,Semaines!$J$2:$L$523,2,FALSE),""))))))))))</f>
        <v/>
      </c>
      <c r="JI26" s="119" t="str">
        <f>IF($AE26=2013,VLOOKUP(Brut!JJ26,Semaines!$A$2:$L$523,12,FALSE),IF($AE26=2014,VLOOKUP(Brut!JJ26,Semaines!$B$2:$L$523,11,FALSE),IF($AE26=2015,VLOOKUP(Brut!JJ26,Semaines!$C$2:$L$523,10,FALSE),IF($AE26=2016,VLOOKUP(Brut!JJ26,Semaines!$D$2:$L$523,9,FALSE),IF($AE26=2017,VLOOKUP(Brut!JJ26,Semaines!$E$2:$L$523,8,FALSE),IF($AE26=2018,VLOOKUP(Brut!JJ26,Semaines!$F$2:$L$523,7,FALSE),IF($AE26=2019,VLOOKUP(Brut!JJ26,Semaines!$G$2:$L$523,6,FALSE),IF($AE26=2020,VLOOKUP(Brut!JJ26,Semaines!$H$2:$L$523,5,FALSE),IF($AE26=2021,VLOOKUP(Brut!JJ26,Semaines!$I$2:$L$523,4,FALSE),IF($AE26=2022,VLOOKUP(Brut!JJ26,Semaines!$J$2:$L$523,3,FALSE),""))))))))))</f>
        <v/>
      </c>
      <c r="JJ26" s="134"/>
      <c r="JK26" s="133"/>
      <c r="JL26" s="118" t="str">
        <f>IF($AE26=2013,VLOOKUP(Brut!JN26,Semaines!$A$2:$L$523,11,FALSE),IF($AE26=2014,VLOOKUP(Brut!JN26,Semaines!$B$2:$L$523,10,FALSE),IF($AE26=2015,VLOOKUP(Brut!JN26,Semaines!$C$2:$L$523,9,FALSE),IF($AE26=2016,VLOOKUP(Brut!JN26,Semaines!$D$2:$L$523,8,FALSE),IF($AE26=2017,VLOOKUP(Brut!JN26,Semaines!$E$2:$L$523,7,FALSE),IF($AE26=2018,VLOOKUP(Brut!JN26,Semaines!$F$2:$L$523,6,FALSE),IF($AE26=2019,VLOOKUP(Brut!JN26,Semaines!$G$2:$L$523,5,FALSE),IF($AE26=2020,VLOOKUP(Brut!JN26,Semaines!$H$2:$L$523,4,FALSE),IF($AE26=2021,VLOOKUP(Brut!JN26,Semaines!$I$2:$L$523,3,FALSE),IF($AE26=2022,VLOOKUP(Brut!JN26,Semaines!$J$2:$L$523,2,FALSE),""))))))))))</f>
        <v/>
      </c>
      <c r="JM26" s="119" t="str">
        <f>IF($AE26=2013,VLOOKUP(Brut!JN26,Semaines!$A$2:$L$523,12,FALSE),IF($AE26=2014,VLOOKUP(Brut!JN26,Semaines!$B$2:$L$523,11,FALSE),IF($AE26=2015,VLOOKUP(Brut!JN26,Semaines!$C$2:$L$523,10,FALSE),IF($AE26=2016,VLOOKUP(Brut!JN26,Semaines!$D$2:$L$523,9,FALSE),IF($AE26=2017,VLOOKUP(Brut!JN26,Semaines!$E$2:$L$523,8,FALSE),IF($AE26=2018,VLOOKUP(Brut!JN26,Semaines!$F$2:$L$523,7,FALSE),IF($AE26=2019,VLOOKUP(Brut!JN26,Semaines!$G$2:$L$523,6,FALSE),IF($AE26=2020,VLOOKUP(Brut!JN26,Semaines!$H$2:$L$523,5,FALSE),IF($AE26=2021,VLOOKUP(Brut!JN26,Semaines!$I$2:$L$523,4,FALSE),IF($AE26=2022,VLOOKUP(Brut!JN26,Semaines!$J$2:$L$523,3,FALSE),""))))))))))</f>
        <v/>
      </c>
      <c r="JN26" s="134"/>
      <c r="JO26" s="133"/>
      <c r="JP26" s="128" t="str">
        <f>IF(Import!BC16=0,"",Import!BC16)</f>
        <v/>
      </c>
      <c r="JQ26" s="118" t="str">
        <f t="array" ref="JQ26">IFERROR(IF(JP26="",IF(JN26="",IF(JL26="","",IF($AE26=2013,VLOOKUP(Brut!JN26+1,Semaines!$A$2:$L$523,11,FALSE),IF($AE26=2014,VLOOKUP(Brut!JN26+1,Semaines!$B$2:$L$523,10,FALSE),IF($AE26=2015,VLOOKUP(Brut!JN26+1,Semaines!$C$2:$L$523,9,FALSE),IF($AE26=2016,VLOOKUP(Brut!JN26+1,Semaines!$D$2:$L$523,8,FALSE),IF($AE26=2017,VLOOKUP(Brut!JN26+1,Semaines!$E$2:$L$523,7,FALSE),IF($AE26=2018,VLOOKUP(Brut!JN26+1,Semaines!$F$2:$L$523,6,FALSE),IF($AE26=2019,VLOOKUP(Brut!JN26+1,Semaines!$G$2:$L$523,5,FALSE),IF($AE26=2020,VLOOKUP(Brut!JN26+1,Semaines!$H$2:$L$523,4,FALSE),IF($AE26=2021,VLOOKUP(Brut!JN26+1,Semaines!$I$2:$L$523,3,FALSE),IF($AE26=2022,VLOOKUP(Brut!JN26+1,Semaines!$J$2:$L$523,2,FALSE),""))))))))))),IF(JO26="",IF($AE26=2013,VLOOKUP(Brut!JN26+1,Semaines!$A$2:$L$523,11,FALSE),IF($AE26=2014,VLOOKUP(Brut!JN26+1,Semaines!$B$2:$L$523,10,FALSE),IF($AE26=2015,VLOOKUP(Brut!JN26+1,Semaines!$C$2:$L$523,9,FALSE),IF($AE26=2016,VLOOKUP(Brut!JN26+1,Semaines!$D$2:$L$523,8,FALSE),IF($AE26=2017,VLOOKUP(Brut!JN26+1,Semaines!$E$2:$L$523,7,FALSE),IF($AE26=2018,VLOOKUP(Brut!JN26+1,Semaines!$F$2:$L$523,6,FALSE),IF($AE26=2019,VLOOKUP(Brut!JN26+1,Semaines!$G$2:$L$523,5,FALSE),IF($AE26=2020,VLOOKUP(Brut!JN26+1,Semaines!$H$2:$L$523,4,FALSE),IF($AE26=2021,VLOOKUP(Brut!JN26+1,Semaines!$I$2:$L$523,3,FALSE),IF($AE26=2022,VLOOKUP(Brut!JN26+1,Semaines!$J$2:$L$523,2,FALSE),"")))))))))),IF($AE26=2013,VLOOKUP(Brut!JP26+1,Semaines!$A$2:$L$523,11,FALSE),IF($AE26=2014,VLOOKUP(Brut!JP26+1,Semaines!$B$2:$L$523,10,FALSE),IF($AE26=2015,VLOOKUP(Brut!JP26+1,Semaines!$C$2:$L$523,9,FALSE),IF($AE26=2016,VLOOKUP(Brut!JP26+1,Semaines!$D$2:$L$523,8,FALSE),IF($AE26=2017,VLOOKUP(Brut!JP26+1,Semaines!$E$2:$L$523,7,FALSE),IF($AE26=2018,VLOOKUP(Brut!JP26+1,Semaines!$F$2:$L$523,6,FALSE),IF($AE26=2019,VLOOKUP(Brut!JP26+1,Semaines!$G$2:$L$523,5,FALSE),IF($AE26=2020,VLOOKUP(Brut!JP26+1,Semaines!$H$2:$L$523,4,FALSE),IF($AE26=2021,VLOOKUP(Brut!JP26+1,Semaines!$I$2:$L$523,3,FALSE),IF($AE26=2022,VLOOKUP(Brut!JP26+1,Semaines!$J$2:$L$523,2,FALSE),"")))))))))))),_xlfn.ISOWEEKNUM(JP26)),"")</f>
        <v/>
      </c>
      <c r="JR26" s="119" t="str">
        <f>IF(JP26="",IF(JO26="",IF(JM26="","",IF($AE26=2013,VLOOKUP(Brut!JS26,Semaines!$A$2:$L$523,12,FALSE),IF($AE26=2014,VLOOKUP(Brut!JS26,Semaines!$B$2:$L$523,11,FALSE),IF($AE26=2015,VLOOKUP(Brut!JS26,Semaines!$C$2:$L$523,10,FALSE),IF($AE26=2016,VLOOKUP(Brut!JS26,Semaines!$D$2:$L$523,9,FALSE),IF($AE26=2017,VLOOKUP(Brut!JS26,Semaines!$E$2:$L$523,8,FALSE),IF($AE26=2018,VLOOKUP(Brut!JS26,Semaines!$F$2:$L$523,7,FALSE),IF($AE26=2019,VLOOKUP(Brut!JS26,Semaines!$G$2:$L$523,6,FALSE),IF($AE26=2020,VLOOKUP(Brut!JS26,Semaines!$H$2:$L$523,5,FALSE),IF($AE26=2021,VLOOKUP(Brut!JS26,Semaines!$I$2:$L$523,4,FALSE),IF($AE26=2022,VLOOKUP(Brut!JS26,Semaines!$J$2:$L$523,3,FALSE),""))))))))))),IF(JN26="",IF($AE26=2013,VLOOKUP(Brut!JS26,Semaines!$A$2:$L$523,12,FALSE),IF($AE26=2014,VLOOKUP(Brut!JS26,Semaines!$B$2:$L$523,11,FALSE),IF($AE26=2015,VLOOKUP(Brut!JS26,Semaines!$C$2:$L$523,10,FALSE),IF($AE26=2016,VLOOKUP(Brut!JS26,Semaines!$D$2:$L$523,9,FALSE),IF($AE26=2017,VLOOKUP(Brut!JS26,Semaines!$E$2:$L$523,8,FALSE),IF($AE26=2018,VLOOKUP(Brut!JS26,Semaines!$F$2:$L$523,7,FALSE),IF($AE26=2019,VLOOKUP(Brut!JS26,Semaines!$G$2:$L$523,6,FALSE),IF($AE26=2020,VLOOKUP(Brut!JS26,Semaines!$H$2:$L$523,5,FALSE),IF($AE26=2021,VLOOKUP(Brut!JS26,Semaines!$I$2:$L$523,4,FALSE),IF($AE26=2022,VLOOKUP(Brut!JS26,Semaines!$J$2:$L$523,3,FALSE),"")))))))))),IF(JM26="","",IF($AE26=2013,VLOOKUP(Brut!JS26,Semaines!$A$2:$L$523,12,FALSE),IF($AE26=2014,VLOOKUP(Brut!JS26,Semaines!$B$2:$L$523,11,FALSE),IF($AE26=2015,VLOOKUP(Brut!JS26,Semaines!$C$2:$L$523,10,FALSE),IF($AE26=2016,VLOOKUP(Brut!JS26,Semaines!$D$2:$L$523,9,FALSE),IF($AE26=2017,VLOOKUP(Brut!JS26,Semaines!$E$2:$L$523,8,FALSE),IF($AE26=2018,VLOOKUP(Brut!JS26,Semaines!$F$2:$L$523,7,FALSE),IF($AE26=2019,VLOOKUP(Brut!JS26,Semaines!$G$2:$L$523,6,FALSE),IF($AE26=2020,VLOOKUP(Brut!JS26,Semaines!$H$2:$L$523,5,FALSE),IF($AE26=2021,VLOOKUP(Brut!JS26,Semaines!$I$2:$L$523,4,FALSE),IF($AE26=2022,VLOOKUP(Brut!JS26,Semaines!$J$2:$L$523,3,FALSE),""))))))))))))),IF(AND(MONTH(JP26)=12,_xlfn.ISOWEEKNUM(JP26)=1),YEAR(JP26)+1,YEAR(JP26)))</f>
        <v/>
      </c>
      <c r="JS26" s="224" t="str">
        <f>IFERROR(IF(JP26="",IF(AND(Brut!W26&lt;&gt;"Pas ouvert",Brut!W26&lt;&gt;"Annulé"),IF(Brut!JP26="",SUM(Brut!JN26-Brut!AD26),SUM(Brut!JP26-Brut!AD26)),IF(Brut!W26="Annulé","Annulé","Pas ouvert")),SUM(Brut!JU26-Brut!AD26)),"")</f>
        <v>Annulé</v>
      </c>
      <c r="JT26" s="225" t="str">
        <f>IF(OR(JS26="Annulé",JS26=""),"",IF(JS26="Pas ouvert",IF(JQ26="","",INT(SUM(Brut!JU26-Brut!AD26)/4)),INT(JS26/4)))</f>
        <v/>
      </c>
      <c r="JU26" s="226" t="str">
        <f t="shared" si="16"/>
        <v/>
      </c>
      <c r="JV26" s="227" t="str">
        <f>IF(OR(JS26="Annulé",JS26=""),"",IF(JS26="Pas ouvert",IF(JQ26="","",SUM(Brut!JU26-Brut!AD26)-(JT26*4)),IF(JS26-(JT26*4)=0,"",JS26-(JT26*4))))</f>
        <v/>
      </c>
      <c r="JW26" s="228" t="str">
        <f t="shared" si="17"/>
        <v/>
      </c>
      <c r="JY26" s="208"/>
    </row>
    <row r="27" spans="1:285" x14ac:dyDescent="0.3">
      <c r="A27" s="235" t="str">
        <f>IF(Import!A17=0,"",Import!A17)</f>
        <v>16</v>
      </c>
      <c r="B27" s="236" t="str">
        <f>IF(Import!D17=0,"",Import!D17)</f>
        <v>16</v>
      </c>
      <c r="C27" s="236" t="str">
        <f>IF(Import!E17=0,"",Import!E17)</f>
        <v/>
      </c>
      <c r="D27" s="237" t="str">
        <f t="shared" si="11"/>
        <v/>
      </c>
      <c r="E27" s="236" t="str">
        <f>IF(Import!I17=0,"",Import!I17)</f>
        <v/>
      </c>
      <c r="F27" s="236" t="str">
        <f>IF(Import!J17="","",Import!J17)</f>
        <v/>
      </c>
      <c r="G27" s="236" t="str">
        <f>IF(Import!K17="","",Import!K17)</f>
        <v/>
      </c>
      <c r="H27" s="238" t="str">
        <f>IF(Import!L17=0,"",Import!L17)</f>
        <v>17</v>
      </c>
      <c r="I27" s="236" t="str">
        <f>IF(Import!N17=0,"",Import!N17)</f>
        <v/>
      </c>
      <c r="J27" s="239"/>
      <c r="K27" s="130">
        <f>IF(Import!O17=0,"",Import!O17)</f>
        <v>42843</v>
      </c>
      <c r="L27" s="130" t="str">
        <f>IF(Import!P17=0,"",Import!P17)</f>
        <v/>
      </c>
      <c r="M27" s="233" t="str">
        <f>IF(L27&lt;&gt;"","Annulé",IF(Import!R17=0,"",Import!R17))</f>
        <v/>
      </c>
      <c r="N27" s="233">
        <f>IF(L27&lt;&gt;"","Annulé",IF(Import!S17=0,"",Import!S17))</f>
        <v>100000</v>
      </c>
      <c r="O27" s="233" t="str">
        <f>IF(N27="Annulé","Annulé",IF(Import!T17=0,"",Import!T17))</f>
        <v/>
      </c>
      <c r="P27" s="130">
        <f>IF(Import!U17=0,IF($L27&lt;&gt;"","Annulé",IF($K27="","","En attente")),Import!U17)</f>
        <v>42899</v>
      </c>
      <c r="Q27" s="130">
        <f>IF(Import!V17=0,IF($L27&lt;&gt;"","Annulé",IF($K27="","","En attente")),Import!V17)</f>
        <v>43007</v>
      </c>
      <c r="R27" s="130">
        <f>IF(Import!W17=0,IF($L27&lt;&gt;"","Annulé",IF($K27="","","En attente")),Import!W17)</f>
        <v>42912</v>
      </c>
      <c r="S27" s="130">
        <f>IF(Import!X17=0,IF($L27&lt;&gt;"","Annulé",IF($K27="","","En attente")),Import!X17)</f>
        <v>42957</v>
      </c>
      <c r="T27" s="130">
        <f>IF(Import!Y17=0,IF($L27&lt;&gt;"","Annulé",IF($K27="","","En attente")),Import!Y17)</f>
        <v>42985</v>
      </c>
      <c r="U27" s="130">
        <f>IF(Import!Z17=0,IF($L27&lt;&gt;"","Annulé",IF($K27="","","En attente")),Import!Z17)</f>
        <v>43026</v>
      </c>
      <c r="V27" s="131"/>
      <c r="W27" s="130">
        <f>IF($L27&lt;&gt;"","Annulé",IF(Import!AA17=0,IF(K27="","","Pas ouvert"),Import!AA17))</f>
        <v>43052</v>
      </c>
      <c r="X27" s="130">
        <f>IF($L27&lt;&gt;"","Annulé",IF(Import!AB17=0,IF($W27&lt;&gt;"",IF(W27="Pas ouvert","Pas ouvert","En cours"),""),Import!AB17))</f>
        <v>43294</v>
      </c>
      <c r="Y27" s="233">
        <f>IF($L27&lt;&gt;"","Annulé",IF(Import!AC17=0,"",Import!AC17))</f>
        <v>74519</v>
      </c>
      <c r="Z27" s="233">
        <f>IF($L27&lt;&gt;"","Annulé",IF(Import!AD17=0,"",Import!AD17))</f>
        <v>25446.7</v>
      </c>
      <c r="AA27" s="234">
        <f t="shared" si="12"/>
        <v>46</v>
      </c>
      <c r="AB27" s="129">
        <f t="shared" si="13"/>
        <v>2017</v>
      </c>
      <c r="AC27" s="207"/>
      <c r="AD27" s="231">
        <f t="shared" si="14"/>
        <v>46</v>
      </c>
      <c r="AE27" s="232">
        <f t="shared" si="15"/>
        <v>2017</v>
      </c>
      <c r="AF27" s="128">
        <f>IF(Import!AE17=0,"",Import!AE17)</f>
        <v>43052</v>
      </c>
      <c r="AG27" s="211"/>
      <c r="AH27" s="209"/>
      <c r="AI27" s="208"/>
      <c r="AJ27" s="118">
        <f>IF($AE27=2013,VLOOKUP(Brut!AJ27,Semaines!$A$2:$L$523,11,FALSE),IF($AE27=2014,VLOOKUP(Brut!AJ27,Semaines!$B$2:$L$523,10,FALSE),IF($AE27=2015,VLOOKUP(Brut!AJ27,Semaines!$C$2:$L$523,9,FALSE),IF($AE27=2016,VLOOKUP(Brut!AJ27,Semaines!$D$2:$L$523,8,FALSE),IF($AE27=2017,VLOOKUP(Brut!AJ27,Semaines!$E$2:$L$523,7,FALSE),IF($AE27=2018,VLOOKUP(Brut!AJ27,Semaines!$F$2:$L$523,6,FALSE),IF($AE27=2019,VLOOKUP(Brut!AJ27,Semaines!$G$2:$L$523,5,FALSE),IF($AE27=2020,VLOOKUP(Brut!AJ27,Semaines!$H$2:$L$523,4,FALSE),IF($AE27=2021,VLOOKUP(Brut!AJ27,Semaines!$I$2:$L$523,3,FALSE),IF($AE27=2022,VLOOKUP(Brut!AJ27,Semaines!$J$2:$L$523,2,FALSE),""))))))))))</f>
        <v>47</v>
      </c>
      <c r="AK27" s="119">
        <f>IF($AE27=2013,VLOOKUP(Brut!AJ27,Semaines!$A$2:$L$523,12,FALSE),IF($AE27=2014,VLOOKUP(Brut!AJ27,Semaines!$B$2:$L$523,11,FALSE),IF($AE27=2015,VLOOKUP(Brut!AJ27,Semaines!$C$2:$L$523,10,FALSE),IF($AE27=2016,VLOOKUP(Brut!AJ27,Semaines!$D$2:$L$523,9,FALSE),IF($AE27=2017,VLOOKUP(Brut!AJ27,Semaines!$E$2:$L$523,8,FALSE),IF($AE27=2018,VLOOKUP(Brut!AJ27,Semaines!$F$2:$L$523,7,FALSE),IF($AE27=2019,VLOOKUP(Brut!AJ27,Semaines!$G$2:$L$523,6,FALSE),IF($AE27=2020,VLOOKUP(Brut!AJ27,Semaines!$H$2:$L$523,5,FALSE),IF($AE27=2021,VLOOKUP(Brut!AJ27,Semaines!$I$2:$L$523,4,FALSE),IF($AE27=2022,VLOOKUP(Brut!AJ27,Semaines!$J$2:$L$523,3,FALSE),""))))))))))</f>
        <v>2017</v>
      </c>
      <c r="AL27" s="132"/>
      <c r="AM27" s="133"/>
      <c r="AN27" s="128">
        <f>IF(Import!AI17=0,"",Import!AI17)</f>
        <v>43052</v>
      </c>
      <c r="AO27" s="118">
        <f t="array" ref="AO27">IFERROR(IF(AN27="",IF(AL27="",IF(AJ27="","",IF($AE27=2013,VLOOKUP(Brut!AJ27+1,Semaines!$A$2:$L$523,11,FALSE),IF($AE27=2014,VLOOKUP(Brut!AJ27+1,Semaines!$B$2:$L$523,10,FALSE),IF($AE27=2015,VLOOKUP(Brut!AJ27+1,Semaines!$C$2:$L$523,9,FALSE),IF($AE27=2016,VLOOKUP(Brut!AJ27+1,Semaines!$D$2:$L$523,8,FALSE),IF($AE27=2017,VLOOKUP(Brut!AJ27+1,Semaines!$E$2:$L$523,7,FALSE),IF($AE27=2018,VLOOKUP(Brut!AJ27+1,Semaines!$F$2:$L$523,6,FALSE),IF($AE27=2019,VLOOKUP(Brut!AJ27+1,Semaines!$G$2:$L$523,5,FALSE),IF($AE27=2020,VLOOKUP(Brut!AJ27+1,Semaines!$H$2:$L$523,4,FALSE),IF($AE27=2021,VLOOKUP(Brut!AJ27+1,Semaines!$I$2:$L$523,3,FALSE),IF($AE27=2022,VLOOKUP(Brut!AJ27+1,Semaines!$J$2:$L$523,2,FALSE),""))))))))))),IF(AM27="",IF($AE27=2013,VLOOKUP(Brut!AJ27+1,Semaines!$A$2:$L$523,11,FALSE),IF($AE27=2014,VLOOKUP(Brut!AJ27+1,Semaines!$B$2:$L$523,10,FALSE),IF($AE27=2015,VLOOKUP(Brut!AJ27+1,Semaines!$C$2:$L$523,9,FALSE),IF($AE27=2016,VLOOKUP(Brut!AJ27+1,Semaines!$D$2:$L$523,8,FALSE),IF($AE27=2017,VLOOKUP(Brut!AJ27+1,Semaines!$E$2:$L$523,7,FALSE),IF($AE27=2018,VLOOKUP(Brut!AJ27+1,Semaines!$F$2:$L$523,6,FALSE),IF($AE27=2019,VLOOKUP(Brut!AJ27+1,Semaines!$G$2:$L$523,5,FALSE),IF($AE27=2020,VLOOKUP(Brut!AJ27+1,Semaines!$H$2:$L$523,4,FALSE),IF($AE27=2021,VLOOKUP(Brut!AJ27+1,Semaines!$I$2:$L$523,3,FALSE),IF($AE27=2022,VLOOKUP(Brut!AJ27+1,Semaines!$J$2:$L$523,2,FALSE),"")))))))))),IF($AE27=2013,VLOOKUP(Brut!AL27+1,Semaines!$A$2:$L$523,11,FALSE),IF($AE27=2014,VLOOKUP(Brut!AL27+1,Semaines!$B$2:$L$523,10,FALSE),IF($AE27=2015,VLOOKUP(Brut!AL27+1,Semaines!$C$2:$L$523,9,FALSE),IF($AE27=2016,VLOOKUP(Brut!AL27+1,Semaines!$D$2:$L$523,8,FALSE),IF($AE27=2017,VLOOKUP(Brut!AL27+1,Semaines!$E$2:$L$523,7,FALSE),IF($AE27=2018,VLOOKUP(Brut!AL27+1,Semaines!$F$2:$L$523,6,FALSE),IF($AE27=2019,VLOOKUP(Brut!AL27+1,Semaines!$G$2:$L$523,5,FALSE),IF($AE27=2020,VLOOKUP(Brut!AL27+1,Semaines!$H$2:$L$523,4,FALSE),IF($AE27=2021,VLOOKUP(Brut!AL27+1,Semaines!$I$2:$L$523,3,FALSE),IF($AE27=2022,VLOOKUP(Brut!AL27+1,Semaines!$J$2:$L$523,2,FALSE),"")))))))))))),_xlfn.ISOWEEKNUM(AN27)),"")</f>
        <v>46</v>
      </c>
      <c r="AP27" s="119">
        <f>IF(AN27="",IF(AM27="",IF(AK27="","",IF($AE27=2013,VLOOKUP(Brut!AO27,Semaines!$A$2:$L$523,12,FALSE),IF($AE27=2014,VLOOKUP(Brut!AO27,Semaines!$B$2:$L$523,11,FALSE),IF($AE27=2015,VLOOKUP(Brut!AO27,Semaines!$C$2:$L$523,10,FALSE),IF($AE27=2016,VLOOKUP(Brut!AO27,Semaines!$D$2:$L$523,9,FALSE),IF($AE27=2017,VLOOKUP(Brut!AO27,Semaines!$E$2:$L$523,8,FALSE),IF($AE27=2018,VLOOKUP(Brut!AO27,Semaines!$F$2:$L$523,7,FALSE),IF($AE27=2019,VLOOKUP(Brut!AO27,Semaines!$G$2:$L$523,6,FALSE),IF($AE27=2020,VLOOKUP(Brut!AO27,Semaines!$H$2:$L$523,5,FALSE),IF($AE27=2021,VLOOKUP(Brut!AO27,Semaines!$I$2:$L$523,4,FALSE),IF($AE27=2022,VLOOKUP(Brut!AO27,Semaines!$J$2:$L$523,3,FALSE),""))))))))))),IF(AL27="",IF($AE27=2013,VLOOKUP(Brut!AO27,Semaines!$A$2:$L$523,12,FALSE),IF($AE27=2014,VLOOKUP(Brut!AO27,Semaines!$B$2:$L$523,11,FALSE),IF($AE27=2015,VLOOKUP(Brut!AO27,Semaines!$C$2:$L$523,10,FALSE),IF($AE27=2016,VLOOKUP(Brut!AO27,Semaines!$D$2:$L$523,9,FALSE),IF($AE27=2017,VLOOKUP(Brut!AO27,Semaines!$E$2:$L$523,8,FALSE),IF($AE27=2018,VLOOKUP(Brut!AO27,Semaines!$F$2:$L$523,7,FALSE),IF($AE27=2019,VLOOKUP(Brut!AO27,Semaines!$G$2:$L$523,6,FALSE),IF($AE27=2020,VLOOKUP(Brut!AO27,Semaines!$H$2:$L$523,5,FALSE),IF($AE27=2021,VLOOKUP(Brut!AO27,Semaines!$I$2:$L$523,4,FALSE),IF($AE27=2022,VLOOKUP(Brut!AO27,Semaines!$J$2:$L$523,3,FALSE),"")))))))))),IF(AK27="","",IF($AE27=2013,VLOOKUP(Brut!AO27,Semaines!$A$2:$L$523,12,FALSE),IF($AE27=2014,VLOOKUP(Brut!AO27,Semaines!$B$2:$L$523,11,FALSE),IF($AE27=2015,VLOOKUP(Brut!AO27,Semaines!$C$2:$L$523,10,FALSE),IF($AE27=2016,VLOOKUP(Brut!AO27,Semaines!$D$2:$L$523,9,FALSE),IF($AE27=2017,VLOOKUP(Brut!AO27,Semaines!$E$2:$L$523,8,FALSE),IF($AE27=2018,VLOOKUP(Brut!AO27,Semaines!$F$2:$L$523,7,FALSE),IF($AE27=2019,VLOOKUP(Brut!AO27,Semaines!$G$2:$L$523,6,FALSE),IF($AE27=2020,VLOOKUP(Brut!AO27,Semaines!$H$2:$L$523,5,FALSE),IF($AE27=2021,VLOOKUP(Brut!AO27,Semaines!$I$2:$L$523,4,FALSE),IF($AE27=2022,VLOOKUP(Brut!AO27,Semaines!$J$2:$L$523,3,FALSE),""))))))))))))),IF(AND(MONTH(AN27)=12,_xlfn.ISOWEEKNUM(AN27)=1),YEAR(AN27)+1,YEAR(AN27)))</f>
        <v>2017</v>
      </c>
      <c r="AQ27" s="132"/>
      <c r="AR27" s="133"/>
      <c r="AS27" s="210"/>
      <c r="AT27" s="209"/>
      <c r="AU27" s="208"/>
      <c r="AV27" s="208"/>
      <c r="AW27" s="118">
        <f>IF($AE27=2013,VLOOKUP(Brut!AW27,Semaines!$A$2:$L$523,11,FALSE),IF($AE27=2014,VLOOKUP(Brut!AW27,Semaines!$B$2:$L$523,10,FALSE),IF($AE27=2015,VLOOKUP(Brut!AW27,Semaines!$C$2:$L$523,9,FALSE),IF($AE27=2016,VLOOKUP(Brut!AW27,Semaines!$D$2:$L$523,8,FALSE),IF($AE27=2017,VLOOKUP(Brut!AW27,Semaines!$E$2:$L$523,7,FALSE),IF($AE27=2018,VLOOKUP(Brut!AW27,Semaines!$F$2:$L$523,6,FALSE),IF($AE27=2019,VLOOKUP(Brut!AW27,Semaines!$G$2:$L$523,5,FALSE),IF($AE27=2020,VLOOKUP(Brut!AW27,Semaines!$H$2:$L$523,4,FALSE),IF($AE27=2021,VLOOKUP(Brut!AW27,Semaines!$I$2:$L$523,3,FALSE),IF($AE27=2022,VLOOKUP(Brut!AW27,Semaines!$J$2:$L$523,2,FALSE),""))))))))))</f>
        <v>48</v>
      </c>
      <c r="AX27" s="119">
        <f>IF($AE27=2013,VLOOKUP(Brut!AW27,Semaines!$A$2:$L$523,12,FALSE),IF($AE27=2014,VLOOKUP(Brut!AW27,Semaines!$B$2:$L$523,11,FALSE),IF($AE27=2015,VLOOKUP(Brut!AW27,Semaines!$C$2:$L$523,10,FALSE),IF($AE27=2016,VLOOKUP(Brut!AW27,Semaines!$D$2:$L$523,9,FALSE),IF($AE27=2017,VLOOKUP(Brut!AW27,Semaines!$E$2:$L$523,8,FALSE),IF($AE27=2018,VLOOKUP(Brut!AW27,Semaines!$F$2:$L$523,7,FALSE),IF($AE27=2019,VLOOKUP(Brut!AW27,Semaines!$G$2:$L$523,6,FALSE),IF($AE27=2020,VLOOKUP(Brut!AW27,Semaines!$H$2:$L$523,5,FALSE),IF($AE27=2021,VLOOKUP(Brut!AW27,Semaines!$I$2:$L$523,4,FALSE),IF($AE27=2022,VLOOKUP(Brut!AW27,Semaines!$J$2:$L$523,3,FALSE),""))))))))))</f>
        <v>2017</v>
      </c>
      <c r="AY27" s="134"/>
      <c r="AZ27" s="133"/>
      <c r="BA27" s="118">
        <f>IF($AE27=2013,VLOOKUP(Brut!BA27,Semaines!$A$2:$L$523,11,FALSE),IF($AE27=2014,VLOOKUP(Brut!BA27,Semaines!$B$2:$L$523,10,FALSE),IF($AE27=2015,VLOOKUP(Brut!BA27,Semaines!$C$2:$L$523,9,FALSE),IF($AE27=2016,VLOOKUP(Brut!BA27,Semaines!$D$2:$L$523,8,FALSE),IF($AE27=2017,VLOOKUP(Brut!BA27,Semaines!$E$2:$L$523,7,FALSE),IF($AE27=2018,VLOOKUP(Brut!BA27,Semaines!$F$2:$L$523,6,FALSE),IF($AE27=2019,VLOOKUP(Brut!BA27,Semaines!$G$2:$L$523,5,FALSE),IF($AE27=2020,VLOOKUP(Brut!BA27,Semaines!$H$2:$L$523,4,FALSE),IF($AE27=2021,VLOOKUP(Brut!BA27,Semaines!$I$2:$L$523,3,FALSE),IF($AE27=2022,VLOOKUP(Brut!BA27,Semaines!$J$2:$L$523,2,FALSE),""))))))))))</f>
        <v>50</v>
      </c>
      <c r="BB27" s="119">
        <f>IF($AE27=2013,VLOOKUP(Brut!BA27,Semaines!$A$2:$L$523,12,FALSE),IF($AE27=2014,VLOOKUP(Brut!BA27,Semaines!$B$2:$L$523,11,FALSE),IF($AE27=2015,VLOOKUP(Brut!BA27,Semaines!$C$2:$L$523,10,FALSE),IF($AE27=2016,VLOOKUP(Brut!BA27,Semaines!$D$2:$L$523,9,FALSE),IF($AE27=2017,VLOOKUP(Brut!BA27,Semaines!$E$2:$L$523,8,FALSE),IF($AE27=2018,VLOOKUP(Brut!BA27,Semaines!$F$2:$L$523,7,FALSE),IF($AE27=2019,VLOOKUP(Brut!BA27,Semaines!$G$2:$L$523,6,FALSE),IF($AE27=2020,VLOOKUP(Brut!BA27,Semaines!$H$2:$L$523,5,FALSE),IF($AE27=2021,VLOOKUP(Brut!BA27,Semaines!$I$2:$L$523,4,FALSE),IF($AE27=2022,VLOOKUP(Brut!BA27,Semaines!$J$2:$L$523,3,FALSE),""))))))))))</f>
        <v>2017</v>
      </c>
      <c r="BC27" s="134"/>
      <c r="BD27" s="133"/>
      <c r="BE27" s="118">
        <f>IF($AE27=2013,VLOOKUP(Brut!BE27,Semaines!$A$2:$L$523,11,FALSE),IF($AE27=2014,VLOOKUP(Brut!BE27,Semaines!$B$2:$L$523,10,FALSE),IF($AE27=2015,VLOOKUP(Brut!BE27,Semaines!$C$2:$L$523,9,FALSE),IF($AE27=2016,VLOOKUP(Brut!BE27,Semaines!$D$2:$L$523,8,FALSE),IF($AE27=2017,VLOOKUP(Brut!BE27,Semaines!$E$2:$L$523,7,FALSE),IF($AE27=2018,VLOOKUP(Brut!BE27,Semaines!$F$2:$L$523,6,FALSE),IF($AE27=2019,VLOOKUP(Brut!BE27,Semaines!$G$2:$L$523,5,FALSE),IF($AE27=2020,VLOOKUP(Brut!BE27,Semaines!$H$2:$L$523,4,FALSE),IF($AE27=2021,VLOOKUP(Brut!BE27,Semaines!$I$2:$L$523,3,FALSE),IF($AE27=2022,VLOOKUP(Brut!BE27,Semaines!$J$2:$L$523,2,FALSE),""))))))))))</f>
        <v>52</v>
      </c>
      <c r="BF27" s="119">
        <f>IF($AE27=2013,VLOOKUP(Brut!BE27,Semaines!$A$2:$L$523,12,FALSE),IF($AE27=2014,VLOOKUP(Brut!BE27,Semaines!$B$2:$L$523,11,FALSE),IF($AE27=2015,VLOOKUP(Brut!BE27,Semaines!$C$2:$L$523,10,FALSE),IF($AE27=2016,VLOOKUP(Brut!BE27,Semaines!$D$2:$L$523,9,FALSE),IF($AE27=2017,VLOOKUP(Brut!BE27,Semaines!$E$2:$L$523,8,FALSE),IF($AE27=2018,VLOOKUP(Brut!BE27,Semaines!$F$2:$L$523,7,FALSE),IF($AE27=2019,VLOOKUP(Brut!BE27,Semaines!$G$2:$L$523,6,FALSE),IF($AE27=2020,VLOOKUP(Brut!BE27,Semaines!$H$2:$L$523,5,FALSE),IF($AE27=2021,VLOOKUP(Brut!BE27,Semaines!$I$2:$L$523,4,FALSE),IF($AE27=2022,VLOOKUP(Brut!BE27,Semaines!$J$2:$L$523,3,FALSE),""))))))))))</f>
        <v>2017</v>
      </c>
      <c r="BG27" s="134"/>
      <c r="BH27" s="133"/>
      <c r="BI27" s="130">
        <f>IF(Import!AM17=0,"",Import!AM17)</f>
        <v>43158</v>
      </c>
      <c r="BJ27" s="118">
        <f t="array" ref="BJ27">IFERROR(IF(BI27="",IF(BG27="",IF(BE27="","",IF($AE27=2013,VLOOKUP(Brut!BE27+1,Semaines!$A$2:$L$523,11,FALSE),IF($AE27=2014,VLOOKUP(Brut!BE27+1,Semaines!$B$2:$L$523,10,FALSE),IF($AE27=2015,VLOOKUP(Brut!BE27+1,Semaines!$C$2:$L$523,9,FALSE),IF($AE27=2016,VLOOKUP(Brut!BE27+1,Semaines!$D$2:$L$523,8,FALSE),IF($AE27=2017,VLOOKUP(Brut!BE27+1,Semaines!$E$2:$L$523,7,FALSE),IF($AE27=2018,VLOOKUP(Brut!BE27+1,Semaines!$F$2:$L$523,6,FALSE),IF($AE27=2019,VLOOKUP(Brut!BE27+1,Semaines!$G$2:$L$523,5,FALSE),IF($AE27=2020,VLOOKUP(Brut!BE27+1,Semaines!$H$2:$L$523,4,FALSE),IF($AE27=2021,VLOOKUP(Brut!BE27+1,Semaines!$I$2:$L$523,3,FALSE),IF($AE27=2022,VLOOKUP(Brut!BE27+1,Semaines!$J$2:$L$523,2,FALSE),""))))))))))),IF(BH27="",IF($AE27=2013,VLOOKUP(Brut!BE27+1,Semaines!$A$2:$L$523,11,FALSE),IF($AE27=2014,VLOOKUP(Brut!BE27+1,Semaines!$B$2:$L$523,10,FALSE),IF($AE27=2015,VLOOKUP(Brut!BE27+1,Semaines!$C$2:$L$523,9,FALSE),IF($AE27=2016,VLOOKUP(Brut!BE27+1,Semaines!$D$2:$L$523,8,FALSE),IF($AE27=2017,VLOOKUP(Brut!BE27+1,Semaines!$E$2:$L$523,7,FALSE),IF($AE27=2018,VLOOKUP(Brut!BE27+1,Semaines!$F$2:$L$523,6,FALSE),IF($AE27=2019,VLOOKUP(Brut!BE27+1,Semaines!$G$2:$L$523,5,FALSE),IF($AE27=2020,VLOOKUP(Brut!BE27+1,Semaines!$H$2:$L$523,4,FALSE),IF($AE27=2021,VLOOKUP(Brut!BE27+1,Semaines!$I$2:$L$523,3,FALSE),IF($AE27=2022,VLOOKUP(Brut!BE27+1,Semaines!$J$2:$L$523,2,FALSE),"")))))))))),IF($AE27=2013,VLOOKUP(Brut!BG27+1,Semaines!$A$2:$L$523,11,FALSE),IF($AE27=2014,VLOOKUP(Brut!BG27+1,Semaines!$B$2:$L$523,10,FALSE),IF($AE27=2015,VLOOKUP(Brut!BG27+1,Semaines!$C$2:$L$523,9,FALSE),IF($AE27=2016,VLOOKUP(Brut!BG27+1,Semaines!$D$2:$L$523,8,FALSE),IF($AE27=2017,VLOOKUP(Brut!BG27+1,Semaines!$E$2:$L$523,7,FALSE),IF($AE27=2018,VLOOKUP(Brut!BG27+1,Semaines!$F$2:$L$523,6,FALSE),IF($AE27=2019,VLOOKUP(Brut!BG27+1,Semaines!$G$2:$L$523,5,FALSE),IF($AE27=2020,VLOOKUP(Brut!BG27+1,Semaines!$H$2:$L$523,4,FALSE),IF($AE27=2021,VLOOKUP(Brut!BG27+1,Semaines!$I$2:$L$523,3,FALSE),IF($AE27=2022,VLOOKUP(Brut!BG27+1,Semaines!$J$2:$L$523,2,FALSE),"")))))))))))),_xlfn.ISOWEEKNUM(BI27)),"")</f>
        <v>9</v>
      </c>
      <c r="BK27" s="119">
        <f>IF(BI27="",IF(BH27="",IF(BF27="","",IF($AE27=2013,VLOOKUP(Brut!BJ27,Semaines!$A$2:$L$523,12,FALSE),IF($AE27=2014,VLOOKUP(Brut!BJ27,Semaines!$B$2:$L$523,11,FALSE),IF($AE27=2015,VLOOKUP(Brut!BJ27,Semaines!$C$2:$L$523,10,FALSE),IF($AE27=2016,VLOOKUP(Brut!BJ27,Semaines!$D$2:$L$523,9,FALSE),IF($AE27=2017,VLOOKUP(Brut!BJ27,Semaines!$E$2:$L$523,8,FALSE),IF($AE27=2018,VLOOKUP(Brut!BJ27,Semaines!$F$2:$L$523,7,FALSE),IF($AE27=2019,VLOOKUP(Brut!BJ27,Semaines!$G$2:$L$523,6,FALSE),IF($AE27=2020,VLOOKUP(Brut!BJ27,Semaines!$H$2:$L$523,5,FALSE),IF($AE27=2021,VLOOKUP(Brut!BJ27,Semaines!$I$2:$L$523,4,FALSE),IF($AE27=2022,VLOOKUP(Brut!BJ27,Semaines!$J$2:$L$523,3,FALSE),""))))))))))),IF(BG27="",IF($AE27=2013,VLOOKUP(Brut!BJ27,Semaines!$A$2:$L$523,12,FALSE),IF($AE27=2014,VLOOKUP(Brut!BJ27,Semaines!$B$2:$L$523,11,FALSE),IF($AE27=2015,VLOOKUP(Brut!BJ27,Semaines!$C$2:$L$523,10,FALSE),IF($AE27=2016,VLOOKUP(Brut!BJ27,Semaines!$D$2:$L$523,9,FALSE),IF($AE27=2017,VLOOKUP(Brut!BJ27,Semaines!$E$2:$L$523,8,FALSE),IF($AE27=2018,VLOOKUP(Brut!BJ27,Semaines!$F$2:$L$523,7,FALSE),IF($AE27=2019,VLOOKUP(Brut!BJ27,Semaines!$G$2:$L$523,6,FALSE),IF($AE27=2020,VLOOKUP(Brut!BJ27,Semaines!$H$2:$L$523,5,FALSE),IF($AE27=2021,VLOOKUP(Brut!BJ27,Semaines!$I$2:$L$523,4,FALSE),IF($AE27=2022,VLOOKUP(Brut!BJ27,Semaines!$J$2:$L$523,3,FALSE),"")))))))))),IF(BF27="","",IF($AE27=2013,VLOOKUP(Brut!BJ27,Semaines!$A$2:$L$523,12,FALSE),IF($AE27=2014,VLOOKUP(Brut!BJ27,Semaines!$B$2:$L$523,11,FALSE),IF($AE27=2015,VLOOKUP(Brut!BJ27,Semaines!$C$2:$L$523,10,FALSE),IF($AE27=2016,VLOOKUP(Brut!BJ27,Semaines!$D$2:$L$523,9,FALSE),IF($AE27=2017,VLOOKUP(Brut!BJ27,Semaines!$E$2:$L$523,8,FALSE),IF($AE27=2018,VLOOKUP(Brut!BJ27,Semaines!$F$2:$L$523,7,FALSE),IF($AE27=2019,VLOOKUP(Brut!BJ27,Semaines!$G$2:$L$523,6,FALSE),IF($AE27=2020,VLOOKUP(Brut!BJ27,Semaines!$H$2:$L$523,5,FALSE),IF($AE27=2021,VLOOKUP(Brut!BJ27,Semaines!$I$2:$L$523,4,FALSE),IF($AE27=2022,VLOOKUP(Brut!BJ27,Semaines!$J$2:$L$523,3,FALSE),""))))))))))))),IF(AND(MONTH(BI27)=12,_xlfn.ISOWEEKNUM(BI27)=1),YEAR(BI27)+1,YEAR(BI27)))</f>
        <v>2018</v>
      </c>
      <c r="BL27" s="132"/>
      <c r="BM27" s="133"/>
      <c r="BN27" s="118">
        <f>IF($AE27=2013,VLOOKUP(Brut!BN27,Semaines!$A$2:$L$523,11,FALSE),IF($AE27=2014,VLOOKUP(Brut!BN27,Semaines!$B$2:$L$523,10,FALSE),IF($AE27=2015,VLOOKUP(Brut!BN27,Semaines!$C$2:$L$523,9,FALSE),IF($AE27=2016,VLOOKUP(Brut!BN27,Semaines!$D$2:$L$523,8,FALSE),IF($AE27=2017,VLOOKUP(Brut!BN27,Semaines!$E$2:$L$523,7,FALSE),IF($AE27=2018,VLOOKUP(Brut!BN27,Semaines!$F$2:$L$523,6,FALSE),IF($AE27=2019,VLOOKUP(Brut!BN27,Semaines!$G$2:$L$523,5,FALSE),IF($AE27=2020,VLOOKUP(Brut!BN27,Semaines!$H$2:$L$523,4,FALSE),IF($AE27=2021,VLOOKUP(Brut!BN27,Semaines!$I$2:$L$523,3,FALSE),IF($AE27=2022,VLOOKUP(Brut!BN27,Semaines!$J$2:$L$523,2,FALSE),""))))))))))</f>
        <v>1</v>
      </c>
      <c r="BO27" s="119">
        <f>IF($AE27=2013,VLOOKUP(Brut!BN27,Semaines!$A$2:$L$523,12,FALSE),IF($AE27=2014,VLOOKUP(Brut!BN27,Semaines!$B$2:$L$523,11,FALSE),IF($AE27=2015,VLOOKUP(Brut!BN27,Semaines!$C$2:$L$523,10,FALSE),IF($AE27=2016,VLOOKUP(Brut!BN27,Semaines!$D$2:$L$523,9,FALSE),IF($AE27=2017,VLOOKUP(Brut!BN27,Semaines!$E$2:$L$523,8,FALSE),IF($AE27=2018,VLOOKUP(Brut!BN27,Semaines!$F$2:$L$523,7,FALSE),IF($AE27=2019,VLOOKUP(Brut!BN27,Semaines!$G$2:$L$523,6,FALSE),IF($AE27=2020,VLOOKUP(Brut!BN27,Semaines!$H$2:$L$523,5,FALSE),IF($AE27=2021,VLOOKUP(Brut!BN27,Semaines!$I$2:$L$523,4,FALSE),IF($AE27=2022,VLOOKUP(Brut!BN27,Semaines!$J$2:$L$523,3,FALSE),""))))))))))</f>
        <v>2018</v>
      </c>
      <c r="BP27" s="134"/>
      <c r="BQ27" s="133"/>
      <c r="BR27" s="208"/>
      <c r="BS27" s="118">
        <f>IF($AE27=2013,VLOOKUP(Brut!BS27,Semaines!$A$2:$L$523,11,FALSE),IF($AE27=2014,VLOOKUP(Brut!BS27,Semaines!$B$2:$L$523,10,FALSE),IF($AE27=2015,VLOOKUP(Brut!BS27,Semaines!$C$2:$L$523,9,FALSE),IF($AE27=2016,VLOOKUP(Brut!BS27,Semaines!$D$2:$L$523,8,FALSE),IF($AE27=2017,VLOOKUP(Brut!BS27,Semaines!$E$2:$L$523,7,FALSE),IF($AE27=2018,VLOOKUP(Brut!BS27,Semaines!$F$2:$L$523,6,FALSE),IF($AE27=2019,VLOOKUP(Brut!BS27,Semaines!$G$2:$L$523,5,FALSE),IF($AE27=2020,VLOOKUP(Brut!BS27,Semaines!$H$2:$L$523,4,FALSE),IF($AE27=2021,VLOOKUP(Brut!BS27,Semaines!$I$2:$L$523,3,FALSE),IF($AE27=2022,VLOOKUP(Brut!BS27,Semaines!$J$2:$L$523,2,FALSE),""))))))))))</f>
        <v>3</v>
      </c>
      <c r="BT27" s="119">
        <f>IF($AE27=2013,VLOOKUP(Brut!BS27,Semaines!$A$2:$L$523,12,FALSE),IF($AE27=2014,VLOOKUP(Brut!BS27,Semaines!$B$2:$L$523,11,FALSE),IF($AE27=2015,VLOOKUP(Brut!BS27,Semaines!$C$2:$L$523,10,FALSE),IF($AE27=2016,VLOOKUP(Brut!BS27,Semaines!$D$2:$L$523,9,FALSE),IF($AE27=2017,VLOOKUP(Brut!BS27,Semaines!$E$2:$L$523,8,FALSE),IF($AE27=2018,VLOOKUP(Brut!BS27,Semaines!$F$2:$L$523,7,FALSE),IF($AE27=2019,VLOOKUP(Brut!BS27,Semaines!$G$2:$L$523,6,FALSE),IF($AE27=2020,VLOOKUP(Brut!BS27,Semaines!$H$2:$L$523,5,FALSE),IF($AE27=2021,VLOOKUP(Brut!BS27,Semaines!$I$2:$L$523,4,FALSE),IF($AE27=2022,VLOOKUP(Brut!BS27,Semaines!$J$2:$L$523,3,FALSE),""))))))))))</f>
        <v>2018</v>
      </c>
      <c r="BU27" s="134"/>
      <c r="BV27" s="133"/>
      <c r="BW27" s="208"/>
      <c r="BX27" s="118">
        <f>IF($AE27=2013,VLOOKUP(Brut!BX27,Semaines!$A$2:$L$523,11,FALSE),IF($AE27=2014,VLOOKUP(Brut!BX27,Semaines!$B$2:$L$523,10,FALSE),IF($AE27=2015,VLOOKUP(Brut!BX27,Semaines!$C$2:$L$523,9,FALSE),IF($AE27=2016,VLOOKUP(Brut!BX27,Semaines!$D$2:$L$523,8,FALSE),IF($AE27=2017,VLOOKUP(Brut!BX27,Semaines!$E$2:$L$523,7,FALSE),IF($AE27=2018,VLOOKUP(Brut!BX27,Semaines!$F$2:$L$523,6,FALSE),IF($AE27=2019,VLOOKUP(Brut!BX27,Semaines!$G$2:$L$523,5,FALSE),IF($AE27=2020,VLOOKUP(Brut!BX27,Semaines!$H$2:$L$523,4,FALSE),IF($AE27=2021,VLOOKUP(Brut!BX27,Semaines!$I$2:$L$523,3,FALSE),IF($AE27=2022,VLOOKUP(Brut!BX27,Semaines!$J$2:$L$523,2,FALSE),""))))))))))</f>
        <v>5</v>
      </c>
      <c r="BY27" s="119">
        <f>IF($AE27=2013,VLOOKUP(Brut!BX27,Semaines!$A$2:$L$523,12,FALSE),IF($AE27=2014,VLOOKUP(Brut!BX27,Semaines!$B$2:$L$523,11,FALSE),IF($AE27=2015,VLOOKUP(Brut!BX27,Semaines!$C$2:$L$523,10,FALSE),IF($AE27=2016,VLOOKUP(Brut!BX27,Semaines!$D$2:$L$523,9,FALSE),IF($AE27=2017,VLOOKUP(Brut!BX27,Semaines!$E$2:$L$523,8,FALSE),IF($AE27=2018,VLOOKUP(Brut!BX27,Semaines!$F$2:$L$523,7,FALSE),IF($AE27=2019,VLOOKUP(Brut!BX27,Semaines!$G$2:$L$523,6,FALSE),IF($AE27=2020,VLOOKUP(Brut!BX27,Semaines!$H$2:$L$523,5,FALSE),IF($AE27=2021,VLOOKUP(Brut!BX27,Semaines!$I$2:$L$523,4,FALSE),IF($AE27=2022,VLOOKUP(Brut!BX27,Semaines!$J$2:$L$523,3,FALSE),""))))))))))</f>
        <v>2018</v>
      </c>
      <c r="BZ27" s="134"/>
      <c r="CA27" s="133"/>
      <c r="CB27" s="130">
        <f>IF(Import!AQ17=0,"",Import!AQ17)</f>
        <v>43186</v>
      </c>
      <c r="CC27" s="118">
        <f t="array" ref="CC27">IFERROR(IF(CB27="",IF(BZ27="",IF(BX27="","",IF($AE27=2013,VLOOKUP(Brut!BX27+1,Semaines!$A$2:$L$523,11,FALSE),IF($AE27=2014,VLOOKUP(Brut!BX27+1,Semaines!$B$2:$L$523,10,FALSE),IF($AE27=2015,VLOOKUP(Brut!BX27+1,Semaines!$C$2:$L$523,9,FALSE),IF($AE27=2016,VLOOKUP(Brut!BX27+1,Semaines!$D$2:$L$523,8,FALSE),IF($AE27=2017,VLOOKUP(Brut!BX27+1,Semaines!$E$2:$L$523,7,FALSE),IF($AE27=2018,VLOOKUP(Brut!BX27+1,Semaines!$F$2:$L$523,6,FALSE),IF($AE27=2019,VLOOKUP(Brut!BX27+1,Semaines!$G$2:$L$523,5,FALSE),IF($AE27=2020,VLOOKUP(Brut!BX27+1,Semaines!$H$2:$L$523,4,FALSE),IF($AE27=2021,VLOOKUP(Brut!BX27+1,Semaines!$I$2:$L$523,3,FALSE),IF($AE27=2022,VLOOKUP(Brut!BX27+1,Semaines!$J$2:$L$523,2,FALSE),""))))))))))),IF(CA27="",IF($AE27=2013,VLOOKUP(Brut!BX27+1,Semaines!$A$2:$L$523,11,FALSE),IF($AE27=2014,VLOOKUP(Brut!BX27+1,Semaines!$B$2:$L$523,10,FALSE),IF($AE27=2015,VLOOKUP(Brut!BX27+1,Semaines!$C$2:$L$523,9,FALSE),IF($AE27=2016,VLOOKUP(Brut!BX27+1,Semaines!$D$2:$L$523,8,FALSE),IF($AE27=2017,VLOOKUP(Brut!BX27+1,Semaines!$E$2:$L$523,7,FALSE),IF($AE27=2018,VLOOKUP(Brut!BX27+1,Semaines!$F$2:$L$523,6,FALSE),IF($AE27=2019,VLOOKUP(Brut!BX27+1,Semaines!$G$2:$L$523,5,FALSE),IF($AE27=2020,VLOOKUP(Brut!BX27+1,Semaines!$H$2:$L$523,4,FALSE),IF($AE27=2021,VLOOKUP(Brut!BX27+1,Semaines!$I$2:$L$523,3,FALSE),IF($AE27=2022,VLOOKUP(Brut!BX27+1,Semaines!$J$2:$L$523,2,FALSE),"")))))))))),IF($AE27=2013,VLOOKUP(Brut!BZ27+1,Semaines!$A$2:$L$523,11,FALSE),IF($AE27=2014,VLOOKUP(Brut!BZ27+1,Semaines!$B$2:$L$523,10,FALSE),IF($AE27=2015,VLOOKUP(Brut!BZ27+1,Semaines!$C$2:$L$523,9,FALSE),IF($AE27=2016,VLOOKUP(Brut!BZ27+1,Semaines!$D$2:$L$523,8,FALSE),IF($AE27=2017,VLOOKUP(Brut!BZ27+1,Semaines!$E$2:$L$523,7,FALSE),IF($AE27=2018,VLOOKUP(Brut!BZ27+1,Semaines!$F$2:$L$523,6,FALSE),IF($AE27=2019,VLOOKUP(Brut!BZ27+1,Semaines!$G$2:$L$523,5,FALSE),IF($AE27=2020,VLOOKUP(Brut!BZ27+1,Semaines!$H$2:$L$523,4,FALSE),IF($AE27=2021,VLOOKUP(Brut!BZ27+1,Semaines!$I$2:$L$523,3,FALSE),IF($AE27=2022,VLOOKUP(Brut!BZ27+1,Semaines!$J$2:$L$523,2,FALSE),"")))))))))))),_xlfn.ISOWEEKNUM(CB27)),"")</f>
        <v>13</v>
      </c>
      <c r="CD27" s="119">
        <f>IF(CB27="",IF(CA27="",IF(BY27="","",IF($AE27=2013,VLOOKUP(Brut!CC27,Semaines!$A$2:$L$523,12,FALSE),IF($AE27=2014,VLOOKUP(Brut!CC27,Semaines!$B$2:$L$523,11,FALSE),IF($AE27=2015,VLOOKUP(Brut!CC27,Semaines!$C$2:$L$523,10,FALSE),IF($AE27=2016,VLOOKUP(Brut!CC27,Semaines!$D$2:$L$523,9,FALSE),IF($AE27=2017,VLOOKUP(Brut!CC27,Semaines!$E$2:$L$523,8,FALSE),IF($AE27=2018,VLOOKUP(Brut!CC27,Semaines!$F$2:$L$523,7,FALSE),IF($AE27=2019,VLOOKUP(Brut!CC27,Semaines!$G$2:$L$523,6,FALSE),IF($AE27=2020,VLOOKUP(Brut!CC27,Semaines!$H$2:$L$523,5,FALSE),IF($AE27=2021,VLOOKUP(Brut!CC27,Semaines!$I$2:$L$523,4,FALSE),IF($AE27=2022,VLOOKUP(Brut!CC27,Semaines!$J$2:$L$523,3,FALSE),""))))))))))),IF(BZ27="",IF($AE27=2013,VLOOKUP(Brut!CC27,Semaines!$A$2:$L$523,12,FALSE),IF($AE27=2014,VLOOKUP(Brut!CC27,Semaines!$B$2:$L$523,11,FALSE),IF($AE27=2015,VLOOKUP(Brut!CC27,Semaines!$C$2:$L$523,10,FALSE),IF($AE27=2016,VLOOKUP(Brut!CC27,Semaines!$D$2:$L$523,9,FALSE),IF($AE27=2017,VLOOKUP(Brut!CC27,Semaines!$E$2:$L$523,8,FALSE),IF($AE27=2018,VLOOKUP(Brut!CC27,Semaines!$F$2:$L$523,7,FALSE),IF($AE27=2019,VLOOKUP(Brut!CC27,Semaines!$G$2:$L$523,6,FALSE),IF($AE27=2020,VLOOKUP(Brut!CC27,Semaines!$H$2:$L$523,5,FALSE),IF($AE27=2021,VLOOKUP(Brut!CC27,Semaines!$I$2:$L$523,4,FALSE),IF($AE27=2022,VLOOKUP(Brut!CC27,Semaines!$J$2:$L$523,3,FALSE),"")))))))))),IF(BY27="","",IF($AE27=2013,VLOOKUP(Brut!CC27,Semaines!$A$2:$L$523,12,FALSE),IF($AE27=2014,VLOOKUP(Brut!CC27,Semaines!$B$2:$L$523,11,FALSE),IF($AE27=2015,VLOOKUP(Brut!CC27,Semaines!$C$2:$L$523,10,FALSE),IF($AE27=2016,VLOOKUP(Brut!CC27,Semaines!$D$2:$L$523,9,FALSE),IF($AE27=2017,VLOOKUP(Brut!CC27,Semaines!$E$2:$L$523,8,FALSE),IF($AE27=2018,VLOOKUP(Brut!CC27,Semaines!$F$2:$L$523,7,FALSE),IF($AE27=2019,VLOOKUP(Brut!CC27,Semaines!$G$2:$L$523,6,FALSE),IF($AE27=2020,VLOOKUP(Brut!CC27,Semaines!$H$2:$L$523,5,FALSE),IF($AE27=2021,VLOOKUP(Brut!CC27,Semaines!$I$2:$L$523,4,FALSE),IF($AE27=2022,VLOOKUP(Brut!CC27,Semaines!$J$2:$L$523,3,FALSE),""))))))))))))),IF(AND(MONTH(CB27)=12,_xlfn.ISOWEEKNUM(CB27)=1),YEAR(CB27)+1,YEAR(CB27)))</f>
        <v>2018</v>
      </c>
      <c r="CE27" s="132"/>
      <c r="CF27" s="133"/>
      <c r="CG27" s="118">
        <f>IF($AE27=2013,VLOOKUP(Brut!CG27,Semaines!$A$2:$L$523,11,FALSE),IF($AE27=2014,VLOOKUP(Brut!CG27,Semaines!$B$2:$L$523,10,FALSE),IF($AE27=2015,VLOOKUP(Brut!CG27,Semaines!$C$2:$L$523,9,FALSE),IF($AE27=2016,VLOOKUP(Brut!CG27,Semaines!$D$2:$L$523,8,FALSE),IF($AE27=2017,VLOOKUP(Brut!CG27,Semaines!$E$2:$L$523,7,FALSE),IF($AE27=2018,VLOOKUP(Brut!CG27,Semaines!$F$2:$L$523,6,FALSE),IF($AE27=2019,VLOOKUP(Brut!CG27,Semaines!$G$2:$L$523,5,FALSE),IF($AE27=2020,VLOOKUP(Brut!CG27,Semaines!$H$2:$L$523,4,FALSE),IF($AE27=2021,VLOOKUP(Brut!CG27,Semaines!$I$2:$L$523,3,FALSE),IF($AE27=2022,VLOOKUP(Brut!CG27,Semaines!$J$2:$L$523,2,FALSE),""))))))))))</f>
        <v>6</v>
      </c>
      <c r="CH27" s="119">
        <f>IF($AE27=2013,VLOOKUP(Brut!CG27,Semaines!$A$2:$L$523,12,FALSE),IF($AE27=2014,VLOOKUP(Brut!CG27,Semaines!$B$2:$L$523,11,FALSE),IF($AE27=2015,VLOOKUP(Brut!CG27,Semaines!$C$2:$L$523,10,FALSE),IF($AE27=2016,VLOOKUP(Brut!CG27,Semaines!$D$2:$L$523,9,FALSE),IF($AE27=2017,VLOOKUP(Brut!CG27,Semaines!$E$2:$L$523,8,FALSE),IF($AE27=2018,VLOOKUP(Brut!CG27,Semaines!$F$2:$L$523,7,FALSE),IF($AE27=2019,VLOOKUP(Brut!CG27,Semaines!$G$2:$L$523,6,FALSE),IF($AE27=2020,VLOOKUP(Brut!CG27,Semaines!$H$2:$L$523,5,FALSE),IF($AE27=2021,VLOOKUP(Brut!CG27,Semaines!$I$2:$L$523,4,FALSE),IF($AE27=2022,VLOOKUP(Brut!CG27,Semaines!$J$2:$L$523,3,FALSE),""))))))))))</f>
        <v>2018</v>
      </c>
      <c r="CI27" s="134"/>
      <c r="CJ27" s="133"/>
      <c r="CK27" s="208"/>
      <c r="CL27" s="118">
        <f>IF($AE27=2013,VLOOKUP(Brut!CL27,Semaines!$A$2:$L$523,11,FALSE),IF($AE27=2014,VLOOKUP(Brut!CL27,Semaines!$B$2:$L$523,10,FALSE),IF($AE27=2015,VLOOKUP(Brut!CL27,Semaines!$C$2:$L$523,9,FALSE),IF($AE27=2016,VLOOKUP(Brut!CL27,Semaines!$D$2:$L$523,8,FALSE),IF($AE27=2017,VLOOKUP(Brut!CL27,Semaines!$E$2:$L$523,7,FALSE),IF($AE27=2018,VLOOKUP(Brut!CL27,Semaines!$F$2:$L$523,6,FALSE),IF($AE27=2019,VLOOKUP(Brut!CL27,Semaines!$G$2:$L$523,5,FALSE),IF($AE27=2020,VLOOKUP(Brut!CL27,Semaines!$H$2:$L$523,4,FALSE),IF($AE27=2021,VLOOKUP(Brut!CL27,Semaines!$I$2:$L$523,3,FALSE),IF($AE27=2022,VLOOKUP(Brut!CL27,Semaines!$J$2:$L$523,2,FALSE),""))))))))))</f>
        <v>7</v>
      </c>
      <c r="CM27" s="119">
        <f>IF($AE27=2013,VLOOKUP(Brut!CL27,Semaines!$A$2:$L$523,12,FALSE),IF($AE27=2014,VLOOKUP(Brut!CL27,Semaines!$B$2:$L$523,11,FALSE),IF($AE27=2015,VLOOKUP(Brut!CL27,Semaines!$C$2:$L$523,10,FALSE),IF($AE27=2016,VLOOKUP(Brut!CL27,Semaines!$D$2:$L$523,9,FALSE),IF($AE27=2017,VLOOKUP(Brut!CL27,Semaines!$E$2:$L$523,8,FALSE),IF($AE27=2018,VLOOKUP(Brut!CL27,Semaines!$F$2:$L$523,7,FALSE),IF($AE27=2019,VLOOKUP(Brut!CL27,Semaines!$G$2:$L$523,6,FALSE),IF($AE27=2020,VLOOKUP(Brut!CL27,Semaines!$H$2:$L$523,5,FALSE),IF($AE27=2021,VLOOKUP(Brut!CL27,Semaines!$I$2:$L$523,4,FALSE),IF($AE27=2022,VLOOKUP(Brut!CL27,Semaines!$J$2:$L$523,3,FALSE),""))))))))))</f>
        <v>2018</v>
      </c>
      <c r="CN27" s="134"/>
      <c r="CO27" s="133"/>
      <c r="CP27" s="118">
        <f>IF($AE27=2013,VLOOKUP(Brut!CP27,Semaines!$A$2:$L$523,11,FALSE),IF($AE27=2014,VLOOKUP(Brut!CP27,Semaines!$B$2:$L$523,10,FALSE),IF($AE27=2015,VLOOKUP(Brut!CP27,Semaines!$C$2:$L$523,9,FALSE),IF($AE27=2016,VLOOKUP(Brut!CP27,Semaines!$D$2:$L$523,8,FALSE),IF($AE27=2017,VLOOKUP(Brut!CP27,Semaines!$E$2:$L$523,7,FALSE),IF($AE27=2018,VLOOKUP(Brut!CP27,Semaines!$F$2:$L$523,6,FALSE),IF($AE27=2019,VLOOKUP(Brut!CP27,Semaines!$G$2:$L$523,5,FALSE),IF($AE27=2020,VLOOKUP(Brut!CP27,Semaines!$H$2:$L$523,4,FALSE),IF($AE27=2021,VLOOKUP(Brut!CP27,Semaines!$I$2:$L$523,3,FALSE),IF($AE27=2022,VLOOKUP(Brut!CP27,Semaines!$J$2:$L$523,2,FALSE),""))))))))))</f>
        <v>7</v>
      </c>
      <c r="CQ27" s="119">
        <f>IF($AE27=2013,VLOOKUP(Brut!CP27,Semaines!$A$2:$L$523,12,FALSE),IF($AE27=2014,VLOOKUP(Brut!CP27,Semaines!$B$2:$L$523,11,FALSE),IF($AE27=2015,VLOOKUP(Brut!CP27,Semaines!$C$2:$L$523,10,FALSE),IF($AE27=2016,VLOOKUP(Brut!CP27,Semaines!$D$2:$L$523,9,FALSE),IF($AE27=2017,VLOOKUP(Brut!CP27,Semaines!$E$2:$L$523,8,FALSE),IF($AE27=2018,VLOOKUP(Brut!CP27,Semaines!$F$2:$L$523,7,FALSE),IF($AE27=2019,VLOOKUP(Brut!CP27,Semaines!$G$2:$L$523,6,FALSE),IF($AE27=2020,VLOOKUP(Brut!CP27,Semaines!$H$2:$L$523,5,FALSE),IF($AE27=2021,VLOOKUP(Brut!CP27,Semaines!$I$2:$L$523,4,FALSE),IF($AE27=2022,VLOOKUP(Brut!CP27,Semaines!$J$2:$L$523,3,FALSE),""))))))))))</f>
        <v>2018</v>
      </c>
      <c r="CR27" s="134"/>
      <c r="CS27" s="133"/>
      <c r="CT27" s="208"/>
      <c r="CU27" s="118">
        <f>IF($AE27=2013,VLOOKUP(Brut!CV27,Semaines!$A$2:$L$523,11,FALSE),IF($AE27=2014,VLOOKUP(Brut!CV27,Semaines!$B$2:$L$523,10,FALSE),IF($AE27=2015,VLOOKUP(Brut!CV27,Semaines!$C$2:$L$523,9,FALSE),IF($AE27=2016,VLOOKUP(Brut!CV27,Semaines!$D$2:$L$523,8,FALSE),IF($AE27=2017,VLOOKUP(Brut!CV27,Semaines!$E$2:$L$523,7,FALSE),IF($AE27=2018,VLOOKUP(Brut!CV27,Semaines!$F$2:$L$523,6,FALSE),IF($AE27=2019,VLOOKUP(Brut!CV27,Semaines!$G$2:$L$523,5,FALSE),IF($AE27=2020,VLOOKUP(Brut!CV27,Semaines!$H$2:$L$523,4,FALSE),IF($AE27=2021,VLOOKUP(Brut!CV27,Semaines!$I$2:$L$523,3,FALSE),IF($AE27=2022,VLOOKUP(Brut!CV27,Semaines!$J$2:$L$523,2,FALSE),""))))))))))</f>
        <v>7</v>
      </c>
      <c r="CV27" s="119">
        <f>IF($AE27=2013,VLOOKUP(Brut!CV27,Semaines!$A$2:$L$523,12,FALSE),IF($AE27=2014,VLOOKUP(Brut!CV27,Semaines!$B$2:$L$523,11,FALSE),IF($AE27=2015,VLOOKUP(Brut!CV27,Semaines!$C$2:$L$523,10,FALSE),IF($AE27=2016,VLOOKUP(Brut!CV27,Semaines!$D$2:$L$523,9,FALSE),IF($AE27=2017,VLOOKUP(Brut!CV27,Semaines!$E$2:$L$523,8,FALSE),IF($AE27=2018,VLOOKUP(Brut!CV27,Semaines!$F$2:$L$523,7,FALSE),IF($AE27=2019,VLOOKUP(Brut!CV27,Semaines!$G$2:$L$523,6,FALSE),IF($AE27=2020,VLOOKUP(Brut!CV27,Semaines!$H$2:$L$523,5,FALSE),IF($AE27=2021,VLOOKUP(Brut!CV27,Semaines!$I$2:$L$523,4,FALSE),IF($AE27=2022,VLOOKUP(Brut!CV27,Semaines!$J$2:$L$523,3,FALSE),""))))))))))</f>
        <v>2018</v>
      </c>
      <c r="CW27" s="134"/>
      <c r="CX27" s="133"/>
      <c r="CY27" s="208"/>
      <c r="CZ27" s="118">
        <f>IF($AE27=2013,VLOOKUP(Brut!DB27,Semaines!$A$2:$L$523,11,FALSE),IF($AE27=2014,VLOOKUP(Brut!DB27,Semaines!$B$2:$L$523,10,FALSE),IF($AE27=2015,VLOOKUP(Brut!DB27,Semaines!$C$2:$L$523,9,FALSE),IF($AE27=2016,VLOOKUP(Brut!DB27,Semaines!$D$2:$L$523,8,FALSE),IF($AE27=2017,VLOOKUP(Brut!DB27,Semaines!$E$2:$L$523,7,FALSE),IF($AE27=2018,VLOOKUP(Brut!DB27,Semaines!$F$2:$L$523,6,FALSE),IF($AE27=2019,VLOOKUP(Brut!DB27,Semaines!$G$2:$L$523,5,FALSE),IF($AE27=2020,VLOOKUP(Brut!DB27,Semaines!$H$2:$L$523,4,FALSE),IF($AE27=2021,VLOOKUP(Brut!DB27,Semaines!$I$2:$L$523,3,FALSE),IF($AE27=2022,VLOOKUP(Brut!DB27,Semaines!$J$2:$L$523,2,FALSE),""))))))))))</f>
        <v>7</v>
      </c>
      <c r="DA27" s="119">
        <f>IF($AE27=2013,VLOOKUP(Brut!DB27,Semaines!$A$2:$L$523,12,FALSE),IF($AE27=2014,VLOOKUP(Brut!DB27,Semaines!$B$2:$L$523,11,FALSE),IF($AE27=2015,VLOOKUP(Brut!DB27,Semaines!$C$2:$L$523,10,FALSE),IF($AE27=2016,VLOOKUP(Brut!DB27,Semaines!$D$2:$L$523,9,FALSE),IF($AE27=2017,VLOOKUP(Brut!DB27,Semaines!$E$2:$L$523,8,FALSE),IF($AE27=2018,VLOOKUP(Brut!DB27,Semaines!$F$2:$L$523,7,FALSE),IF($AE27=2019,VLOOKUP(Brut!DB27,Semaines!$G$2:$L$523,6,FALSE),IF($AE27=2020,VLOOKUP(Brut!DB27,Semaines!$H$2:$L$523,5,FALSE),IF($AE27=2021,VLOOKUP(Brut!DB27,Semaines!$I$2:$L$523,4,FALSE),IF($AE27=2022,VLOOKUP(Brut!DB27,Semaines!$J$2:$L$523,3,FALSE),""))))))))))</f>
        <v>2018</v>
      </c>
      <c r="DB27" s="134"/>
      <c r="DC27" s="133"/>
      <c r="DD27" s="210"/>
      <c r="DE27" s="209"/>
      <c r="DF27" s="208"/>
      <c r="DG27" s="118">
        <f>IF($AE27=2013,VLOOKUP(Brut!DI27,Semaines!$A$2:$L$523,11,FALSE),IF($AE27=2014,VLOOKUP(Brut!DI27,Semaines!$B$2:$L$523,10,FALSE),IF($AE27=2015,VLOOKUP(Brut!DI27,Semaines!$C$2:$L$523,9,FALSE),IF($AE27=2016,VLOOKUP(Brut!DI27,Semaines!$D$2:$L$523,8,FALSE),IF($AE27=2017,VLOOKUP(Brut!DI27,Semaines!$E$2:$L$523,7,FALSE),IF($AE27=2018,VLOOKUP(Brut!DI27,Semaines!$F$2:$L$523,6,FALSE),IF($AE27=2019,VLOOKUP(Brut!DI27,Semaines!$G$2:$L$523,5,FALSE),IF($AE27=2020,VLOOKUP(Brut!DI27,Semaines!$H$2:$L$523,4,FALSE),IF($AE27=2021,VLOOKUP(Brut!DI27,Semaines!$I$2:$L$523,3,FALSE),IF($AE27=2022,VLOOKUP(Brut!DI27,Semaines!$J$2:$L$523,2,FALSE),""))))))))))</f>
        <v>8</v>
      </c>
      <c r="DH27" s="119">
        <f>IF($AE27=2013,VLOOKUP(Brut!DI27,Semaines!$A$2:$L$523,12,FALSE),IF($AE27=2014,VLOOKUP(Brut!DI27,Semaines!$B$2:$L$523,11,FALSE),IF($AE27=2015,VLOOKUP(Brut!DI27,Semaines!$C$2:$L$523,10,FALSE),IF($AE27=2016,VLOOKUP(Brut!DI27,Semaines!$D$2:$L$523,9,FALSE),IF($AE27=2017,VLOOKUP(Brut!DI27,Semaines!$E$2:$L$523,8,FALSE),IF($AE27=2018,VLOOKUP(Brut!DI27,Semaines!$F$2:$L$523,7,FALSE),IF($AE27=2019,VLOOKUP(Brut!DI27,Semaines!$G$2:$L$523,6,FALSE),IF($AE27=2020,VLOOKUP(Brut!DI27,Semaines!$H$2:$L$523,5,FALSE),IF($AE27=2021,VLOOKUP(Brut!DI27,Semaines!$I$2:$L$523,4,FALSE),IF($AE27=2022,VLOOKUP(Brut!DI27,Semaines!$J$2:$L$523,3,FALSE),""))))))))))</f>
        <v>2018</v>
      </c>
      <c r="DI27" s="134"/>
      <c r="DJ27" s="133"/>
      <c r="DK27" s="208"/>
      <c r="DL27" s="118">
        <f>IF($AE27=2013,VLOOKUP(Brut!DN27,Semaines!$A$2:$L$523,11,FALSE),IF($AE27=2014,VLOOKUP(Brut!DN27,Semaines!$B$2:$L$523,10,FALSE),IF($AE27=2015,VLOOKUP(Brut!DN27,Semaines!$C$2:$L$523,9,FALSE),IF($AE27=2016,VLOOKUP(Brut!DN27,Semaines!$D$2:$L$523,8,FALSE),IF($AE27=2017,VLOOKUP(Brut!DN27,Semaines!$E$2:$L$523,7,FALSE),IF($AE27=2018,VLOOKUP(Brut!DN27,Semaines!$F$2:$L$523,6,FALSE),IF($AE27=2019,VLOOKUP(Brut!DN27,Semaines!$G$2:$L$523,5,FALSE),IF($AE27=2020,VLOOKUP(Brut!DN27,Semaines!$H$2:$L$523,4,FALSE),IF($AE27=2021,VLOOKUP(Brut!DN27,Semaines!$I$2:$L$523,3,FALSE),IF($AE27=2022,VLOOKUP(Brut!DN27,Semaines!$J$2:$L$523,2,FALSE),""))))))))))</f>
        <v>9</v>
      </c>
      <c r="DM27" s="119">
        <f>IF($AE27=2013,VLOOKUP(Brut!DN27,Semaines!$A$2:$L$523,12,FALSE),IF($AE27=2014,VLOOKUP(Brut!DN27,Semaines!$B$2:$L$523,11,FALSE),IF($AE27=2015,VLOOKUP(Brut!DN27,Semaines!$C$2:$L$523,10,FALSE),IF($AE27=2016,VLOOKUP(Brut!DN27,Semaines!$D$2:$L$523,9,FALSE),IF($AE27=2017,VLOOKUP(Brut!DN27,Semaines!$E$2:$L$523,8,FALSE),IF($AE27=2018,VLOOKUP(Brut!DN27,Semaines!$F$2:$L$523,7,FALSE),IF($AE27=2019,VLOOKUP(Brut!DN27,Semaines!$G$2:$L$523,6,FALSE),IF($AE27=2020,VLOOKUP(Brut!DN27,Semaines!$H$2:$L$523,5,FALSE),IF($AE27=2021,VLOOKUP(Brut!DN27,Semaines!$I$2:$L$523,4,FALSE),IF($AE27=2022,VLOOKUP(Brut!DN27,Semaines!$J$2:$L$523,3,FALSE),""))))))))))</f>
        <v>2018</v>
      </c>
      <c r="DN27" s="134"/>
      <c r="DO27" s="133"/>
      <c r="DP27" s="208"/>
      <c r="DQ27" s="209"/>
      <c r="DR27" s="208"/>
      <c r="DS27" s="118">
        <f>IF($AE27=2013,VLOOKUP(Brut!DU27,Semaines!$A$2:$L$523,11,FALSE),IF($AE27=2014,VLOOKUP(Brut!DU27,Semaines!$B$2:$L$523,10,FALSE),IF($AE27=2015,VLOOKUP(Brut!DU27,Semaines!$C$2:$L$523,9,FALSE),IF($AE27=2016,VLOOKUP(Brut!DU27,Semaines!$D$2:$L$523,8,FALSE),IF($AE27=2017,VLOOKUP(Brut!DU27,Semaines!$E$2:$L$523,7,FALSE),IF($AE27=2018,VLOOKUP(Brut!DU27,Semaines!$F$2:$L$523,6,FALSE),IF($AE27=2019,VLOOKUP(Brut!DU27,Semaines!$G$2:$L$523,5,FALSE),IF($AE27=2020,VLOOKUP(Brut!DU27,Semaines!$H$2:$L$523,4,FALSE),IF($AE27=2021,VLOOKUP(Brut!DU27,Semaines!$I$2:$L$523,3,FALSE),IF($AE27=2022,VLOOKUP(Brut!DU27,Semaines!$J$2:$L$523,2,FALSE),""))))))))))</f>
        <v>9</v>
      </c>
      <c r="DT27" s="119">
        <f>IF($AE27=2013,VLOOKUP(Brut!DU27,Semaines!$A$2:$L$523,12,FALSE),IF($AE27=2014,VLOOKUP(Brut!DU27,Semaines!$B$2:$L$523,11,FALSE),IF($AE27=2015,VLOOKUP(Brut!DU27,Semaines!$C$2:$L$523,10,FALSE),IF($AE27=2016,VLOOKUP(Brut!DU27,Semaines!$D$2:$L$523,9,FALSE),IF($AE27=2017,VLOOKUP(Brut!DU27,Semaines!$E$2:$L$523,8,FALSE),IF($AE27=2018,VLOOKUP(Brut!DU27,Semaines!$F$2:$L$523,7,FALSE),IF($AE27=2019,VLOOKUP(Brut!DU27,Semaines!$G$2:$L$523,6,FALSE),IF($AE27=2020,VLOOKUP(Brut!DU27,Semaines!$H$2:$L$523,5,FALSE),IF($AE27=2021,VLOOKUP(Brut!DU27,Semaines!$I$2:$L$523,4,FALSE),IF($AE27=2022,VLOOKUP(Brut!DU27,Semaines!$J$2:$L$523,3,FALSE),""))))))))))</f>
        <v>2018</v>
      </c>
      <c r="DU27" s="134"/>
      <c r="DV27" s="133"/>
      <c r="DW27" s="118">
        <f>IF($AE27=2013,VLOOKUP(Brut!DY27,Semaines!$A$2:$L$523,11,FALSE),IF($AE27=2014,VLOOKUP(Brut!DY27,Semaines!$B$2:$L$523,10,FALSE),IF($AE27=2015,VLOOKUP(Brut!DY27,Semaines!$C$2:$L$523,9,FALSE),IF($AE27=2016,VLOOKUP(Brut!DY27,Semaines!$D$2:$L$523,8,FALSE),IF($AE27=2017,VLOOKUP(Brut!DY27,Semaines!$E$2:$L$523,7,FALSE),IF($AE27=2018,VLOOKUP(Brut!DY27,Semaines!$F$2:$L$523,6,FALSE),IF($AE27=2019,VLOOKUP(Brut!DY27,Semaines!$G$2:$L$523,5,FALSE),IF($AE27=2020,VLOOKUP(Brut!DY27,Semaines!$H$2:$L$523,4,FALSE),IF($AE27=2021,VLOOKUP(Brut!DY27,Semaines!$I$2:$L$523,3,FALSE),IF($AE27=2022,VLOOKUP(Brut!DY27,Semaines!$J$2:$L$523,2,FALSE),""))))))))))</f>
        <v>10</v>
      </c>
      <c r="DX27" s="119">
        <f>IF($AE27=2013,VLOOKUP(Brut!DY27,Semaines!$A$2:$L$523,12,FALSE),IF($AE27=2014,VLOOKUP(Brut!DY27,Semaines!$B$2:$L$523,11,FALSE),IF($AE27=2015,VLOOKUP(Brut!DY27,Semaines!$C$2:$L$523,10,FALSE),IF($AE27=2016,VLOOKUP(Brut!DY27,Semaines!$D$2:$L$523,9,FALSE),IF($AE27=2017,VLOOKUP(Brut!DY27,Semaines!$E$2:$L$523,8,FALSE),IF($AE27=2018,VLOOKUP(Brut!DY27,Semaines!$F$2:$L$523,7,FALSE),IF($AE27=2019,VLOOKUP(Brut!DY27,Semaines!$G$2:$L$523,6,FALSE),IF($AE27=2020,VLOOKUP(Brut!DY27,Semaines!$H$2:$L$523,5,FALSE),IF($AE27=2021,VLOOKUP(Brut!DY27,Semaines!$I$2:$L$523,4,FALSE),IF($AE27=2022,VLOOKUP(Brut!DY27,Semaines!$J$2:$L$523,3,FALSE),""))))))))))</f>
        <v>2018</v>
      </c>
      <c r="DY27" s="134"/>
      <c r="DZ27" s="133"/>
      <c r="EA27" s="118">
        <f>IF($AE27=2013,VLOOKUP(Brut!EC27,Semaines!$A$2:$L$523,11,FALSE),IF($AE27=2014,VLOOKUP(Brut!EC27,Semaines!$B$2:$L$523,10,FALSE),IF($AE27=2015,VLOOKUP(Brut!EC27,Semaines!$C$2:$L$523,9,FALSE),IF($AE27=2016,VLOOKUP(Brut!EC27,Semaines!$D$2:$L$523,8,FALSE),IF($AE27=2017,VLOOKUP(Brut!EC27,Semaines!$E$2:$L$523,7,FALSE),IF($AE27=2018,VLOOKUP(Brut!EC27,Semaines!$F$2:$L$523,6,FALSE),IF($AE27=2019,VLOOKUP(Brut!EC27,Semaines!$G$2:$L$523,5,FALSE),IF($AE27=2020,VLOOKUP(Brut!EC27,Semaines!$H$2:$L$523,4,FALSE),IF($AE27=2021,VLOOKUP(Brut!EC27,Semaines!$I$2:$L$523,3,FALSE),IF($AE27=2022,VLOOKUP(Brut!EC27,Semaines!$J$2:$L$523,2,FALSE),""))))))))))</f>
        <v>10</v>
      </c>
      <c r="EB27" s="119">
        <f>IF($AE27=2013,VLOOKUP(Brut!EC27,Semaines!$A$2:$L$523,12,FALSE),IF($AE27=2014,VLOOKUP(Brut!EC27,Semaines!$B$2:$L$523,11,FALSE),IF($AE27=2015,VLOOKUP(Brut!EC27,Semaines!$C$2:$L$523,10,FALSE),IF($AE27=2016,VLOOKUP(Brut!EC27,Semaines!$D$2:$L$523,9,FALSE),IF($AE27=2017,VLOOKUP(Brut!EC27,Semaines!$E$2:$L$523,8,FALSE),IF($AE27=2018,VLOOKUP(Brut!EC27,Semaines!$F$2:$L$523,7,FALSE),IF($AE27=2019,VLOOKUP(Brut!EC27,Semaines!$G$2:$L$523,6,FALSE),IF($AE27=2020,VLOOKUP(Brut!EC27,Semaines!$H$2:$L$523,5,FALSE),IF($AE27=2021,VLOOKUP(Brut!EC27,Semaines!$I$2:$L$523,4,FALSE),IF($AE27=2022,VLOOKUP(Brut!EC27,Semaines!$J$2:$L$523,3,FALSE),""))))))))))</f>
        <v>2018</v>
      </c>
      <c r="EC27" s="134"/>
      <c r="ED27" s="133"/>
      <c r="EE27" s="118">
        <f>IF($AE27=2013,VLOOKUP(Brut!EG27,Semaines!$A$2:$L$523,11,FALSE),IF($AE27=2014,VLOOKUP(Brut!EG27,Semaines!$B$2:$L$523,10,FALSE),IF($AE27=2015,VLOOKUP(Brut!EG27,Semaines!$C$2:$L$523,9,FALSE),IF($AE27=2016,VLOOKUP(Brut!EG27,Semaines!$D$2:$L$523,8,FALSE),IF($AE27=2017,VLOOKUP(Brut!EG27,Semaines!$E$2:$L$523,7,FALSE),IF($AE27=2018,VLOOKUP(Brut!EG27,Semaines!$F$2:$L$523,6,FALSE),IF($AE27=2019,VLOOKUP(Brut!EG27,Semaines!$G$2:$L$523,5,FALSE),IF($AE27=2020,VLOOKUP(Brut!EG27,Semaines!$H$2:$L$523,4,FALSE),IF($AE27=2021,VLOOKUP(Brut!EG27,Semaines!$I$2:$L$523,3,FALSE),IF($AE27=2022,VLOOKUP(Brut!EG27,Semaines!$J$2:$L$523,2,FALSE),""))))))))))</f>
        <v>10</v>
      </c>
      <c r="EF27" s="119">
        <f>IF($AE27=2013,VLOOKUP(Brut!EG27,Semaines!$A$2:$L$523,12,FALSE),IF($AE27=2014,VLOOKUP(Brut!EG27,Semaines!$B$2:$L$523,11,FALSE),IF($AE27=2015,VLOOKUP(Brut!EG27,Semaines!$C$2:$L$523,10,FALSE),IF($AE27=2016,VLOOKUP(Brut!EG27,Semaines!$D$2:$L$523,9,FALSE),IF($AE27=2017,VLOOKUP(Brut!EG27,Semaines!$E$2:$L$523,8,FALSE),IF($AE27=2018,VLOOKUP(Brut!EG27,Semaines!$F$2:$L$523,7,FALSE),IF($AE27=2019,VLOOKUP(Brut!EG27,Semaines!$G$2:$L$523,6,FALSE),IF($AE27=2020,VLOOKUP(Brut!EG27,Semaines!$H$2:$L$523,5,FALSE),IF($AE27=2021,VLOOKUP(Brut!EG27,Semaines!$I$2:$L$523,4,FALSE),IF($AE27=2022,VLOOKUP(Brut!EG27,Semaines!$J$2:$L$523,3,FALSE),""))))))))))</f>
        <v>2018</v>
      </c>
      <c r="EG27" s="134"/>
      <c r="EH27" s="133"/>
      <c r="EI27" s="130">
        <f>IF(Import!AU17=0,"",Import!AU17)</f>
        <v>43217</v>
      </c>
      <c r="EJ27" s="118">
        <f t="array" ref="EJ27">IFERROR(IF(EI27="",IF(EG27="",IF(EE27="","",IF($AE27=2013,VLOOKUP(Brut!EG27+1,Semaines!$A$2:$L$523,11,FALSE),IF($AE27=2014,VLOOKUP(Brut!EG27+1,Semaines!$B$2:$L$523,10,FALSE),IF($AE27=2015,VLOOKUP(Brut!EG27+1,Semaines!$C$2:$L$523,9,FALSE),IF($AE27=2016,VLOOKUP(Brut!EG27+1,Semaines!$D$2:$L$523,8,FALSE),IF($AE27=2017,VLOOKUP(Brut!EG27+1,Semaines!$E$2:$L$523,7,FALSE),IF($AE27=2018,VLOOKUP(Brut!EG27+1,Semaines!$F$2:$L$523,6,FALSE),IF($AE27=2019,VLOOKUP(Brut!EG27+1,Semaines!$G$2:$L$523,5,FALSE),IF($AE27=2020,VLOOKUP(Brut!EG27+1,Semaines!$H$2:$L$523,4,FALSE),IF($AE27=2021,VLOOKUP(Brut!EG27+1,Semaines!$I$2:$L$523,3,FALSE),IF($AE27=2022,VLOOKUP(Brut!EG27+1,Semaines!$J$2:$L$523,2,FALSE),""))))))))))),IF(EH27="",IF($AE27=2013,VLOOKUP(Brut!EG27+1,Semaines!$A$2:$L$523,11,FALSE),IF($AE27=2014,VLOOKUP(Brut!EG27+1,Semaines!$B$2:$L$523,10,FALSE),IF($AE27=2015,VLOOKUP(Brut!EG27+1,Semaines!$C$2:$L$523,9,FALSE),IF($AE27=2016,VLOOKUP(Brut!EG27+1,Semaines!$D$2:$L$523,8,FALSE),IF($AE27=2017,VLOOKUP(Brut!EG27+1,Semaines!$E$2:$L$523,7,FALSE),IF($AE27=2018,VLOOKUP(Brut!EG27+1,Semaines!$F$2:$L$523,6,FALSE),IF($AE27=2019,VLOOKUP(Brut!EG27+1,Semaines!$G$2:$L$523,5,FALSE),IF($AE27=2020,VLOOKUP(Brut!EG27+1,Semaines!$H$2:$L$523,4,FALSE),IF($AE27=2021,VLOOKUP(Brut!EG27+1,Semaines!$I$2:$L$523,3,FALSE),IF($AE27=2022,VLOOKUP(Brut!EG27+1,Semaines!$J$2:$L$523,2,FALSE),"")))))))))),IF($AE27=2013,VLOOKUP(Brut!EI27+1,Semaines!$A$2:$L$523,11,FALSE),IF($AE27=2014,VLOOKUP(Brut!EI27+1,Semaines!$B$2:$L$523,10,FALSE),IF($AE27=2015,VLOOKUP(Brut!EI27+1,Semaines!$C$2:$L$523,9,FALSE),IF($AE27=2016,VLOOKUP(Brut!EI27+1,Semaines!$D$2:$L$523,8,FALSE),IF($AE27=2017,VLOOKUP(Brut!EI27+1,Semaines!$E$2:$L$523,7,FALSE),IF($AE27=2018,VLOOKUP(Brut!EI27+1,Semaines!$F$2:$L$523,6,FALSE),IF($AE27=2019,VLOOKUP(Brut!EI27+1,Semaines!$G$2:$L$523,5,FALSE),IF($AE27=2020,VLOOKUP(Brut!EI27+1,Semaines!$H$2:$L$523,4,FALSE),IF($AE27=2021,VLOOKUP(Brut!EI27+1,Semaines!$I$2:$L$523,3,FALSE),IF($AE27=2022,VLOOKUP(Brut!EI27+1,Semaines!$J$2:$L$523,2,FALSE),"")))))))))))),_xlfn.ISOWEEKNUM(EI27)),"")</f>
        <v>17</v>
      </c>
      <c r="EK27" s="119">
        <f>IF(EI27="",IF(EH27="",IF(EF27="","",IF($AE27=2013,VLOOKUP(Brut!EL27,Semaines!$A$2:$L$523,12,FALSE),IF($AE27=2014,VLOOKUP(Brut!EL27,Semaines!$B$2:$L$523,11,FALSE),IF($AE27=2015,VLOOKUP(Brut!EL27,Semaines!$C$2:$L$523,10,FALSE),IF($AE27=2016,VLOOKUP(Brut!EL27,Semaines!$D$2:$L$523,9,FALSE),IF($AE27=2017,VLOOKUP(Brut!EL27,Semaines!$E$2:$L$523,8,FALSE),IF($AE27=2018,VLOOKUP(Brut!EL27,Semaines!$F$2:$L$523,7,FALSE),IF($AE27=2019,VLOOKUP(Brut!EL27,Semaines!$G$2:$L$523,6,FALSE),IF($AE27=2020,VLOOKUP(Brut!EL27,Semaines!$H$2:$L$523,5,FALSE),IF($AE27=2021,VLOOKUP(Brut!EL27,Semaines!$I$2:$L$523,4,FALSE),IF($AE27=2022,VLOOKUP(Brut!EL27,Semaines!$J$2:$L$523,3,FALSE),""))))))))))),IF(EG27="",IF($AE27=2013,VLOOKUP(Brut!EL27,Semaines!$A$2:$L$523,12,FALSE),IF($AE27=2014,VLOOKUP(Brut!EL27,Semaines!$B$2:$L$523,11,FALSE),IF($AE27=2015,VLOOKUP(Brut!EL27,Semaines!$C$2:$L$523,10,FALSE),IF($AE27=2016,VLOOKUP(Brut!EL27,Semaines!$D$2:$L$523,9,FALSE),IF($AE27=2017,VLOOKUP(Brut!EL27,Semaines!$E$2:$L$523,8,FALSE),IF($AE27=2018,VLOOKUP(Brut!EL27,Semaines!$F$2:$L$523,7,FALSE),IF($AE27=2019,VLOOKUP(Brut!EL27,Semaines!$G$2:$L$523,6,FALSE),IF($AE27=2020,VLOOKUP(Brut!EL27,Semaines!$H$2:$L$523,5,FALSE),IF($AE27=2021,VLOOKUP(Brut!EL27,Semaines!$I$2:$L$523,4,FALSE),IF($AE27=2022,VLOOKUP(Brut!EL27,Semaines!$J$2:$L$523,3,FALSE),"")))))))))),IF(EF27="","",IF($AE27=2013,VLOOKUP(Brut!EL27,Semaines!$A$2:$L$523,12,FALSE),IF($AE27=2014,VLOOKUP(Brut!EL27,Semaines!$B$2:$L$523,11,FALSE),IF($AE27=2015,VLOOKUP(Brut!EL27,Semaines!$C$2:$L$523,10,FALSE),IF($AE27=2016,VLOOKUP(Brut!EL27,Semaines!$D$2:$L$523,9,FALSE),IF($AE27=2017,VLOOKUP(Brut!EL27,Semaines!$E$2:$L$523,8,FALSE),IF($AE27=2018,VLOOKUP(Brut!EL27,Semaines!$F$2:$L$523,7,FALSE),IF($AE27=2019,VLOOKUP(Brut!EL27,Semaines!$G$2:$L$523,6,FALSE),IF($AE27=2020,VLOOKUP(Brut!EL27,Semaines!$H$2:$L$523,5,FALSE),IF($AE27=2021,VLOOKUP(Brut!EL27,Semaines!$I$2:$L$523,4,FALSE),IF($AE27=2022,VLOOKUP(Brut!EL27,Semaines!$J$2:$L$523,3,FALSE),""))))))))))))),IF(AND(MONTH(EI27)=12,_xlfn.ISOWEEKNUM(EI27)=1),YEAR(EI27)+1,YEAR(EI27)))</f>
        <v>2018</v>
      </c>
      <c r="EL27" s="135"/>
      <c r="EM27" s="136"/>
      <c r="EN27" s="210"/>
      <c r="EO27" s="209"/>
      <c r="EP27" s="208"/>
      <c r="EQ27" s="118">
        <f>IF($AE27=2013,VLOOKUP(Brut!ES27,Semaines!$A$2:$L$523,11,FALSE),IF($AE27=2014,VLOOKUP(Brut!ES27,Semaines!$B$2:$L$523,10,FALSE),IF($AE27=2015,VLOOKUP(Brut!ES27,Semaines!$C$2:$L$523,9,FALSE),IF($AE27=2016,VLOOKUP(Brut!ES27,Semaines!$D$2:$L$523,8,FALSE),IF($AE27=2017,VLOOKUP(Brut!ES27,Semaines!$E$2:$L$523,7,FALSE),IF($AE27=2018,VLOOKUP(Brut!ES27,Semaines!$F$2:$L$523,6,FALSE),IF($AE27=2019,VLOOKUP(Brut!ES27,Semaines!$G$2:$L$523,5,FALSE),IF($AE27=2020,VLOOKUP(Brut!ES27,Semaines!$H$2:$L$523,4,FALSE),IF($AE27=2021,VLOOKUP(Brut!ES27,Semaines!$I$2:$L$523,3,FALSE),IF($AE27=2022,VLOOKUP(Brut!ES27,Semaines!$J$2:$L$523,2,FALSE),""))))))))))</f>
        <v>11</v>
      </c>
      <c r="ER27" s="119">
        <f>IF($AE27=2013,VLOOKUP(Brut!ES27,Semaines!$A$2:$L$523,12,FALSE),IF($AE27=2014,VLOOKUP(Brut!ES27,Semaines!$B$2:$L$523,11,FALSE),IF($AE27=2015,VLOOKUP(Brut!ES27,Semaines!$C$2:$L$523,10,FALSE),IF($AE27=2016,VLOOKUP(Brut!ES27,Semaines!$D$2:$L$523,9,FALSE),IF($AE27=2017,VLOOKUP(Brut!ES27,Semaines!$E$2:$L$523,8,FALSE),IF($AE27=2018,VLOOKUP(Brut!ES27,Semaines!$F$2:$L$523,7,FALSE),IF($AE27=2019,VLOOKUP(Brut!ES27,Semaines!$G$2:$L$523,6,FALSE),IF($AE27=2020,VLOOKUP(Brut!ES27,Semaines!$H$2:$L$523,5,FALSE),IF($AE27=2021,VLOOKUP(Brut!ES27,Semaines!$I$2:$L$523,4,FALSE),IF($AE27=2022,VLOOKUP(Brut!ES27,Semaines!$J$2:$L$523,3,FALSE),""))))))))))</f>
        <v>2018</v>
      </c>
      <c r="ES27" s="134"/>
      <c r="ET27" s="133"/>
      <c r="EU27" s="118">
        <f>IF($AE27=2013,VLOOKUP(Brut!EW27,Semaines!$A$2:$L$523,11,FALSE),IF($AE27=2014,VLOOKUP(Brut!EW27,Semaines!$B$2:$L$523,10,FALSE),IF($AE27=2015,VLOOKUP(Brut!EW27,Semaines!$C$2:$L$523,9,FALSE),IF($AE27=2016,VLOOKUP(Brut!EW27,Semaines!$D$2:$L$523,8,FALSE),IF($AE27=2017,VLOOKUP(Brut!EW27,Semaines!$E$2:$L$523,7,FALSE),IF($AE27=2018,VLOOKUP(Brut!EW27,Semaines!$F$2:$L$523,6,FALSE),IF($AE27=2019,VLOOKUP(Brut!EW27,Semaines!$G$2:$L$523,5,FALSE),IF($AE27=2020,VLOOKUP(Brut!EW27,Semaines!$H$2:$L$523,4,FALSE),IF($AE27=2021,VLOOKUP(Brut!EW27,Semaines!$I$2:$L$523,3,FALSE),IF($AE27=2022,VLOOKUP(Brut!EW27,Semaines!$J$2:$L$523,2,FALSE),""))))))))))</f>
        <v>12</v>
      </c>
      <c r="EV27" s="119">
        <f>IF($AE27=2013,VLOOKUP(Brut!EW27,Semaines!$A$2:$L$523,12,FALSE),IF($AE27=2014,VLOOKUP(Brut!EW27,Semaines!$B$2:$L$523,11,FALSE),IF($AE27=2015,VLOOKUP(Brut!EW27,Semaines!$C$2:$L$523,10,FALSE),IF($AE27=2016,VLOOKUP(Brut!EW27,Semaines!$D$2:$L$523,9,FALSE),IF($AE27=2017,VLOOKUP(Brut!EW27,Semaines!$E$2:$L$523,8,FALSE),IF($AE27=2018,VLOOKUP(Brut!EW27,Semaines!$F$2:$L$523,7,FALSE),IF($AE27=2019,VLOOKUP(Brut!EW27,Semaines!$G$2:$L$523,6,FALSE),IF($AE27=2020,VLOOKUP(Brut!EW27,Semaines!$H$2:$L$523,5,FALSE),IF($AE27=2021,VLOOKUP(Brut!EW27,Semaines!$I$2:$L$523,4,FALSE),IF($AE27=2022,VLOOKUP(Brut!EW27,Semaines!$J$2:$L$523,3,FALSE),""))))))))))</f>
        <v>2018</v>
      </c>
      <c r="EW27" s="134"/>
      <c r="EX27" s="133"/>
      <c r="EY27" s="208"/>
      <c r="EZ27" s="118">
        <f>IF($AE27=2013,VLOOKUP(Brut!FB27,Semaines!$A$2:$L$523,11,FALSE),IF($AE27=2014,VLOOKUP(Brut!FB27,Semaines!$B$2:$L$523,10,FALSE),IF($AE27=2015,VLOOKUP(Brut!FB27,Semaines!$C$2:$L$523,9,FALSE),IF($AE27=2016,VLOOKUP(Brut!FB27,Semaines!$D$2:$L$523,8,FALSE),IF($AE27=2017,VLOOKUP(Brut!FB27,Semaines!$E$2:$L$523,7,FALSE),IF($AE27=2018,VLOOKUP(Brut!FB27,Semaines!$F$2:$L$523,6,FALSE),IF($AE27=2019,VLOOKUP(Brut!FB27,Semaines!$G$2:$L$523,5,FALSE),IF($AE27=2020,VLOOKUP(Brut!FB27,Semaines!$H$2:$L$523,4,FALSE),IF($AE27=2021,VLOOKUP(Brut!FB27,Semaines!$I$2:$L$523,3,FALSE),IF($AE27=2022,VLOOKUP(Brut!FB27,Semaines!$J$2:$L$523,2,FALSE),""))))))))))</f>
        <v>12</v>
      </c>
      <c r="FA27" s="119">
        <f>IF($AE27=2013,VLOOKUP(Brut!FB27,Semaines!$A$2:$L$523,12,FALSE),IF($AE27=2014,VLOOKUP(Brut!FB27,Semaines!$B$2:$L$523,11,FALSE),IF($AE27=2015,VLOOKUP(Brut!FB27,Semaines!$C$2:$L$523,10,FALSE),IF($AE27=2016,VLOOKUP(Brut!FB27,Semaines!$D$2:$L$523,9,FALSE),IF($AE27=2017,VLOOKUP(Brut!FB27,Semaines!$E$2:$L$523,8,FALSE),IF($AE27=2018,VLOOKUP(Brut!FB27,Semaines!$F$2:$L$523,7,FALSE),IF($AE27=2019,VLOOKUP(Brut!FB27,Semaines!$G$2:$L$523,6,FALSE),IF($AE27=2020,VLOOKUP(Brut!FB27,Semaines!$H$2:$L$523,5,FALSE),IF($AE27=2021,VLOOKUP(Brut!FB27,Semaines!$I$2:$L$523,4,FALSE),IF($AE27=2022,VLOOKUP(Brut!FB27,Semaines!$J$2:$L$523,3,FALSE),""))))))))))</f>
        <v>2018</v>
      </c>
      <c r="FB27" s="134"/>
      <c r="FC27" s="133"/>
      <c r="FD27" s="210"/>
      <c r="FE27" s="209"/>
      <c r="FF27" s="118">
        <f>IF($AE27=2013,VLOOKUP(Brut!FH27,Semaines!$A$2:$L$523,11,FALSE),IF($AE27=2014,VLOOKUP(Brut!FH27,Semaines!$B$2:$L$523,10,FALSE),IF($AE27=2015,VLOOKUP(Brut!FH27,Semaines!$C$2:$L$523,9,FALSE),IF($AE27=2016,VLOOKUP(Brut!FH27,Semaines!$D$2:$L$523,8,FALSE),IF($AE27=2017,VLOOKUP(Brut!FH27,Semaines!$E$2:$L$523,7,FALSE),IF($AE27=2018,VLOOKUP(Brut!FH27,Semaines!$F$2:$L$523,6,FALSE),IF($AE27=2019,VLOOKUP(Brut!FH27,Semaines!$G$2:$L$523,5,FALSE),IF($AE27=2020,VLOOKUP(Brut!FH27,Semaines!$H$2:$L$523,4,FALSE),IF($AE27=2021,VLOOKUP(Brut!FH27,Semaines!$I$2:$L$523,3,FALSE),IF($AE27=2022,VLOOKUP(Brut!FH27,Semaines!$J$2:$L$523,2,FALSE),""))))))))))</f>
        <v>13</v>
      </c>
      <c r="FG27" s="119">
        <f>IF($AE27=2013,VLOOKUP(Brut!FH27,Semaines!$A$2:$L$523,12,FALSE),IF($AE27=2014,VLOOKUP(Brut!FH27,Semaines!$B$2:$L$523,11,FALSE),IF($AE27=2015,VLOOKUP(Brut!FH27,Semaines!$C$2:$L$523,10,FALSE),IF($AE27=2016,VLOOKUP(Brut!FH27,Semaines!$D$2:$L$523,9,FALSE),IF($AE27=2017,VLOOKUP(Brut!FH27,Semaines!$E$2:$L$523,8,FALSE),IF($AE27=2018,VLOOKUP(Brut!FH27,Semaines!$F$2:$L$523,7,FALSE),IF($AE27=2019,VLOOKUP(Brut!FH27,Semaines!$G$2:$L$523,6,FALSE),IF($AE27=2020,VLOOKUP(Brut!FH27,Semaines!$H$2:$L$523,5,FALSE),IF($AE27=2021,VLOOKUP(Brut!FH27,Semaines!$I$2:$L$523,4,FALSE),IF($AE27=2022,VLOOKUP(Brut!FH27,Semaines!$J$2:$L$523,3,FALSE),""))))))))))</f>
        <v>2018</v>
      </c>
      <c r="FH27" s="134"/>
      <c r="FI27" s="133"/>
      <c r="FJ27" s="208"/>
      <c r="FK27" s="118">
        <f>IF($AE27=2013,VLOOKUP(Brut!FM27,Semaines!$A$2:$L$523,11,FALSE),IF($AE27=2014,VLOOKUP(Brut!FM27,Semaines!$B$2:$L$523,10,FALSE),IF($AE27=2015,VLOOKUP(Brut!FM27,Semaines!$C$2:$L$523,9,FALSE),IF($AE27=2016,VLOOKUP(Brut!FM27,Semaines!$D$2:$L$523,8,FALSE),IF($AE27=2017,VLOOKUP(Brut!FM27,Semaines!$E$2:$L$523,7,FALSE),IF($AE27=2018,VLOOKUP(Brut!FM27,Semaines!$F$2:$L$523,6,FALSE),IF($AE27=2019,VLOOKUP(Brut!FM27,Semaines!$G$2:$L$523,5,FALSE),IF($AE27=2020,VLOOKUP(Brut!FM27,Semaines!$H$2:$L$523,4,FALSE),IF($AE27=2021,VLOOKUP(Brut!FM27,Semaines!$I$2:$L$523,3,FALSE),IF($AE27=2022,VLOOKUP(Brut!FM27,Semaines!$J$2:$L$523,2,FALSE),""))))))))))</f>
        <v>13</v>
      </c>
      <c r="FL27" s="119">
        <f>IF($AE27=2013,VLOOKUP(Brut!FM27,Semaines!$A$2:$L$523,12,FALSE),IF($AE27=2014,VLOOKUP(Brut!FM27,Semaines!$B$2:$L$523,11,FALSE),IF($AE27=2015,VLOOKUP(Brut!FM27,Semaines!$C$2:$L$523,10,FALSE),IF($AE27=2016,VLOOKUP(Brut!FM27,Semaines!$D$2:$L$523,9,FALSE),IF($AE27=2017,VLOOKUP(Brut!FM27,Semaines!$E$2:$L$523,8,FALSE),IF($AE27=2018,VLOOKUP(Brut!FM27,Semaines!$F$2:$L$523,7,FALSE),IF($AE27=2019,VLOOKUP(Brut!FM27,Semaines!$G$2:$L$523,6,FALSE),IF($AE27=2020,VLOOKUP(Brut!FM27,Semaines!$H$2:$L$523,5,FALSE),IF($AE27=2021,VLOOKUP(Brut!FM27,Semaines!$I$2:$L$523,4,FALSE),IF($AE27=2022,VLOOKUP(Brut!FM27,Semaines!$J$2:$L$523,3,FALSE),""))))))))))</f>
        <v>2018</v>
      </c>
      <c r="FM27" s="134"/>
      <c r="FN27" s="133"/>
      <c r="FO27" s="118">
        <f>IF($AE27=2013,VLOOKUP(Brut!FQ27,Semaines!$A$2:$L$523,11,FALSE),IF($AE27=2014,VLOOKUP(Brut!FQ27,Semaines!$B$2:$L$523,10,FALSE),IF($AE27=2015,VLOOKUP(Brut!FQ27,Semaines!$C$2:$L$523,9,FALSE),IF($AE27=2016,VLOOKUP(Brut!FQ27,Semaines!$D$2:$L$523,8,FALSE),IF($AE27=2017,VLOOKUP(Brut!FQ27,Semaines!$E$2:$L$523,7,FALSE),IF($AE27=2018,VLOOKUP(Brut!FQ27,Semaines!$F$2:$L$523,6,FALSE),IF($AE27=2019,VLOOKUP(Brut!FQ27,Semaines!$G$2:$L$523,5,FALSE),IF($AE27=2020,VLOOKUP(Brut!FQ27,Semaines!$H$2:$L$523,4,FALSE),IF($AE27=2021,VLOOKUP(Brut!FQ27,Semaines!$I$2:$L$523,3,FALSE),IF($AE27=2022,VLOOKUP(Brut!FQ27,Semaines!$J$2:$L$523,2,FALSE),""))))))))))</f>
        <v>14</v>
      </c>
      <c r="FP27" s="119">
        <f>IF($AE27=2013,VLOOKUP(Brut!FQ27,Semaines!$A$2:$L$523,12,FALSE),IF($AE27=2014,VLOOKUP(Brut!FQ27,Semaines!$B$2:$L$523,11,FALSE),IF($AE27=2015,VLOOKUP(Brut!FQ27,Semaines!$C$2:$L$523,10,FALSE),IF($AE27=2016,VLOOKUP(Brut!FQ27,Semaines!$D$2:$L$523,9,FALSE),IF($AE27=2017,VLOOKUP(Brut!FQ27,Semaines!$E$2:$L$523,8,FALSE),IF($AE27=2018,VLOOKUP(Brut!FQ27,Semaines!$F$2:$L$523,7,FALSE),IF($AE27=2019,VLOOKUP(Brut!FQ27,Semaines!$G$2:$L$523,6,FALSE),IF($AE27=2020,VLOOKUP(Brut!FQ27,Semaines!$H$2:$L$523,5,FALSE),IF($AE27=2021,VLOOKUP(Brut!FQ27,Semaines!$I$2:$L$523,4,FALSE),IF($AE27=2022,VLOOKUP(Brut!FQ27,Semaines!$J$2:$L$523,3,FALSE),""))))))))))</f>
        <v>2018</v>
      </c>
      <c r="FQ27" s="134"/>
      <c r="FR27" s="133"/>
      <c r="FS27" s="208"/>
      <c r="FT27" s="208"/>
      <c r="FU27" s="118">
        <f>IF($AE27=2013,VLOOKUP(Brut!FW27,Semaines!$A$2:$L$523,11,FALSE),IF($AE27=2014,VLOOKUP(Brut!FW27,Semaines!$B$2:$L$523,10,FALSE),IF($AE27=2015,VLOOKUP(Brut!FW27,Semaines!$C$2:$L$523,9,FALSE),IF($AE27=2016,VLOOKUP(Brut!FW27,Semaines!$D$2:$L$523,8,FALSE),IF($AE27=2017,VLOOKUP(Brut!FW27,Semaines!$E$2:$L$523,7,FALSE),IF($AE27=2018,VLOOKUP(Brut!FW27,Semaines!$F$2:$L$523,6,FALSE),IF($AE27=2019,VLOOKUP(Brut!FW27,Semaines!$G$2:$L$523,5,FALSE),IF($AE27=2020,VLOOKUP(Brut!FW27,Semaines!$H$2:$L$523,4,FALSE),IF($AE27=2021,VLOOKUP(Brut!FW27,Semaines!$I$2:$L$523,3,FALSE),IF($AE27=2022,VLOOKUP(Brut!FW27,Semaines!$J$2:$L$523,2,FALSE),""))))))))))</f>
        <v>16</v>
      </c>
      <c r="FV27" s="119">
        <f>IF($AE27=2013,VLOOKUP(Brut!FW27,Semaines!$A$2:$L$523,12,FALSE),IF($AE27=2014,VLOOKUP(Brut!FW27,Semaines!$B$2:$L$523,11,FALSE),IF($AE27=2015,VLOOKUP(Brut!FW27,Semaines!$C$2:$L$523,10,FALSE),IF($AE27=2016,VLOOKUP(Brut!FW27,Semaines!$D$2:$L$523,9,FALSE),IF($AE27=2017,VLOOKUP(Brut!FW27,Semaines!$E$2:$L$523,8,FALSE),IF($AE27=2018,VLOOKUP(Brut!FW27,Semaines!$F$2:$L$523,7,FALSE),IF($AE27=2019,VLOOKUP(Brut!FW27,Semaines!$G$2:$L$523,6,FALSE),IF($AE27=2020,VLOOKUP(Brut!FW27,Semaines!$H$2:$L$523,5,FALSE),IF($AE27=2021,VLOOKUP(Brut!FW27,Semaines!$I$2:$L$523,4,FALSE),IF($AE27=2022,VLOOKUP(Brut!FW27,Semaines!$J$2:$L$523,3,FALSE),""))))))))))</f>
        <v>2018</v>
      </c>
      <c r="FW27" s="134"/>
      <c r="FX27" s="133"/>
      <c r="FY27" s="118">
        <f>IF($AE27=2013,VLOOKUP(Brut!GA27,Semaines!$A$2:$L$523,11,FALSE),IF($AE27=2014,VLOOKUP(Brut!GA27,Semaines!$B$2:$L$523,10,FALSE),IF($AE27=2015,VLOOKUP(Brut!GA27,Semaines!$C$2:$L$523,9,FALSE),IF($AE27=2016,VLOOKUP(Brut!GA27,Semaines!$D$2:$L$523,8,FALSE),IF($AE27=2017,VLOOKUP(Brut!GA27,Semaines!$E$2:$L$523,7,FALSE),IF($AE27=2018,VLOOKUP(Brut!GA27,Semaines!$F$2:$L$523,6,FALSE),IF($AE27=2019,VLOOKUP(Brut!GA27,Semaines!$G$2:$L$523,5,FALSE),IF($AE27=2020,VLOOKUP(Brut!GA27,Semaines!$H$2:$L$523,4,FALSE),IF($AE27=2021,VLOOKUP(Brut!GA27,Semaines!$I$2:$L$523,3,FALSE),IF($AE27=2022,VLOOKUP(Brut!GA27,Semaines!$J$2:$L$523,2,FALSE),""))))))))))</f>
        <v>17</v>
      </c>
      <c r="FZ27" s="119">
        <f>IF($AE27=2013,VLOOKUP(Brut!GA27,Semaines!$A$2:$L$523,12,FALSE),IF($AE27=2014,VLOOKUP(Brut!GA27,Semaines!$B$2:$L$523,11,FALSE),IF($AE27=2015,VLOOKUP(Brut!GA27,Semaines!$C$2:$L$523,10,FALSE),IF($AE27=2016,VLOOKUP(Brut!GA27,Semaines!$D$2:$L$523,9,FALSE),IF($AE27=2017,VLOOKUP(Brut!GA27,Semaines!$E$2:$L$523,8,FALSE),IF($AE27=2018,VLOOKUP(Brut!GA27,Semaines!$F$2:$L$523,7,FALSE),IF($AE27=2019,VLOOKUP(Brut!GA27,Semaines!$G$2:$L$523,6,FALSE),IF($AE27=2020,VLOOKUP(Brut!GA27,Semaines!$H$2:$L$523,5,FALSE),IF($AE27=2021,VLOOKUP(Brut!GA27,Semaines!$I$2:$L$523,4,FALSE),IF($AE27=2022,VLOOKUP(Brut!GA27,Semaines!$J$2:$L$523,3,FALSE),""))))))))))</f>
        <v>2018</v>
      </c>
      <c r="GA27" s="134"/>
      <c r="GB27" s="133"/>
      <c r="GC27" s="118">
        <f>IF($AE27=2013,VLOOKUP(Brut!GE27,Semaines!$A$2:$L$523,11,FALSE),IF($AE27=2014,VLOOKUP(Brut!GE27,Semaines!$B$2:$L$523,10,FALSE),IF($AE27=2015,VLOOKUP(Brut!GE27,Semaines!$C$2:$L$523,9,FALSE),IF($AE27=2016,VLOOKUP(Brut!GE27,Semaines!$D$2:$L$523,8,FALSE),IF($AE27=2017,VLOOKUP(Brut!GE27,Semaines!$E$2:$L$523,7,FALSE),IF($AE27=2018,VLOOKUP(Brut!GE27,Semaines!$F$2:$L$523,6,FALSE),IF($AE27=2019,VLOOKUP(Brut!GE27,Semaines!$G$2:$L$523,5,FALSE),IF($AE27=2020,VLOOKUP(Brut!GE27,Semaines!$H$2:$L$523,4,FALSE),IF($AE27=2021,VLOOKUP(Brut!GE27,Semaines!$I$2:$L$523,3,FALSE),IF($AE27=2022,VLOOKUP(Brut!GE27,Semaines!$J$2:$L$523,2,FALSE),""))))))))))</f>
        <v>17</v>
      </c>
      <c r="GD27" s="119">
        <f>IF($AE27=2013,VLOOKUP(Brut!GE27,Semaines!$A$2:$L$523,12,FALSE),IF($AE27=2014,VLOOKUP(Brut!GE27,Semaines!$B$2:$L$523,11,FALSE),IF($AE27=2015,VLOOKUP(Brut!GE27,Semaines!$C$2:$L$523,10,FALSE),IF($AE27=2016,VLOOKUP(Brut!GE27,Semaines!$D$2:$L$523,9,FALSE),IF($AE27=2017,VLOOKUP(Brut!GE27,Semaines!$E$2:$L$523,8,FALSE),IF($AE27=2018,VLOOKUP(Brut!GE27,Semaines!$F$2:$L$523,7,FALSE),IF($AE27=2019,VLOOKUP(Brut!GE27,Semaines!$G$2:$L$523,6,FALSE),IF($AE27=2020,VLOOKUP(Brut!GE27,Semaines!$H$2:$L$523,5,FALSE),IF($AE27=2021,VLOOKUP(Brut!GE27,Semaines!$I$2:$L$523,4,FALSE),IF($AE27=2022,VLOOKUP(Brut!GE27,Semaines!$J$2:$L$523,3,FALSE),""))))))))))</f>
        <v>2018</v>
      </c>
      <c r="GE27" s="134"/>
      <c r="GF27" s="133"/>
      <c r="GG27" s="208"/>
      <c r="GH27" s="118">
        <f>IF($AE27=2013,VLOOKUP(Brut!GJ27,Semaines!$A$2:$L$523,11,FALSE),IF($AE27=2014,VLOOKUP(Brut!GJ27,Semaines!$B$2:$L$523,10,FALSE),IF($AE27=2015,VLOOKUP(Brut!GJ27,Semaines!$C$2:$L$523,9,FALSE),IF($AE27=2016,VLOOKUP(Brut!GJ27,Semaines!$D$2:$L$523,8,FALSE),IF($AE27=2017,VLOOKUP(Brut!GJ27,Semaines!$E$2:$L$523,7,FALSE),IF($AE27=2018,VLOOKUP(Brut!GJ27,Semaines!$F$2:$L$523,6,FALSE),IF($AE27=2019,VLOOKUP(Brut!GJ27,Semaines!$G$2:$L$523,5,FALSE),IF($AE27=2020,VLOOKUP(Brut!GJ27,Semaines!$H$2:$L$523,4,FALSE),IF($AE27=2021,VLOOKUP(Brut!GJ27,Semaines!$I$2:$L$523,3,FALSE),IF($AE27=2022,VLOOKUP(Brut!GJ27,Semaines!$J$2:$L$523,2,FALSE),""))))))))))</f>
        <v>18</v>
      </c>
      <c r="GI27" s="119">
        <f>IF($AE27=2013,VLOOKUP(Brut!GJ27,Semaines!$A$2:$L$523,12,FALSE),IF($AE27=2014,VLOOKUP(Brut!GJ27,Semaines!$B$2:$L$523,11,FALSE),IF($AE27=2015,VLOOKUP(Brut!GJ27,Semaines!$C$2:$L$523,10,FALSE),IF($AE27=2016,VLOOKUP(Brut!GJ27,Semaines!$D$2:$L$523,9,FALSE),IF($AE27=2017,VLOOKUP(Brut!GJ27,Semaines!$E$2:$L$523,8,FALSE),IF($AE27=2018,VLOOKUP(Brut!GJ27,Semaines!$F$2:$L$523,7,FALSE),IF($AE27=2019,VLOOKUP(Brut!GJ27,Semaines!$G$2:$L$523,6,FALSE),IF($AE27=2020,VLOOKUP(Brut!GJ27,Semaines!$H$2:$L$523,5,FALSE),IF($AE27=2021,VLOOKUP(Brut!GJ27,Semaines!$I$2:$L$523,4,FALSE),IF($AE27=2022,VLOOKUP(Brut!GJ27,Semaines!$J$2:$L$523,3,FALSE),""))))))))))</f>
        <v>2018</v>
      </c>
      <c r="GJ27" s="134"/>
      <c r="GK27" s="133"/>
      <c r="GL27" s="118">
        <f>IF($AE27=2013,VLOOKUP(Brut!GN27,Semaines!$A$2:$L$523,11,FALSE),IF($AE27=2014,VLOOKUP(Brut!GN27,Semaines!$B$2:$L$523,10,FALSE),IF($AE27=2015,VLOOKUP(Brut!GN27,Semaines!$C$2:$L$523,9,FALSE),IF($AE27=2016,VLOOKUP(Brut!GN27,Semaines!$D$2:$L$523,8,FALSE),IF($AE27=2017,VLOOKUP(Brut!GN27,Semaines!$E$2:$L$523,7,FALSE),IF($AE27=2018,VLOOKUP(Brut!GN27,Semaines!$F$2:$L$523,6,FALSE),IF($AE27=2019,VLOOKUP(Brut!GN27,Semaines!$G$2:$L$523,5,FALSE),IF($AE27=2020,VLOOKUP(Brut!GN27,Semaines!$H$2:$L$523,4,FALSE),IF($AE27=2021,VLOOKUP(Brut!GN27,Semaines!$I$2:$L$523,3,FALSE),IF($AE27=2022,VLOOKUP(Brut!GN27,Semaines!$J$2:$L$523,2,FALSE),""))))))))))</f>
        <v>19</v>
      </c>
      <c r="GM27" s="119">
        <f>IF($AE27=2013,VLOOKUP(Brut!GN27,Semaines!$A$2:$L$523,12,FALSE),IF($AE27=2014,VLOOKUP(Brut!GN27,Semaines!$B$2:$L$523,11,FALSE),IF($AE27=2015,VLOOKUP(Brut!GN27,Semaines!$C$2:$L$523,10,FALSE),IF($AE27=2016,VLOOKUP(Brut!GN27,Semaines!$D$2:$L$523,9,FALSE),IF($AE27=2017,VLOOKUP(Brut!GN27,Semaines!$E$2:$L$523,8,FALSE),IF($AE27=2018,VLOOKUP(Brut!GN27,Semaines!$F$2:$L$523,7,FALSE),IF($AE27=2019,VLOOKUP(Brut!GN27,Semaines!$G$2:$L$523,6,FALSE),IF($AE27=2020,VLOOKUP(Brut!GN27,Semaines!$H$2:$L$523,5,FALSE),IF($AE27=2021,VLOOKUP(Brut!GN27,Semaines!$I$2:$L$523,4,FALSE),IF($AE27=2022,VLOOKUP(Brut!GN27,Semaines!$J$2:$L$523,3,FALSE),""))))))))))</f>
        <v>2018</v>
      </c>
      <c r="GN27" s="134"/>
      <c r="GO27" s="133"/>
      <c r="GP27" s="210"/>
      <c r="GQ27" s="211"/>
      <c r="GR27" s="210"/>
      <c r="GS27" s="209"/>
      <c r="GT27" s="211"/>
      <c r="GU27" s="209"/>
      <c r="GV27" s="118">
        <f>IF($AE27=2013,VLOOKUP(Brut!GX27,Semaines!$A$2:$L$523,11,FALSE),IF($AE27=2014,VLOOKUP(Brut!GX27,Semaines!$B$2:$L$523,10,FALSE),IF($AE27=2015,VLOOKUP(Brut!GX27,Semaines!$C$2:$L$523,9,FALSE),IF($AE27=2016,VLOOKUP(Brut!GX27,Semaines!$D$2:$L$523,8,FALSE),IF($AE27=2017,VLOOKUP(Brut!GX27,Semaines!$E$2:$L$523,7,FALSE),IF($AE27=2018,VLOOKUP(Brut!GX27,Semaines!$F$2:$L$523,6,FALSE),IF($AE27=2019,VLOOKUP(Brut!GX27,Semaines!$G$2:$L$523,5,FALSE),IF($AE27=2020,VLOOKUP(Brut!GX27,Semaines!$H$2:$L$523,4,FALSE),IF($AE27=2021,VLOOKUP(Brut!GX27,Semaines!$I$2:$L$523,3,FALSE),IF($AE27=2022,VLOOKUP(Brut!GX27,Semaines!$J$2:$L$523,2,FALSE),""))))))))))</f>
        <v>20</v>
      </c>
      <c r="GW27" s="119">
        <f>IF($AE27=2013,VLOOKUP(Brut!GX27,Semaines!$A$2:$L$523,12,FALSE),IF($AE27=2014,VLOOKUP(Brut!GX27,Semaines!$B$2:$L$523,11,FALSE),IF($AE27=2015,VLOOKUP(Brut!GX27,Semaines!$C$2:$L$523,10,FALSE),IF($AE27=2016,VLOOKUP(Brut!GX27,Semaines!$D$2:$L$523,9,FALSE),IF($AE27=2017,VLOOKUP(Brut!GX27,Semaines!$E$2:$L$523,8,FALSE),IF($AE27=2018,VLOOKUP(Brut!GX27,Semaines!$F$2:$L$523,7,FALSE),IF($AE27=2019,VLOOKUP(Brut!GX27,Semaines!$G$2:$L$523,6,FALSE),IF($AE27=2020,VLOOKUP(Brut!GX27,Semaines!$H$2:$L$523,5,FALSE),IF($AE27=2021,VLOOKUP(Brut!GX27,Semaines!$I$2:$L$523,4,FALSE),IF($AE27=2022,VLOOKUP(Brut!GX27,Semaines!$J$2:$L$523,3,FALSE),""))))))))))</f>
        <v>2018</v>
      </c>
      <c r="GX27" s="134"/>
      <c r="GY27" s="133"/>
      <c r="GZ27" s="208"/>
      <c r="HA27" s="214"/>
      <c r="HB27" s="215"/>
      <c r="HC27" s="182"/>
      <c r="HD27" s="209"/>
      <c r="HE27" s="208"/>
      <c r="HF27" s="118">
        <f>IF($AE27=2013,VLOOKUP(Brut!HH27,Semaines!$A$2:$L$523,11,FALSE),IF($AE27=2014,VLOOKUP(Brut!HH27,Semaines!$B$2:$L$523,10,FALSE),IF($AE27=2015,VLOOKUP(Brut!HH27,Semaines!$C$2:$L$523,9,FALSE),IF($AE27=2016,VLOOKUP(Brut!HH27,Semaines!$D$2:$L$523,8,FALSE),IF($AE27=2017,VLOOKUP(Brut!HH27,Semaines!$E$2:$L$523,7,FALSE),IF($AE27=2018,VLOOKUP(Brut!HH27,Semaines!$F$2:$L$523,6,FALSE),IF($AE27=2019,VLOOKUP(Brut!HH27,Semaines!$G$2:$L$523,5,FALSE),IF($AE27=2020,VLOOKUP(Brut!HH27,Semaines!$H$2:$L$523,4,FALSE),IF($AE27=2021,VLOOKUP(Brut!HH27,Semaines!$I$2:$L$523,3,FALSE),IF($AE27=2022,VLOOKUP(Brut!HH27,Semaines!$J$2:$L$523,2,FALSE),""))))))))))</f>
        <v>21</v>
      </c>
      <c r="HG27" s="119">
        <f>IF($AE27=2013,VLOOKUP(Brut!HH27,Semaines!$A$2:$L$523,12,FALSE),IF($AE27=2014,VLOOKUP(Brut!HH27,Semaines!$B$2:$L$523,11,FALSE),IF($AE27=2015,VLOOKUP(Brut!HH27,Semaines!$C$2:$L$523,10,FALSE),IF($AE27=2016,VLOOKUP(Brut!HH27,Semaines!$D$2:$L$523,9,FALSE),IF($AE27=2017,VLOOKUP(Brut!HH27,Semaines!$E$2:$L$523,8,FALSE),IF($AE27=2018,VLOOKUP(Brut!HH27,Semaines!$F$2:$L$523,7,FALSE),IF($AE27=2019,VLOOKUP(Brut!HH27,Semaines!$G$2:$L$523,6,FALSE),IF($AE27=2020,VLOOKUP(Brut!HH27,Semaines!$H$2:$L$523,5,FALSE),IF($AE27=2021,VLOOKUP(Brut!HH27,Semaines!$I$2:$L$523,4,FALSE),IF($AE27=2022,VLOOKUP(Brut!HH27,Semaines!$J$2:$L$523,3,FALSE),""))))))))))</f>
        <v>2018</v>
      </c>
      <c r="HH27" s="134"/>
      <c r="HI27" s="133"/>
      <c r="HJ27" s="210"/>
      <c r="HK27" s="209"/>
      <c r="HL27" s="118">
        <f>IF($AE27=2013,VLOOKUP(Brut!HN27,Semaines!$A$2:$L$523,11,FALSE),IF($AE27=2014,VLOOKUP(Brut!HN27,Semaines!$B$2:$L$523,10,FALSE),IF($AE27=2015,VLOOKUP(Brut!HN27,Semaines!$C$2:$L$523,9,FALSE),IF($AE27=2016,VLOOKUP(Brut!HN27,Semaines!$D$2:$L$523,8,FALSE),IF($AE27=2017,VLOOKUP(Brut!HN27,Semaines!$E$2:$L$523,7,FALSE),IF($AE27=2018,VLOOKUP(Brut!HN27,Semaines!$F$2:$L$523,6,FALSE),IF($AE27=2019,VLOOKUP(Brut!HN27,Semaines!$G$2:$L$523,5,FALSE),IF($AE27=2020,VLOOKUP(Brut!HN27,Semaines!$H$2:$L$523,4,FALSE),IF($AE27=2021,VLOOKUP(Brut!HN27,Semaines!$I$2:$L$523,3,FALSE),IF($AE27=2022,VLOOKUP(Brut!HN27,Semaines!$J$2:$L$523,2,FALSE),""))))))))))</f>
        <v>22</v>
      </c>
      <c r="HM27" s="119">
        <f>IF($AE27=2013,VLOOKUP(Brut!HN27,Semaines!$A$2:$L$523,12,FALSE),IF($AE27=2014,VLOOKUP(Brut!HN27,Semaines!$B$2:$L$523,11,FALSE),IF($AE27=2015,VLOOKUP(Brut!HN27,Semaines!$C$2:$L$523,10,FALSE),IF($AE27=2016,VLOOKUP(Brut!HN27,Semaines!$D$2:$L$523,9,FALSE),IF($AE27=2017,VLOOKUP(Brut!HN27,Semaines!$E$2:$L$523,8,FALSE),IF($AE27=2018,VLOOKUP(Brut!HN27,Semaines!$F$2:$L$523,7,FALSE),IF($AE27=2019,VLOOKUP(Brut!HN27,Semaines!$G$2:$L$523,6,FALSE),IF($AE27=2020,VLOOKUP(Brut!HN27,Semaines!$H$2:$L$523,5,FALSE),IF($AE27=2021,VLOOKUP(Brut!HN27,Semaines!$I$2:$L$523,4,FALSE),IF($AE27=2022,VLOOKUP(Brut!HN27,Semaines!$J$2:$L$523,3,FALSE),""))))))))))</f>
        <v>2018</v>
      </c>
      <c r="HN27" s="134"/>
      <c r="HO27" s="133"/>
      <c r="HP27" s="210"/>
      <c r="HQ27" s="211"/>
      <c r="HR27" s="210"/>
      <c r="HS27" s="209"/>
      <c r="HT27" s="209"/>
      <c r="HU27" s="208"/>
      <c r="HV27" s="208"/>
      <c r="HW27" s="210"/>
      <c r="HX27" s="209"/>
      <c r="HY27" s="229">
        <f>IF($AE27=2013,VLOOKUP(Brut!IA27,Semaines!$A$2:$L$523,11,FALSE),IF($AE27=2014,VLOOKUP(Brut!IA27,Semaines!$B$2:$L$523,10,FALSE),IF($AE27=2015,VLOOKUP(Brut!IA27,Semaines!$C$2:$L$523,9,FALSE),IF($AE27=2016,VLOOKUP(Brut!IA27,Semaines!$D$2:$L$523,8,FALSE),IF($AE27=2017,VLOOKUP(Brut!IA27,Semaines!$E$2:$L$523,7,FALSE),IF($AE27=2018,VLOOKUP(Brut!IA27,Semaines!$F$2:$L$523,6,FALSE),IF($AE27=2019,VLOOKUP(Brut!IA27,Semaines!$G$2:$L$523,5,FALSE),IF($AE27=2020,VLOOKUP(Brut!IA27,Semaines!$H$2:$L$523,4,FALSE),IF($AE27=2021,VLOOKUP(Brut!IA27,Semaines!$I$2:$L$523,3,FALSE),IF($AE27=2022,VLOOKUP(Brut!IA27,Semaines!$J$2:$L$523,2,FALSE),""))))))))))</f>
        <v>23</v>
      </c>
      <c r="HZ27" s="119">
        <f>IF($AE27=2013,VLOOKUP(Brut!IA27,Semaines!$A$2:$L$523,12,FALSE),IF($AE27=2014,VLOOKUP(Brut!IA27,Semaines!$B$2:$L$523,11,FALSE),IF($AE27=2015,VLOOKUP(Brut!IA27,Semaines!$C$2:$L$523,10,FALSE),IF($AE27=2016,VLOOKUP(Brut!IA27,Semaines!$D$2:$L$523,9,FALSE),IF($AE27=2017,VLOOKUP(Brut!IA27,Semaines!$E$2:$L$523,8,FALSE),IF($AE27=2018,VLOOKUP(Brut!IA27,Semaines!$F$2:$L$523,7,FALSE),IF($AE27=2019,VLOOKUP(Brut!IA27,Semaines!$G$2:$L$523,6,FALSE),IF($AE27=2020,VLOOKUP(Brut!IA27,Semaines!$H$2:$L$523,5,FALSE),IF($AE27=2021,VLOOKUP(Brut!IA27,Semaines!$I$2:$L$523,4,FALSE),IF($AE27=2022,VLOOKUP(Brut!IA27,Semaines!$J$2:$L$523,3,FALSE),""))))))))))</f>
        <v>2018</v>
      </c>
      <c r="IA27" s="134"/>
      <c r="IB27" s="133"/>
      <c r="IC27" s="118">
        <f>IF($AE27=2013,VLOOKUP(Brut!IE27,Semaines!$A$2:$L$523,11,FALSE),IF($AE27=2014,VLOOKUP(Brut!IE27,Semaines!$B$2:$L$523,10,FALSE),IF($AE27=2015,VLOOKUP(Brut!IE27,Semaines!$C$2:$L$523,9,FALSE),IF($AE27=2016,VLOOKUP(Brut!IE27,Semaines!$D$2:$L$523,8,FALSE),IF($AE27=2017,VLOOKUP(Brut!IE27,Semaines!$E$2:$L$523,7,FALSE),IF($AE27=2018,VLOOKUP(Brut!IE27,Semaines!$F$2:$L$523,6,FALSE),IF($AE27=2019,VLOOKUP(Brut!IE27,Semaines!$G$2:$L$523,5,FALSE),IF($AE27=2020,VLOOKUP(Brut!IE27,Semaines!$H$2:$L$523,4,FALSE),IF($AE27=2021,VLOOKUP(Brut!IE27,Semaines!$I$2:$L$523,3,FALSE),IF($AE27=2022,VLOOKUP(Brut!IE27,Semaines!$J$2:$L$523,2,FALSE),""))))))))))</f>
        <v>23</v>
      </c>
      <c r="ID27" s="119">
        <f>IF($AE27=2013,VLOOKUP(Brut!IE27,Semaines!$A$2:$L$523,12,FALSE),IF($AE27=2014,VLOOKUP(Brut!IE27,Semaines!$B$2:$L$523,11,FALSE),IF($AE27=2015,VLOOKUP(Brut!IE27,Semaines!$C$2:$L$523,10,FALSE),IF($AE27=2016,VLOOKUP(Brut!IE27,Semaines!$D$2:$L$523,9,FALSE),IF($AE27=2017,VLOOKUP(Brut!IE27,Semaines!$E$2:$L$523,8,FALSE),IF($AE27=2018,VLOOKUP(Brut!IE27,Semaines!$F$2:$L$523,7,FALSE),IF($AE27=2019,VLOOKUP(Brut!IE27,Semaines!$G$2:$L$523,6,FALSE),IF($AE27=2020,VLOOKUP(Brut!IE27,Semaines!$H$2:$L$523,5,FALSE),IF($AE27=2021,VLOOKUP(Brut!IE27,Semaines!$I$2:$L$523,4,FALSE),IF($AE27=2022,VLOOKUP(Brut!IE27,Semaines!$J$2:$L$523,3,FALSE),""))))))))))</f>
        <v>2018</v>
      </c>
      <c r="IE27" s="134"/>
      <c r="IF27" s="133"/>
      <c r="IG27" s="128">
        <f>IF(Import!AY17=0,"",Import!AY17)</f>
        <v>43294</v>
      </c>
      <c r="IH27" s="118">
        <f t="array" ref="IH27">IFERROR(IF(IG27="",IF(IE27="",IF(IC27="","",IF($AE27=2013,VLOOKUP(Brut!IE27+1,Semaines!$A$2:$L$523,11,FALSE),IF($AE27=2014,VLOOKUP(Brut!IE27+1,Semaines!$B$2:$L$523,10,FALSE),IF($AE27=2015,VLOOKUP(Brut!IE27+1,Semaines!$C$2:$L$523,9,FALSE),IF($AE27=2016,VLOOKUP(Brut!IE27+1,Semaines!$D$2:$L$523,8,FALSE),IF($AE27=2017,VLOOKUP(Brut!IE27+1,Semaines!$E$2:$L$523,7,FALSE),IF($AE27=2018,VLOOKUP(Brut!IE27+1,Semaines!$F$2:$L$523,6,FALSE),IF($AE27=2019,VLOOKUP(Brut!IE27+1,Semaines!$G$2:$L$523,5,FALSE),IF($AE27=2020,VLOOKUP(Brut!IE27+1,Semaines!$H$2:$L$523,4,FALSE),IF($AE27=2021,VLOOKUP(Brut!IE27+1,Semaines!$I$2:$L$523,3,FALSE),IF($AE27=2022,VLOOKUP(Brut!IE27+1,Semaines!$J$2:$L$523,2,FALSE),""))))))))))),IF(IF27="",IF($AE27=2013,VLOOKUP(Brut!IE27+1,Semaines!$A$2:$L$523,11,FALSE),IF($AE27=2014,VLOOKUP(Brut!IE27+1,Semaines!$B$2:$L$523,10,FALSE),IF($AE27=2015,VLOOKUP(Brut!IE27+1,Semaines!$C$2:$L$523,9,FALSE),IF($AE27=2016,VLOOKUP(Brut!IE27+1,Semaines!$D$2:$L$523,8,FALSE),IF($AE27=2017,VLOOKUP(Brut!IE27+1,Semaines!$E$2:$L$523,7,FALSE),IF($AE27=2018,VLOOKUP(Brut!IE27+1,Semaines!$F$2:$L$523,6,FALSE),IF($AE27=2019,VLOOKUP(Brut!IE27+1,Semaines!$G$2:$L$523,5,FALSE),IF($AE27=2020,VLOOKUP(Brut!IE27+1,Semaines!$H$2:$L$523,4,FALSE),IF($AE27=2021,VLOOKUP(Brut!IE27+1,Semaines!$I$2:$L$523,3,FALSE),IF($AE27=2022,VLOOKUP(Brut!IE27+1,Semaines!$J$2:$L$523,2,FALSE),"")))))))))),IF($AE27=2013,VLOOKUP(Brut!IG27+1,Semaines!$A$2:$L$523,11,FALSE),IF($AE27=2014,VLOOKUP(Brut!IG27+1,Semaines!$B$2:$L$523,10,FALSE),IF($AE27=2015,VLOOKUP(Brut!IG27+1,Semaines!$C$2:$L$523,9,FALSE),IF($AE27=2016,VLOOKUP(Brut!IG27+1,Semaines!$D$2:$L$523,8,FALSE),IF($AE27=2017,VLOOKUP(Brut!IG27+1,Semaines!$E$2:$L$523,7,FALSE),IF($AE27=2018,VLOOKUP(Brut!IG27+1,Semaines!$F$2:$L$523,6,FALSE),IF($AE27=2019,VLOOKUP(Brut!IG27+1,Semaines!$G$2:$L$523,5,FALSE),IF($AE27=2020,VLOOKUP(Brut!IG27+1,Semaines!$H$2:$L$523,4,FALSE),IF($AE27=2021,VLOOKUP(Brut!IG27+1,Semaines!$I$2:$L$523,3,FALSE),IF($AE27=2022,VLOOKUP(Brut!IG27+1,Semaines!$J$2:$L$523,2,FALSE),"")))))))))))),_xlfn.ISOWEEKNUM(IG27)),"")</f>
        <v>28</v>
      </c>
      <c r="II27" s="119">
        <f>IF(IG27="",IF(IF27="",IF(ID27="","",IF($AE27=2013,VLOOKUP(Brut!IJ27,Semaines!$A$2:$L$523,12,FALSE),IF($AE27=2014,VLOOKUP(Brut!IJ27,Semaines!$B$2:$L$523,11,FALSE),IF($AE27=2015,VLOOKUP(Brut!IJ27,Semaines!$C$2:$L$523,10,FALSE),IF($AE27=2016,VLOOKUP(Brut!IJ27,Semaines!$D$2:$L$523,9,FALSE),IF($AE27=2017,VLOOKUP(Brut!IJ27,Semaines!$E$2:$L$523,8,FALSE),IF($AE27=2018,VLOOKUP(Brut!IJ27,Semaines!$F$2:$L$523,7,FALSE),IF($AE27=2019,VLOOKUP(Brut!IJ27,Semaines!$G$2:$L$523,6,FALSE),IF($AE27=2020,VLOOKUP(Brut!IJ27,Semaines!$H$2:$L$523,5,FALSE),IF($AE27=2021,VLOOKUP(Brut!IJ27,Semaines!$I$2:$L$523,4,FALSE),IF($AE27=2022,VLOOKUP(Brut!IJ27,Semaines!$J$2:$L$523,3,FALSE),""))))))))))),IF(IE27="",IF($AE27=2013,VLOOKUP(Brut!IJ27,Semaines!$A$2:$L$523,12,FALSE),IF($AE27=2014,VLOOKUP(Brut!IJ27,Semaines!$B$2:$L$523,11,FALSE),IF($AE27=2015,VLOOKUP(Brut!IJ27,Semaines!$C$2:$L$523,10,FALSE),IF($AE27=2016,VLOOKUP(Brut!IJ27,Semaines!$D$2:$L$523,9,FALSE),IF($AE27=2017,VLOOKUP(Brut!IJ27,Semaines!$E$2:$L$523,8,FALSE),IF($AE27=2018,VLOOKUP(Brut!IJ27,Semaines!$F$2:$L$523,7,FALSE),IF($AE27=2019,VLOOKUP(Brut!IJ27,Semaines!$G$2:$L$523,6,FALSE),IF($AE27=2020,VLOOKUP(Brut!IJ27,Semaines!$H$2:$L$523,5,FALSE),IF($AE27=2021,VLOOKUP(Brut!IJ27,Semaines!$I$2:$L$523,4,FALSE),IF($AE27=2022,VLOOKUP(Brut!IJ27,Semaines!$J$2:$L$523,3,FALSE),"")))))))))),IF(ID27="","",IF($AE27=2013,VLOOKUP(Brut!IJ27,Semaines!$A$2:$L$523,12,FALSE),IF($AE27=2014,VLOOKUP(Brut!IJ27,Semaines!$B$2:$L$523,11,FALSE),IF($AE27=2015,VLOOKUP(Brut!IJ27,Semaines!$C$2:$L$523,10,FALSE),IF($AE27=2016,VLOOKUP(Brut!IJ27,Semaines!$D$2:$L$523,9,FALSE),IF($AE27=2017,VLOOKUP(Brut!IJ27,Semaines!$E$2:$L$523,8,FALSE),IF($AE27=2018,VLOOKUP(Brut!IJ27,Semaines!$F$2:$L$523,7,FALSE),IF($AE27=2019,VLOOKUP(Brut!IJ27,Semaines!$G$2:$L$523,6,FALSE),IF($AE27=2020,VLOOKUP(Brut!IJ27,Semaines!$H$2:$L$523,5,FALSE),IF($AE27=2021,VLOOKUP(Brut!IJ27,Semaines!$I$2:$L$523,4,FALSE),IF($AE27=2022,VLOOKUP(Brut!IJ27,Semaines!$J$2:$L$523,3,FALSE),""))))))))))))),IF(AND(MONTH(IG27)=12,_xlfn.ISOWEEKNUM(IG27)=1),YEAR(IG27)+1,YEAR(IG27)))</f>
        <v>2018</v>
      </c>
      <c r="IJ27" s="135"/>
      <c r="IK27" s="136"/>
      <c r="IL27" s="208"/>
      <c r="IM27" s="118">
        <f>IF($AE27=2013,VLOOKUP(Brut!IO27,Semaines!$A$2:$L$523,11,FALSE),IF($AE27=2014,VLOOKUP(Brut!IO27,Semaines!$B$2:$L$523,10,FALSE),IF($AE27=2015,VLOOKUP(Brut!IO27,Semaines!$C$2:$L$523,9,FALSE),IF($AE27=2016,VLOOKUP(Brut!IO27,Semaines!$D$2:$L$523,8,FALSE),IF($AE27=2017,VLOOKUP(Brut!IO27,Semaines!$E$2:$L$523,7,FALSE),IF($AE27=2018,VLOOKUP(Brut!IO27,Semaines!$F$2:$L$523,6,FALSE),IF($AE27=2019,VLOOKUP(Brut!IO27,Semaines!$G$2:$L$523,5,FALSE),IF($AE27=2020,VLOOKUP(Brut!IO27,Semaines!$H$2:$L$523,4,FALSE),IF($AE27=2021,VLOOKUP(Brut!IO27,Semaines!$I$2:$L$523,3,FALSE),IF($AE27=2022,VLOOKUP(Brut!IO27,Semaines!$J$2:$L$523,2,FALSE),""))))))))))</f>
        <v>24</v>
      </c>
      <c r="IN27" s="119">
        <f>IF($AE27=2013,VLOOKUP(Brut!IO27,Semaines!$A$2:$L$523,12,FALSE),IF($AE27=2014,VLOOKUP(Brut!IO27,Semaines!$B$2:$L$523,11,FALSE),IF($AE27=2015,VLOOKUP(Brut!IO27,Semaines!$C$2:$L$523,10,FALSE),IF($AE27=2016,VLOOKUP(Brut!IO27,Semaines!$D$2:$L$523,9,FALSE),IF($AE27=2017,VLOOKUP(Brut!IO27,Semaines!$E$2:$L$523,8,FALSE),IF($AE27=2018,VLOOKUP(Brut!IO27,Semaines!$F$2:$L$523,7,FALSE),IF($AE27=2019,VLOOKUP(Brut!IO27,Semaines!$G$2:$L$523,6,FALSE),IF($AE27=2020,VLOOKUP(Brut!IO27,Semaines!$H$2:$L$523,5,FALSE),IF($AE27=2021,VLOOKUP(Brut!IO27,Semaines!$I$2:$L$523,4,FALSE),IF($AE27=2022,VLOOKUP(Brut!IO27,Semaines!$J$2:$L$523,3,FALSE),""))))))))))</f>
        <v>2018</v>
      </c>
      <c r="IO27" s="134"/>
      <c r="IP27" s="133"/>
      <c r="IQ27" s="118">
        <f>IF($AE27=2013,VLOOKUP(Brut!IS27,Semaines!$A$2:$L$523,11,FALSE),IF($AE27=2014,VLOOKUP(Brut!IS27,Semaines!$B$2:$L$523,10,FALSE),IF($AE27=2015,VLOOKUP(Brut!IS27,Semaines!$C$2:$L$523,9,FALSE),IF($AE27=2016,VLOOKUP(Brut!IS27,Semaines!$D$2:$L$523,8,FALSE),IF($AE27=2017,VLOOKUP(Brut!IS27,Semaines!$E$2:$L$523,7,FALSE),IF($AE27=2018,VLOOKUP(Brut!IS27,Semaines!$F$2:$L$523,6,FALSE),IF($AE27=2019,VLOOKUP(Brut!IS27,Semaines!$G$2:$L$523,5,FALSE),IF($AE27=2020,VLOOKUP(Brut!IS27,Semaines!$H$2:$L$523,4,FALSE),IF($AE27=2021,VLOOKUP(Brut!IS27,Semaines!$I$2:$L$523,3,FALSE),IF($AE27=2022,VLOOKUP(Brut!IS27,Semaines!$J$2:$L$523,2,FALSE),""))))))))))</f>
        <v>25</v>
      </c>
      <c r="IR27" s="119">
        <f>IF($AE27=2013,VLOOKUP(Brut!IS27,Semaines!$A$2:$L$523,12,FALSE),IF($AE27=2014,VLOOKUP(Brut!IS27,Semaines!$B$2:$L$523,11,FALSE),IF($AE27=2015,VLOOKUP(Brut!IS27,Semaines!$C$2:$L$523,10,FALSE),IF($AE27=2016,VLOOKUP(Brut!IS27,Semaines!$D$2:$L$523,9,FALSE),IF($AE27=2017,VLOOKUP(Brut!IS27,Semaines!$E$2:$L$523,8,FALSE),IF($AE27=2018,VLOOKUP(Brut!IS27,Semaines!$F$2:$L$523,7,FALSE),IF($AE27=2019,VLOOKUP(Brut!IS27,Semaines!$G$2:$L$523,6,FALSE),IF($AE27=2020,VLOOKUP(Brut!IS27,Semaines!$H$2:$L$523,5,FALSE),IF($AE27=2021,VLOOKUP(Brut!IS27,Semaines!$I$2:$L$523,4,FALSE),IF($AE27=2022,VLOOKUP(Brut!IS27,Semaines!$J$2:$L$523,3,FALSE),""))))))))))</f>
        <v>2018</v>
      </c>
      <c r="IS27" s="134"/>
      <c r="IT27" s="230"/>
      <c r="IU27" s="210"/>
      <c r="IV27" s="209"/>
      <c r="IW27" s="208"/>
      <c r="IX27" s="208"/>
      <c r="IY27" s="118">
        <f>IF($AE27=2013,VLOOKUP(Brut!JA27,Semaines!$A$2:$L$523,11,FALSE),IF($AE27=2014,VLOOKUP(Brut!JA27,Semaines!$B$2:$L$523,10,FALSE),IF($AE27=2015,VLOOKUP(Brut!JA27,Semaines!$C$2:$L$523,9,FALSE),IF($AE27=2016,VLOOKUP(Brut!JA27,Semaines!$D$2:$L$523,8,FALSE),IF($AE27=2017,VLOOKUP(Brut!JA27,Semaines!$E$2:$L$523,7,FALSE),IF($AE27=2018,VLOOKUP(Brut!JA27,Semaines!$F$2:$L$523,6,FALSE),IF($AE27=2019,VLOOKUP(Brut!JA27,Semaines!$G$2:$L$523,5,FALSE),IF($AE27=2020,VLOOKUP(Brut!JA27,Semaines!$H$2:$L$523,4,FALSE),IF($AE27=2021,VLOOKUP(Brut!JA27,Semaines!$I$2:$L$523,3,FALSE),IF($AE27=2022,VLOOKUP(Brut!JA27,Semaines!$J$2:$L$523,2,FALSE),""))))))))))</f>
        <v>25</v>
      </c>
      <c r="IZ27" s="119">
        <f>IF($AE27=2013,VLOOKUP(Brut!JA27,Semaines!$A$2:$L$523,12,FALSE),IF($AE27=2014,VLOOKUP(Brut!JA27,Semaines!$B$2:$L$523,11,FALSE),IF($AE27=2015,VLOOKUP(Brut!JA27,Semaines!$C$2:$L$523,10,FALSE),IF($AE27=2016,VLOOKUP(Brut!JA27,Semaines!$D$2:$L$523,9,FALSE),IF($AE27=2017,VLOOKUP(Brut!JA27,Semaines!$E$2:$L$523,8,FALSE),IF($AE27=2018,VLOOKUP(Brut!JA27,Semaines!$F$2:$L$523,7,FALSE),IF($AE27=2019,VLOOKUP(Brut!JA27,Semaines!$G$2:$L$523,6,FALSE),IF($AE27=2020,VLOOKUP(Brut!JA27,Semaines!$H$2:$L$523,5,FALSE),IF($AE27=2021,VLOOKUP(Brut!JA27,Semaines!$I$2:$L$523,4,FALSE),IF($AE27=2022,VLOOKUP(Brut!JA27,Semaines!$J$2:$L$523,3,FALSE),""))))))))))</f>
        <v>2018</v>
      </c>
      <c r="JA27" s="134"/>
      <c r="JB27" s="133"/>
      <c r="JC27" s="210"/>
      <c r="JD27" s="211"/>
      <c r="JE27" s="210"/>
      <c r="JF27" s="209"/>
      <c r="JG27" s="208"/>
      <c r="JH27" s="118">
        <f>IF($AE27=2013,VLOOKUP(Brut!JJ27,Semaines!$A$2:$L$523,11,FALSE),IF($AE27=2014,VLOOKUP(Brut!JJ27,Semaines!$B$2:$L$523,10,FALSE),IF($AE27=2015,VLOOKUP(Brut!JJ27,Semaines!$C$2:$L$523,9,FALSE),IF($AE27=2016,VLOOKUP(Brut!JJ27,Semaines!$D$2:$L$523,8,FALSE),IF($AE27=2017,VLOOKUP(Brut!JJ27,Semaines!$E$2:$L$523,7,FALSE),IF($AE27=2018,VLOOKUP(Brut!JJ27,Semaines!$F$2:$L$523,6,FALSE),IF($AE27=2019,VLOOKUP(Brut!JJ27,Semaines!$G$2:$L$523,5,FALSE),IF($AE27=2020,VLOOKUP(Brut!JJ27,Semaines!$H$2:$L$523,4,FALSE),IF($AE27=2021,VLOOKUP(Brut!JJ27,Semaines!$I$2:$L$523,3,FALSE),IF($AE27=2022,VLOOKUP(Brut!JJ27,Semaines!$J$2:$L$523,2,FALSE),""))))))))))</f>
        <v>26</v>
      </c>
      <c r="JI27" s="119">
        <f>IF($AE27=2013,VLOOKUP(Brut!JJ27,Semaines!$A$2:$L$523,12,FALSE),IF($AE27=2014,VLOOKUP(Brut!JJ27,Semaines!$B$2:$L$523,11,FALSE),IF($AE27=2015,VLOOKUP(Brut!JJ27,Semaines!$C$2:$L$523,10,FALSE),IF($AE27=2016,VLOOKUP(Brut!JJ27,Semaines!$D$2:$L$523,9,FALSE),IF($AE27=2017,VLOOKUP(Brut!JJ27,Semaines!$E$2:$L$523,8,FALSE),IF($AE27=2018,VLOOKUP(Brut!JJ27,Semaines!$F$2:$L$523,7,FALSE),IF($AE27=2019,VLOOKUP(Brut!JJ27,Semaines!$G$2:$L$523,6,FALSE),IF($AE27=2020,VLOOKUP(Brut!JJ27,Semaines!$H$2:$L$523,5,FALSE),IF($AE27=2021,VLOOKUP(Brut!JJ27,Semaines!$I$2:$L$523,4,FALSE),IF($AE27=2022,VLOOKUP(Brut!JJ27,Semaines!$J$2:$L$523,3,FALSE),""))))))))))</f>
        <v>2018</v>
      </c>
      <c r="JJ27" s="134"/>
      <c r="JK27" s="133"/>
      <c r="JL27" s="118">
        <f>IF($AE27=2013,VLOOKUP(Brut!JN27,Semaines!$A$2:$L$523,11,FALSE),IF($AE27=2014,VLOOKUP(Brut!JN27,Semaines!$B$2:$L$523,10,FALSE),IF($AE27=2015,VLOOKUP(Brut!JN27,Semaines!$C$2:$L$523,9,FALSE),IF($AE27=2016,VLOOKUP(Brut!JN27,Semaines!$D$2:$L$523,8,FALSE),IF($AE27=2017,VLOOKUP(Brut!JN27,Semaines!$E$2:$L$523,7,FALSE),IF($AE27=2018,VLOOKUP(Brut!JN27,Semaines!$F$2:$L$523,6,FALSE),IF($AE27=2019,VLOOKUP(Brut!JN27,Semaines!$G$2:$L$523,5,FALSE),IF($AE27=2020,VLOOKUP(Brut!JN27,Semaines!$H$2:$L$523,4,FALSE),IF($AE27=2021,VLOOKUP(Brut!JN27,Semaines!$I$2:$L$523,3,FALSE),IF($AE27=2022,VLOOKUP(Brut!JN27,Semaines!$J$2:$L$523,2,FALSE),""))))))))))</f>
        <v>27</v>
      </c>
      <c r="JM27" s="119">
        <f>IF($AE27=2013,VLOOKUP(Brut!JN27,Semaines!$A$2:$L$523,12,FALSE),IF($AE27=2014,VLOOKUP(Brut!JN27,Semaines!$B$2:$L$523,11,FALSE),IF($AE27=2015,VLOOKUP(Brut!JN27,Semaines!$C$2:$L$523,10,FALSE),IF($AE27=2016,VLOOKUP(Brut!JN27,Semaines!$D$2:$L$523,9,FALSE),IF($AE27=2017,VLOOKUP(Brut!JN27,Semaines!$E$2:$L$523,8,FALSE),IF($AE27=2018,VLOOKUP(Brut!JN27,Semaines!$F$2:$L$523,7,FALSE),IF($AE27=2019,VLOOKUP(Brut!JN27,Semaines!$G$2:$L$523,6,FALSE),IF($AE27=2020,VLOOKUP(Brut!JN27,Semaines!$H$2:$L$523,5,FALSE),IF($AE27=2021,VLOOKUP(Brut!JN27,Semaines!$I$2:$L$523,4,FALSE),IF($AE27=2022,VLOOKUP(Brut!JN27,Semaines!$J$2:$L$523,3,FALSE),""))))))))))</f>
        <v>2018</v>
      </c>
      <c r="JN27" s="134"/>
      <c r="JO27" s="133"/>
      <c r="JP27" s="128">
        <f>IF(Import!BC17=0,"",Import!BC17)</f>
        <v>43294</v>
      </c>
      <c r="JQ27" s="118">
        <f t="array" ref="JQ27">IFERROR(IF(JP27="",IF(JN27="",IF(JL27="","",IF($AE27=2013,VLOOKUP(Brut!JN27+1,Semaines!$A$2:$L$523,11,FALSE),IF($AE27=2014,VLOOKUP(Brut!JN27+1,Semaines!$B$2:$L$523,10,FALSE),IF($AE27=2015,VLOOKUP(Brut!JN27+1,Semaines!$C$2:$L$523,9,FALSE),IF($AE27=2016,VLOOKUP(Brut!JN27+1,Semaines!$D$2:$L$523,8,FALSE),IF($AE27=2017,VLOOKUP(Brut!JN27+1,Semaines!$E$2:$L$523,7,FALSE),IF($AE27=2018,VLOOKUP(Brut!JN27+1,Semaines!$F$2:$L$523,6,FALSE),IF($AE27=2019,VLOOKUP(Brut!JN27+1,Semaines!$G$2:$L$523,5,FALSE),IF($AE27=2020,VLOOKUP(Brut!JN27+1,Semaines!$H$2:$L$523,4,FALSE),IF($AE27=2021,VLOOKUP(Brut!JN27+1,Semaines!$I$2:$L$523,3,FALSE),IF($AE27=2022,VLOOKUP(Brut!JN27+1,Semaines!$J$2:$L$523,2,FALSE),""))))))))))),IF(JO27="",IF($AE27=2013,VLOOKUP(Brut!JN27+1,Semaines!$A$2:$L$523,11,FALSE),IF($AE27=2014,VLOOKUP(Brut!JN27+1,Semaines!$B$2:$L$523,10,FALSE),IF($AE27=2015,VLOOKUP(Brut!JN27+1,Semaines!$C$2:$L$523,9,FALSE),IF($AE27=2016,VLOOKUP(Brut!JN27+1,Semaines!$D$2:$L$523,8,FALSE),IF($AE27=2017,VLOOKUP(Brut!JN27+1,Semaines!$E$2:$L$523,7,FALSE),IF($AE27=2018,VLOOKUP(Brut!JN27+1,Semaines!$F$2:$L$523,6,FALSE),IF($AE27=2019,VLOOKUP(Brut!JN27+1,Semaines!$G$2:$L$523,5,FALSE),IF($AE27=2020,VLOOKUP(Brut!JN27+1,Semaines!$H$2:$L$523,4,FALSE),IF($AE27=2021,VLOOKUP(Brut!JN27+1,Semaines!$I$2:$L$523,3,FALSE),IF($AE27=2022,VLOOKUP(Brut!JN27+1,Semaines!$J$2:$L$523,2,FALSE),"")))))))))),IF($AE27=2013,VLOOKUP(Brut!JP27+1,Semaines!$A$2:$L$523,11,FALSE),IF($AE27=2014,VLOOKUP(Brut!JP27+1,Semaines!$B$2:$L$523,10,FALSE),IF($AE27=2015,VLOOKUP(Brut!JP27+1,Semaines!$C$2:$L$523,9,FALSE),IF($AE27=2016,VLOOKUP(Brut!JP27+1,Semaines!$D$2:$L$523,8,FALSE),IF($AE27=2017,VLOOKUP(Brut!JP27+1,Semaines!$E$2:$L$523,7,FALSE),IF($AE27=2018,VLOOKUP(Brut!JP27+1,Semaines!$F$2:$L$523,6,FALSE),IF($AE27=2019,VLOOKUP(Brut!JP27+1,Semaines!$G$2:$L$523,5,FALSE),IF($AE27=2020,VLOOKUP(Brut!JP27+1,Semaines!$H$2:$L$523,4,FALSE),IF($AE27=2021,VLOOKUP(Brut!JP27+1,Semaines!$I$2:$L$523,3,FALSE),IF($AE27=2022,VLOOKUP(Brut!JP27+1,Semaines!$J$2:$L$523,2,FALSE),"")))))))))))),_xlfn.ISOWEEKNUM(JP27)),"")</f>
        <v>28</v>
      </c>
      <c r="JR27" s="119">
        <f>IF(JP27="",IF(JO27="",IF(JM27="","",IF($AE27=2013,VLOOKUP(Brut!JS27,Semaines!$A$2:$L$523,12,FALSE),IF($AE27=2014,VLOOKUP(Brut!JS27,Semaines!$B$2:$L$523,11,FALSE),IF($AE27=2015,VLOOKUP(Brut!JS27,Semaines!$C$2:$L$523,10,FALSE),IF($AE27=2016,VLOOKUP(Brut!JS27,Semaines!$D$2:$L$523,9,FALSE),IF($AE27=2017,VLOOKUP(Brut!JS27,Semaines!$E$2:$L$523,8,FALSE),IF($AE27=2018,VLOOKUP(Brut!JS27,Semaines!$F$2:$L$523,7,FALSE),IF($AE27=2019,VLOOKUP(Brut!JS27,Semaines!$G$2:$L$523,6,FALSE),IF($AE27=2020,VLOOKUP(Brut!JS27,Semaines!$H$2:$L$523,5,FALSE),IF($AE27=2021,VLOOKUP(Brut!JS27,Semaines!$I$2:$L$523,4,FALSE),IF($AE27=2022,VLOOKUP(Brut!JS27,Semaines!$J$2:$L$523,3,FALSE),""))))))))))),IF(JN27="",IF($AE27=2013,VLOOKUP(Brut!JS27,Semaines!$A$2:$L$523,12,FALSE),IF($AE27=2014,VLOOKUP(Brut!JS27,Semaines!$B$2:$L$523,11,FALSE),IF($AE27=2015,VLOOKUP(Brut!JS27,Semaines!$C$2:$L$523,10,FALSE),IF($AE27=2016,VLOOKUP(Brut!JS27,Semaines!$D$2:$L$523,9,FALSE),IF($AE27=2017,VLOOKUP(Brut!JS27,Semaines!$E$2:$L$523,8,FALSE),IF($AE27=2018,VLOOKUP(Brut!JS27,Semaines!$F$2:$L$523,7,FALSE),IF($AE27=2019,VLOOKUP(Brut!JS27,Semaines!$G$2:$L$523,6,FALSE),IF($AE27=2020,VLOOKUP(Brut!JS27,Semaines!$H$2:$L$523,5,FALSE),IF($AE27=2021,VLOOKUP(Brut!JS27,Semaines!$I$2:$L$523,4,FALSE),IF($AE27=2022,VLOOKUP(Brut!JS27,Semaines!$J$2:$L$523,3,FALSE),"")))))))))),IF(JM27="","",IF($AE27=2013,VLOOKUP(Brut!JS27,Semaines!$A$2:$L$523,12,FALSE),IF($AE27=2014,VLOOKUP(Brut!JS27,Semaines!$B$2:$L$523,11,FALSE),IF($AE27=2015,VLOOKUP(Brut!JS27,Semaines!$C$2:$L$523,10,FALSE),IF($AE27=2016,VLOOKUP(Brut!JS27,Semaines!$D$2:$L$523,9,FALSE),IF($AE27=2017,VLOOKUP(Brut!JS27,Semaines!$E$2:$L$523,8,FALSE),IF($AE27=2018,VLOOKUP(Brut!JS27,Semaines!$F$2:$L$523,7,FALSE),IF($AE27=2019,VLOOKUP(Brut!JS27,Semaines!$G$2:$L$523,6,FALSE),IF($AE27=2020,VLOOKUP(Brut!JS27,Semaines!$H$2:$L$523,5,FALSE),IF($AE27=2021,VLOOKUP(Brut!JS27,Semaines!$I$2:$L$523,4,FALSE),IF($AE27=2022,VLOOKUP(Brut!JS27,Semaines!$J$2:$L$523,3,FALSE),""))))))))))))),IF(AND(MONTH(JP27)=12,_xlfn.ISOWEEKNUM(JP27)=1),YEAR(JP27)+1,YEAR(JP27)))</f>
        <v>2018</v>
      </c>
      <c r="JS27" s="224">
        <f>IFERROR(IF(JP27="",IF(AND(Brut!W27&lt;&gt;"Pas ouvert",Brut!W27&lt;&gt;"Annulé"),IF(Brut!JP27="",SUM(Brut!JN27-Brut!AD27),SUM(Brut!JP27-Brut!AD27)),IF(Brut!W27="Annulé","Annulé","Pas ouvert")),SUM(Brut!JU27-Brut!AD27)),"")</f>
        <v>34</v>
      </c>
      <c r="JT27" s="225">
        <f>IF(OR(JS27="Annulé",JS27=""),"",IF(JS27="Pas ouvert",IF(JQ27="","",INT(SUM(Brut!JU27-Brut!AD27)/4)),INT(JS27/4)))</f>
        <v>8</v>
      </c>
      <c r="JU27" s="226" t="str">
        <f t="shared" si="16"/>
        <v>Mois</v>
      </c>
      <c r="JV27" s="227">
        <f>IF(OR(JS27="Annulé",JS27=""),"",IF(JS27="Pas ouvert",IF(JQ27="","",SUM(Brut!JU27-Brut!AD27)-(JT27*4)),IF(JS27-(JT27*4)=0,"",JS27-(JT27*4))))</f>
        <v>2</v>
      </c>
      <c r="JW27" s="228" t="str">
        <f t="shared" si="17"/>
        <v>Semaines</v>
      </c>
      <c r="JY27" s="208"/>
    </row>
    <row r="28" spans="1:285" x14ac:dyDescent="0.3">
      <c r="A28" s="235" t="str">
        <f>IF(Import!A18=0,"",Import!A18)</f>
        <v>17</v>
      </c>
      <c r="B28" s="236" t="str">
        <f>IF(Import!D18=0,"",Import!D18)</f>
        <v>17</v>
      </c>
      <c r="C28" s="236" t="str">
        <f>IF(Import!E18=0,"",Import!E18)</f>
        <v/>
      </c>
      <c r="D28" s="237" t="str">
        <f t="shared" si="11"/>
        <v/>
      </c>
      <c r="E28" s="236" t="str">
        <f>IF(Import!I18=0,"",Import!I18)</f>
        <v/>
      </c>
      <c r="F28" s="236" t="str">
        <f>IF(Import!J18="","",Import!J18)</f>
        <v/>
      </c>
      <c r="G28" s="236" t="str">
        <f>IF(Import!K18="","",Import!K18)</f>
        <v/>
      </c>
      <c r="H28" s="238" t="str">
        <f>IF(Import!L18=0,"",Import!L18)</f>
        <v>17</v>
      </c>
      <c r="I28" s="236" t="str">
        <f>IF(Import!N18=0,"",Import!N18)</f>
        <v/>
      </c>
      <c r="J28" s="239"/>
      <c r="K28" s="130">
        <f>IF(Import!O18=0,"",Import!O18)</f>
        <v>43031</v>
      </c>
      <c r="L28" s="130" t="str">
        <f>IF(Import!P18=0,"",Import!P18)</f>
        <v/>
      </c>
      <c r="M28" s="233" t="str">
        <f>IF(L28&lt;&gt;"","Annulé",IF(Import!R18=0,"",Import!R18))</f>
        <v/>
      </c>
      <c r="N28" s="233">
        <f>IF(L28&lt;&gt;"","Annulé",IF(Import!S18=0,"",Import!S18))</f>
        <v>100000</v>
      </c>
      <c r="O28" s="233" t="str">
        <f>IF(N28="Annulé","Annulé",IF(Import!T18=0,"",Import!T18))</f>
        <v/>
      </c>
      <c r="P28" s="130">
        <f>IF(Import!U18=0,IF($L28&lt;&gt;"","Annulé",IF($K28="","","En attente")),Import!U18)</f>
        <v>43054</v>
      </c>
      <c r="Q28" s="130">
        <f>IF(Import!V18=0,IF($L28&lt;&gt;"","Annulé",IF($K28="","","En attente")),Import!V18)</f>
        <v>43131</v>
      </c>
      <c r="R28" s="130">
        <f>IF(Import!W18=0,IF($L28&lt;&gt;"","Annulé",IF($K28="","","En attente")),Import!W18)</f>
        <v>43095</v>
      </c>
      <c r="S28" s="130">
        <f>IF(Import!X18=0,IF($L28&lt;&gt;"","Annulé",IF($K28="","","En attente")),Import!X18)</f>
        <v>43158</v>
      </c>
      <c r="T28" s="130">
        <f>IF(Import!Y18=0,IF($L28&lt;&gt;"","Annulé",IF($K28="","","En attente")),Import!Y18)</f>
        <v>43157</v>
      </c>
      <c r="U28" s="130">
        <f>IF(Import!Z18=0,IF($L28&lt;&gt;"","Annulé",IF($K28="","","En attente")),Import!Z18)</f>
        <v>43235</v>
      </c>
      <c r="V28" s="131"/>
      <c r="W28" s="130">
        <f>IF($L28&lt;&gt;"","Annulé",IF(Import!AA18=0,IF(K28="","","Pas ouvert"),Import!AA18))</f>
        <v>43257</v>
      </c>
      <c r="X28" s="130">
        <f>IF($L28&lt;&gt;"","Annulé",IF(Import!AB18=0,IF($W28&lt;&gt;"",IF(W28="Pas ouvert","Pas ouvert","En cours"),""),Import!AB18))</f>
        <v>43630</v>
      </c>
      <c r="Y28" s="233">
        <f>IF($L28&lt;&gt;"","Annulé",IF(Import!AC18=0,"",Import!AC18))</f>
        <v>69080</v>
      </c>
      <c r="Z28" s="233">
        <f>IF($L28&lt;&gt;"","Annulé",IF(Import!AD18=0,"",Import!AD18))</f>
        <v>30557.58</v>
      </c>
      <c r="AA28" s="234">
        <f t="shared" si="12"/>
        <v>23</v>
      </c>
      <c r="AB28" s="129">
        <f t="shared" si="13"/>
        <v>2018</v>
      </c>
      <c r="AC28" s="207"/>
      <c r="AD28" s="231">
        <f t="shared" si="14"/>
        <v>23</v>
      </c>
      <c r="AE28" s="232">
        <f t="shared" si="15"/>
        <v>2018</v>
      </c>
      <c r="AF28" s="128">
        <f>IF(Import!AE18=0,"",Import!AE18)</f>
        <v>43257</v>
      </c>
      <c r="AG28" s="211"/>
      <c r="AH28" s="209"/>
      <c r="AI28" s="208"/>
      <c r="AJ28" s="118">
        <f>IF($AE28=2013,VLOOKUP(Brut!AJ28,Semaines!$A$2:$L$523,11,FALSE),IF($AE28=2014,VLOOKUP(Brut!AJ28,Semaines!$B$2:$L$523,10,FALSE),IF($AE28=2015,VLOOKUP(Brut!AJ28,Semaines!$C$2:$L$523,9,FALSE),IF($AE28=2016,VLOOKUP(Brut!AJ28,Semaines!$D$2:$L$523,8,FALSE),IF($AE28=2017,VLOOKUP(Brut!AJ28,Semaines!$E$2:$L$523,7,FALSE),IF($AE28=2018,VLOOKUP(Brut!AJ28,Semaines!$F$2:$L$523,6,FALSE),IF($AE28=2019,VLOOKUP(Brut!AJ28,Semaines!$G$2:$L$523,5,FALSE),IF($AE28=2020,VLOOKUP(Brut!AJ28,Semaines!$H$2:$L$523,4,FALSE),IF($AE28=2021,VLOOKUP(Brut!AJ28,Semaines!$I$2:$L$523,3,FALSE),IF($AE28=2022,VLOOKUP(Brut!AJ28,Semaines!$J$2:$L$523,2,FALSE),""))))))))))</f>
        <v>24</v>
      </c>
      <c r="AK28" s="119">
        <f>IF($AE28=2013,VLOOKUP(Brut!AJ28,Semaines!$A$2:$L$523,12,FALSE),IF($AE28=2014,VLOOKUP(Brut!AJ28,Semaines!$B$2:$L$523,11,FALSE),IF($AE28=2015,VLOOKUP(Brut!AJ28,Semaines!$C$2:$L$523,10,FALSE),IF($AE28=2016,VLOOKUP(Brut!AJ28,Semaines!$D$2:$L$523,9,FALSE),IF($AE28=2017,VLOOKUP(Brut!AJ28,Semaines!$E$2:$L$523,8,FALSE),IF($AE28=2018,VLOOKUP(Brut!AJ28,Semaines!$F$2:$L$523,7,FALSE),IF($AE28=2019,VLOOKUP(Brut!AJ28,Semaines!$G$2:$L$523,6,FALSE),IF($AE28=2020,VLOOKUP(Brut!AJ28,Semaines!$H$2:$L$523,5,FALSE),IF($AE28=2021,VLOOKUP(Brut!AJ28,Semaines!$I$2:$L$523,4,FALSE),IF($AE28=2022,VLOOKUP(Brut!AJ28,Semaines!$J$2:$L$523,3,FALSE),""))))))))))</f>
        <v>2018</v>
      </c>
      <c r="AL28" s="132"/>
      <c r="AM28" s="133"/>
      <c r="AN28" s="128">
        <f>IF(Import!AI18=0,"",Import!AI18)</f>
        <v>43277</v>
      </c>
      <c r="AO28" s="118">
        <f t="array" ref="AO28">IFERROR(IF(AN28="",IF(AL28="",IF(AJ28="","",IF($AE28=2013,VLOOKUP(Brut!AJ28+1,Semaines!$A$2:$L$523,11,FALSE),IF($AE28=2014,VLOOKUP(Brut!AJ28+1,Semaines!$B$2:$L$523,10,FALSE),IF($AE28=2015,VLOOKUP(Brut!AJ28+1,Semaines!$C$2:$L$523,9,FALSE),IF($AE28=2016,VLOOKUP(Brut!AJ28+1,Semaines!$D$2:$L$523,8,FALSE),IF($AE28=2017,VLOOKUP(Brut!AJ28+1,Semaines!$E$2:$L$523,7,FALSE),IF($AE28=2018,VLOOKUP(Brut!AJ28+1,Semaines!$F$2:$L$523,6,FALSE),IF($AE28=2019,VLOOKUP(Brut!AJ28+1,Semaines!$G$2:$L$523,5,FALSE),IF($AE28=2020,VLOOKUP(Brut!AJ28+1,Semaines!$H$2:$L$523,4,FALSE),IF($AE28=2021,VLOOKUP(Brut!AJ28+1,Semaines!$I$2:$L$523,3,FALSE),IF($AE28=2022,VLOOKUP(Brut!AJ28+1,Semaines!$J$2:$L$523,2,FALSE),""))))))))))),IF(AM28="",IF($AE28=2013,VLOOKUP(Brut!AJ28+1,Semaines!$A$2:$L$523,11,FALSE),IF($AE28=2014,VLOOKUP(Brut!AJ28+1,Semaines!$B$2:$L$523,10,FALSE),IF($AE28=2015,VLOOKUP(Brut!AJ28+1,Semaines!$C$2:$L$523,9,FALSE),IF($AE28=2016,VLOOKUP(Brut!AJ28+1,Semaines!$D$2:$L$523,8,FALSE),IF($AE28=2017,VLOOKUP(Brut!AJ28+1,Semaines!$E$2:$L$523,7,FALSE),IF($AE28=2018,VLOOKUP(Brut!AJ28+1,Semaines!$F$2:$L$523,6,FALSE),IF($AE28=2019,VLOOKUP(Brut!AJ28+1,Semaines!$G$2:$L$523,5,FALSE),IF($AE28=2020,VLOOKUP(Brut!AJ28+1,Semaines!$H$2:$L$523,4,FALSE),IF($AE28=2021,VLOOKUP(Brut!AJ28+1,Semaines!$I$2:$L$523,3,FALSE),IF($AE28=2022,VLOOKUP(Brut!AJ28+1,Semaines!$J$2:$L$523,2,FALSE),"")))))))))),IF($AE28=2013,VLOOKUP(Brut!AL28+1,Semaines!$A$2:$L$523,11,FALSE),IF($AE28=2014,VLOOKUP(Brut!AL28+1,Semaines!$B$2:$L$523,10,FALSE),IF($AE28=2015,VLOOKUP(Brut!AL28+1,Semaines!$C$2:$L$523,9,FALSE),IF($AE28=2016,VLOOKUP(Brut!AL28+1,Semaines!$D$2:$L$523,8,FALSE),IF($AE28=2017,VLOOKUP(Brut!AL28+1,Semaines!$E$2:$L$523,7,FALSE),IF($AE28=2018,VLOOKUP(Brut!AL28+1,Semaines!$F$2:$L$523,6,FALSE),IF($AE28=2019,VLOOKUP(Brut!AL28+1,Semaines!$G$2:$L$523,5,FALSE),IF($AE28=2020,VLOOKUP(Brut!AL28+1,Semaines!$H$2:$L$523,4,FALSE),IF($AE28=2021,VLOOKUP(Brut!AL28+1,Semaines!$I$2:$L$523,3,FALSE),IF($AE28=2022,VLOOKUP(Brut!AL28+1,Semaines!$J$2:$L$523,2,FALSE),"")))))))))))),_xlfn.ISOWEEKNUM(AN28)),"")</f>
        <v>26</v>
      </c>
      <c r="AP28" s="119">
        <f>IF(AN28="",IF(AM28="",IF(AK28="","",IF($AE28=2013,VLOOKUP(Brut!AO28,Semaines!$A$2:$L$523,12,FALSE),IF($AE28=2014,VLOOKUP(Brut!AO28,Semaines!$B$2:$L$523,11,FALSE),IF($AE28=2015,VLOOKUP(Brut!AO28,Semaines!$C$2:$L$523,10,FALSE),IF($AE28=2016,VLOOKUP(Brut!AO28,Semaines!$D$2:$L$523,9,FALSE),IF($AE28=2017,VLOOKUP(Brut!AO28,Semaines!$E$2:$L$523,8,FALSE),IF($AE28=2018,VLOOKUP(Brut!AO28,Semaines!$F$2:$L$523,7,FALSE),IF($AE28=2019,VLOOKUP(Brut!AO28,Semaines!$G$2:$L$523,6,FALSE),IF($AE28=2020,VLOOKUP(Brut!AO28,Semaines!$H$2:$L$523,5,FALSE),IF($AE28=2021,VLOOKUP(Brut!AO28,Semaines!$I$2:$L$523,4,FALSE),IF($AE28=2022,VLOOKUP(Brut!AO28,Semaines!$J$2:$L$523,3,FALSE),""))))))))))),IF(AL28="",IF($AE28=2013,VLOOKUP(Brut!AO28,Semaines!$A$2:$L$523,12,FALSE),IF($AE28=2014,VLOOKUP(Brut!AO28,Semaines!$B$2:$L$523,11,FALSE),IF($AE28=2015,VLOOKUP(Brut!AO28,Semaines!$C$2:$L$523,10,FALSE),IF($AE28=2016,VLOOKUP(Brut!AO28,Semaines!$D$2:$L$523,9,FALSE),IF($AE28=2017,VLOOKUP(Brut!AO28,Semaines!$E$2:$L$523,8,FALSE),IF($AE28=2018,VLOOKUP(Brut!AO28,Semaines!$F$2:$L$523,7,FALSE),IF($AE28=2019,VLOOKUP(Brut!AO28,Semaines!$G$2:$L$523,6,FALSE),IF($AE28=2020,VLOOKUP(Brut!AO28,Semaines!$H$2:$L$523,5,FALSE),IF($AE28=2021,VLOOKUP(Brut!AO28,Semaines!$I$2:$L$523,4,FALSE),IF($AE28=2022,VLOOKUP(Brut!AO28,Semaines!$J$2:$L$523,3,FALSE),"")))))))))),IF(AK28="","",IF($AE28=2013,VLOOKUP(Brut!AO28,Semaines!$A$2:$L$523,12,FALSE),IF($AE28=2014,VLOOKUP(Brut!AO28,Semaines!$B$2:$L$523,11,FALSE),IF($AE28=2015,VLOOKUP(Brut!AO28,Semaines!$C$2:$L$523,10,FALSE),IF($AE28=2016,VLOOKUP(Brut!AO28,Semaines!$D$2:$L$523,9,FALSE),IF($AE28=2017,VLOOKUP(Brut!AO28,Semaines!$E$2:$L$523,8,FALSE),IF($AE28=2018,VLOOKUP(Brut!AO28,Semaines!$F$2:$L$523,7,FALSE),IF($AE28=2019,VLOOKUP(Brut!AO28,Semaines!$G$2:$L$523,6,FALSE),IF($AE28=2020,VLOOKUP(Brut!AO28,Semaines!$H$2:$L$523,5,FALSE),IF($AE28=2021,VLOOKUP(Brut!AO28,Semaines!$I$2:$L$523,4,FALSE),IF($AE28=2022,VLOOKUP(Brut!AO28,Semaines!$J$2:$L$523,3,FALSE),""))))))))))))),IF(AND(MONTH(AN28)=12,_xlfn.ISOWEEKNUM(AN28)=1),YEAR(AN28)+1,YEAR(AN28)))</f>
        <v>2018</v>
      </c>
      <c r="AQ28" s="132"/>
      <c r="AR28" s="133"/>
      <c r="AS28" s="210"/>
      <c r="AT28" s="209"/>
      <c r="AU28" s="208"/>
      <c r="AV28" s="208"/>
      <c r="AW28" s="118">
        <f>IF($AE28=2013,VLOOKUP(Brut!AW28,Semaines!$A$2:$L$523,11,FALSE),IF($AE28=2014,VLOOKUP(Brut!AW28,Semaines!$B$2:$L$523,10,FALSE),IF($AE28=2015,VLOOKUP(Brut!AW28,Semaines!$C$2:$L$523,9,FALSE),IF($AE28=2016,VLOOKUP(Brut!AW28,Semaines!$D$2:$L$523,8,FALSE),IF($AE28=2017,VLOOKUP(Brut!AW28,Semaines!$E$2:$L$523,7,FALSE),IF($AE28=2018,VLOOKUP(Brut!AW28,Semaines!$F$2:$L$523,6,FALSE),IF($AE28=2019,VLOOKUP(Brut!AW28,Semaines!$G$2:$L$523,5,FALSE),IF($AE28=2020,VLOOKUP(Brut!AW28,Semaines!$H$2:$L$523,4,FALSE),IF($AE28=2021,VLOOKUP(Brut!AW28,Semaines!$I$2:$L$523,3,FALSE),IF($AE28=2022,VLOOKUP(Brut!AW28,Semaines!$J$2:$L$523,2,FALSE),""))))))))))</f>
        <v>25</v>
      </c>
      <c r="AX28" s="119">
        <f>IF($AE28=2013,VLOOKUP(Brut!AW28,Semaines!$A$2:$L$523,12,FALSE),IF($AE28=2014,VLOOKUP(Brut!AW28,Semaines!$B$2:$L$523,11,FALSE),IF($AE28=2015,VLOOKUP(Brut!AW28,Semaines!$C$2:$L$523,10,FALSE),IF($AE28=2016,VLOOKUP(Brut!AW28,Semaines!$D$2:$L$523,9,FALSE),IF($AE28=2017,VLOOKUP(Brut!AW28,Semaines!$E$2:$L$523,8,FALSE),IF($AE28=2018,VLOOKUP(Brut!AW28,Semaines!$F$2:$L$523,7,FALSE),IF($AE28=2019,VLOOKUP(Brut!AW28,Semaines!$G$2:$L$523,6,FALSE),IF($AE28=2020,VLOOKUP(Brut!AW28,Semaines!$H$2:$L$523,5,FALSE),IF($AE28=2021,VLOOKUP(Brut!AW28,Semaines!$I$2:$L$523,4,FALSE),IF($AE28=2022,VLOOKUP(Brut!AW28,Semaines!$J$2:$L$523,3,FALSE),""))))))))))</f>
        <v>2018</v>
      </c>
      <c r="AY28" s="134"/>
      <c r="AZ28" s="133"/>
      <c r="BA28" s="118">
        <f>IF($AE28=2013,VLOOKUP(Brut!BA28,Semaines!$A$2:$L$523,11,FALSE),IF($AE28=2014,VLOOKUP(Brut!BA28,Semaines!$B$2:$L$523,10,FALSE),IF($AE28=2015,VLOOKUP(Brut!BA28,Semaines!$C$2:$L$523,9,FALSE),IF($AE28=2016,VLOOKUP(Brut!BA28,Semaines!$D$2:$L$523,8,FALSE),IF($AE28=2017,VLOOKUP(Brut!BA28,Semaines!$E$2:$L$523,7,FALSE),IF($AE28=2018,VLOOKUP(Brut!BA28,Semaines!$F$2:$L$523,6,FALSE),IF($AE28=2019,VLOOKUP(Brut!BA28,Semaines!$G$2:$L$523,5,FALSE),IF($AE28=2020,VLOOKUP(Brut!BA28,Semaines!$H$2:$L$523,4,FALSE),IF($AE28=2021,VLOOKUP(Brut!BA28,Semaines!$I$2:$L$523,3,FALSE),IF($AE28=2022,VLOOKUP(Brut!BA28,Semaines!$J$2:$L$523,2,FALSE),""))))))))))</f>
        <v>27</v>
      </c>
      <c r="BB28" s="119">
        <f>IF($AE28=2013,VLOOKUP(Brut!BA28,Semaines!$A$2:$L$523,12,FALSE),IF($AE28=2014,VLOOKUP(Brut!BA28,Semaines!$B$2:$L$523,11,FALSE),IF($AE28=2015,VLOOKUP(Brut!BA28,Semaines!$C$2:$L$523,10,FALSE),IF($AE28=2016,VLOOKUP(Brut!BA28,Semaines!$D$2:$L$523,9,FALSE),IF($AE28=2017,VLOOKUP(Brut!BA28,Semaines!$E$2:$L$523,8,FALSE),IF($AE28=2018,VLOOKUP(Brut!BA28,Semaines!$F$2:$L$523,7,FALSE),IF($AE28=2019,VLOOKUP(Brut!BA28,Semaines!$G$2:$L$523,6,FALSE),IF($AE28=2020,VLOOKUP(Brut!BA28,Semaines!$H$2:$L$523,5,FALSE),IF($AE28=2021,VLOOKUP(Brut!BA28,Semaines!$I$2:$L$523,4,FALSE),IF($AE28=2022,VLOOKUP(Brut!BA28,Semaines!$J$2:$L$523,3,FALSE),""))))))))))</f>
        <v>2018</v>
      </c>
      <c r="BC28" s="134"/>
      <c r="BD28" s="133"/>
      <c r="BE28" s="118">
        <f>IF($AE28=2013,VLOOKUP(Brut!BE28,Semaines!$A$2:$L$523,11,FALSE),IF($AE28=2014,VLOOKUP(Brut!BE28,Semaines!$B$2:$L$523,10,FALSE),IF($AE28=2015,VLOOKUP(Brut!BE28,Semaines!$C$2:$L$523,9,FALSE),IF($AE28=2016,VLOOKUP(Brut!BE28,Semaines!$D$2:$L$523,8,FALSE),IF($AE28=2017,VLOOKUP(Brut!BE28,Semaines!$E$2:$L$523,7,FALSE),IF($AE28=2018,VLOOKUP(Brut!BE28,Semaines!$F$2:$L$523,6,FALSE),IF($AE28=2019,VLOOKUP(Brut!BE28,Semaines!$G$2:$L$523,5,FALSE),IF($AE28=2020,VLOOKUP(Brut!BE28,Semaines!$H$2:$L$523,4,FALSE),IF($AE28=2021,VLOOKUP(Brut!BE28,Semaines!$I$2:$L$523,3,FALSE),IF($AE28=2022,VLOOKUP(Brut!BE28,Semaines!$J$2:$L$523,2,FALSE),""))))))))))</f>
        <v>29</v>
      </c>
      <c r="BF28" s="119">
        <f>IF($AE28=2013,VLOOKUP(Brut!BE28,Semaines!$A$2:$L$523,12,FALSE),IF($AE28=2014,VLOOKUP(Brut!BE28,Semaines!$B$2:$L$523,11,FALSE),IF($AE28=2015,VLOOKUP(Brut!BE28,Semaines!$C$2:$L$523,10,FALSE),IF($AE28=2016,VLOOKUP(Brut!BE28,Semaines!$D$2:$L$523,9,FALSE),IF($AE28=2017,VLOOKUP(Brut!BE28,Semaines!$E$2:$L$523,8,FALSE),IF($AE28=2018,VLOOKUP(Brut!BE28,Semaines!$F$2:$L$523,7,FALSE),IF($AE28=2019,VLOOKUP(Brut!BE28,Semaines!$G$2:$L$523,6,FALSE),IF($AE28=2020,VLOOKUP(Brut!BE28,Semaines!$H$2:$L$523,5,FALSE),IF($AE28=2021,VLOOKUP(Brut!BE28,Semaines!$I$2:$L$523,4,FALSE),IF($AE28=2022,VLOOKUP(Brut!BE28,Semaines!$J$2:$L$523,3,FALSE),""))))))))))</f>
        <v>2018</v>
      </c>
      <c r="BG28" s="134"/>
      <c r="BH28" s="133"/>
      <c r="BI28" s="130">
        <f>IF(Import!AM18=0,"",Import!AM18)</f>
        <v>43371</v>
      </c>
      <c r="BJ28" s="118">
        <f t="array" ref="BJ28">IFERROR(IF(BI28="",IF(BG28="",IF(BE28="","",IF($AE28=2013,VLOOKUP(Brut!BE28+1,Semaines!$A$2:$L$523,11,FALSE),IF($AE28=2014,VLOOKUP(Brut!BE28+1,Semaines!$B$2:$L$523,10,FALSE),IF($AE28=2015,VLOOKUP(Brut!BE28+1,Semaines!$C$2:$L$523,9,FALSE),IF($AE28=2016,VLOOKUP(Brut!BE28+1,Semaines!$D$2:$L$523,8,FALSE),IF($AE28=2017,VLOOKUP(Brut!BE28+1,Semaines!$E$2:$L$523,7,FALSE),IF($AE28=2018,VLOOKUP(Brut!BE28+1,Semaines!$F$2:$L$523,6,FALSE),IF($AE28=2019,VLOOKUP(Brut!BE28+1,Semaines!$G$2:$L$523,5,FALSE),IF($AE28=2020,VLOOKUP(Brut!BE28+1,Semaines!$H$2:$L$523,4,FALSE),IF($AE28=2021,VLOOKUP(Brut!BE28+1,Semaines!$I$2:$L$523,3,FALSE),IF($AE28=2022,VLOOKUP(Brut!BE28+1,Semaines!$J$2:$L$523,2,FALSE),""))))))))))),IF(BH28="",IF($AE28=2013,VLOOKUP(Brut!BE28+1,Semaines!$A$2:$L$523,11,FALSE),IF($AE28=2014,VLOOKUP(Brut!BE28+1,Semaines!$B$2:$L$523,10,FALSE),IF($AE28=2015,VLOOKUP(Brut!BE28+1,Semaines!$C$2:$L$523,9,FALSE),IF($AE28=2016,VLOOKUP(Brut!BE28+1,Semaines!$D$2:$L$523,8,FALSE),IF($AE28=2017,VLOOKUP(Brut!BE28+1,Semaines!$E$2:$L$523,7,FALSE),IF($AE28=2018,VLOOKUP(Brut!BE28+1,Semaines!$F$2:$L$523,6,FALSE),IF($AE28=2019,VLOOKUP(Brut!BE28+1,Semaines!$G$2:$L$523,5,FALSE),IF($AE28=2020,VLOOKUP(Brut!BE28+1,Semaines!$H$2:$L$523,4,FALSE),IF($AE28=2021,VLOOKUP(Brut!BE28+1,Semaines!$I$2:$L$523,3,FALSE),IF($AE28=2022,VLOOKUP(Brut!BE28+1,Semaines!$J$2:$L$523,2,FALSE),"")))))))))),IF($AE28=2013,VLOOKUP(Brut!BG28+1,Semaines!$A$2:$L$523,11,FALSE),IF($AE28=2014,VLOOKUP(Brut!BG28+1,Semaines!$B$2:$L$523,10,FALSE),IF($AE28=2015,VLOOKUP(Brut!BG28+1,Semaines!$C$2:$L$523,9,FALSE),IF($AE28=2016,VLOOKUP(Brut!BG28+1,Semaines!$D$2:$L$523,8,FALSE),IF($AE28=2017,VLOOKUP(Brut!BG28+1,Semaines!$E$2:$L$523,7,FALSE),IF($AE28=2018,VLOOKUP(Brut!BG28+1,Semaines!$F$2:$L$523,6,FALSE),IF($AE28=2019,VLOOKUP(Brut!BG28+1,Semaines!$G$2:$L$523,5,FALSE),IF($AE28=2020,VLOOKUP(Brut!BG28+1,Semaines!$H$2:$L$523,4,FALSE),IF($AE28=2021,VLOOKUP(Brut!BG28+1,Semaines!$I$2:$L$523,3,FALSE),IF($AE28=2022,VLOOKUP(Brut!BG28+1,Semaines!$J$2:$L$523,2,FALSE),"")))))))))))),_xlfn.ISOWEEKNUM(BI28)),"")</f>
        <v>39</v>
      </c>
      <c r="BK28" s="119">
        <f>IF(BI28="",IF(BH28="",IF(BF28="","",IF($AE28=2013,VLOOKUP(Brut!BJ28,Semaines!$A$2:$L$523,12,FALSE),IF($AE28=2014,VLOOKUP(Brut!BJ28,Semaines!$B$2:$L$523,11,FALSE),IF($AE28=2015,VLOOKUP(Brut!BJ28,Semaines!$C$2:$L$523,10,FALSE),IF($AE28=2016,VLOOKUP(Brut!BJ28,Semaines!$D$2:$L$523,9,FALSE),IF($AE28=2017,VLOOKUP(Brut!BJ28,Semaines!$E$2:$L$523,8,FALSE),IF($AE28=2018,VLOOKUP(Brut!BJ28,Semaines!$F$2:$L$523,7,FALSE),IF($AE28=2019,VLOOKUP(Brut!BJ28,Semaines!$G$2:$L$523,6,FALSE),IF($AE28=2020,VLOOKUP(Brut!BJ28,Semaines!$H$2:$L$523,5,FALSE),IF($AE28=2021,VLOOKUP(Brut!BJ28,Semaines!$I$2:$L$523,4,FALSE),IF($AE28=2022,VLOOKUP(Brut!BJ28,Semaines!$J$2:$L$523,3,FALSE),""))))))))))),IF(BG28="",IF($AE28=2013,VLOOKUP(Brut!BJ28,Semaines!$A$2:$L$523,12,FALSE),IF($AE28=2014,VLOOKUP(Brut!BJ28,Semaines!$B$2:$L$523,11,FALSE),IF($AE28=2015,VLOOKUP(Brut!BJ28,Semaines!$C$2:$L$523,10,FALSE),IF($AE28=2016,VLOOKUP(Brut!BJ28,Semaines!$D$2:$L$523,9,FALSE),IF($AE28=2017,VLOOKUP(Brut!BJ28,Semaines!$E$2:$L$523,8,FALSE),IF($AE28=2018,VLOOKUP(Brut!BJ28,Semaines!$F$2:$L$523,7,FALSE),IF($AE28=2019,VLOOKUP(Brut!BJ28,Semaines!$G$2:$L$523,6,FALSE),IF($AE28=2020,VLOOKUP(Brut!BJ28,Semaines!$H$2:$L$523,5,FALSE),IF($AE28=2021,VLOOKUP(Brut!BJ28,Semaines!$I$2:$L$523,4,FALSE),IF($AE28=2022,VLOOKUP(Brut!BJ28,Semaines!$J$2:$L$523,3,FALSE),"")))))))))),IF(BF28="","",IF($AE28=2013,VLOOKUP(Brut!BJ28,Semaines!$A$2:$L$523,12,FALSE),IF($AE28=2014,VLOOKUP(Brut!BJ28,Semaines!$B$2:$L$523,11,FALSE),IF($AE28=2015,VLOOKUP(Brut!BJ28,Semaines!$C$2:$L$523,10,FALSE),IF($AE28=2016,VLOOKUP(Brut!BJ28,Semaines!$D$2:$L$523,9,FALSE),IF($AE28=2017,VLOOKUP(Brut!BJ28,Semaines!$E$2:$L$523,8,FALSE),IF($AE28=2018,VLOOKUP(Brut!BJ28,Semaines!$F$2:$L$523,7,FALSE),IF($AE28=2019,VLOOKUP(Brut!BJ28,Semaines!$G$2:$L$523,6,FALSE),IF($AE28=2020,VLOOKUP(Brut!BJ28,Semaines!$H$2:$L$523,5,FALSE),IF($AE28=2021,VLOOKUP(Brut!BJ28,Semaines!$I$2:$L$523,4,FALSE),IF($AE28=2022,VLOOKUP(Brut!BJ28,Semaines!$J$2:$L$523,3,FALSE),""))))))))))))),IF(AND(MONTH(BI28)=12,_xlfn.ISOWEEKNUM(BI28)=1),YEAR(BI28)+1,YEAR(BI28)))</f>
        <v>2018</v>
      </c>
      <c r="BL28" s="132"/>
      <c r="BM28" s="133"/>
      <c r="BN28" s="118">
        <f>IF($AE28=2013,VLOOKUP(Brut!BN28,Semaines!$A$2:$L$523,11,FALSE),IF($AE28=2014,VLOOKUP(Brut!BN28,Semaines!$B$2:$L$523,10,FALSE),IF($AE28=2015,VLOOKUP(Brut!BN28,Semaines!$C$2:$L$523,9,FALSE),IF($AE28=2016,VLOOKUP(Brut!BN28,Semaines!$D$2:$L$523,8,FALSE),IF($AE28=2017,VLOOKUP(Brut!BN28,Semaines!$E$2:$L$523,7,FALSE),IF($AE28=2018,VLOOKUP(Brut!BN28,Semaines!$F$2:$L$523,6,FALSE),IF($AE28=2019,VLOOKUP(Brut!BN28,Semaines!$G$2:$L$523,5,FALSE),IF($AE28=2020,VLOOKUP(Brut!BN28,Semaines!$H$2:$L$523,4,FALSE),IF($AE28=2021,VLOOKUP(Brut!BN28,Semaines!$I$2:$L$523,3,FALSE),IF($AE28=2022,VLOOKUP(Brut!BN28,Semaines!$J$2:$L$523,2,FALSE),""))))))))))</f>
        <v>30</v>
      </c>
      <c r="BO28" s="119">
        <f>IF($AE28=2013,VLOOKUP(Brut!BN28,Semaines!$A$2:$L$523,12,FALSE),IF($AE28=2014,VLOOKUP(Brut!BN28,Semaines!$B$2:$L$523,11,FALSE),IF($AE28=2015,VLOOKUP(Brut!BN28,Semaines!$C$2:$L$523,10,FALSE),IF($AE28=2016,VLOOKUP(Brut!BN28,Semaines!$D$2:$L$523,9,FALSE),IF($AE28=2017,VLOOKUP(Brut!BN28,Semaines!$E$2:$L$523,8,FALSE),IF($AE28=2018,VLOOKUP(Brut!BN28,Semaines!$F$2:$L$523,7,FALSE),IF($AE28=2019,VLOOKUP(Brut!BN28,Semaines!$G$2:$L$523,6,FALSE),IF($AE28=2020,VLOOKUP(Brut!BN28,Semaines!$H$2:$L$523,5,FALSE),IF($AE28=2021,VLOOKUP(Brut!BN28,Semaines!$I$2:$L$523,4,FALSE),IF($AE28=2022,VLOOKUP(Brut!BN28,Semaines!$J$2:$L$523,3,FALSE),""))))))))))</f>
        <v>2018</v>
      </c>
      <c r="BP28" s="134"/>
      <c r="BQ28" s="133"/>
      <c r="BR28" s="208"/>
      <c r="BS28" s="118">
        <f>IF($AE28=2013,VLOOKUP(Brut!BS28,Semaines!$A$2:$L$523,11,FALSE),IF($AE28=2014,VLOOKUP(Brut!BS28,Semaines!$B$2:$L$523,10,FALSE),IF($AE28=2015,VLOOKUP(Brut!BS28,Semaines!$C$2:$L$523,9,FALSE),IF($AE28=2016,VLOOKUP(Brut!BS28,Semaines!$D$2:$L$523,8,FALSE),IF($AE28=2017,VLOOKUP(Brut!BS28,Semaines!$E$2:$L$523,7,FALSE),IF($AE28=2018,VLOOKUP(Brut!BS28,Semaines!$F$2:$L$523,6,FALSE),IF($AE28=2019,VLOOKUP(Brut!BS28,Semaines!$G$2:$L$523,5,FALSE),IF($AE28=2020,VLOOKUP(Brut!BS28,Semaines!$H$2:$L$523,4,FALSE),IF($AE28=2021,VLOOKUP(Brut!BS28,Semaines!$I$2:$L$523,3,FALSE),IF($AE28=2022,VLOOKUP(Brut!BS28,Semaines!$J$2:$L$523,2,FALSE),""))))))))))</f>
        <v>32</v>
      </c>
      <c r="BT28" s="119">
        <f>IF($AE28=2013,VLOOKUP(Brut!BS28,Semaines!$A$2:$L$523,12,FALSE),IF($AE28=2014,VLOOKUP(Brut!BS28,Semaines!$B$2:$L$523,11,FALSE),IF($AE28=2015,VLOOKUP(Brut!BS28,Semaines!$C$2:$L$523,10,FALSE),IF($AE28=2016,VLOOKUP(Brut!BS28,Semaines!$D$2:$L$523,9,FALSE),IF($AE28=2017,VLOOKUP(Brut!BS28,Semaines!$E$2:$L$523,8,FALSE),IF($AE28=2018,VLOOKUP(Brut!BS28,Semaines!$F$2:$L$523,7,FALSE),IF($AE28=2019,VLOOKUP(Brut!BS28,Semaines!$G$2:$L$523,6,FALSE),IF($AE28=2020,VLOOKUP(Brut!BS28,Semaines!$H$2:$L$523,5,FALSE),IF($AE28=2021,VLOOKUP(Brut!BS28,Semaines!$I$2:$L$523,4,FALSE),IF($AE28=2022,VLOOKUP(Brut!BS28,Semaines!$J$2:$L$523,3,FALSE),""))))))))))</f>
        <v>2018</v>
      </c>
      <c r="BU28" s="134"/>
      <c r="BV28" s="133"/>
      <c r="BW28" s="208"/>
      <c r="BX28" s="118">
        <f>IF($AE28=2013,VLOOKUP(Brut!BX28,Semaines!$A$2:$L$523,11,FALSE),IF($AE28=2014,VLOOKUP(Brut!BX28,Semaines!$B$2:$L$523,10,FALSE),IF($AE28=2015,VLOOKUP(Brut!BX28,Semaines!$C$2:$L$523,9,FALSE),IF($AE28=2016,VLOOKUP(Brut!BX28,Semaines!$D$2:$L$523,8,FALSE),IF($AE28=2017,VLOOKUP(Brut!BX28,Semaines!$E$2:$L$523,7,FALSE),IF($AE28=2018,VLOOKUP(Brut!BX28,Semaines!$F$2:$L$523,6,FALSE),IF($AE28=2019,VLOOKUP(Brut!BX28,Semaines!$G$2:$L$523,5,FALSE),IF($AE28=2020,VLOOKUP(Brut!BX28,Semaines!$H$2:$L$523,4,FALSE),IF($AE28=2021,VLOOKUP(Brut!BX28,Semaines!$I$2:$L$523,3,FALSE),IF($AE28=2022,VLOOKUP(Brut!BX28,Semaines!$J$2:$L$523,2,FALSE),""))))))))))</f>
        <v>34</v>
      </c>
      <c r="BY28" s="119">
        <f>IF($AE28=2013,VLOOKUP(Brut!BX28,Semaines!$A$2:$L$523,12,FALSE),IF($AE28=2014,VLOOKUP(Brut!BX28,Semaines!$B$2:$L$523,11,FALSE),IF($AE28=2015,VLOOKUP(Brut!BX28,Semaines!$C$2:$L$523,10,FALSE),IF($AE28=2016,VLOOKUP(Brut!BX28,Semaines!$D$2:$L$523,9,FALSE),IF($AE28=2017,VLOOKUP(Brut!BX28,Semaines!$E$2:$L$523,8,FALSE),IF($AE28=2018,VLOOKUP(Brut!BX28,Semaines!$F$2:$L$523,7,FALSE),IF($AE28=2019,VLOOKUP(Brut!BX28,Semaines!$G$2:$L$523,6,FALSE),IF($AE28=2020,VLOOKUP(Brut!BX28,Semaines!$H$2:$L$523,5,FALSE),IF($AE28=2021,VLOOKUP(Brut!BX28,Semaines!$I$2:$L$523,4,FALSE),IF($AE28=2022,VLOOKUP(Brut!BX28,Semaines!$J$2:$L$523,3,FALSE),""))))))))))</f>
        <v>2018</v>
      </c>
      <c r="BZ28" s="134"/>
      <c r="CA28" s="133"/>
      <c r="CB28" s="130">
        <f>IF(Import!AQ18=0,"",Import!AQ18)</f>
        <v>43398</v>
      </c>
      <c r="CC28" s="118">
        <f t="array" ref="CC28">IFERROR(IF(CB28="",IF(BZ28="",IF(BX28="","",IF($AE28=2013,VLOOKUP(Brut!BX28+1,Semaines!$A$2:$L$523,11,FALSE),IF($AE28=2014,VLOOKUP(Brut!BX28+1,Semaines!$B$2:$L$523,10,FALSE),IF($AE28=2015,VLOOKUP(Brut!BX28+1,Semaines!$C$2:$L$523,9,FALSE),IF($AE28=2016,VLOOKUP(Brut!BX28+1,Semaines!$D$2:$L$523,8,FALSE),IF($AE28=2017,VLOOKUP(Brut!BX28+1,Semaines!$E$2:$L$523,7,FALSE),IF($AE28=2018,VLOOKUP(Brut!BX28+1,Semaines!$F$2:$L$523,6,FALSE),IF($AE28=2019,VLOOKUP(Brut!BX28+1,Semaines!$G$2:$L$523,5,FALSE),IF($AE28=2020,VLOOKUP(Brut!BX28+1,Semaines!$H$2:$L$523,4,FALSE),IF($AE28=2021,VLOOKUP(Brut!BX28+1,Semaines!$I$2:$L$523,3,FALSE),IF($AE28=2022,VLOOKUP(Brut!BX28+1,Semaines!$J$2:$L$523,2,FALSE),""))))))))))),IF(CA28="",IF($AE28=2013,VLOOKUP(Brut!BX28+1,Semaines!$A$2:$L$523,11,FALSE),IF($AE28=2014,VLOOKUP(Brut!BX28+1,Semaines!$B$2:$L$523,10,FALSE),IF($AE28=2015,VLOOKUP(Brut!BX28+1,Semaines!$C$2:$L$523,9,FALSE),IF($AE28=2016,VLOOKUP(Brut!BX28+1,Semaines!$D$2:$L$523,8,FALSE),IF($AE28=2017,VLOOKUP(Brut!BX28+1,Semaines!$E$2:$L$523,7,FALSE),IF($AE28=2018,VLOOKUP(Brut!BX28+1,Semaines!$F$2:$L$523,6,FALSE),IF($AE28=2019,VLOOKUP(Brut!BX28+1,Semaines!$G$2:$L$523,5,FALSE),IF($AE28=2020,VLOOKUP(Brut!BX28+1,Semaines!$H$2:$L$523,4,FALSE),IF($AE28=2021,VLOOKUP(Brut!BX28+1,Semaines!$I$2:$L$523,3,FALSE),IF($AE28=2022,VLOOKUP(Brut!BX28+1,Semaines!$J$2:$L$523,2,FALSE),"")))))))))),IF($AE28=2013,VLOOKUP(Brut!BZ28+1,Semaines!$A$2:$L$523,11,FALSE),IF($AE28=2014,VLOOKUP(Brut!BZ28+1,Semaines!$B$2:$L$523,10,FALSE),IF($AE28=2015,VLOOKUP(Brut!BZ28+1,Semaines!$C$2:$L$523,9,FALSE),IF($AE28=2016,VLOOKUP(Brut!BZ28+1,Semaines!$D$2:$L$523,8,FALSE),IF($AE28=2017,VLOOKUP(Brut!BZ28+1,Semaines!$E$2:$L$523,7,FALSE),IF($AE28=2018,VLOOKUP(Brut!BZ28+1,Semaines!$F$2:$L$523,6,FALSE),IF($AE28=2019,VLOOKUP(Brut!BZ28+1,Semaines!$G$2:$L$523,5,FALSE),IF($AE28=2020,VLOOKUP(Brut!BZ28+1,Semaines!$H$2:$L$523,4,FALSE),IF($AE28=2021,VLOOKUP(Brut!BZ28+1,Semaines!$I$2:$L$523,3,FALSE),IF($AE28=2022,VLOOKUP(Brut!BZ28+1,Semaines!$J$2:$L$523,2,FALSE),"")))))))))))),_xlfn.ISOWEEKNUM(CB28)),"")</f>
        <v>43</v>
      </c>
      <c r="CD28" s="119">
        <f>IF(CB28="",IF(CA28="",IF(BY28="","",IF($AE28=2013,VLOOKUP(Brut!CC28,Semaines!$A$2:$L$523,12,FALSE),IF($AE28=2014,VLOOKUP(Brut!CC28,Semaines!$B$2:$L$523,11,FALSE),IF($AE28=2015,VLOOKUP(Brut!CC28,Semaines!$C$2:$L$523,10,FALSE),IF($AE28=2016,VLOOKUP(Brut!CC28,Semaines!$D$2:$L$523,9,FALSE),IF($AE28=2017,VLOOKUP(Brut!CC28,Semaines!$E$2:$L$523,8,FALSE),IF($AE28=2018,VLOOKUP(Brut!CC28,Semaines!$F$2:$L$523,7,FALSE),IF($AE28=2019,VLOOKUP(Brut!CC28,Semaines!$G$2:$L$523,6,FALSE),IF($AE28=2020,VLOOKUP(Brut!CC28,Semaines!$H$2:$L$523,5,FALSE),IF($AE28=2021,VLOOKUP(Brut!CC28,Semaines!$I$2:$L$523,4,FALSE),IF($AE28=2022,VLOOKUP(Brut!CC28,Semaines!$J$2:$L$523,3,FALSE),""))))))))))),IF(BZ28="",IF($AE28=2013,VLOOKUP(Brut!CC28,Semaines!$A$2:$L$523,12,FALSE),IF($AE28=2014,VLOOKUP(Brut!CC28,Semaines!$B$2:$L$523,11,FALSE),IF($AE28=2015,VLOOKUP(Brut!CC28,Semaines!$C$2:$L$523,10,FALSE),IF($AE28=2016,VLOOKUP(Brut!CC28,Semaines!$D$2:$L$523,9,FALSE),IF($AE28=2017,VLOOKUP(Brut!CC28,Semaines!$E$2:$L$523,8,FALSE),IF($AE28=2018,VLOOKUP(Brut!CC28,Semaines!$F$2:$L$523,7,FALSE),IF($AE28=2019,VLOOKUP(Brut!CC28,Semaines!$G$2:$L$523,6,FALSE),IF($AE28=2020,VLOOKUP(Brut!CC28,Semaines!$H$2:$L$523,5,FALSE),IF($AE28=2021,VLOOKUP(Brut!CC28,Semaines!$I$2:$L$523,4,FALSE),IF($AE28=2022,VLOOKUP(Brut!CC28,Semaines!$J$2:$L$523,3,FALSE),"")))))))))),IF(BY28="","",IF($AE28=2013,VLOOKUP(Brut!CC28,Semaines!$A$2:$L$523,12,FALSE),IF($AE28=2014,VLOOKUP(Brut!CC28,Semaines!$B$2:$L$523,11,FALSE),IF($AE28=2015,VLOOKUP(Brut!CC28,Semaines!$C$2:$L$523,10,FALSE),IF($AE28=2016,VLOOKUP(Brut!CC28,Semaines!$D$2:$L$523,9,FALSE),IF($AE28=2017,VLOOKUP(Brut!CC28,Semaines!$E$2:$L$523,8,FALSE),IF($AE28=2018,VLOOKUP(Brut!CC28,Semaines!$F$2:$L$523,7,FALSE),IF($AE28=2019,VLOOKUP(Brut!CC28,Semaines!$G$2:$L$523,6,FALSE),IF($AE28=2020,VLOOKUP(Brut!CC28,Semaines!$H$2:$L$523,5,FALSE),IF($AE28=2021,VLOOKUP(Brut!CC28,Semaines!$I$2:$L$523,4,FALSE),IF($AE28=2022,VLOOKUP(Brut!CC28,Semaines!$J$2:$L$523,3,FALSE),""))))))))))))),IF(AND(MONTH(CB28)=12,_xlfn.ISOWEEKNUM(CB28)=1),YEAR(CB28)+1,YEAR(CB28)))</f>
        <v>2018</v>
      </c>
      <c r="CE28" s="132"/>
      <c r="CF28" s="133"/>
      <c r="CG28" s="118">
        <f>IF($AE28=2013,VLOOKUP(Brut!CG28,Semaines!$A$2:$L$523,11,FALSE),IF($AE28=2014,VLOOKUP(Brut!CG28,Semaines!$B$2:$L$523,10,FALSE),IF($AE28=2015,VLOOKUP(Brut!CG28,Semaines!$C$2:$L$523,9,FALSE),IF($AE28=2016,VLOOKUP(Brut!CG28,Semaines!$D$2:$L$523,8,FALSE),IF($AE28=2017,VLOOKUP(Brut!CG28,Semaines!$E$2:$L$523,7,FALSE),IF($AE28=2018,VLOOKUP(Brut!CG28,Semaines!$F$2:$L$523,6,FALSE),IF($AE28=2019,VLOOKUP(Brut!CG28,Semaines!$G$2:$L$523,5,FALSE),IF($AE28=2020,VLOOKUP(Brut!CG28,Semaines!$H$2:$L$523,4,FALSE),IF($AE28=2021,VLOOKUP(Brut!CG28,Semaines!$I$2:$L$523,3,FALSE),IF($AE28=2022,VLOOKUP(Brut!CG28,Semaines!$J$2:$L$523,2,FALSE),""))))))))))</f>
        <v>35</v>
      </c>
      <c r="CH28" s="119">
        <f>IF($AE28=2013,VLOOKUP(Brut!CG28,Semaines!$A$2:$L$523,12,FALSE),IF($AE28=2014,VLOOKUP(Brut!CG28,Semaines!$B$2:$L$523,11,FALSE),IF($AE28=2015,VLOOKUP(Brut!CG28,Semaines!$C$2:$L$523,10,FALSE),IF($AE28=2016,VLOOKUP(Brut!CG28,Semaines!$D$2:$L$523,9,FALSE),IF($AE28=2017,VLOOKUP(Brut!CG28,Semaines!$E$2:$L$523,8,FALSE),IF($AE28=2018,VLOOKUP(Brut!CG28,Semaines!$F$2:$L$523,7,FALSE),IF($AE28=2019,VLOOKUP(Brut!CG28,Semaines!$G$2:$L$523,6,FALSE),IF($AE28=2020,VLOOKUP(Brut!CG28,Semaines!$H$2:$L$523,5,FALSE),IF($AE28=2021,VLOOKUP(Brut!CG28,Semaines!$I$2:$L$523,4,FALSE),IF($AE28=2022,VLOOKUP(Brut!CG28,Semaines!$J$2:$L$523,3,FALSE),""))))))))))</f>
        <v>2018</v>
      </c>
      <c r="CI28" s="134"/>
      <c r="CJ28" s="133"/>
      <c r="CK28" s="208"/>
      <c r="CL28" s="118">
        <f>IF($AE28=2013,VLOOKUP(Brut!CL28,Semaines!$A$2:$L$523,11,FALSE),IF($AE28=2014,VLOOKUP(Brut!CL28,Semaines!$B$2:$L$523,10,FALSE),IF($AE28=2015,VLOOKUP(Brut!CL28,Semaines!$C$2:$L$523,9,FALSE),IF($AE28=2016,VLOOKUP(Brut!CL28,Semaines!$D$2:$L$523,8,FALSE),IF($AE28=2017,VLOOKUP(Brut!CL28,Semaines!$E$2:$L$523,7,FALSE),IF($AE28=2018,VLOOKUP(Brut!CL28,Semaines!$F$2:$L$523,6,FALSE),IF($AE28=2019,VLOOKUP(Brut!CL28,Semaines!$G$2:$L$523,5,FALSE),IF($AE28=2020,VLOOKUP(Brut!CL28,Semaines!$H$2:$L$523,4,FALSE),IF($AE28=2021,VLOOKUP(Brut!CL28,Semaines!$I$2:$L$523,3,FALSE),IF($AE28=2022,VLOOKUP(Brut!CL28,Semaines!$J$2:$L$523,2,FALSE),""))))))))))</f>
        <v>36</v>
      </c>
      <c r="CM28" s="119">
        <f>IF($AE28=2013,VLOOKUP(Brut!CL28,Semaines!$A$2:$L$523,12,FALSE),IF($AE28=2014,VLOOKUP(Brut!CL28,Semaines!$B$2:$L$523,11,FALSE),IF($AE28=2015,VLOOKUP(Brut!CL28,Semaines!$C$2:$L$523,10,FALSE),IF($AE28=2016,VLOOKUP(Brut!CL28,Semaines!$D$2:$L$523,9,FALSE),IF($AE28=2017,VLOOKUP(Brut!CL28,Semaines!$E$2:$L$523,8,FALSE),IF($AE28=2018,VLOOKUP(Brut!CL28,Semaines!$F$2:$L$523,7,FALSE),IF($AE28=2019,VLOOKUP(Brut!CL28,Semaines!$G$2:$L$523,6,FALSE),IF($AE28=2020,VLOOKUP(Brut!CL28,Semaines!$H$2:$L$523,5,FALSE),IF($AE28=2021,VLOOKUP(Brut!CL28,Semaines!$I$2:$L$523,4,FALSE),IF($AE28=2022,VLOOKUP(Brut!CL28,Semaines!$J$2:$L$523,3,FALSE),""))))))))))</f>
        <v>2018</v>
      </c>
      <c r="CN28" s="134"/>
      <c r="CO28" s="133"/>
      <c r="CP28" s="118">
        <f>IF($AE28=2013,VLOOKUP(Brut!CP28,Semaines!$A$2:$L$523,11,FALSE),IF($AE28=2014,VLOOKUP(Brut!CP28,Semaines!$B$2:$L$523,10,FALSE),IF($AE28=2015,VLOOKUP(Brut!CP28,Semaines!$C$2:$L$523,9,FALSE),IF($AE28=2016,VLOOKUP(Brut!CP28,Semaines!$D$2:$L$523,8,FALSE),IF($AE28=2017,VLOOKUP(Brut!CP28,Semaines!$E$2:$L$523,7,FALSE),IF($AE28=2018,VLOOKUP(Brut!CP28,Semaines!$F$2:$L$523,6,FALSE),IF($AE28=2019,VLOOKUP(Brut!CP28,Semaines!$G$2:$L$523,5,FALSE),IF($AE28=2020,VLOOKUP(Brut!CP28,Semaines!$H$2:$L$523,4,FALSE),IF($AE28=2021,VLOOKUP(Brut!CP28,Semaines!$I$2:$L$523,3,FALSE),IF($AE28=2022,VLOOKUP(Brut!CP28,Semaines!$J$2:$L$523,2,FALSE),""))))))))))</f>
        <v>36</v>
      </c>
      <c r="CQ28" s="119">
        <f>IF($AE28=2013,VLOOKUP(Brut!CP28,Semaines!$A$2:$L$523,12,FALSE),IF($AE28=2014,VLOOKUP(Brut!CP28,Semaines!$B$2:$L$523,11,FALSE),IF($AE28=2015,VLOOKUP(Brut!CP28,Semaines!$C$2:$L$523,10,FALSE),IF($AE28=2016,VLOOKUP(Brut!CP28,Semaines!$D$2:$L$523,9,FALSE),IF($AE28=2017,VLOOKUP(Brut!CP28,Semaines!$E$2:$L$523,8,FALSE),IF($AE28=2018,VLOOKUP(Brut!CP28,Semaines!$F$2:$L$523,7,FALSE),IF($AE28=2019,VLOOKUP(Brut!CP28,Semaines!$G$2:$L$523,6,FALSE),IF($AE28=2020,VLOOKUP(Brut!CP28,Semaines!$H$2:$L$523,5,FALSE),IF($AE28=2021,VLOOKUP(Brut!CP28,Semaines!$I$2:$L$523,4,FALSE),IF($AE28=2022,VLOOKUP(Brut!CP28,Semaines!$J$2:$L$523,3,FALSE),""))))))))))</f>
        <v>2018</v>
      </c>
      <c r="CR28" s="134"/>
      <c r="CS28" s="133"/>
      <c r="CT28" s="208"/>
      <c r="CU28" s="118">
        <f>IF($AE28=2013,VLOOKUP(Brut!CV28,Semaines!$A$2:$L$523,11,FALSE),IF($AE28=2014,VLOOKUP(Brut!CV28,Semaines!$B$2:$L$523,10,FALSE),IF($AE28=2015,VLOOKUP(Brut!CV28,Semaines!$C$2:$L$523,9,FALSE),IF($AE28=2016,VLOOKUP(Brut!CV28,Semaines!$D$2:$L$523,8,FALSE),IF($AE28=2017,VLOOKUP(Brut!CV28,Semaines!$E$2:$L$523,7,FALSE),IF($AE28=2018,VLOOKUP(Brut!CV28,Semaines!$F$2:$L$523,6,FALSE),IF($AE28=2019,VLOOKUP(Brut!CV28,Semaines!$G$2:$L$523,5,FALSE),IF($AE28=2020,VLOOKUP(Brut!CV28,Semaines!$H$2:$L$523,4,FALSE),IF($AE28=2021,VLOOKUP(Brut!CV28,Semaines!$I$2:$L$523,3,FALSE),IF($AE28=2022,VLOOKUP(Brut!CV28,Semaines!$J$2:$L$523,2,FALSE),""))))))))))</f>
        <v>36</v>
      </c>
      <c r="CV28" s="119">
        <f>IF($AE28=2013,VLOOKUP(Brut!CV28,Semaines!$A$2:$L$523,12,FALSE),IF($AE28=2014,VLOOKUP(Brut!CV28,Semaines!$B$2:$L$523,11,FALSE),IF($AE28=2015,VLOOKUP(Brut!CV28,Semaines!$C$2:$L$523,10,FALSE),IF($AE28=2016,VLOOKUP(Brut!CV28,Semaines!$D$2:$L$523,9,FALSE),IF($AE28=2017,VLOOKUP(Brut!CV28,Semaines!$E$2:$L$523,8,FALSE),IF($AE28=2018,VLOOKUP(Brut!CV28,Semaines!$F$2:$L$523,7,FALSE),IF($AE28=2019,VLOOKUP(Brut!CV28,Semaines!$G$2:$L$523,6,FALSE),IF($AE28=2020,VLOOKUP(Brut!CV28,Semaines!$H$2:$L$523,5,FALSE),IF($AE28=2021,VLOOKUP(Brut!CV28,Semaines!$I$2:$L$523,4,FALSE),IF($AE28=2022,VLOOKUP(Brut!CV28,Semaines!$J$2:$L$523,3,FALSE),""))))))))))</f>
        <v>2018</v>
      </c>
      <c r="CW28" s="134"/>
      <c r="CX28" s="133"/>
      <c r="CY28" s="208"/>
      <c r="CZ28" s="118">
        <f>IF($AE28=2013,VLOOKUP(Brut!DB28,Semaines!$A$2:$L$523,11,FALSE),IF($AE28=2014,VLOOKUP(Brut!DB28,Semaines!$B$2:$L$523,10,FALSE),IF($AE28=2015,VLOOKUP(Brut!DB28,Semaines!$C$2:$L$523,9,FALSE),IF($AE28=2016,VLOOKUP(Brut!DB28,Semaines!$D$2:$L$523,8,FALSE),IF($AE28=2017,VLOOKUP(Brut!DB28,Semaines!$E$2:$L$523,7,FALSE),IF($AE28=2018,VLOOKUP(Brut!DB28,Semaines!$F$2:$L$523,6,FALSE),IF($AE28=2019,VLOOKUP(Brut!DB28,Semaines!$G$2:$L$523,5,FALSE),IF($AE28=2020,VLOOKUP(Brut!DB28,Semaines!$H$2:$L$523,4,FALSE),IF($AE28=2021,VLOOKUP(Brut!DB28,Semaines!$I$2:$L$523,3,FALSE),IF($AE28=2022,VLOOKUP(Brut!DB28,Semaines!$J$2:$L$523,2,FALSE),""))))))))))</f>
        <v>36</v>
      </c>
      <c r="DA28" s="119">
        <f>IF($AE28=2013,VLOOKUP(Brut!DB28,Semaines!$A$2:$L$523,12,FALSE),IF($AE28=2014,VLOOKUP(Brut!DB28,Semaines!$B$2:$L$523,11,FALSE),IF($AE28=2015,VLOOKUP(Brut!DB28,Semaines!$C$2:$L$523,10,FALSE),IF($AE28=2016,VLOOKUP(Brut!DB28,Semaines!$D$2:$L$523,9,FALSE),IF($AE28=2017,VLOOKUP(Brut!DB28,Semaines!$E$2:$L$523,8,FALSE),IF($AE28=2018,VLOOKUP(Brut!DB28,Semaines!$F$2:$L$523,7,FALSE),IF($AE28=2019,VLOOKUP(Brut!DB28,Semaines!$G$2:$L$523,6,FALSE),IF($AE28=2020,VLOOKUP(Brut!DB28,Semaines!$H$2:$L$523,5,FALSE),IF($AE28=2021,VLOOKUP(Brut!DB28,Semaines!$I$2:$L$523,4,FALSE),IF($AE28=2022,VLOOKUP(Brut!DB28,Semaines!$J$2:$L$523,3,FALSE),""))))))))))</f>
        <v>2018</v>
      </c>
      <c r="DB28" s="134"/>
      <c r="DC28" s="133"/>
      <c r="DD28" s="210"/>
      <c r="DE28" s="209"/>
      <c r="DF28" s="208"/>
      <c r="DG28" s="118">
        <f>IF($AE28=2013,VLOOKUP(Brut!DI28,Semaines!$A$2:$L$523,11,FALSE),IF($AE28=2014,VLOOKUP(Brut!DI28,Semaines!$B$2:$L$523,10,FALSE),IF($AE28=2015,VLOOKUP(Brut!DI28,Semaines!$C$2:$L$523,9,FALSE),IF($AE28=2016,VLOOKUP(Brut!DI28,Semaines!$D$2:$L$523,8,FALSE),IF($AE28=2017,VLOOKUP(Brut!DI28,Semaines!$E$2:$L$523,7,FALSE),IF($AE28=2018,VLOOKUP(Brut!DI28,Semaines!$F$2:$L$523,6,FALSE),IF($AE28=2019,VLOOKUP(Brut!DI28,Semaines!$G$2:$L$523,5,FALSE),IF($AE28=2020,VLOOKUP(Brut!DI28,Semaines!$H$2:$L$523,4,FALSE),IF($AE28=2021,VLOOKUP(Brut!DI28,Semaines!$I$2:$L$523,3,FALSE),IF($AE28=2022,VLOOKUP(Brut!DI28,Semaines!$J$2:$L$523,2,FALSE),""))))))))))</f>
        <v>37</v>
      </c>
      <c r="DH28" s="119">
        <f>IF($AE28=2013,VLOOKUP(Brut!DI28,Semaines!$A$2:$L$523,12,FALSE),IF($AE28=2014,VLOOKUP(Brut!DI28,Semaines!$B$2:$L$523,11,FALSE),IF($AE28=2015,VLOOKUP(Brut!DI28,Semaines!$C$2:$L$523,10,FALSE),IF($AE28=2016,VLOOKUP(Brut!DI28,Semaines!$D$2:$L$523,9,FALSE),IF($AE28=2017,VLOOKUP(Brut!DI28,Semaines!$E$2:$L$523,8,FALSE),IF($AE28=2018,VLOOKUP(Brut!DI28,Semaines!$F$2:$L$523,7,FALSE),IF($AE28=2019,VLOOKUP(Brut!DI28,Semaines!$G$2:$L$523,6,FALSE),IF($AE28=2020,VLOOKUP(Brut!DI28,Semaines!$H$2:$L$523,5,FALSE),IF($AE28=2021,VLOOKUP(Brut!DI28,Semaines!$I$2:$L$523,4,FALSE),IF($AE28=2022,VLOOKUP(Brut!DI28,Semaines!$J$2:$L$523,3,FALSE),""))))))))))</f>
        <v>2018</v>
      </c>
      <c r="DI28" s="134"/>
      <c r="DJ28" s="133"/>
      <c r="DK28" s="208"/>
      <c r="DL28" s="118">
        <f>IF($AE28=2013,VLOOKUP(Brut!DN28,Semaines!$A$2:$L$523,11,FALSE),IF($AE28=2014,VLOOKUP(Brut!DN28,Semaines!$B$2:$L$523,10,FALSE),IF($AE28=2015,VLOOKUP(Brut!DN28,Semaines!$C$2:$L$523,9,FALSE),IF($AE28=2016,VLOOKUP(Brut!DN28,Semaines!$D$2:$L$523,8,FALSE),IF($AE28=2017,VLOOKUP(Brut!DN28,Semaines!$E$2:$L$523,7,FALSE),IF($AE28=2018,VLOOKUP(Brut!DN28,Semaines!$F$2:$L$523,6,FALSE),IF($AE28=2019,VLOOKUP(Brut!DN28,Semaines!$G$2:$L$523,5,FALSE),IF($AE28=2020,VLOOKUP(Brut!DN28,Semaines!$H$2:$L$523,4,FALSE),IF($AE28=2021,VLOOKUP(Brut!DN28,Semaines!$I$2:$L$523,3,FALSE),IF($AE28=2022,VLOOKUP(Brut!DN28,Semaines!$J$2:$L$523,2,FALSE),""))))))))))</f>
        <v>38</v>
      </c>
      <c r="DM28" s="119">
        <f>IF($AE28=2013,VLOOKUP(Brut!DN28,Semaines!$A$2:$L$523,12,FALSE),IF($AE28=2014,VLOOKUP(Brut!DN28,Semaines!$B$2:$L$523,11,FALSE),IF($AE28=2015,VLOOKUP(Brut!DN28,Semaines!$C$2:$L$523,10,FALSE),IF($AE28=2016,VLOOKUP(Brut!DN28,Semaines!$D$2:$L$523,9,FALSE),IF($AE28=2017,VLOOKUP(Brut!DN28,Semaines!$E$2:$L$523,8,FALSE),IF($AE28=2018,VLOOKUP(Brut!DN28,Semaines!$F$2:$L$523,7,FALSE),IF($AE28=2019,VLOOKUP(Brut!DN28,Semaines!$G$2:$L$523,6,FALSE),IF($AE28=2020,VLOOKUP(Brut!DN28,Semaines!$H$2:$L$523,5,FALSE),IF($AE28=2021,VLOOKUP(Brut!DN28,Semaines!$I$2:$L$523,4,FALSE),IF($AE28=2022,VLOOKUP(Brut!DN28,Semaines!$J$2:$L$523,3,FALSE),""))))))))))</f>
        <v>2018</v>
      </c>
      <c r="DN28" s="134"/>
      <c r="DO28" s="133"/>
      <c r="DP28" s="208"/>
      <c r="DQ28" s="209"/>
      <c r="DR28" s="208"/>
      <c r="DS28" s="118">
        <f>IF($AE28=2013,VLOOKUP(Brut!DU28,Semaines!$A$2:$L$523,11,FALSE),IF($AE28=2014,VLOOKUP(Brut!DU28,Semaines!$B$2:$L$523,10,FALSE),IF($AE28=2015,VLOOKUP(Brut!DU28,Semaines!$C$2:$L$523,9,FALSE),IF($AE28=2016,VLOOKUP(Brut!DU28,Semaines!$D$2:$L$523,8,FALSE),IF($AE28=2017,VLOOKUP(Brut!DU28,Semaines!$E$2:$L$523,7,FALSE),IF($AE28=2018,VLOOKUP(Brut!DU28,Semaines!$F$2:$L$523,6,FALSE),IF($AE28=2019,VLOOKUP(Brut!DU28,Semaines!$G$2:$L$523,5,FALSE),IF($AE28=2020,VLOOKUP(Brut!DU28,Semaines!$H$2:$L$523,4,FALSE),IF($AE28=2021,VLOOKUP(Brut!DU28,Semaines!$I$2:$L$523,3,FALSE),IF($AE28=2022,VLOOKUP(Brut!DU28,Semaines!$J$2:$L$523,2,FALSE),""))))))))))</f>
        <v>38</v>
      </c>
      <c r="DT28" s="119">
        <f>IF($AE28=2013,VLOOKUP(Brut!DU28,Semaines!$A$2:$L$523,12,FALSE),IF($AE28=2014,VLOOKUP(Brut!DU28,Semaines!$B$2:$L$523,11,FALSE),IF($AE28=2015,VLOOKUP(Brut!DU28,Semaines!$C$2:$L$523,10,FALSE),IF($AE28=2016,VLOOKUP(Brut!DU28,Semaines!$D$2:$L$523,9,FALSE),IF($AE28=2017,VLOOKUP(Brut!DU28,Semaines!$E$2:$L$523,8,FALSE),IF($AE28=2018,VLOOKUP(Brut!DU28,Semaines!$F$2:$L$523,7,FALSE),IF($AE28=2019,VLOOKUP(Brut!DU28,Semaines!$G$2:$L$523,6,FALSE),IF($AE28=2020,VLOOKUP(Brut!DU28,Semaines!$H$2:$L$523,5,FALSE),IF($AE28=2021,VLOOKUP(Brut!DU28,Semaines!$I$2:$L$523,4,FALSE),IF($AE28=2022,VLOOKUP(Brut!DU28,Semaines!$J$2:$L$523,3,FALSE),""))))))))))</f>
        <v>2018</v>
      </c>
      <c r="DU28" s="134"/>
      <c r="DV28" s="133"/>
      <c r="DW28" s="118">
        <f>IF($AE28=2013,VLOOKUP(Brut!DY28,Semaines!$A$2:$L$523,11,FALSE),IF($AE28=2014,VLOOKUP(Brut!DY28,Semaines!$B$2:$L$523,10,FALSE),IF($AE28=2015,VLOOKUP(Brut!DY28,Semaines!$C$2:$L$523,9,FALSE),IF($AE28=2016,VLOOKUP(Brut!DY28,Semaines!$D$2:$L$523,8,FALSE),IF($AE28=2017,VLOOKUP(Brut!DY28,Semaines!$E$2:$L$523,7,FALSE),IF($AE28=2018,VLOOKUP(Brut!DY28,Semaines!$F$2:$L$523,6,FALSE),IF($AE28=2019,VLOOKUP(Brut!DY28,Semaines!$G$2:$L$523,5,FALSE),IF($AE28=2020,VLOOKUP(Brut!DY28,Semaines!$H$2:$L$523,4,FALSE),IF($AE28=2021,VLOOKUP(Brut!DY28,Semaines!$I$2:$L$523,3,FALSE),IF($AE28=2022,VLOOKUP(Brut!DY28,Semaines!$J$2:$L$523,2,FALSE),""))))))))))</f>
        <v>39</v>
      </c>
      <c r="DX28" s="119">
        <f>IF($AE28=2013,VLOOKUP(Brut!DY28,Semaines!$A$2:$L$523,12,FALSE),IF($AE28=2014,VLOOKUP(Brut!DY28,Semaines!$B$2:$L$523,11,FALSE),IF($AE28=2015,VLOOKUP(Brut!DY28,Semaines!$C$2:$L$523,10,FALSE),IF($AE28=2016,VLOOKUP(Brut!DY28,Semaines!$D$2:$L$523,9,FALSE),IF($AE28=2017,VLOOKUP(Brut!DY28,Semaines!$E$2:$L$523,8,FALSE),IF($AE28=2018,VLOOKUP(Brut!DY28,Semaines!$F$2:$L$523,7,FALSE),IF($AE28=2019,VLOOKUP(Brut!DY28,Semaines!$G$2:$L$523,6,FALSE),IF($AE28=2020,VLOOKUP(Brut!DY28,Semaines!$H$2:$L$523,5,FALSE),IF($AE28=2021,VLOOKUP(Brut!DY28,Semaines!$I$2:$L$523,4,FALSE),IF($AE28=2022,VLOOKUP(Brut!DY28,Semaines!$J$2:$L$523,3,FALSE),""))))))))))</f>
        <v>2018</v>
      </c>
      <c r="DY28" s="134"/>
      <c r="DZ28" s="133"/>
      <c r="EA28" s="118">
        <f>IF($AE28=2013,VLOOKUP(Brut!EC28,Semaines!$A$2:$L$523,11,FALSE),IF($AE28=2014,VLOOKUP(Brut!EC28,Semaines!$B$2:$L$523,10,FALSE),IF($AE28=2015,VLOOKUP(Brut!EC28,Semaines!$C$2:$L$523,9,FALSE),IF($AE28=2016,VLOOKUP(Brut!EC28,Semaines!$D$2:$L$523,8,FALSE),IF($AE28=2017,VLOOKUP(Brut!EC28,Semaines!$E$2:$L$523,7,FALSE),IF($AE28=2018,VLOOKUP(Brut!EC28,Semaines!$F$2:$L$523,6,FALSE),IF($AE28=2019,VLOOKUP(Brut!EC28,Semaines!$G$2:$L$523,5,FALSE),IF($AE28=2020,VLOOKUP(Brut!EC28,Semaines!$H$2:$L$523,4,FALSE),IF($AE28=2021,VLOOKUP(Brut!EC28,Semaines!$I$2:$L$523,3,FALSE),IF($AE28=2022,VLOOKUP(Brut!EC28,Semaines!$J$2:$L$523,2,FALSE),""))))))))))</f>
        <v>39</v>
      </c>
      <c r="EB28" s="119">
        <f>IF($AE28=2013,VLOOKUP(Brut!EC28,Semaines!$A$2:$L$523,12,FALSE),IF($AE28=2014,VLOOKUP(Brut!EC28,Semaines!$B$2:$L$523,11,FALSE),IF($AE28=2015,VLOOKUP(Brut!EC28,Semaines!$C$2:$L$523,10,FALSE),IF($AE28=2016,VLOOKUP(Brut!EC28,Semaines!$D$2:$L$523,9,FALSE),IF($AE28=2017,VLOOKUP(Brut!EC28,Semaines!$E$2:$L$523,8,FALSE),IF($AE28=2018,VLOOKUP(Brut!EC28,Semaines!$F$2:$L$523,7,FALSE),IF($AE28=2019,VLOOKUP(Brut!EC28,Semaines!$G$2:$L$523,6,FALSE),IF($AE28=2020,VLOOKUP(Brut!EC28,Semaines!$H$2:$L$523,5,FALSE),IF($AE28=2021,VLOOKUP(Brut!EC28,Semaines!$I$2:$L$523,4,FALSE),IF($AE28=2022,VLOOKUP(Brut!EC28,Semaines!$J$2:$L$523,3,FALSE),""))))))))))</f>
        <v>2018</v>
      </c>
      <c r="EC28" s="134"/>
      <c r="ED28" s="133"/>
      <c r="EE28" s="118">
        <f>IF($AE28=2013,VLOOKUP(Brut!EG28,Semaines!$A$2:$L$523,11,FALSE),IF($AE28=2014,VLOOKUP(Brut!EG28,Semaines!$B$2:$L$523,10,FALSE),IF($AE28=2015,VLOOKUP(Brut!EG28,Semaines!$C$2:$L$523,9,FALSE),IF($AE28=2016,VLOOKUP(Brut!EG28,Semaines!$D$2:$L$523,8,FALSE),IF($AE28=2017,VLOOKUP(Brut!EG28,Semaines!$E$2:$L$523,7,FALSE),IF($AE28=2018,VLOOKUP(Brut!EG28,Semaines!$F$2:$L$523,6,FALSE),IF($AE28=2019,VLOOKUP(Brut!EG28,Semaines!$G$2:$L$523,5,FALSE),IF($AE28=2020,VLOOKUP(Brut!EG28,Semaines!$H$2:$L$523,4,FALSE),IF($AE28=2021,VLOOKUP(Brut!EG28,Semaines!$I$2:$L$523,3,FALSE),IF($AE28=2022,VLOOKUP(Brut!EG28,Semaines!$J$2:$L$523,2,FALSE),""))))))))))</f>
        <v>39</v>
      </c>
      <c r="EF28" s="119">
        <f>IF($AE28=2013,VLOOKUP(Brut!EG28,Semaines!$A$2:$L$523,12,FALSE),IF($AE28=2014,VLOOKUP(Brut!EG28,Semaines!$B$2:$L$523,11,FALSE),IF($AE28=2015,VLOOKUP(Brut!EG28,Semaines!$C$2:$L$523,10,FALSE),IF($AE28=2016,VLOOKUP(Brut!EG28,Semaines!$D$2:$L$523,9,FALSE),IF($AE28=2017,VLOOKUP(Brut!EG28,Semaines!$E$2:$L$523,8,FALSE),IF($AE28=2018,VLOOKUP(Brut!EG28,Semaines!$F$2:$L$523,7,FALSE),IF($AE28=2019,VLOOKUP(Brut!EG28,Semaines!$G$2:$L$523,6,FALSE),IF($AE28=2020,VLOOKUP(Brut!EG28,Semaines!$H$2:$L$523,5,FALSE),IF($AE28=2021,VLOOKUP(Brut!EG28,Semaines!$I$2:$L$523,4,FALSE),IF($AE28=2022,VLOOKUP(Brut!EG28,Semaines!$J$2:$L$523,3,FALSE),""))))))))))</f>
        <v>2018</v>
      </c>
      <c r="EG28" s="134"/>
      <c r="EH28" s="133"/>
      <c r="EI28" s="130">
        <f>IF(Import!AU18=0,"",Import!AU18)</f>
        <v>43524</v>
      </c>
      <c r="EJ28" s="118">
        <f t="array" ref="EJ28">IFERROR(IF(EI28="",IF(EG28="",IF(EE28="","",IF($AE28=2013,VLOOKUP(Brut!EG28+1,Semaines!$A$2:$L$523,11,FALSE),IF($AE28=2014,VLOOKUP(Brut!EG28+1,Semaines!$B$2:$L$523,10,FALSE),IF($AE28=2015,VLOOKUP(Brut!EG28+1,Semaines!$C$2:$L$523,9,FALSE),IF($AE28=2016,VLOOKUP(Brut!EG28+1,Semaines!$D$2:$L$523,8,FALSE),IF($AE28=2017,VLOOKUP(Brut!EG28+1,Semaines!$E$2:$L$523,7,FALSE),IF($AE28=2018,VLOOKUP(Brut!EG28+1,Semaines!$F$2:$L$523,6,FALSE),IF($AE28=2019,VLOOKUP(Brut!EG28+1,Semaines!$G$2:$L$523,5,FALSE),IF($AE28=2020,VLOOKUP(Brut!EG28+1,Semaines!$H$2:$L$523,4,FALSE),IF($AE28=2021,VLOOKUP(Brut!EG28+1,Semaines!$I$2:$L$523,3,FALSE),IF($AE28=2022,VLOOKUP(Brut!EG28+1,Semaines!$J$2:$L$523,2,FALSE),""))))))))))),IF(EH28="",IF($AE28=2013,VLOOKUP(Brut!EG28+1,Semaines!$A$2:$L$523,11,FALSE),IF($AE28=2014,VLOOKUP(Brut!EG28+1,Semaines!$B$2:$L$523,10,FALSE),IF($AE28=2015,VLOOKUP(Brut!EG28+1,Semaines!$C$2:$L$523,9,FALSE),IF($AE28=2016,VLOOKUP(Brut!EG28+1,Semaines!$D$2:$L$523,8,FALSE),IF($AE28=2017,VLOOKUP(Brut!EG28+1,Semaines!$E$2:$L$523,7,FALSE),IF($AE28=2018,VLOOKUP(Brut!EG28+1,Semaines!$F$2:$L$523,6,FALSE),IF($AE28=2019,VLOOKUP(Brut!EG28+1,Semaines!$G$2:$L$523,5,FALSE),IF($AE28=2020,VLOOKUP(Brut!EG28+1,Semaines!$H$2:$L$523,4,FALSE),IF($AE28=2021,VLOOKUP(Brut!EG28+1,Semaines!$I$2:$L$523,3,FALSE),IF($AE28=2022,VLOOKUP(Brut!EG28+1,Semaines!$J$2:$L$523,2,FALSE),"")))))))))),IF($AE28=2013,VLOOKUP(Brut!EI28+1,Semaines!$A$2:$L$523,11,FALSE),IF($AE28=2014,VLOOKUP(Brut!EI28+1,Semaines!$B$2:$L$523,10,FALSE),IF($AE28=2015,VLOOKUP(Brut!EI28+1,Semaines!$C$2:$L$523,9,FALSE),IF($AE28=2016,VLOOKUP(Brut!EI28+1,Semaines!$D$2:$L$523,8,FALSE),IF($AE28=2017,VLOOKUP(Brut!EI28+1,Semaines!$E$2:$L$523,7,FALSE),IF($AE28=2018,VLOOKUP(Brut!EI28+1,Semaines!$F$2:$L$523,6,FALSE),IF($AE28=2019,VLOOKUP(Brut!EI28+1,Semaines!$G$2:$L$523,5,FALSE),IF($AE28=2020,VLOOKUP(Brut!EI28+1,Semaines!$H$2:$L$523,4,FALSE),IF($AE28=2021,VLOOKUP(Brut!EI28+1,Semaines!$I$2:$L$523,3,FALSE),IF($AE28=2022,VLOOKUP(Brut!EI28+1,Semaines!$J$2:$L$523,2,FALSE),"")))))))))))),_xlfn.ISOWEEKNUM(EI28)),"")</f>
        <v>9</v>
      </c>
      <c r="EK28" s="119">
        <f>IF(EI28="",IF(EH28="",IF(EF28="","",IF($AE28=2013,VLOOKUP(Brut!EL28,Semaines!$A$2:$L$523,12,FALSE),IF($AE28=2014,VLOOKUP(Brut!EL28,Semaines!$B$2:$L$523,11,FALSE),IF($AE28=2015,VLOOKUP(Brut!EL28,Semaines!$C$2:$L$523,10,FALSE),IF($AE28=2016,VLOOKUP(Brut!EL28,Semaines!$D$2:$L$523,9,FALSE),IF($AE28=2017,VLOOKUP(Brut!EL28,Semaines!$E$2:$L$523,8,FALSE),IF($AE28=2018,VLOOKUP(Brut!EL28,Semaines!$F$2:$L$523,7,FALSE),IF($AE28=2019,VLOOKUP(Brut!EL28,Semaines!$G$2:$L$523,6,FALSE),IF($AE28=2020,VLOOKUP(Brut!EL28,Semaines!$H$2:$L$523,5,FALSE),IF($AE28=2021,VLOOKUP(Brut!EL28,Semaines!$I$2:$L$523,4,FALSE),IF($AE28=2022,VLOOKUP(Brut!EL28,Semaines!$J$2:$L$523,3,FALSE),""))))))))))),IF(EG28="",IF($AE28=2013,VLOOKUP(Brut!EL28,Semaines!$A$2:$L$523,12,FALSE),IF($AE28=2014,VLOOKUP(Brut!EL28,Semaines!$B$2:$L$523,11,FALSE),IF($AE28=2015,VLOOKUP(Brut!EL28,Semaines!$C$2:$L$523,10,FALSE),IF($AE28=2016,VLOOKUP(Brut!EL28,Semaines!$D$2:$L$523,9,FALSE),IF($AE28=2017,VLOOKUP(Brut!EL28,Semaines!$E$2:$L$523,8,FALSE),IF($AE28=2018,VLOOKUP(Brut!EL28,Semaines!$F$2:$L$523,7,FALSE),IF($AE28=2019,VLOOKUP(Brut!EL28,Semaines!$G$2:$L$523,6,FALSE),IF($AE28=2020,VLOOKUP(Brut!EL28,Semaines!$H$2:$L$523,5,FALSE),IF($AE28=2021,VLOOKUP(Brut!EL28,Semaines!$I$2:$L$523,4,FALSE),IF($AE28=2022,VLOOKUP(Brut!EL28,Semaines!$J$2:$L$523,3,FALSE),"")))))))))),IF(EF28="","",IF($AE28=2013,VLOOKUP(Brut!EL28,Semaines!$A$2:$L$523,12,FALSE),IF($AE28=2014,VLOOKUP(Brut!EL28,Semaines!$B$2:$L$523,11,FALSE),IF($AE28=2015,VLOOKUP(Brut!EL28,Semaines!$C$2:$L$523,10,FALSE),IF($AE28=2016,VLOOKUP(Brut!EL28,Semaines!$D$2:$L$523,9,FALSE),IF($AE28=2017,VLOOKUP(Brut!EL28,Semaines!$E$2:$L$523,8,FALSE),IF($AE28=2018,VLOOKUP(Brut!EL28,Semaines!$F$2:$L$523,7,FALSE),IF($AE28=2019,VLOOKUP(Brut!EL28,Semaines!$G$2:$L$523,6,FALSE),IF($AE28=2020,VLOOKUP(Brut!EL28,Semaines!$H$2:$L$523,5,FALSE),IF($AE28=2021,VLOOKUP(Brut!EL28,Semaines!$I$2:$L$523,4,FALSE),IF($AE28=2022,VLOOKUP(Brut!EL28,Semaines!$J$2:$L$523,3,FALSE),""))))))))))))),IF(AND(MONTH(EI28)=12,_xlfn.ISOWEEKNUM(EI28)=1),YEAR(EI28)+1,YEAR(EI28)))</f>
        <v>2019</v>
      </c>
      <c r="EL28" s="135"/>
      <c r="EM28" s="136"/>
      <c r="EN28" s="210"/>
      <c r="EO28" s="209"/>
      <c r="EP28" s="208"/>
      <c r="EQ28" s="118">
        <f>IF($AE28=2013,VLOOKUP(Brut!ES28,Semaines!$A$2:$L$523,11,FALSE),IF($AE28=2014,VLOOKUP(Brut!ES28,Semaines!$B$2:$L$523,10,FALSE),IF($AE28=2015,VLOOKUP(Brut!ES28,Semaines!$C$2:$L$523,9,FALSE),IF($AE28=2016,VLOOKUP(Brut!ES28,Semaines!$D$2:$L$523,8,FALSE),IF($AE28=2017,VLOOKUP(Brut!ES28,Semaines!$E$2:$L$523,7,FALSE),IF($AE28=2018,VLOOKUP(Brut!ES28,Semaines!$F$2:$L$523,6,FALSE),IF($AE28=2019,VLOOKUP(Brut!ES28,Semaines!$G$2:$L$523,5,FALSE),IF($AE28=2020,VLOOKUP(Brut!ES28,Semaines!$H$2:$L$523,4,FALSE),IF($AE28=2021,VLOOKUP(Brut!ES28,Semaines!$I$2:$L$523,3,FALSE),IF($AE28=2022,VLOOKUP(Brut!ES28,Semaines!$J$2:$L$523,2,FALSE),""))))))))))</f>
        <v>40</v>
      </c>
      <c r="ER28" s="119">
        <f>IF($AE28=2013,VLOOKUP(Brut!ES28,Semaines!$A$2:$L$523,12,FALSE),IF($AE28=2014,VLOOKUP(Brut!ES28,Semaines!$B$2:$L$523,11,FALSE),IF($AE28=2015,VLOOKUP(Brut!ES28,Semaines!$C$2:$L$523,10,FALSE),IF($AE28=2016,VLOOKUP(Brut!ES28,Semaines!$D$2:$L$523,9,FALSE),IF($AE28=2017,VLOOKUP(Brut!ES28,Semaines!$E$2:$L$523,8,FALSE),IF($AE28=2018,VLOOKUP(Brut!ES28,Semaines!$F$2:$L$523,7,FALSE),IF($AE28=2019,VLOOKUP(Brut!ES28,Semaines!$G$2:$L$523,6,FALSE),IF($AE28=2020,VLOOKUP(Brut!ES28,Semaines!$H$2:$L$523,5,FALSE),IF($AE28=2021,VLOOKUP(Brut!ES28,Semaines!$I$2:$L$523,4,FALSE),IF($AE28=2022,VLOOKUP(Brut!ES28,Semaines!$J$2:$L$523,3,FALSE),""))))))))))</f>
        <v>2018</v>
      </c>
      <c r="ES28" s="134"/>
      <c r="ET28" s="133"/>
      <c r="EU28" s="118">
        <f>IF($AE28=2013,VLOOKUP(Brut!EW28,Semaines!$A$2:$L$523,11,FALSE),IF($AE28=2014,VLOOKUP(Brut!EW28,Semaines!$B$2:$L$523,10,FALSE),IF($AE28=2015,VLOOKUP(Brut!EW28,Semaines!$C$2:$L$523,9,FALSE),IF($AE28=2016,VLOOKUP(Brut!EW28,Semaines!$D$2:$L$523,8,FALSE),IF($AE28=2017,VLOOKUP(Brut!EW28,Semaines!$E$2:$L$523,7,FALSE),IF($AE28=2018,VLOOKUP(Brut!EW28,Semaines!$F$2:$L$523,6,FALSE),IF($AE28=2019,VLOOKUP(Brut!EW28,Semaines!$G$2:$L$523,5,FALSE),IF($AE28=2020,VLOOKUP(Brut!EW28,Semaines!$H$2:$L$523,4,FALSE),IF($AE28=2021,VLOOKUP(Brut!EW28,Semaines!$I$2:$L$523,3,FALSE),IF($AE28=2022,VLOOKUP(Brut!EW28,Semaines!$J$2:$L$523,2,FALSE),""))))))))))</f>
        <v>41</v>
      </c>
      <c r="EV28" s="119">
        <f>IF($AE28=2013,VLOOKUP(Brut!EW28,Semaines!$A$2:$L$523,12,FALSE),IF($AE28=2014,VLOOKUP(Brut!EW28,Semaines!$B$2:$L$523,11,FALSE),IF($AE28=2015,VLOOKUP(Brut!EW28,Semaines!$C$2:$L$523,10,FALSE),IF($AE28=2016,VLOOKUP(Brut!EW28,Semaines!$D$2:$L$523,9,FALSE),IF($AE28=2017,VLOOKUP(Brut!EW28,Semaines!$E$2:$L$523,8,FALSE),IF($AE28=2018,VLOOKUP(Brut!EW28,Semaines!$F$2:$L$523,7,FALSE),IF($AE28=2019,VLOOKUP(Brut!EW28,Semaines!$G$2:$L$523,6,FALSE),IF($AE28=2020,VLOOKUP(Brut!EW28,Semaines!$H$2:$L$523,5,FALSE),IF($AE28=2021,VLOOKUP(Brut!EW28,Semaines!$I$2:$L$523,4,FALSE),IF($AE28=2022,VLOOKUP(Brut!EW28,Semaines!$J$2:$L$523,3,FALSE),""))))))))))</f>
        <v>2018</v>
      </c>
      <c r="EW28" s="134"/>
      <c r="EX28" s="133"/>
      <c r="EY28" s="208"/>
      <c r="EZ28" s="118">
        <f>IF($AE28=2013,VLOOKUP(Brut!FB28,Semaines!$A$2:$L$523,11,FALSE),IF($AE28=2014,VLOOKUP(Brut!FB28,Semaines!$B$2:$L$523,10,FALSE),IF($AE28=2015,VLOOKUP(Brut!FB28,Semaines!$C$2:$L$523,9,FALSE),IF($AE28=2016,VLOOKUP(Brut!FB28,Semaines!$D$2:$L$523,8,FALSE),IF($AE28=2017,VLOOKUP(Brut!FB28,Semaines!$E$2:$L$523,7,FALSE),IF($AE28=2018,VLOOKUP(Brut!FB28,Semaines!$F$2:$L$523,6,FALSE),IF($AE28=2019,VLOOKUP(Brut!FB28,Semaines!$G$2:$L$523,5,FALSE),IF($AE28=2020,VLOOKUP(Brut!FB28,Semaines!$H$2:$L$523,4,FALSE),IF($AE28=2021,VLOOKUP(Brut!FB28,Semaines!$I$2:$L$523,3,FALSE),IF($AE28=2022,VLOOKUP(Brut!FB28,Semaines!$J$2:$L$523,2,FALSE),""))))))))))</f>
        <v>41</v>
      </c>
      <c r="FA28" s="119">
        <f>IF($AE28=2013,VLOOKUP(Brut!FB28,Semaines!$A$2:$L$523,12,FALSE),IF($AE28=2014,VLOOKUP(Brut!FB28,Semaines!$B$2:$L$523,11,FALSE),IF($AE28=2015,VLOOKUP(Brut!FB28,Semaines!$C$2:$L$523,10,FALSE),IF($AE28=2016,VLOOKUP(Brut!FB28,Semaines!$D$2:$L$523,9,FALSE),IF($AE28=2017,VLOOKUP(Brut!FB28,Semaines!$E$2:$L$523,8,FALSE),IF($AE28=2018,VLOOKUP(Brut!FB28,Semaines!$F$2:$L$523,7,FALSE),IF($AE28=2019,VLOOKUP(Brut!FB28,Semaines!$G$2:$L$523,6,FALSE),IF($AE28=2020,VLOOKUP(Brut!FB28,Semaines!$H$2:$L$523,5,FALSE),IF($AE28=2021,VLOOKUP(Brut!FB28,Semaines!$I$2:$L$523,4,FALSE),IF($AE28=2022,VLOOKUP(Brut!FB28,Semaines!$J$2:$L$523,3,FALSE),""))))))))))</f>
        <v>2018</v>
      </c>
      <c r="FB28" s="134"/>
      <c r="FC28" s="133"/>
      <c r="FD28" s="210"/>
      <c r="FE28" s="209"/>
      <c r="FF28" s="118">
        <f>IF($AE28=2013,VLOOKUP(Brut!FH28,Semaines!$A$2:$L$523,11,FALSE),IF($AE28=2014,VLOOKUP(Brut!FH28,Semaines!$B$2:$L$523,10,FALSE),IF($AE28=2015,VLOOKUP(Brut!FH28,Semaines!$C$2:$L$523,9,FALSE),IF($AE28=2016,VLOOKUP(Brut!FH28,Semaines!$D$2:$L$523,8,FALSE),IF($AE28=2017,VLOOKUP(Brut!FH28,Semaines!$E$2:$L$523,7,FALSE),IF($AE28=2018,VLOOKUP(Brut!FH28,Semaines!$F$2:$L$523,6,FALSE),IF($AE28=2019,VLOOKUP(Brut!FH28,Semaines!$G$2:$L$523,5,FALSE),IF($AE28=2020,VLOOKUP(Brut!FH28,Semaines!$H$2:$L$523,4,FALSE),IF($AE28=2021,VLOOKUP(Brut!FH28,Semaines!$I$2:$L$523,3,FALSE),IF($AE28=2022,VLOOKUP(Brut!FH28,Semaines!$J$2:$L$523,2,FALSE),""))))))))))</f>
        <v>42</v>
      </c>
      <c r="FG28" s="119">
        <f>IF($AE28=2013,VLOOKUP(Brut!FH28,Semaines!$A$2:$L$523,12,FALSE),IF($AE28=2014,VLOOKUP(Brut!FH28,Semaines!$B$2:$L$523,11,FALSE),IF($AE28=2015,VLOOKUP(Brut!FH28,Semaines!$C$2:$L$523,10,FALSE),IF($AE28=2016,VLOOKUP(Brut!FH28,Semaines!$D$2:$L$523,9,FALSE),IF($AE28=2017,VLOOKUP(Brut!FH28,Semaines!$E$2:$L$523,8,FALSE),IF($AE28=2018,VLOOKUP(Brut!FH28,Semaines!$F$2:$L$523,7,FALSE),IF($AE28=2019,VLOOKUP(Brut!FH28,Semaines!$G$2:$L$523,6,FALSE),IF($AE28=2020,VLOOKUP(Brut!FH28,Semaines!$H$2:$L$523,5,FALSE),IF($AE28=2021,VLOOKUP(Brut!FH28,Semaines!$I$2:$L$523,4,FALSE),IF($AE28=2022,VLOOKUP(Brut!FH28,Semaines!$J$2:$L$523,3,FALSE),""))))))))))</f>
        <v>2018</v>
      </c>
      <c r="FH28" s="134"/>
      <c r="FI28" s="133"/>
      <c r="FJ28" s="208"/>
      <c r="FK28" s="118">
        <f>IF($AE28=2013,VLOOKUP(Brut!FM28,Semaines!$A$2:$L$523,11,FALSE),IF($AE28=2014,VLOOKUP(Brut!FM28,Semaines!$B$2:$L$523,10,FALSE),IF($AE28=2015,VLOOKUP(Brut!FM28,Semaines!$C$2:$L$523,9,FALSE),IF($AE28=2016,VLOOKUP(Brut!FM28,Semaines!$D$2:$L$523,8,FALSE),IF($AE28=2017,VLOOKUP(Brut!FM28,Semaines!$E$2:$L$523,7,FALSE),IF($AE28=2018,VLOOKUP(Brut!FM28,Semaines!$F$2:$L$523,6,FALSE),IF($AE28=2019,VLOOKUP(Brut!FM28,Semaines!$G$2:$L$523,5,FALSE),IF($AE28=2020,VLOOKUP(Brut!FM28,Semaines!$H$2:$L$523,4,FALSE),IF($AE28=2021,VLOOKUP(Brut!FM28,Semaines!$I$2:$L$523,3,FALSE),IF($AE28=2022,VLOOKUP(Brut!FM28,Semaines!$J$2:$L$523,2,FALSE),""))))))))))</f>
        <v>42</v>
      </c>
      <c r="FL28" s="119">
        <f>IF($AE28=2013,VLOOKUP(Brut!FM28,Semaines!$A$2:$L$523,12,FALSE),IF($AE28=2014,VLOOKUP(Brut!FM28,Semaines!$B$2:$L$523,11,FALSE),IF($AE28=2015,VLOOKUP(Brut!FM28,Semaines!$C$2:$L$523,10,FALSE),IF($AE28=2016,VLOOKUP(Brut!FM28,Semaines!$D$2:$L$523,9,FALSE),IF($AE28=2017,VLOOKUP(Brut!FM28,Semaines!$E$2:$L$523,8,FALSE),IF($AE28=2018,VLOOKUP(Brut!FM28,Semaines!$F$2:$L$523,7,FALSE),IF($AE28=2019,VLOOKUP(Brut!FM28,Semaines!$G$2:$L$523,6,FALSE),IF($AE28=2020,VLOOKUP(Brut!FM28,Semaines!$H$2:$L$523,5,FALSE),IF($AE28=2021,VLOOKUP(Brut!FM28,Semaines!$I$2:$L$523,4,FALSE),IF($AE28=2022,VLOOKUP(Brut!FM28,Semaines!$J$2:$L$523,3,FALSE),""))))))))))</f>
        <v>2018</v>
      </c>
      <c r="FM28" s="134"/>
      <c r="FN28" s="133"/>
      <c r="FO28" s="118">
        <f>IF($AE28=2013,VLOOKUP(Brut!FQ28,Semaines!$A$2:$L$523,11,FALSE),IF($AE28=2014,VLOOKUP(Brut!FQ28,Semaines!$B$2:$L$523,10,FALSE),IF($AE28=2015,VLOOKUP(Brut!FQ28,Semaines!$C$2:$L$523,9,FALSE),IF($AE28=2016,VLOOKUP(Brut!FQ28,Semaines!$D$2:$L$523,8,FALSE),IF($AE28=2017,VLOOKUP(Brut!FQ28,Semaines!$E$2:$L$523,7,FALSE),IF($AE28=2018,VLOOKUP(Brut!FQ28,Semaines!$F$2:$L$523,6,FALSE),IF($AE28=2019,VLOOKUP(Brut!FQ28,Semaines!$G$2:$L$523,5,FALSE),IF($AE28=2020,VLOOKUP(Brut!FQ28,Semaines!$H$2:$L$523,4,FALSE),IF($AE28=2021,VLOOKUP(Brut!FQ28,Semaines!$I$2:$L$523,3,FALSE),IF($AE28=2022,VLOOKUP(Brut!FQ28,Semaines!$J$2:$L$523,2,FALSE),""))))))))))</f>
        <v>43</v>
      </c>
      <c r="FP28" s="119">
        <f>IF($AE28=2013,VLOOKUP(Brut!FQ28,Semaines!$A$2:$L$523,12,FALSE),IF($AE28=2014,VLOOKUP(Brut!FQ28,Semaines!$B$2:$L$523,11,FALSE),IF($AE28=2015,VLOOKUP(Brut!FQ28,Semaines!$C$2:$L$523,10,FALSE),IF($AE28=2016,VLOOKUP(Brut!FQ28,Semaines!$D$2:$L$523,9,FALSE),IF($AE28=2017,VLOOKUP(Brut!FQ28,Semaines!$E$2:$L$523,8,FALSE),IF($AE28=2018,VLOOKUP(Brut!FQ28,Semaines!$F$2:$L$523,7,FALSE),IF($AE28=2019,VLOOKUP(Brut!FQ28,Semaines!$G$2:$L$523,6,FALSE),IF($AE28=2020,VLOOKUP(Brut!FQ28,Semaines!$H$2:$L$523,5,FALSE),IF($AE28=2021,VLOOKUP(Brut!FQ28,Semaines!$I$2:$L$523,4,FALSE),IF($AE28=2022,VLOOKUP(Brut!FQ28,Semaines!$J$2:$L$523,3,FALSE),""))))))))))</f>
        <v>2018</v>
      </c>
      <c r="FQ28" s="134"/>
      <c r="FR28" s="133"/>
      <c r="FS28" s="208"/>
      <c r="FT28" s="208"/>
      <c r="FU28" s="118">
        <f>IF($AE28=2013,VLOOKUP(Brut!FW28,Semaines!$A$2:$L$523,11,FALSE),IF($AE28=2014,VLOOKUP(Brut!FW28,Semaines!$B$2:$L$523,10,FALSE),IF($AE28=2015,VLOOKUP(Brut!FW28,Semaines!$C$2:$L$523,9,FALSE),IF($AE28=2016,VLOOKUP(Brut!FW28,Semaines!$D$2:$L$523,8,FALSE),IF($AE28=2017,VLOOKUP(Brut!FW28,Semaines!$E$2:$L$523,7,FALSE),IF($AE28=2018,VLOOKUP(Brut!FW28,Semaines!$F$2:$L$523,6,FALSE),IF($AE28=2019,VLOOKUP(Brut!FW28,Semaines!$G$2:$L$523,5,FALSE),IF($AE28=2020,VLOOKUP(Brut!FW28,Semaines!$H$2:$L$523,4,FALSE),IF($AE28=2021,VLOOKUP(Brut!FW28,Semaines!$I$2:$L$523,3,FALSE),IF($AE28=2022,VLOOKUP(Brut!FW28,Semaines!$J$2:$L$523,2,FALSE),""))))))))))</f>
        <v>45</v>
      </c>
      <c r="FV28" s="119">
        <f>IF($AE28=2013,VLOOKUP(Brut!FW28,Semaines!$A$2:$L$523,12,FALSE),IF($AE28=2014,VLOOKUP(Brut!FW28,Semaines!$B$2:$L$523,11,FALSE),IF($AE28=2015,VLOOKUP(Brut!FW28,Semaines!$C$2:$L$523,10,FALSE),IF($AE28=2016,VLOOKUP(Brut!FW28,Semaines!$D$2:$L$523,9,FALSE),IF($AE28=2017,VLOOKUP(Brut!FW28,Semaines!$E$2:$L$523,8,FALSE),IF($AE28=2018,VLOOKUP(Brut!FW28,Semaines!$F$2:$L$523,7,FALSE),IF($AE28=2019,VLOOKUP(Brut!FW28,Semaines!$G$2:$L$523,6,FALSE),IF($AE28=2020,VLOOKUP(Brut!FW28,Semaines!$H$2:$L$523,5,FALSE),IF($AE28=2021,VLOOKUP(Brut!FW28,Semaines!$I$2:$L$523,4,FALSE),IF($AE28=2022,VLOOKUP(Brut!FW28,Semaines!$J$2:$L$523,3,FALSE),""))))))))))</f>
        <v>2018</v>
      </c>
      <c r="FW28" s="134"/>
      <c r="FX28" s="133"/>
      <c r="FY28" s="118">
        <f>IF($AE28=2013,VLOOKUP(Brut!GA28,Semaines!$A$2:$L$523,11,FALSE),IF($AE28=2014,VLOOKUP(Brut!GA28,Semaines!$B$2:$L$523,10,FALSE),IF($AE28=2015,VLOOKUP(Brut!GA28,Semaines!$C$2:$L$523,9,FALSE),IF($AE28=2016,VLOOKUP(Brut!GA28,Semaines!$D$2:$L$523,8,FALSE),IF($AE28=2017,VLOOKUP(Brut!GA28,Semaines!$E$2:$L$523,7,FALSE),IF($AE28=2018,VLOOKUP(Brut!GA28,Semaines!$F$2:$L$523,6,FALSE),IF($AE28=2019,VLOOKUP(Brut!GA28,Semaines!$G$2:$L$523,5,FALSE),IF($AE28=2020,VLOOKUP(Brut!GA28,Semaines!$H$2:$L$523,4,FALSE),IF($AE28=2021,VLOOKUP(Brut!GA28,Semaines!$I$2:$L$523,3,FALSE),IF($AE28=2022,VLOOKUP(Brut!GA28,Semaines!$J$2:$L$523,2,FALSE),""))))))))))</f>
        <v>46</v>
      </c>
      <c r="FZ28" s="119">
        <f>IF($AE28=2013,VLOOKUP(Brut!GA28,Semaines!$A$2:$L$523,12,FALSE),IF($AE28=2014,VLOOKUP(Brut!GA28,Semaines!$B$2:$L$523,11,FALSE),IF($AE28=2015,VLOOKUP(Brut!GA28,Semaines!$C$2:$L$523,10,FALSE),IF($AE28=2016,VLOOKUP(Brut!GA28,Semaines!$D$2:$L$523,9,FALSE),IF($AE28=2017,VLOOKUP(Brut!GA28,Semaines!$E$2:$L$523,8,FALSE),IF($AE28=2018,VLOOKUP(Brut!GA28,Semaines!$F$2:$L$523,7,FALSE),IF($AE28=2019,VLOOKUP(Brut!GA28,Semaines!$G$2:$L$523,6,FALSE),IF($AE28=2020,VLOOKUP(Brut!GA28,Semaines!$H$2:$L$523,5,FALSE),IF($AE28=2021,VLOOKUP(Brut!GA28,Semaines!$I$2:$L$523,4,FALSE),IF($AE28=2022,VLOOKUP(Brut!GA28,Semaines!$J$2:$L$523,3,FALSE),""))))))))))</f>
        <v>2018</v>
      </c>
      <c r="GA28" s="134"/>
      <c r="GB28" s="133"/>
      <c r="GC28" s="118">
        <f>IF($AE28=2013,VLOOKUP(Brut!GE28,Semaines!$A$2:$L$523,11,FALSE),IF($AE28=2014,VLOOKUP(Brut!GE28,Semaines!$B$2:$L$523,10,FALSE),IF($AE28=2015,VLOOKUP(Brut!GE28,Semaines!$C$2:$L$523,9,FALSE),IF($AE28=2016,VLOOKUP(Brut!GE28,Semaines!$D$2:$L$523,8,FALSE),IF($AE28=2017,VLOOKUP(Brut!GE28,Semaines!$E$2:$L$523,7,FALSE),IF($AE28=2018,VLOOKUP(Brut!GE28,Semaines!$F$2:$L$523,6,FALSE),IF($AE28=2019,VLOOKUP(Brut!GE28,Semaines!$G$2:$L$523,5,FALSE),IF($AE28=2020,VLOOKUP(Brut!GE28,Semaines!$H$2:$L$523,4,FALSE),IF($AE28=2021,VLOOKUP(Brut!GE28,Semaines!$I$2:$L$523,3,FALSE),IF($AE28=2022,VLOOKUP(Brut!GE28,Semaines!$J$2:$L$523,2,FALSE),""))))))))))</f>
        <v>46</v>
      </c>
      <c r="GD28" s="119">
        <f>IF($AE28=2013,VLOOKUP(Brut!GE28,Semaines!$A$2:$L$523,12,FALSE),IF($AE28=2014,VLOOKUP(Brut!GE28,Semaines!$B$2:$L$523,11,FALSE),IF($AE28=2015,VLOOKUP(Brut!GE28,Semaines!$C$2:$L$523,10,FALSE),IF($AE28=2016,VLOOKUP(Brut!GE28,Semaines!$D$2:$L$523,9,FALSE),IF($AE28=2017,VLOOKUP(Brut!GE28,Semaines!$E$2:$L$523,8,FALSE),IF($AE28=2018,VLOOKUP(Brut!GE28,Semaines!$F$2:$L$523,7,FALSE),IF($AE28=2019,VLOOKUP(Brut!GE28,Semaines!$G$2:$L$523,6,FALSE),IF($AE28=2020,VLOOKUP(Brut!GE28,Semaines!$H$2:$L$523,5,FALSE),IF($AE28=2021,VLOOKUP(Brut!GE28,Semaines!$I$2:$L$523,4,FALSE),IF($AE28=2022,VLOOKUP(Brut!GE28,Semaines!$J$2:$L$523,3,FALSE),""))))))))))</f>
        <v>2018</v>
      </c>
      <c r="GE28" s="134"/>
      <c r="GF28" s="133"/>
      <c r="GG28" s="208"/>
      <c r="GH28" s="118">
        <f>IF($AE28=2013,VLOOKUP(Brut!GJ28,Semaines!$A$2:$L$523,11,FALSE),IF($AE28=2014,VLOOKUP(Brut!GJ28,Semaines!$B$2:$L$523,10,FALSE),IF($AE28=2015,VLOOKUP(Brut!GJ28,Semaines!$C$2:$L$523,9,FALSE),IF($AE28=2016,VLOOKUP(Brut!GJ28,Semaines!$D$2:$L$523,8,FALSE),IF($AE28=2017,VLOOKUP(Brut!GJ28,Semaines!$E$2:$L$523,7,FALSE),IF($AE28=2018,VLOOKUP(Brut!GJ28,Semaines!$F$2:$L$523,6,FALSE),IF($AE28=2019,VLOOKUP(Brut!GJ28,Semaines!$G$2:$L$523,5,FALSE),IF($AE28=2020,VLOOKUP(Brut!GJ28,Semaines!$H$2:$L$523,4,FALSE),IF($AE28=2021,VLOOKUP(Brut!GJ28,Semaines!$I$2:$L$523,3,FALSE),IF($AE28=2022,VLOOKUP(Brut!GJ28,Semaines!$J$2:$L$523,2,FALSE),""))))))))))</f>
        <v>47</v>
      </c>
      <c r="GI28" s="119">
        <f>IF($AE28=2013,VLOOKUP(Brut!GJ28,Semaines!$A$2:$L$523,12,FALSE),IF($AE28=2014,VLOOKUP(Brut!GJ28,Semaines!$B$2:$L$523,11,FALSE),IF($AE28=2015,VLOOKUP(Brut!GJ28,Semaines!$C$2:$L$523,10,FALSE),IF($AE28=2016,VLOOKUP(Brut!GJ28,Semaines!$D$2:$L$523,9,FALSE),IF($AE28=2017,VLOOKUP(Brut!GJ28,Semaines!$E$2:$L$523,8,FALSE),IF($AE28=2018,VLOOKUP(Brut!GJ28,Semaines!$F$2:$L$523,7,FALSE),IF($AE28=2019,VLOOKUP(Brut!GJ28,Semaines!$G$2:$L$523,6,FALSE),IF($AE28=2020,VLOOKUP(Brut!GJ28,Semaines!$H$2:$L$523,5,FALSE),IF($AE28=2021,VLOOKUP(Brut!GJ28,Semaines!$I$2:$L$523,4,FALSE),IF($AE28=2022,VLOOKUP(Brut!GJ28,Semaines!$J$2:$L$523,3,FALSE),""))))))))))</f>
        <v>2018</v>
      </c>
      <c r="GJ28" s="134"/>
      <c r="GK28" s="133"/>
      <c r="GL28" s="118">
        <f>IF($AE28=2013,VLOOKUP(Brut!GN28,Semaines!$A$2:$L$523,11,FALSE),IF($AE28=2014,VLOOKUP(Brut!GN28,Semaines!$B$2:$L$523,10,FALSE),IF($AE28=2015,VLOOKUP(Brut!GN28,Semaines!$C$2:$L$523,9,FALSE),IF($AE28=2016,VLOOKUP(Brut!GN28,Semaines!$D$2:$L$523,8,FALSE),IF($AE28=2017,VLOOKUP(Brut!GN28,Semaines!$E$2:$L$523,7,FALSE),IF($AE28=2018,VLOOKUP(Brut!GN28,Semaines!$F$2:$L$523,6,FALSE),IF($AE28=2019,VLOOKUP(Brut!GN28,Semaines!$G$2:$L$523,5,FALSE),IF($AE28=2020,VLOOKUP(Brut!GN28,Semaines!$H$2:$L$523,4,FALSE),IF($AE28=2021,VLOOKUP(Brut!GN28,Semaines!$I$2:$L$523,3,FALSE),IF($AE28=2022,VLOOKUP(Brut!GN28,Semaines!$J$2:$L$523,2,FALSE),""))))))))))</f>
        <v>48</v>
      </c>
      <c r="GM28" s="119">
        <f>IF($AE28=2013,VLOOKUP(Brut!GN28,Semaines!$A$2:$L$523,12,FALSE),IF($AE28=2014,VLOOKUP(Brut!GN28,Semaines!$B$2:$L$523,11,FALSE),IF($AE28=2015,VLOOKUP(Brut!GN28,Semaines!$C$2:$L$523,10,FALSE),IF($AE28=2016,VLOOKUP(Brut!GN28,Semaines!$D$2:$L$523,9,FALSE),IF($AE28=2017,VLOOKUP(Brut!GN28,Semaines!$E$2:$L$523,8,FALSE),IF($AE28=2018,VLOOKUP(Brut!GN28,Semaines!$F$2:$L$523,7,FALSE),IF($AE28=2019,VLOOKUP(Brut!GN28,Semaines!$G$2:$L$523,6,FALSE),IF($AE28=2020,VLOOKUP(Brut!GN28,Semaines!$H$2:$L$523,5,FALSE),IF($AE28=2021,VLOOKUP(Brut!GN28,Semaines!$I$2:$L$523,4,FALSE),IF($AE28=2022,VLOOKUP(Brut!GN28,Semaines!$J$2:$L$523,3,FALSE),""))))))))))</f>
        <v>2018</v>
      </c>
      <c r="GN28" s="134"/>
      <c r="GO28" s="133"/>
      <c r="GP28" s="210"/>
      <c r="GQ28" s="211"/>
      <c r="GR28" s="210"/>
      <c r="GS28" s="209"/>
      <c r="GT28" s="211"/>
      <c r="GU28" s="209"/>
      <c r="GV28" s="118">
        <f>IF($AE28=2013,VLOOKUP(Brut!GX28,Semaines!$A$2:$L$523,11,FALSE),IF($AE28=2014,VLOOKUP(Brut!GX28,Semaines!$B$2:$L$523,10,FALSE),IF($AE28=2015,VLOOKUP(Brut!GX28,Semaines!$C$2:$L$523,9,FALSE),IF($AE28=2016,VLOOKUP(Brut!GX28,Semaines!$D$2:$L$523,8,FALSE),IF($AE28=2017,VLOOKUP(Brut!GX28,Semaines!$E$2:$L$523,7,FALSE),IF($AE28=2018,VLOOKUP(Brut!GX28,Semaines!$F$2:$L$523,6,FALSE),IF($AE28=2019,VLOOKUP(Brut!GX28,Semaines!$G$2:$L$523,5,FALSE),IF($AE28=2020,VLOOKUP(Brut!GX28,Semaines!$H$2:$L$523,4,FALSE),IF($AE28=2021,VLOOKUP(Brut!GX28,Semaines!$I$2:$L$523,3,FALSE),IF($AE28=2022,VLOOKUP(Brut!GX28,Semaines!$J$2:$L$523,2,FALSE),""))))))))))</f>
        <v>49</v>
      </c>
      <c r="GW28" s="119">
        <f>IF($AE28=2013,VLOOKUP(Brut!GX28,Semaines!$A$2:$L$523,12,FALSE),IF($AE28=2014,VLOOKUP(Brut!GX28,Semaines!$B$2:$L$523,11,FALSE),IF($AE28=2015,VLOOKUP(Brut!GX28,Semaines!$C$2:$L$523,10,FALSE),IF($AE28=2016,VLOOKUP(Brut!GX28,Semaines!$D$2:$L$523,9,FALSE),IF($AE28=2017,VLOOKUP(Brut!GX28,Semaines!$E$2:$L$523,8,FALSE),IF($AE28=2018,VLOOKUP(Brut!GX28,Semaines!$F$2:$L$523,7,FALSE),IF($AE28=2019,VLOOKUP(Brut!GX28,Semaines!$G$2:$L$523,6,FALSE),IF($AE28=2020,VLOOKUP(Brut!GX28,Semaines!$H$2:$L$523,5,FALSE),IF($AE28=2021,VLOOKUP(Brut!GX28,Semaines!$I$2:$L$523,4,FALSE),IF($AE28=2022,VLOOKUP(Brut!GX28,Semaines!$J$2:$L$523,3,FALSE),""))))))))))</f>
        <v>2018</v>
      </c>
      <c r="GX28" s="134"/>
      <c r="GY28" s="133"/>
      <c r="GZ28" s="208"/>
      <c r="HA28" s="214"/>
      <c r="HB28" s="215"/>
      <c r="HC28" s="182"/>
      <c r="HD28" s="209"/>
      <c r="HE28" s="208"/>
      <c r="HF28" s="118">
        <f>IF($AE28=2013,VLOOKUP(Brut!HH28,Semaines!$A$2:$L$523,11,FALSE),IF($AE28=2014,VLOOKUP(Brut!HH28,Semaines!$B$2:$L$523,10,FALSE),IF($AE28=2015,VLOOKUP(Brut!HH28,Semaines!$C$2:$L$523,9,FALSE),IF($AE28=2016,VLOOKUP(Brut!HH28,Semaines!$D$2:$L$523,8,FALSE),IF($AE28=2017,VLOOKUP(Brut!HH28,Semaines!$E$2:$L$523,7,FALSE),IF($AE28=2018,VLOOKUP(Brut!HH28,Semaines!$F$2:$L$523,6,FALSE),IF($AE28=2019,VLOOKUP(Brut!HH28,Semaines!$G$2:$L$523,5,FALSE),IF($AE28=2020,VLOOKUP(Brut!HH28,Semaines!$H$2:$L$523,4,FALSE),IF($AE28=2021,VLOOKUP(Brut!HH28,Semaines!$I$2:$L$523,3,FALSE),IF($AE28=2022,VLOOKUP(Brut!HH28,Semaines!$J$2:$L$523,2,FALSE),""))))))))))</f>
        <v>50</v>
      </c>
      <c r="HG28" s="119">
        <f>IF($AE28=2013,VLOOKUP(Brut!HH28,Semaines!$A$2:$L$523,12,FALSE),IF($AE28=2014,VLOOKUP(Brut!HH28,Semaines!$B$2:$L$523,11,FALSE),IF($AE28=2015,VLOOKUP(Brut!HH28,Semaines!$C$2:$L$523,10,FALSE),IF($AE28=2016,VLOOKUP(Brut!HH28,Semaines!$D$2:$L$523,9,FALSE),IF($AE28=2017,VLOOKUP(Brut!HH28,Semaines!$E$2:$L$523,8,FALSE),IF($AE28=2018,VLOOKUP(Brut!HH28,Semaines!$F$2:$L$523,7,FALSE),IF($AE28=2019,VLOOKUP(Brut!HH28,Semaines!$G$2:$L$523,6,FALSE),IF($AE28=2020,VLOOKUP(Brut!HH28,Semaines!$H$2:$L$523,5,FALSE),IF($AE28=2021,VLOOKUP(Brut!HH28,Semaines!$I$2:$L$523,4,FALSE),IF($AE28=2022,VLOOKUP(Brut!HH28,Semaines!$J$2:$L$523,3,FALSE),""))))))))))</f>
        <v>2018</v>
      </c>
      <c r="HH28" s="134"/>
      <c r="HI28" s="133"/>
      <c r="HJ28" s="210"/>
      <c r="HK28" s="209"/>
      <c r="HL28" s="118">
        <f>IF($AE28=2013,VLOOKUP(Brut!HN28,Semaines!$A$2:$L$523,11,FALSE),IF($AE28=2014,VLOOKUP(Brut!HN28,Semaines!$B$2:$L$523,10,FALSE),IF($AE28=2015,VLOOKUP(Brut!HN28,Semaines!$C$2:$L$523,9,FALSE),IF($AE28=2016,VLOOKUP(Brut!HN28,Semaines!$D$2:$L$523,8,FALSE),IF($AE28=2017,VLOOKUP(Brut!HN28,Semaines!$E$2:$L$523,7,FALSE),IF($AE28=2018,VLOOKUP(Brut!HN28,Semaines!$F$2:$L$523,6,FALSE),IF($AE28=2019,VLOOKUP(Brut!HN28,Semaines!$G$2:$L$523,5,FALSE),IF($AE28=2020,VLOOKUP(Brut!HN28,Semaines!$H$2:$L$523,4,FALSE),IF($AE28=2021,VLOOKUP(Brut!HN28,Semaines!$I$2:$L$523,3,FALSE),IF($AE28=2022,VLOOKUP(Brut!HN28,Semaines!$J$2:$L$523,2,FALSE),""))))))))))</f>
        <v>51</v>
      </c>
      <c r="HM28" s="119">
        <f>IF($AE28=2013,VLOOKUP(Brut!HN28,Semaines!$A$2:$L$523,12,FALSE),IF($AE28=2014,VLOOKUP(Brut!HN28,Semaines!$B$2:$L$523,11,FALSE),IF($AE28=2015,VLOOKUP(Brut!HN28,Semaines!$C$2:$L$523,10,FALSE),IF($AE28=2016,VLOOKUP(Brut!HN28,Semaines!$D$2:$L$523,9,FALSE),IF($AE28=2017,VLOOKUP(Brut!HN28,Semaines!$E$2:$L$523,8,FALSE),IF($AE28=2018,VLOOKUP(Brut!HN28,Semaines!$F$2:$L$523,7,FALSE),IF($AE28=2019,VLOOKUP(Brut!HN28,Semaines!$G$2:$L$523,6,FALSE),IF($AE28=2020,VLOOKUP(Brut!HN28,Semaines!$H$2:$L$523,5,FALSE),IF($AE28=2021,VLOOKUP(Brut!HN28,Semaines!$I$2:$L$523,4,FALSE),IF($AE28=2022,VLOOKUP(Brut!HN28,Semaines!$J$2:$L$523,3,FALSE),""))))))))))</f>
        <v>2018</v>
      </c>
      <c r="HN28" s="134"/>
      <c r="HO28" s="133"/>
      <c r="HP28" s="210"/>
      <c r="HQ28" s="211"/>
      <c r="HR28" s="210"/>
      <c r="HS28" s="209"/>
      <c r="HT28" s="209"/>
      <c r="HU28" s="208"/>
      <c r="HV28" s="208"/>
      <c r="HW28" s="210"/>
      <c r="HX28" s="209"/>
      <c r="HY28" s="229">
        <f>IF($AE28=2013,VLOOKUP(Brut!IA28,Semaines!$A$2:$L$523,11,FALSE),IF($AE28=2014,VLOOKUP(Brut!IA28,Semaines!$B$2:$L$523,10,FALSE),IF($AE28=2015,VLOOKUP(Brut!IA28,Semaines!$C$2:$L$523,9,FALSE),IF($AE28=2016,VLOOKUP(Brut!IA28,Semaines!$D$2:$L$523,8,FALSE),IF($AE28=2017,VLOOKUP(Brut!IA28,Semaines!$E$2:$L$523,7,FALSE),IF($AE28=2018,VLOOKUP(Brut!IA28,Semaines!$F$2:$L$523,6,FALSE),IF($AE28=2019,VLOOKUP(Brut!IA28,Semaines!$G$2:$L$523,5,FALSE),IF($AE28=2020,VLOOKUP(Brut!IA28,Semaines!$H$2:$L$523,4,FALSE),IF($AE28=2021,VLOOKUP(Brut!IA28,Semaines!$I$2:$L$523,3,FALSE),IF($AE28=2022,VLOOKUP(Brut!IA28,Semaines!$J$2:$L$523,2,FALSE),""))))))))))</f>
        <v>52</v>
      </c>
      <c r="HZ28" s="119">
        <f>IF($AE28=2013,VLOOKUP(Brut!IA28,Semaines!$A$2:$L$523,12,FALSE),IF($AE28=2014,VLOOKUP(Brut!IA28,Semaines!$B$2:$L$523,11,FALSE),IF($AE28=2015,VLOOKUP(Brut!IA28,Semaines!$C$2:$L$523,10,FALSE),IF($AE28=2016,VLOOKUP(Brut!IA28,Semaines!$D$2:$L$523,9,FALSE),IF($AE28=2017,VLOOKUP(Brut!IA28,Semaines!$E$2:$L$523,8,FALSE),IF($AE28=2018,VLOOKUP(Brut!IA28,Semaines!$F$2:$L$523,7,FALSE),IF($AE28=2019,VLOOKUP(Brut!IA28,Semaines!$G$2:$L$523,6,FALSE),IF($AE28=2020,VLOOKUP(Brut!IA28,Semaines!$H$2:$L$523,5,FALSE),IF($AE28=2021,VLOOKUP(Brut!IA28,Semaines!$I$2:$L$523,4,FALSE),IF($AE28=2022,VLOOKUP(Brut!IA28,Semaines!$J$2:$L$523,3,FALSE),""))))))))))</f>
        <v>2018</v>
      </c>
      <c r="IA28" s="134"/>
      <c r="IB28" s="133"/>
      <c r="IC28" s="118">
        <f>IF($AE28=2013,VLOOKUP(Brut!IE28,Semaines!$A$2:$L$523,11,FALSE),IF($AE28=2014,VLOOKUP(Brut!IE28,Semaines!$B$2:$L$523,10,FALSE),IF($AE28=2015,VLOOKUP(Brut!IE28,Semaines!$C$2:$L$523,9,FALSE),IF($AE28=2016,VLOOKUP(Brut!IE28,Semaines!$D$2:$L$523,8,FALSE),IF($AE28=2017,VLOOKUP(Brut!IE28,Semaines!$E$2:$L$523,7,FALSE),IF($AE28=2018,VLOOKUP(Brut!IE28,Semaines!$F$2:$L$523,6,FALSE),IF($AE28=2019,VLOOKUP(Brut!IE28,Semaines!$G$2:$L$523,5,FALSE),IF($AE28=2020,VLOOKUP(Brut!IE28,Semaines!$H$2:$L$523,4,FALSE),IF($AE28=2021,VLOOKUP(Brut!IE28,Semaines!$I$2:$L$523,3,FALSE),IF($AE28=2022,VLOOKUP(Brut!IE28,Semaines!$J$2:$L$523,2,FALSE),""))))))))))</f>
        <v>52</v>
      </c>
      <c r="ID28" s="119">
        <f>IF($AE28=2013,VLOOKUP(Brut!IE28,Semaines!$A$2:$L$523,12,FALSE),IF($AE28=2014,VLOOKUP(Brut!IE28,Semaines!$B$2:$L$523,11,FALSE),IF($AE28=2015,VLOOKUP(Brut!IE28,Semaines!$C$2:$L$523,10,FALSE),IF($AE28=2016,VLOOKUP(Brut!IE28,Semaines!$D$2:$L$523,9,FALSE),IF($AE28=2017,VLOOKUP(Brut!IE28,Semaines!$E$2:$L$523,8,FALSE),IF($AE28=2018,VLOOKUP(Brut!IE28,Semaines!$F$2:$L$523,7,FALSE),IF($AE28=2019,VLOOKUP(Brut!IE28,Semaines!$G$2:$L$523,6,FALSE),IF($AE28=2020,VLOOKUP(Brut!IE28,Semaines!$H$2:$L$523,5,FALSE),IF($AE28=2021,VLOOKUP(Brut!IE28,Semaines!$I$2:$L$523,4,FALSE),IF($AE28=2022,VLOOKUP(Brut!IE28,Semaines!$J$2:$L$523,3,FALSE),""))))))))))</f>
        <v>2018</v>
      </c>
      <c r="IE28" s="134"/>
      <c r="IF28" s="133"/>
      <c r="IG28" s="128">
        <f>IF(Import!AY18=0,"",Import!AY18)</f>
        <v>43585</v>
      </c>
      <c r="IH28" s="118">
        <f t="array" ref="IH28">IFERROR(IF(IG28="",IF(IE28="",IF(IC28="","",IF($AE28=2013,VLOOKUP(Brut!IE28+1,Semaines!$A$2:$L$523,11,FALSE),IF($AE28=2014,VLOOKUP(Brut!IE28+1,Semaines!$B$2:$L$523,10,FALSE),IF($AE28=2015,VLOOKUP(Brut!IE28+1,Semaines!$C$2:$L$523,9,FALSE),IF($AE28=2016,VLOOKUP(Brut!IE28+1,Semaines!$D$2:$L$523,8,FALSE),IF($AE28=2017,VLOOKUP(Brut!IE28+1,Semaines!$E$2:$L$523,7,FALSE),IF($AE28=2018,VLOOKUP(Brut!IE28+1,Semaines!$F$2:$L$523,6,FALSE),IF($AE28=2019,VLOOKUP(Brut!IE28+1,Semaines!$G$2:$L$523,5,FALSE),IF($AE28=2020,VLOOKUP(Brut!IE28+1,Semaines!$H$2:$L$523,4,FALSE),IF($AE28=2021,VLOOKUP(Brut!IE28+1,Semaines!$I$2:$L$523,3,FALSE),IF($AE28=2022,VLOOKUP(Brut!IE28+1,Semaines!$J$2:$L$523,2,FALSE),""))))))))))),IF(IF28="",IF($AE28=2013,VLOOKUP(Brut!IE28+1,Semaines!$A$2:$L$523,11,FALSE),IF($AE28=2014,VLOOKUP(Brut!IE28+1,Semaines!$B$2:$L$523,10,FALSE),IF($AE28=2015,VLOOKUP(Brut!IE28+1,Semaines!$C$2:$L$523,9,FALSE),IF($AE28=2016,VLOOKUP(Brut!IE28+1,Semaines!$D$2:$L$523,8,FALSE),IF($AE28=2017,VLOOKUP(Brut!IE28+1,Semaines!$E$2:$L$523,7,FALSE),IF($AE28=2018,VLOOKUP(Brut!IE28+1,Semaines!$F$2:$L$523,6,FALSE),IF($AE28=2019,VLOOKUP(Brut!IE28+1,Semaines!$G$2:$L$523,5,FALSE),IF($AE28=2020,VLOOKUP(Brut!IE28+1,Semaines!$H$2:$L$523,4,FALSE),IF($AE28=2021,VLOOKUP(Brut!IE28+1,Semaines!$I$2:$L$523,3,FALSE),IF($AE28=2022,VLOOKUP(Brut!IE28+1,Semaines!$J$2:$L$523,2,FALSE),"")))))))))),IF($AE28=2013,VLOOKUP(Brut!IG28+1,Semaines!$A$2:$L$523,11,FALSE),IF($AE28=2014,VLOOKUP(Brut!IG28+1,Semaines!$B$2:$L$523,10,FALSE),IF($AE28=2015,VLOOKUP(Brut!IG28+1,Semaines!$C$2:$L$523,9,FALSE),IF($AE28=2016,VLOOKUP(Brut!IG28+1,Semaines!$D$2:$L$523,8,FALSE),IF($AE28=2017,VLOOKUP(Brut!IG28+1,Semaines!$E$2:$L$523,7,FALSE),IF($AE28=2018,VLOOKUP(Brut!IG28+1,Semaines!$F$2:$L$523,6,FALSE),IF($AE28=2019,VLOOKUP(Brut!IG28+1,Semaines!$G$2:$L$523,5,FALSE),IF($AE28=2020,VLOOKUP(Brut!IG28+1,Semaines!$H$2:$L$523,4,FALSE),IF($AE28=2021,VLOOKUP(Brut!IG28+1,Semaines!$I$2:$L$523,3,FALSE),IF($AE28=2022,VLOOKUP(Brut!IG28+1,Semaines!$J$2:$L$523,2,FALSE),"")))))))))))),_xlfn.ISOWEEKNUM(IG28)),"")</f>
        <v>18</v>
      </c>
      <c r="II28" s="119">
        <f>IF(IG28="",IF(IF28="",IF(ID28="","",IF($AE28=2013,VLOOKUP(Brut!IJ28,Semaines!$A$2:$L$523,12,FALSE),IF($AE28=2014,VLOOKUP(Brut!IJ28,Semaines!$B$2:$L$523,11,FALSE),IF($AE28=2015,VLOOKUP(Brut!IJ28,Semaines!$C$2:$L$523,10,FALSE),IF($AE28=2016,VLOOKUP(Brut!IJ28,Semaines!$D$2:$L$523,9,FALSE),IF($AE28=2017,VLOOKUP(Brut!IJ28,Semaines!$E$2:$L$523,8,FALSE),IF($AE28=2018,VLOOKUP(Brut!IJ28,Semaines!$F$2:$L$523,7,FALSE),IF($AE28=2019,VLOOKUP(Brut!IJ28,Semaines!$G$2:$L$523,6,FALSE),IF($AE28=2020,VLOOKUP(Brut!IJ28,Semaines!$H$2:$L$523,5,FALSE),IF($AE28=2021,VLOOKUP(Brut!IJ28,Semaines!$I$2:$L$523,4,FALSE),IF($AE28=2022,VLOOKUP(Brut!IJ28,Semaines!$J$2:$L$523,3,FALSE),""))))))))))),IF(IE28="",IF($AE28=2013,VLOOKUP(Brut!IJ28,Semaines!$A$2:$L$523,12,FALSE),IF($AE28=2014,VLOOKUP(Brut!IJ28,Semaines!$B$2:$L$523,11,FALSE),IF($AE28=2015,VLOOKUP(Brut!IJ28,Semaines!$C$2:$L$523,10,FALSE),IF($AE28=2016,VLOOKUP(Brut!IJ28,Semaines!$D$2:$L$523,9,FALSE),IF($AE28=2017,VLOOKUP(Brut!IJ28,Semaines!$E$2:$L$523,8,FALSE),IF($AE28=2018,VLOOKUP(Brut!IJ28,Semaines!$F$2:$L$523,7,FALSE),IF($AE28=2019,VLOOKUP(Brut!IJ28,Semaines!$G$2:$L$523,6,FALSE),IF($AE28=2020,VLOOKUP(Brut!IJ28,Semaines!$H$2:$L$523,5,FALSE),IF($AE28=2021,VLOOKUP(Brut!IJ28,Semaines!$I$2:$L$523,4,FALSE),IF($AE28=2022,VLOOKUP(Brut!IJ28,Semaines!$J$2:$L$523,3,FALSE),"")))))))))),IF(ID28="","",IF($AE28=2013,VLOOKUP(Brut!IJ28,Semaines!$A$2:$L$523,12,FALSE),IF($AE28=2014,VLOOKUP(Brut!IJ28,Semaines!$B$2:$L$523,11,FALSE),IF($AE28=2015,VLOOKUP(Brut!IJ28,Semaines!$C$2:$L$523,10,FALSE),IF($AE28=2016,VLOOKUP(Brut!IJ28,Semaines!$D$2:$L$523,9,FALSE),IF($AE28=2017,VLOOKUP(Brut!IJ28,Semaines!$E$2:$L$523,8,FALSE),IF($AE28=2018,VLOOKUP(Brut!IJ28,Semaines!$F$2:$L$523,7,FALSE),IF($AE28=2019,VLOOKUP(Brut!IJ28,Semaines!$G$2:$L$523,6,FALSE),IF($AE28=2020,VLOOKUP(Brut!IJ28,Semaines!$H$2:$L$523,5,FALSE),IF($AE28=2021,VLOOKUP(Brut!IJ28,Semaines!$I$2:$L$523,4,FALSE),IF($AE28=2022,VLOOKUP(Brut!IJ28,Semaines!$J$2:$L$523,3,FALSE),""))))))))))))),IF(AND(MONTH(IG28)=12,_xlfn.ISOWEEKNUM(IG28)=1),YEAR(IG28)+1,YEAR(IG28)))</f>
        <v>2019</v>
      </c>
      <c r="IJ28" s="135"/>
      <c r="IK28" s="136"/>
      <c r="IL28" s="208"/>
      <c r="IM28" s="118">
        <f>IF($AE28=2013,VLOOKUP(Brut!IO28,Semaines!$A$2:$L$523,11,FALSE),IF($AE28=2014,VLOOKUP(Brut!IO28,Semaines!$B$2:$L$523,10,FALSE),IF($AE28=2015,VLOOKUP(Brut!IO28,Semaines!$C$2:$L$523,9,FALSE),IF($AE28=2016,VLOOKUP(Brut!IO28,Semaines!$D$2:$L$523,8,FALSE),IF($AE28=2017,VLOOKUP(Brut!IO28,Semaines!$E$2:$L$523,7,FALSE),IF($AE28=2018,VLOOKUP(Brut!IO28,Semaines!$F$2:$L$523,6,FALSE),IF($AE28=2019,VLOOKUP(Brut!IO28,Semaines!$G$2:$L$523,5,FALSE),IF($AE28=2020,VLOOKUP(Brut!IO28,Semaines!$H$2:$L$523,4,FALSE),IF($AE28=2021,VLOOKUP(Brut!IO28,Semaines!$I$2:$L$523,3,FALSE),IF($AE28=2022,VLOOKUP(Brut!IO28,Semaines!$J$2:$L$523,2,FALSE),""))))))))))</f>
        <v>1</v>
      </c>
      <c r="IN28" s="119">
        <f>IF($AE28=2013,VLOOKUP(Brut!IO28,Semaines!$A$2:$L$523,12,FALSE),IF($AE28=2014,VLOOKUP(Brut!IO28,Semaines!$B$2:$L$523,11,FALSE),IF($AE28=2015,VLOOKUP(Brut!IO28,Semaines!$C$2:$L$523,10,FALSE),IF($AE28=2016,VLOOKUP(Brut!IO28,Semaines!$D$2:$L$523,9,FALSE),IF($AE28=2017,VLOOKUP(Brut!IO28,Semaines!$E$2:$L$523,8,FALSE),IF($AE28=2018,VLOOKUP(Brut!IO28,Semaines!$F$2:$L$523,7,FALSE),IF($AE28=2019,VLOOKUP(Brut!IO28,Semaines!$G$2:$L$523,6,FALSE),IF($AE28=2020,VLOOKUP(Brut!IO28,Semaines!$H$2:$L$523,5,FALSE),IF($AE28=2021,VLOOKUP(Brut!IO28,Semaines!$I$2:$L$523,4,FALSE),IF($AE28=2022,VLOOKUP(Brut!IO28,Semaines!$J$2:$L$523,3,FALSE),""))))))))))</f>
        <v>2019</v>
      </c>
      <c r="IO28" s="134"/>
      <c r="IP28" s="133"/>
      <c r="IQ28" s="118">
        <f>IF($AE28=2013,VLOOKUP(Brut!IS28,Semaines!$A$2:$L$523,11,FALSE),IF($AE28=2014,VLOOKUP(Brut!IS28,Semaines!$B$2:$L$523,10,FALSE),IF($AE28=2015,VLOOKUP(Brut!IS28,Semaines!$C$2:$L$523,9,FALSE),IF($AE28=2016,VLOOKUP(Brut!IS28,Semaines!$D$2:$L$523,8,FALSE),IF($AE28=2017,VLOOKUP(Brut!IS28,Semaines!$E$2:$L$523,7,FALSE),IF($AE28=2018,VLOOKUP(Brut!IS28,Semaines!$F$2:$L$523,6,FALSE),IF($AE28=2019,VLOOKUP(Brut!IS28,Semaines!$G$2:$L$523,5,FALSE),IF($AE28=2020,VLOOKUP(Brut!IS28,Semaines!$H$2:$L$523,4,FALSE),IF($AE28=2021,VLOOKUP(Brut!IS28,Semaines!$I$2:$L$523,3,FALSE),IF($AE28=2022,VLOOKUP(Brut!IS28,Semaines!$J$2:$L$523,2,FALSE),""))))))))))</f>
        <v>2</v>
      </c>
      <c r="IR28" s="119">
        <f>IF($AE28=2013,VLOOKUP(Brut!IS28,Semaines!$A$2:$L$523,12,FALSE),IF($AE28=2014,VLOOKUP(Brut!IS28,Semaines!$B$2:$L$523,11,FALSE),IF($AE28=2015,VLOOKUP(Brut!IS28,Semaines!$C$2:$L$523,10,FALSE),IF($AE28=2016,VLOOKUP(Brut!IS28,Semaines!$D$2:$L$523,9,FALSE),IF($AE28=2017,VLOOKUP(Brut!IS28,Semaines!$E$2:$L$523,8,FALSE),IF($AE28=2018,VLOOKUP(Brut!IS28,Semaines!$F$2:$L$523,7,FALSE),IF($AE28=2019,VLOOKUP(Brut!IS28,Semaines!$G$2:$L$523,6,FALSE),IF($AE28=2020,VLOOKUP(Brut!IS28,Semaines!$H$2:$L$523,5,FALSE),IF($AE28=2021,VLOOKUP(Brut!IS28,Semaines!$I$2:$L$523,4,FALSE),IF($AE28=2022,VLOOKUP(Brut!IS28,Semaines!$J$2:$L$523,3,FALSE),""))))))))))</f>
        <v>2019</v>
      </c>
      <c r="IS28" s="134"/>
      <c r="IT28" s="230"/>
      <c r="IU28" s="210"/>
      <c r="IV28" s="209"/>
      <c r="IW28" s="208"/>
      <c r="IX28" s="208"/>
      <c r="IY28" s="118">
        <f>IF($AE28=2013,VLOOKUP(Brut!JA28,Semaines!$A$2:$L$523,11,FALSE),IF($AE28=2014,VLOOKUP(Brut!JA28,Semaines!$B$2:$L$523,10,FALSE),IF($AE28=2015,VLOOKUP(Brut!JA28,Semaines!$C$2:$L$523,9,FALSE),IF($AE28=2016,VLOOKUP(Brut!JA28,Semaines!$D$2:$L$523,8,FALSE),IF($AE28=2017,VLOOKUP(Brut!JA28,Semaines!$E$2:$L$523,7,FALSE),IF($AE28=2018,VLOOKUP(Brut!JA28,Semaines!$F$2:$L$523,6,FALSE),IF($AE28=2019,VLOOKUP(Brut!JA28,Semaines!$G$2:$L$523,5,FALSE),IF($AE28=2020,VLOOKUP(Brut!JA28,Semaines!$H$2:$L$523,4,FALSE),IF($AE28=2021,VLOOKUP(Brut!JA28,Semaines!$I$2:$L$523,3,FALSE),IF($AE28=2022,VLOOKUP(Brut!JA28,Semaines!$J$2:$L$523,2,FALSE),""))))))))))</f>
        <v>2</v>
      </c>
      <c r="IZ28" s="119">
        <f>IF($AE28=2013,VLOOKUP(Brut!JA28,Semaines!$A$2:$L$523,12,FALSE),IF($AE28=2014,VLOOKUP(Brut!JA28,Semaines!$B$2:$L$523,11,FALSE),IF($AE28=2015,VLOOKUP(Brut!JA28,Semaines!$C$2:$L$523,10,FALSE),IF($AE28=2016,VLOOKUP(Brut!JA28,Semaines!$D$2:$L$523,9,FALSE),IF($AE28=2017,VLOOKUP(Brut!JA28,Semaines!$E$2:$L$523,8,FALSE),IF($AE28=2018,VLOOKUP(Brut!JA28,Semaines!$F$2:$L$523,7,FALSE),IF($AE28=2019,VLOOKUP(Brut!JA28,Semaines!$G$2:$L$523,6,FALSE),IF($AE28=2020,VLOOKUP(Brut!JA28,Semaines!$H$2:$L$523,5,FALSE),IF($AE28=2021,VLOOKUP(Brut!JA28,Semaines!$I$2:$L$523,4,FALSE),IF($AE28=2022,VLOOKUP(Brut!JA28,Semaines!$J$2:$L$523,3,FALSE),""))))))))))</f>
        <v>2019</v>
      </c>
      <c r="JA28" s="134"/>
      <c r="JB28" s="133"/>
      <c r="JC28" s="210"/>
      <c r="JD28" s="211"/>
      <c r="JE28" s="210"/>
      <c r="JF28" s="209"/>
      <c r="JG28" s="208"/>
      <c r="JH28" s="118">
        <f>IF($AE28=2013,VLOOKUP(Brut!JJ28,Semaines!$A$2:$L$523,11,FALSE),IF($AE28=2014,VLOOKUP(Brut!JJ28,Semaines!$B$2:$L$523,10,FALSE),IF($AE28=2015,VLOOKUP(Brut!JJ28,Semaines!$C$2:$L$523,9,FALSE),IF($AE28=2016,VLOOKUP(Brut!JJ28,Semaines!$D$2:$L$523,8,FALSE),IF($AE28=2017,VLOOKUP(Brut!JJ28,Semaines!$E$2:$L$523,7,FALSE),IF($AE28=2018,VLOOKUP(Brut!JJ28,Semaines!$F$2:$L$523,6,FALSE),IF($AE28=2019,VLOOKUP(Brut!JJ28,Semaines!$G$2:$L$523,5,FALSE),IF($AE28=2020,VLOOKUP(Brut!JJ28,Semaines!$H$2:$L$523,4,FALSE),IF($AE28=2021,VLOOKUP(Brut!JJ28,Semaines!$I$2:$L$523,3,FALSE),IF($AE28=2022,VLOOKUP(Brut!JJ28,Semaines!$J$2:$L$523,2,FALSE),""))))))))))</f>
        <v>3</v>
      </c>
      <c r="JI28" s="119">
        <f>IF($AE28=2013,VLOOKUP(Brut!JJ28,Semaines!$A$2:$L$523,12,FALSE),IF($AE28=2014,VLOOKUP(Brut!JJ28,Semaines!$B$2:$L$523,11,FALSE),IF($AE28=2015,VLOOKUP(Brut!JJ28,Semaines!$C$2:$L$523,10,FALSE),IF($AE28=2016,VLOOKUP(Brut!JJ28,Semaines!$D$2:$L$523,9,FALSE),IF($AE28=2017,VLOOKUP(Brut!JJ28,Semaines!$E$2:$L$523,8,FALSE),IF($AE28=2018,VLOOKUP(Brut!JJ28,Semaines!$F$2:$L$523,7,FALSE),IF($AE28=2019,VLOOKUP(Brut!JJ28,Semaines!$G$2:$L$523,6,FALSE),IF($AE28=2020,VLOOKUP(Brut!JJ28,Semaines!$H$2:$L$523,5,FALSE),IF($AE28=2021,VLOOKUP(Brut!JJ28,Semaines!$I$2:$L$523,4,FALSE),IF($AE28=2022,VLOOKUP(Brut!JJ28,Semaines!$J$2:$L$523,3,FALSE),""))))))))))</f>
        <v>2019</v>
      </c>
      <c r="JJ28" s="134"/>
      <c r="JK28" s="133"/>
      <c r="JL28" s="118">
        <f>IF($AE28=2013,VLOOKUP(Brut!JN28,Semaines!$A$2:$L$523,11,FALSE),IF($AE28=2014,VLOOKUP(Brut!JN28,Semaines!$B$2:$L$523,10,FALSE),IF($AE28=2015,VLOOKUP(Brut!JN28,Semaines!$C$2:$L$523,9,FALSE),IF($AE28=2016,VLOOKUP(Brut!JN28,Semaines!$D$2:$L$523,8,FALSE),IF($AE28=2017,VLOOKUP(Brut!JN28,Semaines!$E$2:$L$523,7,FALSE),IF($AE28=2018,VLOOKUP(Brut!JN28,Semaines!$F$2:$L$523,6,FALSE),IF($AE28=2019,VLOOKUP(Brut!JN28,Semaines!$G$2:$L$523,5,FALSE),IF($AE28=2020,VLOOKUP(Brut!JN28,Semaines!$H$2:$L$523,4,FALSE),IF($AE28=2021,VLOOKUP(Brut!JN28,Semaines!$I$2:$L$523,3,FALSE),IF($AE28=2022,VLOOKUP(Brut!JN28,Semaines!$J$2:$L$523,2,FALSE),""))))))))))</f>
        <v>4</v>
      </c>
      <c r="JM28" s="119">
        <f>IF($AE28=2013,VLOOKUP(Brut!JN28,Semaines!$A$2:$L$523,12,FALSE),IF($AE28=2014,VLOOKUP(Brut!JN28,Semaines!$B$2:$L$523,11,FALSE),IF($AE28=2015,VLOOKUP(Brut!JN28,Semaines!$C$2:$L$523,10,FALSE),IF($AE28=2016,VLOOKUP(Brut!JN28,Semaines!$D$2:$L$523,9,FALSE),IF($AE28=2017,VLOOKUP(Brut!JN28,Semaines!$E$2:$L$523,8,FALSE),IF($AE28=2018,VLOOKUP(Brut!JN28,Semaines!$F$2:$L$523,7,FALSE),IF($AE28=2019,VLOOKUP(Brut!JN28,Semaines!$G$2:$L$523,6,FALSE),IF($AE28=2020,VLOOKUP(Brut!JN28,Semaines!$H$2:$L$523,5,FALSE),IF($AE28=2021,VLOOKUP(Brut!JN28,Semaines!$I$2:$L$523,4,FALSE),IF($AE28=2022,VLOOKUP(Brut!JN28,Semaines!$J$2:$L$523,3,FALSE),""))))))))))</f>
        <v>2019</v>
      </c>
      <c r="JN28" s="134"/>
      <c r="JO28" s="133"/>
      <c r="JP28" s="128">
        <f>IF(Import!BC18=0,"",Import!BC18)</f>
        <v>43630</v>
      </c>
      <c r="JQ28" s="118">
        <f t="array" ref="JQ28">IFERROR(IF(JP28="",IF(JN28="",IF(JL28="","",IF($AE28=2013,VLOOKUP(Brut!JN28+1,Semaines!$A$2:$L$523,11,FALSE),IF($AE28=2014,VLOOKUP(Brut!JN28+1,Semaines!$B$2:$L$523,10,FALSE),IF($AE28=2015,VLOOKUP(Brut!JN28+1,Semaines!$C$2:$L$523,9,FALSE),IF($AE28=2016,VLOOKUP(Brut!JN28+1,Semaines!$D$2:$L$523,8,FALSE),IF($AE28=2017,VLOOKUP(Brut!JN28+1,Semaines!$E$2:$L$523,7,FALSE),IF($AE28=2018,VLOOKUP(Brut!JN28+1,Semaines!$F$2:$L$523,6,FALSE),IF($AE28=2019,VLOOKUP(Brut!JN28+1,Semaines!$G$2:$L$523,5,FALSE),IF($AE28=2020,VLOOKUP(Brut!JN28+1,Semaines!$H$2:$L$523,4,FALSE),IF($AE28=2021,VLOOKUP(Brut!JN28+1,Semaines!$I$2:$L$523,3,FALSE),IF($AE28=2022,VLOOKUP(Brut!JN28+1,Semaines!$J$2:$L$523,2,FALSE),""))))))))))),IF(JO28="",IF($AE28=2013,VLOOKUP(Brut!JN28+1,Semaines!$A$2:$L$523,11,FALSE),IF($AE28=2014,VLOOKUP(Brut!JN28+1,Semaines!$B$2:$L$523,10,FALSE),IF($AE28=2015,VLOOKUP(Brut!JN28+1,Semaines!$C$2:$L$523,9,FALSE),IF($AE28=2016,VLOOKUP(Brut!JN28+1,Semaines!$D$2:$L$523,8,FALSE),IF($AE28=2017,VLOOKUP(Brut!JN28+1,Semaines!$E$2:$L$523,7,FALSE),IF($AE28=2018,VLOOKUP(Brut!JN28+1,Semaines!$F$2:$L$523,6,FALSE),IF($AE28=2019,VLOOKUP(Brut!JN28+1,Semaines!$G$2:$L$523,5,FALSE),IF($AE28=2020,VLOOKUP(Brut!JN28+1,Semaines!$H$2:$L$523,4,FALSE),IF($AE28=2021,VLOOKUP(Brut!JN28+1,Semaines!$I$2:$L$523,3,FALSE),IF($AE28=2022,VLOOKUP(Brut!JN28+1,Semaines!$J$2:$L$523,2,FALSE),"")))))))))),IF($AE28=2013,VLOOKUP(Brut!JP28+1,Semaines!$A$2:$L$523,11,FALSE),IF($AE28=2014,VLOOKUP(Brut!JP28+1,Semaines!$B$2:$L$523,10,FALSE),IF($AE28=2015,VLOOKUP(Brut!JP28+1,Semaines!$C$2:$L$523,9,FALSE),IF($AE28=2016,VLOOKUP(Brut!JP28+1,Semaines!$D$2:$L$523,8,FALSE),IF($AE28=2017,VLOOKUP(Brut!JP28+1,Semaines!$E$2:$L$523,7,FALSE),IF($AE28=2018,VLOOKUP(Brut!JP28+1,Semaines!$F$2:$L$523,6,FALSE),IF($AE28=2019,VLOOKUP(Brut!JP28+1,Semaines!$G$2:$L$523,5,FALSE),IF($AE28=2020,VLOOKUP(Brut!JP28+1,Semaines!$H$2:$L$523,4,FALSE),IF($AE28=2021,VLOOKUP(Brut!JP28+1,Semaines!$I$2:$L$523,3,FALSE),IF($AE28=2022,VLOOKUP(Brut!JP28+1,Semaines!$J$2:$L$523,2,FALSE),"")))))))))))),_xlfn.ISOWEEKNUM(JP28)),"")</f>
        <v>24</v>
      </c>
      <c r="JR28" s="119">
        <f>IF(JP28="",IF(JO28="",IF(JM28="","",IF($AE28=2013,VLOOKUP(Brut!JS28,Semaines!$A$2:$L$523,12,FALSE),IF($AE28=2014,VLOOKUP(Brut!JS28,Semaines!$B$2:$L$523,11,FALSE),IF($AE28=2015,VLOOKUP(Brut!JS28,Semaines!$C$2:$L$523,10,FALSE),IF($AE28=2016,VLOOKUP(Brut!JS28,Semaines!$D$2:$L$523,9,FALSE),IF($AE28=2017,VLOOKUP(Brut!JS28,Semaines!$E$2:$L$523,8,FALSE),IF($AE28=2018,VLOOKUP(Brut!JS28,Semaines!$F$2:$L$523,7,FALSE),IF($AE28=2019,VLOOKUP(Brut!JS28,Semaines!$G$2:$L$523,6,FALSE),IF($AE28=2020,VLOOKUP(Brut!JS28,Semaines!$H$2:$L$523,5,FALSE),IF($AE28=2021,VLOOKUP(Brut!JS28,Semaines!$I$2:$L$523,4,FALSE),IF($AE28=2022,VLOOKUP(Brut!JS28,Semaines!$J$2:$L$523,3,FALSE),""))))))))))),IF(JN28="",IF($AE28=2013,VLOOKUP(Brut!JS28,Semaines!$A$2:$L$523,12,FALSE),IF($AE28=2014,VLOOKUP(Brut!JS28,Semaines!$B$2:$L$523,11,FALSE),IF($AE28=2015,VLOOKUP(Brut!JS28,Semaines!$C$2:$L$523,10,FALSE),IF($AE28=2016,VLOOKUP(Brut!JS28,Semaines!$D$2:$L$523,9,FALSE),IF($AE28=2017,VLOOKUP(Brut!JS28,Semaines!$E$2:$L$523,8,FALSE),IF($AE28=2018,VLOOKUP(Brut!JS28,Semaines!$F$2:$L$523,7,FALSE),IF($AE28=2019,VLOOKUP(Brut!JS28,Semaines!$G$2:$L$523,6,FALSE),IF($AE28=2020,VLOOKUP(Brut!JS28,Semaines!$H$2:$L$523,5,FALSE),IF($AE28=2021,VLOOKUP(Brut!JS28,Semaines!$I$2:$L$523,4,FALSE),IF($AE28=2022,VLOOKUP(Brut!JS28,Semaines!$J$2:$L$523,3,FALSE),"")))))))))),IF(JM28="","",IF($AE28=2013,VLOOKUP(Brut!JS28,Semaines!$A$2:$L$523,12,FALSE),IF($AE28=2014,VLOOKUP(Brut!JS28,Semaines!$B$2:$L$523,11,FALSE),IF($AE28=2015,VLOOKUP(Brut!JS28,Semaines!$C$2:$L$523,10,FALSE),IF($AE28=2016,VLOOKUP(Brut!JS28,Semaines!$D$2:$L$523,9,FALSE),IF($AE28=2017,VLOOKUP(Brut!JS28,Semaines!$E$2:$L$523,8,FALSE),IF($AE28=2018,VLOOKUP(Brut!JS28,Semaines!$F$2:$L$523,7,FALSE),IF($AE28=2019,VLOOKUP(Brut!JS28,Semaines!$G$2:$L$523,6,FALSE),IF($AE28=2020,VLOOKUP(Brut!JS28,Semaines!$H$2:$L$523,5,FALSE),IF($AE28=2021,VLOOKUP(Brut!JS28,Semaines!$I$2:$L$523,4,FALSE),IF($AE28=2022,VLOOKUP(Brut!JS28,Semaines!$J$2:$L$523,3,FALSE),""))))))))))))),IF(AND(MONTH(JP28)=12,_xlfn.ISOWEEKNUM(JP28)=1),YEAR(JP28)+1,YEAR(JP28)))</f>
        <v>2019</v>
      </c>
      <c r="JS28" s="224">
        <f>IFERROR(IF(JP28="",IF(AND(Brut!W28&lt;&gt;"Pas ouvert",Brut!W28&lt;&gt;"Annulé"),IF(Brut!JP28="",SUM(Brut!JN28-Brut!AD28),SUM(Brut!JP28-Brut!AD28)),IF(Brut!W28="Annulé","Annulé","Pas ouvert")),SUM(Brut!JU28-Brut!AD28)),"")</f>
        <v>53</v>
      </c>
      <c r="JT28" s="225">
        <f>IF(OR(JS28="Annulé",JS28=""),"",IF(JS28="Pas ouvert",IF(JQ28="","",INT(SUM(Brut!JU28-Brut!AD28)/4)),INT(JS28/4)))</f>
        <v>13</v>
      </c>
      <c r="JU28" s="226" t="str">
        <f t="shared" si="16"/>
        <v>Mois</v>
      </c>
      <c r="JV28" s="227">
        <f>IF(OR(JS28="Annulé",JS28=""),"",IF(JS28="Pas ouvert",IF(JQ28="","",SUM(Brut!JU28-Brut!AD28)-(JT28*4)),IF(JS28-(JT28*4)=0,"",JS28-(JT28*4))))</f>
        <v>1</v>
      </c>
      <c r="JW28" s="228" t="str">
        <f t="shared" si="17"/>
        <v>Semaines</v>
      </c>
      <c r="JY28" s="208"/>
    </row>
    <row r="29" spans="1:285" x14ac:dyDescent="0.3">
      <c r="A29" s="235" t="str">
        <f>IF(Import!A19=0,"",Import!A19)</f>
        <v>18</v>
      </c>
      <c r="B29" s="236" t="str">
        <f>IF(Import!D19=0,"",Import!D19)</f>
        <v>18</v>
      </c>
      <c r="C29" s="236" t="str">
        <f>IF(Import!E19=0,"",Import!E19)</f>
        <v/>
      </c>
      <c r="D29" s="237" t="str">
        <f t="shared" si="11"/>
        <v/>
      </c>
      <c r="E29" s="236" t="str">
        <f>IF(Import!I19=0,"",Import!I19)</f>
        <v/>
      </c>
      <c r="F29" s="236" t="str">
        <f>IF(Import!J19="","",Import!J19)</f>
        <v/>
      </c>
      <c r="G29" s="236" t="str">
        <f>IF(Import!K19="","",Import!K19)</f>
        <v/>
      </c>
      <c r="H29" s="238" t="str">
        <f>IF(Import!L19=0,"",Import!L19)</f>
        <v>17</v>
      </c>
      <c r="I29" s="236" t="str">
        <f>IF(Import!N19=0,"",Import!N19)</f>
        <v/>
      </c>
      <c r="J29" s="239"/>
      <c r="K29" s="130">
        <f>IF(Import!O19=0,"",Import!O19)</f>
        <v>43189</v>
      </c>
      <c r="L29" s="130" t="str">
        <f>IF(Import!P19=0,"",Import!P19)</f>
        <v/>
      </c>
      <c r="M29" s="233" t="str">
        <f>IF(L29&lt;&gt;"","Annulé",IF(Import!R19=0,"",Import!R19))</f>
        <v/>
      </c>
      <c r="N29" s="233">
        <f>IF(L29&lt;&gt;"","Annulé",IF(Import!S19=0,"",Import!S19))</f>
        <v>100000</v>
      </c>
      <c r="O29" s="233" t="str">
        <f>IF(N29="Annulé","Annulé",IF(Import!T19=0,"",Import!T19))</f>
        <v/>
      </c>
      <c r="P29" s="130">
        <f>IF(Import!U19=0,IF($L29&lt;&gt;"","Annulé",IF($K29="","","En attente")),Import!U19)</f>
        <v>43432</v>
      </c>
      <c r="Q29" s="130">
        <f>IF(Import!V19=0,IF($L29&lt;&gt;"","Annulé",IF($K29="","","En attente")),Import!V19)</f>
        <v>43472</v>
      </c>
      <c r="R29" s="130">
        <f>IF(Import!W19=0,IF($L29&lt;&gt;"","Annulé",IF($K29="","","En attente")),Import!W19)</f>
        <v>43519</v>
      </c>
      <c r="S29" s="130">
        <f>IF(Import!X19=0,IF($L29&lt;&gt;"","Annulé",IF($K29="","","En attente")),Import!X19)</f>
        <v>43609</v>
      </c>
      <c r="T29" s="130">
        <f>IF(Import!Y19=0,IF($L29&lt;&gt;"","Annulé",IF($K29="","","En attente")),Import!Y19)</f>
        <v>43567</v>
      </c>
      <c r="U29" s="130">
        <f>IF(Import!Z19=0,IF($L29&lt;&gt;"","Annulé",IF($K29="","","En attente")),Import!Z19)</f>
        <v>43614</v>
      </c>
      <c r="V29" s="131"/>
      <c r="W29" s="130">
        <f>IF($L29&lt;&gt;"","Annulé",IF(Import!AA19=0,IF(K29="","","Pas ouvert"),Import!AA19))</f>
        <v>43654</v>
      </c>
      <c r="X29" s="130" t="str">
        <f>IF($L29&lt;&gt;"","Annulé",IF(Import!AB19=0,IF($W29&lt;&gt;"",IF(W29="Pas ouvert","Pas ouvert","En cours"),""),Import!AB19))</f>
        <v>En cours</v>
      </c>
      <c r="Y29" s="233">
        <f>IF($L29&lt;&gt;"","Annulé",IF(Import!AC19=0,"",Import!AC19))</f>
        <v>85327</v>
      </c>
      <c r="Z29" s="233">
        <f>IF($L29&lt;&gt;"","Annulé",IF(Import!AD19=0,"",Import!AD19))</f>
        <v>17991.54</v>
      </c>
      <c r="AA29" s="234">
        <f t="shared" si="12"/>
        <v>28</v>
      </c>
      <c r="AB29" s="129">
        <f t="shared" si="13"/>
        <v>2019</v>
      </c>
      <c r="AC29" s="207"/>
      <c r="AD29" s="231">
        <f t="shared" si="14"/>
        <v>28</v>
      </c>
      <c r="AE29" s="232">
        <f t="shared" si="15"/>
        <v>2019</v>
      </c>
      <c r="AF29" s="128">
        <f>IF(Import!AE19=0,"",Import!AE19)</f>
        <v>43654</v>
      </c>
      <c r="AG29" s="211"/>
      <c r="AH29" s="209"/>
      <c r="AI29" s="208"/>
      <c r="AJ29" s="118">
        <f>IF($AE29=2013,VLOOKUP(Brut!AJ29,Semaines!$A$2:$L$523,11,FALSE),IF($AE29=2014,VLOOKUP(Brut!AJ29,Semaines!$B$2:$L$523,10,FALSE),IF($AE29=2015,VLOOKUP(Brut!AJ29,Semaines!$C$2:$L$523,9,FALSE),IF($AE29=2016,VLOOKUP(Brut!AJ29,Semaines!$D$2:$L$523,8,FALSE),IF($AE29=2017,VLOOKUP(Brut!AJ29,Semaines!$E$2:$L$523,7,FALSE),IF($AE29=2018,VLOOKUP(Brut!AJ29,Semaines!$F$2:$L$523,6,FALSE),IF($AE29=2019,VLOOKUP(Brut!AJ29,Semaines!$G$2:$L$523,5,FALSE),IF($AE29=2020,VLOOKUP(Brut!AJ29,Semaines!$H$2:$L$523,4,FALSE),IF($AE29=2021,VLOOKUP(Brut!AJ29,Semaines!$I$2:$L$523,3,FALSE),IF($AE29=2022,VLOOKUP(Brut!AJ29,Semaines!$J$2:$L$523,2,FALSE),""))))))))))</f>
        <v>29</v>
      </c>
      <c r="AK29" s="119">
        <f>IF($AE29=2013,VLOOKUP(Brut!AJ29,Semaines!$A$2:$L$523,12,FALSE),IF($AE29=2014,VLOOKUP(Brut!AJ29,Semaines!$B$2:$L$523,11,FALSE),IF($AE29=2015,VLOOKUP(Brut!AJ29,Semaines!$C$2:$L$523,10,FALSE),IF($AE29=2016,VLOOKUP(Brut!AJ29,Semaines!$D$2:$L$523,9,FALSE),IF($AE29=2017,VLOOKUP(Brut!AJ29,Semaines!$E$2:$L$523,8,FALSE),IF($AE29=2018,VLOOKUP(Brut!AJ29,Semaines!$F$2:$L$523,7,FALSE),IF($AE29=2019,VLOOKUP(Brut!AJ29,Semaines!$G$2:$L$523,6,FALSE),IF($AE29=2020,VLOOKUP(Brut!AJ29,Semaines!$H$2:$L$523,5,FALSE),IF($AE29=2021,VLOOKUP(Brut!AJ29,Semaines!$I$2:$L$523,4,FALSE),IF($AE29=2022,VLOOKUP(Brut!AJ29,Semaines!$J$2:$L$523,3,FALSE),""))))))))))</f>
        <v>2019</v>
      </c>
      <c r="AL29" s="132"/>
      <c r="AM29" s="133"/>
      <c r="AN29" s="128">
        <f>IF(Import!AI19=0,"",Import!AI19)</f>
        <v>43654</v>
      </c>
      <c r="AO29" s="118">
        <f t="array" ref="AO29">IFERROR(IF(AN29="",IF(AL29="",IF(AJ29="","",IF($AE29=2013,VLOOKUP(Brut!AJ29+1,Semaines!$A$2:$L$523,11,FALSE),IF($AE29=2014,VLOOKUP(Brut!AJ29+1,Semaines!$B$2:$L$523,10,FALSE),IF($AE29=2015,VLOOKUP(Brut!AJ29+1,Semaines!$C$2:$L$523,9,FALSE),IF($AE29=2016,VLOOKUP(Brut!AJ29+1,Semaines!$D$2:$L$523,8,FALSE),IF($AE29=2017,VLOOKUP(Brut!AJ29+1,Semaines!$E$2:$L$523,7,FALSE),IF($AE29=2018,VLOOKUP(Brut!AJ29+1,Semaines!$F$2:$L$523,6,FALSE),IF($AE29=2019,VLOOKUP(Brut!AJ29+1,Semaines!$G$2:$L$523,5,FALSE),IF($AE29=2020,VLOOKUP(Brut!AJ29+1,Semaines!$H$2:$L$523,4,FALSE),IF($AE29=2021,VLOOKUP(Brut!AJ29+1,Semaines!$I$2:$L$523,3,FALSE),IF($AE29=2022,VLOOKUP(Brut!AJ29+1,Semaines!$J$2:$L$523,2,FALSE),""))))))))))),IF(AM29="",IF($AE29=2013,VLOOKUP(Brut!AJ29+1,Semaines!$A$2:$L$523,11,FALSE),IF($AE29=2014,VLOOKUP(Brut!AJ29+1,Semaines!$B$2:$L$523,10,FALSE),IF($AE29=2015,VLOOKUP(Brut!AJ29+1,Semaines!$C$2:$L$523,9,FALSE),IF($AE29=2016,VLOOKUP(Brut!AJ29+1,Semaines!$D$2:$L$523,8,FALSE),IF($AE29=2017,VLOOKUP(Brut!AJ29+1,Semaines!$E$2:$L$523,7,FALSE),IF($AE29=2018,VLOOKUP(Brut!AJ29+1,Semaines!$F$2:$L$523,6,FALSE),IF($AE29=2019,VLOOKUP(Brut!AJ29+1,Semaines!$G$2:$L$523,5,FALSE),IF($AE29=2020,VLOOKUP(Brut!AJ29+1,Semaines!$H$2:$L$523,4,FALSE),IF($AE29=2021,VLOOKUP(Brut!AJ29+1,Semaines!$I$2:$L$523,3,FALSE),IF($AE29=2022,VLOOKUP(Brut!AJ29+1,Semaines!$J$2:$L$523,2,FALSE),"")))))))))),IF($AE29=2013,VLOOKUP(Brut!AL29+1,Semaines!$A$2:$L$523,11,FALSE),IF($AE29=2014,VLOOKUP(Brut!AL29+1,Semaines!$B$2:$L$523,10,FALSE),IF($AE29=2015,VLOOKUP(Brut!AL29+1,Semaines!$C$2:$L$523,9,FALSE),IF($AE29=2016,VLOOKUP(Brut!AL29+1,Semaines!$D$2:$L$523,8,FALSE),IF($AE29=2017,VLOOKUP(Brut!AL29+1,Semaines!$E$2:$L$523,7,FALSE),IF($AE29=2018,VLOOKUP(Brut!AL29+1,Semaines!$F$2:$L$523,6,FALSE),IF($AE29=2019,VLOOKUP(Brut!AL29+1,Semaines!$G$2:$L$523,5,FALSE),IF($AE29=2020,VLOOKUP(Brut!AL29+1,Semaines!$H$2:$L$523,4,FALSE),IF($AE29=2021,VLOOKUP(Brut!AL29+1,Semaines!$I$2:$L$523,3,FALSE),IF($AE29=2022,VLOOKUP(Brut!AL29+1,Semaines!$J$2:$L$523,2,FALSE),"")))))))))))),_xlfn.ISOWEEKNUM(AN29)),"")</f>
        <v>28</v>
      </c>
      <c r="AP29" s="119">
        <f>IF(AN29="",IF(AM29="",IF(AK29="","",IF($AE29=2013,VLOOKUP(Brut!AO29,Semaines!$A$2:$L$523,12,FALSE),IF($AE29=2014,VLOOKUP(Brut!AO29,Semaines!$B$2:$L$523,11,FALSE),IF($AE29=2015,VLOOKUP(Brut!AO29,Semaines!$C$2:$L$523,10,FALSE),IF($AE29=2016,VLOOKUP(Brut!AO29,Semaines!$D$2:$L$523,9,FALSE),IF($AE29=2017,VLOOKUP(Brut!AO29,Semaines!$E$2:$L$523,8,FALSE),IF($AE29=2018,VLOOKUP(Brut!AO29,Semaines!$F$2:$L$523,7,FALSE),IF($AE29=2019,VLOOKUP(Brut!AO29,Semaines!$G$2:$L$523,6,FALSE),IF($AE29=2020,VLOOKUP(Brut!AO29,Semaines!$H$2:$L$523,5,FALSE),IF($AE29=2021,VLOOKUP(Brut!AO29,Semaines!$I$2:$L$523,4,FALSE),IF($AE29=2022,VLOOKUP(Brut!AO29,Semaines!$J$2:$L$523,3,FALSE),""))))))))))),IF(AL29="",IF($AE29=2013,VLOOKUP(Brut!AO29,Semaines!$A$2:$L$523,12,FALSE),IF($AE29=2014,VLOOKUP(Brut!AO29,Semaines!$B$2:$L$523,11,FALSE),IF($AE29=2015,VLOOKUP(Brut!AO29,Semaines!$C$2:$L$523,10,FALSE),IF($AE29=2016,VLOOKUP(Brut!AO29,Semaines!$D$2:$L$523,9,FALSE),IF($AE29=2017,VLOOKUP(Brut!AO29,Semaines!$E$2:$L$523,8,FALSE),IF($AE29=2018,VLOOKUP(Brut!AO29,Semaines!$F$2:$L$523,7,FALSE),IF($AE29=2019,VLOOKUP(Brut!AO29,Semaines!$G$2:$L$523,6,FALSE),IF($AE29=2020,VLOOKUP(Brut!AO29,Semaines!$H$2:$L$523,5,FALSE),IF($AE29=2021,VLOOKUP(Brut!AO29,Semaines!$I$2:$L$523,4,FALSE),IF($AE29=2022,VLOOKUP(Brut!AO29,Semaines!$J$2:$L$523,3,FALSE),"")))))))))),IF(AK29="","",IF($AE29=2013,VLOOKUP(Brut!AO29,Semaines!$A$2:$L$523,12,FALSE),IF($AE29=2014,VLOOKUP(Brut!AO29,Semaines!$B$2:$L$523,11,FALSE),IF($AE29=2015,VLOOKUP(Brut!AO29,Semaines!$C$2:$L$523,10,FALSE),IF($AE29=2016,VLOOKUP(Brut!AO29,Semaines!$D$2:$L$523,9,FALSE),IF($AE29=2017,VLOOKUP(Brut!AO29,Semaines!$E$2:$L$523,8,FALSE),IF($AE29=2018,VLOOKUP(Brut!AO29,Semaines!$F$2:$L$523,7,FALSE),IF($AE29=2019,VLOOKUP(Brut!AO29,Semaines!$G$2:$L$523,6,FALSE),IF($AE29=2020,VLOOKUP(Brut!AO29,Semaines!$H$2:$L$523,5,FALSE),IF($AE29=2021,VLOOKUP(Brut!AO29,Semaines!$I$2:$L$523,4,FALSE),IF($AE29=2022,VLOOKUP(Brut!AO29,Semaines!$J$2:$L$523,3,FALSE),""))))))))))))),IF(AND(MONTH(AN29)=12,_xlfn.ISOWEEKNUM(AN29)=1),YEAR(AN29)+1,YEAR(AN29)))</f>
        <v>2019</v>
      </c>
      <c r="AQ29" s="132"/>
      <c r="AR29" s="133"/>
      <c r="AS29" s="210"/>
      <c r="AT29" s="209"/>
      <c r="AU29" s="208"/>
      <c r="AV29" s="208"/>
      <c r="AW29" s="118">
        <f>IF($AE29=2013,VLOOKUP(Brut!AW29,Semaines!$A$2:$L$523,11,FALSE),IF($AE29=2014,VLOOKUP(Brut!AW29,Semaines!$B$2:$L$523,10,FALSE),IF($AE29=2015,VLOOKUP(Brut!AW29,Semaines!$C$2:$L$523,9,FALSE),IF($AE29=2016,VLOOKUP(Brut!AW29,Semaines!$D$2:$L$523,8,FALSE),IF($AE29=2017,VLOOKUP(Brut!AW29,Semaines!$E$2:$L$523,7,FALSE),IF($AE29=2018,VLOOKUP(Brut!AW29,Semaines!$F$2:$L$523,6,FALSE),IF($AE29=2019,VLOOKUP(Brut!AW29,Semaines!$G$2:$L$523,5,FALSE),IF($AE29=2020,VLOOKUP(Brut!AW29,Semaines!$H$2:$L$523,4,FALSE),IF($AE29=2021,VLOOKUP(Brut!AW29,Semaines!$I$2:$L$523,3,FALSE),IF($AE29=2022,VLOOKUP(Brut!AW29,Semaines!$J$2:$L$523,2,FALSE),""))))))))))</f>
        <v>30</v>
      </c>
      <c r="AX29" s="119">
        <f>IF($AE29=2013,VLOOKUP(Brut!AW29,Semaines!$A$2:$L$523,12,FALSE),IF($AE29=2014,VLOOKUP(Brut!AW29,Semaines!$B$2:$L$523,11,FALSE),IF($AE29=2015,VLOOKUP(Brut!AW29,Semaines!$C$2:$L$523,10,FALSE),IF($AE29=2016,VLOOKUP(Brut!AW29,Semaines!$D$2:$L$523,9,FALSE),IF($AE29=2017,VLOOKUP(Brut!AW29,Semaines!$E$2:$L$523,8,FALSE),IF($AE29=2018,VLOOKUP(Brut!AW29,Semaines!$F$2:$L$523,7,FALSE),IF($AE29=2019,VLOOKUP(Brut!AW29,Semaines!$G$2:$L$523,6,FALSE),IF($AE29=2020,VLOOKUP(Brut!AW29,Semaines!$H$2:$L$523,5,FALSE),IF($AE29=2021,VLOOKUP(Brut!AW29,Semaines!$I$2:$L$523,4,FALSE),IF($AE29=2022,VLOOKUP(Brut!AW29,Semaines!$J$2:$L$523,3,FALSE),""))))))))))</f>
        <v>2019</v>
      </c>
      <c r="AY29" s="134"/>
      <c r="AZ29" s="133"/>
      <c r="BA29" s="118">
        <f>IF($AE29=2013,VLOOKUP(Brut!BA29,Semaines!$A$2:$L$523,11,FALSE),IF($AE29=2014,VLOOKUP(Brut!BA29,Semaines!$B$2:$L$523,10,FALSE),IF($AE29=2015,VLOOKUP(Brut!BA29,Semaines!$C$2:$L$523,9,FALSE),IF($AE29=2016,VLOOKUP(Brut!BA29,Semaines!$D$2:$L$523,8,FALSE),IF($AE29=2017,VLOOKUP(Brut!BA29,Semaines!$E$2:$L$523,7,FALSE),IF($AE29=2018,VLOOKUP(Brut!BA29,Semaines!$F$2:$L$523,6,FALSE),IF($AE29=2019,VLOOKUP(Brut!BA29,Semaines!$G$2:$L$523,5,FALSE),IF($AE29=2020,VLOOKUP(Brut!BA29,Semaines!$H$2:$L$523,4,FALSE),IF($AE29=2021,VLOOKUP(Brut!BA29,Semaines!$I$2:$L$523,3,FALSE),IF($AE29=2022,VLOOKUP(Brut!BA29,Semaines!$J$2:$L$523,2,FALSE),""))))))))))</f>
        <v>32</v>
      </c>
      <c r="BB29" s="119">
        <f>IF($AE29=2013,VLOOKUP(Brut!BA29,Semaines!$A$2:$L$523,12,FALSE),IF($AE29=2014,VLOOKUP(Brut!BA29,Semaines!$B$2:$L$523,11,FALSE),IF($AE29=2015,VLOOKUP(Brut!BA29,Semaines!$C$2:$L$523,10,FALSE),IF($AE29=2016,VLOOKUP(Brut!BA29,Semaines!$D$2:$L$523,9,FALSE),IF($AE29=2017,VLOOKUP(Brut!BA29,Semaines!$E$2:$L$523,8,FALSE),IF($AE29=2018,VLOOKUP(Brut!BA29,Semaines!$F$2:$L$523,7,FALSE),IF($AE29=2019,VLOOKUP(Brut!BA29,Semaines!$G$2:$L$523,6,FALSE),IF($AE29=2020,VLOOKUP(Brut!BA29,Semaines!$H$2:$L$523,5,FALSE),IF($AE29=2021,VLOOKUP(Brut!BA29,Semaines!$I$2:$L$523,4,FALSE),IF($AE29=2022,VLOOKUP(Brut!BA29,Semaines!$J$2:$L$523,3,FALSE),""))))))))))</f>
        <v>2019</v>
      </c>
      <c r="BC29" s="134"/>
      <c r="BD29" s="133"/>
      <c r="BE29" s="118">
        <f>IF($AE29=2013,VLOOKUP(Brut!BE29,Semaines!$A$2:$L$523,11,FALSE),IF($AE29=2014,VLOOKUP(Brut!BE29,Semaines!$B$2:$L$523,10,FALSE),IF($AE29=2015,VLOOKUP(Brut!BE29,Semaines!$C$2:$L$523,9,FALSE),IF($AE29=2016,VLOOKUP(Brut!BE29,Semaines!$D$2:$L$523,8,FALSE),IF($AE29=2017,VLOOKUP(Brut!BE29,Semaines!$E$2:$L$523,7,FALSE),IF($AE29=2018,VLOOKUP(Brut!BE29,Semaines!$F$2:$L$523,6,FALSE),IF($AE29=2019,VLOOKUP(Brut!BE29,Semaines!$G$2:$L$523,5,FALSE),IF($AE29=2020,VLOOKUP(Brut!BE29,Semaines!$H$2:$L$523,4,FALSE),IF($AE29=2021,VLOOKUP(Brut!BE29,Semaines!$I$2:$L$523,3,FALSE),IF($AE29=2022,VLOOKUP(Brut!BE29,Semaines!$J$2:$L$523,2,FALSE),""))))))))))</f>
        <v>34</v>
      </c>
      <c r="BF29" s="119">
        <f>IF($AE29=2013,VLOOKUP(Brut!BE29,Semaines!$A$2:$L$523,12,FALSE),IF($AE29=2014,VLOOKUP(Brut!BE29,Semaines!$B$2:$L$523,11,FALSE),IF($AE29=2015,VLOOKUP(Brut!BE29,Semaines!$C$2:$L$523,10,FALSE),IF($AE29=2016,VLOOKUP(Brut!BE29,Semaines!$D$2:$L$523,9,FALSE),IF($AE29=2017,VLOOKUP(Brut!BE29,Semaines!$E$2:$L$523,8,FALSE),IF($AE29=2018,VLOOKUP(Brut!BE29,Semaines!$F$2:$L$523,7,FALSE),IF($AE29=2019,VLOOKUP(Brut!BE29,Semaines!$G$2:$L$523,6,FALSE),IF($AE29=2020,VLOOKUP(Brut!BE29,Semaines!$H$2:$L$523,5,FALSE),IF($AE29=2021,VLOOKUP(Brut!BE29,Semaines!$I$2:$L$523,4,FALSE),IF($AE29=2022,VLOOKUP(Brut!BE29,Semaines!$J$2:$L$523,3,FALSE),""))))))))))</f>
        <v>2019</v>
      </c>
      <c r="BG29" s="134"/>
      <c r="BH29" s="133"/>
      <c r="BI29" s="130">
        <f>IF(Import!AM19=0,"",Import!AM19)</f>
        <v>43735</v>
      </c>
      <c r="BJ29" s="118">
        <f t="array" ref="BJ29">IFERROR(IF(BI29="",IF(BG29="",IF(BE29="","",IF($AE29=2013,VLOOKUP(Brut!BE29+1,Semaines!$A$2:$L$523,11,FALSE),IF($AE29=2014,VLOOKUP(Brut!BE29+1,Semaines!$B$2:$L$523,10,FALSE),IF($AE29=2015,VLOOKUP(Brut!BE29+1,Semaines!$C$2:$L$523,9,FALSE),IF($AE29=2016,VLOOKUP(Brut!BE29+1,Semaines!$D$2:$L$523,8,FALSE),IF($AE29=2017,VLOOKUP(Brut!BE29+1,Semaines!$E$2:$L$523,7,FALSE),IF($AE29=2018,VLOOKUP(Brut!BE29+1,Semaines!$F$2:$L$523,6,FALSE),IF($AE29=2019,VLOOKUP(Brut!BE29+1,Semaines!$G$2:$L$523,5,FALSE),IF($AE29=2020,VLOOKUP(Brut!BE29+1,Semaines!$H$2:$L$523,4,FALSE),IF($AE29=2021,VLOOKUP(Brut!BE29+1,Semaines!$I$2:$L$523,3,FALSE),IF($AE29=2022,VLOOKUP(Brut!BE29+1,Semaines!$J$2:$L$523,2,FALSE),""))))))))))),IF(BH29="",IF($AE29=2013,VLOOKUP(Brut!BE29+1,Semaines!$A$2:$L$523,11,FALSE),IF($AE29=2014,VLOOKUP(Brut!BE29+1,Semaines!$B$2:$L$523,10,FALSE),IF($AE29=2015,VLOOKUP(Brut!BE29+1,Semaines!$C$2:$L$523,9,FALSE),IF($AE29=2016,VLOOKUP(Brut!BE29+1,Semaines!$D$2:$L$523,8,FALSE),IF($AE29=2017,VLOOKUP(Brut!BE29+1,Semaines!$E$2:$L$523,7,FALSE),IF($AE29=2018,VLOOKUP(Brut!BE29+1,Semaines!$F$2:$L$523,6,FALSE),IF($AE29=2019,VLOOKUP(Brut!BE29+1,Semaines!$G$2:$L$523,5,FALSE),IF($AE29=2020,VLOOKUP(Brut!BE29+1,Semaines!$H$2:$L$523,4,FALSE),IF($AE29=2021,VLOOKUP(Brut!BE29+1,Semaines!$I$2:$L$523,3,FALSE),IF($AE29=2022,VLOOKUP(Brut!BE29+1,Semaines!$J$2:$L$523,2,FALSE),"")))))))))),IF($AE29=2013,VLOOKUP(Brut!BG29+1,Semaines!$A$2:$L$523,11,FALSE),IF($AE29=2014,VLOOKUP(Brut!BG29+1,Semaines!$B$2:$L$523,10,FALSE),IF($AE29=2015,VLOOKUP(Brut!BG29+1,Semaines!$C$2:$L$523,9,FALSE),IF($AE29=2016,VLOOKUP(Brut!BG29+1,Semaines!$D$2:$L$523,8,FALSE),IF($AE29=2017,VLOOKUP(Brut!BG29+1,Semaines!$E$2:$L$523,7,FALSE),IF($AE29=2018,VLOOKUP(Brut!BG29+1,Semaines!$F$2:$L$523,6,FALSE),IF($AE29=2019,VLOOKUP(Brut!BG29+1,Semaines!$G$2:$L$523,5,FALSE),IF($AE29=2020,VLOOKUP(Brut!BG29+1,Semaines!$H$2:$L$523,4,FALSE),IF($AE29=2021,VLOOKUP(Brut!BG29+1,Semaines!$I$2:$L$523,3,FALSE),IF($AE29=2022,VLOOKUP(Brut!BG29+1,Semaines!$J$2:$L$523,2,FALSE),"")))))))))))),_xlfn.ISOWEEKNUM(BI29)),"")</f>
        <v>39</v>
      </c>
      <c r="BK29" s="119">
        <f>IF(BI29="",IF(BH29="",IF(BF29="","",IF($AE29=2013,VLOOKUP(Brut!BJ29,Semaines!$A$2:$L$523,12,FALSE),IF($AE29=2014,VLOOKUP(Brut!BJ29,Semaines!$B$2:$L$523,11,FALSE),IF($AE29=2015,VLOOKUP(Brut!BJ29,Semaines!$C$2:$L$523,10,FALSE),IF($AE29=2016,VLOOKUP(Brut!BJ29,Semaines!$D$2:$L$523,9,FALSE),IF($AE29=2017,VLOOKUP(Brut!BJ29,Semaines!$E$2:$L$523,8,FALSE),IF($AE29=2018,VLOOKUP(Brut!BJ29,Semaines!$F$2:$L$523,7,FALSE),IF($AE29=2019,VLOOKUP(Brut!BJ29,Semaines!$G$2:$L$523,6,FALSE),IF($AE29=2020,VLOOKUP(Brut!BJ29,Semaines!$H$2:$L$523,5,FALSE),IF($AE29=2021,VLOOKUP(Brut!BJ29,Semaines!$I$2:$L$523,4,FALSE),IF($AE29=2022,VLOOKUP(Brut!BJ29,Semaines!$J$2:$L$523,3,FALSE),""))))))))))),IF(BG29="",IF($AE29=2013,VLOOKUP(Brut!BJ29,Semaines!$A$2:$L$523,12,FALSE),IF($AE29=2014,VLOOKUP(Brut!BJ29,Semaines!$B$2:$L$523,11,FALSE),IF($AE29=2015,VLOOKUP(Brut!BJ29,Semaines!$C$2:$L$523,10,FALSE),IF($AE29=2016,VLOOKUP(Brut!BJ29,Semaines!$D$2:$L$523,9,FALSE),IF($AE29=2017,VLOOKUP(Brut!BJ29,Semaines!$E$2:$L$523,8,FALSE),IF($AE29=2018,VLOOKUP(Brut!BJ29,Semaines!$F$2:$L$523,7,FALSE),IF($AE29=2019,VLOOKUP(Brut!BJ29,Semaines!$G$2:$L$523,6,FALSE),IF($AE29=2020,VLOOKUP(Brut!BJ29,Semaines!$H$2:$L$523,5,FALSE),IF($AE29=2021,VLOOKUP(Brut!BJ29,Semaines!$I$2:$L$523,4,FALSE),IF($AE29=2022,VLOOKUP(Brut!BJ29,Semaines!$J$2:$L$523,3,FALSE),"")))))))))),IF(BF29="","",IF($AE29=2013,VLOOKUP(Brut!BJ29,Semaines!$A$2:$L$523,12,FALSE),IF($AE29=2014,VLOOKUP(Brut!BJ29,Semaines!$B$2:$L$523,11,FALSE),IF($AE29=2015,VLOOKUP(Brut!BJ29,Semaines!$C$2:$L$523,10,FALSE),IF($AE29=2016,VLOOKUP(Brut!BJ29,Semaines!$D$2:$L$523,9,FALSE),IF($AE29=2017,VLOOKUP(Brut!BJ29,Semaines!$E$2:$L$523,8,FALSE),IF($AE29=2018,VLOOKUP(Brut!BJ29,Semaines!$F$2:$L$523,7,FALSE),IF($AE29=2019,VLOOKUP(Brut!BJ29,Semaines!$G$2:$L$523,6,FALSE),IF($AE29=2020,VLOOKUP(Brut!BJ29,Semaines!$H$2:$L$523,5,FALSE),IF($AE29=2021,VLOOKUP(Brut!BJ29,Semaines!$I$2:$L$523,4,FALSE),IF($AE29=2022,VLOOKUP(Brut!BJ29,Semaines!$J$2:$L$523,3,FALSE),""))))))))))))),IF(AND(MONTH(BI29)=12,_xlfn.ISOWEEKNUM(BI29)=1),YEAR(BI29)+1,YEAR(BI29)))</f>
        <v>2019</v>
      </c>
      <c r="BL29" s="132"/>
      <c r="BM29" s="133"/>
      <c r="BN29" s="118">
        <f>IF($AE29=2013,VLOOKUP(Brut!BN29,Semaines!$A$2:$L$523,11,FALSE),IF($AE29=2014,VLOOKUP(Brut!BN29,Semaines!$B$2:$L$523,10,FALSE),IF($AE29=2015,VLOOKUP(Brut!BN29,Semaines!$C$2:$L$523,9,FALSE),IF($AE29=2016,VLOOKUP(Brut!BN29,Semaines!$D$2:$L$523,8,FALSE),IF($AE29=2017,VLOOKUP(Brut!BN29,Semaines!$E$2:$L$523,7,FALSE),IF($AE29=2018,VLOOKUP(Brut!BN29,Semaines!$F$2:$L$523,6,FALSE),IF($AE29=2019,VLOOKUP(Brut!BN29,Semaines!$G$2:$L$523,5,FALSE),IF($AE29=2020,VLOOKUP(Brut!BN29,Semaines!$H$2:$L$523,4,FALSE),IF($AE29=2021,VLOOKUP(Brut!BN29,Semaines!$I$2:$L$523,3,FALSE),IF($AE29=2022,VLOOKUP(Brut!BN29,Semaines!$J$2:$L$523,2,FALSE),""))))))))))</f>
        <v>35</v>
      </c>
      <c r="BO29" s="119">
        <f>IF($AE29=2013,VLOOKUP(Brut!BN29,Semaines!$A$2:$L$523,12,FALSE),IF($AE29=2014,VLOOKUP(Brut!BN29,Semaines!$B$2:$L$523,11,FALSE),IF($AE29=2015,VLOOKUP(Brut!BN29,Semaines!$C$2:$L$523,10,FALSE),IF($AE29=2016,VLOOKUP(Brut!BN29,Semaines!$D$2:$L$523,9,FALSE),IF($AE29=2017,VLOOKUP(Brut!BN29,Semaines!$E$2:$L$523,8,FALSE),IF($AE29=2018,VLOOKUP(Brut!BN29,Semaines!$F$2:$L$523,7,FALSE),IF($AE29=2019,VLOOKUP(Brut!BN29,Semaines!$G$2:$L$523,6,FALSE),IF($AE29=2020,VLOOKUP(Brut!BN29,Semaines!$H$2:$L$523,5,FALSE),IF($AE29=2021,VLOOKUP(Brut!BN29,Semaines!$I$2:$L$523,4,FALSE),IF($AE29=2022,VLOOKUP(Brut!BN29,Semaines!$J$2:$L$523,3,FALSE),""))))))))))</f>
        <v>2019</v>
      </c>
      <c r="BP29" s="134"/>
      <c r="BQ29" s="133"/>
      <c r="BR29" s="208"/>
      <c r="BS29" s="118">
        <f>IF($AE29=2013,VLOOKUP(Brut!BS29,Semaines!$A$2:$L$523,11,FALSE),IF($AE29=2014,VLOOKUP(Brut!BS29,Semaines!$B$2:$L$523,10,FALSE),IF($AE29=2015,VLOOKUP(Brut!BS29,Semaines!$C$2:$L$523,9,FALSE),IF($AE29=2016,VLOOKUP(Brut!BS29,Semaines!$D$2:$L$523,8,FALSE),IF($AE29=2017,VLOOKUP(Brut!BS29,Semaines!$E$2:$L$523,7,FALSE),IF($AE29=2018,VLOOKUP(Brut!BS29,Semaines!$F$2:$L$523,6,FALSE),IF($AE29=2019,VLOOKUP(Brut!BS29,Semaines!$G$2:$L$523,5,FALSE),IF($AE29=2020,VLOOKUP(Brut!BS29,Semaines!$H$2:$L$523,4,FALSE),IF($AE29=2021,VLOOKUP(Brut!BS29,Semaines!$I$2:$L$523,3,FALSE),IF($AE29=2022,VLOOKUP(Brut!BS29,Semaines!$J$2:$L$523,2,FALSE),""))))))))))</f>
        <v>37</v>
      </c>
      <c r="BT29" s="119">
        <f>IF($AE29=2013,VLOOKUP(Brut!BS29,Semaines!$A$2:$L$523,12,FALSE),IF($AE29=2014,VLOOKUP(Brut!BS29,Semaines!$B$2:$L$523,11,FALSE),IF($AE29=2015,VLOOKUP(Brut!BS29,Semaines!$C$2:$L$523,10,FALSE),IF($AE29=2016,VLOOKUP(Brut!BS29,Semaines!$D$2:$L$523,9,FALSE),IF($AE29=2017,VLOOKUP(Brut!BS29,Semaines!$E$2:$L$523,8,FALSE),IF($AE29=2018,VLOOKUP(Brut!BS29,Semaines!$F$2:$L$523,7,FALSE),IF($AE29=2019,VLOOKUP(Brut!BS29,Semaines!$G$2:$L$523,6,FALSE),IF($AE29=2020,VLOOKUP(Brut!BS29,Semaines!$H$2:$L$523,5,FALSE),IF($AE29=2021,VLOOKUP(Brut!BS29,Semaines!$I$2:$L$523,4,FALSE),IF($AE29=2022,VLOOKUP(Brut!BS29,Semaines!$J$2:$L$523,3,FALSE),""))))))))))</f>
        <v>2019</v>
      </c>
      <c r="BU29" s="134"/>
      <c r="BV29" s="133"/>
      <c r="BW29" s="208"/>
      <c r="BX29" s="118">
        <f>IF($AE29=2013,VLOOKUP(Brut!BX29,Semaines!$A$2:$L$523,11,FALSE),IF($AE29=2014,VLOOKUP(Brut!BX29,Semaines!$B$2:$L$523,10,FALSE),IF($AE29=2015,VLOOKUP(Brut!BX29,Semaines!$C$2:$L$523,9,FALSE),IF($AE29=2016,VLOOKUP(Brut!BX29,Semaines!$D$2:$L$523,8,FALSE),IF($AE29=2017,VLOOKUP(Brut!BX29,Semaines!$E$2:$L$523,7,FALSE),IF($AE29=2018,VLOOKUP(Brut!BX29,Semaines!$F$2:$L$523,6,FALSE),IF($AE29=2019,VLOOKUP(Brut!BX29,Semaines!$G$2:$L$523,5,FALSE),IF($AE29=2020,VLOOKUP(Brut!BX29,Semaines!$H$2:$L$523,4,FALSE),IF($AE29=2021,VLOOKUP(Brut!BX29,Semaines!$I$2:$L$523,3,FALSE),IF($AE29=2022,VLOOKUP(Brut!BX29,Semaines!$J$2:$L$523,2,FALSE),""))))))))))</f>
        <v>39</v>
      </c>
      <c r="BY29" s="119">
        <f>IF($AE29=2013,VLOOKUP(Brut!BX29,Semaines!$A$2:$L$523,12,FALSE),IF($AE29=2014,VLOOKUP(Brut!BX29,Semaines!$B$2:$L$523,11,FALSE),IF($AE29=2015,VLOOKUP(Brut!BX29,Semaines!$C$2:$L$523,10,FALSE),IF($AE29=2016,VLOOKUP(Brut!BX29,Semaines!$D$2:$L$523,9,FALSE),IF($AE29=2017,VLOOKUP(Brut!BX29,Semaines!$E$2:$L$523,8,FALSE),IF($AE29=2018,VLOOKUP(Brut!BX29,Semaines!$F$2:$L$523,7,FALSE),IF($AE29=2019,VLOOKUP(Brut!BX29,Semaines!$G$2:$L$523,6,FALSE),IF($AE29=2020,VLOOKUP(Brut!BX29,Semaines!$H$2:$L$523,5,FALSE),IF($AE29=2021,VLOOKUP(Brut!BX29,Semaines!$I$2:$L$523,4,FALSE),IF($AE29=2022,VLOOKUP(Brut!BX29,Semaines!$J$2:$L$523,3,FALSE),""))))))))))</f>
        <v>2019</v>
      </c>
      <c r="BZ29" s="134"/>
      <c r="CA29" s="133"/>
      <c r="CB29" s="130">
        <f>IF(Import!AQ19=0,"",Import!AQ19)</f>
        <v>43776</v>
      </c>
      <c r="CC29" s="118">
        <f t="array" ref="CC29">IFERROR(IF(CB29="",IF(BZ29="",IF(BX29="","",IF($AE29=2013,VLOOKUP(Brut!BX29+1,Semaines!$A$2:$L$523,11,FALSE),IF($AE29=2014,VLOOKUP(Brut!BX29+1,Semaines!$B$2:$L$523,10,FALSE),IF($AE29=2015,VLOOKUP(Brut!BX29+1,Semaines!$C$2:$L$523,9,FALSE),IF($AE29=2016,VLOOKUP(Brut!BX29+1,Semaines!$D$2:$L$523,8,FALSE),IF($AE29=2017,VLOOKUP(Brut!BX29+1,Semaines!$E$2:$L$523,7,FALSE),IF($AE29=2018,VLOOKUP(Brut!BX29+1,Semaines!$F$2:$L$523,6,FALSE),IF($AE29=2019,VLOOKUP(Brut!BX29+1,Semaines!$G$2:$L$523,5,FALSE),IF($AE29=2020,VLOOKUP(Brut!BX29+1,Semaines!$H$2:$L$523,4,FALSE),IF($AE29=2021,VLOOKUP(Brut!BX29+1,Semaines!$I$2:$L$523,3,FALSE),IF($AE29=2022,VLOOKUP(Brut!BX29+1,Semaines!$J$2:$L$523,2,FALSE),""))))))))))),IF(CA29="",IF($AE29=2013,VLOOKUP(Brut!BX29+1,Semaines!$A$2:$L$523,11,FALSE),IF($AE29=2014,VLOOKUP(Brut!BX29+1,Semaines!$B$2:$L$523,10,FALSE),IF($AE29=2015,VLOOKUP(Brut!BX29+1,Semaines!$C$2:$L$523,9,FALSE),IF($AE29=2016,VLOOKUP(Brut!BX29+1,Semaines!$D$2:$L$523,8,FALSE),IF($AE29=2017,VLOOKUP(Brut!BX29+1,Semaines!$E$2:$L$523,7,FALSE),IF($AE29=2018,VLOOKUP(Brut!BX29+1,Semaines!$F$2:$L$523,6,FALSE),IF($AE29=2019,VLOOKUP(Brut!BX29+1,Semaines!$G$2:$L$523,5,FALSE),IF($AE29=2020,VLOOKUP(Brut!BX29+1,Semaines!$H$2:$L$523,4,FALSE),IF($AE29=2021,VLOOKUP(Brut!BX29+1,Semaines!$I$2:$L$523,3,FALSE),IF($AE29=2022,VLOOKUP(Brut!BX29+1,Semaines!$J$2:$L$523,2,FALSE),"")))))))))),IF($AE29=2013,VLOOKUP(Brut!BZ29+1,Semaines!$A$2:$L$523,11,FALSE),IF($AE29=2014,VLOOKUP(Brut!BZ29+1,Semaines!$B$2:$L$523,10,FALSE),IF($AE29=2015,VLOOKUP(Brut!BZ29+1,Semaines!$C$2:$L$523,9,FALSE),IF($AE29=2016,VLOOKUP(Brut!BZ29+1,Semaines!$D$2:$L$523,8,FALSE),IF($AE29=2017,VLOOKUP(Brut!BZ29+1,Semaines!$E$2:$L$523,7,FALSE),IF($AE29=2018,VLOOKUP(Brut!BZ29+1,Semaines!$F$2:$L$523,6,FALSE),IF($AE29=2019,VLOOKUP(Brut!BZ29+1,Semaines!$G$2:$L$523,5,FALSE),IF($AE29=2020,VLOOKUP(Brut!BZ29+1,Semaines!$H$2:$L$523,4,FALSE),IF($AE29=2021,VLOOKUP(Brut!BZ29+1,Semaines!$I$2:$L$523,3,FALSE),IF($AE29=2022,VLOOKUP(Brut!BZ29+1,Semaines!$J$2:$L$523,2,FALSE),"")))))))))))),_xlfn.ISOWEEKNUM(CB29)),"")</f>
        <v>45</v>
      </c>
      <c r="CD29" s="119">
        <f>IF(CB29="",IF(CA29="",IF(BY29="","",IF($AE29=2013,VLOOKUP(Brut!CC29,Semaines!$A$2:$L$523,12,FALSE),IF($AE29=2014,VLOOKUP(Brut!CC29,Semaines!$B$2:$L$523,11,FALSE),IF($AE29=2015,VLOOKUP(Brut!CC29,Semaines!$C$2:$L$523,10,FALSE),IF($AE29=2016,VLOOKUP(Brut!CC29,Semaines!$D$2:$L$523,9,FALSE),IF($AE29=2017,VLOOKUP(Brut!CC29,Semaines!$E$2:$L$523,8,FALSE),IF($AE29=2018,VLOOKUP(Brut!CC29,Semaines!$F$2:$L$523,7,FALSE),IF($AE29=2019,VLOOKUP(Brut!CC29,Semaines!$G$2:$L$523,6,FALSE),IF($AE29=2020,VLOOKUP(Brut!CC29,Semaines!$H$2:$L$523,5,FALSE),IF($AE29=2021,VLOOKUP(Brut!CC29,Semaines!$I$2:$L$523,4,FALSE),IF($AE29=2022,VLOOKUP(Brut!CC29,Semaines!$J$2:$L$523,3,FALSE),""))))))))))),IF(BZ29="",IF($AE29=2013,VLOOKUP(Brut!CC29,Semaines!$A$2:$L$523,12,FALSE),IF($AE29=2014,VLOOKUP(Brut!CC29,Semaines!$B$2:$L$523,11,FALSE),IF($AE29=2015,VLOOKUP(Brut!CC29,Semaines!$C$2:$L$523,10,FALSE),IF($AE29=2016,VLOOKUP(Brut!CC29,Semaines!$D$2:$L$523,9,FALSE),IF($AE29=2017,VLOOKUP(Brut!CC29,Semaines!$E$2:$L$523,8,FALSE),IF($AE29=2018,VLOOKUP(Brut!CC29,Semaines!$F$2:$L$523,7,FALSE),IF($AE29=2019,VLOOKUP(Brut!CC29,Semaines!$G$2:$L$523,6,FALSE),IF($AE29=2020,VLOOKUP(Brut!CC29,Semaines!$H$2:$L$523,5,FALSE),IF($AE29=2021,VLOOKUP(Brut!CC29,Semaines!$I$2:$L$523,4,FALSE),IF($AE29=2022,VLOOKUP(Brut!CC29,Semaines!$J$2:$L$523,3,FALSE),"")))))))))),IF(BY29="","",IF($AE29=2013,VLOOKUP(Brut!CC29,Semaines!$A$2:$L$523,12,FALSE),IF($AE29=2014,VLOOKUP(Brut!CC29,Semaines!$B$2:$L$523,11,FALSE),IF($AE29=2015,VLOOKUP(Brut!CC29,Semaines!$C$2:$L$523,10,FALSE),IF($AE29=2016,VLOOKUP(Brut!CC29,Semaines!$D$2:$L$523,9,FALSE),IF($AE29=2017,VLOOKUP(Brut!CC29,Semaines!$E$2:$L$523,8,FALSE),IF($AE29=2018,VLOOKUP(Brut!CC29,Semaines!$F$2:$L$523,7,FALSE),IF($AE29=2019,VLOOKUP(Brut!CC29,Semaines!$G$2:$L$523,6,FALSE),IF($AE29=2020,VLOOKUP(Brut!CC29,Semaines!$H$2:$L$523,5,FALSE),IF($AE29=2021,VLOOKUP(Brut!CC29,Semaines!$I$2:$L$523,4,FALSE),IF($AE29=2022,VLOOKUP(Brut!CC29,Semaines!$J$2:$L$523,3,FALSE),""))))))))))))),IF(AND(MONTH(CB29)=12,_xlfn.ISOWEEKNUM(CB29)=1),YEAR(CB29)+1,YEAR(CB29)))</f>
        <v>2019</v>
      </c>
      <c r="CE29" s="132"/>
      <c r="CF29" s="133"/>
      <c r="CG29" s="118">
        <f>IF($AE29=2013,VLOOKUP(Brut!CG29,Semaines!$A$2:$L$523,11,FALSE),IF($AE29=2014,VLOOKUP(Brut!CG29,Semaines!$B$2:$L$523,10,FALSE),IF($AE29=2015,VLOOKUP(Brut!CG29,Semaines!$C$2:$L$523,9,FALSE),IF($AE29=2016,VLOOKUP(Brut!CG29,Semaines!$D$2:$L$523,8,FALSE),IF($AE29=2017,VLOOKUP(Brut!CG29,Semaines!$E$2:$L$523,7,FALSE),IF($AE29=2018,VLOOKUP(Brut!CG29,Semaines!$F$2:$L$523,6,FALSE),IF($AE29=2019,VLOOKUP(Brut!CG29,Semaines!$G$2:$L$523,5,FALSE),IF($AE29=2020,VLOOKUP(Brut!CG29,Semaines!$H$2:$L$523,4,FALSE),IF($AE29=2021,VLOOKUP(Brut!CG29,Semaines!$I$2:$L$523,3,FALSE),IF($AE29=2022,VLOOKUP(Brut!CG29,Semaines!$J$2:$L$523,2,FALSE),""))))))))))</f>
        <v>40</v>
      </c>
      <c r="CH29" s="119">
        <f>IF($AE29=2013,VLOOKUP(Brut!CG29,Semaines!$A$2:$L$523,12,FALSE),IF($AE29=2014,VLOOKUP(Brut!CG29,Semaines!$B$2:$L$523,11,FALSE),IF($AE29=2015,VLOOKUP(Brut!CG29,Semaines!$C$2:$L$523,10,FALSE),IF($AE29=2016,VLOOKUP(Brut!CG29,Semaines!$D$2:$L$523,9,FALSE),IF($AE29=2017,VLOOKUP(Brut!CG29,Semaines!$E$2:$L$523,8,FALSE),IF($AE29=2018,VLOOKUP(Brut!CG29,Semaines!$F$2:$L$523,7,FALSE),IF($AE29=2019,VLOOKUP(Brut!CG29,Semaines!$G$2:$L$523,6,FALSE),IF($AE29=2020,VLOOKUP(Brut!CG29,Semaines!$H$2:$L$523,5,FALSE),IF($AE29=2021,VLOOKUP(Brut!CG29,Semaines!$I$2:$L$523,4,FALSE),IF($AE29=2022,VLOOKUP(Brut!CG29,Semaines!$J$2:$L$523,3,FALSE),""))))))))))</f>
        <v>2019</v>
      </c>
      <c r="CI29" s="134"/>
      <c r="CJ29" s="133"/>
      <c r="CK29" s="208"/>
      <c r="CL29" s="118">
        <f>IF($AE29=2013,VLOOKUP(Brut!CL29,Semaines!$A$2:$L$523,11,FALSE),IF($AE29=2014,VLOOKUP(Brut!CL29,Semaines!$B$2:$L$523,10,FALSE),IF($AE29=2015,VLOOKUP(Brut!CL29,Semaines!$C$2:$L$523,9,FALSE),IF($AE29=2016,VLOOKUP(Brut!CL29,Semaines!$D$2:$L$523,8,FALSE),IF($AE29=2017,VLOOKUP(Brut!CL29,Semaines!$E$2:$L$523,7,FALSE),IF($AE29=2018,VLOOKUP(Brut!CL29,Semaines!$F$2:$L$523,6,FALSE),IF($AE29=2019,VLOOKUP(Brut!CL29,Semaines!$G$2:$L$523,5,FALSE),IF($AE29=2020,VLOOKUP(Brut!CL29,Semaines!$H$2:$L$523,4,FALSE),IF($AE29=2021,VLOOKUP(Brut!CL29,Semaines!$I$2:$L$523,3,FALSE),IF($AE29=2022,VLOOKUP(Brut!CL29,Semaines!$J$2:$L$523,2,FALSE),""))))))))))</f>
        <v>41</v>
      </c>
      <c r="CM29" s="119">
        <f>IF($AE29=2013,VLOOKUP(Brut!CL29,Semaines!$A$2:$L$523,12,FALSE),IF($AE29=2014,VLOOKUP(Brut!CL29,Semaines!$B$2:$L$523,11,FALSE),IF($AE29=2015,VLOOKUP(Brut!CL29,Semaines!$C$2:$L$523,10,FALSE),IF($AE29=2016,VLOOKUP(Brut!CL29,Semaines!$D$2:$L$523,9,FALSE),IF($AE29=2017,VLOOKUP(Brut!CL29,Semaines!$E$2:$L$523,8,FALSE),IF($AE29=2018,VLOOKUP(Brut!CL29,Semaines!$F$2:$L$523,7,FALSE),IF($AE29=2019,VLOOKUP(Brut!CL29,Semaines!$G$2:$L$523,6,FALSE),IF($AE29=2020,VLOOKUP(Brut!CL29,Semaines!$H$2:$L$523,5,FALSE),IF($AE29=2021,VLOOKUP(Brut!CL29,Semaines!$I$2:$L$523,4,FALSE),IF($AE29=2022,VLOOKUP(Brut!CL29,Semaines!$J$2:$L$523,3,FALSE),""))))))))))</f>
        <v>2019</v>
      </c>
      <c r="CN29" s="134"/>
      <c r="CO29" s="133"/>
      <c r="CP29" s="118">
        <f>IF($AE29=2013,VLOOKUP(Brut!CP29,Semaines!$A$2:$L$523,11,FALSE),IF($AE29=2014,VLOOKUP(Brut!CP29,Semaines!$B$2:$L$523,10,FALSE),IF($AE29=2015,VLOOKUP(Brut!CP29,Semaines!$C$2:$L$523,9,FALSE),IF($AE29=2016,VLOOKUP(Brut!CP29,Semaines!$D$2:$L$523,8,FALSE),IF($AE29=2017,VLOOKUP(Brut!CP29,Semaines!$E$2:$L$523,7,FALSE),IF($AE29=2018,VLOOKUP(Brut!CP29,Semaines!$F$2:$L$523,6,FALSE),IF($AE29=2019,VLOOKUP(Brut!CP29,Semaines!$G$2:$L$523,5,FALSE),IF($AE29=2020,VLOOKUP(Brut!CP29,Semaines!$H$2:$L$523,4,FALSE),IF($AE29=2021,VLOOKUP(Brut!CP29,Semaines!$I$2:$L$523,3,FALSE),IF($AE29=2022,VLOOKUP(Brut!CP29,Semaines!$J$2:$L$523,2,FALSE),""))))))))))</f>
        <v>41</v>
      </c>
      <c r="CQ29" s="119">
        <f>IF($AE29=2013,VLOOKUP(Brut!CP29,Semaines!$A$2:$L$523,12,FALSE),IF($AE29=2014,VLOOKUP(Brut!CP29,Semaines!$B$2:$L$523,11,FALSE),IF($AE29=2015,VLOOKUP(Brut!CP29,Semaines!$C$2:$L$523,10,FALSE),IF($AE29=2016,VLOOKUP(Brut!CP29,Semaines!$D$2:$L$523,9,FALSE),IF($AE29=2017,VLOOKUP(Brut!CP29,Semaines!$E$2:$L$523,8,FALSE),IF($AE29=2018,VLOOKUP(Brut!CP29,Semaines!$F$2:$L$523,7,FALSE),IF($AE29=2019,VLOOKUP(Brut!CP29,Semaines!$G$2:$L$523,6,FALSE),IF($AE29=2020,VLOOKUP(Brut!CP29,Semaines!$H$2:$L$523,5,FALSE),IF($AE29=2021,VLOOKUP(Brut!CP29,Semaines!$I$2:$L$523,4,FALSE),IF($AE29=2022,VLOOKUP(Brut!CP29,Semaines!$J$2:$L$523,3,FALSE),""))))))))))</f>
        <v>2019</v>
      </c>
      <c r="CR29" s="134"/>
      <c r="CS29" s="133"/>
      <c r="CT29" s="208"/>
      <c r="CU29" s="118">
        <f>IF($AE29=2013,VLOOKUP(Brut!CV29,Semaines!$A$2:$L$523,11,FALSE),IF($AE29=2014,VLOOKUP(Brut!CV29,Semaines!$B$2:$L$523,10,FALSE),IF($AE29=2015,VLOOKUP(Brut!CV29,Semaines!$C$2:$L$523,9,FALSE),IF($AE29=2016,VLOOKUP(Brut!CV29,Semaines!$D$2:$L$523,8,FALSE),IF($AE29=2017,VLOOKUP(Brut!CV29,Semaines!$E$2:$L$523,7,FALSE),IF($AE29=2018,VLOOKUP(Brut!CV29,Semaines!$F$2:$L$523,6,FALSE),IF($AE29=2019,VLOOKUP(Brut!CV29,Semaines!$G$2:$L$523,5,FALSE),IF($AE29=2020,VLOOKUP(Brut!CV29,Semaines!$H$2:$L$523,4,FALSE),IF($AE29=2021,VLOOKUP(Brut!CV29,Semaines!$I$2:$L$523,3,FALSE),IF($AE29=2022,VLOOKUP(Brut!CV29,Semaines!$J$2:$L$523,2,FALSE),""))))))))))</f>
        <v>41</v>
      </c>
      <c r="CV29" s="119">
        <f>IF($AE29=2013,VLOOKUP(Brut!CV29,Semaines!$A$2:$L$523,12,FALSE),IF($AE29=2014,VLOOKUP(Brut!CV29,Semaines!$B$2:$L$523,11,FALSE),IF($AE29=2015,VLOOKUP(Brut!CV29,Semaines!$C$2:$L$523,10,FALSE),IF($AE29=2016,VLOOKUP(Brut!CV29,Semaines!$D$2:$L$523,9,FALSE),IF($AE29=2017,VLOOKUP(Brut!CV29,Semaines!$E$2:$L$523,8,FALSE),IF($AE29=2018,VLOOKUP(Brut!CV29,Semaines!$F$2:$L$523,7,FALSE),IF($AE29=2019,VLOOKUP(Brut!CV29,Semaines!$G$2:$L$523,6,FALSE),IF($AE29=2020,VLOOKUP(Brut!CV29,Semaines!$H$2:$L$523,5,FALSE),IF($AE29=2021,VLOOKUP(Brut!CV29,Semaines!$I$2:$L$523,4,FALSE),IF($AE29=2022,VLOOKUP(Brut!CV29,Semaines!$J$2:$L$523,3,FALSE),""))))))))))</f>
        <v>2019</v>
      </c>
      <c r="CW29" s="134"/>
      <c r="CX29" s="133"/>
      <c r="CY29" s="208"/>
      <c r="CZ29" s="118">
        <f>IF($AE29=2013,VLOOKUP(Brut!DB29,Semaines!$A$2:$L$523,11,FALSE),IF($AE29=2014,VLOOKUP(Brut!DB29,Semaines!$B$2:$L$523,10,FALSE),IF($AE29=2015,VLOOKUP(Brut!DB29,Semaines!$C$2:$L$523,9,FALSE),IF($AE29=2016,VLOOKUP(Brut!DB29,Semaines!$D$2:$L$523,8,FALSE),IF($AE29=2017,VLOOKUP(Brut!DB29,Semaines!$E$2:$L$523,7,FALSE),IF($AE29=2018,VLOOKUP(Brut!DB29,Semaines!$F$2:$L$523,6,FALSE),IF($AE29=2019,VLOOKUP(Brut!DB29,Semaines!$G$2:$L$523,5,FALSE),IF($AE29=2020,VLOOKUP(Brut!DB29,Semaines!$H$2:$L$523,4,FALSE),IF($AE29=2021,VLOOKUP(Brut!DB29,Semaines!$I$2:$L$523,3,FALSE),IF($AE29=2022,VLOOKUP(Brut!DB29,Semaines!$J$2:$L$523,2,FALSE),""))))))))))</f>
        <v>41</v>
      </c>
      <c r="DA29" s="119">
        <f>IF($AE29=2013,VLOOKUP(Brut!DB29,Semaines!$A$2:$L$523,12,FALSE),IF($AE29=2014,VLOOKUP(Brut!DB29,Semaines!$B$2:$L$523,11,FALSE),IF($AE29=2015,VLOOKUP(Brut!DB29,Semaines!$C$2:$L$523,10,FALSE),IF($AE29=2016,VLOOKUP(Brut!DB29,Semaines!$D$2:$L$523,9,FALSE),IF($AE29=2017,VLOOKUP(Brut!DB29,Semaines!$E$2:$L$523,8,FALSE),IF($AE29=2018,VLOOKUP(Brut!DB29,Semaines!$F$2:$L$523,7,FALSE),IF($AE29=2019,VLOOKUP(Brut!DB29,Semaines!$G$2:$L$523,6,FALSE),IF($AE29=2020,VLOOKUP(Brut!DB29,Semaines!$H$2:$L$523,5,FALSE),IF($AE29=2021,VLOOKUP(Brut!DB29,Semaines!$I$2:$L$523,4,FALSE),IF($AE29=2022,VLOOKUP(Brut!DB29,Semaines!$J$2:$L$523,3,FALSE),""))))))))))</f>
        <v>2019</v>
      </c>
      <c r="DB29" s="134"/>
      <c r="DC29" s="133"/>
      <c r="DD29" s="210"/>
      <c r="DE29" s="209"/>
      <c r="DF29" s="208"/>
      <c r="DG29" s="118">
        <f>IF($AE29=2013,VLOOKUP(Brut!DI29,Semaines!$A$2:$L$523,11,FALSE),IF($AE29=2014,VLOOKUP(Brut!DI29,Semaines!$B$2:$L$523,10,FALSE),IF($AE29=2015,VLOOKUP(Brut!DI29,Semaines!$C$2:$L$523,9,FALSE),IF($AE29=2016,VLOOKUP(Brut!DI29,Semaines!$D$2:$L$523,8,FALSE),IF($AE29=2017,VLOOKUP(Brut!DI29,Semaines!$E$2:$L$523,7,FALSE),IF($AE29=2018,VLOOKUP(Brut!DI29,Semaines!$F$2:$L$523,6,FALSE),IF($AE29=2019,VLOOKUP(Brut!DI29,Semaines!$G$2:$L$523,5,FALSE),IF($AE29=2020,VLOOKUP(Brut!DI29,Semaines!$H$2:$L$523,4,FALSE),IF($AE29=2021,VLOOKUP(Brut!DI29,Semaines!$I$2:$L$523,3,FALSE),IF($AE29=2022,VLOOKUP(Brut!DI29,Semaines!$J$2:$L$523,2,FALSE),""))))))))))</f>
        <v>42</v>
      </c>
      <c r="DH29" s="119">
        <f>IF($AE29=2013,VLOOKUP(Brut!DI29,Semaines!$A$2:$L$523,12,FALSE),IF($AE29=2014,VLOOKUP(Brut!DI29,Semaines!$B$2:$L$523,11,FALSE),IF($AE29=2015,VLOOKUP(Brut!DI29,Semaines!$C$2:$L$523,10,FALSE),IF($AE29=2016,VLOOKUP(Brut!DI29,Semaines!$D$2:$L$523,9,FALSE),IF($AE29=2017,VLOOKUP(Brut!DI29,Semaines!$E$2:$L$523,8,FALSE),IF($AE29=2018,VLOOKUP(Brut!DI29,Semaines!$F$2:$L$523,7,FALSE),IF($AE29=2019,VLOOKUP(Brut!DI29,Semaines!$G$2:$L$523,6,FALSE),IF($AE29=2020,VLOOKUP(Brut!DI29,Semaines!$H$2:$L$523,5,FALSE),IF($AE29=2021,VLOOKUP(Brut!DI29,Semaines!$I$2:$L$523,4,FALSE),IF($AE29=2022,VLOOKUP(Brut!DI29,Semaines!$J$2:$L$523,3,FALSE),""))))))))))</f>
        <v>2019</v>
      </c>
      <c r="DI29" s="134"/>
      <c r="DJ29" s="133"/>
      <c r="DK29" s="208"/>
      <c r="DL29" s="118">
        <f>IF($AE29=2013,VLOOKUP(Brut!DN29,Semaines!$A$2:$L$523,11,FALSE),IF($AE29=2014,VLOOKUP(Brut!DN29,Semaines!$B$2:$L$523,10,FALSE),IF($AE29=2015,VLOOKUP(Brut!DN29,Semaines!$C$2:$L$523,9,FALSE),IF($AE29=2016,VLOOKUP(Brut!DN29,Semaines!$D$2:$L$523,8,FALSE),IF($AE29=2017,VLOOKUP(Brut!DN29,Semaines!$E$2:$L$523,7,FALSE),IF($AE29=2018,VLOOKUP(Brut!DN29,Semaines!$F$2:$L$523,6,FALSE),IF($AE29=2019,VLOOKUP(Brut!DN29,Semaines!$G$2:$L$523,5,FALSE),IF($AE29=2020,VLOOKUP(Brut!DN29,Semaines!$H$2:$L$523,4,FALSE),IF($AE29=2021,VLOOKUP(Brut!DN29,Semaines!$I$2:$L$523,3,FALSE),IF($AE29=2022,VLOOKUP(Brut!DN29,Semaines!$J$2:$L$523,2,FALSE),""))))))))))</f>
        <v>43</v>
      </c>
      <c r="DM29" s="119">
        <f>IF($AE29=2013,VLOOKUP(Brut!DN29,Semaines!$A$2:$L$523,12,FALSE),IF($AE29=2014,VLOOKUP(Brut!DN29,Semaines!$B$2:$L$523,11,FALSE),IF($AE29=2015,VLOOKUP(Brut!DN29,Semaines!$C$2:$L$523,10,FALSE),IF($AE29=2016,VLOOKUP(Brut!DN29,Semaines!$D$2:$L$523,9,FALSE),IF($AE29=2017,VLOOKUP(Brut!DN29,Semaines!$E$2:$L$523,8,FALSE),IF($AE29=2018,VLOOKUP(Brut!DN29,Semaines!$F$2:$L$523,7,FALSE),IF($AE29=2019,VLOOKUP(Brut!DN29,Semaines!$G$2:$L$523,6,FALSE),IF($AE29=2020,VLOOKUP(Brut!DN29,Semaines!$H$2:$L$523,5,FALSE),IF($AE29=2021,VLOOKUP(Brut!DN29,Semaines!$I$2:$L$523,4,FALSE),IF($AE29=2022,VLOOKUP(Brut!DN29,Semaines!$J$2:$L$523,3,FALSE),""))))))))))</f>
        <v>2019</v>
      </c>
      <c r="DN29" s="134"/>
      <c r="DO29" s="133"/>
      <c r="DP29" s="208"/>
      <c r="DQ29" s="209"/>
      <c r="DR29" s="208"/>
      <c r="DS29" s="118">
        <f>IF($AE29=2013,VLOOKUP(Brut!DU29,Semaines!$A$2:$L$523,11,FALSE),IF($AE29=2014,VLOOKUP(Brut!DU29,Semaines!$B$2:$L$523,10,FALSE),IF($AE29=2015,VLOOKUP(Brut!DU29,Semaines!$C$2:$L$523,9,FALSE),IF($AE29=2016,VLOOKUP(Brut!DU29,Semaines!$D$2:$L$523,8,FALSE),IF($AE29=2017,VLOOKUP(Brut!DU29,Semaines!$E$2:$L$523,7,FALSE),IF($AE29=2018,VLOOKUP(Brut!DU29,Semaines!$F$2:$L$523,6,FALSE),IF($AE29=2019,VLOOKUP(Brut!DU29,Semaines!$G$2:$L$523,5,FALSE),IF($AE29=2020,VLOOKUP(Brut!DU29,Semaines!$H$2:$L$523,4,FALSE),IF($AE29=2021,VLOOKUP(Brut!DU29,Semaines!$I$2:$L$523,3,FALSE),IF($AE29=2022,VLOOKUP(Brut!DU29,Semaines!$J$2:$L$523,2,FALSE),""))))))))))</f>
        <v>43</v>
      </c>
      <c r="DT29" s="119">
        <f>IF($AE29=2013,VLOOKUP(Brut!DU29,Semaines!$A$2:$L$523,12,FALSE),IF($AE29=2014,VLOOKUP(Brut!DU29,Semaines!$B$2:$L$523,11,FALSE),IF($AE29=2015,VLOOKUP(Brut!DU29,Semaines!$C$2:$L$523,10,FALSE),IF($AE29=2016,VLOOKUP(Brut!DU29,Semaines!$D$2:$L$523,9,FALSE),IF($AE29=2017,VLOOKUP(Brut!DU29,Semaines!$E$2:$L$523,8,FALSE),IF($AE29=2018,VLOOKUP(Brut!DU29,Semaines!$F$2:$L$523,7,FALSE),IF($AE29=2019,VLOOKUP(Brut!DU29,Semaines!$G$2:$L$523,6,FALSE),IF($AE29=2020,VLOOKUP(Brut!DU29,Semaines!$H$2:$L$523,5,FALSE),IF($AE29=2021,VLOOKUP(Brut!DU29,Semaines!$I$2:$L$523,4,FALSE),IF($AE29=2022,VLOOKUP(Brut!DU29,Semaines!$J$2:$L$523,3,FALSE),""))))))))))</f>
        <v>2019</v>
      </c>
      <c r="DU29" s="134"/>
      <c r="DV29" s="133"/>
      <c r="DW29" s="118">
        <f>IF($AE29=2013,VLOOKUP(Brut!DY29,Semaines!$A$2:$L$523,11,FALSE),IF($AE29=2014,VLOOKUP(Brut!DY29,Semaines!$B$2:$L$523,10,FALSE),IF($AE29=2015,VLOOKUP(Brut!DY29,Semaines!$C$2:$L$523,9,FALSE),IF($AE29=2016,VLOOKUP(Brut!DY29,Semaines!$D$2:$L$523,8,FALSE),IF($AE29=2017,VLOOKUP(Brut!DY29,Semaines!$E$2:$L$523,7,FALSE),IF($AE29=2018,VLOOKUP(Brut!DY29,Semaines!$F$2:$L$523,6,FALSE),IF($AE29=2019,VLOOKUP(Brut!DY29,Semaines!$G$2:$L$523,5,FALSE),IF($AE29=2020,VLOOKUP(Brut!DY29,Semaines!$H$2:$L$523,4,FALSE),IF($AE29=2021,VLOOKUP(Brut!DY29,Semaines!$I$2:$L$523,3,FALSE),IF($AE29=2022,VLOOKUP(Brut!DY29,Semaines!$J$2:$L$523,2,FALSE),""))))))))))</f>
        <v>44</v>
      </c>
      <c r="DX29" s="119">
        <f>IF($AE29=2013,VLOOKUP(Brut!DY29,Semaines!$A$2:$L$523,12,FALSE),IF($AE29=2014,VLOOKUP(Brut!DY29,Semaines!$B$2:$L$523,11,FALSE),IF($AE29=2015,VLOOKUP(Brut!DY29,Semaines!$C$2:$L$523,10,FALSE),IF($AE29=2016,VLOOKUP(Brut!DY29,Semaines!$D$2:$L$523,9,FALSE),IF($AE29=2017,VLOOKUP(Brut!DY29,Semaines!$E$2:$L$523,8,FALSE),IF($AE29=2018,VLOOKUP(Brut!DY29,Semaines!$F$2:$L$523,7,FALSE),IF($AE29=2019,VLOOKUP(Brut!DY29,Semaines!$G$2:$L$523,6,FALSE),IF($AE29=2020,VLOOKUP(Brut!DY29,Semaines!$H$2:$L$523,5,FALSE),IF($AE29=2021,VLOOKUP(Brut!DY29,Semaines!$I$2:$L$523,4,FALSE),IF($AE29=2022,VLOOKUP(Brut!DY29,Semaines!$J$2:$L$523,3,FALSE),""))))))))))</f>
        <v>2019</v>
      </c>
      <c r="DY29" s="134"/>
      <c r="DZ29" s="133"/>
      <c r="EA29" s="118">
        <f>IF($AE29=2013,VLOOKUP(Brut!EC29,Semaines!$A$2:$L$523,11,FALSE),IF($AE29=2014,VLOOKUP(Brut!EC29,Semaines!$B$2:$L$523,10,FALSE),IF($AE29=2015,VLOOKUP(Brut!EC29,Semaines!$C$2:$L$523,9,FALSE),IF($AE29=2016,VLOOKUP(Brut!EC29,Semaines!$D$2:$L$523,8,FALSE),IF($AE29=2017,VLOOKUP(Brut!EC29,Semaines!$E$2:$L$523,7,FALSE),IF($AE29=2018,VLOOKUP(Brut!EC29,Semaines!$F$2:$L$523,6,FALSE),IF($AE29=2019,VLOOKUP(Brut!EC29,Semaines!$G$2:$L$523,5,FALSE),IF($AE29=2020,VLOOKUP(Brut!EC29,Semaines!$H$2:$L$523,4,FALSE),IF($AE29=2021,VLOOKUP(Brut!EC29,Semaines!$I$2:$L$523,3,FALSE),IF($AE29=2022,VLOOKUP(Brut!EC29,Semaines!$J$2:$L$523,2,FALSE),""))))))))))</f>
        <v>44</v>
      </c>
      <c r="EB29" s="119">
        <f>IF($AE29=2013,VLOOKUP(Brut!EC29,Semaines!$A$2:$L$523,12,FALSE),IF($AE29=2014,VLOOKUP(Brut!EC29,Semaines!$B$2:$L$523,11,FALSE),IF($AE29=2015,VLOOKUP(Brut!EC29,Semaines!$C$2:$L$523,10,FALSE),IF($AE29=2016,VLOOKUP(Brut!EC29,Semaines!$D$2:$L$523,9,FALSE),IF($AE29=2017,VLOOKUP(Brut!EC29,Semaines!$E$2:$L$523,8,FALSE),IF($AE29=2018,VLOOKUP(Brut!EC29,Semaines!$F$2:$L$523,7,FALSE),IF($AE29=2019,VLOOKUP(Brut!EC29,Semaines!$G$2:$L$523,6,FALSE),IF($AE29=2020,VLOOKUP(Brut!EC29,Semaines!$H$2:$L$523,5,FALSE),IF($AE29=2021,VLOOKUP(Brut!EC29,Semaines!$I$2:$L$523,4,FALSE),IF($AE29=2022,VLOOKUP(Brut!EC29,Semaines!$J$2:$L$523,3,FALSE),""))))))))))</f>
        <v>2019</v>
      </c>
      <c r="EC29" s="134"/>
      <c r="ED29" s="133"/>
      <c r="EE29" s="118">
        <f>IF($AE29=2013,VLOOKUP(Brut!EG29,Semaines!$A$2:$L$523,11,FALSE),IF($AE29=2014,VLOOKUP(Brut!EG29,Semaines!$B$2:$L$523,10,FALSE),IF($AE29=2015,VLOOKUP(Brut!EG29,Semaines!$C$2:$L$523,9,FALSE),IF($AE29=2016,VLOOKUP(Brut!EG29,Semaines!$D$2:$L$523,8,FALSE),IF($AE29=2017,VLOOKUP(Brut!EG29,Semaines!$E$2:$L$523,7,FALSE),IF($AE29=2018,VLOOKUP(Brut!EG29,Semaines!$F$2:$L$523,6,FALSE),IF($AE29=2019,VLOOKUP(Brut!EG29,Semaines!$G$2:$L$523,5,FALSE),IF($AE29=2020,VLOOKUP(Brut!EG29,Semaines!$H$2:$L$523,4,FALSE),IF($AE29=2021,VLOOKUP(Brut!EG29,Semaines!$I$2:$L$523,3,FALSE),IF($AE29=2022,VLOOKUP(Brut!EG29,Semaines!$J$2:$L$523,2,FALSE),""))))))))))</f>
        <v>44</v>
      </c>
      <c r="EF29" s="119">
        <f>IF($AE29=2013,VLOOKUP(Brut!EG29,Semaines!$A$2:$L$523,12,FALSE),IF($AE29=2014,VLOOKUP(Brut!EG29,Semaines!$B$2:$L$523,11,FALSE),IF($AE29=2015,VLOOKUP(Brut!EG29,Semaines!$C$2:$L$523,10,FALSE),IF($AE29=2016,VLOOKUP(Brut!EG29,Semaines!$D$2:$L$523,9,FALSE),IF($AE29=2017,VLOOKUP(Brut!EG29,Semaines!$E$2:$L$523,8,FALSE),IF($AE29=2018,VLOOKUP(Brut!EG29,Semaines!$F$2:$L$523,7,FALSE),IF($AE29=2019,VLOOKUP(Brut!EG29,Semaines!$G$2:$L$523,6,FALSE),IF($AE29=2020,VLOOKUP(Brut!EG29,Semaines!$H$2:$L$523,5,FALSE),IF($AE29=2021,VLOOKUP(Brut!EG29,Semaines!$I$2:$L$523,4,FALSE),IF($AE29=2022,VLOOKUP(Brut!EG29,Semaines!$J$2:$L$523,3,FALSE),""))))))))))</f>
        <v>2019</v>
      </c>
      <c r="EG29" s="134"/>
      <c r="EH29" s="133"/>
      <c r="EI29" s="130">
        <f>IF(Import!AU19=0,"",Import!AU19)</f>
        <v>43873</v>
      </c>
      <c r="EJ29" s="118">
        <f t="array" ref="EJ29">IFERROR(IF(EI29="",IF(EG29="",IF(EE29="","",IF($AE29=2013,VLOOKUP(Brut!EG29+1,Semaines!$A$2:$L$523,11,FALSE),IF($AE29=2014,VLOOKUP(Brut!EG29+1,Semaines!$B$2:$L$523,10,FALSE),IF($AE29=2015,VLOOKUP(Brut!EG29+1,Semaines!$C$2:$L$523,9,FALSE),IF($AE29=2016,VLOOKUP(Brut!EG29+1,Semaines!$D$2:$L$523,8,FALSE),IF($AE29=2017,VLOOKUP(Brut!EG29+1,Semaines!$E$2:$L$523,7,FALSE),IF($AE29=2018,VLOOKUP(Brut!EG29+1,Semaines!$F$2:$L$523,6,FALSE),IF($AE29=2019,VLOOKUP(Brut!EG29+1,Semaines!$G$2:$L$523,5,FALSE),IF($AE29=2020,VLOOKUP(Brut!EG29+1,Semaines!$H$2:$L$523,4,FALSE),IF($AE29=2021,VLOOKUP(Brut!EG29+1,Semaines!$I$2:$L$523,3,FALSE),IF($AE29=2022,VLOOKUP(Brut!EG29+1,Semaines!$J$2:$L$523,2,FALSE),""))))))))))),IF(EH29="",IF($AE29=2013,VLOOKUP(Brut!EG29+1,Semaines!$A$2:$L$523,11,FALSE),IF($AE29=2014,VLOOKUP(Brut!EG29+1,Semaines!$B$2:$L$523,10,FALSE),IF($AE29=2015,VLOOKUP(Brut!EG29+1,Semaines!$C$2:$L$523,9,FALSE),IF($AE29=2016,VLOOKUP(Brut!EG29+1,Semaines!$D$2:$L$523,8,FALSE),IF($AE29=2017,VLOOKUP(Brut!EG29+1,Semaines!$E$2:$L$523,7,FALSE),IF($AE29=2018,VLOOKUP(Brut!EG29+1,Semaines!$F$2:$L$523,6,FALSE),IF($AE29=2019,VLOOKUP(Brut!EG29+1,Semaines!$G$2:$L$523,5,FALSE),IF($AE29=2020,VLOOKUP(Brut!EG29+1,Semaines!$H$2:$L$523,4,FALSE),IF($AE29=2021,VLOOKUP(Brut!EG29+1,Semaines!$I$2:$L$523,3,FALSE),IF($AE29=2022,VLOOKUP(Brut!EG29+1,Semaines!$J$2:$L$523,2,FALSE),"")))))))))),IF($AE29=2013,VLOOKUP(Brut!EI29+1,Semaines!$A$2:$L$523,11,FALSE),IF($AE29=2014,VLOOKUP(Brut!EI29+1,Semaines!$B$2:$L$523,10,FALSE),IF($AE29=2015,VLOOKUP(Brut!EI29+1,Semaines!$C$2:$L$523,9,FALSE),IF($AE29=2016,VLOOKUP(Brut!EI29+1,Semaines!$D$2:$L$523,8,FALSE),IF($AE29=2017,VLOOKUP(Brut!EI29+1,Semaines!$E$2:$L$523,7,FALSE),IF($AE29=2018,VLOOKUP(Brut!EI29+1,Semaines!$F$2:$L$523,6,FALSE),IF($AE29=2019,VLOOKUP(Brut!EI29+1,Semaines!$G$2:$L$523,5,FALSE),IF($AE29=2020,VLOOKUP(Brut!EI29+1,Semaines!$H$2:$L$523,4,FALSE),IF($AE29=2021,VLOOKUP(Brut!EI29+1,Semaines!$I$2:$L$523,3,FALSE),IF($AE29=2022,VLOOKUP(Brut!EI29+1,Semaines!$J$2:$L$523,2,FALSE),"")))))))))))),_xlfn.ISOWEEKNUM(EI29)),"")</f>
        <v>7</v>
      </c>
      <c r="EK29" s="119">
        <f>IF(EI29="",IF(EH29="",IF(EF29="","",IF($AE29=2013,VLOOKUP(Brut!EL29,Semaines!$A$2:$L$523,12,FALSE),IF($AE29=2014,VLOOKUP(Brut!EL29,Semaines!$B$2:$L$523,11,FALSE),IF($AE29=2015,VLOOKUP(Brut!EL29,Semaines!$C$2:$L$523,10,FALSE),IF($AE29=2016,VLOOKUP(Brut!EL29,Semaines!$D$2:$L$523,9,FALSE),IF($AE29=2017,VLOOKUP(Brut!EL29,Semaines!$E$2:$L$523,8,FALSE),IF($AE29=2018,VLOOKUP(Brut!EL29,Semaines!$F$2:$L$523,7,FALSE),IF($AE29=2019,VLOOKUP(Brut!EL29,Semaines!$G$2:$L$523,6,FALSE),IF($AE29=2020,VLOOKUP(Brut!EL29,Semaines!$H$2:$L$523,5,FALSE),IF($AE29=2021,VLOOKUP(Brut!EL29,Semaines!$I$2:$L$523,4,FALSE),IF($AE29=2022,VLOOKUP(Brut!EL29,Semaines!$J$2:$L$523,3,FALSE),""))))))))))),IF(EG29="",IF($AE29=2013,VLOOKUP(Brut!EL29,Semaines!$A$2:$L$523,12,FALSE),IF($AE29=2014,VLOOKUP(Brut!EL29,Semaines!$B$2:$L$523,11,FALSE),IF($AE29=2015,VLOOKUP(Brut!EL29,Semaines!$C$2:$L$523,10,FALSE),IF($AE29=2016,VLOOKUP(Brut!EL29,Semaines!$D$2:$L$523,9,FALSE),IF($AE29=2017,VLOOKUP(Brut!EL29,Semaines!$E$2:$L$523,8,FALSE),IF($AE29=2018,VLOOKUP(Brut!EL29,Semaines!$F$2:$L$523,7,FALSE),IF($AE29=2019,VLOOKUP(Brut!EL29,Semaines!$G$2:$L$523,6,FALSE),IF($AE29=2020,VLOOKUP(Brut!EL29,Semaines!$H$2:$L$523,5,FALSE),IF($AE29=2021,VLOOKUP(Brut!EL29,Semaines!$I$2:$L$523,4,FALSE),IF($AE29=2022,VLOOKUP(Brut!EL29,Semaines!$J$2:$L$523,3,FALSE),"")))))))))),IF(EF29="","",IF($AE29=2013,VLOOKUP(Brut!EL29,Semaines!$A$2:$L$523,12,FALSE),IF($AE29=2014,VLOOKUP(Brut!EL29,Semaines!$B$2:$L$523,11,FALSE),IF($AE29=2015,VLOOKUP(Brut!EL29,Semaines!$C$2:$L$523,10,FALSE),IF($AE29=2016,VLOOKUP(Brut!EL29,Semaines!$D$2:$L$523,9,FALSE),IF($AE29=2017,VLOOKUP(Brut!EL29,Semaines!$E$2:$L$523,8,FALSE),IF($AE29=2018,VLOOKUP(Brut!EL29,Semaines!$F$2:$L$523,7,FALSE),IF($AE29=2019,VLOOKUP(Brut!EL29,Semaines!$G$2:$L$523,6,FALSE),IF($AE29=2020,VLOOKUP(Brut!EL29,Semaines!$H$2:$L$523,5,FALSE),IF($AE29=2021,VLOOKUP(Brut!EL29,Semaines!$I$2:$L$523,4,FALSE),IF($AE29=2022,VLOOKUP(Brut!EL29,Semaines!$J$2:$L$523,3,FALSE),""))))))))))))),IF(AND(MONTH(EI29)=12,_xlfn.ISOWEEKNUM(EI29)=1),YEAR(EI29)+1,YEAR(EI29)))</f>
        <v>2020</v>
      </c>
      <c r="EL29" s="135"/>
      <c r="EM29" s="136"/>
      <c r="EN29" s="210"/>
      <c r="EO29" s="209"/>
      <c r="EP29" s="208"/>
      <c r="EQ29" s="118">
        <f>IF($AE29=2013,VLOOKUP(Brut!ES29,Semaines!$A$2:$L$523,11,FALSE),IF($AE29=2014,VLOOKUP(Brut!ES29,Semaines!$B$2:$L$523,10,FALSE),IF($AE29=2015,VLOOKUP(Brut!ES29,Semaines!$C$2:$L$523,9,FALSE),IF($AE29=2016,VLOOKUP(Brut!ES29,Semaines!$D$2:$L$523,8,FALSE),IF($AE29=2017,VLOOKUP(Brut!ES29,Semaines!$E$2:$L$523,7,FALSE),IF($AE29=2018,VLOOKUP(Brut!ES29,Semaines!$F$2:$L$523,6,FALSE),IF($AE29=2019,VLOOKUP(Brut!ES29,Semaines!$G$2:$L$523,5,FALSE),IF($AE29=2020,VLOOKUP(Brut!ES29,Semaines!$H$2:$L$523,4,FALSE),IF($AE29=2021,VLOOKUP(Brut!ES29,Semaines!$I$2:$L$523,3,FALSE),IF($AE29=2022,VLOOKUP(Brut!ES29,Semaines!$J$2:$L$523,2,FALSE),""))))))))))</f>
        <v>45</v>
      </c>
      <c r="ER29" s="119">
        <f>IF($AE29=2013,VLOOKUP(Brut!ES29,Semaines!$A$2:$L$523,12,FALSE),IF($AE29=2014,VLOOKUP(Brut!ES29,Semaines!$B$2:$L$523,11,FALSE),IF($AE29=2015,VLOOKUP(Brut!ES29,Semaines!$C$2:$L$523,10,FALSE),IF($AE29=2016,VLOOKUP(Brut!ES29,Semaines!$D$2:$L$523,9,FALSE),IF($AE29=2017,VLOOKUP(Brut!ES29,Semaines!$E$2:$L$523,8,FALSE),IF($AE29=2018,VLOOKUP(Brut!ES29,Semaines!$F$2:$L$523,7,FALSE),IF($AE29=2019,VLOOKUP(Brut!ES29,Semaines!$G$2:$L$523,6,FALSE),IF($AE29=2020,VLOOKUP(Brut!ES29,Semaines!$H$2:$L$523,5,FALSE),IF($AE29=2021,VLOOKUP(Brut!ES29,Semaines!$I$2:$L$523,4,FALSE),IF($AE29=2022,VLOOKUP(Brut!ES29,Semaines!$J$2:$L$523,3,FALSE),""))))))))))</f>
        <v>2019</v>
      </c>
      <c r="ES29" s="134"/>
      <c r="ET29" s="133"/>
      <c r="EU29" s="118">
        <f>IF($AE29=2013,VLOOKUP(Brut!EW29,Semaines!$A$2:$L$523,11,FALSE),IF($AE29=2014,VLOOKUP(Brut!EW29,Semaines!$B$2:$L$523,10,FALSE),IF($AE29=2015,VLOOKUP(Brut!EW29,Semaines!$C$2:$L$523,9,FALSE),IF($AE29=2016,VLOOKUP(Brut!EW29,Semaines!$D$2:$L$523,8,FALSE),IF($AE29=2017,VLOOKUP(Brut!EW29,Semaines!$E$2:$L$523,7,FALSE),IF($AE29=2018,VLOOKUP(Brut!EW29,Semaines!$F$2:$L$523,6,FALSE),IF($AE29=2019,VLOOKUP(Brut!EW29,Semaines!$G$2:$L$523,5,FALSE),IF($AE29=2020,VLOOKUP(Brut!EW29,Semaines!$H$2:$L$523,4,FALSE),IF($AE29=2021,VLOOKUP(Brut!EW29,Semaines!$I$2:$L$523,3,FALSE),IF($AE29=2022,VLOOKUP(Brut!EW29,Semaines!$J$2:$L$523,2,FALSE),""))))))))))</f>
        <v>46</v>
      </c>
      <c r="EV29" s="119">
        <f>IF($AE29=2013,VLOOKUP(Brut!EW29,Semaines!$A$2:$L$523,12,FALSE),IF($AE29=2014,VLOOKUP(Brut!EW29,Semaines!$B$2:$L$523,11,FALSE),IF($AE29=2015,VLOOKUP(Brut!EW29,Semaines!$C$2:$L$523,10,FALSE),IF($AE29=2016,VLOOKUP(Brut!EW29,Semaines!$D$2:$L$523,9,FALSE),IF($AE29=2017,VLOOKUP(Brut!EW29,Semaines!$E$2:$L$523,8,FALSE),IF($AE29=2018,VLOOKUP(Brut!EW29,Semaines!$F$2:$L$523,7,FALSE),IF($AE29=2019,VLOOKUP(Brut!EW29,Semaines!$G$2:$L$523,6,FALSE),IF($AE29=2020,VLOOKUP(Brut!EW29,Semaines!$H$2:$L$523,5,FALSE),IF($AE29=2021,VLOOKUP(Brut!EW29,Semaines!$I$2:$L$523,4,FALSE),IF($AE29=2022,VLOOKUP(Brut!EW29,Semaines!$J$2:$L$523,3,FALSE),""))))))))))</f>
        <v>2019</v>
      </c>
      <c r="EW29" s="134"/>
      <c r="EX29" s="133"/>
      <c r="EY29" s="208"/>
      <c r="EZ29" s="118">
        <f>IF($AE29=2013,VLOOKUP(Brut!FB29,Semaines!$A$2:$L$523,11,FALSE),IF($AE29=2014,VLOOKUP(Brut!FB29,Semaines!$B$2:$L$523,10,FALSE),IF($AE29=2015,VLOOKUP(Brut!FB29,Semaines!$C$2:$L$523,9,FALSE),IF($AE29=2016,VLOOKUP(Brut!FB29,Semaines!$D$2:$L$523,8,FALSE),IF($AE29=2017,VLOOKUP(Brut!FB29,Semaines!$E$2:$L$523,7,FALSE),IF($AE29=2018,VLOOKUP(Brut!FB29,Semaines!$F$2:$L$523,6,FALSE),IF($AE29=2019,VLOOKUP(Brut!FB29,Semaines!$G$2:$L$523,5,FALSE),IF($AE29=2020,VLOOKUP(Brut!FB29,Semaines!$H$2:$L$523,4,FALSE),IF($AE29=2021,VLOOKUP(Brut!FB29,Semaines!$I$2:$L$523,3,FALSE),IF($AE29=2022,VLOOKUP(Brut!FB29,Semaines!$J$2:$L$523,2,FALSE),""))))))))))</f>
        <v>46</v>
      </c>
      <c r="FA29" s="119">
        <f>IF($AE29=2013,VLOOKUP(Brut!FB29,Semaines!$A$2:$L$523,12,FALSE),IF($AE29=2014,VLOOKUP(Brut!FB29,Semaines!$B$2:$L$523,11,FALSE),IF($AE29=2015,VLOOKUP(Brut!FB29,Semaines!$C$2:$L$523,10,FALSE),IF($AE29=2016,VLOOKUP(Brut!FB29,Semaines!$D$2:$L$523,9,FALSE),IF($AE29=2017,VLOOKUP(Brut!FB29,Semaines!$E$2:$L$523,8,FALSE),IF($AE29=2018,VLOOKUP(Brut!FB29,Semaines!$F$2:$L$523,7,FALSE),IF($AE29=2019,VLOOKUP(Brut!FB29,Semaines!$G$2:$L$523,6,FALSE),IF($AE29=2020,VLOOKUP(Brut!FB29,Semaines!$H$2:$L$523,5,FALSE),IF($AE29=2021,VLOOKUP(Brut!FB29,Semaines!$I$2:$L$523,4,FALSE),IF($AE29=2022,VLOOKUP(Brut!FB29,Semaines!$J$2:$L$523,3,FALSE),""))))))))))</f>
        <v>2019</v>
      </c>
      <c r="FB29" s="134"/>
      <c r="FC29" s="133"/>
      <c r="FD29" s="210"/>
      <c r="FE29" s="209"/>
      <c r="FF29" s="118">
        <f>IF($AE29=2013,VLOOKUP(Brut!FH29,Semaines!$A$2:$L$523,11,FALSE),IF($AE29=2014,VLOOKUP(Brut!FH29,Semaines!$B$2:$L$523,10,FALSE),IF($AE29=2015,VLOOKUP(Brut!FH29,Semaines!$C$2:$L$523,9,FALSE),IF($AE29=2016,VLOOKUP(Brut!FH29,Semaines!$D$2:$L$523,8,FALSE),IF($AE29=2017,VLOOKUP(Brut!FH29,Semaines!$E$2:$L$523,7,FALSE),IF($AE29=2018,VLOOKUP(Brut!FH29,Semaines!$F$2:$L$523,6,FALSE),IF($AE29=2019,VLOOKUP(Brut!FH29,Semaines!$G$2:$L$523,5,FALSE),IF($AE29=2020,VLOOKUP(Brut!FH29,Semaines!$H$2:$L$523,4,FALSE),IF($AE29=2021,VLOOKUP(Brut!FH29,Semaines!$I$2:$L$523,3,FALSE),IF($AE29=2022,VLOOKUP(Brut!FH29,Semaines!$J$2:$L$523,2,FALSE),""))))))))))</f>
        <v>47</v>
      </c>
      <c r="FG29" s="119">
        <f>IF($AE29=2013,VLOOKUP(Brut!FH29,Semaines!$A$2:$L$523,12,FALSE),IF($AE29=2014,VLOOKUP(Brut!FH29,Semaines!$B$2:$L$523,11,FALSE),IF($AE29=2015,VLOOKUP(Brut!FH29,Semaines!$C$2:$L$523,10,FALSE),IF($AE29=2016,VLOOKUP(Brut!FH29,Semaines!$D$2:$L$523,9,FALSE),IF($AE29=2017,VLOOKUP(Brut!FH29,Semaines!$E$2:$L$523,8,FALSE),IF($AE29=2018,VLOOKUP(Brut!FH29,Semaines!$F$2:$L$523,7,FALSE),IF($AE29=2019,VLOOKUP(Brut!FH29,Semaines!$G$2:$L$523,6,FALSE),IF($AE29=2020,VLOOKUP(Brut!FH29,Semaines!$H$2:$L$523,5,FALSE),IF($AE29=2021,VLOOKUP(Brut!FH29,Semaines!$I$2:$L$523,4,FALSE),IF($AE29=2022,VLOOKUP(Brut!FH29,Semaines!$J$2:$L$523,3,FALSE),""))))))))))</f>
        <v>2019</v>
      </c>
      <c r="FH29" s="134"/>
      <c r="FI29" s="133"/>
      <c r="FJ29" s="208"/>
      <c r="FK29" s="118">
        <f>IF($AE29=2013,VLOOKUP(Brut!FM29,Semaines!$A$2:$L$523,11,FALSE),IF($AE29=2014,VLOOKUP(Brut!FM29,Semaines!$B$2:$L$523,10,FALSE),IF($AE29=2015,VLOOKUP(Brut!FM29,Semaines!$C$2:$L$523,9,FALSE),IF($AE29=2016,VLOOKUP(Brut!FM29,Semaines!$D$2:$L$523,8,FALSE),IF($AE29=2017,VLOOKUP(Brut!FM29,Semaines!$E$2:$L$523,7,FALSE),IF($AE29=2018,VLOOKUP(Brut!FM29,Semaines!$F$2:$L$523,6,FALSE),IF($AE29=2019,VLOOKUP(Brut!FM29,Semaines!$G$2:$L$523,5,FALSE),IF($AE29=2020,VLOOKUP(Brut!FM29,Semaines!$H$2:$L$523,4,FALSE),IF($AE29=2021,VLOOKUP(Brut!FM29,Semaines!$I$2:$L$523,3,FALSE),IF($AE29=2022,VLOOKUP(Brut!FM29,Semaines!$J$2:$L$523,2,FALSE),""))))))))))</f>
        <v>47</v>
      </c>
      <c r="FL29" s="119">
        <f>IF($AE29=2013,VLOOKUP(Brut!FM29,Semaines!$A$2:$L$523,12,FALSE),IF($AE29=2014,VLOOKUP(Brut!FM29,Semaines!$B$2:$L$523,11,FALSE),IF($AE29=2015,VLOOKUP(Brut!FM29,Semaines!$C$2:$L$523,10,FALSE),IF($AE29=2016,VLOOKUP(Brut!FM29,Semaines!$D$2:$L$523,9,FALSE),IF($AE29=2017,VLOOKUP(Brut!FM29,Semaines!$E$2:$L$523,8,FALSE),IF($AE29=2018,VLOOKUP(Brut!FM29,Semaines!$F$2:$L$523,7,FALSE),IF($AE29=2019,VLOOKUP(Brut!FM29,Semaines!$G$2:$L$523,6,FALSE),IF($AE29=2020,VLOOKUP(Brut!FM29,Semaines!$H$2:$L$523,5,FALSE),IF($AE29=2021,VLOOKUP(Brut!FM29,Semaines!$I$2:$L$523,4,FALSE),IF($AE29=2022,VLOOKUP(Brut!FM29,Semaines!$J$2:$L$523,3,FALSE),""))))))))))</f>
        <v>2019</v>
      </c>
      <c r="FM29" s="134"/>
      <c r="FN29" s="133"/>
      <c r="FO29" s="118">
        <f>IF($AE29=2013,VLOOKUP(Brut!FQ29,Semaines!$A$2:$L$523,11,FALSE),IF($AE29=2014,VLOOKUP(Brut!FQ29,Semaines!$B$2:$L$523,10,FALSE),IF($AE29=2015,VLOOKUP(Brut!FQ29,Semaines!$C$2:$L$523,9,FALSE),IF($AE29=2016,VLOOKUP(Brut!FQ29,Semaines!$D$2:$L$523,8,FALSE),IF($AE29=2017,VLOOKUP(Brut!FQ29,Semaines!$E$2:$L$523,7,FALSE),IF($AE29=2018,VLOOKUP(Brut!FQ29,Semaines!$F$2:$L$523,6,FALSE),IF($AE29=2019,VLOOKUP(Brut!FQ29,Semaines!$G$2:$L$523,5,FALSE),IF($AE29=2020,VLOOKUP(Brut!FQ29,Semaines!$H$2:$L$523,4,FALSE),IF($AE29=2021,VLOOKUP(Brut!FQ29,Semaines!$I$2:$L$523,3,FALSE),IF($AE29=2022,VLOOKUP(Brut!FQ29,Semaines!$J$2:$L$523,2,FALSE),""))))))))))</f>
        <v>48</v>
      </c>
      <c r="FP29" s="119">
        <f>IF($AE29=2013,VLOOKUP(Brut!FQ29,Semaines!$A$2:$L$523,12,FALSE),IF($AE29=2014,VLOOKUP(Brut!FQ29,Semaines!$B$2:$L$523,11,FALSE),IF($AE29=2015,VLOOKUP(Brut!FQ29,Semaines!$C$2:$L$523,10,FALSE),IF($AE29=2016,VLOOKUP(Brut!FQ29,Semaines!$D$2:$L$523,9,FALSE),IF($AE29=2017,VLOOKUP(Brut!FQ29,Semaines!$E$2:$L$523,8,FALSE),IF($AE29=2018,VLOOKUP(Brut!FQ29,Semaines!$F$2:$L$523,7,FALSE),IF($AE29=2019,VLOOKUP(Brut!FQ29,Semaines!$G$2:$L$523,6,FALSE),IF($AE29=2020,VLOOKUP(Brut!FQ29,Semaines!$H$2:$L$523,5,FALSE),IF($AE29=2021,VLOOKUP(Brut!FQ29,Semaines!$I$2:$L$523,4,FALSE),IF($AE29=2022,VLOOKUP(Brut!FQ29,Semaines!$J$2:$L$523,3,FALSE),""))))))))))</f>
        <v>2019</v>
      </c>
      <c r="FQ29" s="134"/>
      <c r="FR29" s="133"/>
      <c r="FS29" s="208"/>
      <c r="FT29" s="208"/>
      <c r="FU29" s="118">
        <f>IF($AE29=2013,VLOOKUP(Brut!FW29,Semaines!$A$2:$L$523,11,FALSE),IF($AE29=2014,VLOOKUP(Brut!FW29,Semaines!$B$2:$L$523,10,FALSE),IF($AE29=2015,VLOOKUP(Brut!FW29,Semaines!$C$2:$L$523,9,FALSE),IF($AE29=2016,VLOOKUP(Brut!FW29,Semaines!$D$2:$L$523,8,FALSE),IF($AE29=2017,VLOOKUP(Brut!FW29,Semaines!$E$2:$L$523,7,FALSE),IF($AE29=2018,VLOOKUP(Brut!FW29,Semaines!$F$2:$L$523,6,FALSE),IF($AE29=2019,VLOOKUP(Brut!FW29,Semaines!$G$2:$L$523,5,FALSE),IF($AE29=2020,VLOOKUP(Brut!FW29,Semaines!$H$2:$L$523,4,FALSE),IF($AE29=2021,VLOOKUP(Brut!FW29,Semaines!$I$2:$L$523,3,FALSE),IF($AE29=2022,VLOOKUP(Brut!FW29,Semaines!$J$2:$L$523,2,FALSE),""))))))))))</f>
        <v>50</v>
      </c>
      <c r="FV29" s="119">
        <f>IF($AE29=2013,VLOOKUP(Brut!FW29,Semaines!$A$2:$L$523,12,FALSE),IF($AE29=2014,VLOOKUP(Brut!FW29,Semaines!$B$2:$L$523,11,FALSE),IF($AE29=2015,VLOOKUP(Brut!FW29,Semaines!$C$2:$L$523,10,FALSE),IF($AE29=2016,VLOOKUP(Brut!FW29,Semaines!$D$2:$L$523,9,FALSE),IF($AE29=2017,VLOOKUP(Brut!FW29,Semaines!$E$2:$L$523,8,FALSE),IF($AE29=2018,VLOOKUP(Brut!FW29,Semaines!$F$2:$L$523,7,FALSE),IF($AE29=2019,VLOOKUP(Brut!FW29,Semaines!$G$2:$L$523,6,FALSE),IF($AE29=2020,VLOOKUP(Brut!FW29,Semaines!$H$2:$L$523,5,FALSE),IF($AE29=2021,VLOOKUP(Brut!FW29,Semaines!$I$2:$L$523,4,FALSE),IF($AE29=2022,VLOOKUP(Brut!FW29,Semaines!$J$2:$L$523,3,FALSE),""))))))))))</f>
        <v>2019</v>
      </c>
      <c r="FW29" s="134"/>
      <c r="FX29" s="133"/>
      <c r="FY29" s="118">
        <f>IF($AE29=2013,VLOOKUP(Brut!GA29,Semaines!$A$2:$L$523,11,FALSE),IF($AE29=2014,VLOOKUP(Brut!GA29,Semaines!$B$2:$L$523,10,FALSE),IF($AE29=2015,VLOOKUP(Brut!GA29,Semaines!$C$2:$L$523,9,FALSE),IF($AE29=2016,VLOOKUP(Brut!GA29,Semaines!$D$2:$L$523,8,FALSE),IF($AE29=2017,VLOOKUP(Brut!GA29,Semaines!$E$2:$L$523,7,FALSE),IF($AE29=2018,VLOOKUP(Brut!GA29,Semaines!$F$2:$L$523,6,FALSE),IF($AE29=2019,VLOOKUP(Brut!GA29,Semaines!$G$2:$L$523,5,FALSE),IF($AE29=2020,VLOOKUP(Brut!GA29,Semaines!$H$2:$L$523,4,FALSE),IF($AE29=2021,VLOOKUP(Brut!GA29,Semaines!$I$2:$L$523,3,FALSE),IF($AE29=2022,VLOOKUP(Brut!GA29,Semaines!$J$2:$L$523,2,FALSE),""))))))))))</f>
        <v>51</v>
      </c>
      <c r="FZ29" s="119">
        <f>IF($AE29=2013,VLOOKUP(Brut!GA29,Semaines!$A$2:$L$523,12,FALSE),IF($AE29=2014,VLOOKUP(Brut!GA29,Semaines!$B$2:$L$523,11,FALSE),IF($AE29=2015,VLOOKUP(Brut!GA29,Semaines!$C$2:$L$523,10,FALSE),IF($AE29=2016,VLOOKUP(Brut!GA29,Semaines!$D$2:$L$523,9,FALSE),IF($AE29=2017,VLOOKUP(Brut!GA29,Semaines!$E$2:$L$523,8,FALSE),IF($AE29=2018,VLOOKUP(Brut!GA29,Semaines!$F$2:$L$523,7,FALSE),IF($AE29=2019,VLOOKUP(Brut!GA29,Semaines!$G$2:$L$523,6,FALSE),IF($AE29=2020,VLOOKUP(Brut!GA29,Semaines!$H$2:$L$523,5,FALSE),IF($AE29=2021,VLOOKUP(Brut!GA29,Semaines!$I$2:$L$523,4,FALSE),IF($AE29=2022,VLOOKUP(Brut!GA29,Semaines!$J$2:$L$523,3,FALSE),""))))))))))</f>
        <v>2019</v>
      </c>
      <c r="GA29" s="134"/>
      <c r="GB29" s="133"/>
      <c r="GC29" s="118">
        <f>IF($AE29=2013,VLOOKUP(Brut!GE29,Semaines!$A$2:$L$523,11,FALSE),IF($AE29=2014,VLOOKUP(Brut!GE29,Semaines!$B$2:$L$523,10,FALSE),IF($AE29=2015,VLOOKUP(Brut!GE29,Semaines!$C$2:$L$523,9,FALSE),IF($AE29=2016,VLOOKUP(Brut!GE29,Semaines!$D$2:$L$523,8,FALSE),IF($AE29=2017,VLOOKUP(Brut!GE29,Semaines!$E$2:$L$523,7,FALSE),IF($AE29=2018,VLOOKUP(Brut!GE29,Semaines!$F$2:$L$523,6,FALSE),IF($AE29=2019,VLOOKUP(Brut!GE29,Semaines!$G$2:$L$523,5,FALSE),IF($AE29=2020,VLOOKUP(Brut!GE29,Semaines!$H$2:$L$523,4,FALSE),IF($AE29=2021,VLOOKUP(Brut!GE29,Semaines!$I$2:$L$523,3,FALSE),IF($AE29=2022,VLOOKUP(Brut!GE29,Semaines!$J$2:$L$523,2,FALSE),""))))))))))</f>
        <v>51</v>
      </c>
      <c r="GD29" s="119">
        <f>IF($AE29=2013,VLOOKUP(Brut!GE29,Semaines!$A$2:$L$523,12,FALSE),IF($AE29=2014,VLOOKUP(Brut!GE29,Semaines!$B$2:$L$523,11,FALSE),IF($AE29=2015,VLOOKUP(Brut!GE29,Semaines!$C$2:$L$523,10,FALSE),IF($AE29=2016,VLOOKUP(Brut!GE29,Semaines!$D$2:$L$523,9,FALSE),IF($AE29=2017,VLOOKUP(Brut!GE29,Semaines!$E$2:$L$523,8,FALSE),IF($AE29=2018,VLOOKUP(Brut!GE29,Semaines!$F$2:$L$523,7,FALSE),IF($AE29=2019,VLOOKUP(Brut!GE29,Semaines!$G$2:$L$523,6,FALSE),IF($AE29=2020,VLOOKUP(Brut!GE29,Semaines!$H$2:$L$523,5,FALSE),IF($AE29=2021,VLOOKUP(Brut!GE29,Semaines!$I$2:$L$523,4,FALSE),IF($AE29=2022,VLOOKUP(Brut!GE29,Semaines!$J$2:$L$523,3,FALSE),""))))))))))</f>
        <v>2019</v>
      </c>
      <c r="GE29" s="134"/>
      <c r="GF29" s="133"/>
      <c r="GG29" s="208"/>
      <c r="GH29" s="118">
        <f>IF($AE29=2013,VLOOKUP(Brut!GJ29,Semaines!$A$2:$L$523,11,FALSE),IF($AE29=2014,VLOOKUP(Brut!GJ29,Semaines!$B$2:$L$523,10,FALSE),IF($AE29=2015,VLOOKUP(Brut!GJ29,Semaines!$C$2:$L$523,9,FALSE),IF($AE29=2016,VLOOKUP(Brut!GJ29,Semaines!$D$2:$L$523,8,FALSE),IF($AE29=2017,VLOOKUP(Brut!GJ29,Semaines!$E$2:$L$523,7,FALSE),IF($AE29=2018,VLOOKUP(Brut!GJ29,Semaines!$F$2:$L$523,6,FALSE),IF($AE29=2019,VLOOKUP(Brut!GJ29,Semaines!$G$2:$L$523,5,FALSE),IF($AE29=2020,VLOOKUP(Brut!GJ29,Semaines!$H$2:$L$523,4,FALSE),IF($AE29=2021,VLOOKUP(Brut!GJ29,Semaines!$I$2:$L$523,3,FALSE),IF($AE29=2022,VLOOKUP(Brut!GJ29,Semaines!$J$2:$L$523,2,FALSE),""))))))))))</f>
        <v>52</v>
      </c>
      <c r="GI29" s="119">
        <f>IF($AE29=2013,VLOOKUP(Brut!GJ29,Semaines!$A$2:$L$523,12,FALSE),IF($AE29=2014,VLOOKUP(Brut!GJ29,Semaines!$B$2:$L$523,11,FALSE),IF($AE29=2015,VLOOKUP(Brut!GJ29,Semaines!$C$2:$L$523,10,FALSE),IF($AE29=2016,VLOOKUP(Brut!GJ29,Semaines!$D$2:$L$523,9,FALSE),IF($AE29=2017,VLOOKUP(Brut!GJ29,Semaines!$E$2:$L$523,8,FALSE),IF($AE29=2018,VLOOKUP(Brut!GJ29,Semaines!$F$2:$L$523,7,FALSE),IF($AE29=2019,VLOOKUP(Brut!GJ29,Semaines!$G$2:$L$523,6,FALSE),IF($AE29=2020,VLOOKUP(Brut!GJ29,Semaines!$H$2:$L$523,5,FALSE),IF($AE29=2021,VLOOKUP(Brut!GJ29,Semaines!$I$2:$L$523,4,FALSE),IF($AE29=2022,VLOOKUP(Brut!GJ29,Semaines!$J$2:$L$523,3,FALSE),""))))))))))</f>
        <v>2019</v>
      </c>
      <c r="GJ29" s="134"/>
      <c r="GK29" s="133"/>
      <c r="GL29" s="118">
        <f>IF($AE29=2013,VLOOKUP(Brut!GN29,Semaines!$A$2:$L$523,11,FALSE),IF($AE29=2014,VLOOKUP(Brut!GN29,Semaines!$B$2:$L$523,10,FALSE),IF($AE29=2015,VLOOKUP(Brut!GN29,Semaines!$C$2:$L$523,9,FALSE),IF($AE29=2016,VLOOKUP(Brut!GN29,Semaines!$D$2:$L$523,8,FALSE),IF($AE29=2017,VLOOKUP(Brut!GN29,Semaines!$E$2:$L$523,7,FALSE),IF($AE29=2018,VLOOKUP(Brut!GN29,Semaines!$F$2:$L$523,6,FALSE),IF($AE29=2019,VLOOKUP(Brut!GN29,Semaines!$G$2:$L$523,5,FALSE),IF($AE29=2020,VLOOKUP(Brut!GN29,Semaines!$H$2:$L$523,4,FALSE),IF($AE29=2021,VLOOKUP(Brut!GN29,Semaines!$I$2:$L$523,3,FALSE),IF($AE29=2022,VLOOKUP(Brut!GN29,Semaines!$J$2:$L$523,2,FALSE),""))))))))))</f>
        <v>1</v>
      </c>
      <c r="GM29" s="119">
        <f>IF($AE29=2013,VLOOKUP(Brut!GN29,Semaines!$A$2:$L$523,12,FALSE),IF($AE29=2014,VLOOKUP(Brut!GN29,Semaines!$B$2:$L$523,11,FALSE),IF($AE29=2015,VLOOKUP(Brut!GN29,Semaines!$C$2:$L$523,10,FALSE),IF($AE29=2016,VLOOKUP(Brut!GN29,Semaines!$D$2:$L$523,9,FALSE),IF($AE29=2017,VLOOKUP(Brut!GN29,Semaines!$E$2:$L$523,8,FALSE),IF($AE29=2018,VLOOKUP(Brut!GN29,Semaines!$F$2:$L$523,7,FALSE),IF($AE29=2019,VLOOKUP(Brut!GN29,Semaines!$G$2:$L$523,6,FALSE),IF($AE29=2020,VLOOKUP(Brut!GN29,Semaines!$H$2:$L$523,5,FALSE),IF($AE29=2021,VLOOKUP(Brut!GN29,Semaines!$I$2:$L$523,4,FALSE),IF($AE29=2022,VLOOKUP(Brut!GN29,Semaines!$J$2:$L$523,3,FALSE),""))))))))))</f>
        <v>2020</v>
      </c>
      <c r="GN29" s="134"/>
      <c r="GO29" s="133"/>
      <c r="GP29" s="210"/>
      <c r="GQ29" s="211"/>
      <c r="GR29" s="210"/>
      <c r="GS29" s="209"/>
      <c r="GT29" s="211"/>
      <c r="GU29" s="209"/>
      <c r="GV29" s="118">
        <f>IF($AE29=2013,VLOOKUP(Brut!GX29,Semaines!$A$2:$L$523,11,FALSE),IF($AE29=2014,VLOOKUP(Brut!GX29,Semaines!$B$2:$L$523,10,FALSE),IF($AE29=2015,VLOOKUP(Brut!GX29,Semaines!$C$2:$L$523,9,FALSE),IF($AE29=2016,VLOOKUP(Brut!GX29,Semaines!$D$2:$L$523,8,FALSE),IF($AE29=2017,VLOOKUP(Brut!GX29,Semaines!$E$2:$L$523,7,FALSE),IF($AE29=2018,VLOOKUP(Brut!GX29,Semaines!$F$2:$L$523,6,FALSE),IF($AE29=2019,VLOOKUP(Brut!GX29,Semaines!$G$2:$L$523,5,FALSE),IF($AE29=2020,VLOOKUP(Brut!GX29,Semaines!$H$2:$L$523,4,FALSE),IF($AE29=2021,VLOOKUP(Brut!GX29,Semaines!$I$2:$L$523,3,FALSE),IF($AE29=2022,VLOOKUP(Brut!GX29,Semaines!$J$2:$L$523,2,FALSE),""))))))))))</f>
        <v>2</v>
      </c>
      <c r="GW29" s="119">
        <f>IF($AE29=2013,VLOOKUP(Brut!GX29,Semaines!$A$2:$L$523,12,FALSE),IF($AE29=2014,VLOOKUP(Brut!GX29,Semaines!$B$2:$L$523,11,FALSE),IF($AE29=2015,VLOOKUP(Brut!GX29,Semaines!$C$2:$L$523,10,FALSE),IF($AE29=2016,VLOOKUP(Brut!GX29,Semaines!$D$2:$L$523,9,FALSE),IF($AE29=2017,VLOOKUP(Brut!GX29,Semaines!$E$2:$L$523,8,FALSE),IF($AE29=2018,VLOOKUP(Brut!GX29,Semaines!$F$2:$L$523,7,FALSE),IF($AE29=2019,VLOOKUP(Brut!GX29,Semaines!$G$2:$L$523,6,FALSE),IF($AE29=2020,VLOOKUP(Brut!GX29,Semaines!$H$2:$L$523,5,FALSE),IF($AE29=2021,VLOOKUP(Brut!GX29,Semaines!$I$2:$L$523,4,FALSE),IF($AE29=2022,VLOOKUP(Brut!GX29,Semaines!$J$2:$L$523,3,FALSE),""))))))))))</f>
        <v>2020</v>
      </c>
      <c r="GX29" s="134"/>
      <c r="GY29" s="133"/>
      <c r="GZ29" s="208"/>
      <c r="HA29" s="214"/>
      <c r="HB29" s="215"/>
      <c r="HC29" s="182"/>
      <c r="HD29" s="209"/>
      <c r="HE29" s="208"/>
      <c r="HF29" s="118">
        <f>IF($AE29=2013,VLOOKUP(Brut!HH29,Semaines!$A$2:$L$523,11,FALSE),IF($AE29=2014,VLOOKUP(Brut!HH29,Semaines!$B$2:$L$523,10,FALSE),IF($AE29=2015,VLOOKUP(Brut!HH29,Semaines!$C$2:$L$523,9,FALSE),IF($AE29=2016,VLOOKUP(Brut!HH29,Semaines!$D$2:$L$523,8,FALSE),IF($AE29=2017,VLOOKUP(Brut!HH29,Semaines!$E$2:$L$523,7,FALSE),IF($AE29=2018,VLOOKUP(Brut!HH29,Semaines!$F$2:$L$523,6,FALSE),IF($AE29=2019,VLOOKUP(Brut!HH29,Semaines!$G$2:$L$523,5,FALSE),IF($AE29=2020,VLOOKUP(Brut!HH29,Semaines!$H$2:$L$523,4,FALSE),IF($AE29=2021,VLOOKUP(Brut!HH29,Semaines!$I$2:$L$523,3,FALSE),IF($AE29=2022,VLOOKUP(Brut!HH29,Semaines!$J$2:$L$523,2,FALSE),""))))))))))</f>
        <v>3</v>
      </c>
      <c r="HG29" s="119">
        <f>IF($AE29=2013,VLOOKUP(Brut!HH29,Semaines!$A$2:$L$523,12,FALSE),IF($AE29=2014,VLOOKUP(Brut!HH29,Semaines!$B$2:$L$523,11,FALSE),IF($AE29=2015,VLOOKUP(Brut!HH29,Semaines!$C$2:$L$523,10,FALSE),IF($AE29=2016,VLOOKUP(Brut!HH29,Semaines!$D$2:$L$523,9,FALSE),IF($AE29=2017,VLOOKUP(Brut!HH29,Semaines!$E$2:$L$523,8,FALSE),IF($AE29=2018,VLOOKUP(Brut!HH29,Semaines!$F$2:$L$523,7,FALSE),IF($AE29=2019,VLOOKUP(Brut!HH29,Semaines!$G$2:$L$523,6,FALSE),IF($AE29=2020,VLOOKUP(Brut!HH29,Semaines!$H$2:$L$523,5,FALSE),IF($AE29=2021,VLOOKUP(Brut!HH29,Semaines!$I$2:$L$523,4,FALSE),IF($AE29=2022,VLOOKUP(Brut!HH29,Semaines!$J$2:$L$523,3,FALSE),""))))))))))</f>
        <v>2020</v>
      </c>
      <c r="HH29" s="134"/>
      <c r="HI29" s="133"/>
      <c r="HJ29" s="210"/>
      <c r="HK29" s="209"/>
      <c r="HL29" s="118">
        <f>IF($AE29=2013,VLOOKUP(Brut!HN29,Semaines!$A$2:$L$523,11,FALSE),IF($AE29=2014,VLOOKUP(Brut!HN29,Semaines!$B$2:$L$523,10,FALSE),IF($AE29=2015,VLOOKUP(Brut!HN29,Semaines!$C$2:$L$523,9,FALSE),IF($AE29=2016,VLOOKUP(Brut!HN29,Semaines!$D$2:$L$523,8,FALSE),IF($AE29=2017,VLOOKUP(Brut!HN29,Semaines!$E$2:$L$523,7,FALSE),IF($AE29=2018,VLOOKUP(Brut!HN29,Semaines!$F$2:$L$523,6,FALSE),IF($AE29=2019,VLOOKUP(Brut!HN29,Semaines!$G$2:$L$523,5,FALSE),IF($AE29=2020,VLOOKUP(Brut!HN29,Semaines!$H$2:$L$523,4,FALSE),IF($AE29=2021,VLOOKUP(Brut!HN29,Semaines!$I$2:$L$523,3,FALSE),IF($AE29=2022,VLOOKUP(Brut!HN29,Semaines!$J$2:$L$523,2,FALSE),""))))))))))</f>
        <v>4</v>
      </c>
      <c r="HM29" s="119">
        <f>IF($AE29=2013,VLOOKUP(Brut!HN29,Semaines!$A$2:$L$523,12,FALSE),IF($AE29=2014,VLOOKUP(Brut!HN29,Semaines!$B$2:$L$523,11,FALSE),IF($AE29=2015,VLOOKUP(Brut!HN29,Semaines!$C$2:$L$523,10,FALSE),IF($AE29=2016,VLOOKUP(Brut!HN29,Semaines!$D$2:$L$523,9,FALSE),IF($AE29=2017,VLOOKUP(Brut!HN29,Semaines!$E$2:$L$523,8,FALSE),IF($AE29=2018,VLOOKUP(Brut!HN29,Semaines!$F$2:$L$523,7,FALSE),IF($AE29=2019,VLOOKUP(Brut!HN29,Semaines!$G$2:$L$523,6,FALSE),IF($AE29=2020,VLOOKUP(Brut!HN29,Semaines!$H$2:$L$523,5,FALSE),IF($AE29=2021,VLOOKUP(Brut!HN29,Semaines!$I$2:$L$523,4,FALSE),IF($AE29=2022,VLOOKUP(Brut!HN29,Semaines!$J$2:$L$523,3,FALSE),""))))))))))</f>
        <v>2020</v>
      </c>
      <c r="HN29" s="134"/>
      <c r="HO29" s="133"/>
      <c r="HP29" s="210"/>
      <c r="HQ29" s="211"/>
      <c r="HR29" s="210"/>
      <c r="HS29" s="209"/>
      <c r="HT29" s="209"/>
      <c r="HU29" s="208"/>
      <c r="HV29" s="208"/>
      <c r="HW29" s="210"/>
      <c r="HX29" s="209"/>
      <c r="HY29" s="229">
        <f>IF($AE29=2013,VLOOKUP(Brut!IA29,Semaines!$A$2:$L$523,11,FALSE),IF($AE29=2014,VLOOKUP(Brut!IA29,Semaines!$B$2:$L$523,10,FALSE),IF($AE29=2015,VLOOKUP(Brut!IA29,Semaines!$C$2:$L$523,9,FALSE),IF($AE29=2016,VLOOKUP(Brut!IA29,Semaines!$D$2:$L$523,8,FALSE),IF($AE29=2017,VLOOKUP(Brut!IA29,Semaines!$E$2:$L$523,7,FALSE),IF($AE29=2018,VLOOKUP(Brut!IA29,Semaines!$F$2:$L$523,6,FALSE),IF($AE29=2019,VLOOKUP(Brut!IA29,Semaines!$G$2:$L$523,5,FALSE),IF($AE29=2020,VLOOKUP(Brut!IA29,Semaines!$H$2:$L$523,4,FALSE),IF($AE29=2021,VLOOKUP(Brut!IA29,Semaines!$I$2:$L$523,3,FALSE),IF($AE29=2022,VLOOKUP(Brut!IA29,Semaines!$J$2:$L$523,2,FALSE),""))))))))))</f>
        <v>5</v>
      </c>
      <c r="HZ29" s="119">
        <f>IF($AE29=2013,VLOOKUP(Brut!IA29,Semaines!$A$2:$L$523,12,FALSE),IF($AE29=2014,VLOOKUP(Brut!IA29,Semaines!$B$2:$L$523,11,FALSE),IF($AE29=2015,VLOOKUP(Brut!IA29,Semaines!$C$2:$L$523,10,FALSE),IF($AE29=2016,VLOOKUP(Brut!IA29,Semaines!$D$2:$L$523,9,FALSE),IF($AE29=2017,VLOOKUP(Brut!IA29,Semaines!$E$2:$L$523,8,FALSE),IF($AE29=2018,VLOOKUP(Brut!IA29,Semaines!$F$2:$L$523,7,FALSE),IF($AE29=2019,VLOOKUP(Brut!IA29,Semaines!$G$2:$L$523,6,FALSE),IF($AE29=2020,VLOOKUP(Brut!IA29,Semaines!$H$2:$L$523,5,FALSE),IF($AE29=2021,VLOOKUP(Brut!IA29,Semaines!$I$2:$L$523,4,FALSE),IF($AE29=2022,VLOOKUP(Brut!IA29,Semaines!$J$2:$L$523,3,FALSE),""))))))))))</f>
        <v>2020</v>
      </c>
      <c r="IA29" s="134"/>
      <c r="IB29" s="133"/>
      <c r="IC29" s="118">
        <f>IF($AE29=2013,VLOOKUP(Brut!IE29,Semaines!$A$2:$L$523,11,FALSE),IF($AE29=2014,VLOOKUP(Brut!IE29,Semaines!$B$2:$L$523,10,FALSE),IF($AE29=2015,VLOOKUP(Brut!IE29,Semaines!$C$2:$L$523,9,FALSE),IF($AE29=2016,VLOOKUP(Brut!IE29,Semaines!$D$2:$L$523,8,FALSE),IF($AE29=2017,VLOOKUP(Brut!IE29,Semaines!$E$2:$L$523,7,FALSE),IF($AE29=2018,VLOOKUP(Brut!IE29,Semaines!$F$2:$L$523,6,FALSE),IF($AE29=2019,VLOOKUP(Brut!IE29,Semaines!$G$2:$L$523,5,FALSE),IF($AE29=2020,VLOOKUP(Brut!IE29,Semaines!$H$2:$L$523,4,FALSE),IF($AE29=2021,VLOOKUP(Brut!IE29,Semaines!$I$2:$L$523,3,FALSE),IF($AE29=2022,VLOOKUP(Brut!IE29,Semaines!$J$2:$L$523,2,FALSE),""))))))))))</f>
        <v>5</v>
      </c>
      <c r="ID29" s="119">
        <f>IF($AE29=2013,VLOOKUP(Brut!IE29,Semaines!$A$2:$L$523,12,FALSE),IF($AE29=2014,VLOOKUP(Brut!IE29,Semaines!$B$2:$L$523,11,FALSE),IF($AE29=2015,VLOOKUP(Brut!IE29,Semaines!$C$2:$L$523,10,FALSE),IF($AE29=2016,VLOOKUP(Brut!IE29,Semaines!$D$2:$L$523,9,FALSE),IF($AE29=2017,VLOOKUP(Brut!IE29,Semaines!$E$2:$L$523,8,FALSE),IF($AE29=2018,VLOOKUP(Brut!IE29,Semaines!$F$2:$L$523,7,FALSE),IF($AE29=2019,VLOOKUP(Brut!IE29,Semaines!$G$2:$L$523,6,FALSE),IF($AE29=2020,VLOOKUP(Brut!IE29,Semaines!$H$2:$L$523,5,FALSE),IF($AE29=2021,VLOOKUP(Brut!IE29,Semaines!$I$2:$L$523,4,FALSE),IF($AE29=2022,VLOOKUP(Brut!IE29,Semaines!$J$2:$L$523,3,FALSE),""))))))))))</f>
        <v>2020</v>
      </c>
      <c r="IE29" s="134"/>
      <c r="IF29" s="133"/>
      <c r="IG29" s="128" t="str">
        <f>IF(Import!AY19=0,"",Import!AY19)</f>
        <v/>
      </c>
      <c r="IH29" s="118">
        <f t="array" ref="IH29">IFERROR(IF(IG29="",IF(IE29="",IF(IC29="","",IF($AE29=2013,VLOOKUP(Brut!IE29+1,Semaines!$A$2:$L$523,11,FALSE),IF($AE29=2014,VLOOKUP(Brut!IE29+1,Semaines!$B$2:$L$523,10,FALSE),IF($AE29=2015,VLOOKUP(Brut!IE29+1,Semaines!$C$2:$L$523,9,FALSE),IF($AE29=2016,VLOOKUP(Brut!IE29+1,Semaines!$D$2:$L$523,8,FALSE),IF($AE29=2017,VLOOKUP(Brut!IE29+1,Semaines!$E$2:$L$523,7,FALSE),IF($AE29=2018,VLOOKUP(Brut!IE29+1,Semaines!$F$2:$L$523,6,FALSE),IF($AE29=2019,VLOOKUP(Brut!IE29+1,Semaines!$G$2:$L$523,5,FALSE),IF($AE29=2020,VLOOKUP(Brut!IE29+1,Semaines!$H$2:$L$523,4,FALSE),IF($AE29=2021,VLOOKUP(Brut!IE29+1,Semaines!$I$2:$L$523,3,FALSE),IF($AE29=2022,VLOOKUP(Brut!IE29+1,Semaines!$J$2:$L$523,2,FALSE),""))))))))))),IF(IF29="",IF($AE29=2013,VLOOKUP(Brut!IE29+1,Semaines!$A$2:$L$523,11,FALSE),IF($AE29=2014,VLOOKUP(Brut!IE29+1,Semaines!$B$2:$L$523,10,FALSE),IF($AE29=2015,VLOOKUP(Brut!IE29+1,Semaines!$C$2:$L$523,9,FALSE),IF($AE29=2016,VLOOKUP(Brut!IE29+1,Semaines!$D$2:$L$523,8,FALSE),IF($AE29=2017,VLOOKUP(Brut!IE29+1,Semaines!$E$2:$L$523,7,FALSE),IF($AE29=2018,VLOOKUP(Brut!IE29+1,Semaines!$F$2:$L$523,6,FALSE),IF($AE29=2019,VLOOKUP(Brut!IE29+1,Semaines!$G$2:$L$523,5,FALSE),IF($AE29=2020,VLOOKUP(Brut!IE29+1,Semaines!$H$2:$L$523,4,FALSE),IF($AE29=2021,VLOOKUP(Brut!IE29+1,Semaines!$I$2:$L$523,3,FALSE),IF($AE29=2022,VLOOKUP(Brut!IE29+1,Semaines!$J$2:$L$523,2,FALSE),"")))))))))),IF($AE29=2013,VLOOKUP(Brut!IG29+1,Semaines!$A$2:$L$523,11,FALSE),IF($AE29=2014,VLOOKUP(Brut!IG29+1,Semaines!$B$2:$L$523,10,FALSE),IF($AE29=2015,VLOOKUP(Brut!IG29+1,Semaines!$C$2:$L$523,9,FALSE),IF($AE29=2016,VLOOKUP(Brut!IG29+1,Semaines!$D$2:$L$523,8,FALSE),IF($AE29=2017,VLOOKUP(Brut!IG29+1,Semaines!$E$2:$L$523,7,FALSE),IF($AE29=2018,VLOOKUP(Brut!IG29+1,Semaines!$F$2:$L$523,6,FALSE),IF($AE29=2019,VLOOKUP(Brut!IG29+1,Semaines!$G$2:$L$523,5,FALSE),IF($AE29=2020,VLOOKUP(Brut!IG29+1,Semaines!$H$2:$L$523,4,FALSE),IF($AE29=2021,VLOOKUP(Brut!IG29+1,Semaines!$I$2:$L$523,3,FALSE),IF($AE29=2022,VLOOKUP(Brut!IG29+1,Semaines!$J$2:$L$523,2,FALSE),"")))))))))))),_xlfn.ISOWEEKNUM(IG29)),"")</f>
        <v>6</v>
      </c>
      <c r="II29" s="119">
        <f>IF(IG29="",IF(IF29="",IF(ID29="","",IF($AE29=2013,VLOOKUP(Brut!IJ29,Semaines!$A$2:$L$523,12,FALSE),IF($AE29=2014,VLOOKUP(Brut!IJ29,Semaines!$B$2:$L$523,11,FALSE),IF($AE29=2015,VLOOKUP(Brut!IJ29,Semaines!$C$2:$L$523,10,FALSE),IF($AE29=2016,VLOOKUP(Brut!IJ29,Semaines!$D$2:$L$523,9,FALSE),IF($AE29=2017,VLOOKUP(Brut!IJ29,Semaines!$E$2:$L$523,8,FALSE),IF($AE29=2018,VLOOKUP(Brut!IJ29,Semaines!$F$2:$L$523,7,FALSE),IF($AE29=2019,VLOOKUP(Brut!IJ29,Semaines!$G$2:$L$523,6,FALSE),IF($AE29=2020,VLOOKUP(Brut!IJ29,Semaines!$H$2:$L$523,5,FALSE),IF($AE29=2021,VLOOKUP(Brut!IJ29,Semaines!$I$2:$L$523,4,FALSE),IF($AE29=2022,VLOOKUP(Brut!IJ29,Semaines!$J$2:$L$523,3,FALSE),""))))))))))),IF(IE29="",IF($AE29=2013,VLOOKUP(Brut!IJ29,Semaines!$A$2:$L$523,12,FALSE),IF($AE29=2014,VLOOKUP(Brut!IJ29,Semaines!$B$2:$L$523,11,FALSE),IF($AE29=2015,VLOOKUP(Brut!IJ29,Semaines!$C$2:$L$523,10,FALSE),IF($AE29=2016,VLOOKUP(Brut!IJ29,Semaines!$D$2:$L$523,9,FALSE),IF($AE29=2017,VLOOKUP(Brut!IJ29,Semaines!$E$2:$L$523,8,FALSE),IF($AE29=2018,VLOOKUP(Brut!IJ29,Semaines!$F$2:$L$523,7,FALSE),IF($AE29=2019,VLOOKUP(Brut!IJ29,Semaines!$G$2:$L$523,6,FALSE),IF($AE29=2020,VLOOKUP(Brut!IJ29,Semaines!$H$2:$L$523,5,FALSE),IF($AE29=2021,VLOOKUP(Brut!IJ29,Semaines!$I$2:$L$523,4,FALSE),IF($AE29=2022,VLOOKUP(Brut!IJ29,Semaines!$J$2:$L$523,3,FALSE),"")))))))))),IF(ID29="","",IF($AE29=2013,VLOOKUP(Brut!IJ29,Semaines!$A$2:$L$523,12,FALSE),IF($AE29=2014,VLOOKUP(Brut!IJ29,Semaines!$B$2:$L$523,11,FALSE),IF($AE29=2015,VLOOKUP(Brut!IJ29,Semaines!$C$2:$L$523,10,FALSE),IF($AE29=2016,VLOOKUP(Brut!IJ29,Semaines!$D$2:$L$523,9,FALSE),IF($AE29=2017,VLOOKUP(Brut!IJ29,Semaines!$E$2:$L$523,8,FALSE),IF($AE29=2018,VLOOKUP(Brut!IJ29,Semaines!$F$2:$L$523,7,FALSE),IF($AE29=2019,VLOOKUP(Brut!IJ29,Semaines!$G$2:$L$523,6,FALSE),IF($AE29=2020,VLOOKUP(Brut!IJ29,Semaines!$H$2:$L$523,5,FALSE),IF($AE29=2021,VLOOKUP(Brut!IJ29,Semaines!$I$2:$L$523,4,FALSE),IF($AE29=2022,VLOOKUP(Brut!IJ29,Semaines!$J$2:$L$523,3,FALSE),""))))))))))))),IF(AND(MONTH(IG29)=12,_xlfn.ISOWEEKNUM(IG29)=1),YEAR(IG29)+1,YEAR(IG29)))</f>
        <v>2020</v>
      </c>
      <c r="IJ29" s="135"/>
      <c r="IK29" s="136"/>
      <c r="IL29" s="208"/>
      <c r="IM29" s="118">
        <f>IF($AE29=2013,VLOOKUP(Brut!IO29,Semaines!$A$2:$L$523,11,FALSE),IF($AE29=2014,VLOOKUP(Brut!IO29,Semaines!$B$2:$L$523,10,FALSE),IF($AE29=2015,VLOOKUP(Brut!IO29,Semaines!$C$2:$L$523,9,FALSE),IF($AE29=2016,VLOOKUP(Brut!IO29,Semaines!$D$2:$L$523,8,FALSE),IF($AE29=2017,VLOOKUP(Brut!IO29,Semaines!$E$2:$L$523,7,FALSE),IF($AE29=2018,VLOOKUP(Brut!IO29,Semaines!$F$2:$L$523,6,FALSE),IF($AE29=2019,VLOOKUP(Brut!IO29,Semaines!$G$2:$L$523,5,FALSE),IF($AE29=2020,VLOOKUP(Brut!IO29,Semaines!$H$2:$L$523,4,FALSE),IF($AE29=2021,VLOOKUP(Brut!IO29,Semaines!$I$2:$L$523,3,FALSE),IF($AE29=2022,VLOOKUP(Brut!IO29,Semaines!$J$2:$L$523,2,FALSE),""))))))))))</f>
        <v>6</v>
      </c>
      <c r="IN29" s="119">
        <f>IF($AE29=2013,VLOOKUP(Brut!IO29,Semaines!$A$2:$L$523,12,FALSE),IF($AE29=2014,VLOOKUP(Brut!IO29,Semaines!$B$2:$L$523,11,FALSE),IF($AE29=2015,VLOOKUP(Brut!IO29,Semaines!$C$2:$L$523,10,FALSE),IF($AE29=2016,VLOOKUP(Brut!IO29,Semaines!$D$2:$L$523,9,FALSE),IF($AE29=2017,VLOOKUP(Brut!IO29,Semaines!$E$2:$L$523,8,FALSE),IF($AE29=2018,VLOOKUP(Brut!IO29,Semaines!$F$2:$L$523,7,FALSE),IF($AE29=2019,VLOOKUP(Brut!IO29,Semaines!$G$2:$L$523,6,FALSE),IF($AE29=2020,VLOOKUP(Brut!IO29,Semaines!$H$2:$L$523,5,FALSE),IF($AE29=2021,VLOOKUP(Brut!IO29,Semaines!$I$2:$L$523,4,FALSE),IF($AE29=2022,VLOOKUP(Brut!IO29,Semaines!$J$2:$L$523,3,FALSE),""))))))))))</f>
        <v>2020</v>
      </c>
      <c r="IO29" s="134"/>
      <c r="IP29" s="133"/>
      <c r="IQ29" s="118">
        <f>IF($AE29=2013,VLOOKUP(Brut!IS29,Semaines!$A$2:$L$523,11,FALSE),IF($AE29=2014,VLOOKUP(Brut!IS29,Semaines!$B$2:$L$523,10,FALSE),IF($AE29=2015,VLOOKUP(Brut!IS29,Semaines!$C$2:$L$523,9,FALSE),IF($AE29=2016,VLOOKUP(Brut!IS29,Semaines!$D$2:$L$523,8,FALSE),IF($AE29=2017,VLOOKUP(Brut!IS29,Semaines!$E$2:$L$523,7,FALSE),IF($AE29=2018,VLOOKUP(Brut!IS29,Semaines!$F$2:$L$523,6,FALSE),IF($AE29=2019,VLOOKUP(Brut!IS29,Semaines!$G$2:$L$523,5,FALSE),IF($AE29=2020,VLOOKUP(Brut!IS29,Semaines!$H$2:$L$523,4,FALSE),IF($AE29=2021,VLOOKUP(Brut!IS29,Semaines!$I$2:$L$523,3,FALSE),IF($AE29=2022,VLOOKUP(Brut!IS29,Semaines!$J$2:$L$523,2,FALSE),""))))))))))</f>
        <v>7</v>
      </c>
      <c r="IR29" s="119">
        <f>IF($AE29=2013,VLOOKUP(Brut!IS29,Semaines!$A$2:$L$523,12,FALSE),IF($AE29=2014,VLOOKUP(Brut!IS29,Semaines!$B$2:$L$523,11,FALSE),IF($AE29=2015,VLOOKUP(Brut!IS29,Semaines!$C$2:$L$523,10,FALSE),IF($AE29=2016,VLOOKUP(Brut!IS29,Semaines!$D$2:$L$523,9,FALSE),IF($AE29=2017,VLOOKUP(Brut!IS29,Semaines!$E$2:$L$523,8,FALSE),IF($AE29=2018,VLOOKUP(Brut!IS29,Semaines!$F$2:$L$523,7,FALSE),IF($AE29=2019,VLOOKUP(Brut!IS29,Semaines!$G$2:$L$523,6,FALSE),IF($AE29=2020,VLOOKUP(Brut!IS29,Semaines!$H$2:$L$523,5,FALSE),IF($AE29=2021,VLOOKUP(Brut!IS29,Semaines!$I$2:$L$523,4,FALSE),IF($AE29=2022,VLOOKUP(Brut!IS29,Semaines!$J$2:$L$523,3,FALSE),""))))))))))</f>
        <v>2020</v>
      </c>
      <c r="IS29" s="134"/>
      <c r="IT29" s="230"/>
      <c r="IU29" s="210"/>
      <c r="IV29" s="209"/>
      <c r="IW29" s="208"/>
      <c r="IX29" s="208"/>
      <c r="IY29" s="118">
        <f>IF($AE29=2013,VLOOKUP(Brut!JA29,Semaines!$A$2:$L$523,11,FALSE),IF($AE29=2014,VLOOKUP(Brut!JA29,Semaines!$B$2:$L$523,10,FALSE),IF($AE29=2015,VLOOKUP(Brut!JA29,Semaines!$C$2:$L$523,9,FALSE),IF($AE29=2016,VLOOKUP(Brut!JA29,Semaines!$D$2:$L$523,8,FALSE),IF($AE29=2017,VLOOKUP(Brut!JA29,Semaines!$E$2:$L$523,7,FALSE),IF($AE29=2018,VLOOKUP(Brut!JA29,Semaines!$F$2:$L$523,6,FALSE),IF($AE29=2019,VLOOKUP(Brut!JA29,Semaines!$G$2:$L$523,5,FALSE),IF($AE29=2020,VLOOKUP(Brut!JA29,Semaines!$H$2:$L$523,4,FALSE),IF($AE29=2021,VLOOKUP(Brut!JA29,Semaines!$I$2:$L$523,3,FALSE),IF($AE29=2022,VLOOKUP(Brut!JA29,Semaines!$J$2:$L$523,2,FALSE),""))))))))))</f>
        <v>7</v>
      </c>
      <c r="IZ29" s="119">
        <f>IF($AE29=2013,VLOOKUP(Brut!JA29,Semaines!$A$2:$L$523,12,FALSE),IF($AE29=2014,VLOOKUP(Brut!JA29,Semaines!$B$2:$L$523,11,FALSE),IF($AE29=2015,VLOOKUP(Brut!JA29,Semaines!$C$2:$L$523,10,FALSE),IF($AE29=2016,VLOOKUP(Brut!JA29,Semaines!$D$2:$L$523,9,FALSE),IF($AE29=2017,VLOOKUP(Brut!JA29,Semaines!$E$2:$L$523,8,FALSE),IF($AE29=2018,VLOOKUP(Brut!JA29,Semaines!$F$2:$L$523,7,FALSE),IF($AE29=2019,VLOOKUP(Brut!JA29,Semaines!$G$2:$L$523,6,FALSE),IF($AE29=2020,VLOOKUP(Brut!JA29,Semaines!$H$2:$L$523,5,FALSE),IF($AE29=2021,VLOOKUP(Brut!JA29,Semaines!$I$2:$L$523,4,FALSE),IF($AE29=2022,VLOOKUP(Brut!JA29,Semaines!$J$2:$L$523,3,FALSE),""))))))))))</f>
        <v>2020</v>
      </c>
      <c r="JA29" s="134"/>
      <c r="JB29" s="133"/>
      <c r="JC29" s="210"/>
      <c r="JD29" s="211"/>
      <c r="JE29" s="210"/>
      <c r="JF29" s="209"/>
      <c r="JG29" s="208"/>
      <c r="JH29" s="118">
        <f>IF($AE29=2013,VLOOKUP(Brut!JJ29,Semaines!$A$2:$L$523,11,FALSE),IF($AE29=2014,VLOOKUP(Brut!JJ29,Semaines!$B$2:$L$523,10,FALSE),IF($AE29=2015,VLOOKUP(Brut!JJ29,Semaines!$C$2:$L$523,9,FALSE),IF($AE29=2016,VLOOKUP(Brut!JJ29,Semaines!$D$2:$L$523,8,FALSE),IF($AE29=2017,VLOOKUP(Brut!JJ29,Semaines!$E$2:$L$523,7,FALSE),IF($AE29=2018,VLOOKUP(Brut!JJ29,Semaines!$F$2:$L$523,6,FALSE),IF($AE29=2019,VLOOKUP(Brut!JJ29,Semaines!$G$2:$L$523,5,FALSE),IF($AE29=2020,VLOOKUP(Brut!JJ29,Semaines!$H$2:$L$523,4,FALSE),IF($AE29=2021,VLOOKUP(Brut!JJ29,Semaines!$I$2:$L$523,3,FALSE),IF($AE29=2022,VLOOKUP(Brut!JJ29,Semaines!$J$2:$L$523,2,FALSE),""))))))))))</f>
        <v>8</v>
      </c>
      <c r="JI29" s="119">
        <f>IF($AE29=2013,VLOOKUP(Brut!JJ29,Semaines!$A$2:$L$523,12,FALSE),IF($AE29=2014,VLOOKUP(Brut!JJ29,Semaines!$B$2:$L$523,11,FALSE),IF($AE29=2015,VLOOKUP(Brut!JJ29,Semaines!$C$2:$L$523,10,FALSE),IF($AE29=2016,VLOOKUP(Brut!JJ29,Semaines!$D$2:$L$523,9,FALSE),IF($AE29=2017,VLOOKUP(Brut!JJ29,Semaines!$E$2:$L$523,8,FALSE),IF($AE29=2018,VLOOKUP(Brut!JJ29,Semaines!$F$2:$L$523,7,FALSE),IF($AE29=2019,VLOOKUP(Brut!JJ29,Semaines!$G$2:$L$523,6,FALSE),IF($AE29=2020,VLOOKUP(Brut!JJ29,Semaines!$H$2:$L$523,5,FALSE),IF($AE29=2021,VLOOKUP(Brut!JJ29,Semaines!$I$2:$L$523,4,FALSE),IF($AE29=2022,VLOOKUP(Brut!JJ29,Semaines!$J$2:$L$523,3,FALSE),""))))))))))</f>
        <v>2020</v>
      </c>
      <c r="JJ29" s="134"/>
      <c r="JK29" s="133"/>
      <c r="JL29" s="118">
        <f>IF($AE29=2013,VLOOKUP(Brut!JN29,Semaines!$A$2:$L$523,11,FALSE),IF($AE29=2014,VLOOKUP(Brut!JN29,Semaines!$B$2:$L$523,10,FALSE),IF($AE29=2015,VLOOKUP(Brut!JN29,Semaines!$C$2:$L$523,9,FALSE),IF($AE29=2016,VLOOKUP(Brut!JN29,Semaines!$D$2:$L$523,8,FALSE),IF($AE29=2017,VLOOKUP(Brut!JN29,Semaines!$E$2:$L$523,7,FALSE),IF($AE29=2018,VLOOKUP(Brut!JN29,Semaines!$F$2:$L$523,6,FALSE),IF($AE29=2019,VLOOKUP(Brut!JN29,Semaines!$G$2:$L$523,5,FALSE),IF($AE29=2020,VLOOKUP(Brut!JN29,Semaines!$H$2:$L$523,4,FALSE),IF($AE29=2021,VLOOKUP(Brut!JN29,Semaines!$I$2:$L$523,3,FALSE),IF($AE29=2022,VLOOKUP(Brut!JN29,Semaines!$J$2:$L$523,2,FALSE),""))))))))))</f>
        <v>9</v>
      </c>
      <c r="JM29" s="119">
        <f>IF($AE29=2013,VLOOKUP(Brut!JN29,Semaines!$A$2:$L$523,12,FALSE),IF($AE29=2014,VLOOKUP(Brut!JN29,Semaines!$B$2:$L$523,11,FALSE),IF($AE29=2015,VLOOKUP(Brut!JN29,Semaines!$C$2:$L$523,10,FALSE),IF($AE29=2016,VLOOKUP(Brut!JN29,Semaines!$D$2:$L$523,9,FALSE),IF($AE29=2017,VLOOKUP(Brut!JN29,Semaines!$E$2:$L$523,8,FALSE),IF($AE29=2018,VLOOKUP(Brut!JN29,Semaines!$F$2:$L$523,7,FALSE),IF($AE29=2019,VLOOKUP(Brut!JN29,Semaines!$G$2:$L$523,6,FALSE),IF($AE29=2020,VLOOKUP(Brut!JN29,Semaines!$H$2:$L$523,5,FALSE),IF($AE29=2021,VLOOKUP(Brut!JN29,Semaines!$I$2:$L$523,4,FALSE),IF($AE29=2022,VLOOKUP(Brut!JN29,Semaines!$J$2:$L$523,3,FALSE),""))))))))))</f>
        <v>2020</v>
      </c>
      <c r="JN29" s="134"/>
      <c r="JO29" s="133"/>
      <c r="JP29" s="128" t="str">
        <f>IF(Import!BC19=0,"",Import!BC19)</f>
        <v/>
      </c>
      <c r="JQ29" s="118">
        <f t="array" ref="JQ29">IFERROR(IF(JP29="",IF(JN29="",IF(JL29="","",IF($AE29=2013,VLOOKUP(Brut!JN29+1,Semaines!$A$2:$L$523,11,FALSE),IF($AE29=2014,VLOOKUP(Brut!JN29+1,Semaines!$B$2:$L$523,10,FALSE),IF($AE29=2015,VLOOKUP(Brut!JN29+1,Semaines!$C$2:$L$523,9,FALSE),IF($AE29=2016,VLOOKUP(Brut!JN29+1,Semaines!$D$2:$L$523,8,FALSE),IF($AE29=2017,VLOOKUP(Brut!JN29+1,Semaines!$E$2:$L$523,7,FALSE),IF($AE29=2018,VLOOKUP(Brut!JN29+1,Semaines!$F$2:$L$523,6,FALSE),IF($AE29=2019,VLOOKUP(Brut!JN29+1,Semaines!$G$2:$L$523,5,FALSE),IF($AE29=2020,VLOOKUP(Brut!JN29+1,Semaines!$H$2:$L$523,4,FALSE),IF($AE29=2021,VLOOKUP(Brut!JN29+1,Semaines!$I$2:$L$523,3,FALSE),IF($AE29=2022,VLOOKUP(Brut!JN29+1,Semaines!$J$2:$L$523,2,FALSE),""))))))))))),IF(JO29="",IF($AE29=2013,VLOOKUP(Brut!JN29+1,Semaines!$A$2:$L$523,11,FALSE),IF($AE29=2014,VLOOKUP(Brut!JN29+1,Semaines!$B$2:$L$523,10,FALSE),IF($AE29=2015,VLOOKUP(Brut!JN29+1,Semaines!$C$2:$L$523,9,FALSE),IF($AE29=2016,VLOOKUP(Brut!JN29+1,Semaines!$D$2:$L$523,8,FALSE),IF($AE29=2017,VLOOKUP(Brut!JN29+1,Semaines!$E$2:$L$523,7,FALSE),IF($AE29=2018,VLOOKUP(Brut!JN29+1,Semaines!$F$2:$L$523,6,FALSE),IF($AE29=2019,VLOOKUP(Brut!JN29+1,Semaines!$G$2:$L$523,5,FALSE),IF($AE29=2020,VLOOKUP(Brut!JN29+1,Semaines!$H$2:$L$523,4,FALSE),IF($AE29=2021,VLOOKUP(Brut!JN29+1,Semaines!$I$2:$L$523,3,FALSE),IF($AE29=2022,VLOOKUP(Brut!JN29+1,Semaines!$J$2:$L$523,2,FALSE),"")))))))))),IF($AE29=2013,VLOOKUP(Brut!JP29+1,Semaines!$A$2:$L$523,11,FALSE),IF($AE29=2014,VLOOKUP(Brut!JP29+1,Semaines!$B$2:$L$523,10,FALSE),IF($AE29=2015,VLOOKUP(Brut!JP29+1,Semaines!$C$2:$L$523,9,FALSE),IF($AE29=2016,VLOOKUP(Brut!JP29+1,Semaines!$D$2:$L$523,8,FALSE),IF($AE29=2017,VLOOKUP(Brut!JP29+1,Semaines!$E$2:$L$523,7,FALSE),IF($AE29=2018,VLOOKUP(Brut!JP29+1,Semaines!$F$2:$L$523,6,FALSE),IF($AE29=2019,VLOOKUP(Brut!JP29+1,Semaines!$G$2:$L$523,5,FALSE),IF($AE29=2020,VLOOKUP(Brut!JP29+1,Semaines!$H$2:$L$523,4,FALSE),IF($AE29=2021,VLOOKUP(Brut!JP29+1,Semaines!$I$2:$L$523,3,FALSE),IF($AE29=2022,VLOOKUP(Brut!JP29+1,Semaines!$J$2:$L$523,2,FALSE),"")))))))))))),_xlfn.ISOWEEKNUM(JP29)),"")</f>
        <v>10</v>
      </c>
      <c r="JR29" s="119">
        <f>IF(JP29="",IF(JO29="",IF(JM29="","",IF($AE29=2013,VLOOKUP(Brut!JS29,Semaines!$A$2:$L$523,12,FALSE),IF($AE29=2014,VLOOKUP(Brut!JS29,Semaines!$B$2:$L$523,11,FALSE),IF($AE29=2015,VLOOKUP(Brut!JS29,Semaines!$C$2:$L$523,10,FALSE),IF($AE29=2016,VLOOKUP(Brut!JS29,Semaines!$D$2:$L$523,9,FALSE),IF($AE29=2017,VLOOKUP(Brut!JS29,Semaines!$E$2:$L$523,8,FALSE),IF($AE29=2018,VLOOKUP(Brut!JS29,Semaines!$F$2:$L$523,7,FALSE),IF($AE29=2019,VLOOKUP(Brut!JS29,Semaines!$G$2:$L$523,6,FALSE),IF($AE29=2020,VLOOKUP(Brut!JS29,Semaines!$H$2:$L$523,5,FALSE),IF($AE29=2021,VLOOKUP(Brut!JS29,Semaines!$I$2:$L$523,4,FALSE),IF($AE29=2022,VLOOKUP(Brut!JS29,Semaines!$J$2:$L$523,3,FALSE),""))))))))))),IF(JN29="",IF($AE29=2013,VLOOKUP(Brut!JS29,Semaines!$A$2:$L$523,12,FALSE),IF($AE29=2014,VLOOKUP(Brut!JS29,Semaines!$B$2:$L$523,11,FALSE),IF($AE29=2015,VLOOKUP(Brut!JS29,Semaines!$C$2:$L$523,10,FALSE),IF($AE29=2016,VLOOKUP(Brut!JS29,Semaines!$D$2:$L$523,9,FALSE),IF($AE29=2017,VLOOKUP(Brut!JS29,Semaines!$E$2:$L$523,8,FALSE),IF($AE29=2018,VLOOKUP(Brut!JS29,Semaines!$F$2:$L$523,7,FALSE),IF($AE29=2019,VLOOKUP(Brut!JS29,Semaines!$G$2:$L$523,6,FALSE),IF($AE29=2020,VLOOKUP(Brut!JS29,Semaines!$H$2:$L$523,5,FALSE),IF($AE29=2021,VLOOKUP(Brut!JS29,Semaines!$I$2:$L$523,4,FALSE),IF($AE29=2022,VLOOKUP(Brut!JS29,Semaines!$J$2:$L$523,3,FALSE),"")))))))))),IF(JM29="","",IF($AE29=2013,VLOOKUP(Brut!JS29,Semaines!$A$2:$L$523,12,FALSE),IF($AE29=2014,VLOOKUP(Brut!JS29,Semaines!$B$2:$L$523,11,FALSE),IF($AE29=2015,VLOOKUP(Brut!JS29,Semaines!$C$2:$L$523,10,FALSE),IF($AE29=2016,VLOOKUP(Brut!JS29,Semaines!$D$2:$L$523,9,FALSE),IF($AE29=2017,VLOOKUP(Brut!JS29,Semaines!$E$2:$L$523,8,FALSE),IF($AE29=2018,VLOOKUP(Brut!JS29,Semaines!$F$2:$L$523,7,FALSE),IF($AE29=2019,VLOOKUP(Brut!JS29,Semaines!$G$2:$L$523,6,FALSE),IF($AE29=2020,VLOOKUP(Brut!JS29,Semaines!$H$2:$L$523,5,FALSE),IF($AE29=2021,VLOOKUP(Brut!JS29,Semaines!$I$2:$L$523,4,FALSE),IF($AE29=2022,VLOOKUP(Brut!JS29,Semaines!$J$2:$L$523,3,FALSE),""))))))))))))),IF(AND(MONTH(JP29)=12,_xlfn.ISOWEEKNUM(JP29)=1),YEAR(JP29)+1,YEAR(JP29)))</f>
        <v>2020</v>
      </c>
      <c r="JS29" s="224">
        <f>IFERROR(IF(JP29="",IF(AND(Brut!W29&lt;&gt;"Pas ouvert",Brut!W29&lt;&gt;"Annulé"),IF(Brut!JP29="",SUM(Brut!JN29-Brut!AD29),SUM(Brut!JP29-Brut!AD29)),IF(Brut!W29="Annulé","Annulé","Pas ouvert")),SUM(Brut!JU29-Brut!AD29)),"")</f>
        <v>33</v>
      </c>
      <c r="JT29" s="225">
        <f>IF(OR(JS29="Annulé",JS29=""),"",IF(JS29="Pas ouvert",IF(JQ29="","",INT(SUM(Brut!JU29-Brut!AD29)/4)),INT(JS29/4)))</f>
        <v>8</v>
      </c>
      <c r="JU29" s="226" t="str">
        <f t="shared" si="16"/>
        <v>Mois</v>
      </c>
      <c r="JV29" s="227">
        <f>IF(OR(JS29="Annulé",JS29=""),"",IF(JS29="Pas ouvert",IF(JQ29="","",SUM(Brut!JU29-Brut!AD29)-(JT29*4)),IF(JS29-(JT29*4)=0,"",JS29-(JT29*4))))</f>
        <v>1</v>
      </c>
      <c r="JW29" s="228" t="str">
        <f t="shared" si="17"/>
        <v>Semaines</v>
      </c>
      <c r="JY29" s="208"/>
    </row>
    <row r="30" spans="1:285" x14ac:dyDescent="0.3">
      <c r="A30" s="235" t="str">
        <f>IF(Import!A20=0,"",Import!A20)</f>
        <v>19</v>
      </c>
      <c r="B30" s="236" t="str">
        <f>IF(Import!D20=0,"",Import!D20)</f>
        <v>19</v>
      </c>
      <c r="C30" s="236" t="str">
        <f>IF(Import!E20=0,"",Import!E20)</f>
        <v/>
      </c>
      <c r="D30" s="237" t="str">
        <f t="shared" si="11"/>
        <v/>
      </c>
      <c r="E30" s="236" t="str">
        <f>IF(Import!I20=0,"",Import!I20)</f>
        <v/>
      </c>
      <c r="F30" s="236" t="str">
        <f>IF(Import!J20="","",Import!J20)</f>
        <v/>
      </c>
      <c r="G30" s="236" t="str">
        <f>IF(Import!K20="","",Import!K20)</f>
        <v/>
      </c>
      <c r="H30" s="238" t="str">
        <f>IF(Import!L20=0,"",Import!L20)</f>
        <v>17</v>
      </c>
      <c r="I30" s="236" t="str">
        <f>IF(Import!N20=0,"",Import!N20)</f>
        <v/>
      </c>
      <c r="J30" s="239"/>
      <c r="K30" s="130">
        <f>IF(Import!O20=0,"",Import!O20)</f>
        <v>43105</v>
      </c>
      <c r="L30" s="130" t="str">
        <f>IF(Import!P20=0,"",Import!P20)</f>
        <v/>
      </c>
      <c r="M30" s="233" t="str">
        <f>IF(L30&lt;&gt;"","Annulé",IF(Import!R20=0,"",Import!R20))</f>
        <v/>
      </c>
      <c r="N30" s="233">
        <f>IF(L30&lt;&gt;"","Annulé",IF(Import!S20=0,"",Import!S20))</f>
        <v>100000</v>
      </c>
      <c r="O30" s="233" t="str">
        <f>IF(N30="Annulé","Annulé",IF(Import!T20=0,"",Import!T20))</f>
        <v/>
      </c>
      <c r="P30" s="130">
        <f>IF(Import!U20=0,IF($L30&lt;&gt;"","Annulé",IF($K30="","","En attente")),Import!U20)</f>
        <v>43123</v>
      </c>
      <c r="Q30" s="130">
        <f>IF(Import!V20=0,IF($L30&lt;&gt;"","Annulé",IF($K30="","","En attente")),Import!V20)</f>
        <v>43244</v>
      </c>
      <c r="R30" s="130">
        <f>IF(Import!W20=0,IF($L30&lt;&gt;"","Annulé",IF($K30="","","En attente")),Import!W20)</f>
        <v>43174</v>
      </c>
      <c r="S30" s="130">
        <f>IF(Import!X20=0,IF($L30&lt;&gt;"","Annulé",IF($K30="","","En attente")),Import!X20)</f>
        <v>43259</v>
      </c>
      <c r="T30" s="130">
        <f>IF(Import!Y20=0,IF($L30&lt;&gt;"","Annulé",IF($K30="","","En attente")),Import!Y20)</f>
        <v>43272</v>
      </c>
      <c r="U30" s="130">
        <f>IF(Import!Z20=0,IF($L30&lt;&gt;"","Annulé",IF($K30="","","En attente")),Import!Z20)</f>
        <v>43346</v>
      </c>
      <c r="V30" s="131"/>
      <c r="W30" s="130">
        <f>IF($L30&lt;&gt;"","Annulé",IF(Import!AA20=0,IF(K30="","","Pas ouvert"),Import!AA20))</f>
        <v>43357</v>
      </c>
      <c r="X30" s="130">
        <f>IF($L30&lt;&gt;"","Annulé",IF(Import!AB20=0,IF($W30&lt;&gt;"",IF(W30="Pas ouvert","Pas ouvert","En cours"),""),Import!AB20))</f>
        <v>43636</v>
      </c>
      <c r="Y30" s="233">
        <f>IF($L30&lt;&gt;"","Annulé",IF(Import!AC20=0,"",Import!AC20))</f>
        <v>77449</v>
      </c>
      <c r="Z30" s="233">
        <f>IF($L30&lt;&gt;"","Annulé",IF(Import!AD20=0,"",Import!AD20))</f>
        <v>17819.48</v>
      </c>
      <c r="AA30" s="234">
        <f t="shared" si="12"/>
        <v>37</v>
      </c>
      <c r="AB30" s="129">
        <f t="shared" si="13"/>
        <v>2018</v>
      </c>
      <c r="AC30" s="207"/>
      <c r="AD30" s="231">
        <f t="shared" si="14"/>
        <v>37</v>
      </c>
      <c r="AE30" s="232">
        <f t="shared" si="15"/>
        <v>2018</v>
      </c>
      <c r="AF30" s="128">
        <f>IF(Import!AE20=0,"",Import!AE20)</f>
        <v>43357</v>
      </c>
      <c r="AG30" s="211"/>
      <c r="AH30" s="209"/>
      <c r="AI30" s="208"/>
      <c r="AJ30" s="118">
        <f>IF($AE30=2013,VLOOKUP(Brut!AJ30,Semaines!$A$2:$L$523,11,FALSE),IF($AE30=2014,VLOOKUP(Brut!AJ30,Semaines!$B$2:$L$523,10,FALSE),IF($AE30=2015,VLOOKUP(Brut!AJ30,Semaines!$C$2:$L$523,9,FALSE),IF($AE30=2016,VLOOKUP(Brut!AJ30,Semaines!$D$2:$L$523,8,FALSE),IF($AE30=2017,VLOOKUP(Brut!AJ30,Semaines!$E$2:$L$523,7,FALSE),IF($AE30=2018,VLOOKUP(Brut!AJ30,Semaines!$F$2:$L$523,6,FALSE),IF($AE30=2019,VLOOKUP(Brut!AJ30,Semaines!$G$2:$L$523,5,FALSE),IF($AE30=2020,VLOOKUP(Brut!AJ30,Semaines!$H$2:$L$523,4,FALSE),IF($AE30=2021,VLOOKUP(Brut!AJ30,Semaines!$I$2:$L$523,3,FALSE),IF($AE30=2022,VLOOKUP(Brut!AJ30,Semaines!$J$2:$L$523,2,FALSE),""))))))))))</f>
        <v>38</v>
      </c>
      <c r="AK30" s="119">
        <f>IF($AE30=2013,VLOOKUP(Brut!AJ30,Semaines!$A$2:$L$523,12,FALSE),IF($AE30=2014,VLOOKUP(Brut!AJ30,Semaines!$B$2:$L$523,11,FALSE),IF($AE30=2015,VLOOKUP(Brut!AJ30,Semaines!$C$2:$L$523,10,FALSE),IF($AE30=2016,VLOOKUP(Brut!AJ30,Semaines!$D$2:$L$523,9,FALSE),IF($AE30=2017,VLOOKUP(Brut!AJ30,Semaines!$E$2:$L$523,8,FALSE),IF($AE30=2018,VLOOKUP(Brut!AJ30,Semaines!$F$2:$L$523,7,FALSE),IF($AE30=2019,VLOOKUP(Brut!AJ30,Semaines!$G$2:$L$523,6,FALSE),IF($AE30=2020,VLOOKUP(Brut!AJ30,Semaines!$H$2:$L$523,5,FALSE),IF($AE30=2021,VLOOKUP(Brut!AJ30,Semaines!$I$2:$L$523,4,FALSE),IF($AE30=2022,VLOOKUP(Brut!AJ30,Semaines!$J$2:$L$523,3,FALSE),""))))))))))</f>
        <v>2018</v>
      </c>
      <c r="AL30" s="132"/>
      <c r="AM30" s="133"/>
      <c r="AN30" s="128">
        <f>IF(Import!AI20=0,"",Import!AI20)</f>
        <v>43357</v>
      </c>
      <c r="AO30" s="118">
        <f t="array" ref="AO30">IFERROR(IF(AN30="",IF(AL30="",IF(AJ30="","",IF($AE30=2013,VLOOKUP(Brut!AJ30+1,Semaines!$A$2:$L$523,11,FALSE),IF($AE30=2014,VLOOKUP(Brut!AJ30+1,Semaines!$B$2:$L$523,10,FALSE),IF($AE30=2015,VLOOKUP(Brut!AJ30+1,Semaines!$C$2:$L$523,9,FALSE),IF($AE30=2016,VLOOKUP(Brut!AJ30+1,Semaines!$D$2:$L$523,8,FALSE),IF($AE30=2017,VLOOKUP(Brut!AJ30+1,Semaines!$E$2:$L$523,7,FALSE),IF($AE30=2018,VLOOKUP(Brut!AJ30+1,Semaines!$F$2:$L$523,6,FALSE),IF($AE30=2019,VLOOKUP(Brut!AJ30+1,Semaines!$G$2:$L$523,5,FALSE),IF($AE30=2020,VLOOKUP(Brut!AJ30+1,Semaines!$H$2:$L$523,4,FALSE),IF($AE30=2021,VLOOKUP(Brut!AJ30+1,Semaines!$I$2:$L$523,3,FALSE),IF($AE30=2022,VLOOKUP(Brut!AJ30+1,Semaines!$J$2:$L$523,2,FALSE),""))))))))))),IF(AM30="",IF($AE30=2013,VLOOKUP(Brut!AJ30+1,Semaines!$A$2:$L$523,11,FALSE),IF($AE30=2014,VLOOKUP(Brut!AJ30+1,Semaines!$B$2:$L$523,10,FALSE),IF($AE30=2015,VLOOKUP(Brut!AJ30+1,Semaines!$C$2:$L$523,9,FALSE),IF($AE30=2016,VLOOKUP(Brut!AJ30+1,Semaines!$D$2:$L$523,8,FALSE),IF($AE30=2017,VLOOKUP(Brut!AJ30+1,Semaines!$E$2:$L$523,7,FALSE),IF($AE30=2018,VLOOKUP(Brut!AJ30+1,Semaines!$F$2:$L$523,6,FALSE),IF($AE30=2019,VLOOKUP(Brut!AJ30+1,Semaines!$G$2:$L$523,5,FALSE),IF($AE30=2020,VLOOKUP(Brut!AJ30+1,Semaines!$H$2:$L$523,4,FALSE),IF($AE30=2021,VLOOKUP(Brut!AJ30+1,Semaines!$I$2:$L$523,3,FALSE),IF($AE30=2022,VLOOKUP(Brut!AJ30+1,Semaines!$J$2:$L$523,2,FALSE),"")))))))))),IF($AE30=2013,VLOOKUP(Brut!AL30+1,Semaines!$A$2:$L$523,11,FALSE),IF($AE30=2014,VLOOKUP(Brut!AL30+1,Semaines!$B$2:$L$523,10,FALSE),IF($AE30=2015,VLOOKUP(Brut!AL30+1,Semaines!$C$2:$L$523,9,FALSE),IF($AE30=2016,VLOOKUP(Brut!AL30+1,Semaines!$D$2:$L$523,8,FALSE),IF($AE30=2017,VLOOKUP(Brut!AL30+1,Semaines!$E$2:$L$523,7,FALSE),IF($AE30=2018,VLOOKUP(Brut!AL30+1,Semaines!$F$2:$L$523,6,FALSE),IF($AE30=2019,VLOOKUP(Brut!AL30+1,Semaines!$G$2:$L$523,5,FALSE),IF($AE30=2020,VLOOKUP(Brut!AL30+1,Semaines!$H$2:$L$523,4,FALSE),IF($AE30=2021,VLOOKUP(Brut!AL30+1,Semaines!$I$2:$L$523,3,FALSE),IF($AE30=2022,VLOOKUP(Brut!AL30+1,Semaines!$J$2:$L$523,2,FALSE),"")))))))))))),_xlfn.ISOWEEKNUM(AN30)),"")</f>
        <v>37</v>
      </c>
      <c r="AP30" s="119">
        <f>IF(AN30="",IF(AM30="",IF(AK30="","",IF($AE30=2013,VLOOKUP(Brut!AO30,Semaines!$A$2:$L$523,12,FALSE),IF($AE30=2014,VLOOKUP(Brut!AO30,Semaines!$B$2:$L$523,11,FALSE),IF($AE30=2015,VLOOKUP(Brut!AO30,Semaines!$C$2:$L$523,10,FALSE),IF($AE30=2016,VLOOKUP(Brut!AO30,Semaines!$D$2:$L$523,9,FALSE),IF($AE30=2017,VLOOKUP(Brut!AO30,Semaines!$E$2:$L$523,8,FALSE),IF($AE30=2018,VLOOKUP(Brut!AO30,Semaines!$F$2:$L$523,7,FALSE),IF($AE30=2019,VLOOKUP(Brut!AO30,Semaines!$G$2:$L$523,6,FALSE),IF($AE30=2020,VLOOKUP(Brut!AO30,Semaines!$H$2:$L$523,5,FALSE),IF($AE30=2021,VLOOKUP(Brut!AO30,Semaines!$I$2:$L$523,4,FALSE),IF($AE30=2022,VLOOKUP(Brut!AO30,Semaines!$J$2:$L$523,3,FALSE),""))))))))))),IF(AL30="",IF($AE30=2013,VLOOKUP(Brut!AO30,Semaines!$A$2:$L$523,12,FALSE),IF($AE30=2014,VLOOKUP(Brut!AO30,Semaines!$B$2:$L$523,11,FALSE),IF($AE30=2015,VLOOKUP(Brut!AO30,Semaines!$C$2:$L$523,10,FALSE),IF($AE30=2016,VLOOKUP(Brut!AO30,Semaines!$D$2:$L$523,9,FALSE),IF($AE30=2017,VLOOKUP(Brut!AO30,Semaines!$E$2:$L$523,8,FALSE),IF($AE30=2018,VLOOKUP(Brut!AO30,Semaines!$F$2:$L$523,7,FALSE),IF($AE30=2019,VLOOKUP(Brut!AO30,Semaines!$G$2:$L$523,6,FALSE),IF($AE30=2020,VLOOKUP(Brut!AO30,Semaines!$H$2:$L$523,5,FALSE),IF($AE30=2021,VLOOKUP(Brut!AO30,Semaines!$I$2:$L$523,4,FALSE),IF($AE30=2022,VLOOKUP(Brut!AO30,Semaines!$J$2:$L$523,3,FALSE),"")))))))))),IF(AK30="","",IF($AE30=2013,VLOOKUP(Brut!AO30,Semaines!$A$2:$L$523,12,FALSE),IF($AE30=2014,VLOOKUP(Brut!AO30,Semaines!$B$2:$L$523,11,FALSE),IF($AE30=2015,VLOOKUP(Brut!AO30,Semaines!$C$2:$L$523,10,FALSE),IF($AE30=2016,VLOOKUP(Brut!AO30,Semaines!$D$2:$L$523,9,FALSE),IF($AE30=2017,VLOOKUP(Brut!AO30,Semaines!$E$2:$L$523,8,FALSE),IF($AE30=2018,VLOOKUP(Brut!AO30,Semaines!$F$2:$L$523,7,FALSE),IF($AE30=2019,VLOOKUP(Brut!AO30,Semaines!$G$2:$L$523,6,FALSE),IF($AE30=2020,VLOOKUP(Brut!AO30,Semaines!$H$2:$L$523,5,FALSE),IF($AE30=2021,VLOOKUP(Brut!AO30,Semaines!$I$2:$L$523,4,FALSE),IF($AE30=2022,VLOOKUP(Brut!AO30,Semaines!$J$2:$L$523,3,FALSE),""))))))))))))),IF(AND(MONTH(AN30)=12,_xlfn.ISOWEEKNUM(AN30)=1),YEAR(AN30)+1,YEAR(AN30)))</f>
        <v>2018</v>
      </c>
      <c r="AQ30" s="132"/>
      <c r="AR30" s="133"/>
      <c r="AS30" s="210"/>
      <c r="AT30" s="209"/>
      <c r="AU30" s="208"/>
      <c r="AV30" s="208"/>
      <c r="AW30" s="118">
        <f>IF($AE30=2013,VLOOKUP(Brut!AW30,Semaines!$A$2:$L$523,11,FALSE),IF($AE30=2014,VLOOKUP(Brut!AW30,Semaines!$B$2:$L$523,10,FALSE),IF($AE30=2015,VLOOKUP(Brut!AW30,Semaines!$C$2:$L$523,9,FALSE),IF($AE30=2016,VLOOKUP(Brut!AW30,Semaines!$D$2:$L$523,8,FALSE),IF($AE30=2017,VLOOKUP(Brut!AW30,Semaines!$E$2:$L$523,7,FALSE),IF($AE30=2018,VLOOKUP(Brut!AW30,Semaines!$F$2:$L$523,6,FALSE),IF($AE30=2019,VLOOKUP(Brut!AW30,Semaines!$G$2:$L$523,5,FALSE),IF($AE30=2020,VLOOKUP(Brut!AW30,Semaines!$H$2:$L$523,4,FALSE),IF($AE30=2021,VLOOKUP(Brut!AW30,Semaines!$I$2:$L$523,3,FALSE),IF($AE30=2022,VLOOKUP(Brut!AW30,Semaines!$J$2:$L$523,2,FALSE),""))))))))))</f>
        <v>39</v>
      </c>
      <c r="AX30" s="119">
        <f>IF($AE30=2013,VLOOKUP(Brut!AW30,Semaines!$A$2:$L$523,12,FALSE),IF($AE30=2014,VLOOKUP(Brut!AW30,Semaines!$B$2:$L$523,11,FALSE),IF($AE30=2015,VLOOKUP(Brut!AW30,Semaines!$C$2:$L$523,10,FALSE),IF($AE30=2016,VLOOKUP(Brut!AW30,Semaines!$D$2:$L$523,9,FALSE),IF($AE30=2017,VLOOKUP(Brut!AW30,Semaines!$E$2:$L$523,8,FALSE),IF($AE30=2018,VLOOKUP(Brut!AW30,Semaines!$F$2:$L$523,7,FALSE),IF($AE30=2019,VLOOKUP(Brut!AW30,Semaines!$G$2:$L$523,6,FALSE),IF($AE30=2020,VLOOKUP(Brut!AW30,Semaines!$H$2:$L$523,5,FALSE),IF($AE30=2021,VLOOKUP(Brut!AW30,Semaines!$I$2:$L$523,4,FALSE),IF($AE30=2022,VLOOKUP(Brut!AW30,Semaines!$J$2:$L$523,3,FALSE),""))))))))))</f>
        <v>2018</v>
      </c>
      <c r="AY30" s="134"/>
      <c r="AZ30" s="133"/>
      <c r="BA30" s="118">
        <f>IF($AE30=2013,VLOOKUP(Brut!BA30,Semaines!$A$2:$L$523,11,FALSE),IF($AE30=2014,VLOOKUP(Brut!BA30,Semaines!$B$2:$L$523,10,FALSE),IF($AE30=2015,VLOOKUP(Brut!BA30,Semaines!$C$2:$L$523,9,FALSE),IF($AE30=2016,VLOOKUP(Brut!BA30,Semaines!$D$2:$L$523,8,FALSE),IF($AE30=2017,VLOOKUP(Brut!BA30,Semaines!$E$2:$L$523,7,FALSE),IF($AE30=2018,VLOOKUP(Brut!BA30,Semaines!$F$2:$L$523,6,FALSE),IF($AE30=2019,VLOOKUP(Brut!BA30,Semaines!$G$2:$L$523,5,FALSE),IF($AE30=2020,VLOOKUP(Brut!BA30,Semaines!$H$2:$L$523,4,FALSE),IF($AE30=2021,VLOOKUP(Brut!BA30,Semaines!$I$2:$L$523,3,FALSE),IF($AE30=2022,VLOOKUP(Brut!BA30,Semaines!$J$2:$L$523,2,FALSE),""))))))))))</f>
        <v>41</v>
      </c>
      <c r="BB30" s="119">
        <f>IF($AE30=2013,VLOOKUP(Brut!BA30,Semaines!$A$2:$L$523,12,FALSE),IF($AE30=2014,VLOOKUP(Brut!BA30,Semaines!$B$2:$L$523,11,FALSE),IF($AE30=2015,VLOOKUP(Brut!BA30,Semaines!$C$2:$L$523,10,FALSE),IF($AE30=2016,VLOOKUP(Brut!BA30,Semaines!$D$2:$L$523,9,FALSE),IF($AE30=2017,VLOOKUP(Brut!BA30,Semaines!$E$2:$L$523,8,FALSE),IF($AE30=2018,VLOOKUP(Brut!BA30,Semaines!$F$2:$L$523,7,FALSE),IF($AE30=2019,VLOOKUP(Brut!BA30,Semaines!$G$2:$L$523,6,FALSE),IF($AE30=2020,VLOOKUP(Brut!BA30,Semaines!$H$2:$L$523,5,FALSE),IF($AE30=2021,VLOOKUP(Brut!BA30,Semaines!$I$2:$L$523,4,FALSE),IF($AE30=2022,VLOOKUP(Brut!BA30,Semaines!$J$2:$L$523,3,FALSE),""))))))))))</f>
        <v>2018</v>
      </c>
      <c r="BC30" s="134"/>
      <c r="BD30" s="133"/>
      <c r="BE30" s="118">
        <f>IF($AE30=2013,VLOOKUP(Brut!BE30,Semaines!$A$2:$L$523,11,FALSE),IF($AE30=2014,VLOOKUP(Brut!BE30,Semaines!$B$2:$L$523,10,FALSE),IF($AE30=2015,VLOOKUP(Brut!BE30,Semaines!$C$2:$L$523,9,FALSE),IF($AE30=2016,VLOOKUP(Brut!BE30,Semaines!$D$2:$L$523,8,FALSE),IF($AE30=2017,VLOOKUP(Brut!BE30,Semaines!$E$2:$L$523,7,FALSE),IF($AE30=2018,VLOOKUP(Brut!BE30,Semaines!$F$2:$L$523,6,FALSE),IF($AE30=2019,VLOOKUP(Brut!BE30,Semaines!$G$2:$L$523,5,FALSE),IF($AE30=2020,VLOOKUP(Brut!BE30,Semaines!$H$2:$L$523,4,FALSE),IF($AE30=2021,VLOOKUP(Brut!BE30,Semaines!$I$2:$L$523,3,FALSE),IF($AE30=2022,VLOOKUP(Brut!BE30,Semaines!$J$2:$L$523,2,FALSE),""))))))))))</f>
        <v>43</v>
      </c>
      <c r="BF30" s="119">
        <f>IF($AE30=2013,VLOOKUP(Brut!BE30,Semaines!$A$2:$L$523,12,FALSE),IF($AE30=2014,VLOOKUP(Brut!BE30,Semaines!$B$2:$L$523,11,FALSE),IF($AE30=2015,VLOOKUP(Brut!BE30,Semaines!$C$2:$L$523,10,FALSE),IF($AE30=2016,VLOOKUP(Brut!BE30,Semaines!$D$2:$L$523,9,FALSE),IF($AE30=2017,VLOOKUP(Brut!BE30,Semaines!$E$2:$L$523,8,FALSE),IF($AE30=2018,VLOOKUP(Brut!BE30,Semaines!$F$2:$L$523,7,FALSE),IF($AE30=2019,VLOOKUP(Brut!BE30,Semaines!$G$2:$L$523,6,FALSE),IF($AE30=2020,VLOOKUP(Brut!BE30,Semaines!$H$2:$L$523,5,FALSE),IF($AE30=2021,VLOOKUP(Brut!BE30,Semaines!$I$2:$L$523,4,FALSE),IF($AE30=2022,VLOOKUP(Brut!BE30,Semaines!$J$2:$L$523,3,FALSE),""))))))))))</f>
        <v>2018</v>
      </c>
      <c r="BG30" s="134"/>
      <c r="BH30" s="133"/>
      <c r="BI30" s="130">
        <f>IF(Import!AM20=0,"",Import!AM20)</f>
        <v>43418</v>
      </c>
      <c r="BJ30" s="118">
        <f t="array" ref="BJ30">IFERROR(IF(BI30="",IF(BG30="",IF(BE30="","",IF($AE30=2013,VLOOKUP(Brut!BE30+1,Semaines!$A$2:$L$523,11,FALSE),IF($AE30=2014,VLOOKUP(Brut!BE30+1,Semaines!$B$2:$L$523,10,FALSE),IF($AE30=2015,VLOOKUP(Brut!BE30+1,Semaines!$C$2:$L$523,9,FALSE),IF($AE30=2016,VLOOKUP(Brut!BE30+1,Semaines!$D$2:$L$523,8,FALSE),IF($AE30=2017,VLOOKUP(Brut!BE30+1,Semaines!$E$2:$L$523,7,FALSE),IF($AE30=2018,VLOOKUP(Brut!BE30+1,Semaines!$F$2:$L$523,6,FALSE),IF($AE30=2019,VLOOKUP(Brut!BE30+1,Semaines!$G$2:$L$523,5,FALSE),IF($AE30=2020,VLOOKUP(Brut!BE30+1,Semaines!$H$2:$L$523,4,FALSE),IF($AE30=2021,VLOOKUP(Brut!BE30+1,Semaines!$I$2:$L$523,3,FALSE),IF($AE30=2022,VLOOKUP(Brut!BE30+1,Semaines!$J$2:$L$523,2,FALSE),""))))))))))),IF(BH30="",IF($AE30=2013,VLOOKUP(Brut!BE30+1,Semaines!$A$2:$L$523,11,FALSE),IF($AE30=2014,VLOOKUP(Brut!BE30+1,Semaines!$B$2:$L$523,10,FALSE),IF($AE30=2015,VLOOKUP(Brut!BE30+1,Semaines!$C$2:$L$523,9,FALSE),IF($AE30=2016,VLOOKUP(Brut!BE30+1,Semaines!$D$2:$L$523,8,FALSE),IF($AE30=2017,VLOOKUP(Brut!BE30+1,Semaines!$E$2:$L$523,7,FALSE),IF($AE30=2018,VLOOKUP(Brut!BE30+1,Semaines!$F$2:$L$523,6,FALSE),IF($AE30=2019,VLOOKUP(Brut!BE30+1,Semaines!$G$2:$L$523,5,FALSE),IF($AE30=2020,VLOOKUP(Brut!BE30+1,Semaines!$H$2:$L$523,4,FALSE),IF($AE30=2021,VLOOKUP(Brut!BE30+1,Semaines!$I$2:$L$523,3,FALSE),IF($AE30=2022,VLOOKUP(Brut!BE30+1,Semaines!$J$2:$L$523,2,FALSE),"")))))))))),IF($AE30=2013,VLOOKUP(Brut!BG30+1,Semaines!$A$2:$L$523,11,FALSE),IF($AE30=2014,VLOOKUP(Brut!BG30+1,Semaines!$B$2:$L$523,10,FALSE),IF($AE30=2015,VLOOKUP(Brut!BG30+1,Semaines!$C$2:$L$523,9,FALSE),IF($AE30=2016,VLOOKUP(Brut!BG30+1,Semaines!$D$2:$L$523,8,FALSE),IF($AE30=2017,VLOOKUP(Brut!BG30+1,Semaines!$E$2:$L$523,7,FALSE),IF($AE30=2018,VLOOKUP(Brut!BG30+1,Semaines!$F$2:$L$523,6,FALSE),IF($AE30=2019,VLOOKUP(Brut!BG30+1,Semaines!$G$2:$L$523,5,FALSE),IF($AE30=2020,VLOOKUP(Brut!BG30+1,Semaines!$H$2:$L$523,4,FALSE),IF($AE30=2021,VLOOKUP(Brut!BG30+1,Semaines!$I$2:$L$523,3,FALSE),IF($AE30=2022,VLOOKUP(Brut!BG30+1,Semaines!$J$2:$L$523,2,FALSE),"")))))))))))),_xlfn.ISOWEEKNUM(BI30)),"")</f>
        <v>46</v>
      </c>
      <c r="BK30" s="119">
        <f>IF(BI30="",IF(BH30="",IF(BF30="","",IF($AE30=2013,VLOOKUP(Brut!BJ30,Semaines!$A$2:$L$523,12,FALSE),IF($AE30=2014,VLOOKUP(Brut!BJ30,Semaines!$B$2:$L$523,11,FALSE),IF($AE30=2015,VLOOKUP(Brut!BJ30,Semaines!$C$2:$L$523,10,FALSE),IF($AE30=2016,VLOOKUP(Brut!BJ30,Semaines!$D$2:$L$523,9,FALSE),IF($AE30=2017,VLOOKUP(Brut!BJ30,Semaines!$E$2:$L$523,8,FALSE),IF($AE30=2018,VLOOKUP(Brut!BJ30,Semaines!$F$2:$L$523,7,FALSE),IF($AE30=2019,VLOOKUP(Brut!BJ30,Semaines!$G$2:$L$523,6,FALSE),IF($AE30=2020,VLOOKUP(Brut!BJ30,Semaines!$H$2:$L$523,5,FALSE),IF($AE30=2021,VLOOKUP(Brut!BJ30,Semaines!$I$2:$L$523,4,FALSE),IF($AE30=2022,VLOOKUP(Brut!BJ30,Semaines!$J$2:$L$523,3,FALSE),""))))))))))),IF(BG30="",IF($AE30=2013,VLOOKUP(Brut!BJ30,Semaines!$A$2:$L$523,12,FALSE),IF($AE30=2014,VLOOKUP(Brut!BJ30,Semaines!$B$2:$L$523,11,FALSE),IF($AE30=2015,VLOOKUP(Brut!BJ30,Semaines!$C$2:$L$523,10,FALSE),IF($AE30=2016,VLOOKUP(Brut!BJ30,Semaines!$D$2:$L$523,9,FALSE),IF($AE30=2017,VLOOKUP(Brut!BJ30,Semaines!$E$2:$L$523,8,FALSE),IF($AE30=2018,VLOOKUP(Brut!BJ30,Semaines!$F$2:$L$523,7,FALSE),IF($AE30=2019,VLOOKUP(Brut!BJ30,Semaines!$G$2:$L$523,6,FALSE),IF($AE30=2020,VLOOKUP(Brut!BJ30,Semaines!$H$2:$L$523,5,FALSE),IF($AE30=2021,VLOOKUP(Brut!BJ30,Semaines!$I$2:$L$523,4,FALSE),IF($AE30=2022,VLOOKUP(Brut!BJ30,Semaines!$J$2:$L$523,3,FALSE),"")))))))))),IF(BF30="","",IF($AE30=2013,VLOOKUP(Brut!BJ30,Semaines!$A$2:$L$523,12,FALSE),IF($AE30=2014,VLOOKUP(Brut!BJ30,Semaines!$B$2:$L$523,11,FALSE),IF($AE30=2015,VLOOKUP(Brut!BJ30,Semaines!$C$2:$L$523,10,FALSE),IF($AE30=2016,VLOOKUP(Brut!BJ30,Semaines!$D$2:$L$523,9,FALSE),IF($AE30=2017,VLOOKUP(Brut!BJ30,Semaines!$E$2:$L$523,8,FALSE),IF($AE30=2018,VLOOKUP(Brut!BJ30,Semaines!$F$2:$L$523,7,FALSE),IF($AE30=2019,VLOOKUP(Brut!BJ30,Semaines!$G$2:$L$523,6,FALSE),IF($AE30=2020,VLOOKUP(Brut!BJ30,Semaines!$H$2:$L$523,5,FALSE),IF($AE30=2021,VLOOKUP(Brut!BJ30,Semaines!$I$2:$L$523,4,FALSE),IF($AE30=2022,VLOOKUP(Brut!BJ30,Semaines!$J$2:$L$523,3,FALSE),""))))))))))))),IF(AND(MONTH(BI30)=12,_xlfn.ISOWEEKNUM(BI30)=1),YEAR(BI30)+1,YEAR(BI30)))</f>
        <v>2018</v>
      </c>
      <c r="BL30" s="132"/>
      <c r="BM30" s="133"/>
      <c r="BN30" s="118">
        <f>IF($AE30=2013,VLOOKUP(Brut!BN30,Semaines!$A$2:$L$523,11,FALSE),IF($AE30=2014,VLOOKUP(Brut!BN30,Semaines!$B$2:$L$523,10,FALSE),IF($AE30=2015,VLOOKUP(Brut!BN30,Semaines!$C$2:$L$523,9,FALSE),IF($AE30=2016,VLOOKUP(Brut!BN30,Semaines!$D$2:$L$523,8,FALSE),IF($AE30=2017,VLOOKUP(Brut!BN30,Semaines!$E$2:$L$523,7,FALSE),IF($AE30=2018,VLOOKUP(Brut!BN30,Semaines!$F$2:$L$523,6,FALSE),IF($AE30=2019,VLOOKUP(Brut!BN30,Semaines!$G$2:$L$523,5,FALSE),IF($AE30=2020,VLOOKUP(Brut!BN30,Semaines!$H$2:$L$523,4,FALSE),IF($AE30=2021,VLOOKUP(Brut!BN30,Semaines!$I$2:$L$523,3,FALSE),IF($AE30=2022,VLOOKUP(Brut!BN30,Semaines!$J$2:$L$523,2,FALSE),""))))))))))</f>
        <v>44</v>
      </c>
      <c r="BO30" s="119">
        <f>IF($AE30=2013,VLOOKUP(Brut!BN30,Semaines!$A$2:$L$523,12,FALSE),IF($AE30=2014,VLOOKUP(Brut!BN30,Semaines!$B$2:$L$523,11,FALSE),IF($AE30=2015,VLOOKUP(Brut!BN30,Semaines!$C$2:$L$523,10,FALSE),IF($AE30=2016,VLOOKUP(Brut!BN30,Semaines!$D$2:$L$523,9,FALSE),IF($AE30=2017,VLOOKUP(Brut!BN30,Semaines!$E$2:$L$523,8,FALSE),IF($AE30=2018,VLOOKUP(Brut!BN30,Semaines!$F$2:$L$523,7,FALSE),IF($AE30=2019,VLOOKUP(Brut!BN30,Semaines!$G$2:$L$523,6,FALSE),IF($AE30=2020,VLOOKUP(Brut!BN30,Semaines!$H$2:$L$523,5,FALSE),IF($AE30=2021,VLOOKUP(Brut!BN30,Semaines!$I$2:$L$523,4,FALSE),IF($AE30=2022,VLOOKUP(Brut!BN30,Semaines!$J$2:$L$523,3,FALSE),""))))))))))</f>
        <v>2018</v>
      </c>
      <c r="BP30" s="134"/>
      <c r="BQ30" s="133"/>
      <c r="BR30" s="208"/>
      <c r="BS30" s="118">
        <f>IF($AE30=2013,VLOOKUP(Brut!BS30,Semaines!$A$2:$L$523,11,FALSE),IF($AE30=2014,VLOOKUP(Brut!BS30,Semaines!$B$2:$L$523,10,FALSE),IF($AE30=2015,VLOOKUP(Brut!BS30,Semaines!$C$2:$L$523,9,FALSE),IF($AE30=2016,VLOOKUP(Brut!BS30,Semaines!$D$2:$L$523,8,FALSE),IF($AE30=2017,VLOOKUP(Brut!BS30,Semaines!$E$2:$L$523,7,FALSE),IF($AE30=2018,VLOOKUP(Brut!BS30,Semaines!$F$2:$L$523,6,FALSE),IF($AE30=2019,VLOOKUP(Brut!BS30,Semaines!$G$2:$L$523,5,FALSE),IF($AE30=2020,VLOOKUP(Brut!BS30,Semaines!$H$2:$L$523,4,FALSE),IF($AE30=2021,VLOOKUP(Brut!BS30,Semaines!$I$2:$L$523,3,FALSE),IF($AE30=2022,VLOOKUP(Brut!BS30,Semaines!$J$2:$L$523,2,FALSE),""))))))))))</f>
        <v>46</v>
      </c>
      <c r="BT30" s="119">
        <f>IF($AE30=2013,VLOOKUP(Brut!BS30,Semaines!$A$2:$L$523,12,FALSE),IF($AE30=2014,VLOOKUP(Brut!BS30,Semaines!$B$2:$L$523,11,FALSE),IF($AE30=2015,VLOOKUP(Brut!BS30,Semaines!$C$2:$L$523,10,FALSE),IF($AE30=2016,VLOOKUP(Brut!BS30,Semaines!$D$2:$L$523,9,FALSE),IF($AE30=2017,VLOOKUP(Brut!BS30,Semaines!$E$2:$L$523,8,FALSE),IF($AE30=2018,VLOOKUP(Brut!BS30,Semaines!$F$2:$L$523,7,FALSE),IF($AE30=2019,VLOOKUP(Brut!BS30,Semaines!$G$2:$L$523,6,FALSE),IF($AE30=2020,VLOOKUP(Brut!BS30,Semaines!$H$2:$L$523,5,FALSE),IF($AE30=2021,VLOOKUP(Brut!BS30,Semaines!$I$2:$L$523,4,FALSE),IF($AE30=2022,VLOOKUP(Brut!BS30,Semaines!$J$2:$L$523,3,FALSE),""))))))))))</f>
        <v>2018</v>
      </c>
      <c r="BU30" s="134"/>
      <c r="BV30" s="133"/>
      <c r="BW30" s="208"/>
      <c r="BX30" s="118">
        <f>IF($AE30=2013,VLOOKUP(Brut!BX30,Semaines!$A$2:$L$523,11,FALSE),IF($AE30=2014,VLOOKUP(Brut!BX30,Semaines!$B$2:$L$523,10,FALSE),IF($AE30=2015,VLOOKUP(Brut!BX30,Semaines!$C$2:$L$523,9,FALSE),IF($AE30=2016,VLOOKUP(Brut!BX30,Semaines!$D$2:$L$523,8,FALSE),IF($AE30=2017,VLOOKUP(Brut!BX30,Semaines!$E$2:$L$523,7,FALSE),IF($AE30=2018,VLOOKUP(Brut!BX30,Semaines!$F$2:$L$523,6,FALSE),IF($AE30=2019,VLOOKUP(Brut!BX30,Semaines!$G$2:$L$523,5,FALSE),IF($AE30=2020,VLOOKUP(Brut!BX30,Semaines!$H$2:$L$523,4,FALSE),IF($AE30=2021,VLOOKUP(Brut!BX30,Semaines!$I$2:$L$523,3,FALSE),IF($AE30=2022,VLOOKUP(Brut!BX30,Semaines!$J$2:$L$523,2,FALSE),""))))))))))</f>
        <v>48</v>
      </c>
      <c r="BY30" s="119">
        <f>IF($AE30=2013,VLOOKUP(Brut!BX30,Semaines!$A$2:$L$523,12,FALSE),IF($AE30=2014,VLOOKUP(Brut!BX30,Semaines!$B$2:$L$523,11,FALSE),IF($AE30=2015,VLOOKUP(Brut!BX30,Semaines!$C$2:$L$523,10,FALSE),IF($AE30=2016,VLOOKUP(Brut!BX30,Semaines!$D$2:$L$523,9,FALSE),IF($AE30=2017,VLOOKUP(Brut!BX30,Semaines!$E$2:$L$523,8,FALSE),IF($AE30=2018,VLOOKUP(Brut!BX30,Semaines!$F$2:$L$523,7,FALSE),IF($AE30=2019,VLOOKUP(Brut!BX30,Semaines!$G$2:$L$523,6,FALSE),IF($AE30=2020,VLOOKUP(Brut!BX30,Semaines!$H$2:$L$523,5,FALSE),IF($AE30=2021,VLOOKUP(Brut!BX30,Semaines!$I$2:$L$523,4,FALSE),IF($AE30=2022,VLOOKUP(Brut!BX30,Semaines!$J$2:$L$523,3,FALSE),""))))))))))</f>
        <v>2018</v>
      </c>
      <c r="BZ30" s="134"/>
      <c r="CA30" s="133"/>
      <c r="CB30" s="130">
        <f>IF(Import!AQ20=0,"",Import!AQ20)</f>
        <v>43452</v>
      </c>
      <c r="CC30" s="118">
        <f t="array" ref="CC30">IFERROR(IF(CB30="",IF(BZ30="",IF(BX30="","",IF($AE30=2013,VLOOKUP(Brut!BX30+1,Semaines!$A$2:$L$523,11,FALSE),IF($AE30=2014,VLOOKUP(Brut!BX30+1,Semaines!$B$2:$L$523,10,FALSE),IF($AE30=2015,VLOOKUP(Brut!BX30+1,Semaines!$C$2:$L$523,9,FALSE),IF($AE30=2016,VLOOKUP(Brut!BX30+1,Semaines!$D$2:$L$523,8,FALSE),IF($AE30=2017,VLOOKUP(Brut!BX30+1,Semaines!$E$2:$L$523,7,FALSE),IF($AE30=2018,VLOOKUP(Brut!BX30+1,Semaines!$F$2:$L$523,6,FALSE),IF($AE30=2019,VLOOKUP(Brut!BX30+1,Semaines!$G$2:$L$523,5,FALSE),IF($AE30=2020,VLOOKUP(Brut!BX30+1,Semaines!$H$2:$L$523,4,FALSE),IF($AE30=2021,VLOOKUP(Brut!BX30+1,Semaines!$I$2:$L$523,3,FALSE),IF($AE30=2022,VLOOKUP(Brut!BX30+1,Semaines!$J$2:$L$523,2,FALSE),""))))))))))),IF(CA30="",IF($AE30=2013,VLOOKUP(Brut!BX30+1,Semaines!$A$2:$L$523,11,FALSE),IF($AE30=2014,VLOOKUP(Brut!BX30+1,Semaines!$B$2:$L$523,10,FALSE),IF($AE30=2015,VLOOKUP(Brut!BX30+1,Semaines!$C$2:$L$523,9,FALSE),IF($AE30=2016,VLOOKUP(Brut!BX30+1,Semaines!$D$2:$L$523,8,FALSE),IF($AE30=2017,VLOOKUP(Brut!BX30+1,Semaines!$E$2:$L$523,7,FALSE),IF($AE30=2018,VLOOKUP(Brut!BX30+1,Semaines!$F$2:$L$523,6,FALSE),IF($AE30=2019,VLOOKUP(Brut!BX30+1,Semaines!$G$2:$L$523,5,FALSE),IF($AE30=2020,VLOOKUP(Brut!BX30+1,Semaines!$H$2:$L$523,4,FALSE),IF($AE30=2021,VLOOKUP(Brut!BX30+1,Semaines!$I$2:$L$523,3,FALSE),IF($AE30=2022,VLOOKUP(Brut!BX30+1,Semaines!$J$2:$L$523,2,FALSE),"")))))))))),IF($AE30=2013,VLOOKUP(Brut!BZ30+1,Semaines!$A$2:$L$523,11,FALSE),IF($AE30=2014,VLOOKUP(Brut!BZ30+1,Semaines!$B$2:$L$523,10,FALSE),IF($AE30=2015,VLOOKUP(Brut!BZ30+1,Semaines!$C$2:$L$523,9,FALSE),IF($AE30=2016,VLOOKUP(Brut!BZ30+1,Semaines!$D$2:$L$523,8,FALSE),IF($AE30=2017,VLOOKUP(Brut!BZ30+1,Semaines!$E$2:$L$523,7,FALSE),IF($AE30=2018,VLOOKUP(Brut!BZ30+1,Semaines!$F$2:$L$523,6,FALSE),IF($AE30=2019,VLOOKUP(Brut!BZ30+1,Semaines!$G$2:$L$523,5,FALSE),IF($AE30=2020,VLOOKUP(Brut!BZ30+1,Semaines!$H$2:$L$523,4,FALSE),IF($AE30=2021,VLOOKUP(Brut!BZ30+1,Semaines!$I$2:$L$523,3,FALSE),IF($AE30=2022,VLOOKUP(Brut!BZ30+1,Semaines!$J$2:$L$523,2,FALSE),"")))))))))))),_xlfn.ISOWEEKNUM(CB30)),"")</f>
        <v>51</v>
      </c>
      <c r="CD30" s="119">
        <f>IF(CB30="",IF(CA30="",IF(BY30="","",IF($AE30=2013,VLOOKUP(Brut!CC30,Semaines!$A$2:$L$523,12,FALSE),IF($AE30=2014,VLOOKUP(Brut!CC30,Semaines!$B$2:$L$523,11,FALSE),IF($AE30=2015,VLOOKUP(Brut!CC30,Semaines!$C$2:$L$523,10,FALSE),IF($AE30=2016,VLOOKUP(Brut!CC30,Semaines!$D$2:$L$523,9,FALSE),IF($AE30=2017,VLOOKUP(Brut!CC30,Semaines!$E$2:$L$523,8,FALSE),IF($AE30=2018,VLOOKUP(Brut!CC30,Semaines!$F$2:$L$523,7,FALSE),IF($AE30=2019,VLOOKUP(Brut!CC30,Semaines!$G$2:$L$523,6,FALSE),IF($AE30=2020,VLOOKUP(Brut!CC30,Semaines!$H$2:$L$523,5,FALSE),IF($AE30=2021,VLOOKUP(Brut!CC30,Semaines!$I$2:$L$523,4,FALSE),IF($AE30=2022,VLOOKUP(Brut!CC30,Semaines!$J$2:$L$523,3,FALSE),""))))))))))),IF(BZ30="",IF($AE30=2013,VLOOKUP(Brut!CC30,Semaines!$A$2:$L$523,12,FALSE),IF($AE30=2014,VLOOKUP(Brut!CC30,Semaines!$B$2:$L$523,11,FALSE),IF($AE30=2015,VLOOKUP(Brut!CC30,Semaines!$C$2:$L$523,10,FALSE),IF($AE30=2016,VLOOKUP(Brut!CC30,Semaines!$D$2:$L$523,9,FALSE),IF($AE30=2017,VLOOKUP(Brut!CC30,Semaines!$E$2:$L$523,8,FALSE),IF($AE30=2018,VLOOKUP(Brut!CC30,Semaines!$F$2:$L$523,7,FALSE),IF($AE30=2019,VLOOKUP(Brut!CC30,Semaines!$G$2:$L$523,6,FALSE),IF($AE30=2020,VLOOKUP(Brut!CC30,Semaines!$H$2:$L$523,5,FALSE),IF($AE30=2021,VLOOKUP(Brut!CC30,Semaines!$I$2:$L$523,4,FALSE),IF($AE30=2022,VLOOKUP(Brut!CC30,Semaines!$J$2:$L$523,3,FALSE),"")))))))))),IF(BY30="","",IF($AE30=2013,VLOOKUP(Brut!CC30,Semaines!$A$2:$L$523,12,FALSE),IF($AE30=2014,VLOOKUP(Brut!CC30,Semaines!$B$2:$L$523,11,FALSE),IF($AE30=2015,VLOOKUP(Brut!CC30,Semaines!$C$2:$L$523,10,FALSE),IF($AE30=2016,VLOOKUP(Brut!CC30,Semaines!$D$2:$L$523,9,FALSE),IF($AE30=2017,VLOOKUP(Brut!CC30,Semaines!$E$2:$L$523,8,FALSE),IF($AE30=2018,VLOOKUP(Brut!CC30,Semaines!$F$2:$L$523,7,FALSE),IF($AE30=2019,VLOOKUP(Brut!CC30,Semaines!$G$2:$L$523,6,FALSE),IF($AE30=2020,VLOOKUP(Brut!CC30,Semaines!$H$2:$L$523,5,FALSE),IF($AE30=2021,VLOOKUP(Brut!CC30,Semaines!$I$2:$L$523,4,FALSE),IF($AE30=2022,VLOOKUP(Brut!CC30,Semaines!$J$2:$L$523,3,FALSE),""))))))))))))),IF(AND(MONTH(CB30)=12,_xlfn.ISOWEEKNUM(CB30)=1),YEAR(CB30)+1,YEAR(CB30)))</f>
        <v>2018</v>
      </c>
      <c r="CE30" s="132"/>
      <c r="CF30" s="133"/>
      <c r="CG30" s="118">
        <f>IF($AE30=2013,VLOOKUP(Brut!CG30,Semaines!$A$2:$L$523,11,FALSE),IF($AE30=2014,VLOOKUP(Brut!CG30,Semaines!$B$2:$L$523,10,FALSE),IF($AE30=2015,VLOOKUP(Brut!CG30,Semaines!$C$2:$L$523,9,FALSE),IF($AE30=2016,VLOOKUP(Brut!CG30,Semaines!$D$2:$L$523,8,FALSE),IF($AE30=2017,VLOOKUP(Brut!CG30,Semaines!$E$2:$L$523,7,FALSE),IF($AE30=2018,VLOOKUP(Brut!CG30,Semaines!$F$2:$L$523,6,FALSE),IF($AE30=2019,VLOOKUP(Brut!CG30,Semaines!$G$2:$L$523,5,FALSE),IF($AE30=2020,VLOOKUP(Brut!CG30,Semaines!$H$2:$L$523,4,FALSE),IF($AE30=2021,VLOOKUP(Brut!CG30,Semaines!$I$2:$L$523,3,FALSE),IF($AE30=2022,VLOOKUP(Brut!CG30,Semaines!$J$2:$L$523,2,FALSE),""))))))))))</f>
        <v>49</v>
      </c>
      <c r="CH30" s="119">
        <f>IF($AE30=2013,VLOOKUP(Brut!CG30,Semaines!$A$2:$L$523,12,FALSE),IF($AE30=2014,VLOOKUP(Brut!CG30,Semaines!$B$2:$L$523,11,FALSE),IF($AE30=2015,VLOOKUP(Brut!CG30,Semaines!$C$2:$L$523,10,FALSE),IF($AE30=2016,VLOOKUP(Brut!CG30,Semaines!$D$2:$L$523,9,FALSE),IF($AE30=2017,VLOOKUP(Brut!CG30,Semaines!$E$2:$L$523,8,FALSE),IF($AE30=2018,VLOOKUP(Brut!CG30,Semaines!$F$2:$L$523,7,FALSE),IF($AE30=2019,VLOOKUP(Brut!CG30,Semaines!$G$2:$L$523,6,FALSE),IF($AE30=2020,VLOOKUP(Brut!CG30,Semaines!$H$2:$L$523,5,FALSE),IF($AE30=2021,VLOOKUP(Brut!CG30,Semaines!$I$2:$L$523,4,FALSE),IF($AE30=2022,VLOOKUP(Brut!CG30,Semaines!$J$2:$L$523,3,FALSE),""))))))))))</f>
        <v>2018</v>
      </c>
      <c r="CI30" s="134"/>
      <c r="CJ30" s="133"/>
      <c r="CK30" s="208"/>
      <c r="CL30" s="118">
        <f>IF($AE30=2013,VLOOKUP(Brut!CL30,Semaines!$A$2:$L$523,11,FALSE),IF($AE30=2014,VLOOKUP(Brut!CL30,Semaines!$B$2:$L$523,10,FALSE),IF($AE30=2015,VLOOKUP(Brut!CL30,Semaines!$C$2:$L$523,9,FALSE),IF($AE30=2016,VLOOKUP(Brut!CL30,Semaines!$D$2:$L$523,8,FALSE),IF($AE30=2017,VLOOKUP(Brut!CL30,Semaines!$E$2:$L$523,7,FALSE),IF($AE30=2018,VLOOKUP(Brut!CL30,Semaines!$F$2:$L$523,6,FALSE),IF($AE30=2019,VLOOKUP(Brut!CL30,Semaines!$G$2:$L$523,5,FALSE),IF($AE30=2020,VLOOKUP(Brut!CL30,Semaines!$H$2:$L$523,4,FALSE),IF($AE30=2021,VLOOKUP(Brut!CL30,Semaines!$I$2:$L$523,3,FALSE),IF($AE30=2022,VLOOKUP(Brut!CL30,Semaines!$J$2:$L$523,2,FALSE),""))))))))))</f>
        <v>50</v>
      </c>
      <c r="CM30" s="119">
        <f>IF($AE30=2013,VLOOKUP(Brut!CL30,Semaines!$A$2:$L$523,12,FALSE),IF($AE30=2014,VLOOKUP(Brut!CL30,Semaines!$B$2:$L$523,11,FALSE),IF($AE30=2015,VLOOKUP(Brut!CL30,Semaines!$C$2:$L$523,10,FALSE),IF($AE30=2016,VLOOKUP(Brut!CL30,Semaines!$D$2:$L$523,9,FALSE),IF($AE30=2017,VLOOKUP(Brut!CL30,Semaines!$E$2:$L$523,8,FALSE),IF($AE30=2018,VLOOKUP(Brut!CL30,Semaines!$F$2:$L$523,7,FALSE),IF($AE30=2019,VLOOKUP(Brut!CL30,Semaines!$G$2:$L$523,6,FALSE),IF($AE30=2020,VLOOKUP(Brut!CL30,Semaines!$H$2:$L$523,5,FALSE),IF($AE30=2021,VLOOKUP(Brut!CL30,Semaines!$I$2:$L$523,4,FALSE),IF($AE30=2022,VLOOKUP(Brut!CL30,Semaines!$J$2:$L$523,3,FALSE),""))))))))))</f>
        <v>2018</v>
      </c>
      <c r="CN30" s="134"/>
      <c r="CO30" s="133"/>
      <c r="CP30" s="118">
        <f>IF($AE30=2013,VLOOKUP(Brut!CP30,Semaines!$A$2:$L$523,11,FALSE),IF($AE30=2014,VLOOKUP(Brut!CP30,Semaines!$B$2:$L$523,10,FALSE),IF($AE30=2015,VLOOKUP(Brut!CP30,Semaines!$C$2:$L$523,9,FALSE),IF($AE30=2016,VLOOKUP(Brut!CP30,Semaines!$D$2:$L$523,8,FALSE),IF($AE30=2017,VLOOKUP(Brut!CP30,Semaines!$E$2:$L$523,7,FALSE),IF($AE30=2018,VLOOKUP(Brut!CP30,Semaines!$F$2:$L$523,6,FALSE),IF($AE30=2019,VLOOKUP(Brut!CP30,Semaines!$G$2:$L$523,5,FALSE),IF($AE30=2020,VLOOKUP(Brut!CP30,Semaines!$H$2:$L$523,4,FALSE),IF($AE30=2021,VLOOKUP(Brut!CP30,Semaines!$I$2:$L$523,3,FALSE),IF($AE30=2022,VLOOKUP(Brut!CP30,Semaines!$J$2:$L$523,2,FALSE),""))))))))))</f>
        <v>50</v>
      </c>
      <c r="CQ30" s="119">
        <f>IF($AE30=2013,VLOOKUP(Brut!CP30,Semaines!$A$2:$L$523,12,FALSE),IF($AE30=2014,VLOOKUP(Brut!CP30,Semaines!$B$2:$L$523,11,FALSE),IF($AE30=2015,VLOOKUP(Brut!CP30,Semaines!$C$2:$L$523,10,FALSE),IF($AE30=2016,VLOOKUP(Brut!CP30,Semaines!$D$2:$L$523,9,FALSE),IF($AE30=2017,VLOOKUP(Brut!CP30,Semaines!$E$2:$L$523,8,FALSE),IF($AE30=2018,VLOOKUP(Brut!CP30,Semaines!$F$2:$L$523,7,FALSE),IF($AE30=2019,VLOOKUP(Brut!CP30,Semaines!$G$2:$L$523,6,FALSE),IF($AE30=2020,VLOOKUP(Brut!CP30,Semaines!$H$2:$L$523,5,FALSE),IF($AE30=2021,VLOOKUP(Brut!CP30,Semaines!$I$2:$L$523,4,FALSE),IF($AE30=2022,VLOOKUP(Brut!CP30,Semaines!$J$2:$L$523,3,FALSE),""))))))))))</f>
        <v>2018</v>
      </c>
      <c r="CR30" s="134"/>
      <c r="CS30" s="133"/>
      <c r="CT30" s="208"/>
      <c r="CU30" s="118">
        <f>IF($AE30=2013,VLOOKUP(Brut!CV30,Semaines!$A$2:$L$523,11,FALSE),IF($AE30=2014,VLOOKUP(Brut!CV30,Semaines!$B$2:$L$523,10,FALSE),IF($AE30=2015,VLOOKUP(Brut!CV30,Semaines!$C$2:$L$523,9,FALSE),IF($AE30=2016,VLOOKUP(Brut!CV30,Semaines!$D$2:$L$523,8,FALSE),IF($AE30=2017,VLOOKUP(Brut!CV30,Semaines!$E$2:$L$523,7,FALSE),IF($AE30=2018,VLOOKUP(Brut!CV30,Semaines!$F$2:$L$523,6,FALSE),IF($AE30=2019,VLOOKUP(Brut!CV30,Semaines!$G$2:$L$523,5,FALSE),IF($AE30=2020,VLOOKUP(Brut!CV30,Semaines!$H$2:$L$523,4,FALSE),IF($AE30=2021,VLOOKUP(Brut!CV30,Semaines!$I$2:$L$523,3,FALSE),IF($AE30=2022,VLOOKUP(Brut!CV30,Semaines!$J$2:$L$523,2,FALSE),""))))))))))</f>
        <v>50</v>
      </c>
      <c r="CV30" s="119">
        <f>IF($AE30=2013,VLOOKUP(Brut!CV30,Semaines!$A$2:$L$523,12,FALSE),IF($AE30=2014,VLOOKUP(Brut!CV30,Semaines!$B$2:$L$523,11,FALSE),IF($AE30=2015,VLOOKUP(Brut!CV30,Semaines!$C$2:$L$523,10,FALSE),IF($AE30=2016,VLOOKUP(Brut!CV30,Semaines!$D$2:$L$523,9,FALSE),IF($AE30=2017,VLOOKUP(Brut!CV30,Semaines!$E$2:$L$523,8,FALSE),IF($AE30=2018,VLOOKUP(Brut!CV30,Semaines!$F$2:$L$523,7,FALSE),IF($AE30=2019,VLOOKUP(Brut!CV30,Semaines!$G$2:$L$523,6,FALSE),IF($AE30=2020,VLOOKUP(Brut!CV30,Semaines!$H$2:$L$523,5,FALSE),IF($AE30=2021,VLOOKUP(Brut!CV30,Semaines!$I$2:$L$523,4,FALSE),IF($AE30=2022,VLOOKUP(Brut!CV30,Semaines!$J$2:$L$523,3,FALSE),""))))))))))</f>
        <v>2018</v>
      </c>
      <c r="CW30" s="134"/>
      <c r="CX30" s="133"/>
      <c r="CY30" s="208"/>
      <c r="CZ30" s="118">
        <f>IF($AE30=2013,VLOOKUP(Brut!DB30,Semaines!$A$2:$L$523,11,FALSE),IF($AE30=2014,VLOOKUP(Brut!DB30,Semaines!$B$2:$L$523,10,FALSE),IF($AE30=2015,VLOOKUP(Brut!DB30,Semaines!$C$2:$L$523,9,FALSE),IF($AE30=2016,VLOOKUP(Brut!DB30,Semaines!$D$2:$L$523,8,FALSE),IF($AE30=2017,VLOOKUP(Brut!DB30,Semaines!$E$2:$L$523,7,FALSE),IF($AE30=2018,VLOOKUP(Brut!DB30,Semaines!$F$2:$L$523,6,FALSE),IF($AE30=2019,VLOOKUP(Brut!DB30,Semaines!$G$2:$L$523,5,FALSE),IF($AE30=2020,VLOOKUP(Brut!DB30,Semaines!$H$2:$L$523,4,FALSE),IF($AE30=2021,VLOOKUP(Brut!DB30,Semaines!$I$2:$L$523,3,FALSE),IF($AE30=2022,VLOOKUP(Brut!DB30,Semaines!$J$2:$L$523,2,FALSE),""))))))))))</f>
        <v>50</v>
      </c>
      <c r="DA30" s="119">
        <f>IF($AE30=2013,VLOOKUP(Brut!DB30,Semaines!$A$2:$L$523,12,FALSE),IF($AE30=2014,VLOOKUP(Brut!DB30,Semaines!$B$2:$L$523,11,FALSE),IF($AE30=2015,VLOOKUP(Brut!DB30,Semaines!$C$2:$L$523,10,FALSE),IF($AE30=2016,VLOOKUP(Brut!DB30,Semaines!$D$2:$L$523,9,FALSE),IF($AE30=2017,VLOOKUP(Brut!DB30,Semaines!$E$2:$L$523,8,FALSE),IF($AE30=2018,VLOOKUP(Brut!DB30,Semaines!$F$2:$L$523,7,FALSE),IF($AE30=2019,VLOOKUP(Brut!DB30,Semaines!$G$2:$L$523,6,FALSE),IF($AE30=2020,VLOOKUP(Brut!DB30,Semaines!$H$2:$L$523,5,FALSE),IF($AE30=2021,VLOOKUP(Brut!DB30,Semaines!$I$2:$L$523,4,FALSE),IF($AE30=2022,VLOOKUP(Brut!DB30,Semaines!$J$2:$L$523,3,FALSE),""))))))))))</f>
        <v>2018</v>
      </c>
      <c r="DB30" s="134"/>
      <c r="DC30" s="133"/>
      <c r="DD30" s="210"/>
      <c r="DE30" s="209"/>
      <c r="DF30" s="208"/>
      <c r="DG30" s="118">
        <f>IF($AE30=2013,VLOOKUP(Brut!DI30,Semaines!$A$2:$L$523,11,FALSE),IF($AE30=2014,VLOOKUP(Brut!DI30,Semaines!$B$2:$L$523,10,FALSE),IF($AE30=2015,VLOOKUP(Brut!DI30,Semaines!$C$2:$L$523,9,FALSE),IF($AE30=2016,VLOOKUP(Brut!DI30,Semaines!$D$2:$L$523,8,FALSE),IF($AE30=2017,VLOOKUP(Brut!DI30,Semaines!$E$2:$L$523,7,FALSE),IF($AE30=2018,VLOOKUP(Brut!DI30,Semaines!$F$2:$L$523,6,FALSE),IF($AE30=2019,VLOOKUP(Brut!DI30,Semaines!$G$2:$L$523,5,FALSE),IF($AE30=2020,VLOOKUP(Brut!DI30,Semaines!$H$2:$L$523,4,FALSE),IF($AE30=2021,VLOOKUP(Brut!DI30,Semaines!$I$2:$L$523,3,FALSE),IF($AE30=2022,VLOOKUP(Brut!DI30,Semaines!$J$2:$L$523,2,FALSE),""))))))))))</f>
        <v>51</v>
      </c>
      <c r="DH30" s="119">
        <f>IF($AE30=2013,VLOOKUP(Brut!DI30,Semaines!$A$2:$L$523,12,FALSE),IF($AE30=2014,VLOOKUP(Brut!DI30,Semaines!$B$2:$L$523,11,FALSE),IF($AE30=2015,VLOOKUP(Brut!DI30,Semaines!$C$2:$L$523,10,FALSE),IF($AE30=2016,VLOOKUP(Brut!DI30,Semaines!$D$2:$L$523,9,FALSE),IF($AE30=2017,VLOOKUP(Brut!DI30,Semaines!$E$2:$L$523,8,FALSE),IF($AE30=2018,VLOOKUP(Brut!DI30,Semaines!$F$2:$L$523,7,FALSE),IF($AE30=2019,VLOOKUP(Brut!DI30,Semaines!$G$2:$L$523,6,FALSE),IF($AE30=2020,VLOOKUP(Brut!DI30,Semaines!$H$2:$L$523,5,FALSE),IF($AE30=2021,VLOOKUP(Brut!DI30,Semaines!$I$2:$L$523,4,FALSE),IF($AE30=2022,VLOOKUP(Brut!DI30,Semaines!$J$2:$L$523,3,FALSE),""))))))))))</f>
        <v>2018</v>
      </c>
      <c r="DI30" s="134"/>
      <c r="DJ30" s="133"/>
      <c r="DK30" s="208"/>
      <c r="DL30" s="118">
        <f>IF($AE30=2013,VLOOKUP(Brut!DN30,Semaines!$A$2:$L$523,11,FALSE),IF($AE30=2014,VLOOKUP(Brut!DN30,Semaines!$B$2:$L$523,10,FALSE),IF($AE30=2015,VLOOKUP(Brut!DN30,Semaines!$C$2:$L$523,9,FALSE),IF($AE30=2016,VLOOKUP(Brut!DN30,Semaines!$D$2:$L$523,8,FALSE),IF($AE30=2017,VLOOKUP(Brut!DN30,Semaines!$E$2:$L$523,7,FALSE),IF($AE30=2018,VLOOKUP(Brut!DN30,Semaines!$F$2:$L$523,6,FALSE),IF($AE30=2019,VLOOKUP(Brut!DN30,Semaines!$G$2:$L$523,5,FALSE),IF($AE30=2020,VLOOKUP(Brut!DN30,Semaines!$H$2:$L$523,4,FALSE),IF($AE30=2021,VLOOKUP(Brut!DN30,Semaines!$I$2:$L$523,3,FALSE),IF($AE30=2022,VLOOKUP(Brut!DN30,Semaines!$J$2:$L$523,2,FALSE),""))))))))))</f>
        <v>52</v>
      </c>
      <c r="DM30" s="119">
        <f>IF($AE30=2013,VLOOKUP(Brut!DN30,Semaines!$A$2:$L$523,12,FALSE),IF($AE30=2014,VLOOKUP(Brut!DN30,Semaines!$B$2:$L$523,11,FALSE),IF($AE30=2015,VLOOKUP(Brut!DN30,Semaines!$C$2:$L$523,10,FALSE),IF($AE30=2016,VLOOKUP(Brut!DN30,Semaines!$D$2:$L$523,9,FALSE),IF($AE30=2017,VLOOKUP(Brut!DN30,Semaines!$E$2:$L$523,8,FALSE),IF($AE30=2018,VLOOKUP(Brut!DN30,Semaines!$F$2:$L$523,7,FALSE),IF($AE30=2019,VLOOKUP(Brut!DN30,Semaines!$G$2:$L$523,6,FALSE),IF($AE30=2020,VLOOKUP(Brut!DN30,Semaines!$H$2:$L$523,5,FALSE),IF($AE30=2021,VLOOKUP(Brut!DN30,Semaines!$I$2:$L$523,4,FALSE),IF($AE30=2022,VLOOKUP(Brut!DN30,Semaines!$J$2:$L$523,3,FALSE),""))))))))))</f>
        <v>2018</v>
      </c>
      <c r="DN30" s="134"/>
      <c r="DO30" s="133"/>
      <c r="DP30" s="208"/>
      <c r="DQ30" s="209"/>
      <c r="DR30" s="208"/>
      <c r="DS30" s="118">
        <f>IF($AE30=2013,VLOOKUP(Brut!DU30,Semaines!$A$2:$L$523,11,FALSE),IF($AE30=2014,VLOOKUP(Brut!DU30,Semaines!$B$2:$L$523,10,FALSE),IF($AE30=2015,VLOOKUP(Brut!DU30,Semaines!$C$2:$L$523,9,FALSE),IF($AE30=2016,VLOOKUP(Brut!DU30,Semaines!$D$2:$L$523,8,FALSE),IF($AE30=2017,VLOOKUP(Brut!DU30,Semaines!$E$2:$L$523,7,FALSE),IF($AE30=2018,VLOOKUP(Brut!DU30,Semaines!$F$2:$L$523,6,FALSE),IF($AE30=2019,VLOOKUP(Brut!DU30,Semaines!$G$2:$L$523,5,FALSE),IF($AE30=2020,VLOOKUP(Brut!DU30,Semaines!$H$2:$L$523,4,FALSE),IF($AE30=2021,VLOOKUP(Brut!DU30,Semaines!$I$2:$L$523,3,FALSE),IF($AE30=2022,VLOOKUP(Brut!DU30,Semaines!$J$2:$L$523,2,FALSE),""))))))))))</f>
        <v>52</v>
      </c>
      <c r="DT30" s="119">
        <f>IF($AE30=2013,VLOOKUP(Brut!DU30,Semaines!$A$2:$L$523,12,FALSE),IF($AE30=2014,VLOOKUP(Brut!DU30,Semaines!$B$2:$L$523,11,FALSE),IF($AE30=2015,VLOOKUP(Brut!DU30,Semaines!$C$2:$L$523,10,FALSE),IF($AE30=2016,VLOOKUP(Brut!DU30,Semaines!$D$2:$L$523,9,FALSE),IF($AE30=2017,VLOOKUP(Brut!DU30,Semaines!$E$2:$L$523,8,FALSE),IF($AE30=2018,VLOOKUP(Brut!DU30,Semaines!$F$2:$L$523,7,FALSE),IF($AE30=2019,VLOOKUP(Brut!DU30,Semaines!$G$2:$L$523,6,FALSE),IF($AE30=2020,VLOOKUP(Brut!DU30,Semaines!$H$2:$L$523,5,FALSE),IF($AE30=2021,VLOOKUP(Brut!DU30,Semaines!$I$2:$L$523,4,FALSE),IF($AE30=2022,VLOOKUP(Brut!DU30,Semaines!$J$2:$L$523,3,FALSE),""))))))))))</f>
        <v>2018</v>
      </c>
      <c r="DU30" s="134"/>
      <c r="DV30" s="133"/>
      <c r="DW30" s="118">
        <f>IF($AE30=2013,VLOOKUP(Brut!DY30,Semaines!$A$2:$L$523,11,FALSE),IF($AE30=2014,VLOOKUP(Brut!DY30,Semaines!$B$2:$L$523,10,FALSE),IF($AE30=2015,VLOOKUP(Brut!DY30,Semaines!$C$2:$L$523,9,FALSE),IF($AE30=2016,VLOOKUP(Brut!DY30,Semaines!$D$2:$L$523,8,FALSE),IF($AE30=2017,VLOOKUP(Brut!DY30,Semaines!$E$2:$L$523,7,FALSE),IF($AE30=2018,VLOOKUP(Brut!DY30,Semaines!$F$2:$L$523,6,FALSE),IF($AE30=2019,VLOOKUP(Brut!DY30,Semaines!$G$2:$L$523,5,FALSE),IF($AE30=2020,VLOOKUP(Brut!DY30,Semaines!$H$2:$L$523,4,FALSE),IF($AE30=2021,VLOOKUP(Brut!DY30,Semaines!$I$2:$L$523,3,FALSE),IF($AE30=2022,VLOOKUP(Brut!DY30,Semaines!$J$2:$L$523,2,FALSE),""))))))))))</f>
        <v>1</v>
      </c>
      <c r="DX30" s="119">
        <f>IF($AE30=2013,VLOOKUP(Brut!DY30,Semaines!$A$2:$L$523,12,FALSE),IF($AE30=2014,VLOOKUP(Brut!DY30,Semaines!$B$2:$L$523,11,FALSE),IF($AE30=2015,VLOOKUP(Brut!DY30,Semaines!$C$2:$L$523,10,FALSE),IF($AE30=2016,VLOOKUP(Brut!DY30,Semaines!$D$2:$L$523,9,FALSE),IF($AE30=2017,VLOOKUP(Brut!DY30,Semaines!$E$2:$L$523,8,FALSE),IF($AE30=2018,VLOOKUP(Brut!DY30,Semaines!$F$2:$L$523,7,FALSE),IF($AE30=2019,VLOOKUP(Brut!DY30,Semaines!$G$2:$L$523,6,FALSE),IF($AE30=2020,VLOOKUP(Brut!DY30,Semaines!$H$2:$L$523,5,FALSE),IF($AE30=2021,VLOOKUP(Brut!DY30,Semaines!$I$2:$L$523,4,FALSE),IF($AE30=2022,VLOOKUP(Brut!DY30,Semaines!$J$2:$L$523,3,FALSE),""))))))))))</f>
        <v>2019</v>
      </c>
      <c r="DY30" s="134"/>
      <c r="DZ30" s="133"/>
      <c r="EA30" s="118">
        <f>IF($AE30=2013,VLOOKUP(Brut!EC30,Semaines!$A$2:$L$523,11,FALSE),IF($AE30=2014,VLOOKUP(Brut!EC30,Semaines!$B$2:$L$523,10,FALSE),IF($AE30=2015,VLOOKUP(Brut!EC30,Semaines!$C$2:$L$523,9,FALSE),IF($AE30=2016,VLOOKUP(Brut!EC30,Semaines!$D$2:$L$523,8,FALSE),IF($AE30=2017,VLOOKUP(Brut!EC30,Semaines!$E$2:$L$523,7,FALSE),IF($AE30=2018,VLOOKUP(Brut!EC30,Semaines!$F$2:$L$523,6,FALSE),IF($AE30=2019,VLOOKUP(Brut!EC30,Semaines!$G$2:$L$523,5,FALSE),IF($AE30=2020,VLOOKUP(Brut!EC30,Semaines!$H$2:$L$523,4,FALSE),IF($AE30=2021,VLOOKUP(Brut!EC30,Semaines!$I$2:$L$523,3,FALSE),IF($AE30=2022,VLOOKUP(Brut!EC30,Semaines!$J$2:$L$523,2,FALSE),""))))))))))</f>
        <v>1</v>
      </c>
      <c r="EB30" s="119">
        <f>IF($AE30=2013,VLOOKUP(Brut!EC30,Semaines!$A$2:$L$523,12,FALSE),IF($AE30=2014,VLOOKUP(Brut!EC30,Semaines!$B$2:$L$523,11,FALSE),IF($AE30=2015,VLOOKUP(Brut!EC30,Semaines!$C$2:$L$523,10,FALSE),IF($AE30=2016,VLOOKUP(Brut!EC30,Semaines!$D$2:$L$523,9,FALSE),IF($AE30=2017,VLOOKUP(Brut!EC30,Semaines!$E$2:$L$523,8,FALSE),IF($AE30=2018,VLOOKUP(Brut!EC30,Semaines!$F$2:$L$523,7,FALSE),IF($AE30=2019,VLOOKUP(Brut!EC30,Semaines!$G$2:$L$523,6,FALSE),IF($AE30=2020,VLOOKUP(Brut!EC30,Semaines!$H$2:$L$523,5,FALSE),IF($AE30=2021,VLOOKUP(Brut!EC30,Semaines!$I$2:$L$523,4,FALSE),IF($AE30=2022,VLOOKUP(Brut!EC30,Semaines!$J$2:$L$523,3,FALSE),""))))))))))</f>
        <v>2019</v>
      </c>
      <c r="EC30" s="134"/>
      <c r="ED30" s="133"/>
      <c r="EE30" s="118">
        <f>IF($AE30=2013,VLOOKUP(Brut!EG30,Semaines!$A$2:$L$523,11,FALSE),IF($AE30=2014,VLOOKUP(Brut!EG30,Semaines!$B$2:$L$523,10,FALSE),IF($AE30=2015,VLOOKUP(Brut!EG30,Semaines!$C$2:$L$523,9,FALSE),IF($AE30=2016,VLOOKUP(Brut!EG30,Semaines!$D$2:$L$523,8,FALSE),IF($AE30=2017,VLOOKUP(Brut!EG30,Semaines!$E$2:$L$523,7,FALSE),IF($AE30=2018,VLOOKUP(Brut!EG30,Semaines!$F$2:$L$523,6,FALSE),IF($AE30=2019,VLOOKUP(Brut!EG30,Semaines!$G$2:$L$523,5,FALSE),IF($AE30=2020,VLOOKUP(Brut!EG30,Semaines!$H$2:$L$523,4,FALSE),IF($AE30=2021,VLOOKUP(Brut!EG30,Semaines!$I$2:$L$523,3,FALSE),IF($AE30=2022,VLOOKUP(Brut!EG30,Semaines!$J$2:$L$523,2,FALSE),""))))))))))</f>
        <v>1</v>
      </c>
      <c r="EF30" s="119">
        <f>IF($AE30=2013,VLOOKUP(Brut!EG30,Semaines!$A$2:$L$523,12,FALSE),IF($AE30=2014,VLOOKUP(Brut!EG30,Semaines!$B$2:$L$523,11,FALSE),IF($AE30=2015,VLOOKUP(Brut!EG30,Semaines!$C$2:$L$523,10,FALSE),IF($AE30=2016,VLOOKUP(Brut!EG30,Semaines!$D$2:$L$523,9,FALSE),IF($AE30=2017,VLOOKUP(Brut!EG30,Semaines!$E$2:$L$523,8,FALSE),IF($AE30=2018,VLOOKUP(Brut!EG30,Semaines!$F$2:$L$523,7,FALSE),IF($AE30=2019,VLOOKUP(Brut!EG30,Semaines!$G$2:$L$523,6,FALSE),IF($AE30=2020,VLOOKUP(Brut!EG30,Semaines!$H$2:$L$523,5,FALSE),IF($AE30=2021,VLOOKUP(Brut!EG30,Semaines!$I$2:$L$523,4,FALSE),IF($AE30=2022,VLOOKUP(Brut!EG30,Semaines!$J$2:$L$523,3,FALSE),""))))))))))</f>
        <v>2019</v>
      </c>
      <c r="EG30" s="134"/>
      <c r="EH30" s="133"/>
      <c r="EI30" s="130">
        <f>IF(Import!AU20=0,"",Import!AU20)</f>
        <v>43497</v>
      </c>
      <c r="EJ30" s="118">
        <f t="array" ref="EJ30">IFERROR(IF(EI30="",IF(EG30="",IF(EE30="","",IF($AE30=2013,VLOOKUP(Brut!EG30+1,Semaines!$A$2:$L$523,11,FALSE),IF($AE30=2014,VLOOKUP(Brut!EG30+1,Semaines!$B$2:$L$523,10,FALSE),IF($AE30=2015,VLOOKUP(Brut!EG30+1,Semaines!$C$2:$L$523,9,FALSE),IF($AE30=2016,VLOOKUP(Brut!EG30+1,Semaines!$D$2:$L$523,8,FALSE),IF($AE30=2017,VLOOKUP(Brut!EG30+1,Semaines!$E$2:$L$523,7,FALSE),IF($AE30=2018,VLOOKUP(Brut!EG30+1,Semaines!$F$2:$L$523,6,FALSE),IF($AE30=2019,VLOOKUP(Brut!EG30+1,Semaines!$G$2:$L$523,5,FALSE),IF($AE30=2020,VLOOKUP(Brut!EG30+1,Semaines!$H$2:$L$523,4,FALSE),IF($AE30=2021,VLOOKUP(Brut!EG30+1,Semaines!$I$2:$L$523,3,FALSE),IF($AE30=2022,VLOOKUP(Brut!EG30+1,Semaines!$J$2:$L$523,2,FALSE),""))))))))))),IF(EH30="",IF($AE30=2013,VLOOKUP(Brut!EG30+1,Semaines!$A$2:$L$523,11,FALSE),IF($AE30=2014,VLOOKUP(Brut!EG30+1,Semaines!$B$2:$L$523,10,FALSE),IF($AE30=2015,VLOOKUP(Brut!EG30+1,Semaines!$C$2:$L$523,9,FALSE),IF($AE30=2016,VLOOKUP(Brut!EG30+1,Semaines!$D$2:$L$523,8,FALSE),IF($AE30=2017,VLOOKUP(Brut!EG30+1,Semaines!$E$2:$L$523,7,FALSE),IF($AE30=2018,VLOOKUP(Brut!EG30+1,Semaines!$F$2:$L$523,6,FALSE),IF($AE30=2019,VLOOKUP(Brut!EG30+1,Semaines!$G$2:$L$523,5,FALSE),IF($AE30=2020,VLOOKUP(Brut!EG30+1,Semaines!$H$2:$L$523,4,FALSE),IF($AE30=2021,VLOOKUP(Brut!EG30+1,Semaines!$I$2:$L$523,3,FALSE),IF($AE30=2022,VLOOKUP(Brut!EG30+1,Semaines!$J$2:$L$523,2,FALSE),"")))))))))),IF($AE30=2013,VLOOKUP(Brut!EI30+1,Semaines!$A$2:$L$523,11,FALSE),IF($AE30=2014,VLOOKUP(Brut!EI30+1,Semaines!$B$2:$L$523,10,FALSE),IF($AE30=2015,VLOOKUP(Brut!EI30+1,Semaines!$C$2:$L$523,9,FALSE),IF($AE30=2016,VLOOKUP(Brut!EI30+1,Semaines!$D$2:$L$523,8,FALSE),IF($AE30=2017,VLOOKUP(Brut!EI30+1,Semaines!$E$2:$L$523,7,FALSE),IF($AE30=2018,VLOOKUP(Brut!EI30+1,Semaines!$F$2:$L$523,6,FALSE),IF($AE30=2019,VLOOKUP(Brut!EI30+1,Semaines!$G$2:$L$523,5,FALSE),IF($AE30=2020,VLOOKUP(Brut!EI30+1,Semaines!$H$2:$L$523,4,FALSE),IF($AE30=2021,VLOOKUP(Brut!EI30+1,Semaines!$I$2:$L$523,3,FALSE),IF($AE30=2022,VLOOKUP(Brut!EI30+1,Semaines!$J$2:$L$523,2,FALSE),"")))))))))))),_xlfn.ISOWEEKNUM(EI30)),"")</f>
        <v>5</v>
      </c>
      <c r="EK30" s="119">
        <f>IF(EI30="",IF(EH30="",IF(EF30="","",IF($AE30=2013,VLOOKUP(Brut!EL30,Semaines!$A$2:$L$523,12,FALSE),IF($AE30=2014,VLOOKUP(Brut!EL30,Semaines!$B$2:$L$523,11,FALSE),IF($AE30=2015,VLOOKUP(Brut!EL30,Semaines!$C$2:$L$523,10,FALSE),IF($AE30=2016,VLOOKUP(Brut!EL30,Semaines!$D$2:$L$523,9,FALSE),IF($AE30=2017,VLOOKUP(Brut!EL30,Semaines!$E$2:$L$523,8,FALSE),IF($AE30=2018,VLOOKUP(Brut!EL30,Semaines!$F$2:$L$523,7,FALSE),IF($AE30=2019,VLOOKUP(Brut!EL30,Semaines!$G$2:$L$523,6,FALSE),IF($AE30=2020,VLOOKUP(Brut!EL30,Semaines!$H$2:$L$523,5,FALSE),IF($AE30=2021,VLOOKUP(Brut!EL30,Semaines!$I$2:$L$523,4,FALSE),IF($AE30=2022,VLOOKUP(Brut!EL30,Semaines!$J$2:$L$523,3,FALSE),""))))))))))),IF(EG30="",IF($AE30=2013,VLOOKUP(Brut!EL30,Semaines!$A$2:$L$523,12,FALSE),IF($AE30=2014,VLOOKUP(Brut!EL30,Semaines!$B$2:$L$523,11,FALSE),IF($AE30=2015,VLOOKUP(Brut!EL30,Semaines!$C$2:$L$523,10,FALSE),IF($AE30=2016,VLOOKUP(Brut!EL30,Semaines!$D$2:$L$523,9,FALSE),IF($AE30=2017,VLOOKUP(Brut!EL30,Semaines!$E$2:$L$523,8,FALSE),IF($AE30=2018,VLOOKUP(Brut!EL30,Semaines!$F$2:$L$523,7,FALSE),IF($AE30=2019,VLOOKUP(Brut!EL30,Semaines!$G$2:$L$523,6,FALSE),IF($AE30=2020,VLOOKUP(Brut!EL30,Semaines!$H$2:$L$523,5,FALSE),IF($AE30=2021,VLOOKUP(Brut!EL30,Semaines!$I$2:$L$523,4,FALSE),IF($AE30=2022,VLOOKUP(Brut!EL30,Semaines!$J$2:$L$523,3,FALSE),"")))))))))),IF(EF30="","",IF($AE30=2013,VLOOKUP(Brut!EL30,Semaines!$A$2:$L$523,12,FALSE),IF($AE30=2014,VLOOKUP(Brut!EL30,Semaines!$B$2:$L$523,11,FALSE),IF($AE30=2015,VLOOKUP(Brut!EL30,Semaines!$C$2:$L$523,10,FALSE),IF($AE30=2016,VLOOKUP(Brut!EL30,Semaines!$D$2:$L$523,9,FALSE),IF($AE30=2017,VLOOKUP(Brut!EL30,Semaines!$E$2:$L$523,8,FALSE),IF($AE30=2018,VLOOKUP(Brut!EL30,Semaines!$F$2:$L$523,7,FALSE),IF($AE30=2019,VLOOKUP(Brut!EL30,Semaines!$G$2:$L$523,6,FALSE),IF($AE30=2020,VLOOKUP(Brut!EL30,Semaines!$H$2:$L$523,5,FALSE),IF($AE30=2021,VLOOKUP(Brut!EL30,Semaines!$I$2:$L$523,4,FALSE),IF($AE30=2022,VLOOKUP(Brut!EL30,Semaines!$J$2:$L$523,3,FALSE),""))))))))))))),IF(AND(MONTH(EI30)=12,_xlfn.ISOWEEKNUM(EI30)=1),YEAR(EI30)+1,YEAR(EI30)))</f>
        <v>2019</v>
      </c>
      <c r="EL30" s="135"/>
      <c r="EM30" s="136"/>
      <c r="EN30" s="210"/>
      <c r="EO30" s="209"/>
      <c r="EP30" s="208"/>
      <c r="EQ30" s="118">
        <f>IF($AE30=2013,VLOOKUP(Brut!ES30,Semaines!$A$2:$L$523,11,FALSE),IF($AE30=2014,VLOOKUP(Brut!ES30,Semaines!$B$2:$L$523,10,FALSE),IF($AE30=2015,VLOOKUP(Brut!ES30,Semaines!$C$2:$L$523,9,FALSE),IF($AE30=2016,VLOOKUP(Brut!ES30,Semaines!$D$2:$L$523,8,FALSE),IF($AE30=2017,VLOOKUP(Brut!ES30,Semaines!$E$2:$L$523,7,FALSE),IF($AE30=2018,VLOOKUP(Brut!ES30,Semaines!$F$2:$L$523,6,FALSE),IF($AE30=2019,VLOOKUP(Brut!ES30,Semaines!$G$2:$L$523,5,FALSE),IF($AE30=2020,VLOOKUP(Brut!ES30,Semaines!$H$2:$L$523,4,FALSE),IF($AE30=2021,VLOOKUP(Brut!ES30,Semaines!$I$2:$L$523,3,FALSE),IF($AE30=2022,VLOOKUP(Brut!ES30,Semaines!$J$2:$L$523,2,FALSE),""))))))))))</f>
        <v>2</v>
      </c>
      <c r="ER30" s="119">
        <f>IF($AE30=2013,VLOOKUP(Brut!ES30,Semaines!$A$2:$L$523,12,FALSE),IF($AE30=2014,VLOOKUP(Brut!ES30,Semaines!$B$2:$L$523,11,FALSE),IF($AE30=2015,VLOOKUP(Brut!ES30,Semaines!$C$2:$L$523,10,FALSE),IF($AE30=2016,VLOOKUP(Brut!ES30,Semaines!$D$2:$L$523,9,FALSE),IF($AE30=2017,VLOOKUP(Brut!ES30,Semaines!$E$2:$L$523,8,FALSE),IF($AE30=2018,VLOOKUP(Brut!ES30,Semaines!$F$2:$L$523,7,FALSE),IF($AE30=2019,VLOOKUP(Brut!ES30,Semaines!$G$2:$L$523,6,FALSE),IF($AE30=2020,VLOOKUP(Brut!ES30,Semaines!$H$2:$L$523,5,FALSE),IF($AE30=2021,VLOOKUP(Brut!ES30,Semaines!$I$2:$L$523,4,FALSE),IF($AE30=2022,VLOOKUP(Brut!ES30,Semaines!$J$2:$L$523,3,FALSE),""))))))))))</f>
        <v>2019</v>
      </c>
      <c r="ES30" s="134"/>
      <c r="ET30" s="133"/>
      <c r="EU30" s="118">
        <f>IF($AE30=2013,VLOOKUP(Brut!EW30,Semaines!$A$2:$L$523,11,FALSE),IF($AE30=2014,VLOOKUP(Brut!EW30,Semaines!$B$2:$L$523,10,FALSE),IF($AE30=2015,VLOOKUP(Brut!EW30,Semaines!$C$2:$L$523,9,FALSE),IF($AE30=2016,VLOOKUP(Brut!EW30,Semaines!$D$2:$L$523,8,FALSE),IF($AE30=2017,VLOOKUP(Brut!EW30,Semaines!$E$2:$L$523,7,FALSE),IF($AE30=2018,VLOOKUP(Brut!EW30,Semaines!$F$2:$L$523,6,FALSE),IF($AE30=2019,VLOOKUP(Brut!EW30,Semaines!$G$2:$L$523,5,FALSE),IF($AE30=2020,VLOOKUP(Brut!EW30,Semaines!$H$2:$L$523,4,FALSE),IF($AE30=2021,VLOOKUP(Brut!EW30,Semaines!$I$2:$L$523,3,FALSE),IF($AE30=2022,VLOOKUP(Brut!EW30,Semaines!$J$2:$L$523,2,FALSE),""))))))))))</f>
        <v>3</v>
      </c>
      <c r="EV30" s="119">
        <f>IF($AE30=2013,VLOOKUP(Brut!EW30,Semaines!$A$2:$L$523,12,FALSE),IF($AE30=2014,VLOOKUP(Brut!EW30,Semaines!$B$2:$L$523,11,FALSE),IF($AE30=2015,VLOOKUP(Brut!EW30,Semaines!$C$2:$L$523,10,FALSE),IF($AE30=2016,VLOOKUP(Brut!EW30,Semaines!$D$2:$L$523,9,FALSE),IF($AE30=2017,VLOOKUP(Brut!EW30,Semaines!$E$2:$L$523,8,FALSE),IF($AE30=2018,VLOOKUP(Brut!EW30,Semaines!$F$2:$L$523,7,FALSE),IF($AE30=2019,VLOOKUP(Brut!EW30,Semaines!$G$2:$L$523,6,FALSE),IF($AE30=2020,VLOOKUP(Brut!EW30,Semaines!$H$2:$L$523,5,FALSE),IF($AE30=2021,VLOOKUP(Brut!EW30,Semaines!$I$2:$L$523,4,FALSE),IF($AE30=2022,VLOOKUP(Brut!EW30,Semaines!$J$2:$L$523,3,FALSE),""))))))))))</f>
        <v>2019</v>
      </c>
      <c r="EW30" s="134"/>
      <c r="EX30" s="133"/>
      <c r="EY30" s="208"/>
      <c r="EZ30" s="118">
        <f>IF($AE30=2013,VLOOKUP(Brut!FB30,Semaines!$A$2:$L$523,11,FALSE),IF($AE30=2014,VLOOKUP(Brut!FB30,Semaines!$B$2:$L$523,10,FALSE),IF($AE30=2015,VLOOKUP(Brut!FB30,Semaines!$C$2:$L$523,9,FALSE),IF($AE30=2016,VLOOKUP(Brut!FB30,Semaines!$D$2:$L$523,8,FALSE),IF($AE30=2017,VLOOKUP(Brut!FB30,Semaines!$E$2:$L$523,7,FALSE),IF($AE30=2018,VLOOKUP(Brut!FB30,Semaines!$F$2:$L$523,6,FALSE),IF($AE30=2019,VLOOKUP(Brut!FB30,Semaines!$G$2:$L$523,5,FALSE),IF($AE30=2020,VLOOKUP(Brut!FB30,Semaines!$H$2:$L$523,4,FALSE),IF($AE30=2021,VLOOKUP(Brut!FB30,Semaines!$I$2:$L$523,3,FALSE),IF($AE30=2022,VLOOKUP(Brut!FB30,Semaines!$J$2:$L$523,2,FALSE),""))))))))))</f>
        <v>3</v>
      </c>
      <c r="FA30" s="119">
        <f>IF($AE30=2013,VLOOKUP(Brut!FB30,Semaines!$A$2:$L$523,12,FALSE),IF($AE30=2014,VLOOKUP(Brut!FB30,Semaines!$B$2:$L$523,11,FALSE),IF($AE30=2015,VLOOKUP(Brut!FB30,Semaines!$C$2:$L$523,10,FALSE),IF($AE30=2016,VLOOKUP(Brut!FB30,Semaines!$D$2:$L$523,9,FALSE),IF($AE30=2017,VLOOKUP(Brut!FB30,Semaines!$E$2:$L$523,8,FALSE),IF($AE30=2018,VLOOKUP(Brut!FB30,Semaines!$F$2:$L$523,7,FALSE),IF($AE30=2019,VLOOKUP(Brut!FB30,Semaines!$G$2:$L$523,6,FALSE),IF($AE30=2020,VLOOKUP(Brut!FB30,Semaines!$H$2:$L$523,5,FALSE),IF($AE30=2021,VLOOKUP(Brut!FB30,Semaines!$I$2:$L$523,4,FALSE),IF($AE30=2022,VLOOKUP(Brut!FB30,Semaines!$J$2:$L$523,3,FALSE),""))))))))))</f>
        <v>2019</v>
      </c>
      <c r="FB30" s="134"/>
      <c r="FC30" s="133"/>
      <c r="FD30" s="210"/>
      <c r="FE30" s="209"/>
      <c r="FF30" s="118">
        <f>IF($AE30=2013,VLOOKUP(Brut!FH30,Semaines!$A$2:$L$523,11,FALSE),IF($AE30=2014,VLOOKUP(Brut!FH30,Semaines!$B$2:$L$523,10,FALSE),IF($AE30=2015,VLOOKUP(Brut!FH30,Semaines!$C$2:$L$523,9,FALSE),IF($AE30=2016,VLOOKUP(Brut!FH30,Semaines!$D$2:$L$523,8,FALSE),IF($AE30=2017,VLOOKUP(Brut!FH30,Semaines!$E$2:$L$523,7,FALSE),IF($AE30=2018,VLOOKUP(Brut!FH30,Semaines!$F$2:$L$523,6,FALSE),IF($AE30=2019,VLOOKUP(Brut!FH30,Semaines!$G$2:$L$523,5,FALSE),IF($AE30=2020,VLOOKUP(Brut!FH30,Semaines!$H$2:$L$523,4,FALSE),IF($AE30=2021,VLOOKUP(Brut!FH30,Semaines!$I$2:$L$523,3,FALSE),IF($AE30=2022,VLOOKUP(Brut!FH30,Semaines!$J$2:$L$523,2,FALSE),""))))))))))</f>
        <v>4</v>
      </c>
      <c r="FG30" s="119">
        <f>IF($AE30=2013,VLOOKUP(Brut!FH30,Semaines!$A$2:$L$523,12,FALSE),IF($AE30=2014,VLOOKUP(Brut!FH30,Semaines!$B$2:$L$523,11,FALSE),IF($AE30=2015,VLOOKUP(Brut!FH30,Semaines!$C$2:$L$523,10,FALSE),IF($AE30=2016,VLOOKUP(Brut!FH30,Semaines!$D$2:$L$523,9,FALSE),IF($AE30=2017,VLOOKUP(Brut!FH30,Semaines!$E$2:$L$523,8,FALSE),IF($AE30=2018,VLOOKUP(Brut!FH30,Semaines!$F$2:$L$523,7,FALSE),IF($AE30=2019,VLOOKUP(Brut!FH30,Semaines!$G$2:$L$523,6,FALSE),IF($AE30=2020,VLOOKUP(Brut!FH30,Semaines!$H$2:$L$523,5,FALSE),IF($AE30=2021,VLOOKUP(Brut!FH30,Semaines!$I$2:$L$523,4,FALSE),IF($AE30=2022,VLOOKUP(Brut!FH30,Semaines!$J$2:$L$523,3,FALSE),""))))))))))</f>
        <v>2019</v>
      </c>
      <c r="FH30" s="134"/>
      <c r="FI30" s="133"/>
      <c r="FJ30" s="208"/>
      <c r="FK30" s="118">
        <f>IF($AE30=2013,VLOOKUP(Brut!FM30,Semaines!$A$2:$L$523,11,FALSE),IF($AE30=2014,VLOOKUP(Brut!FM30,Semaines!$B$2:$L$523,10,FALSE),IF($AE30=2015,VLOOKUP(Brut!FM30,Semaines!$C$2:$L$523,9,FALSE),IF($AE30=2016,VLOOKUP(Brut!FM30,Semaines!$D$2:$L$523,8,FALSE),IF($AE30=2017,VLOOKUP(Brut!FM30,Semaines!$E$2:$L$523,7,FALSE),IF($AE30=2018,VLOOKUP(Brut!FM30,Semaines!$F$2:$L$523,6,FALSE),IF($AE30=2019,VLOOKUP(Brut!FM30,Semaines!$G$2:$L$523,5,FALSE),IF($AE30=2020,VLOOKUP(Brut!FM30,Semaines!$H$2:$L$523,4,FALSE),IF($AE30=2021,VLOOKUP(Brut!FM30,Semaines!$I$2:$L$523,3,FALSE),IF($AE30=2022,VLOOKUP(Brut!FM30,Semaines!$J$2:$L$523,2,FALSE),""))))))))))</f>
        <v>4</v>
      </c>
      <c r="FL30" s="119">
        <f>IF($AE30=2013,VLOOKUP(Brut!FM30,Semaines!$A$2:$L$523,12,FALSE),IF($AE30=2014,VLOOKUP(Brut!FM30,Semaines!$B$2:$L$523,11,FALSE),IF($AE30=2015,VLOOKUP(Brut!FM30,Semaines!$C$2:$L$523,10,FALSE),IF($AE30=2016,VLOOKUP(Brut!FM30,Semaines!$D$2:$L$523,9,FALSE),IF($AE30=2017,VLOOKUP(Brut!FM30,Semaines!$E$2:$L$523,8,FALSE),IF($AE30=2018,VLOOKUP(Brut!FM30,Semaines!$F$2:$L$523,7,FALSE),IF($AE30=2019,VLOOKUP(Brut!FM30,Semaines!$G$2:$L$523,6,FALSE),IF($AE30=2020,VLOOKUP(Brut!FM30,Semaines!$H$2:$L$523,5,FALSE),IF($AE30=2021,VLOOKUP(Brut!FM30,Semaines!$I$2:$L$523,4,FALSE),IF($AE30=2022,VLOOKUP(Brut!FM30,Semaines!$J$2:$L$523,3,FALSE),""))))))))))</f>
        <v>2019</v>
      </c>
      <c r="FM30" s="134"/>
      <c r="FN30" s="133"/>
      <c r="FO30" s="118">
        <f>IF($AE30=2013,VLOOKUP(Brut!FQ30,Semaines!$A$2:$L$523,11,FALSE),IF($AE30=2014,VLOOKUP(Brut!FQ30,Semaines!$B$2:$L$523,10,FALSE),IF($AE30=2015,VLOOKUP(Brut!FQ30,Semaines!$C$2:$L$523,9,FALSE),IF($AE30=2016,VLOOKUP(Brut!FQ30,Semaines!$D$2:$L$523,8,FALSE),IF($AE30=2017,VLOOKUP(Brut!FQ30,Semaines!$E$2:$L$523,7,FALSE),IF($AE30=2018,VLOOKUP(Brut!FQ30,Semaines!$F$2:$L$523,6,FALSE),IF($AE30=2019,VLOOKUP(Brut!FQ30,Semaines!$G$2:$L$523,5,FALSE),IF($AE30=2020,VLOOKUP(Brut!FQ30,Semaines!$H$2:$L$523,4,FALSE),IF($AE30=2021,VLOOKUP(Brut!FQ30,Semaines!$I$2:$L$523,3,FALSE),IF($AE30=2022,VLOOKUP(Brut!FQ30,Semaines!$J$2:$L$523,2,FALSE),""))))))))))</f>
        <v>5</v>
      </c>
      <c r="FP30" s="119">
        <f>IF($AE30=2013,VLOOKUP(Brut!FQ30,Semaines!$A$2:$L$523,12,FALSE),IF($AE30=2014,VLOOKUP(Brut!FQ30,Semaines!$B$2:$L$523,11,FALSE),IF($AE30=2015,VLOOKUP(Brut!FQ30,Semaines!$C$2:$L$523,10,FALSE),IF($AE30=2016,VLOOKUP(Brut!FQ30,Semaines!$D$2:$L$523,9,FALSE),IF($AE30=2017,VLOOKUP(Brut!FQ30,Semaines!$E$2:$L$523,8,FALSE),IF($AE30=2018,VLOOKUP(Brut!FQ30,Semaines!$F$2:$L$523,7,FALSE),IF($AE30=2019,VLOOKUP(Brut!FQ30,Semaines!$G$2:$L$523,6,FALSE),IF($AE30=2020,VLOOKUP(Brut!FQ30,Semaines!$H$2:$L$523,5,FALSE),IF($AE30=2021,VLOOKUP(Brut!FQ30,Semaines!$I$2:$L$523,4,FALSE),IF($AE30=2022,VLOOKUP(Brut!FQ30,Semaines!$J$2:$L$523,3,FALSE),""))))))))))</f>
        <v>2019</v>
      </c>
      <c r="FQ30" s="134"/>
      <c r="FR30" s="133"/>
      <c r="FS30" s="208"/>
      <c r="FT30" s="208"/>
      <c r="FU30" s="118">
        <f>IF($AE30=2013,VLOOKUP(Brut!FW30,Semaines!$A$2:$L$523,11,FALSE),IF($AE30=2014,VLOOKUP(Brut!FW30,Semaines!$B$2:$L$523,10,FALSE),IF($AE30=2015,VLOOKUP(Brut!FW30,Semaines!$C$2:$L$523,9,FALSE),IF($AE30=2016,VLOOKUP(Brut!FW30,Semaines!$D$2:$L$523,8,FALSE),IF($AE30=2017,VLOOKUP(Brut!FW30,Semaines!$E$2:$L$523,7,FALSE),IF($AE30=2018,VLOOKUP(Brut!FW30,Semaines!$F$2:$L$523,6,FALSE),IF($AE30=2019,VLOOKUP(Brut!FW30,Semaines!$G$2:$L$523,5,FALSE),IF($AE30=2020,VLOOKUP(Brut!FW30,Semaines!$H$2:$L$523,4,FALSE),IF($AE30=2021,VLOOKUP(Brut!FW30,Semaines!$I$2:$L$523,3,FALSE),IF($AE30=2022,VLOOKUP(Brut!FW30,Semaines!$J$2:$L$523,2,FALSE),""))))))))))</f>
        <v>7</v>
      </c>
      <c r="FV30" s="119">
        <f>IF($AE30=2013,VLOOKUP(Brut!FW30,Semaines!$A$2:$L$523,12,FALSE),IF($AE30=2014,VLOOKUP(Brut!FW30,Semaines!$B$2:$L$523,11,FALSE),IF($AE30=2015,VLOOKUP(Brut!FW30,Semaines!$C$2:$L$523,10,FALSE),IF($AE30=2016,VLOOKUP(Brut!FW30,Semaines!$D$2:$L$523,9,FALSE),IF($AE30=2017,VLOOKUP(Brut!FW30,Semaines!$E$2:$L$523,8,FALSE),IF($AE30=2018,VLOOKUP(Brut!FW30,Semaines!$F$2:$L$523,7,FALSE),IF($AE30=2019,VLOOKUP(Brut!FW30,Semaines!$G$2:$L$523,6,FALSE),IF($AE30=2020,VLOOKUP(Brut!FW30,Semaines!$H$2:$L$523,5,FALSE),IF($AE30=2021,VLOOKUP(Brut!FW30,Semaines!$I$2:$L$523,4,FALSE),IF($AE30=2022,VLOOKUP(Brut!FW30,Semaines!$J$2:$L$523,3,FALSE),""))))))))))</f>
        <v>2019</v>
      </c>
      <c r="FW30" s="134"/>
      <c r="FX30" s="133"/>
      <c r="FY30" s="118">
        <f>IF($AE30=2013,VLOOKUP(Brut!GA30,Semaines!$A$2:$L$523,11,FALSE),IF($AE30=2014,VLOOKUP(Brut!GA30,Semaines!$B$2:$L$523,10,FALSE),IF($AE30=2015,VLOOKUP(Brut!GA30,Semaines!$C$2:$L$523,9,FALSE),IF($AE30=2016,VLOOKUP(Brut!GA30,Semaines!$D$2:$L$523,8,FALSE),IF($AE30=2017,VLOOKUP(Brut!GA30,Semaines!$E$2:$L$523,7,FALSE),IF($AE30=2018,VLOOKUP(Brut!GA30,Semaines!$F$2:$L$523,6,FALSE),IF($AE30=2019,VLOOKUP(Brut!GA30,Semaines!$G$2:$L$523,5,FALSE),IF($AE30=2020,VLOOKUP(Brut!GA30,Semaines!$H$2:$L$523,4,FALSE),IF($AE30=2021,VLOOKUP(Brut!GA30,Semaines!$I$2:$L$523,3,FALSE),IF($AE30=2022,VLOOKUP(Brut!GA30,Semaines!$J$2:$L$523,2,FALSE),""))))))))))</f>
        <v>8</v>
      </c>
      <c r="FZ30" s="119">
        <f>IF($AE30=2013,VLOOKUP(Brut!GA30,Semaines!$A$2:$L$523,12,FALSE),IF($AE30=2014,VLOOKUP(Brut!GA30,Semaines!$B$2:$L$523,11,FALSE),IF($AE30=2015,VLOOKUP(Brut!GA30,Semaines!$C$2:$L$523,10,FALSE),IF($AE30=2016,VLOOKUP(Brut!GA30,Semaines!$D$2:$L$523,9,FALSE),IF($AE30=2017,VLOOKUP(Brut!GA30,Semaines!$E$2:$L$523,8,FALSE),IF($AE30=2018,VLOOKUP(Brut!GA30,Semaines!$F$2:$L$523,7,FALSE),IF($AE30=2019,VLOOKUP(Brut!GA30,Semaines!$G$2:$L$523,6,FALSE),IF($AE30=2020,VLOOKUP(Brut!GA30,Semaines!$H$2:$L$523,5,FALSE),IF($AE30=2021,VLOOKUP(Brut!GA30,Semaines!$I$2:$L$523,4,FALSE),IF($AE30=2022,VLOOKUP(Brut!GA30,Semaines!$J$2:$L$523,3,FALSE),""))))))))))</f>
        <v>2019</v>
      </c>
      <c r="GA30" s="134"/>
      <c r="GB30" s="133"/>
      <c r="GC30" s="118">
        <f>IF($AE30=2013,VLOOKUP(Brut!GE30,Semaines!$A$2:$L$523,11,FALSE),IF($AE30=2014,VLOOKUP(Brut!GE30,Semaines!$B$2:$L$523,10,FALSE),IF($AE30=2015,VLOOKUP(Brut!GE30,Semaines!$C$2:$L$523,9,FALSE),IF($AE30=2016,VLOOKUP(Brut!GE30,Semaines!$D$2:$L$523,8,FALSE),IF($AE30=2017,VLOOKUP(Brut!GE30,Semaines!$E$2:$L$523,7,FALSE),IF($AE30=2018,VLOOKUP(Brut!GE30,Semaines!$F$2:$L$523,6,FALSE),IF($AE30=2019,VLOOKUP(Brut!GE30,Semaines!$G$2:$L$523,5,FALSE),IF($AE30=2020,VLOOKUP(Brut!GE30,Semaines!$H$2:$L$523,4,FALSE),IF($AE30=2021,VLOOKUP(Brut!GE30,Semaines!$I$2:$L$523,3,FALSE),IF($AE30=2022,VLOOKUP(Brut!GE30,Semaines!$J$2:$L$523,2,FALSE),""))))))))))</f>
        <v>8</v>
      </c>
      <c r="GD30" s="119">
        <f>IF($AE30=2013,VLOOKUP(Brut!GE30,Semaines!$A$2:$L$523,12,FALSE),IF($AE30=2014,VLOOKUP(Brut!GE30,Semaines!$B$2:$L$523,11,FALSE),IF($AE30=2015,VLOOKUP(Brut!GE30,Semaines!$C$2:$L$523,10,FALSE),IF($AE30=2016,VLOOKUP(Brut!GE30,Semaines!$D$2:$L$523,9,FALSE),IF($AE30=2017,VLOOKUP(Brut!GE30,Semaines!$E$2:$L$523,8,FALSE),IF($AE30=2018,VLOOKUP(Brut!GE30,Semaines!$F$2:$L$523,7,FALSE),IF($AE30=2019,VLOOKUP(Brut!GE30,Semaines!$G$2:$L$523,6,FALSE),IF($AE30=2020,VLOOKUP(Brut!GE30,Semaines!$H$2:$L$523,5,FALSE),IF($AE30=2021,VLOOKUP(Brut!GE30,Semaines!$I$2:$L$523,4,FALSE),IF($AE30=2022,VLOOKUP(Brut!GE30,Semaines!$J$2:$L$523,3,FALSE),""))))))))))</f>
        <v>2019</v>
      </c>
      <c r="GE30" s="134"/>
      <c r="GF30" s="133"/>
      <c r="GG30" s="208"/>
      <c r="GH30" s="118">
        <f>IF($AE30=2013,VLOOKUP(Brut!GJ30,Semaines!$A$2:$L$523,11,FALSE),IF($AE30=2014,VLOOKUP(Brut!GJ30,Semaines!$B$2:$L$523,10,FALSE),IF($AE30=2015,VLOOKUP(Brut!GJ30,Semaines!$C$2:$L$523,9,FALSE),IF($AE30=2016,VLOOKUP(Brut!GJ30,Semaines!$D$2:$L$523,8,FALSE),IF($AE30=2017,VLOOKUP(Brut!GJ30,Semaines!$E$2:$L$523,7,FALSE),IF($AE30=2018,VLOOKUP(Brut!GJ30,Semaines!$F$2:$L$523,6,FALSE),IF($AE30=2019,VLOOKUP(Brut!GJ30,Semaines!$G$2:$L$523,5,FALSE),IF($AE30=2020,VLOOKUP(Brut!GJ30,Semaines!$H$2:$L$523,4,FALSE),IF($AE30=2021,VLOOKUP(Brut!GJ30,Semaines!$I$2:$L$523,3,FALSE),IF($AE30=2022,VLOOKUP(Brut!GJ30,Semaines!$J$2:$L$523,2,FALSE),""))))))))))</f>
        <v>9</v>
      </c>
      <c r="GI30" s="119">
        <f>IF($AE30=2013,VLOOKUP(Brut!GJ30,Semaines!$A$2:$L$523,12,FALSE),IF($AE30=2014,VLOOKUP(Brut!GJ30,Semaines!$B$2:$L$523,11,FALSE),IF($AE30=2015,VLOOKUP(Brut!GJ30,Semaines!$C$2:$L$523,10,FALSE),IF($AE30=2016,VLOOKUP(Brut!GJ30,Semaines!$D$2:$L$523,9,FALSE),IF($AE30=2017,VLOOKUP(Brut!GJ30,Semaines!$E$2:$L$523,8,FALSE),IF($AE30=2018,VLOOKUP(Brut!GJ30,Semaines!$F$2:$L$523,7,FALSE),IF($AE30=2019,VLOOKUP(Brut!GJ30,Semaines!$G$2:$L$523,6,FALSE),IF($AE30=2020,VLOOKUP(Brut!GJ30,Semaines!$H$2:$L$523,5,FALSE),IF($AE30=2021,VLOOKUP(Brut!GJ30,Semaines!$I$2:$L$523,4,FALSE),IF($AE30=2022,VLOOKUP(Brut!GJ30,Semaines!$J$2:$L$523,3,FALSE),""))))))))))</f>
        <v>2019</v>
      </c>
      <c r="GJ30" s="134"/>
      <c r="GK30" s="133"/>
      <c r="GL30" s="118">
        <f>IF($AE30=2013,VLOOKUP(Brut!GN30,Semaines!$A$2:$L$523,11,FALSE),IF($AE30=2014,VLOOKUP(Brut!GN30,Semaines!$B$2:$L$523,10,FALSE),IF($AE30=2015,VLOOKUP(Brut!GN30,Semaines!$C$2:$L$523,9,FALSE),IF($AE30=2016,VLOOKUP(Brut!GN30,Semaines!$D$2:$L$523,8,FALSE),IF($AE30=2017,VLOOKUP(Brut!GN30,Semaines!$E$2:$L$523,7,FALSE),IF($AE30=2018,VLOOKUP(Brut!GN30,Semaines!$F$2:$L$523,6,FALSE),IF($AE30=2019,VLOOKUP(Brut!GN30,Semaines!$G$2:$L$523,5,FALSE),IF($AE30=2020,VLOOKUP(Brut!GN30,Semaines!$H$2:$L$523,4,FALSE),IF($AE30=2021,VLOOKUP(Brut!GN30,Semaines!$I$2:$L$523,3,FALSE),IF($AE30=2022,VLOOKUP(Brut!GN30,Semaines!$J$2:$L$523,2,FALSE),""))))))))))</f>
        <v>10</v>
      </c>
      <c r="GM30" s="119">
        <f>IF($AE30=2013,VLOOKUP(Brut!GN30,Semaines!$A$2:$L$523,12,FALSE),IF($AE30=2014,VLOOKUP(Brut!GN30,Semaines!$B$2:$L$523,11,FALSE),IF($AE30=2015,VLOOKUP(Brut!GN30,Semaines!$C$2:$L$523,10,FALSE),IF($AE30=2016,VLOOKUP(Brut!GN30,Semaines!$D$2:$L$523,9,FALSE),IF($AE30=2017,VLOOKUP(Brut!GN30,Semaines!$E$2:$L$523,8,FALSE),IF($AE30=2018,VLOOKUP(Brut!GN30,Semaines!$F$2:$L$523,7,FALSE),IF($AE30=2019,VLOOKUP(Brut!GN30,Semaines!$G$2:$L$523,6,FALSE),IF($AE30=2020,VLOOKUP(Brut!GN30,Semaines!$H$2:$L$523,5,FALSE),IF($AE30=2021,VLOOKUP(Brut!GN30,Semaines!$I$2:$L$523,4,FALSE),IF($AE30=2022,VLOOKUP(Brut!GN30,Semaines!$J$2:$L$523,3,FALSE),""))))))))))</f>
        <v>2019</v>
      </c>
      <c r="GN30" s="134"/>
      <c r="GO30" s="133"/>
      <c r="GP30" s="210"/>
      <c r="GQ30" s="211"/>
      <c r="GR30" s="210"/>
      <c r="GS30" s="209"/>
      <c r="GT30" s="211"/>
      <c r="GU30" s="209"/>
      <c r="GV30" s="118">
        <f>IF($AE30=2013,VLOOKUP(Brut!GX30,Semaines!$A$2:$L$523,11,FALSE),IF($AE30=2014,VLOOKUP(Brut!GX30,Semaines!$B$2:$L$523,10,FALSE),IF($AE30=2015,VLOOKUP(Brut!GX30,Semaines!$C$2:$L$523,9,FALSE),IF($AE30=2016,VLOOKUP(Brut!GX30,Semaines!$D$2:$L$523,8,FALSE),IF($AE30=2017,VLOOKUP(Brut!GX30,Semaines!$E$2:$L$523,7,FALSE),IF($AE30=2018,VLOOKUP(Brut!GX30,Semaines!$F$2:$L$523,6,FALSE),IF($AE30=2019,VLOOKUP(Brut!GX30,Semaines!$G$2:$L$523,5,FALSE),IF($AE30=2020,VLOOKUP(Brut!GX30,Semaines!$H$2:$L$523,4,FALSE),IF($AE30=2021,VLOOKUP(Brut!GX30,Semaines!$I$2:$L$523,3,FALSE),IF($AE30=2022,VLOOKUP(Brut!GX30,Semaines!$J$2:$L$523,2,FALSE),""))))))))))</f>
        <v>11</v>
      </c>
      <c r="GW30" s="119">
        <f>IF($AE30=2013,VLOOKUP(Brut!GX30,Semaines!$A$2:$L$523,12,FALSE),IF($AE30=2014,VLOOKUP(Brut!GX30,Semaines!$B$2:$L$523,11,FALSE),IF($AE30=2015,VLOOKUP(Brut!GX30,Semaines!$C$2:$L$523,10,FALSE),IF($AE30=2016,VLOOKUP(Brut!GX30,Semaines!$D$2:$L$523,9,FALSE),IF($AE30=2017,VLOOKUP(Brut!GX30,Semaines!$E$2:$L$523,8,FALSE),IF($AE30=2018,VLOOKUP(Brut!GX30,Semaines!$F$2:$L$523,7,FALSE),IF($AE30=2019,VLOOKUP(Brut!GX30,Semaines!$G$2:$L$523,6,FALSE),IF($AE30=2020,VLOOKUP(Brut!GX30,Semaines!$H$2:$L$523,5,FALSE),IF($AE30=2021,VLOOKUP(Brut!GX30,Semaines!$I$2:$L$523,4,FALSE),IF($AE30=2022,VLOOKUP(Brut!GX30,Semaines!$J$2:$L$523,3,FALSE),""))))))))))</f>
        <v>2019</v>
      </c>
      <c r="GX30" s="134"/>
      <c r="GY30" s="133"/>
      <c r="GZ30" s="208"/>
      <c r="HA30" s="214"/>
      <c r="HB30" s="215"/>
      <c r="HC30" s="182"/>
      <c r="HD30" s="209"/>
      <c r="HE30" s="208"/>
      <c r="HF30" s="118">
        <f>IF($AE30=2013,VLOOKUP(Brut!HH30,Semaines!$A$2:$L$523,11,FALSE),IF($AE30=2014,VLOOKUP(Brut!HH30,Semaines!$B$2:$L$523,10,FALSE),IF($AE30=2015,VLOOKUP(Brut!HH30,Semaines!$C$2:$L$523,9,FALSE),IF($AE30=2016,VLOOKUP(Brut!HH30,Semaines!$D$2:$L$523,8,FALSE),IF($AE30=2017,VLOOKUP(Brut!HH30,Semaines!$E$2:$L$523,7,FALSE),IF($AE30=2018,VLOOKUP(Brut!HH30,Semaines!$F$2:$L$523,6,FALSE),IF($AE30=2019,VLOOKUP(Brut!HH30,Semaines!$G$2:$L$523,5,FALSE),IF($AE30=2020,VLOOKUP(Brut!HH30,Semaines!$H$2:$L$523,4,FALSE),IF($AE30=2021,VLOOKUP(Brut!HH30,Semaines!$I$2:$L$523,3,FALSE),IF($AE30=2022,VLOOKUP(Brut!HH30,Semaines!$J$2:$L$523,2,FALSE),""))))))))))</f>
        <v>12</v>
      </c>
      <c r="HG30" s="119">
        <f>IF($AE30=2013,VLOOKUP(Brut!HH30,Semaines!$A$2:$L$523,12,FALSE),IF($AE30=2014,VLOOKUP(Brut!HH30,Semaines!$B$2:$L$523,11,FALSE),IF($AE30=2015,VLOOKUP(Brut!HH30,Semaines!$C$2:$L$523,10,FALSE),IF($AE30=2016,VLOOKUP(Brut!HH30,Semaines!$D$2:$L$523,9,FALSE),IF($AE30=2017,VLOOKUP(Brut!HH30,Semaines!$E$2:$L$523,8,FALSE),IF($AE30=2018,VLOOKUP(Brut!HH30,Semaines!$F$2:$L$523,7,FALSE),IF($AE30=2019,VLOOKUP(Brut!HH30,Semaines!$G$2:$L$523,6,FALSE),IF($AE30=2020,VLOOKUP(Brut!HH30,Semaines!$H$2:$L$523,5,FALSE),IF($AE30=2021,VLOOKUP(Brut!HH30,Semaines!$I$2:$L$523,4,FALSE),IF($AE30=2022,VLOOKUP(Brut!HH30,Semaines!$J$2:$L$523,3,FALSE),""))))))))))</f>
        <v>2019</v>
      </c>
      <c r="HH30" s="134"/>
      <c r="HI30" s="133"/>
      <c r="HJ30" s="210"/>
      <c r="HK30" s="209"/>
      <c r="HL30" s="118">
        <f>IF($AE30=2013,VLOOKUP(Brut!HN30,Semaines!$A$2:$L$523,11,FALSE),IF($AE30=2014,VLOOKUP(Brut!HN30,Semaines!$B$2:$L$523,10,FALSE),IF($AE30=2015,VLOOKUP(Brut!HN30,Semaines!$C$2:$L$523,9,FALSE),IF($AE30=2016,VLOOKUP(Brut!HN30,Semaines!$D$2:$L$523,8,FALSE),IF($AE30=2017,VLOOKUP(Brut!HN30,Semaines!$E$2:$L$523,7,FALSE),IF($AE30=2018,VLOOKUP(Brut!HN30,Semaines!$F$2:$L$523,6,FALSE),IF($AE30=2019,VLOOKUP(Brut!HN30,Semaines!$G$2:$L$523,5,FALSE),IF($AE30=2020,VLOOKUP(Brut!HN30,Semaines!$H$2:$L$523,4,FALSE),IF($AE30=2021,VLOOKUP(Brut!HN30,Semaines!$I$2:$L$523,3,FALSE),IF($AE30=2022,VLOOKUP(Brut!HN30,Semaines!$J$2:$L$523,2,FALSE),""))))))))))</f>
        <v>13</v>
      </c>
      <c r="HM30" s="119">
        <f>IF($AE30=2013,VLOOKUP(Brut!HN30,Semaines!$A$2:$L$523,12,FALSE),IF($AE30=2014,VLOOKUP(Brut!HN30,Semaines!$B$2:$L$523,11,FALSE),IF($AE30=2015,VLOOKUP(Brut!HN30,Semaines!$C$2:$L$523,10,FALSE),IF($AE30=2016,VLOOKUP(Brut!HN30,Semaines!$D$2:$L$523,9,FALSE),IF($AE30=2017,VLOOKUP(Brut!HN30,Semaines!$E$2:$L$523,8,FALSE),IF($AE30=2018,VLOOKUP(Brut!HN30,Semaines!$F$2:$L$523,7,FALSE),IF($AE30=2019,VLOOKUP(Brut!HN30,Semaines!$G$2:$L$523,6,FALSE),IF($AE30=2020,VLOOKUP(Brut!HN30,Semaines!$H$2:$L$523,5,FALSE),IF($AE30=2021,VLOOKUP(Brut!HN30,Semaines!$I$2:$L$523,4,FALSE),IF($AE30=2022,VLOOKUP(Brut!HN30,Semaines!$J$2:$L$523,3,FALSE),""))))))))))</f>
        <v>2019</v>
      </c>
      <c r="HN30" s="134"/>
      <c r="HO30" s="133"/>
      <c r="HP30" s="210"/>
      <c r="HQ30" s="211"/>
      <c r="HR30" s="210"/>
      <c r="HS30" s="209"/>
      <c r="HT30" s="209"/>
      <c r="HU30" s="208"/>
      <c r="HV30" s="208"/>
      <c r="HW30" s="210"/>
      <c r="HX30" s="209"/>
      <c r="HY30" s="229">
        <f>IF($AE30=2013,VLOOKUP(Brut!IA30,Semaines!$A$2:$L$523,11,FALSE),IF($AE30=2014,VLOOKUP(Brut!IA30,Semaines!$B$2:$L$523,10,FALSE),IF($AE30=2015,VLOOKUP(Brut!IA30,Semaines!$C$2:$L$523,9,FALSE),IF($AE30=2016,VLOOKUP(Brut!IA30,Semaines!$D$2:$L$523,8,FALSE),IF($AE30=2017,VLOOKUP(Brut!IA30,Semaines!$E$2:$L$523,7,FALSE),IF($AE30=2018,VLOOKUP(Brut!IA30,Semaines!$F$2:$L$523,6,FALSE),IF($AE30=2019,VLOOKUP(Brut!IA30,Semaines!$G$2:$L$523,5,FALSE),IF($AE30=2020,VLOOKUP(Brut!IA30,Semaines!$H$2:$L$523,4,FALSE),IF($AE30=2021,VLOOKUP(Brut!IA30,Semaines!$I$2:$L$523,3,FALSE),IF($AE30=2022,VLOOKUP(Brut!IA30,Semaines!$J$2:$L$523,2,FALSE),""))))))))))</f>
        <v>14</v>
      </c>
      <c r="HZ30" s="119">
        <f>IF($AE30=2013,VLOOKUP(Brut!IA30,Semaines!$A$2:$L$523,12,FALSE),IF($AE30=2014,VLOOKUP(Brut!IA30,Semaines!$B$2:$L$523,11,FALSE),IF($AE30=2015,VLOOKUP(Brut!IA30,Semaines!$C$2:$L$523,10,FALSE),IF($AE30=2016,VLOOKUP(Brut!IA30,Semaines!$D$2:$L$523,9,FALSE),IF($AE30=2017,VLOOKUP(Brut!IA30,Semaines!$E$2:$L$523,8,FALSE),IF($AE30=2018,VLOOKUP(Brut!IA30,Semaines!$F$2:$L$523,7,FALSE),IF($AE30=2019,VLOOKUP(Brut!IA30,Semaines!$G$2:$L$523,6,FALSE),IF($AE30=2020,VLOOKUP(Brut!IA30,Semaines!$H$2:$L$523,5,FALSE),IF($AE30=2021,VLOOKUP(Brut!IA30,Semaines!$I$2:$L$523,4,FALSE),IF($AE30=2022,VLOOKUP(Brut!IA30,Semaines!$J$2:$L$523,3,FALSE),""))))))))))</f>
        <v>2019</v>
      </c>
      <c r="IA30" s="134"/>
      <c r="IB30" s="133"/>
      <c r="IC30" s="118">
        <f>IF($AE30=2013,VLOOKUP(Brut!IE30,Semaines!$A$2:$L$523,11,FALSE),IF($AE30=2014,VLOOKUP(Brut!IE30,Semaines!$B$2:$L$523,10,FALSE),IF($AE30=2015,VLOOKUP(Brut!IE30,Semaines!$C$2:$L$523,9,FALSE),IF($AE30=2016,VLOOKUP(Brut!IE30,Semaines!$D$2:$L$523,8,FALSE),IF($AE30=2017,VLOOKUP(Brut!IE30,Semaines!$E$2:$L$523,7,FALSE),IF($AE30=2018,VLOOKUP(Brut!IE30,Semaines!$F$2:$L$523,6,FALSE),IF($AE30=2019,VLOOKUP(Brut!IE30,Semaines!$G$2:$L$523,5,FALSE),IF($AE30=2020,VLOOKUP(Brut!IE30,Semaines!$H$2:$L$523,4,FALSE),IF($AE30=2021,VLOOKUP(Brut!IE30,Semaines!$I$2:$L$523,3,FALSE),IF($AE30=2022,VLOOKUP(Brut!IE30,Semaines!$J$2:$L$523,2,FALSE),""))))))))))</f>
        <v>14</v>
      </c>
      <c r="ID30" s="119">
        <f>IF($AE30=2013,VLOOKUP(Brut!IE30,Semaines!$A$2:$L$523,12,FALSE),IF($AE30=2014,VLOOKUP(Brut!IE30,Semaines!$B$2:$L$523,11,FALSE),IF($AE30=2015,VLOOKUP(Brut!IE30,Semaines!$C$2:$L$523,10,FALSE),IF($AE30=2016,VLOOKUP(Brut!IE30,Semaines!$D$2:$L$523,9,FALSE),IF($AE30=2017,VLOOKUP(Brut!IE30,Semaines!$E$2:$L$523,8,FALSE),IF($AE30=2018,VLOOKUP(Brut!IE30,Semaines!$F$2:$L$523,7,FALSE),IF($AE30=2019,VLOOKUP(Brut!IE30,Semaines!$G$2:$L$523,6,FALSE),IF($AE30=2020,VLOOKUP(Brut!IE30,Semaines!$H$2:$L$523,5,FALSE),IF($AE30=2021,VLOOKUP(Brut!IE30,Semaines!$I$2:$L$523,4,FALSE),IF($AE30=2022,VLOOKUP(Brut!IE30,Semaines!$J$2:$L$523,3,FALSE),""))))))))))</f>
        <v>2019</v>
      </c>
      <c r="IE30" s="134"/>
      <c r="IF30" s="133"/>
      <c r="IG30" s="128">
        <f>IF(Import!AY20=0,"",Import!AY20)</f>
        <v>43613</v>
      </c>
      <c r="IH30" s="118">
        <f t="array" ref="IH30">IFERROR(IF(IG30="",IF(IE30="",IF(IC30="","",IF($AE30=2013,VLOOKUP(Brut!IE30+1,Semaines!$A$2:$L$523,11,FALSE),IF($AE30=2014,VLOOKUP(Brut!IE30+1,Semaines!$B$2:$L$523,10,FALSE),IF($AE30=2015,VLOOKUP(Brut!IE30+1,Semaines!$C$2:$L$523,9,FALSE),IF($AE30=2016,VLOOKUP(Brut!IE30+1,Semaines!$D$2:$L$523,8,FALSE),IF($AE30=2017,VLOOKUP(Brut!IE30+1,Semaines!$E$2:$L$523,7,FALSE),IF($AE30=2018,VLOOKUP(Brut!IE30+1,Semaines!$F$2:$L$523,6,FALSE),IF($AE30=2019,VLOOKUP(Brut!IE30+1,Semaines!$G$2:$L$523,5,FALSE),IF($AE30=2020,VLOOKUP(Brut!IE30+1,Semaines!$H$2:$L$523,4,FALSE),IF($AE30=2021,VLOOKUP(Brut!IE30+1,Semaines!$I$2:$L$523,3,FALSE),IF($AE30=2022,VLOOKUP(Brut!IE30+1,Semaines!$J$2:$L$523,2,FALSE),""))))))))))),IF(IF30="",IF($AE30=2013,VLOOKUP(Brut!IE30+1,Semaines!$A$2:$L$523,11,FALSE),IF($AE30=2014,VLOOKUP(Brut!IE30+1,Semaines!$B$2:$L$523,10,FALSE),IF($AE30=2015,VLOOKUP(Brut!IE30+1,Semaines!$C$2:$L$523,9,FALSE),IF($AE30=2016,VLOOKUP(Brut!IE30+1,Semaines!$D$2:$L$523,8,FALSE),IF($AE30=2017,VLOOKUP(Brut!IE30+1,Semaines!$E$2:$L$523,7,FALSE),IF($AE30=2018,VLOOKUP(Brut!IE30+1,Semaines!$F$2:$L$523,6,FALSE),IF($AE30=2019,VLOOKUP(Brut!IE30+1,Semaines!$G$2:$L$523,5,FALSE),IF($AE30=2020,VLOOKUP(Brut!IE30+1,Semaines!$H$2:$L$523,4,FALSE),IF($AE30=2021,VLOOKUP(Brut!IE30+1,Semaines!$I$2:$L$523,3,FALSE),IF($AE30=2022,VLOOKUP(Brut!IE30+1,Semaines!$J$2:$L$523,2,FALSE),"")))))))))),IF($AE30=2013,VLOOKUP(Brut!IG30+1,Semaines!$A$2:$L$523,11,FALSE),IF($AE30=2014,VLOOKUP(Brut!IG30+1,Semaines!$B$2:$L$523,10,FALSE),IF($AE30=2015,VLOOKUP(Brut!IG30+1,Semaines!$C$2:$L$523,9,FALSE),IF($AE30=2016,VLOOKUP(Brut!IG30+1,Semaines!$D$2:$L$523,8,FALSE),IF($AE30=2017,VLOOKUP(Brut!IG30+1,Semaines!$E$2:$L$523,7,FALSE),IF($AE30=2018,VLOOKUP(Brut!IG30+1,Semaines!$F$2:$L$523,6,FALSE),IF($AE30=2019,VLOOKUP(Brut!IG30+1,Semaines!$G$2:$L$523,5,FALSE),IF($AE30=2020,VLOOKUP(Brut!IG30+1,Semaines!$H$2:$L$523,4,FALSE),IF($AE30=2021,VLOOKUP(Brut!IG30+1,Semaines!$I$2:$L$523,3,FALSE),IF($AE30=2022,VLOOKUP(Brut!IG30+1,Semaines!$J$2:$L$523,2,FALSE),"")))))))))))),_xlfn.ISOWEEKNUM(IG30)),"")</f>
        <v>22</v>
      </c>
      <c r="II30" s="119">
        <f>IF(IG30="",IF(IF30="",IF(ID30="","",IF($AE30=2013,VLOOKUP(Brut!IJ30,Semaines!$A$2:$L$523,12,FALSE),IF($AE30=2014,VLOOKUP(Brut!IJ30,Semaines!$B$2:$L$523,11,FALSE),IF($AE30=2015,VLOOKUP(Brut!IJ30,Semaines!$C$2:$L$523,10,FALSE),IF($AE30=2016,VLOOKUP(Brut!IJ30,Semaines!$D$2:$L$523,9,FALSE),IF($AE30=2017,VLOOKUP(Brut!IJ30,Semaines!$E$2:$L$523,8,FALSE),IF($AE30=2018,VLOOKUP(Brut!IJ30,Semaines!$F$2:$L$523,7,FALSE),IF($AE30=2019,VLOOKUP(Brut!IJ30,Semaines!$G$2:$L$523,6,FALSE),IF($AE30=2020,VLOOKUP(Brut!IJ30,Semaines!$H$2:$L$523,5,FALSE),IF($AE30=2021,VLOOKUP(Brut!IJ30,Semaines!$I$2:$L$523,4,FALSE),IF($AE30=2022,VLOOKUP(Brut!IJ30,Semaines!$J$2:$L$523,3,FALSE),""))))))))))),IF(IE30="",IF($AE30=2013,VLOOKUP(Brut!IJ30,Semaines!$A$2:$L$523,12,FALSE),IF($AE30=2014,VLOOKUP(Brut!IJ30,Semaines!$B$2:$L$523,11,FALSE),IF($AE30=2015,VLOOKUP(Brut!IJ30,Semaines!$C$2:$L$523,10,FALSE),IF($AE30=2016,VLOOKUP(Brut!IJ30,Semaines!$D$2:$L$523,9,FALSE),IF($AE30=2017,VLOOKUP(Brut!IJ30,Semaines!$E$2:$L$523,8,FALSE),IF($AE30=2018,VLOOKUP(Brut!IJ30,Semaines!$F$2:$L$523,7,FALSE),IF($AE30=2019,VLOOKUP(Brut!IJ30,Semaines!$G$2:$L$523,6,FALSE),IF($AE30=2020,VLOOKUP(Brut!IJ30,Semaines!$H$2:$L$523,5,FALSE),IF($AE30=2021,VLOOKUP(Brut!IJ30,Semaines!$I$2:$L$523,4,FALSE),IF($AE30=2022,VLOOKUP(Brut!IJ30,Semaines!$J$2:$L$523,3,FALSE),"")))))))))),IF(ID30="","",IF($AE30=2013,VLOOKUP(Brut!IJ30,Semaines!$A$2:$L$523,12,FALSE),IF($AE30=2014,VLOOKUP(Brut!IJ30,Semaines!$B$2:$L$523,11,FALSE),IF($AE30=2015,VLOOKUP(Brut!IJ30,Semaines!$C$2:$L$523,10,FALSE),IF($AE30=2016,VLOOKUP(Brut!IJ30,Semaines!$D$2:$L$523,9,FALSE),IF($AE30=2017,VLOOKUP(Brut!IJ30,Semaines!$E$2:$L$523,8,FALSE),IF($AE30=2018,VLOOKUP(Brut!IJ30,Semaines!$F$2:$L$523,7,FALSE),IF($AE30=2019,VLOOKUP(Brut!IJ30,Semaines!$G$2:$L$523,6,FALSE),IF($AE30=2020,VLOOKUP(Brut!IJ30,Semaines!$H$2:$L$523,5,FALSE),IF($AE30=2021,VLOOKUP(Brut!IJ30,Semaines!$I$2:$L$523,4,FALSE),IF($AE30=2022,VLOOKUP(Brut!IJ30,Semaines!$J$2:$L$523,3,FALSE),""))))))))))))),IF(AND(MONTH(IG30)=12,_xlfn.ISOWEEKNUM(IG30)=1),YEAR(IG30)+1,YEAR(IG30)))</f>
        <v>2019</v>
      </c>
      <c r="IJ30" s="135"/>
      <c r="IK30" s="136"/>
      <c r="IL30" s="208"/>
      <c r="IM30" s="118">
        <f>IF($AE30=2013,VLOOKUP(Brut!IO30,Semaines!$A$2:$L$523,11,FALSE),IF($AE30=2014,VLOOKUP(Brut!IO30,Semaines!$B$2:$L$523,10,FALSE),IF($AE30=2015,VLOOKUP(Brut!IO30,Semaines!$C$2:$L$523,9,FALSE),IF($AE30=2016,VLOOKUP(Brut!IO30,Semaines!$D$2:$L$523,8,FALSE),IF($AE30=2017,VLOOKUP(Brut!IO30,Semaines!$E$2:$L$523,7,FALSE),IF($AE30=2018,VLOOKUP(Brut!IO30,Semaines!$F$2:$L$523,6,FALSE),IF($AE30=2019,VLOOKUP(Brut!IO30,Semaines!$G$2:$L$523,5,FALSE),IF($AE30=2020,VLOOKUP(Brut!IO30,Semaines!$H$2:$L$523,4,FALSE),IF($AE30=2021,VLOOKUP(Brut!IO30,Semaines!$I$2:$L$523,3,FALSE),IF($AE30=2022,VLOOKUP(Brut!IO30,Semaines!$J$2:$L$523,2,FALSE),""))))))))))</f>
        <v>15</v>
      </c>
      <c r="IN30" s="119">
        <f>IF($AE30=2013,VLOOKUP(Brut!IO30,Semaines!$A$2:$L$523,12,FALSE),IF($AE30=2014,VLOOKUP(Brut!IO30,Semaines!$B$2:$L$523,11,FALSE),IF($AE30=2015,VLOOKUP(Brut!IO30,Semaines!$C$2:$L$523,10,FALSE),IF($AE30=2016,VLOOKUP(Brut!IO30,Semaines!$D$2:$L$523,9,FALSE),IF($AE30=2017,VLOOKUP(Brut!IO30,Semaines!$E$2:$L$523,8,FALSE),IF($AE30=2018,VLOOKUP(Brut!IO30,Semaines!$F$2:$L$523,7,FALSE),IF($AE30=2019,VLOOKUP(Brut!IO30,Semaines!$G$2:$L$523,6,FALSE),IF($AE30=2020,VLOOKUP(Brut!IO30,Semaines!$H$2:$L$523,5,FALSE),IF($AE30=2021,VLOOKUP(Brut!IO30,Semaines!$I$2:$L$523,4,FALSE),IF($AE30=2022,VLOOKUP(Brut!IO30,Semaines!$J$2:$L$523,3,FALSE),""))))))))))</f>
        <v>2019</v>
      </c>
      <c r="IO30" s="134"/>
      <c r="IP30" s="133"/>
      <c r="IQ30" s="118">
        <f>IF($AE30=2013,VLOOKUP(Brut!IS30,Semaines!$A$2:$L$523,11,FALSE),IF($AE30=2014,VLOOKUP(Brut!IS30,Semaines!$B$2:$L$523,10,FALSE),IF($AE30=2015,VLOOKUP(Brut!IS30,Semaines!$C$2:$L$523,9,FALSE),IF($AE30=2016,VLOOKUP(Brut!IS30,Semaines!$D$2:$L$523,8,FALSE),IF($AE30=2017,VLOOKUP(Brut!IS30,Semaines!$E$2:$L$523,7,FALSE),IF($AE30=2018,VLOOKUP(Brut!IS30,Semaines!$F$2:$L$523,6,FALSE),IF($AE30=2019,VLOOKUP(Brut!IS30,Semaines!$G$2:$L$523,5,FALSE),IF($AE30=2020,VLOOKUP(Brut!IS30,Semaines!$H$2:$L$523,4,FALSE),IF($AE30=2021,VLOOKUP(Brut!IS30,Semaines!$I$2:$L$523,3,FALSE),IF($AE30=2022,VLOOKUP(Brut!IS30,Semaines!$J$2:$L$523,2,FALSE),""))))))))))</f>
        <v>16</v>
      </c>
      <c r="IR30" s="119">
        <f>IF($AE30=2013,VLOOKUP(Brut!IS30,Semaines!$A$2:$L$523,12,FALSE),IF($AE30=2014,VLOOKUP(Brut!IS30,Semaines!$B$2:$L$523,11,FALSE),IF($AE30=2015,VLOOKUP(Brut!IS30,Semaines!$C$2:$L$523,10,FALSE),IF($AE30=2016,VLOOKUP(Brut!IS30,Semaines!$D$2:$L$523,9,FALSE),IF($AE30=2017,VLOOKUP(Brut!IS30,Semaines!$E$2:$L$523,8,FALSE),IF($AE30=2018,VLOOKUP(Brut!IS30,Semaines!$F$2:$L$523,7,FALSE),IF($AE30=2019,VLOOKUP(Brut!IS30,Semaines!$G$2:$L$523,6,FALSE),IF($AE30=2020,VLOOKUP(Brut!IS30,Semaines!$H$2:$L$523,5,FALSE),IF($AE30=2021,VLOOKUP(Brut!IS30,Semaines!$I$2:$L$523,4,FALSE),IF($AE30=2022,VLOOKUP(Brut!IS30,Semaines!$J$2:$L$523,3,FALSE),""))))))))))</f>
        <v>2019</v>
      </c>
      <c r="IS30" s="134"/>
      <c r="IT30" s="230"/>
      <c r="IU30" s="210"/>
      <c r="IV30" s="209"/>
      <c r="IW30" s="208"/>
      <c r="IX30" s="208"/>
      <c r="IY30" s="118">
        <f>IF($AE30=2013,VLOOKUP(Brut!JA30,Semaines!$A$2:$L$523,11,FALSE),IF($AE30=2014,VLOOKUP(Brut!JA30,Semaines!$B$2:$L$523,10,FALSE),IF($AE30=2015,VLOOKUP(Brut!JA30,Semaines!$C$2:$L$523,9,FALSE),IF($AE30=2016,VLOOKUP(Brut!JA30,Semaines!$D$2:$L$523,8,FALSE),IF($AE30=2017,VLOOKUP(Brut!JA30,Semaines!$E$2:$L$523,7,FALSE),IF($AE30=2018,VLOOKUP(Brut!JA30,Semaines!$F$2:$L$523,6,FALSE),IF($AE30=2019,VLOOKUP(Brut!JA30,Semaines!$G$2:$L$523,5,FALSE),IF($AE30=2020,VLOOKUP(Brut!JA30,Semaines!$H$2:$L$523,4,FALSE),IF($AE30=2021,VLOOKUP(Brut!JA30,Semaines!$I$2:$L$523,3,FALSE),IF($AE30=2022,VLOOKUP(Brut!JA30,Semaines!$J$2:$L$523,2,FALSE),""))))))))))</f>
        <v>16</v>
      </c>
      <c r="IZ30" s="119">
        <f>IF($AE30=2013,VLOOKUP(Brut!JA30,Semaines!$A$2:$L$523,12,FALSE),IF($AE30=2014,VLOOKUP(Brut!JA30,Semaines!$B$2:$L$523,11,FALSE),IF($AE30=2015,VLOOKUP(Brut!JA30,Semaines!$C$2:$L$523,10,FALSE),IF($AE30=2016,VLOOKUP(Brut!JA30,Semaines!$D$2:$L$523,9,FALSE),IF($AE30=2017,VLOOKUP(Brut!JA30,Semaines!$E$2:$L$523,8,FALSE),IF($AE30=2018,VLOOKUP(Brut!JA30,Semaines!$F$2:$L$523,7,FALSE),IF($AE30=2019,VLOOKUP(Brut!JA30,Semaines!$G$2:$L$523,6,FALSE),IF($AE30=2020,VLOOKUP(Brut!JA30,Semaines!$H$2:$L$523,5,FALSE),IF($AE30=2021,VLOOKUP(Brut!JA30,Semaines!$I$2:$L$523,4,FALSE),IF($AE30=2022,VLOOKUP(Brut!JA30,Semaines!$J$2:$L$523,3,FALSE),""))))))))))</f>
        <v>2019</v>
      </c>
      <c r="JA30" s="134"/>
      <c r="JB30" s="133"/>
      <c r="JC30" s="210"/>
      <c r="JD30" s="211"/>
      <c r="JE30" s="210"/>
      <c r="JF30" s="209"/>
      <c r="JG30" s="208"/>
      <c r="JH30" s="118">
        <f>IF($AE30=2013,VLOOKUP(Brut!JJ30,Semaines!$A$2:$L$523,11,FALSE),IF($AE30=2014,VLOOKUP(Brut!JJ30,Semaines!$B$2:$L$523,10,FALSE),IF($AE30=2015,VLOOKUP(Brut!JJ30,Semaines!$C$2:$L$523,9,FALSE),IF($AE30=2016,VLOOKUP(Brut!JJ30,Semaines!$D$2:$L$523,8,FALSE),IF($AE30=2017,VLOOKUP(Brut!JJ30,Semaines!$E$2:$L$523,7,FALSE),IF($AE30=2018,VLOOKUP(Brut!JJ30,Semaines!$F$2:$L$523,6,FALSE),IF($AE30=2019,VLOOKUP(Brut!JJ30,Semaines!$G$2:$L$523,5,FALSE),IF($AE30=2020,VLOOKUP(Brut!JJ30,Semaines!$H$2:$L$523,4,FALSE),IF($AE30=2021,VLOOKUP(Brut!JJ30,Semaines!$I$2:$L$523,3,FALSE),IF($AE30=2022,VLOOKUP(Brut!JJ30,Semaines!$J$2:$L$523,2,FALSE),""))))))))))</f>
        <v>17</v>
      </c>
      <c r="JI30" s="119">
        <f>IF($AE30=2013,VLOOKUP(Brut!JJ30,Semaines!$A$2:$L$523,12,FALSE),IF($AE30=2014,VLOOKUP(Brut!JJ30,Semaines!$B$2:$L$523,11,FALSE),IF($AE30=2015,VLOOKUP(Brut!JJ30,Semaines!$C$2:$L$523,10,FALSE),IF($AE30=2016,VLOOKUP(Brut!JJ30,Semaines!$D$2:$L$523,9,FALSE),IF($AE30=2017,VLOOKUP(Brut!JJ30,Semaines!$E$2:$L$523,8,FALSE),IF($AE30=2018,VLOOKUP(Brut!JJ30,Semaines!$F$2:$L$523,7,FALSE),IF($AE30=2019,VLOOKUP(Brut!JJ30,Semaines!$G$2:$L$523,6,FALSE),IF($AE30=2020,VLOOKUP(Brut!JJ30,Semaines!$H$2:$L$523,5,FALSE),IF($AE30=2021,VLOOKUP(Brut!JJ30,Semaines!$I$2:$L$523,4,FALSE),IF($AE30=2022,VLOOKUP(Brut!JJ30,Semaines!$J$2:$L$523,3,FALSE),""))))))))))</f>
        <v>2019</v>
      </c>
      <c r="JJ30" s="134"/>
      <c r="JK30" s="133"/>
      <c r="JL30" s="118">
        <f>IF($AE30=2013,VLOOKUP(Brut!JN30,Semaines!$A$2:$L$523,11,FALSE),IF($AE30=2014,VLOOKUP(Brut!JN30,Semaines!$B$2:$L$523,10,FALSE),IF($AE30=2015,VLOOKUP(Brut!JN30,Semaines!$C$2:$L$523,9,FALSE),IF($AE30=2016,VLOOKUP(Brut!JN30,Semaines!$D$2:$L$523,8,FALSE),IF($AE30=2017,VLOOKUP(Brut!JN30,Semaines!$E$2:$L$523,7,FALSE),IF($AE30=2018,VLOOKUP(Brut!JN30,Semaines!$F$2:$L$523,6,FALSE),IF($AE30=2019,VLOOKUP(Brut!JN30,Semaines!$G$2:$L$523,5,FALSE),IF($AE30=2020,VLOOKUP(Brut!JN30,Semaines!$H$2:$L$523,4,FALSE),IF($AE30=2021,VLOOKUP(Brut!JN30,Semaines!$I$2:$L$523,3,FALSE),IF($AE30=2022,VLOOKUP(Brut!JN30,Semaines!$J$2:$L$523,2,FALSE),""))))))))))</f>
        <v>18</v>
      </c>
      <c r="JM30" s="119">
        <f>IF($AE30=2013,VLOOKUP(Brut!JN30,Semaines!$A$2:$L$523,12,FALSE),IF($AE30=2014,VLOOKUP(Brut!JN30,Semaines!$B$2:$L$523,11,FALSE),IF($AE30=2015,VLOOKUP(Brut!JN30,Semaines!$C$2:$L$523,10,FALSE),IF($AE30=2016,VLOOKUP(Brut!JN30,Semaines!$D$2:$L$523,9,FALSE),IF($AE30=2017,VLOOKUP(Brut!JN30,Semaines!$E$2:$L$523,8,FALSE),IF($AE30=2018,VLOOKUP(Brut!JN30,Semaines!$F$2:$L$523,7,FALSE),IF($AE30=2019,VLOOKUP(Brut!JN30,Semaines!$G$2:$L$523,6,FALSE),IF($AE30=2020,VLOOKUP(Brut!JN30,Semaines!$H$2:$L$523,5,FALSE),IF($AE30=2021,VLOOKUP(Brut!JN30,Semaines!$I$2:$L$523,4,FALSE),IF($AE30=2022,VLOOKUP(Brut!JN30,Semaines!$J$2:$L$523,3,FALSE),""))))))))))</f>
        <v>2019</v>
      </c>
      <c r="JN30" s="134"/>
      <c r="JO30" s="133"/>
      <c r="JP30" s="128">
        <f>IF(Import!BC20=0,"",Import!BC20)</f>
        <v>43636</v>
      </c>
      <c r="JQ30" s="118">
        <f t="array" ref="JQ30">IFERROR(IF(JP30="",IF(JN30="",IF(JL30="","",IF($AE30=2013,VLOOKUP(Brut!JN30+1,Semaines!$A$2:$L$523,11,FALSE),IF($AE30=2014,VLOOKUP(Brut!JN30+1,Semaines!$B$2:$L$523,10,FALSE),IF($AE30=2015,VLOOKUP(Brut!JN30+1,Semaines!$C$2:$L$523,9,FALSE),IF($AE30=2016,VLOOKUP(Brut!JN30+1,Semaines!$D$2:$L$523,8,FALSE),IF($AE30=2017,VLOOKUP(Brut!JN30+1,Semaines!$E$2:$L$523,7,FALSE),IF($AE30=2018,VLOOKUP(Brut!JN30+1,Semaines!$F$2:$L$523,6,FALSE),IF($AE30=2019,VLOOKUP(Brut!JN30+1,Semaines!$G$2:$L$523,5,FALSE),IF($AE30=2020,VLOOKUP(Brut!JN30+1,Semaines!$H$2:$L$523,4,FALSE),IF($AE30=2021,VLOOKUP(Brut!JN30+1,Semaines!$I$2:$L$523,3,FALSE),IF($AE30=2022,VLOOKUP(Brut!JN30+1,Semaines!$J$2:$L$523,2,FALSE),""))))))))))),IF(JO30="",IF($AE30=2013,VLOOKUP(Brut!JN30+1,Semaines!$A$2:$L$523,11,FALSE),IF($AE30=2014,VLOOKUP(Brut!JN30+1,Semaines!$B$2:$L$523,10,FALSE),IF($AE30=2015,VLOOKUP(Brut!JN30+1,Semaines!$C$2:$L$523,9,FALSE),IF($AE30=2016,VLOOKUP(Brut!JN30+1,Semaines!$D$2:$L$523,8,FALSE),IF($AE30=2017,VLOOKUP(Brut!JN30+1,Semaines!$E$2:$L$523,7,FALSE),IF($AE30=2018,VLOOKUP(Brut!JN30+1,Semaines!$F$2:$L$523,6,FALSE),IF($AE30=2019,VLOOKUP(Brut!JN30+1,Semaines!$G$2:$L$523,5,FALSE),IF($AE30=2020,VLOOKUP(Brut!JN30+1,Semaines!$H$2:$L$523,4,FALSE),IF($AE30=2021,VLOOKUP(Brut!JN30+1,Semaines!$I$2:$L$523,3,FALSE),IF($AE30=2022,VLOOKUP(Brut!JN30+1,Semaines!$J$2:$L$523,2,FALSE),"")))))))))),IF($AE30=2013,VLOOKUP(Brut!JP30+1,Semaines!$A$2:$L$523,11,FALSE),IF($AE30=2014,VLOOKUP(Brut!JP30+1,Semaines!$B$2:$L$523,10,FALSE),IF($AE30=2015,VLOOKUP(Brut!JP30+1,Semaines!$C$2:$L$523,9,FALSE),IF($AE30=2016,VLOOKUP(Brut!JP30+1,Semaines!$D$2:$L$523,8,FALSE),IF($AE30=2017,VLOOKUP(Brut!JP30+1,Semaines!$E$2:$L$523,7,FALSE),IF($AE30=2018,VLOOKUP(Brut!JP30+1,Semaines!$F$2:$L$523,6,FALSE),IF($AE30=2019,VLOOKUP(Brut!JP30+1,Semaines!$G$2:$L$523,5,FALSE),IF($AE30=2020,VLOOKUP(Brut!JP30+1,Semaines!$H$2:$L$523,4,FALSE),IF($AE30=2021,VLOOKUP(Brut!JP30+1,Semaines!$I$2:$L$523,3,FALSE),IF($AE30=2022,VLOOKUP(Brut!JP30+1,Semaines!$J$2:$L$523,2,FALSE),"")))))))))))),_xlfn.ISOWEEKNUM(JP30)),"")</f>
        <v>25</v>
      </c>
      <c r="JR30" s="119">
        <f>IF(JP30="",IF(JO30="",IF(JM30="","",IF($AE30=2013,VLOOKUP(Brut!JS30,Semaines!$A$2:$L$523,12,FALSE),IF($AE30=2014,VLOOKUP(Brut!JS30,Semaines!$B$2:$L$523,11,FALSE),IF($AE30=2015,VLOOKUP(Brut!JS30,Semaines!$C$2:$L$523,10,FALSE),IF($AE30=2016,VLOOKUP(Brut!JS30,Semaines!$D$2:$L$523,9,FALSE),IF($AE30=2017,VLOOKUP(Brut!JS30,Semaines!$E$2:$L$523,8,FALSE),IF($AE30=2018,VLOOKUP(Brut!JS30,Semaines!$F$2:$L$523,7,FALSE),IF($AE30=2019,VLOOKUP(Brut!JS30,Semaines!$G$2:$L$523,6,FALSE),IF($AE30=2020,VLOOKUP(Brut!JS30,Semaines!$H$2:$L$523,5,FALSE),IF($AE30=2021,VLOOKUP(Brut!JS30,Semaines!$I$2:$L$523,4,FALSE),IF($AE30=2022,VLOOKUP(Brut!JS30,Semaines!$J$2:$L$523,3,FALSE),""))))))))))),IF(JN30="",IF($AE30=2013,VLOOKUP(Brut!JS30,Semaines!$A$2:$L$523,12,FALSE),IF($AE30=2014,VLOOKUP(Brut!JS30,Semaines!$B$2:$L$523,11,FALSE),IF($AE30=2015,VLOOKUP(Brut!JS30,Semaines!$C$2:$L$523,10,FALSE),IF($AE30=2016,VLOOKUP(Brut!JS30,Semaines!$D$2:$L$523,9,FALSE),IF($AE30=2017,VLOOKUP(Brut!JS30,Semaines!$E$2:$L$523,8,FALSE),IF($AE30=2018,VLOOKUP(Brut!JS30,Semaines!$F$2:$L$523,7,FALSE),IF($AE30=2019,VLOOKUP(Brut!JS30,Semaines!$G$2:$L$523,6,FALSE),IF($AE30=2020,VLOOKUP(Brut!JS30,Semaines!$H$2:$L$523,5,FALSE),IF($AE30=2021,VLOOKUP(Brut!JS30,Semaines!$I$2:$L$523,4,FALSE),IF($AE30=2022,VLOOKUP(Brut!JS30,Semaines!$J$2:$L$523,3,FALSE),"")))))))))),IF(JM30="","",IF($AE30=2013,VLOOKUP(Brut!JS30,Semaines!$A$2:$L$523,12,FALSE),IF($AE30=2014,VLOOKUP(Brut!JS30,Semaines!$B$2:$L$523,11,FALSE),IF($AE30=2015,VLOOKUP(Brut!JS30,Semaines!$C$2:$L$523,10,FALSE),IF($AE30=2016,VLOOKUP(Brut!JS30,Semaines!$D$2:$L$523,9,FALSE),IF($AE30=2017,VLOOKUP(Brut!JS30,Semaines!$E$2:$L$523,8,FALSE),IF($AE30=2018,VLOOKUP(Brut!JS30,Semaines!$F$2:$L$523,7,FALSE),IF($AE30=2019,VLOOKUP(Brut!JS30,Semaines!$G$2:$L$523,6,FALSE),IF($AE30=2020,VLOOKUP(Brut!JS30,Semaines!$H$2:$L$523,5,FALSE),IF($AE30=2021,VLOOKUP(Brut!JS30,Semaines!$I$2:$L$523,4,FALSE),IF($AE30=2022,VLOOKUP(Brut!JS30,Semaines!$J$2:$L$523,3,FALSE),""))))))))))))),IF(AND(MONTH(JP30)=12,_xlfn.ISOWEEKNUM(JP30)=1),YEAR(JP30)+1,YEAR(JP30)))</f>
        <v>2019</v>
      </c>
      <c r="JS30" s="224">
        <f>IFERROR(IF(JP30="",IF(AND(Brut!W30&lt;&gt;"Pas ouvert",Brut!W30&lt;&gt;"Annulé"),IF(Brut!JP30="",SUM(Brut!JN30-Brut!AD30),SUM(Brut!JP30-Brut!AD30)),IF(Brut!W30="Annulé","Annulé","Pas ouvert")),SUM(Brut!JU30-Brut!AD30)),"")</f>
        <v>40</v>
      </c>
      <c r="JT30" s="225">
        <f>IF(OR(JS30="Annulé",JS30=""),"",IF(JS30="Pas ouvert",IF(JQ30="","",INT(SUM(Brut!JU30-Brut!AD30)/4)),INT(JS30/4)))</f>
        <v>10</v>
      </c>
      <c r="JU30" s="226" t="str">
        <f t="shared" si="16"/>
        <v>Mois</v>
      </c>
      <c r="JV30" s="227" t="str">
        <f>IF(OR(JS30="Annulé",JS30=""),"",IF(JS30="Pas ouvert",IF(JQ30="","",SUM(Brut!JU30-Brut!AD30)-(JT30*4)),IF(JS30-(JT30*4)=0,"",JS30-(JT30*4))))</f>
        <v/>
      </c>
      <c r="JW30" s="228" t="str">
        <f t="shared" si="17"/>
        <v/>
      </c>
      <c r="JY30" s="208"/>
    </row>
    <row r="31" spans="1:285" x14ac:dyDescent="0.3">
      <c r="A31" s="235" t="str">
        <f>IF(Import!A21=0,"",Import!A21)</f>
        <v>20</v>
      </c>
      <c r="B31" s="236" t="str">
        <f>IF(Import!D21=0,"",Import!D21)</f>
        <v>20</v>
      </c>
      <c r="C31" s="236" t="str">
        <f>IF(Import!E21=0,"",Import!E21)</f>
        <v/>
      </c>
      <c r="D31" s="237" t="str">
        <f t="shared" si="11"/>
        <v/>
      </c>
      <c r="E31" s="236" t="str">
        <f>IF(Import!I21=0,"",Import!I21)</f>
        <v/>
      </c>
      <c r="F31" s="236" t="str">
        <f>IF(Import!J21="","",Import!J21)</f>
        <v/>
      </c>
      <c r="G31" s="236" t="str">
        <f>IF(Import!K21="","",Import!K21)</f>
        <v/>
      </c>
      <c r="H31" s="238" t="str">
        <f>IF(Import!L21=0,"",Import!L21)</f>
        <v>17</v>
      </c>
      <c r="I31" s="236" t="str">
        <f>IF(Import!N21=0,"",Import!N21)</f>
        <v/>
      </c>
      <c r="J31" s="239"/>
      <c r="K31" s="130">
        <f>IF(Import!O21=0,"",Import!O21)</f>
        <v>42851</v>
      </c>
      <c r="L31" s="130">
        <f>IF(Import!P21=0,"",Import!P21)</f>
        <v>43195</v>
      </c>
      <c r="M31" s="233" t="str">
        <f>IF(L31&lt;&gt;"","Annulé",IF(Import!R21=0,"",Import!R21))</f>
        <v>Annulé</v>
      </c>
      <c r="N31" s="233" t="str">
        <f>IF(L31&lt;&gt;"","Annulé",IF(Import!S21=0,"",Import!S21))</f>
        <v>Annulé</v>
      </c>
      <c r="O31" s="233" t="str">
        <f>IF(N31="Annulé","Annulé",IF(Import!T21=0,"",Import!T21))</f>
        <v>Annulé</v>
      </c>
      <c r="P31" s="130" t="str">
        <f>IF(Import!U21=0,IF($L31&lt;&gt;"","Annulé",IF($K31="","","En attente")),Import!U21)</f>
        <v>Annulé</v>
      </c>
      <c r="Q31" s="130" t="str">
        <f>IF(Import!V21=0,IF($L31&lt;&gt;"","Annulé",IF($K31="","","En attente")),Import!V21)</f>
        <v>Annulé</v>
      </c>
      <c r="R31" s="130" t="str">
        <f>IF(Import!W21=0,IF($L31&lt;&gt;"","Annulé",IF($K31="","","En attente")),Import!W21)</f>
        <v>Annulé</v>
      </c>
      <c r="S31" s="130" t="str">
        <f>IF(Import!X21=0,IF($L31&lt;&gt;"","Annulé",IF($K31="","","En attente")),Import!X21)</f>
        <v>Annulé</v>
      </c>
      <c r="T31" s="130" t="str">
        <f>IF(Import!Y21=0,IF($L31&lt;&gt;"","Annulé",IF($K31="","","En attente")),Import!Y21)</f>
        <v>Annulé</v>
      </c>
      <c r="U31" s="130" t="str">
        <f>IF(Import!Z21=0,IF($L31&lt;&gt;"","Annulé",IF($K31="","","En attente")),Import!Z21)</f>
        <v>Annulé</v>
      </c>
      <c r="V31" s="131"/>
      <c r="W31" s="130" t="str">
        <f>IF($L31&lt;&gt;"","Annulé",IF(Import!AA21=0,IF(K31="","","Pas ouvert"),Import!AA21))</f>
        <v>Annulé</v>
      </c>
      <c r="X31" s="130" t="str">
        <f>IF($L31&lt;&gt;"","Annulé",IF(Import!AB21=0,IF($W31&lt;&gt;"",IF(W31="Pas ouvert","Pas ouvert","En cours"),""),Import!AB21))</f>
        <v>Annulé</v>
      </c>
      <c r="Y31" s="233" t="str">
        <f>IF($L31&lt;&gt;"","Annulé",IF(Import!AC21=0,"",Import!AC21))</f>
        <v>Annulé</v>
      </c>
      <c r="Z31" s="233" t="str">
        <f>IF($L31&lt;&gt;"","Annulé",IF(Import!AD21=0,"",Import!AD21))</f>
        <v>Annulé</v>
      </c>
      <c r="AA31" s="234" t="str">
        <f t="shared" si="12"/>
        <v>Annulé</v>
      </c>
      <c r="AB31" s="129" t="str">
        <f t="shared" si="13"/>
        <v/>
      </c>
      <c r="AC31" s="207"/>
      <c r="AD31" s="231" t="str">
        <f t="shared" si="14"/>
        <v/>
      </c>
      <c r="AE31" s="232" t="str">
        <f t="shared" si="15"/>
        <v/>
      </c>
      <c r="AF31" s="128" t="str">
        <f>IF(Import!AE21=0,"",Import!AE21)</f>
        <v/>
      </c>
      <c r="AG31" s="211"/>
      <c r="AH31" s="209"/>
      <c r="AI31" s="208"/>
      <c r="AJ31" s="118" t="str">
        <f>IF($AE31=2013,VLOOKUP(Brut!AJ31,Semaines!$A$2:$L$523,11,FALSE),IF($AE31=2014,VLOOKUP(Brut!AJ31,Semaines!$B$2:$L$523,10,FALSE),IF($AE31=2015,VLOOKUP(Brut!AJ31,Semaines!$C$2:$L$523,9,FALSE),IF($AE31=2016,VLOOKUP(Brut!AJ31,Semaines!$D$2:$L$523,8,FALSE),IF($AE31=2017,VLOOKUP(Brut!AJ31,Semaines!$E$2:$L$523,7,FALSE),IF($AE31=2018,VLOOKUP(Brut!AJ31,Semaines!$F$2:$L$523,6,FALSE),IF($AE31=2019,VLOOKUP(Brut!AJ31,Semaines!$G$2:$L$523,5,FALSE),IF($AE31=2020,VLOOKUP(Brut!AJ31,Semaines!$H$2:$L$523,4,FALSE),IF($AE31=2021,VLOOKUP(Brut!AJ31,Semaines!$I$2:$L$523,3,FALSE),IF($AE31=2022,VLOOKUP(Brut!AJ31,Semaines!$J$2:$L$523,2,FALSE),""))))))))))</f>
        <v/>
      </c>
      <c r="AK31" s="119" t="str">
        <f>IF($AE31=2013,VLOOKUP(Brut!AJ31,Semaines!$A$2:$L$523,12,FALSE),IF($AE31=2014,VLOOKUP(Brut!AJ31,Semaines!$B$2:$L$523,11,FALSE),IF($AE31=2015,VLOOKUP(Brut!AJ31,Semaines!$C$2:$L$523,10,FALSE),IF($AE31=2016,VLOOKUP(Brut!AJ31,Semaines!$D$2:$L$523,9,FALSE),IF($AE31=2017,VLOOKUP(Brut!AJ31,Semaines!$E$2:$L$523,8,FALSE),IF($AE31=2018,VLOOKUP(Brut!AJ31,Semaines!$F$2:$L$523,7,FALSE),IF($AE31=2019,VLOOKUP(Brut!AJ31,Semaines!$G$2:$L$523,6,FALSE),IF($AE31=2020,VLOOKUP(Brut!AJ31,Semaines!$H$2:$L$523,5,FALSE),IF($AE31=2021,VLOOKUP(Brut!AJ31,Semaines!$I$2:$L$523,4,FALSE),IF($AE31=2022,VLOOKUP(Brut!AJ31,Semaines!$J$2:$L$523,3,FALSE),""))))))))))</f>
        <v/>
      </c>
      <c r="AL31" s="132"/>
      <c r="AM31" s="133"/>
      <c r="AN31" s="128" t="str">
        <f>IF(Import!AI21=0,"",Import!AI21)</f>
        <v/>
      </c>
      <c r="AO31" s="118" t="str">
        <f t="array" ref="AO31">IFERROR(IF(AN31="",IF(AL31="",IF(AJ31="","",IF($AE31=2013,VLOOKUP(Brut!AJ31+1,Semaines!$A$2:$L$523,11,FALSE),IF($AE31=2014,VLOOKUP(Brut!AJ31+1,Semaines!$B$2:$L$523,10,FALSE),IF($AE31=2015,VLOOKUP(Brut!AJ31+1,Semaines!$C$2:$L$523,9,FALSE),IF($AE31=2016,VLOOKUP(Brut!AJ31+1,Semaines!$D$2:$L$523,8,FALSE),IF($AE31=2017,VLOOKUP(Brut!AJ31+1,Semaines!$E$2:$L$523,7,FALSE),IF($AE31=2018,VLOOKUP(Brut!AJ31+1,Semaines!$F$2:$L$523,6,FALSE),IF($AE31=2019,VLOOKUP(Brut!AJ31+1,Semaines!$G$2:$L$523,5,FALSE),IF($AE31=2020,VLOOKUP(Brut!AJ31+1,Semaines!$H$2:$L$523,4,FALSE),IF($AE31=2021,VLOOKUP(Brut!AJ31+1,Semaines!$I$2:$L$523,3,FALSE),IF($AE31=2022,VLOOKUP(Brut!AJ31+1,Semaines!$J$2:$L$523,2,FALSE),""))))))))))),IF(AM31="",IF($AE31=2013,VLOOKUP(Brut!AJ31+1,Semaines!$A$2:$L$523,11,FALSE),IF($AE31=2014,VLOOKUP(Brut!AJ31+1,Semaines!$B$2:$L$523,10,FALSE),IF($AE31=2015,VLOOKUP(Brut!AJ31+1,Semaines!$C$2:$L$523,9,FALSE),IF($AE31=2016,VLOOKUP(Brut!AJ31+1,Semaines!$D$2:$L$523,8,FALSE),IF($AE31=2017,VLOOKUP(Brut!AJ31+1,Semaines!$E$2:$L$523,7,FALSE),IF($AE31=2018,VLOOKUP(Brut!AJ31+1,Semaines!$F$2:$L$523,6,FALSE),IF($AE31=2019,VLOOKUP(Brut!AJ31+1,Semaines!$G$2:$L$523,5,FALSE),IF($AE31=2020,VLOOKUP(Brut!AJ31+1,Semaines!$H$2:$L$523,4,FALSE),IF($AE31=2021,VLOOKUP(Brut!AJ31+1,Semaines!$I$2:$L$523,3,FALSE),IF($AE31=2022,VLOOKUP(Brut!AJ31+1,Semaines!$J$2:$L$523,2,FALSE),"")))))))))),IF($AE31=2013,VLOOKUP(Brut!AL31+1,Semaines!$A$2:$L$523,11,FALSE),IF($AE31=2014,VLOOKUP(Brut!AL31+1,Semaines!$B$2:$L$523,10,FALSE),IF($AE31=2015,VLOOKUP(Brut!AL31+1,Semaines!$C$2:$L$523,9,FALSE),IF($AE31=2016,VLOOKUP(Brut!AL31+1,Semaines!$D$2:$L$523,8,FALSE),IF($AE31=2017,VLOOKUP(Brut!AL31+1,Semaines!$E$2:$L$523,7,FALSE),IF($AE31=2018,VLOOKUP(Brut!AL31+1,Semaines!$F$2:$L$523,6,FALSE),IF($AE31=2019,VLOOKUP(Brut!AL31+1,Semaines!$G$2:$L$523,5,FALSE),IF($AE31=2020,VLOOKUP(Brut!AL31+1,Semaines!$H$2:$L$523,4,FALSE),IF($AE31=2021,VLOOKUP(Brut!AL31+1,Semaines!$I$2:$L$523,3,FALSE),IF($AE31=2022,VLOOKUP(Brut!AL31+1,Semaines!$J$2:$L$523,2,FALSE),"")))))))))))),_xlfn.ISOWEEKNUM(AN31)),"")</f>
        <v/>
      </c>
      <c r="AP31" s="119" t="str">
        <f>IF(AN31="",IF(AM31="",IF(AK31="","",IF($AE31=2013,VLOOKUP(Brut!AO31,Semaines!$A$2:$L$523,12,FALSE),IF($AE31=2014,VLOOKUP(Brut!AO31,Semaines!$B$2:$L$523,11,FALSE),IF($AE31=2015,VLOOKUP(Brut!AO31,Semaines!$C$2:$L$523,10,FALSE),IF($AE31=2016,VLOOKUP(Brut!AO31,Semaines!$D$2:$L$523,9,FALSE),IF($AE31=2017,VLOOKUP(Brut!AO31,Semaines!$E$2:$L$523,8,FALSE),IF($AE31=2018,VLOOKUP(Brut!AO31,Semaines!$F$2:$L$523,7,FALSE),IF($AE31=2019,VLOOKUP(Brut!AO31,Semaines!$G$2:$L$523,6,FALSE),IF($AE31=2020,VLOOKUP(Brut!AO31,Semaines!$H$2:$L$523,5,FALSE),IF($AE31=2021,VLOOKUP(Brut!AO31,Semaines!$I$2:$L$523,4,FALSE),IF($AE31=2022,VLOOKUP(Brut!AO31,Semaines!$J$2:$L$523,3,FALSE),""))))))))))),IF(AL31="",IF($AE31=2013,VLOOKUP(Brut!AO31,Semaines!$A$2:$L$523,12,FALSE),IF($AE31=2014,VLOOKUP(Brut!AO31,Semaines!$B$2:$L$523,11,FALSE),IF($AE31=2015,VLOOKUP(Brut!AO31,Semaines!$C$2:$L$523,10,FALSE),IF($AE31=2016,VLOOKUP(Brut!AO31,Semaines!$D$2:$L$523,9,FALSE),IF($AE31=2017,VLOOKUP(Brut!AO31,Semaines!$E$2:$L$523,8,FALSE),IF($AE31=2018,VLOOKUP(Brut!AO31,Semaines!$F$2:$L$523,7,FALSE),IF($AE31=2019,VLOOKUP(Brut!AO31,Semaines!$G$2:$L$523,6,FALSE),IF($AE31=2020,VLOOKUP(Brut!AO31,Semaines!$H$2:$L$523,5,FALSE),IF($AE31=2021,VLOOKUP(Brut!AO31,Semaines!$I$2:$L$523,4,FALSE),IF($AE31=2022,VLOOKUP(Brut!AO31,Semaines!$J$2:$L$523,3,FALSE),"")))))))))),IF(AK31="","",IF($AE31=2013,VLOOKUP(Brut!AO31,Semaines!$A$2:$L$523,12,FALSE),IF($AE31=2014,VLOOKUP(Brut!AO31,Semaines!$B$2:$L$523,11,FALSE),IF($AE31=2015,VLOOKUP(Brut!AO31,Semaines!$C$2:$L$523,10,FALSE),IF($AE31=2016,VLOOKUP(Brut!AO31,Semaines!$D$2:$L$523,9,FALSE),IF($AE31=2017,VLOOKUP(Brut!AO31,Semaines!$E$2:$L$523,8,FALSE),IF($AE31=2018,VLOOKUP(Brut!AO31,Semaines!$F$2:$L$523,7,FALSE),IF($AE31=2019,VLOOKUP(Brut!AO31,Semaines!$G$2:$L$523,6,FALSE),IF($AE31=2020,VLOOKUP(Brut!AO31,Semaines!$H$2:$L$523,5,FALSE),IF($AE31=2021,VLOOKUP(Brut!AO31,Semaines!$I$2:$L$523,4,FALSE),IF($AE31=2022,VLOOKUP(Brut!AO31,Semaines!$J$2:$L$523,3,FALSE),""))))))))))))),IF(AND(MONTH(AN31)=12,_xlfn.ISOWEEKNUM(AN31)=1),YEAR(AN31)+1,YEAR(AN31)))</f>
        <v/>
      </c>
      <c r="AQ31" s="132"/>
      <c r="AR31" s="133"/>
      <c r="AS31" s="210"/>
      <c r="AT31" s="209"/>
      <c r="AU31" s="208"/>
      <c r="AV31" s="208"/>
      <c r="AW31" s="118" t="str">
        <f>IF($AE31=2013,VLOOKUP(Brut!AW31,Semaines!$A$2:$L$523,11,FALSE),IF($AE31=2014,VLOOKUP(Brut!AW31,Semaines!$B$2:$L$523,10,FALSE),IF($AE31=2015,VLOOKUP(Brut!AW31,Semaines!$C$2:$L$523,9,FALSE),IF($AE31=2016,VLOOKUP(Brut!AW31,Semaines!$D$2:$L$523,8,FALSE),IF($AE31=2017,VLOOKUP(Brut!AW31,Semaines!$E$2:$L$523,7,FALSE),IF($AE31=2018,VLOOKUP(Brut!AW31,Semaines!$F$2:$L$523,6,FALSE),IF($AE31=2019,VLOOKUP(Brut!AW31,Semaines!$G$2:$L$523,5,FALSE),IF($AE31=2020,VLOOKUP(Brut!AW31,Semaines!$H$2:$L$523,4,FALSE),IF($AE31=2021,VLOOKUP(Brut!AW31,Semaines!$I$2:$L$523,3,FALSE),IF($AE31=2022,VLOOKUP(Brut!AW31,Semaines!$J$2:$L$523,2,FALSE),""))))))))))</f>
        <v/>
      </c>
      <c r="AX31" s="119" t="str">
        <f>IF($AE31=2013,VLOOKUP(Brut!AW31,Semaines!$A$2:$L$523,12,FALSE),IF($AE31=2014,VLOOKUP(Brut!AW31,Semaines!$B$2:$L$523,11,FALSE),IF($AE31=2015,VLOOKUP(Brut!AW31,Semaines!$C$2:$L$523,10,FALSE),IF($AE31=2016,VLOOKUP(Brut!AW31,Semaines!$D$2:$L$523,9,FALSE),IF($AE31=2017,VLOOKUP(Brut!AW31,Semaines!$E$2:$L$523,8,FALSE),IF($AE31=2018,VLOOKUP(Brut!AW31,Semaines!$F$2:$L$523,7,FALSE),IF($AE31=2019,VLOOKUP(Brut!AW31,Semaines!$G$2:$L$523,6,FALSE),IF($AE31=2020,VLOOKUP(Brut!AW31,Semaines!$H$2:$L$523,5,FALSE),IF($AE31=2021,VLOOKUP(Brut!AW31,Semaines!$I$2:$L$523,4,FALSE),IF($AE31=2022,VLOOKUP(Brut!AW31,Semaines!$J$2:$L$523,3,FALSE),""))))))))))</f>
        <v/>
      </c>
      <c r="AY31" s="134"/>
      <c r="AZ31" s="133"/>
      <c r="BA31" s="118" t="str">
        <f>IF($AE31=2013,VLOOKUP(Brut!BA31,Semaines!$A$2:$L$523,11,FALSE),IF($AE31=2014,VLOOKUP(Brut!BA31,Semaines!$B$2:$L$523,10,FALSE),IF($AE31=2015,VLOOKUP(Brut!BA31,Semaines!$C$2:$L$523,9,FALSE),IF($AE31=2016,VLOOKUP(Brut!BA31,Semaines!$D$2:$L$523,8,FALSE),IF($AE31=2017,VLOOKUP(Brut!BA31,Semaines!$E$2:$L$523,7,FALSE),IF($AE31=2018,VLOOKUP(Brut!BA31,Semaines!$F$2:$L$523,6,FALSE),IF($AE31=2019,VLOOKUP(Brut!BA31,Semaines!$G$2:$L$523,5,FALSE),IF($AE31=2020,VLOOKUP(Brut!BA31,Semaines!$H$2:$L$523,4,FALSE),IF($AE31=2021,VLOOKUP(Brut!BA31,Semaines!$I$2:$L$523,3,FALSE),IF($AE31=2022,VLOOKUP(Brut!BA31,Semaines!$J$2:$L$523,2,FALSE),""))))))))))</f>
        <v/>
      </c>
      <c r="BB31" s="119" t="str">
        <f>IF($AE31=2013,VLOOKUP(Brut!BA31,Semaines!$A$2:$L$523,12,FALSE),IF($AE31=2014,VLOOKUP(Brut!BA31,Semaines!$B$2:$L$523,11,FALSE),IF($AE31=2015,VLOOKUP(Brut!BA31,Semaines!$C$2:$L$523,10,FALSE),IF($AE31=2016,VLOOKUP(Brut!BA31,Semaines!$D$2:$L$523,9,FALSE),IF($AE31=2017,VLOOKUP(Brut!BA31,Semaines!$E$2:$L$523,8,FALSE),IF($AE31=2018,VLOOKUP(Brut!BA31,Semaines!$F$2:$L$523,7,FALSE),IF($AE31=2019,VLOOKUP(Brut!BA31,Semaines!$G$2:$L$523,6,FALSE),IF($AE31=2020,VLOOKUP(Brut!BA31,Semaines!$H$2:$L$523,5,FALSE),IF($AE31=2021,VLOOKUP(Brut!BA31,Semaines!$I$2:$L$523,4,FALSE),IF($AE31=2022,VLOOKUP(Brut!BA31,Semaines!$J$2:$L$523,3,FALSE),""))))))))))</f>
        <v/>
      </c>
      <c r="BC31" s="134"/>
      <c r="BD31" s="133"/>
      <c r="BE31" s="118" t="str">
        <f>IF($AE31=2013,VLOOKUP(Brut!BE31,Semaines!$A$2:$L$523,11,FALSE),IF($AE31=2014,VLOOKUP(Brut!BE31,Semaines!$B$2:$L$523,10,FALSE),IF($AE31=2015,VLOOKUP(Brut!BE31,Semaines!$C$2:$L$523,9,FALSE),IF($AE31=2016,VLOOKUP(Brut!BE31,Semaines!$D$2:$L$523,8,FALSE),IF($AE31=2017,VLOOKUP(Brut!BE31,Semaines!$E$2:$L$523,7,FALSE),IF($AE31=2018,VLOOKUP(Brut!BE31,Semaines!$F$2:$L$523,6,FALSE),IF($AE31=2019,VLOOKUP(Brut!BE31,Semaines!$G$2:$L$523,5,FALSE),IF($AE31=2020,VLOOKUP(Brut!BE31,Semaines!$H$2:$L$523,4,FALSE),IF($AE31=2021,VLOOKUP(Brut!BE31,Semaines!$I$2:$L$523,3,FALSE),IF($AE31=2022,VLOOKUP(Brut!BE31,Semaines!$J$2:$L$523,2,FALSE),""))))))))))</f>
        <v/>
      </c>
      <c r="BF31" s="119" t="str">
        <f>IF($AE31=2013,VLOOKUP(Brut!BE31,Semaines!$A$2:$L$523,12,FALSE),IF($AE31=2014,VLOOKUP(Brut!BE31,Semaines!$B$2:$L$523,11,FALSE),IF($AE31=2015,VLOOKUP(Brut!BE31,Semaines!$C$2:$L$523,10,FALSE),IF($AE31=2016,VLOOKUP(Brut!BE31,Semaines!$D$2:$L$523,9,FALSE),IF($AE31=2017,VLOOKUP(Brut!BE31,Semaines!$E$2:$L$523,8,FALSE),IF($AE31=2018,VLOOKUP(Brut!BE31,Semaines!$F$2:$L$523,7,FALSE),IF($AE31=2019,VLOOKUP(Brut!BE31,Semaines!$G$2:$L$523,6,FALSE),IF($AE31=2020,VLOOKUP(Brut!BE31,Semaines!$H$2:$L$523,5,FALSE),IF($AE31=2021,VLOOKUP(Brut!BE31,Semaines!$I$2:$L$523,4,FALSE),IF($AE31=2022,VLOOKUP(Brut!BE31,Semaines!$J$2:$L$523,3,FALSE),""))))))))))</f>
        <v/>
      </c>
      <c r="BG31" s="134"/>
      <c r="BH31" s="133"/>
      <c r="BI31" s="130" t="str">
        <f>IF(Import!AM21=0,"",Import!AM21)</f>
        <v/>
      </c>
      <c r="BJ31" s="118" t="str">
        <f t="array" ref="BJ31">IFERROR(IF(BI31="",IF(BG31="",IF(BE31="","",IF($AE31=2013,VLOOKUP(Brut!BE31+1,Semaines!$A$2:$L$523,11,FALSE),IF($AE31=2014,VLOOKUP(Brut!BE31+1,Semaines!$B$2:$L$523,10,FALSE),IF($AE31=2015,VLOOKUP(Brut!BE31+1,Semaines!$C$2:$L$523,9,FALSE),IF($AE31=2016,VLOOKUP(Brut!BE31+1,Semaines!$D$2:$L$523,8,FALSE),IF($AE31=2017,VLOOKUP(Brut!BE31+1,Semaines!$E$2:$L$523,7,FALSE),IF($AE31=2018,VLOOKUP(Brut!BE31+1,Semaines!$F$2:$L$523,6,FALSE),IF($AE31=2019,VLOOKUP(Brut!BE31+1,Semaines!$G$2:$L$523,5,FALSE),IF($AE31=2020,VLOOKUP(Brut!BE31+1,Semaines!$H$2:$L$523,4,FALSE),IF($AE31=2021,VLOOKUP(Brut!BE31+1,Semaines!$I$2:$L$523,3,FALSE),IF($AE31=2022,VLOOKUP(Brut!BE31+1,Semaines!$J$2:$L$523,2,FALSE),""))))))))))),IF(BH31="",IF($AE31=2013,VLOOKUP(Brut!BE31+1,Semaines!$A$2:$L$523,11,FALSE),IF($AE31=2014,VLOOKUP(Brut!BE31+1,Semaines!$B$2:$L$523,10,FALSE),IF($AE31=2015,VLOOKUP(Brut!BE31+1,Semaines!$C$2:$L$523,9,FALSE),IF($AE31=2016,VLOOKUP(Brut!BE31+1,Semaines!$D$2:$L$523,8,FALSE),IF($AE31=2017,VLOOKUP(Brut!BE31+1,Semaines!$E$2:$L$523,7,FALSE),IF($AE31=2018,VLOOKUP(Brut!BE31+1,Semaines!$F$2:$L$523,6,FALSE),IF($AE31=2019,VLOOKUP(Brut!BE31+1,Semaines!$G$2:$L$523,5,FALSE),IF($AE31=2020,VLOOKUP(Brut!BE31+1,Semaines!$H$2:$L$523,4,FALSE),IF($AE31=2021,VLOOKUP(Brut!BE31+1,Semaines!$I$2:$L$523,3,FALSE),IF($AE31=2022,VLOOKUP(Brut!BE31+1,Semaines!$J$2:$L$523,2,FALSE),"")))))))))),IF($AE31=2013,VLOOKUP(Brut!BG31+1,Semaines!$A$2:$L$523,11,FALSE),IF($AE31=2014,VLOOKUP(Brut!BG31+1,Semaines!$B$2:$L$523,10,FALSE),IF($AE31=2015,VLOOKUP(Brut!BG31+1,Semaines!$C$2:$L$523,9,FALSE),IF($AE31=2016,VLOOKUP(Brut!BG31+1,Semaines!$D$2:$L$523,8,FALSE),IF($AE31=2017,VLOOKUP(Brut!BG31+1,Semaines!$E$2:$L$523,7,FALSE),IF($AE31=2018,VLOOKUP(Brut!BG31+1,Semaines!$F$2:$L$523,6,FALSE),IF($AE31=2019,VLOOKUP(Brut!BG31+1,Semaines!$G$2:$L$523,5,FALSE),IF($AE31=2020,VLOOKUP(Brut!BG31+1,Semaines!$H$2:$L$523,4,FALSE),IF($AE31=2021,VLOOKUP(Brut!BG31+1,Semaines!$I$2:$L$523,3,FALSE),IF($AE31=2022,VLOOKUP(Brut!BG31+1,Semaines!$J$2:$L$523,2,FALSE),"")))))))))))),_xlfn.ISOWEEKNUM(BI31)),"")</f>
        <v/>
      </c>
      <c r="BK31" s="119" t="str">
        <f>IF(BI31="",IF(BH31="",IF(BF31="","",IF($AE31=2013,VLOOKUP(Brut!BJ31,Semaines!$A$2:$L$523,12,FALSE),IF($AE31=2014,VLOOKUP(Brut!BJ31,Semaines!$B$2:$L$523,11,FALSE),IF($AE31=2015,VLOOKUP(Brut!BJ31,Semaines!$C$2:$L$523,10,FALSE),IF($AE31=2016,VLOOKUP(Brut!BJ31,Semaines!$D$2:$L$523,9,FALSE),IF($AE31=2017,VLOOKUP(Brut!BJ31,Semaines!$E$2:$L$523,8,FALSE),IF($AE31=2018,VLOOKUP(Brut!BJ31,Semaines!$F$2:$L$523,7,FALSE),IF($AE31=2019,VLOOKUP(Brut!BJ31,Semaines!$G$2:$L$523,6,FALSE),IF($AE31=2020,VLOOKUP(Brut!BJ31,Semaines!$H$2:$L$523,5,FALSE),IF($AE31=2021,VLOOKUP(Brut!BJ31,Semaines!$I$2:$L$523,4,FALSE),IF($AE31=2022,VLOOKUP(Brut!BJ31,Semaines!$J$2:$L$523,3,FALSE),""))))))))))),IF(BG31="",IF($AE31=2013,VLOOKUP(Brut!BJ31,Semaines!$A$2:$L$523,12,FALSE),IF($AE31=2014,VLOOKUP(Brut!BJ31,Semaines!$B$2:$L$523,11,FALSE),IF($AE31=2015,VLOOKUP(Brut!BJ31,Semaines!$C$2:$L$523,10,FALSE),IF($AE31=2016,VLOOKUP(Brut!BJ31,Semaines!$D$2:$L$523,9,FALSE),IF($AE31=2017,VLOOKUP(Brut!BJ31,Semaines!$E$2:$L$523,8,FALSE),IF($AE31=2018,VLOOKUP(Brut!BJ31,Semaines!$F$2:$L$523,7,FALSE),IF($AE31=2019,VLOOKUP(Brut!BJ31,Semaines!$G$2:$L$523,6,FALSE),IF($AE31=2020,VLOOKUP(Brut!BJ31,Semaines!$H$2:$L$523,5,FALSE),IF($AE31=2021,VLOOKUP(Brut!BJ31,Semaines!$I$2:$L$523,4,FALSE),IF($AE31=2022,VLOOKUP(Brut!BJ31,Semaines!$J$2:$L$523,3,FALSE),"")))))))))),IF(BF31="","",IF($AE31=2013,VLOOKUP(Brut!BJ31,Semaines!$A$2:$L$523,12,FALSE),IF($AE31=2014,VLOOKUP(Brut!BJ31,Semaines!$B$2:$L$523,11,FALSE),IF($AE31=2015,VLOOKUP(Brut!BJ31,Semaines!$C$2:$L$523,10,FALSE),IF($AE31=2016,VLOOKUP(Brut!BJ31,Semaines!$D$2:$L$523,9,FALSE),IF($AE31=2017,VLOOKUP(Brut!BJ31,Semaines!$E$2:$L$523,8,FALSE),IF($AE31=2018,VLOOKUP(Brut!BJ31,Semaines!$F$2:$L$523,7,FALSE),IF($AE31=2019,VLOOKUP(Brut!BJ31,Semaines!$G$2:$L$523,6,FALSE),IF($AE31=2020,VLOOKUP(Brut!BJ31,Semaines!$H$2:$L$523,5,FALSE),IF($AE31=2021,VLOOKUP(Brut!BJ31,Semaines!$I$2:$L$523,4,FALSE),IF($AE31=2022,VLOOKUP(Brut!BJ31,Semaines!$J$2:$L$523,3,FALSE),""))))))))))))),IF(AND(MONTH(BI31)=12,_xlfn.ISOWEEKNUM(BI31)=1),YEAR(BI31)+1,YEAR(BI31)))</f>
        <v/>
      </c>
      <c r="BL31" s="132"/>
      <c r="BM31" s="133"/>
      <c r="BN31" s="118" t="str">
        <f>IF($AE31=2013,VLOOKUP(Brut!BN31,Semaines!$A$2:$L$523,11,FALSE),IF($AE31=2014,VLOOKUP(Brut!BN31,Semaines!$B$2:$L$523,10,FALSE),IF($AE31=2015,VLOOKUP(Brut!BN31,Semaines!$C$2:$L$523,9,FALSE),IF($AE31=2016,VLOOKUP(Brut!BN31,Semaines!$D$2:$L$523,8,FALSE),IF($AE31=2017,VLOOKUP(Brut!BN31,Semaines!$E$2:$L$523,7,FALSE),IF($AE31=2018,VLOOKUP(Brut!BN31,Semaines!$F$2:$L$523,6,FALSE),IF($AE31=2019,VLOOKUP(Brut!BN31,Semaines!$G$2:$L$523,5,FALSE),IF($AE31=2020,VLOOKUP(Brut!BN31,Semaines!$H$2:$L$523,4,FALSE),IF($AE31=2021,VLOOKUP(Brut!BN31,Semaines!$I$2:$L$523,3,FALSE),IF($AE31=2022,VLOOKUP(Brut!BN31,Semaines!$J$2:$L$523,2,FALSE),""))))))))))</f>
        <v/>
      </c>
      <c r="BO31" s="119" t="str">
        <f>IF($AE31=2013,VLOOKUP(Brut!BN31,Semaines!$A$2:$L$523,12,FALSE),IF($AE31=2014,VLOOKUP(Brut!BN31,Semaines!$B$2:$L$523,11,FALSE),IF($AE31=2015,VLOOKUP(Brut!BN31,Semaines!$C$2:$L$523,10,FALSE),IF($AE31=2016,VLOOKUP(Brut!BN31,Semaines!$D$2:$L$523,9,FALSE),IF($AE31=2017,VLOOKUP(Brut!BN31,Semaines!$E$2:$L$523,8,FALSE),IF($AE31=2018,VLOOKUP(Brut!BN31,Semaines!$F$2:$L$523,7,FALSE),IF($AE31=2019,VLOOKUP(Brut!BN31,Semaines!$G$2:$L$523,6,FALSE),IF($AE31=2020,VLOOKUP(Brut!BN31,Semaines!$H$2:$L$523,5,FALSE),IF($AE31=2021,VLOOKUP(Brut!BN31,Semaines!$I$2:$L$523,4,FALSE),IF($AE31=2022,VLOOKUP(Brut!BN31,Semaines!$J$2:$L$523,3,FALSE),""))))))))))</f>
        <v/>
      </c>
      <c r="BP31" s="134"/>
      <c r="BQ31" s="133"/>
      <c r="BR31" s="208"/>
      <c r="BS31" s="118" t="str">
        <f>IF($AE31=2013,VLOOKUP(Brut!BS31,Semaines!$A$2:$L$523,11,FALSE),IF($AE31=2014,VLOOKUP(Brut!BS31,Semaines!$B$2:$L$523,10,FALSE),IF($AE31=2015,VLOOKUP(Brut!BS31,Semaines!$C$2:$L$523,9,FALSE),IF($AE31=2016,VLOOKUP(Brut!BS31,Semaines!$D$2:$L$523,8,FALSE),IF($AE31=2017,VLOOKUP(Brut!BS31,Semaines!$E$2:$L$523,7,FALSE),IF($AE31=2018,VLOOKUP(Brut!BS31,Semaines!$F$2:$L$523,6,FALSE),IF($AE31=2019,VLOOKUP(Brut!BS31,Semaines!$G$2:$L$523,5,FALSE),IF($AE31=2020,VLOOKUP(Brut!BS31,Semaines!$H$2:$L$523,4,FALSE),IF($AE31=2021,VLOOKUP(Brut!BS31,Semaines!$I$2:$L$523,3,FALSE),IF($AE31=2022,VLOOKUP(Brut!BS31,Semaines!$J$2:$L$523,2,FALSE),""))))))))))</f>
        <v/>
      </c>
      <c r="BT31" s="119" t="str">
        <f>IF($AE31=2013,VLOOKUP(Brut!BS31,Semaines!$A$2:$L$523,12,FALSE),IF($AE31=2014,VLOOKUP(Brut!BS31,Semaines!$B$2:$L$523,11,FALSE),IF($AE31=2015,VLOOKUP(Brut!BS31,Semaines!$C$2:$L$523,10,FALSE),IF($AE31=2016,VLOOKUP(Brut!BS31,Semaines!$D$2:$L$523,9,FALSE),IF($AE31=2017,VLOOKUP(Brut!BS31,Semaines!$E$2:$L$523,8,FALSE),IF($AE31=2018,VLOOKUP(Brut!BS31,Semaines!$F$2:$L$523,7,FALSE),IF($AE31=2019,VLOOKUP(Brut!BS31,Semaines!$G$2:$L$523,6,FALSE),IF($AE31=2020,VLOOKUP(Brut!BS31,Semaines!$H$2:$L$523,5,FALSE),IF($AE31=2021,VLOOKUP(Brut!BS31,Semaines!$I$2:$L$523,4,FALSE),IF($AE31=2022,VLOOKUP(Brut!BS31,Semaines!$J$2:$L$523,3,FALSE),""))))))))))</f>
        <v/>
      </c>
      <c r="BU31" s="134"/>
      <c r="BV31" s="133"/>
      <c r="BW31" s="208"/>
      <c r="BX31" s="118" t="str">
        <f>IF($AE31=2013,VLOOKUP(Brut!BX31,Semaines!$A$2:$L$523,11,FALSE),IF($AE31=2014,VLOOKUP(Brut!BX31,Semaines!$B$2:$L$523,10,FALSE),IF($AE31=2015,VLOOKUP(Brut!BX31,Semaines!$C$2:$L$523,9,FALSE),IF($AE31=2016,VLOOKUP(Brut!BX31,Semaines!$D$2:$L$523,8,FALSE),IF($AE31=2017,VLOOKUP(Brut!BX31,Semaines!$E$2:$L$523,7,FALSE),IF($AE31=2018,VLOOKUP(Brut!BX31,Semaines!$F$2:$L$523,6,FALSE),IF($AE31=2019,VLOOKUP(Brut!BX31,Semaines!$G$2:$L$523,5,FALSE),IF($AE31=2020,VLOOKUP(Brut!BX31,Semaines!$H$2:$L$523,4,FALSE),IF($AE31=2021,VLOOKUP(Brut!BX31,Semaines!$I$2:$L$523,3,FALSE),IF($AE31=2022,VLOOKUP(Brut!BX31,Semaines!$J$2:$L$523,2,FALSE),""))))))))))</f>
        <v/>
      </c>
      <c r="BY31" s="119" t="str">
        <f>IF($AE31=2013,VLOOKUP(Brut!BX31,Semaines!$A$2:$L$523,12,FALSE),IF($AE31=2014,VLOOKUP(Brut!BX31,Semaines!$B$2:$L$523,11,FALSE),IF($AE31=2015,VLOOKUP(Brut!BX31,Semaines!$C$2:$L$523,10,FALSE),IF($AE31=2016,VLOOKUP(Brut!BX31,Semaines!$D$2:$L$523,9,FALSE),IF($AE31=2017,VLOOKUP(Brut!BX31,Semaines!$E$2:$L$523,8,FALSE),IF($AE31=2018,VLOOKUP(Brut!BX31,Semaines!$F$2:$L$523,7,FALSE),IF($AE31=2019,VLOOKUP(Brut!BX31,Semaines!$G$2:$L$523,6,FALSE),IF($AE31=2020,VLOOKUP(Brut!BX31,Semaines!$H$2:$L$523,5,FALSE),IF($AE31=2021,VLOOKUP(Brut!BX31,Semaines!$I$2:$L$523,4,FALSE),IF($AE31=2022,VLOOKUP(Brut!BX31,Semaines!$J$2:$L$523,3,FALSE),""))))))))))</f>
        <v/>
      </c>
      <c r="BZ31" s="134"/>
      <c r="CA31" s="133"/>
      <c r="CB31" s="130" t="str">
        <f>IF(Import!AQ21=0,"",Import!AQ21)</f>
        <v/>
      </c>
      <c r="CC31" s="118" t="str">
        <f t="array" ref="CC31">IFERROR(IF(CB31="",IF(BZ31="",IF(BX31="","",IF($AE31=2013,VLOOKUP(Brut!BX31+1,Semaines!$A$2:$L$523,11,FALSE),IF($AE31=2014,VLOOKUP(Brut!BX31+1,Semaines!$B$2:$L$523,10,FALSE),IF($AE31=2015,VLOOKUP(Brut!BX31+1,Semaines!$C$2:$L$523,9,FALSE),IF($AE31=2016,VLOOKUP(Brut!BX31+1,Semaines!$D$2:$L$523,8,FALSE),IF($AE31=2017,VLOOKUP(Brut!BX31+1,Semaines!$E$2:$L$523,7,FALSE),IF($AE31=2018,VLOOKUP(Brut!BX31+1,Semaines!$F$2:$L$523,6,FALSE),IF($AE31=2019,VLOOKUP(Brut!BX31+1,Semaines!$G$2:$L$523,5,FALSE),IF($AE31=2020,VLOOKUP(Brut!BX31+1,Semaines!$H$2:$L$523,4,FALSE),IF($AE31=2021,VLOOKUP(Brut!BX31+1,Semaines!$I$2:$L$523,3,FALSE),IF($AE31=2022,VLOOKUP(Brut!BX31+1,Semaines!$J$2:$L$523,2,FALSE),""))))))))))),IF(CA31="",IF($AE31=2013,VLOOKUP(Brut!BX31+1,Semaines!$A$2:$L$523,11,FALSE),IF($AE31=2014,VLOOKUP(Brut!BX31+1,Semaines!$B$2:$L$523,10,FALSE),IF($AE31=2015,VLOOKUP(Brut!BX31+1,Semaines!$C$2:$L$523,9,FALSE),IF($AE31=2016,VLOOKUP(Brut!BX31+1,Semaines!$D$2:$L$523,8,FALSE),IF($AE31=2017,VLOOKUP(Brut!BX31+1,Semaines!$E$2:$L$523,7,FALSE),IF($AE31=2018,VLOOKUP(Brut!BX31+1,Semaines!$F$2:$L$523,6,FALSE),IF($AE31=2019,VLOOKUP(Brut!BX31+1,Semaines!$G$2:$L$523,5,FALSE),IF($AE31=2020,VLOOKUP(Brut!BX31+1,Semaines!$H$2:$L$523,4,FALSE),IF($AE31=2021,VLOOKUP(Brut!BX31+1,Semaines!$I$2:$L$523,3,FALSE),IF($AE31=2022,VLOOKUP(Brut!BX31+1,Semaines!$J$2:$L$523,2,FALSE),"")))))))))),IF($AE31=2013,VLOOKUP(Brut!BZ31+1,Semaines!$A$2:$L$523,11,FALSE),IF($AE31=2014,VLOOKUP(Brut!BZ31+1,Semaines!$B$2:$L$523,10,FALSE),IF($AE31=2015,VLOOKUP(Brut!BZ31+1,Semaines!$C$2:$L$523,9,FALSE),IF($AE31=2016,VLOOKUP(Brut!BZ31+1,Semaines!$D$2:$L$523,8,FALSE),IF($AE31=2017,VLOOKUP(Brut!BZ31+1,Semaines!$E$2:$L$523,7,FALSE),IF($AE31=2018,VLOOKUP(Brut!BZ31+1,Semaines!$F$2:$L$523,6,FALSE),IF($AE31=2019,VLOOKUP(Brut!BZ31+1,Semaines!$G$2:$L$523,5,FALSE),IF($AE31=2020,VLOOKUP(Brut!BZ31+1,Semaines!$H$2:$L$523,4,FALSE),IF($AE31=2021,VLOOKUP(Brut!BZ31+1,Semaines!$I$2:$L$523,3,FALSE),IF($AE31=2022,VLOOKUP(Brut!BZ31+1,Semaines!$J$2:$L$523,2,FALSE),"")))))))))))),_xlfn.ISOWEEKNUM(CB31)),"")</f>
        <v/>
      </c>
      <c r="CD31" s="119" t="str">
        <f>IF(CB31="",IF(CA31="",IF(BY31="","",IF($AE31=2013,VLOOKUP(Brut!CC31,Semaines!$A$2:$L$523,12,FALSE),IF($AE31=2014,VLOOKUP(Brut!CC31,Semaines!$B$2:$L$523,11,FALSE),IF($AE31=2015,VLOOKUP(Brut!CC31,Semaines!$C$2:$L$523,10,FALSE),IF($AE31=2016,VLOOKUP(Brut!CC31,Semaines!$D$2:$L$523,9,FALSE),IF($AE31=2017,VLOOKUP(Brut!CC31,Semaines!$E$2:$L$523,8,FALSE),IF($AE31=2018,VLOOKUP(Brut!CC31,Semaines!$F$2:$L$523,7,FALSE),IF($AE31=2019,VLOOKUP(Brut!CC31,Semaines!$G$2:$L$523,6,FALSE),IF($AE31=2020,VLOOKUP(Brut!CC31,Semaines!$H$2:$L$523,5,FALSE),IF($AE31=2021,VLOOKUP(Brut!CC31,Semaines!$I$2:$L$523,4,FALSE),IF($AE31=2022,VLOOKUP(Brut!CC31,Semaines!$J$2:$L$523,3,FALSE),""))))))))))),IF(BZ31="",IF($AE31=2013,VLOOKUP(Brut!CC31,Semaines!$A$2:$L$523,12,FALSE),IF($AE31=2014,VLOOKUP(Brut!CC31,Semaines!$B$2:$L$523,11,FALSE),IF($AE31=2015,VLOOKUP(Brut!CC31,Semaines!$C$2:$L$523,10,FALSE),IF($AE31=2016,VLOOKUP(Brut!CC31,Semaines!$D$2:$L$523,9,FALSE),IF($AE31=2017,VLOOKUP(Brut!CC31,Semaines!$E$2:$L$523,8,FALSE),IF($AE31=2018,VLOOKUP(Brut!CC31,Semaines!$F$2:$L$523,7,FALSE),IF($AE31=2019,VLOOKUP(Brut!CC31,Semaines!$G$2:$L$523,6,FALSE),IF($AE31=2020,VLOOKUP(Brut!CC31,Semaines!$H$2:$L$523,5,FALSE),IF($AE31=2021,VLOOKUP(Brut!CC31,Semaines!$I$2:$L$523,4,FALSE),IF($AE31=2022,VLOOKUP(Brut!CC31,Semaines!$J$2:$L$523,3,FALSE),"")))))))))),IF(BY31="","",IF($AE31=2013,VLOOKUP(Brut!CC31,Semaines!$A$2:$L$523,12,FALSE),IF($AE31=2014,VLOOKUP(Brut!CC31,Semaines!$B$2:$L$523,11,FALSE),IF($AE31=2015,VLOOKUP(Brut!CC31,Semaines!$C$2:$L$523,10,FALSE),IF($AE31=2016,VLOOKUP(Brut!CC31,Semaines!$D$2:$L$523,9,FALSE),IF($AE31=2017,VLOOKUP(Brut!CC31,Semaines!$E$2:$L$523,8,FALSE),IF($AE31=2018,VLOOKUP(Brut!CC31,Semaines!$F$2:$L$523,7,FALSE),IF($AE31=2019,VLOOKUP(Brut!CC31,Semaines!$G$2:$L$523,6,FALSE),IF($AE31=2020,VLOOKUP(Brut!CC31,Semaines!$H$2:$L$523,5,FALSE),IF($AE31=2021,VLOOKUP(Brut!CC31,Semaines!$I$2:$L$523,4,FALSE),IF($AE31=2022,VLOOKUP(Brut!CC31,Semaines!$J$2:$L$523,3,FALSE),""))))))))))))),IF(AND(MONTH(CB31)=12,_xlfn.ISOWEEKNUM(CB31)=1),YEAR(CB31)+1,YEAR(CB31)))</f>
        <v/>
      </c>
      <c r="CE31" s="132"/>
      <c r="CF31" s="133"/>
      <c r="CG31" s="118" t="str">
        <f>IF($AE31=2013,VLOOKUP(Brut!CG31,Semaines!$A$2:$L$523,11,FALSE),IF($AE31=2014,VLOOKUP(Brut!CG31,Semaines!$B$2:$L$523,10,FALSE),IF($AE31=2015,VLOOKUP(Brut!CG31,Semaines!$C$2:$L$523,9,FALSE),IF($AE31=2016,VLOOKUP(Brut!CG31,Semaines!$D$2:$L$523,8,FALSE),IF($AE31=2017,VLOOKUP(Brut!CG31,Semaines!$E$2:$L$523,7,FALSE),IF($AE31=2018,VLOOKUP(Brut!CG31,Semaines!$F$2:$L$523,6,FALSE),IF($AE31=2019,VLOOKUP(Brut!CG31,Semaines!$G$2:$L$523,5,FALSE),IF($AE31=2020,VLOOKUP(Brut!CG31,Semaines!$H$2:$L$523,4,FALSE),IF($AE31=2021,VLOOKUP(Brut!CG31,Semaines!$I$2:$L$523,3,FALSE),IF($AE31=2022,VLOOKUP(Brut!CG31,Semaines!$J$2:$L$523,2,FALSE),""))))))))))</f>
        <v/>
      </c>
      <c r="CH31" s="119" t="str">
        <f>IF($AE31=2013,VLOOKUP(Brut!CG31,Semaines!$A$2:$L$523,12,FALSE),IF($AE31=2014,VLOOKUP(Brut!CG31,Semaines!$B$2:$L$523,11,FALSE),IF($AE31=2015,VLOOKUP(Brut!CG31,Semaines!$C$2:$L$523,10,FALSE),IF($AE31=2016,VLOOKUP(Brut!CG31,Semaines!$D$2:$L$523,9,FALSE),IF($AE31=2017,VLOOKUP(Brut!CG31,Semaines!$E$2:$L$523,8,FALSE),IF($AE31=2018,VLOOKUP(Brut!CG31,Semaines!$F$2:$L$523,7,FALSE),IF($AE31=2019,VLOOKUP(Brut!CG31,Semaines!$G$2:$L$523,6,FALSE),IF($AE31=2020,VLOOKUP(Brut!CG31,Semaines!$H$2:$L$523,5,FALSE),IF($AE31=2021,VLOOKUP(Brut!CG31,Semaines!$I$2:$L$523,4,FALSE),IF($AE31=2022,VLOOKUP(Brut!CG31,Semaines!$J$2:$L$523,3,FALSE),""))))))))))</f>
        <v/>
      </c>
      <c r="CI31" s="134"/>
      <c r="CJ31" s="133"/>
      <c r="CK31" s="208"/>
      <c r="CL31" s="118" t="str">
        <f>IF($AE31=2013,VLOOKUP(Brut!CL31,Semaines!$A$2:$L$523,11,FALSE),IF($AE31=2014,VLOOKUP(Brut!CL31,Semaines!$B$2:$L$523,10,FALSE),IF($AE31=2015,VLOOKUP(Brut!CL31,Semaines!$C$2:$L$523,9,FALSE),IF($AE31=2016,VLOOKUP(Brut!CL31,Semaines!$D$2:$L$523,8,FALSE),IF($AE31=2017,VLOOKUP(Brut!CL31,Semaines!$E$2:$L$523,7,FALSE),IF($AE31=2018,VLOOKUP(Brut!CL31,Semaines!$F$2:$L$523,6,FALSE),IF($AE31=2019,VLOOKUP(Brut!CL31,Semaines!$G$2:$L$523,5,FALSE),IF($AE31=2020,VLOOKUP(Brut!CL31,Semaines!$H$2:$L$523,4,FALSE),IF($AE31=2021,VLOOKUP(Brut!CL31,Semaines!$I$2:$L$523,3,FALSE),IF($AE31=2022,VLOOKUP(Brut!CL31,Semaines!$J$2:$L$523,2,FALSE),""))))))))))</f>
        <v/>
      </c>
      <c r="CM31" s="119" t="str">
        <f>IF($AE31=2013,VLOOKUP(Brut!CL31,Semaines!$A$2:$L$523,12,FALSE),IF($AE31=2014,VLOOKUP(Brut!CL31,Semaines!$B$2:$L$523,11,FALSE),IF($AE31=2015,VLOOKUP(Brut!CL31,Semaines!$C$2:$L$523,10,FALSE),IF($AE31=2016,VLOOKUP(Brut!CL31,Semaines!$D$2:$L$523,9,FALSE),IF($AE31=2017,VLOOKUP(Brut!CL31,Semaines!$E$2:$L$523,8,FALSE),IF($AE31=2018,VLOOKUP(Brut!CL31,Semaines!$F$2:$L$523,7,FALSE),IF($AE31=2019,VLOOKUP(Brut!CL31,Semaines!$G$2:$L$523,6,FALSE),IF($AE31=2020,VLOOKUP(Brut!CL31,Semaines!$H$2:$L$523,5,FALSE),IF($AE31=2021,VLOOKUP(Brut!CL31,Semaines!$I$2:$L$523,4,FALSE),IF($AE31=2022,VLOOKUP(Brut!CL31,Semaines!$J$2:$L$523,3,FALSE),""))))))))))</f>
        <v/>
      </c>
      <c r="CN31" s="134"/>
      <c r="CO31" s="133"/>
      <c r="CP31" s="118" t="str">
        <f>IF($AE31=2013,VLOOKUP(Brut!CP31,Semaines!$A$2:$L$523,11,FALSE),IF($AE31=2014,VLOOKUP(Brut!CP31,Semaines!$B$2:$L$523,10,FALSE),IF($AE31=2015,VLOOKUP(Brut!CP31,Semaines!$C$2:$L$523,9,FALSE),IF($AE31=2016,VLOOKUP(Brut!CP31,Semaines!$D$2:$L$523,8,FALSE),IF($AE31=2017,VLOOKUP(Brut!CP31,Semaines!$E$2:$L$523,7,FALSE),IF($AE31=2018,VLOOKUP(Brut!CP31,Semaines!$F$2:$L$523,6,FALSE),IF($AE31=2019,VLOOKUP(Brut!CP31,Semaines!$G$2:$L$523,5,FALSE),IF($AE31=2020,VLOOKUP(Brut!CP31,Semaines!$H$2:$L$523,4,FALSE),IF($AE31=2021,VLOOKUP(Brut!CP31,Semaines!$I$2:$L$523,3,FALSE),IF($AE31=2022,VLOOKUP(Brut!CP31,Semaines!$J$2:$L$523,2,FALSE),""))))))))))</f>
        <v/>
      </c>
      <c r="CQ31" s="119" t="str">
        <f>IF($AE31=2013,VLOOKUP(Brut!CP31,Semaines!$A$2:$L$523,12,FALSE),IF($AE31=2014,VLOOKUP(Brut!CP31,Semaines!$B$2:$L$523,11,FALSE),IF($AE31=2015,VLOOKUP(Brut!CP31,Semaines!$C$2:$L$523,10,FALSE),IF($AE31=2016,VLOOKUP(Brut!CP31,Semaines!$D$2:$L$523,9,FALSE),IF($AE31=2017,VLOOKUP(Brut!CP31,Semaines!$E$2:$L$523,8,FALSE),IF($AE31=2018,VLOOKUP(Brut!CP31,Semaines!$F$2:$L$523,7,FALSE),IF($AE31=2019,VLOOKUP(Brut!CP31,Semaines!$G$2:$L$523,6,FALSE),IF($AE31=2020,VLOOKUP(Brut!CP31,Semaines!$H$2:$L$523,5,FALSE),IF($AE31=2021,VLOOKUP(Brut!CP31,Semaines!$I$2:$L$523,4,FALSE),IF($AE31=2022,VLOOKUP(Brut!CP31,Semaines!$J$2:$L$523,3,FALSE),""))))))))))</f>
        <v/>
      </c>
      <c r="CR31" s="134"/>
      <c r="CS31" s="133"/>
      <c r="CT31" s="208"/>
      <c r="CU31" s="118" t="str">
        <f>IF($AE31=2013,VLOOKUP(Brut!CV31,Semaines!$A$2:$L$523,11,FALSE),IF($AE31=2014,VLOOKUP(Brut!CV31,Semaines!$B$2:$L$523,10,FALSE),IF($AE31=2015,VLOOKUP(Brut!CV31,Semaines!$C$2:$L$523,9,FALSE),IF($AE31=2016,VLOOKUP(Brut!CV31,Semaines!$D$2:$L$523,8,FALSE),IF($AE31=2017,VLOOKUP(Brut!CV31,Semaines!$E$2:$L$523,7,FALSE),IF($AE31=2018,VLOOKUP(Brut!CV31,Semaines!$F$2:$L$523,6,FALSE),IF($AE31=2019,VLOOKUP(Brut!CV31,Semaines!$G$2:$L$523,5,FALSE),IF($AE31=2020,VLOOKUP(Brut!CV31,Semaines!$H$2:$L$523,4,FALSE),IF($AE31=2021,VLOOKUP(Brut!CV31,Semaines!$I$2:$L$523,3,FALSE),IF($AE31=2022,VLOOKUP(Brut!CV31,Semaines!$J$2:$L$523,2,FALSE),""))))))))))</f>
        <v/>
      </c>
      <c r="CV31" s="119" t="str">
        <f>IF($AE31=2013,VLOOKUP(Brut!CV31,Semaines!$A$2:$L$523,12,FALSE),IF($AE31=2014,VLOOKUP(Brut!CV31,Semaines!$B$2:$L$523,11,FALSE),IF($AE31=2015,VLOOKUP(Brut!CV31,Semaines!$C$2:$L$523,10,FALSE),IF($AE31=2016,VLOOKUP(Brut!CV31,Semaines!$D$2:$L$523,9,FALSE),IF($AE31=2017,VLOOKUP(Brut!CV31,Semaines!$E$2:$L$523,8,FALSE),IF($AE31=2018,VLOOKUP(Brut!CV31,Semaines!$F$2:$L$523,7,FALSE),IF($AE31=2019,VLOOKUP(Brut!CV31,Semaines!$G$2:$L$523,6,FALSE),IF($AE31=2020,VLOOKUP(Brut!CV31,Semaines!$H$2:$L$523,5,FALSE),IF($AE31=2021,VLOOKUP(Brut!CV31,Semaines!$I$2:$L$523,4,FALSE),IF($AE31=2022,VLOOKUP(Brut!CV31,Semaines!$J$2:$L$523,3,FALSE),""))))))))))</f>
        <v/>
      </c>
      <c r="CW31" s="134"/>
      <c r="CX31" s="133"/>
      <c r="CY31" s="208"/>
      <c r="CZ31" s="118" t="str">
        <f>IF($AE31=2013,VLOOKUP(Brut!DB31,Semaines!$A$2:$L$523,11,FALSE),IF($AE31=2014,VLOOKUP(Brut!DB31,Semaines!$B$2:$L$523,10,FALSE),IF($AE31=2015,VLOOKUP(Brut!DB31,Semaines!$C$2:$L$523,9,FALSE),IF($AE31=2016,VLOOKUP(Brut!DB31,Semaines!$D$2:$L$523,8,FALSE),IF($AE31=2017,VLOOKUP(Brut!DB31,Semaines!$E$2:$L$523,7,FALSE),IF($AE31=2018,VLOOKUP(Brut!DB31,Semaines!$F$2:$L$523,6,FALSE),IF($AE31=2019,VLOOKUP(Brut!DB31,Semaines!$G$2:$L$523,5,FALSE),IF($AE31=2020,VLOOKUP(Brut!DB31,Semaines!$H$2:$L$523,4,FALSE),IF($AE31=2021,VLOOKUP(Brut!DB31,Semaines!$I$2:$L$523,3,FALSE),IF($AE31=2022,VLOOKUP(Brut!DB31,Semaines!$J$2:$L$523,2,FALSE),""))))))))))</f>
        <v/>
      </c>
      <c r="DA31" s="119" t="str">
        <f>IF($AE31=2013,VLOOKUP(Brut!DB31,Semaines!$A$2:$L$523,12,FALSE),IF($AE31=2014,VLOOKUP(Brut!DB31,Semaines!$B$2:$L$523,11,FALSE),IF($AE31=2015,VLOOKUP(Brut!DB31,Semaines!$C$2:$L$523,10,FALSE),IF($AE31=2016,VLOOKUP(Brut!DB31,Semaines!$D$2:$L$523,9,FALSE),IF($AE31=2017,VLOOKUP(Brut!DB31,Semaines!$E$2:$L$523,8,FALSE),IF($AE31=2018,VLOOKUP(Brut!DB31,Semaines!$F$2:$L$523,7,FALSE),IF($AE31=2019,VLOOKUP(Brut!DB31,Semaines!$G$2:$L$523,6,FALSE),IF($AE31=2020,VLOOKUP(Brut!DB31,Semaines!$H$2:$L$523,5,FALSE),IF($AE31=2021,VLOOKUP(Brut!DB31,Semaines!$I$2:$L$523,4,FALSE),IF($AE31=2022,VLOOKUP(Brut!DB31,Semaines!$J$2:$L$523,3,FALSE),""))))))))))</f>
        <v/>
      </c>
      <c r="DB31" s="134"/>
      <c r="DC31" s="133"/>
      <c r="DD31" s="210"/>
      <c r="DE31" s="209"/>
      <c r="DF31" s="208"/>
      <c r="DG31" s="118" t="str">
        <f>IF($AE31=2013,VLOOKUP(Brut!DI31,Semaines!$A$2:$L$523,11,FALSE),IF($AE31=2014,VLOOKUP(Brut!DI31,Semaines!$B$2:$L$523,10,FALSE),IF($AE31=2015,VLOOKUP(Brut!DI31,Semaines!$C$2:$L$523,9,FALSE),IF($AE31=2016,VLOOKUP(Brut!DI31,Semaines!$D$2:$L$523,8,FALSE),IF($AE31=2017,VLOOKUP(Brut!DI31,Semaines!$E$2:$L$523,7,FALSE),IF($AE31=2018,VLOOKUP(Brut!DI31,Semaines!$F$2:$L$523,6,FALSE),IF($AE31=2019,VLOOKUP(Brut!DI31,Semaines!$G$2:$L$523,5,FALSE),IF($AE31=2020,VLOOKUP(Brut!DI31,Semaines!$H$2:$L$523,4,FALSE),IF($AE31=2021,VLOOKUP(Brut!DI31,Semaines!$I$2:$L$523,3,FALSE),IF($AE31=2022,VLOOKUP(Brut!DI31,Semaines!$J$2:$L$523,2,FALSE),""))))))))))</f>
        <v/>
      </c>
      <c r="DH31" s="119" t="str">
        <f>IF($AE31=2013,VLOOKUP(Brut!DI31,Semaines!$A$2:$L$523,12,FALSE),IF($AE31=2014,VLOOKUP(Brut!DI31,Semaines!$B$2:$L$523,11,FALSE),IF($AE31=2015,VLOOKUP(Brut!DI31,Semaines!$C$2:$L$523,10,FALSE),IF($AE31=2016,VLOOKUP(Brut!DI31,Semaines!$D$2:$L$523,9,FALSE),IF($AE31=2017,VLOOKUP(Brut!DI31,Semaines!$E$2:$L$523,8,FALSE),IF($AE31=2018,VLOOKUP(Brut!DI31,Semaines!$F$2:$L$523,7,FALSE),IF($AE31=2019,VLOOKUP(Brut!DI31,Semaines!$G$2:$L$523,6,FALSE),IF($AE31=2020,VLOOKUP(Brut!DI31,Semaines!$H$2:$L$523,5,FALSE),IF($AE31=2021,VLOOKUP(Brut!DI31,Semaines!$I$2:$L$523,4,FALSE),IF($AE31=2022,VLOOKUP(Brut!DI31,Semaines!$J$2:$L$523,3,FALSE),""))))))))))</f>
        <v/>
      </c>
      <c r="DI31" s="134"/>
      <c r="DJ31" s="133"/>
      <c r="DK31" s="208"/>
      <c r="DL31" s="118" t="str">
        <f>IF($AE31=2013,VLOOKUP(Brut!DN31,Semaines!$A$2:$L$523,11,FALSE),IF($AE31=2014,VLOOKUP(Brut!DN31,Semaines!$B$2:$L$523,10,FALSE),IF($AE31=2015,VLOOKUP(Brut!DN31,Semaines!$C$2:$L$523,9,FALSE),IF($AE31=2016,VLOOKUP(Brut!DN31,Semaines!$D$2:$L$523,8,FALSE),IF($AE31=2017,VLOOKUP(Brut!DN31,Semaines!$E$2:$L$523,7,FALSE),IF($AE31=2018,VLOOKUP(Brut!DN31,Semaines!$F$2:$L$523,6,FALSE),IF($AE31=2019,VLOOKUP(Brut!DN31,Semaines!$G$2:$L$523,5,FALSE),IF($AE31=2020,VLOOKUP(Brut!DN31,Semaines!$H$2:$L$523,4,FALSE),IF($AE31=2021,VLOOKUP(Brut!DN31,Semaines!$I$2:$L$523,3,FALSE),IF($AE31=2022,VLOOKUP(Brut!DN31,Semaines!$J$2:$L$523,2,FALSE),""))))))))))</f>
        <v/>
      </c>
      <c r="DM31" s="119" t="str">
        <f>IF($AE31=2013,VLOOKUP(Brut!DN31,Semaines!$A$2:$L$523,12,FALSE),IF($AE31=2014,VLOOKUP(Brut!DN31,Semaines!$B$2:$L$523,11,FALSE),IF($AE31=2015,VLOOKUP(Brut!DN31,Semaines!$C$2:$L$523,10,FALSE),IF($AE31=2016,VLOOKUP(Brut!DN31,Semaines!$D$2:$L$523,9,FALSE),IF($AE31=2017,VLOOKUP(Brut!DN31,Semaines!$E$2:$L$523,8,FALSE),IF($AE31=2018,VLOOKUP(Brut!DN31,Semaines!$F$2:$L$523,7,FALSE),IF($AE31=2019,VLOOKUP(Brut!DN31,Semaines!$G$2:$L$523,6,FALSE),IF($AE31=2020,VLOOKUP(Brut!DN31,Semaines!$H$2:$L$523,5,FALSE),IF($AE31=2021,VLOOKUP(Brut!DN31,Semaines!$I$2:$L$523,4,FALSE),IF($AE31=2022,VLOOKUP(Brut!DN31,Semaines!$J$2:$L$523,3,FALSE),""))))))))))</f>
        <v/>
      </c>
      <c r="DN31" s="134"/>
      <c r="DO31" s="133"/>
      <c r="DP31" s="208"/>
      <c r="DQ31" s="209"/>
      <c r="DR31" s="208"/>
      <c r="DS31" s="118" t="str">
        <f>IF($AE31=2013,VLOOKUP(Brut!DU31,Semaines!$A$2:$L$523,11,FALSE),IF($AE31=2014,VLOOKUP(Brut!DU31,Semaines!$B$2:$L$523,10,FALSE),IF($AE31=2015,VLOOKUP(Brut!DU31,Semaines!$C$2:$L$523,9,FALSE),IF($AE31=2016,VLOOKUP(Brut!DU31,Semaines!$D$2:$L$523,8,FALSE),IF($AE31=2017,VLOOKUP(Brut!DU31,Semaines!$E$2:$L$523,7,FALSE),IF($AE31=2018,VLOOKUP(Brut!DU31,Semaines!$F$2:$L$523,6,FALSE),IF($AE31=2019,VLOOKUP(Brut!DU31,Semaines!$G$2:$L$523,5,FALSE),IF($AE31=2020,VLOOKUP(Brut!DU31,Semaines!$H$2:$L$523,4,FALSE),IF($AE31=2021,VLOOKUP(Brut!DU31,Semaines!$I$2:$L$523,3,FALSE),IF($AE31=2022,VLOOKUP(Brut!DU31,Semaines!$J$2:$L$523,2,FALSE),""))))))))))</f>
        <v/>
      </c>
      <c r="DT31" s="119" t="str">
        <f>IF($AE31=2013,VLOOKUP(Brut!DU31,Semaines!$A$2:$L$523,12,FALSE),IF($AE31=2014,VLOOKUP(Brut!DU31,Semaines!$B$2:$L$523,11,FALSE),IF($AE31=2015,VLOOKUP(Brut!DU31,Semaines!$C$2:$L$523,10,FALSE),IF($AE31=2016,VLOOKUP(Brut!DU31,Semaines!$D$2:$L$523,9,FALSE),IF($AE31=2017,VLOOKUP(Brut!DU31,Semaines!$E$2:$L$523,8,FALSE),IF($AE31=2018,VLOOKUP(Brut!DU31,Semaines!$F$2:$L$523,7,FALSE),IF($AE31=2019,VLOOKUP(Brut!DU31,Semaines!$G$2:$L$523,6,FALSE),IF($AE31=2020,VLOOKUP(Brut!DU31,Semaines!$H$2:$L$523,5,FALSE),IF($AE31=2021,VLOOKUP(Brut!DU31,Semaines!$I$2:$L$523,4,FALSE),IF($AE31=2022,VLOOKUP(Brut!DU31,Semaines!$J$2:$L$523,3,FALSE),""))))))))))</f>
        <v/>
      </c>
      <c r="DU31" s="134"/>
      <c r="DV31" s="133"/>
      <c r="DW31" s="118" t="str">
        <f>IF($AE31=2013,VLOOKUP(Brut!DY31,Semaines!$A$2:$L$523,11,FALSE),IF($AE31=2014,VLOOKUP(Brut!DY31,Semaines!$B$2:$L$523,10,FALSE),IF($AE31=2015,VLOOKUP(Brut!DY31,Semaines!$C$2:$L$523,9,FALSE),IF($AE31=2016,VLOOKUP(Brut!DY31,Semaines!$D$2:$L$523,8,FALSE),IF($AE31=2017,VLOOKUP(Brut!DY31,Semaines!$E$2:$L$523,7,FALSE),IF($AE31=2018,VLOOKUP(Brut!DY31,Semaines!$F$2:$L$523,6,FALSE),IF($AE31=2019,VLOOKUP(Brut!DY31,Semaines!$G$2:$L$523,5,FALSE),IF($AE31=2020,VLOOKUP(Brut!DY31,Semaines!$H$2:$L$523,4,FALSE),IF($AE31=2021,VLOOKUP(Brut!DY31,Semaines!$I$2:$L$523,3,FALSE),IF($AE31=2022,VLOOKUP(Brut!DY31,Semaines!$J$2:$L$523,2,FALSE),""))))))))))</f>
        <v/>
      </c>
      <c r="DX31" s="119" t="str">
        <f>IF($AE31=2013,VLOOKUP(Brut!DY31,Semaines!$A$2:$L$523,12,FALSE),IF($AE31=2014,VLOOKUP(Brut!DY31,Semaines!$B$2:$L$523,11,FALSE),IF($AE31=2015,VLOOKUP(Brut!DY31,Semaines!$C$2:$L$523,10,FALSE),IF($AE31=2016,VLOOKUP(Brut!DY31,Semaines!$D$2:$L$523,9,FALSE),IF($AE31=2017,VLOOKUP(Brut!DY31,Semaines!$E$2:$L$523,8,FALSE),IF($AE31=2018,VLOOKUP(Brut!DY31,Semaines!$F$2:$L$523,7,FALSE),IF($AE31=2019,VLOOKUP(Brut!DY31,Semaines!$G$2:$L$523,6,FALSE),IF($AE31=2020,VLOOKUP(Brut!DY31,Semaines!$H$2:$L$523,5,FALSE),IF($AE31=2021,VLOOKUP(Brut!DY31,Semaines!$I$2:$L$523,4,FALSE),IF($AE31=2022,VLOOKUP(Brut!DY31,Semaines!$J$2:$L$523,3,FALSE),""))))))))))</f>
        <v/>
      </c>
      <c r="DY31" s="134"/>
      <c r="DZ31" s="133"/>
      <c r="EA31" s="118" t="str">
        <f>IF($AE31=2013,VLOOKUP(Brut!EC31,Semaines!$A$2:$L$523,11,FALSE),IF($AE31=2014,VLOOKUP(Brut!EC31,Semaines!$B$2:$L$523,10,FALSE),IF($AE31=2015,VLOOKUP(Brut!EC31,Semaines!$C$2:$L$523,9,FALSE),IF($AE31=2016,VLOOKUP(Brut!EC31,Semaines!$D$2:$L$523,8,FALSE),IF($AE31=2017,VLOOKUP(Brut!EC31,Semaines!$E$2:$L$523,7,FALSE),IF($AE31=2018,VLOOKUP(Brut!EC31,Semaines!$F$2:$L$523,6,FALSE),IF($AE31=2019,VLOOKUP(Brut!EC31,Semaines!$G$2:$L$523,5,FALSE),IF($AE31=2020,VLOOKUP(Brut!EC31,Semaines!$H$2:$L$523,4,FALSE),IF($AE31=2021,VLOOKUP(Brut!EC31,Semaines!$I$2:$L$523,3,FALSE),IF($AE31=2022,VLOOKUP(Brut!EC31,Semaines!$J$2:$L$523,2,FALSE),""))))))))))</f>
        <v/>
      </c>
      <c r="EB31" s="119" t="str">
        <f>IF($AE31=2013,VLOOKUP(Brut!EC31,Semaines!$A$2:$L$523,12,FALSE),IF($AE31=2014,VLOOKUP(Brut!EC31,Semaines!$B$2:$L$523,11,FALSE),IF($AE31=2015,VLOOKUP(Brut!EC31,Semaines!$C$2:$L$523,10,FALSE),IF($AE31=2016,VLOOKUP(Brut!EC31,Semaines!$D$2:$L$523,9,FALSE),IF($AE31=2017,VLOOKUP(Brut!EC31,Semaines!$E$2:$L$523,8,FALSE),IF($AE31=2018,VLOOKUP(Brut!EC31,Semaines!$F$2:$L$523,7,FALSE),IF($AE31=2019,VLOOKUP(Brut!EC31,Semaines!$G$2:$L$523,6,FALSE),IF($AE31=2020,VLOOKUP(Brut!EC31,Semaines!$H$2:$L$523,5,FALSE),IF($AE31=2021,VLOOKUP(Brut!EC31,Semaines!$I$2:$L$523,4,FALSE),IF($AE31=2022,VLOOKUP(Brut!EC31,Semaines!$J$2:$L$523,3,FALSE),""))))))))))</f>
        <v/>
      </c>
      <c r="EC31" s="134"/>
      <c r="ED31" s="133"/>
      <c r="EE31" s="118" t="str">
        <f>IF($AE31=2013,VLOOKUP(Brut!EG31,Semaines!$A$2:$L$523,11,FALSE),IF($AE31=2014,VLOOKUP(Brut!EG31,Semaines!$B$2:$L$523,10,FALSE),IF($AE31=2015,VLOOKUP(Brut!EG31,Semaines!$C$2:$L$523,9,FALSE),IF($AE31=2016,VLOOKUP(Brut!EG31,Semaines!$D$2:$L$523,8,FALSE),IF($AE31=2017,VLOOKUP(Brut!EG31,Semaines!$E$2:$L$523,7,FALSE),IF($AE31=2018,VLOOKUP(Brut!EG31,Semaines!$F$2:$L$523,6,FALSE),IF($AE31=2019,VLOOKUP(Brut!EG31,Semaines!$G$2:$L$523,5,FALSE),IF($AE31=2020,VLOOKUP(Brut!EG31,Semaines!$H$2:$L$523,4,FALSE),IF($AE31=2021,VLOOKUP(Brut!EG31,Semaines!$I$2:$L$523,3,FALSE),IF($AE31=2022,VLOOKUP(Brut!EG31,Semaines!$J$2:$L$523,2,FALSE),""))))))))))</f>
        <v/>
      </c>
      <c r="EF31" s="119" t="str">
        <f>IF($AE31=2013,VLOOKUP(Brut!EG31,Semaines!$A$2:$L$523,12,FALSE),IF($AE31=2014,VLOOKUP(Brut!EG31,Semaines!$B$2:$L$523,11,FALSE),IF($AE31=2015,VLOOKUP(Brut!EG31,Semaines!$C$2:$L$523,10,FALSE),IF($AE31=2016,VLOOKUP(Brut!EG31,Semaines!$D$2:$L$523,9,FALSE),IF($AE31=2017,VLOOKUP(Brut!EG31,Semaines!$E$2:$L$523,8,FALSE),IF($AE31=2018,VLOOKUP(Brut!EG31,Semaines!$F$2:$L$523,7,FALSE),IF($AE31=2019,VLOOKUP(Brut!EG31,Semaines!$G$2:$L$523,6,FALSE),IF($AE31=2020,VLOOKUP(Brut!EG31,Semaines!$H$2:$L$523,5,FALSE),IF($AE31=2021,VLOOKUP(Brut!EG31,Semaines!$I$2:$L$523,4,FALSE),IF($AE31=2022,VLOOKUP(Brut!EG31,Semaines!$J$2:$L$523,3,FALSE),""))))))))))</f>
        <v/>
      </c>
      <c r="EG31" s="134"/>
      <c r="EH31" s="133"/>
      <c r="EI31" s="130" t="str">
        <f>IF(Import!AU21=0,"",Import!AU21)</f>
        <v/>
      </c>
      <c r="EJ31" s="118" t="str">
        <f t="array" ref="EJ31">IFERROR(IF(EI31="",IF(EG31="",IF(EE31="","",IF($AE31=2013,VLOOKUP(Brut!EG31+1,Semaines!$A$2:$L$523,11,FALSE),IF($AE31=2014,VLOOKUP(Brut!EG31+1,Semaines!$B$2:$L$523,10,FALSE),IF($AE31=2015,VLOOKUP(Brut!EG31+1,Semaines!$C$2:$L$523,9,FALSE),IF($AE31=2016,VLOOKUP(Brut!EG31+1,Semaines!$D$2:$L$523,8,FALSE),IF($AE31=2017,VLOOKUP(Brut!EG31+1,Semaines!$E$2:$L$523,7,FALSE),IF($AE31=2018,VLOOKUP(Brut!EG31+1,Semaines!$F$2:$L$523,6,FALSE),IF($AE31=2019,VLOOKUP(Brut!EG31+1,Semaines!$G$2:$L$523,5,FALSE),IF($AE31=2020,VLOOKUP(Brut!EG31+1,Semaines!$H$2:$L$523,4,FALSE),IF($AE31=2021,VLOOKUP(Brut!EG31+1,Semaines!$I$2:$L$523,3,FALSE),IF($AE31=2022,VLOOKUP(Brut!EG31+1,Semaines!$J$2:$L$523,2,FALSE),""))))))))))),IF(EH31="",IF($AE31=2013,VLOOKUP(Brut!EG31+1,Semaines!$A$2:$L$523,11,FALSE),IF($AE31=2014,VLOOKUP(Brut!EG31+1,Semaines!$B$2:$L$523,10,FALSE),IF($AE31=2015,VLOOKUP(Brut!EG31+1,Semaines!$C$2:$L$523,9,FALSE),IF($AE31=2016,VLOOKUP(Brut!EG31+1,Semaines!$D$2:$L$523,8,FALSE),IF($AE31=2017,VLOOKUP(Brut!EG31+1,Semaines!$E$2:$L$523,7,FALSE),IF($AE31=2018,VLOOKUP(Brut!EG31+1,Semaines!$F$2:$L$523,6,FALSE),IF($AE31=2019,VLOOKUP(Brut!EG31+1,Semaines!$G$2:$L$523,5,FALSE),IF($AE31=2020,VLOOKUP(Brut!EG31+1,Semaines!$H$2:$L$523,4,FALSE),IF($AE31=2021,VLOOKUP(Brut!EG31+1,Semaines!$I$2:$L$523,3,FALSE),IF($AE31=2022,VLOOKUP(Brut!EG31+1,Semaines!$J$2:$L$523,2,FALSE),"")))))))))),IF($AE31=2013,VLOOKUP(Brut!EI31+1,Semaines!$A$2:$L$523,11,FALSE),IF($AE31=2014,VLOOKUP(Brut!EI31+1,Semaines!$B$2:$L$523,10,FALSE),IF($AE31=2015,VLOOKUP(Brut!EI31+1,Semaines!$C$2:$L$523,9,FALSE),IF($AE31=2016,VLOOKUP(Brut!EI31+1,Semaines!$D$2:$L$523,8,FALSE),IF($AE31=2017,VLOOKUP(Brut!EI31+1,Semaines!$E$2:$L$523,7,FALSE),IF($AE31=2018,VLOOKUP(Brut!EI31+1,Semaines!$F$2:$L$523,6,FALSE),IF($AE31=2019,VLOOKUP(Brut!EI31+1,Semaines!$G$2:$L$523,5,FALSE),IF($AE31=2020,VLOOKUP(Brut!EI31+1,Semaines!$H$2:$L$523,4,FALSE),IF($AE31=2021,VLOOKUP(Brut!EI31+1,Semaines!$I$2:$L$523,3,FALSE),IF($AE31=2022,VLOOKUP(Brut!EI31+1,Semaines!$J$2:$L$523,2,FALSE),"")))))))))))),_xlfn.ISOWEEKNUM(EI31)),"")</f>
        <v/>
      </c>
      <c r="EK31" s="119" t="str">
        <f>IF(EI31="",IF(EH31="",IF(EF31="","",IF($AE31=2013,VLOOKUP(Brut!EL31,Semaines!$A$2:$L$523,12,FALSE),IF($AE31=2014,VLOOKUP(Brut!EL31,Semaines!$B$2:$L$523,11,FALSE),IF($AE31=2015,VLOOKUP(Brut!EL31,Semaines!$C$2:$L$523,10,FALSE),IF($AE31=2016,VLOOKUP(Brut!EL31,Semaines!$D$2:$L$523,9,FALSE),IF($AE31=2017,VLOOKUP(Brut!EL31,Semaines!$E$2:$L$523,8,FALSE),IF($AE31=2018,VLOOKUP(Brut!EL31,Semaines!$F$2:$L$523,7,FALSE),IF($AE31=2019,VLOOKUP(Brut!EL31,Semaines!$G$2:$L$523,6,FALSE),IF($AE31=2020,VLOOKUP(Brut!EL31,Semaines!$H$2:$L$523,5,FALSE),IF($AE31=2021,VLOOKUP(Brut!EL31,Semaines!$I$2:$L$523,4,FALSE),IF($AE31=2022,VLOOKUP(Brut!EL31,Semaines!$J$2:$L$523,3,FALSE),""))))))))))),IF(EG31="",IF($AE31=2013,VLOOKUP(Brut!EL31,Semaines!$A$2:$L$523,12,FALSE),IF($AE31=2014,VLOOKUP(Brut!EL31,Semaines!$B$2:$L$523,11,FALSE),IF($AE31=2015,VLOOKUP(Brut!EL31,Semaines!$C$2:$L$523,10,FALSE),IF($AE31=2016,VLOOKUP(Brut!EL31,Semaines!$D$2:$L$523,9,FALSE),IF($AE31=2017,VLOOKUP(Brut!EL31,Semaines!$E$2:$L$523,8,FALSE),IF($AE31=2018,VLOOKUP(Brut!EL31,Semaines!$F$2:$L$523,7,FALSE),IF($AE31=2019,VLOOKUP(Brut!EL31,Semaines!$G$2:$L$523,6,FALSE),IF($AE31=2020,VLOOKUP(Brut!EL31,Semaines!$H$2:$L$523,5,FALSE),IF($AE31=2021,VLOOKUP(Brut!EL31,Semaines!$I$2:$L$523,4,FALSE),IF($AE31=2022,VLOOKUP(Brut!EL31,Semaines!$J$2:$L$523,3,FALSE),"")))))))))),IF(EF31="","",IF($AE31=2013,VLOOKUP(Brut!EL31,Semaines!$A$2:$L$523,12,FALSE),IF($AE31=2014,VLOOKUP(Brut!EL31,Semaines!$B$2:$L$523,11,FALSE),IF($AE31=2015,VLOOKUP(Brut!EL31,Semaines!$C$2:$L$523,10,FALSE),IF($AE31=2016,VLOOKUP(Brut!EL31,Semaines!$D$2:$L$523,9,FALSE),IF($AE31=2017,VLOOKUP(Brut!EL31,Semaines!$E$2:$L$523,8,FALSE),IF($AE31=2018,VLOOKUP(Brut!EL31,Semaines!$F$2:$L$523,7,FALSE),IF($AE31=2019,VLOOKUP(Brut!EL31,Semaines!$G$2:$L$523,6,FALSE),IF($AE31=2020,VLOOKUP(Brut!EL31,Semaines!$H$2:$L$523,5,FALSE),IF($AE31=2021,VLOOKUP(Brut!EL31,Semaines!$I$2:$L$523,4,FALSE),IF($AE31=2022,VLOOKUP(Brut!EL31,Semaines!$J$2:$L$523,3,FALSE),""))))))))))))),IF(AND(MONTH(EI31)=12,_xlfn.ISOWEEKNUM(EI31)=1),YEAR(EI31)+1,YEAR(EI31)))</f>
        <v/>
      </c>
      <c r="EL31" s="135"/>
      <c r="EM31" s="136"/>
      <c r="EN31" s="210"/>
      <c r="EO31" s="209"/>
      <c r="EP31" s="208"/>
      <c r="EQ31" s="118" t="str">
        <f>IF($AE31=2013,VLOOKUP(Brut!ES31,Semaines!$A$2:$L$523,11,FALSE),IF($AE31=2014,VLOOKUP(Brut!ES31,Semaines!$B$2:$L$523,10,FALSE),IF($AE31=2015,VLOOKUP(Brut!ES31,Semaines!$C$2:$L$523,9,FALSE),IF($AE31=2016,VLOOKUP(Brut!ES31,Semaines!$D$2:$L$523,8,FALSE),IF($AE31=2017,VLOOKUP(Brut!ES31,Semaines!$E$2:$L$523,7,FALSE),IF($AE31=2018,VLOOKUP(Brut!ES31,Semaines!$F$2:$L$523,6,FALSE),IF($AE31=2019,VLOOKUP(Brut!ES31,Semaines!$G$2:$L$523,5,FALSE),IF($AE31=2020,VLOOKUP(Brut!ES31,Semaines!$H$2:$L$523,4,FALSE),IF($AE31=2021,VLOOKUP(Brut!ES31,Semaines!$I$2:$L$523,3,FALSE),IF($AE31=2022,VLOOKUP(Brut!ES31,Semaines!$J$2:$L$523,2,FALSE),""))))))))))</f>
        <v/>
      </c>
      <c r="ER31" s="119" t="str">
        <f>IF($AE31=2013,VLOOKUP(Brut!ES31,Semaines!$A$2:$L$523,12,FALSE),IF($AE31=2014,VLOOKUP(Brut!ES31,Semaines!$B$2:$L$523,11,FALSE),IF($AE31=2015,VLOOKUP(Brut!ES31,Semaines!$C$2:$L$523,10,FALSE),IF($AE31=2016,VLOOKUP(Brut!ES31,Semaines!$D$2:$L$523,9,FALSE),IF($AE31=2017,VLOOKUP(Brut!ES31,Semaines!$E$2:$L$523,8,FALSE),IF($AE31=2018,VLOOKUP(Brut!ES31,Semaines!$F$2:$L$523,7,FALSE),IF($AE31=2019,VLOOKUP(Brut!ES31,Semaines!$G$2:$L$523,6,FALSE),IF($AE31=2020,VLOOKUP(Brut!ES31,Semaines!$H$2:$L$523,5,FALSE),IF($AE31=2021,VLOOKUP(Brut!ES31,Semaines!$I$2:$L$523,4,FALSE),IF($AE31=2022,VLOOKUP(Brut!ES31,Semaines!$J$2:$L$523,3,FALSE),""))))))))))</f>
        <v/>
      </c>
      <c r="ES31" s="134"/>
      <c r="ET31" s="133"/>
      <c r="EU31" s="118" t="str">
        <f>IF($AE31=2013,VLOOKUP(Brut!EW31,Semaines!$A$2:$L$523,11,FALSE),IF($AE31=2014,VLOOKUP(Brut!EW31,Semaines!$B$2:$L$523,10,FALSE),IF($AE31=2015,VLOOKUP(Brut!EW31,Semaines!$C$2:$L$523,9,FALSE),IF($AE31=2016,VLOOKUP(Brut!EW31,Semaines!$D$2:$L$523,8,FALSE),IF($AE31=2017,VLOOKUP(Brut!EW31,Semaines!$E$2:$L$523,7,FALSE),IF($AE31=2018,VLOOKUP(Brut!EW31,Semaines!$F$2:$L$523,6,FALSE),IF($AE31=2019,VLOOKUP(Brut!EW31,Semaines!$G$2:$L$523,5,FALSE),IF($AE31=2020,VLOOKUP(Brut!EW31,Semaines!$H$2:$L$523,4,FALSE),IF($AE31=2021,VLOOKUP(Brut!EW31,Semaines!$I$2:$L$523,3,FALSE),IF($AE31=2022,VLOOKUP(Brut!EW31,Semaines!$J$2:$L$523,2,FALSE),""))))))))))</f>
        <v/>
      </c>
      <c r="EV31" s="119" t="str">
        <f>IF($AE31=2013,VLOOKUP(Brut!EW31,Semaines!$A$2:$L$523,12,FALSE),IF($AE31=2014,VLOOKUP(Brut!EW31,Semaines!$B$2:$L$523,11,FALSE),IF($AE31=2015,VLOOKUP(Brut!EW31,Semaines!$C$2:$L$523,10,FALSE),IF($AE31=2016,VLOOKUP(Brut!EW31,Semaines!$D$2:$L$523,9,FALSE),IF($AE31=2017,VLOOKUP(Brut!EW31,Semaines!$E$2:$L$523,8,FALSE),IF($AE31=2018,VLOOKUP(Brut!EW31,Semaines!$F$2:$L$523,7,FALSE),IF($AE31=2019,VLOOKUP(Brut!EW31,Semaines!$G$2:$L$523,6,FALSE),IF($AE31=2020,VLOOKUP(Brut!EW31,Semaines!$H$2:$L$523,5,FALSE),IF($AE31=2021,VLOOKUP(Brut!EW31,Semaines!$I$2:$L$523,4,FALSE),IF($AE31=2022,VLOOKUP(Brut!EW31,Semaines!$J$2:$L$523,3,FALSE),""))))))))))</f>
        <v/>
      </c>
      <c r="EW31" s="134"/>
      <c r="EX31" s="133"/>
      <c r="EY31" s="208"/>
      <c r="EZ31" s="118" t="str">
        <f>IF($AE31=2013,VLOOKUP(Brut!FB31,Semaines!$A$2:$L$523,11,FALSE),IF($AE31=2014,VLOOKUP(Brut!FB31,Semaines!$B$2:$L$523,10,FALSE),IF($AE31=2015,VLOOKUP(Brut!FB31,Semaines!$C$2:$L$523,9,FALSE),IF($AE31=2016,VLOOKUP(Brut!FB31,Semaines!$D$2:$L$523,8,FALSE),IF($AE31=2017,VLOOKUP(Brut!FB31,Semaines!$E$2:$L$523,7,FALSE),IF($AE31=2018,VLOOKUP(Brut!FB31,Semaines!$F$2:$L$523,6,FALSE),IF($AE31=2019,VLOOKUP(Brut!FB31,Semaines!$G$2:$L$523,5,FALSE),IF($AE31=2020,VLOOKUP(Brut!FB31,Semaines!$H$2:$L$523,4,FALSE),IF($AE31=2021,VLOOKUP(Brut!FB31,Semaines!$I$2:$L$523,3,FALSE),IF($AE31=2022,VLOOKUP(Brut!FB31,Semaines!$J$2:$L$523,2,FALSE),""))))))))))</f>
        <v/>
      </c>
      <c r="FA31" s="119" t="str">
        <f>IF($AE31=2013,VLOOKUP(Brut!FB31,Semaines!$A$2:$L$523,12,FALSE),IF($AE31=2014,VLOOKUP(Brut!FB31,Semaines!$B$2:$L$523,11,FALSE),IF($AE31=2015,VLOOKUP(Brut!FB31,Semaines!$C$2:$L$523,10,FALSE),IF($AE31=2016,VLOOKUP(Brut!FB31,Semaines!$D$2:$L$523,9,FALSE),IF($AE31=2017,VLOOKUP(Brut!FB31,Semaines!$E$2:$L$523,8,FALSE),IF($AE31=2018,VLOOKUP(Brut!FB31,Semaines!$F$2:$L$523,7,FALSE),IF($AE31=2019,VLOOKUP(Brut!FB31,Semaines!$G$2:$L$523,6,FALSE),IF($AE31=2020,VLOOKUP(Brut!FB31,Semaines!$H$2:$L$523,5,FALSE),IF($AE31=2021,VLOOKUP(Brut!FB31,Semaines!$I$2:$L$523,4,FALSE),IF($AE31=2022,VLOOKUP(Brut!FB31,Semaines!$J$2:$L$523,3,FALSE),""))))))))))</f>
        <v/>
      </c>
      <c r="FB31" s="134"/>
      <c r="FC31" s="133"/>
      <c r="FD31" s="210"/>
      <c r="FE31" s="209"/>
      <c r="FF31" s="118" t="str">
        <f>IF($AE31=2013,VLOOKUP(Brut!FH31,Semaines!$A$2:$L$523,11,FALSE),IF($AE31=2014,VLOOKUP(Brut!FH31,Semaines!$B$2:$L$523,10,FALSE),IF($AE31=2015,VLOOKUP(Brut!FH31,Semaines!$C$2:$L$523,9,FALSE),IF($AE31=2016,VLOOKUP(Brut!FH31,Semaines!$D$2:$L$523,8,FALSE),IF($AE31=2017,VLOOKUP(Brut!FH31,Semaines!$E$2:$L$523,7,FALSE),IF($AE31=2018,VLOOKUP(Brut!FH31,Semaines!$F$2:$L$523,6,FALSE),IF($AE31=2019,VLOOKUP(Brut!FH31,Semaines!$G$2:$L$523,5,FALSE),IF($AE31=2020,VLOOKUP(Brut!FH31,Semaines!$H$2:$L$523,4,FALSE),IF($AE31=2021,VLOOKUP(Brut!FH31,Semaines!$I$2:$L$523,3,FALSE),IF($AE31=2022,VLOOKUP(Brut!FH31,Semaines!$J$2:$L$523,2,FALSE),""))))))))))</f>
        <v/>
      </c>
      <c r="FG31" s="119" t="str">
        <f>IF($AE31=2013,VLOOKUP(Brut!FH31,Semaines!$A$2:$L$523,12,FALSE),IF($AE31=2014,VLOOKUP(Brut!FH31,Semaines!$B$2:$L$523,11,FALSE),IF($AE31=2015,VLOOKUP(Brut!FH31,Semaines!$C$2:$L$523,10,FALSE),IF($AE31=2016,VLOOKUP(Brut!FH31,Semaines!$D$2:$L$523,9,FALSE),IF($AE31=2017,VLOOKUP(Brut!FH31,Semaines!$E$2:$L$523,8,FALSE),IF($AE31=2018,VLOOKUP(Brut!FH31,Semaines!$F$2:$L$523,7,FALSE),IF($AE31=2019,VLOOKUP(Brut!FH31,Semaines!$G$2:$L$523,6,FALSE),IF($AE31=2020,VLOOKUP(Brut!FH31,Semaines!$H$2:$L$523,5,FALSE),IF($AE31=2021,VLOOKUP(Brut!FH31,Semaines!$I$2:$L$523,4,FALSE),IF($AE31=2022,VLOOKUP(Brut!FH31,Semaines!$J$2:$L$523,3,FALSE),""))))))))))</f>
        <v/>
      </c>
      <c r="FH31" s="134"/>
      <c r="FI31" s="133"/>
      <c r="FJ31" s="208"/>
      <c r="FK31" s="118" t="str">
        <f>IF($AE31=2013,VLOOKUP(Brut!FM31,Semaines!$A$2:$L$523,11,FALSE),IF($AE31=2014,VLOOKUP(Brut!FM31,Semaines!$B$2:$L$523,10,FALSE),IF($AE31=2015,VLOOKUP(Brut!FM31,Semaines!$C$2:$L$523,9,FALSE),IF($AE31=2016,VLOOKUP(Brut!FM31,Semaines!$D$2:$L$523,8,FALSE),IF($AE31=2017,VLOOKUP(Brut!FM31,Semaines!$E$2:$L$523,7,FALSE),IF($AE31=2018,VLOOKUP(Brut!FM31,Semaines!$F$2:$L$523,6,FALSE),IF($AE31=2019,VLOOKUP(Brut!FM31,Semaines!$G$2:$L$523,5,FALSE),IF($AE31=2020,VLOOKUP(Brut!FM31,Semaines!$H$2:$L$523,4,FALSE),IF($AE31=2021,VLOOKUP(Brut!FM31,Semaines!$I$2:$L$523,3,FALSE),IF($AE31=2022,VLOOKUP(Brut!FM31,Semaines!$J$2:$L$523,2,FALSE),""))))))))))</f>
        <v/>
      </c>
      <c r="FL31" s="119" t="str">
        <f>IF($AE31=2013,VLOOKUP(Brut!FM31,Semaines!$A$2:$L$523,12,FALSE),IF($AE31=2014,VLOOKUP(Brut!FM31,Semaines!$B$2:$L$523,11,FALSE),IF($AE31=2015,VLOOKUP(Brut!FM31,Semaines!$C$2:$L$523,10,FALSE),IF($AE31=2016,VLOOKUP(Brut!FM31,Semaines!$D$2:$L$523,9,FALSE),IF($AE31=2017,VLOOKUP(Brut!FM31,Semaines!$E$2:$L$523,8,FALSE),IF($AE31=2018,VLOOKUP(Brut!FM31,Semaines!$F$2:$L$523,7,FALSE),IF($AE31=2019,VLOOKUP(Brut!FM31,Semaines!$G$2:$L$523,6,FALSE),IF($AE31=2020,VLOOKUP(Brut!FM31,Semaines!$H$2:$L$523,5,FALSE),IF($AE31=2021,VLOOKUP(Brut!FM31,Semaines!$I$2:$L$523,4,FALSE),IF($AE31=2022,VLOOKUP(Brut!FM31,Semaines!$J$2:$L$523,3,FALSE),""))))))))))</f>
        <v/>
      </c>
      <c r="FM31" s="134"/>
      <c r="FN31" s="133"/>
      <c r="FO31" s="118" t="str">
        <f>IF($AE31=2013,VLOOKUP(Brut!FQ31,Semaines!$A$2:$L$523,11,FALSE),IF($AE31=2014,VLOOKUP(Brut!FQ31,Semaines!$B$2:$L$523,10,FALSE),IF($AE31=2015,VLOOKUP(Brut!FQ31,Semaines!$C$2:$L$523,9,FALSE),IF($AE31=2016,VLOOKUP(Brut!FQ31,Semaines!$D$2:$L$523,8,FALSE),IF($AE31=2017,VLOOKUP(Brut!FQ31,Semaines!$E$2:$L$523,7,FALSE),IF($AE31=2018,VLOOKUP(Brut!FQ31,Semaines!$F$2:$L$523,6,FALSE),IF($AE31=2019,VLOOKUP(Brut!FQ31,Semaines!$G$2:$L$523,5,FALSE),IF($AE31=2020,VLOOKUP(Brut!FQ31,Semaines!$H$2:$L$523,4,FALSE),IF($AE31=2021,VLOOKUP(Brut!FQ31,Semaines!$I$2:$L$523,3,FALSE),IF($AE31=2022,VLOOKUP(Brut!FQ31,Semaines!$J$2:$L$523,2,FALSE),""))))))))))</f>
        <v/>
      </c>
      <c r="FP31" s="119" t="str">
        <f>IF($AE31=2013,VLOOKUP(Brut!FQ31,Semaines!$A$2:$L$523,12,FALSE),IF($AE31=2014,VLOOKUP(Brut!FQ31,Semaines!$B$2:$L$523,11,FALSE),IF($AE31=2015,VLOOKUP(Brut!FQ31,Semaines!$C$2:$L$523,10,FALSE),IF($AE31=2016,VLOOKUP(Brut!FQ31,Semaines!$D$2:$L$523,9,FALSE),IF($AE31=2017,VLOOKUP(Brut!FQ31,Semaines!$E$2:$L$523,8,FALSE),IF($AE31=2018,VLOOKUP(Brut!FQ31,Semaines!$F$2:$L$523,7,FALSE),IF($AE31=2019,VLOOKUP(Brut!FQ31,Semaines!$G$2:$L$523,6,FALSE),IF($AE31=2020,VLOOKUP(Brut!FQ31,Semaines!$H$2:$L$523,5,FALSE),IF($AE31=2021,VLOOKUP(Brut!FQ31,Semaines!$I$2:$L$523,4,FALSE),IF($AE31=2022,VLOOKUP(Brut!FQ31,Semaines!$J$2:$L$523,3,FALSE),""))))))))))</f>
        <v/>
      </c>
      <c r="FQ31" s="134"/>
      <c r="FR31" s="133"/>
      <c r="FS31" s="208"/>
      <c r="FT31" s="208"/>
      <c r="FU31" s="118" t="str">
        <f>IF($AE31=2013,VLOOKUP(Brut!FW31,Semaines!$A$2:$L$523,11,FALSE),IF($AE31=2014,VLOOKUP(Brut!FW31,Semaines!$B$2:$L$523,10,FALSE),IF($AE31=2015,VLOOKUP(Brut!FW31,Semaines!$C$2:$L$523,9,FALSE),IF($AE31=2016,VLOOKUP(Brut!FW31,Semaines!$D$2:$L$523,8,FALSE),IF($AE31=2017,VLOOKUP(Brut!FW31,Semaines!$E$2:$L$523,7,FALSE),IF($AE31=2018,VLOOKUP(Brut!FW31,Semaines!$F$2:$L$523,6,FALSE),IF($AE31=2019,VLOOKUP(Brut!FW31,Semaines!$G$2:$L$523,5,FALSE),IF($AE31=2020,VLOOKUP(Brut!FW31,Semaines!$H$2:$L$523,4,FALSE),IF($AE31=2021,VLOOKUP(Brut!FW31,Semaines!$I$2:$L$523,3,FALSE),IF($AE31=2022,VLOOKUP(Brut!FW31,Semaines!$J$2:$L$523,2,FALSE),""))))))))))</f>
        <v/>
      </c>
      <c r="FV31" s="119" t="str">
        <f>IF($AE31=2013,VLOOKUP(Brut!FW31,Semaines!$A$2:$L$523,12,FALSE),IF($AE31=2014,VLOOKUP(Brut!FW31,Semaines!$B$2:$L$523,11,FALSE),IF($AE31=2015,VLOOKUP(Brut!FW31,Semaines!$C$2:$L$523,10,FALSE),IF($AE31=2016,VLOOKUP(Brut!FW31,Semaines!$D$2:$L$523,9,FALSE),IF($AE31=2017,VLOOKUP(Brut!FW31,Semaines!$E$2:$L$523,8,FALSE),IF($AE31=2018,VLOOKUP(Brut!FW31,Semaines!$F$2:$L$523,7,FALSE),IF($AE31=2019,VLOOKUP(Brut!FW31,Semaines!$G$2:$L$523,6,FALSE),IF($AE31=2020,VLOOKUP(Brut!FW31,Semaines!$H$2:$L$523,5,FALSE),IF($AE31=2021,VLOOKUP(Brut!FW31,Semaines!$I$2:$L$523,4,FALSE),IF($AE31=2022,VLOOKUP(Brut!FW31,Semaines!$J$2:$L$523,3,FALSE),""))))))))))</f>
        <v/>
      </c>
      <c r="FW31" s="134"/>
      <c r="FX31" s="133"/>
      <c r="FY31" s="118" t="str">
        <f>IF($AE31=2013,VLOOKUP(Brut!GA31,Semaines!$A$2:$L$523,11,FALSE),IF($AE31=2014,VLOOKUP(Brut!GA31,Semaines!$B$2:$L$523,10,FALSE),IF($AE31=2015,VLOOKUP(Brut!GA31,Semaines!$C$2:$L$523,9,FALSE),IF($AE31=2016,VLOOKUP(Brut!GA31,Semaines!$D$2:$L$523,8,FALSE),IF($AE31=2017,VLOOKUP(Brut!GA31,Semaines!$E$2:$L$523,7,FALSE),IF($AE31=2018,VLOOKUP(Brut!GA31,Semaines!$F$2:$L$523,6,FALSE),IF($AE31=2019,VLOOKUP(Brut!GA31,Semaines!$G$2:$L$523,5,FALSE),IF($AE31=2020,VLOOKUP(Brut!GA31,Semaines!$H$2:$L$523,4,FALSE),IF($AE31=2021,VLOOKUP(Brut!GA31,Semaines!$I$2:$L$523,3,FALSE),IF($AE31=2022,VLOOKUP(Brut!GA31,Semaines!$J$2:$L$523,2,FALSE),""))))))))))</f>
        <v/>
      </c>
      <c r="FZ31" s="119" t="str">
        <f>IF($AE31=2013,VLOOKUP(Brut!GA31,Semaines!$A$2:$L$523,12,FALSE),IF($AE31=2014,VLOOKUP(Brut!GA31,Semaines!$B$2:$L$523,11,FALSE),IF($AE31=2015,VLOOKUP(Brut!GA31,Semaines!$C$2:$L$523,10,FALSE),IF($AE31=2016,VLOOKUP(Brut!GA31,Semaines!$D$2:$L$523,9,FALSE),IF($AE31=2017,VLOOKUP(Brut!GA31,Semaines!$E$2:$L$523,8,FALSE),IF($AE31=2018,VLOOKUP(Brut!GA31,Semaines!$F$2:$L$523,7,FALSE),IF($AE31=2019,VLOOKUP(Brut!GA31,Semaines!$G$2:$L$523,6,FALSE),IF($AE31=2020,VLOOKUP(Brut!GA31,Semaines!$H$2:$L$523,5,FALSE),IF($AE31=2021,VLOOKUP(Brut!GA31,Semaines!$I$2:$L$523,4,FALSE),IF($AE31=2022,VLOOKUP(Brut!GA31,Semaines!$J$2:$L$523,3,FALSE),""))))))))))</f>
        <v/>
      </c>
      <c r="GA31" s="134"/>
      <c r="GB31" s="133"/>
      <c r="GC31" s="118" t="str">
        <f>IF($AE31=2013,VLOOKUP(Brut!GE31,Semaines!$A$2:$L$523,11,FALSE),IF($AE31=2014,VLOOKUP(Brut!GE31,Semaines!$B$2:$L$523,10,FALSE),IF($AE31=2015,VLOOKUP(Brut!GE31,Semaines!$C$2:$L$523,9,FALSE),IF($AE31=2016,VLOOKUP(Brut!GE31,Semaines!$D$2:$L$523,8,FALSE),IF($AE31=2017,VLOOKUP(Brut!GE31,Semaines!$E$2:$L$523,7,FALSE),IF($AE31=2018,VLOOKUP(Brut!GE31,Semaines!$F$2:$L$523,6,FALSE),IF($AE31=2019,VLOOKUP(Brut!GE31,Semaines!$G$2:$L$523,5,FALSE),IF($AE31=2020,VLOOKUP(Brut!GE31,Semaines!$H$2:$L$523,4,FALSE),IF($AE31=2021,VLOOKUP(Brut!GE31,Semaines!$I$2:$L$523,3,FALSE),IF($AE31=2022,VLOOKUP(Brut!GE31,Semaines!$J$2:$L$523,2,FALSE),""))))))))))</f>
        <v/>
      </c>
      <c r="GD31" s="119" t="str">
        <f>IF($AE31=2013,VLOOKUP(Brut!GE31,Semaines!$A$2:$L$523,12,FALSE),IF($AE31=2014,VLOOKUP(Brut!GE31,Semaines!$B$2:$L$523,11,FALSE),IF($AE31=2015,VLOOKUP(Brut!GE31,Semaines!$C$2:$L$523,10,FALSE),IF($AE31=2016,VLOOKUP(Brut!GE31,Semaines!$D$2:$L$523,9,FALSE),IF($AE31=2017,VLOOKUP(Brut!GE31,Semaines!$E$2:$L$523,8,FALSE),IF($AE31=2018,VLOOKUP(Brut!GE31,Semaines!$F$2:$L$523,7,FALSE),IF($AE31=2019,VLOOKUP(Brut!GE31,Semaines!$G$2:$L$523,6,FALSE),IF($AE31=2020,VLOOKUP(Brut!GE31,Semaines!$H$2:$L$523,5,FALSE),IF($AE31=2021,VLOOKUP(Brut!GE31,Semaines!$I$2:$L$523,4,FALSE),IF($AE31=2022,VLOOKUP(Brut!GE31,Semaines!$J$2:$L$523,3,FALSE),""))))))))))</f>
        <v/>
      </c>
      <c r="GE31" s="134"/>
      <c r="GF31" s="133"/>
      <c r="GG31" s="208"/>
      <c r="GH31" s="118" t="str">
        <f>IF($AE31=2013,VLOOKUP(Brut!GJ31,Semaines!$A$2:$L$523,11,FALSE),IF($AE31=2014,VLOOKUP(Brut!GJ31,Semaines!$B$2:$L$523,10,FALSE),IF($AE31=2015,VLOOKUP(Brut!GJ31,Semaines!$C$2:$L$523,9,FALSE),IF($AE31=2016,VLOOKUP(Brut!GJ31,Semaines!$D$2:$L$523,8,FALSE),IF($AE31=2017,VLOOKUP(Brut!GJ31,Semaines!$E$2:$L$523,7,FALSE),IF($AE31=2018,VLOOKUP(Brut!GJ31,Semaines!$F$2:$L$523,6,FALSE),IF($AE31=2019,VLOOKUP(Brut!GJ31,Semaines!$G$2:$L$523,5,FALSE),IF($AE31=2020,VLOOKUP(Brut!GJ31,Semaines!$H$2:$L$523,4,FALSE),IF($AE31=2021,VLOOKUP(Brut!GJ31,Semaines!$I$2:$L$523,3,FALSE),IF($AE31=2022,VLOOKUP(Brut!GJ31,Semaines!$J$2:$L$523,2,FALSE),""))))))))))</f>
        <v/>
      </c>
      <c r="GI31" s="119" t="str">
        <f>IF($AE31=2013,VLOOKUP(Brut!GJ31,Semaines!$A$2:$L$523,12,FALSE),IF($AE31=2014,VLOOKUP(Brut!GJ31,Semaines!$B$2:$L$523,11,FALSE),IF($AE31=2015,VLOOKUP(Brut!GJ31,Semaines!$C$2:$L$523,10,FALSE),IF($AE31=2016,VLOOKUP(Brut!GJ31,Semaines!$D$2:$L$523,9,FALSE),IF($AE31=2017,VLOOKUP(Brut!GJ31,Semaines!$E$2:$L$523,8,FALSE),IF($AE31=2018,VLOOKUP(Brut!GJ31,Semaines!$F$2:$L$523,7,FALSE),IF($AE31=2019,VLOOKUP(Brut!GJ31,Semaines!$G$2:$L$523,6,FALSE),IF($AE31=2020,VLOOKUP(Brut!GJ31,Semaines!$H$2:$L$523,5,FALSE),IF($AE31=2021,VLOOKUP(Brut!GJ31,Semaines!$I$2:$L$523,4,FALSE),IF($AE31=2022,VLOOKUP(Brut!GJ31,Semaines!$J$2:$L$523,3,FALSE),""))))))))))</f>
        <v/>
      </c>
      <c r="GJ31" s="134"/>
      <c r="GK31" s="133"/>
      <c r="GL31" s="118" t="str">
        <f>IF($AE31=2013,VLOOKUP(Brut!GN31,Semaines!$A$2:$L$523,11,FALSE),IF($AE31=2014,VLOOKUP(Brut!GN31,Semaines!$B$2:$L$523,10,FALSE),IF($AE31=2015,VLOOKUP(Brut!GN31,Semaines!$C$2:$L$523,9,FALSE),IF($AE31=2016,VLOOKUP(Brut!GN31,Semaines!$D$2:$L$523,8,FALSE),IF($AE31=2017,VLOOKUP(Brut!GN31,Semaines!$E$2:$L$523,7,FALSE),IF($AE31=2018,VLOOKUP(Brut!GN31,Semaines!$F$2:$L$523,6,FALSE),IF($AE31=2019,VLOOKUP(Brut!GN31,Semaines!$G$2:$L$523,5,FALSE),IF($AE31=2020,VLOOKUP(Brut!GN31,Semaines!$H$2:$L$523,4,FALSE),IF($AE31=2021,VLOOKUP(Brut!GN31,Semaines!$I$2:$L$523,3,FALSE),IF($AE31=2022,VLOOKUP(Brut!GN31,Semaines!$J$2:$L$523,2,FALSE),""))))))))))</f>
        <v/>
      </c>
      <c r="GM31" s="119" t="str">
        <f>IF($AE31=2013,VLOOKUP(Brut!GN31,Semaines!$A$2:$L$523,12,FALSE),IF($AE31=2014,VLOOKUP(Brut!GN31,Semaines!$B$2:$L$523,11,FALSE),IF($AE31=2015,VLOOKUP(Brut!GN31,Semaines!$C$2:$L$523,10,FALSE),IF($AE31=2016,VLOOKUP(Brut!GN31,Semaines!$D$2:$L$523,9,FALSE),IF($AE31=2017,VLOOKUP(Brut!GN31,Semaines!$E$2:$L$523,8,FALSE),IF($AE31=2018,VLOOKUP(Brut!GN31,Semaines!$F$2:$L$523,7,FALSE),IF($AE31=2019,VLOOKUP(Brut!GN31,Semaines!$G$2:$L$523,6,FALSE),IF($AE31=2020,VLOOKUP(Brut!GN31,Semaines!$H$2:$L$523,5,FALSE),IF($AE31=2021,VLOOKUP(Brut!GN31,Semaines!$I$2:$L$523,4,FALSE),IF($AE31=2022,VLOOKUP(Brut!GN31,Semaines!$J$2:$L$523,3,FALSE),""))))))))))</f>
        <v/>
      </c>
      <c r="GN31" s="134"/>
      <c r="GO31" s="133"/>
      <c r="GP31" s="210"/>
      <c r="GQ31" s="211"/>
      <c r="GR31" s="210"/>
      <c r="GS31" s="209"/>
      <c r="GT31" s="211"/>
      <c r="GU31" s="209"/>
      <c r="GV31" s="118" t="str">
        <f>IF($AE31=2013,VLOOKUP(Brut!GX31,Semaines!$A$2:$L$523,11,FALSE),IF($AE31=2014,VLOOKUP(Brut!GX31,Semaines!$B$2:$L$523,10,FALSE),IF($AE31=2015,VLOOKUP(Brut!GX31,Semaines!$C$2:$L$523,9,FALSE),IF($AE31=2016,VLOOKUP(Brut!GX31,Semaines!$D$2:$L$523,8,FALSE),IF($AE31=2017,VLOOKUP(Brut!GX31,Semaines!$E$2:$L$523,7,FALSE),IF($AE31=2018,VLOOKUP(Brut!GX31,Semaines!$F$2:$L$523,6,FALSE),IF($AE31=2019,VLOOKUP(Brut!GX31,Semaines!$G$2:$L$523,5,FALSE),IF($AE31=2020,VLOOKUP(Brut!GX31,Semaines!$H$2:$L$523,4,FALSE),IF($AE31=2021,VLOOKUP(Brut!GX31,Semaines!$I$2:$L$523,3,FALSE),IF($AE31=2022,VLOOKUP(Brut!GX31,Semaines!$J$2:$L$523,2,FALSE),""))))))))))</f>
        <v/>
      </c>
      <c r="GW31" s="119" t="str">
        <f>IF($AE31=2013,VLOOKUP(Brut!GX31,Semaines!$A$2:$L$523,12,FALSE),IF($AE31=2014,VLOOKUP(Brut!GX31,Semaines!$B$2:$L$523,11,FALSE),IF($AE31=2015,VLOOKUP(Brut!GX31,Semaines!$C$2:$L$523,10,FALSE),IF($AE31=2016,VLOOKUP(Brut!GX31,Semaines!$D$2:$L$523,9,FALSE),IF($AE31=2017,VLOOKUP(Brut!GX31,Semaines!$E$2:$L$523,8,FALSE),IF($AE31=2018,VLOOKUP(Brut!GX31,Semaines!$F$2:$L$523,7,FALSE),IF($AE31=2019,VLOOKUP(Brut!GX31,Semaines!$G$2:$L$523,6,FALSE),IF($AE31=2020,VLOOKUP(Brut!GX31,Semaines!$H$2:$L$523,5,FALSE),IF($AE31=2021,VLOOKUP(Brut!GX31,Semaines!$I$2:$L$523,4,FALSE),IF($AE31=2022,VLOOKUP(Brut!GX31,Semaines!$J$2:$L$523,3,FALSE),""))))))))))</f>
        <v/>
      </c>
      <c r="GX31" s="134"/>
      <c r="GY31" s="133"/>
      <c r="GZ31" s="208"/>
      <c r="HA31" s="214"/>
      <c r="HB31" s="215"/>
      <c r="HC31" s="182"/>
      <c r="HD31" s="209"/>
      <c r="HE31" s="208"/>
      <c r="HF31" s="118" t="str">
        <f>IF($AE31=2013,VLOOKUP(Brut!HH31,Semaines!$A$2:$L$523,11,FALSE),IF($AE31=2014,VLOOKUP(Brut!HH31,Semaines!$B$2:$L$523,10,FALSE),IF($AE31=2015,VLOOKUP(Brut!HH31,Semaines!$C$2:$L$523,9,FALSE),IF($AE31=2016,VLOOKUP(Brut!HH31,Semaines!$D$2:$L$523,8,FALSE),IF($AE31=2017,VLOOKUP(Brut!HH31,Semaines!$E$2:$L$523,7,FALSE),IF($AE31=2018,VLOOKUP(Brut!HH31,Semaines!$F$2:$L$523,6,FALSE),IF($AE31=2019,VLOOKUP(Brut!HH31,Semaines!$G$2:$L$523,5,FALSE),IF($AE31=2020,VLOOKUP(Brut!HH31,Semaines!$H$2:$L$523,4,FALSE),IF($AE31=2021,VLOOKUP(Brut!HH31,Semaines!$I$2:$L$523,3,FALSE),IF($AE31=2022,VLOOKUP(Brut!HH31,Semaines!$J$2:$L$523,2,FALSE),""))))))))))</f>
        <v/>
      </c>
      <c r="HG31" s="119" t="str">
        <f>IF($AE31=2013,VLOOKUP(Brut!HH31,Semaines!$A$2:$L$523,12,FALSE),IF($AE31=2014,VLOOKUP(Brut!HH31,Semaines!$B$2:$L$523,11,FALSE),IF($AE31=2015,VLOOKUP(Brut!HH31,Semaines!$C$2:$L$523,10,FALSE),IF($AE31=2016,VLOOKUP(Brut!HH31,Semaines!$D$2:$L$523,9,FALSE),IF($AE31=2017,VLOOKUP(Brut!HH31,Semaines!$E$2:$L$523,8,FALSE),IF($AE31=2018,VLOOKUP(Brut!HH31,Semaines!$F$2:$L$523,7,FALSE),IF($AE31=2019,VLOOKUP(Brut!HH31,Semaines!$G$2:$L$523,6,FALSE),IF($AE31=2020,VLOOKUP(Brut!HH31,Semaines!$H$2:$L$523,5,FALSE),IF($AE31=2021,VLOOKUP(Brut!HH31,Semaines!$I$2:$L$523,4,FALSE),IF($AE31=2022,VLOOKUP(Brut!HH31,Semaines!$J$2:$L$523,3,FALSE),""))))))))))</f>
        <v/>
      </c>
      <c r="HH31" s="134"/>
      <c r="HI31" s="133"/>
      <c r="HJ31" s="210"/>
      <c r="HK31" s="209"/>
      <c r="HL31" s="118" t="str">
        <f>IF($AE31=2013,VLOOKUP(Brut!HN31,Semaines!$A$2:$L$523,11,FALSE),IF($AE31=2014,VLOOKUP(Brut!HN31,Semaines!$B$2:$L$523,10,FALSE),IF($AE31=2015,VLOOKUP(Brut!HN31,Semaines!$C$2:$L$523,9,FALSE),IF($AE31=2016,VLOOKUP(Brut!HN31,Semaines!$D$2:$L$523,8,FALSE),IF($AE31=2017,VLOOKUP(Brut!HN31,Semaines!$E$2:$L$523,7,FALSE),IF($AE31=2018,VLOOKUP(Brut!HN31,Semaines!$F$2:$L$523,6,FALSE),IF($AE31=2019,VLOOKUP(Brut!HN31,Semaines!$G$2:$L$523,5,FALSE),IF($AE31=2020,VLOOKUP(Brut!HN31,Semaines!$H$2:$L$523,4,FALSE),IF($AE31=2021,VLOOKUP(Brut!HN31,Semaines!$I$2:$L$523,3,FALSE),IF($AE31=2022,VLOOKUP(Brut!HN31,Semaines!$J$2:$L$523,2,FALSE),""))))))))))</f>
        <v/>
      </c>
      <c r="HM31" s="119" t="str">
        <f>IF($AE31=2013,VLOOKUP(Brut!HN31,Semaines!$A$2:$L$523,12,FALSE),IF($AE31=2014,VLOOKUP(Brut!HN31,Semaines!$B$2:$L$523,11,FALSE),IF($AE31=2015,VLOOKUP(Brut!HN31,Semaines!$C$2:$L$523,10,FALSE),IF($AE31=2016,VLOOKUP(Brut!HN31,Semaines!$D$2:$L$523,9,FALSE),IF($AE31=2017,VLOOKUP(Brut!HN31,Semaines!$E$2:$L$523,8,FALSE),IF($AE31=2018,VLOOKUP(Brut!HN31,Semaines!$F$2:$L$523,7,FALSE),IF($AE31=2019,VLOOKUP(Brut!HN31,Semaines!$G$2:$L$523,6,FALSE),IF($AE31=2020,VLOOKUP(Brut!HN31,Semaines!$H$2:$L$523,5,FALSE),IF($AE31=2021,VLOOKUP(Brut!HN31,Semaines!$I$2:$L$523,4,FALSE),IF($AE31=2022,VLOOKUP(Brut!HN31,Semaines!$J$2:$L$523,3,FALSE),""))))))))))</f>
        <v/>
      </c>
      <c r="HN31" s="134"/>
      <c r="HO31" s="133"/>
      <c r="HP31" s="210"/>
      <c r="HQ31" s="211"/>
      <c r="HR31" s="210"/>
      <c r="HS31" s="209"/>
      <c r="HT31" s="209"/>
      <c r="HU31" s="208"/>
      <c r="HV31" s="208"/>
      <c r="HW31" s="210"/>
      <c r="HX31" s="209"/>
      <c r="HY31" s="229" t="str">
        <f>IF($AE31=2013,VLOOKUP(Brut!IA31,Semaines!$A$2:$L$523,11,FALSE),IF($AE31=2014,VLOOKUP(Brut!IA31,Semaines!$B$2:$L$523,10,FALSE),IF($AE31=2015,VLOOKUP(Brut!IA31,Semaines!$C$2:$L$523,9,FALSE),IF($AE31=2016,VLOOKUP(Brut!IA31,Semaines!$D$2:$L$523,8,FALSE),IF($AE31=2017,VLOOKUP(Brut!IA31,Semaines!$E$2:$L$523,7,FALSE),IF($AE31=2018,VLOOKUP(Brut!IA31,Semaines!$F$2:$L$523,6,FALSE),IF($AE31=2019,VLOOKUP(Brut!IA31,Semaines!$G$2:$L$523,5,FALSE),IF($AE31=2020,VLOOKUP(Brut!IA31,Semaines!$H$2:$L$523,4,FALSE),IF($AE31=2021,VLOOKUP(Brut!IA31,Semaines!$I$2:$L$523,3,FALSE),IF($AE31=2022,VLOOKUP(Brut!IA31,Semaines!$J$2:$L$523,2,FALSE),""))))))))))</f>
        <v/>
      </c>
      <c r="HZ31" s="119" t="str">
        <f>IF($AE31=2013,VLOOKUP(Brut!IA31,Semaines!$A$2:$L$523,12,FALSE),IF($AE31=2014,VLOOKUP(Brut!IA31,Semaines!$B$2:$L$523,11,FALSE),IF($AE31=2015,VLOOKUP(Brut!IA31,Semaines!$C$2:$L$523,10,FALSE),IF($AE31=2016,VLOOKUP(Brut!IA31,Semaines!$D$2:$L$523,9,FALSE),IF($AE31=2017,VLOOKUP(Brut!IA31,Semaines!$E$2:$L$523,8,FALSE),IF($AE31=2018,VLOOKUP(Brut!IA31,Semaines!$F$2:$L$523,7,FALSE),IF($AE31=2019,VLOOKUP(Brut!IA31,Semaines!$G$2:$L$523,6,FALSE),IF($AE31=2020,VLOOKUP(Brut!IA31,Semaines!$H$2:$L$523,5,FALSE),IF($AE31=2021,VLOOKUP(Brut!IA31,Semaines!$I$2:$L$523,4,FALSE),IF($AE31=2022,VLOOKUP(Brut!IA31,Semaines!$J$2:$L$523,3,FALSE),""))))))))))</f>
        <v/>
      </c>
      <c r="IA31" s="134"/>
      <c r="IB31" s="133"/>
      <c r="IC31" s="118" t="str">
        <f>IF($AE31=2013,VLOOKUP(Brut!IE31,Semaines!$A$2:$L$523,11,FALSE),IF($AE31=2014,VLOOKUP(Brut!IE31,Semaines!$B$2:$L$523,10,FALSE),IF($AE31=2015,VLOOKUP(Brut!IE31,Semaines!$C$2:$L$523,9,FALSE),IF($AE31=2016,VLOOKUP(Brut!IE31,Semaines!$D$2:$L$523,8,FALSE),IF($AE31=2017,VLOOKUP(Brut!IE31,Semaines!$E$2:$L$523,7,FALSE),IF($AE31=2018,VLOOKUP(Brut!IE31,Semaines!$F$2:$L$523,6,FALSE),IF($AE31=2019,VLOOKUP(Brut!IE31,Semaines!$G$2:$L$523,5,FALSE),IF($AE31=2020,VLOOKUP(Brut!IE31,Semaines!$H$2:$L$523,4,FALSE),IF($AE31=2021,VLOOKUP(Brut!IE31,Semaines!$I$2:$L$523,3,FALSE),IF($AE31=2022,VLOOKUP(Brut!IE31,Semaines!$J$2:$L$523,2,FALSE),""))))))))))</f>
        <v/>
      </c>
      <c r="ID31" s="119" t="str">
        <f>IF($AE31=2013,VLOOKUP(Brut!IE31,Semaines!$A$2:$L$523,12,FALSE),IF($AE31=2014,VLOOKUP(Brut!IE31,Semaines!$B$2:$L$523,11,FALSE),IF($AE31=2015,VLOOKUP(Brut!IE31,Semaines!$C$2:$L$523,10,FALSE),IF($AE31=2016,VLOOKUP(Brut!IE31,Semaines!$D$2:$L$523,9,FALSE),IF($AE31=2017,VLOOKUP(Brut!IE31,Semaines!$E$2:$L$523,8,FALSE),IF($AE31=2018,VLOOKUP(Brut!IE31,Semaines!$F$2:$L$523,7,FALSE),IF($AE31=2019,VLOOKUP(Brut!IE31,Semaines!$G$2:$L$523,6,FALSE),IF($AE31=2020,VLOOKUP(Brut!IE31,Semaines!$H$2:$L$523,5,FALSE),IF($AE31=2021,VLOOKUP(Brut!IE31,Semaines!$I$2:$L$523,4,FALSE),IF($AE31=2022,VLOOKUP(Brut!IE31,Semaines!$J$2:$L$523,3,FALSE),""))))))))))</f>
        <v/>
      </c>
      <c r="IE31" s="134"/>
      <c r="IF31" s="133"/>
      <c r="IG31" s="128" t="str">
        <f>IF(Import!AY21=0,"",Import!AY21)</f>
        <v/>
      </c>
      <c r="IH31" s="118" t="str">
        <f t="array" ref="IH31">IFERROR(IF(IG31="",IF(IE31="",IF(IC31="","",IF($AE31=2013,VLOOKUP(Brut!IE31+1,Semaines!$A$2:$L$523,11,FALSE),IF($AE31=2014,VLOOKUP(Brut!IE31+1,Semaines!$B$2:$L$523,10,FALSE),IF($AE31=2015,VLOOKUP(Brut!IE31+1,Semaines!$C$2:$L$523,9,FALSE),IF($AE31=2016,VLOOKUP(Brut!IE31+1,Semaines!$D$2:$L$523,8,FALSE),IF($AE31=2017,VLOOKUP(Brut!IE31+1,Semaines!$E$2:$L$523,7,FALSE),IF($AE31=2018,VLOOKUP(Brut!IE31+1,Semaines!$F$2:$L$523,6,FALSE),IF($AE31=2019,VLOOKUP(Brut!IE31+1,Semaines!$G$2:$L$523,5,FALSE),IF($AE31=2020,VLOOKUP(Brut!IE31+1,Semaines!$H$2:$L$523,4,FALSE),IF($AE31=2021,VLOOKUP(Brut!IE31+1,Semaines!$I$2:$L$523,3,FALSE),IF($AE31=2022,VLOOKUP(Brut!IE31+1,Semaines!$J$2:$L$523,2,FALSE),""))))))))))),IF(IF31="",IF($AE31=2013,VLOOKUP(Brut!IE31+1,Semaines!$A$2:$L$523,11,FALSE),IF($AE31=2014,VLOOKUP(Brut!IE31+1,Semaines!$B$2:$L$523,10,FALSE),IF($AE31=2015,VLOOKUP(Brut!IE31+1,Semaines!$C$2:$L$523,9,FALSE),IF($AE31=2016,VLOOKUP(Brut!IE31+1,Semaines!$D$2:$L$523,8,FALSE),IF($AE31=2017,VLOOKUP(Brut!IE31+1,Semaines!$E$2:$L$523,7,FALSE),IF($AE31=2018,VLOOKUP(Brut!IE31+1,Semaines!$F$2:$L$523,6,FALSE),IF($AE31=2019,VLOOKUP(Brut!IE31+1,Semaines!$G$2:$L$523,5,FALSE),IF($AE31=2020,VLOOKUP(Brut!IE31+1,Semaines!$H$2:$L$523,4,FALSE),IF($AE31=2021,VLOOKUP(Brut!IE31+1,Semaines!$I$2:$L$523,3,FALSE),IF($AE31=2022,VLOOKUP(Brut!IE31+1,Semaines!$J$2:$L$523,2,FALSE),"")))))))))),IF($AE31=2013,VLOOKUP(Brut!IG31+1,Semaines!$A$2:$L$523,11,FALSE),IF($AE31=2014,VLOOKUP(Brut!IG31+1,Semaines!$B$2:$L$523,10,FALSE),IF($AE31=2015,VLOOKUP(Brut!IG31+1,Semaines!$C$2:$L$523,9,FALSE),IF($AE31=2016,VLOOKUP(Brut!IG31+1,Semaines!$D$2:$L$523,8,FALSE),IF($AE31=2017,VLOOKUP(Brut!IG31+1,Semaines!$E$2:$L$523,7,FALSE),IF($AE31=2018,VLOOKUP(Brut!IG31+1,Semaines!$F$2:$L$523,6,FALSE),IF($AE31=2019,VLOOKUP(Brut!IG31+1,Semaines!$G$2:$L$523,5,FALSE),IF($AE31=2020,VLOOKUP(Brut!IG31+1,Semaines!$H$2:$L$523,4,FALSE),IF($AE31=2021,VLOOKUP(Brut!IG31+1,Semaines!$I$2:$L$523,3,FALSE),IF($AE31=2022,VLOOKUP(Brut!IG31+1,Semaines!$J$2:$L$523,2,FALSE),"")))))))))))),_xlfn.ISOWEEKNUM(IG31)),"")</f>
        <v/>
      </c>
      <c r="II31" s="119" t="str">
        <f>IF(IG31="",IF(IF31="",IF(ID31="","",IF($AE31=2013,VLOOKUP(Brut!IJ31,Semaines!$A$2:$L$523,12,FALSE),IF($AE31=2014,VLOOKUP(Brut!IJ31,Semaines!$B$2:$L$523,11,FALSE),IF($AE31=2015,VLOOKUP(Brut!IJ31,Semaines!$C$2:$L$523,10,FALSE),IF($AE31=2016,VLOOKUP(Brut!IJ31,Semaines!$D$2:$L$523,9,FALSE),IF($AE31=2017,VLOOKUP(Brut!IJ31,Semaines!$E$2:$L$523,8,FALSE),IF($AE31=2018,VLOOKUP(Brut!IJ31,Semaines!$F$2:$L$523,7,FALSE),IF($AE31=2019,VLOOKUP(Brut!IJ31,Semaines!$G$2:$L$523,6,FALSE),IF($AE31=2020,VLOOKUP(Brut!IJ31,Semaines!$H$2:$L$523,5,FALSE),IF($AE31=2021,VLOOKUP(Brut!IJ31,Semaines!$I$2:$L$523,4,FALSE),IF($AE31=2022,VLOOKUP(Brut!IJ31,Semaines!$J$2:$L$523,3,FALSE),""))))))))))),IF(IE31="",IF($AE31=2013,VLOOKUP(Brut!IJ31,Semaines!$A$2:$L$523,12,FALSE),IF($AE31=2014,VLOOKUP(Brut!IJ31,Semaines!$B$2:$L$523,11,FALSE),IF($AE31=2015,VLOOKUP(Brut!IJ31,Semaines!$C$2:$L$523,10,FALSE),IF($AE31=2016,VLOOKUP(Brut!IJ31,Semaines!$D$2:$L$523,9,FALSE),IF($AE31=2017,VLOOKUP(Brut!IJ31,Semaines!$E$2:$L$523,8,FALSE),IF($AE31=2018,VLOOKUP(Brut!IJ31,Semaines!$F$2:$L$523,7,FALSE),IF($AE31=2019,VLOOKUP(Brut!IJ31,Semaines!$G$2:$L$523,6,FALSE),IF($AE31=2020,VLOOKUP(Brut!IJ31,Semaines!$H$2:$L$523,5,FALSE),IF($AE31=2021,VLOOKUP(Brut!IJ31,Semaines!$I$2:$L$523,4,FALSE),IF($AE31=2022,VLOOKUP(Brut!IJ31,Semaines!$J$2:$L$523,3,FALSE),"")))))))))),IF(ID31="","",IF($AE31=2013,VLOOKUP(Brut!IJ31,Semaines!$A$2:$L$523,12,FALSE),IF($AE31=2014,VLOOKUP(Brut!IJ31,Semaines!$B$2:$L$523,11,FALSE),IF($AE31=2015,VLOOKUP(Brut!IJ31,Semaines!$C$2:$L$523,10,FALSE),IF($AE31=2016,VLOOKUP(Brut!IJ31,Semaines!$D$2:$L$523,9,FALSE),IF($AE31=2017,VLOOKUP(Brut!IJ31,Semaines!$E$2:$L$523,8,FALSE),IF($AE31=2018,VLOOKUP(Brut!IJ31,Semaines!$F$2:$L$523,7,FALSE),IF($AE31=2019,VLOOKUP(Brut!IJ31,Semaines!$G$2:$L$523,6,FALSE),IF($AE31=2020,VLOOKUP(Brut!IJ31,Semaines!$H$2:$L$523,5,FALSE),IF($AE31=2021,VLOOKUP(Brut!IJ31,Semaines!$I$2:$L$523,4,FALSE),IF($AE31=2022,VLOOKUP(Brut!IJ31,Semaines!$J$2:$L$523,3,FALSE),""))))))))))))),IF(AND(MONTH(IG31)=12,_xlfn.ISOWEEKNUM(IG31)=1),YEAR(IG31)+1,YEAR(IG31)))</f>
        <v/>
      </c>
      <c r="IJ31" s="135"/>
      <c r="IK31" s="136"/>
      <c r="IL31" s="208"/>
      <c r="IM31" s="118" t="str">
        <f>IF($AE31=2013,VLOOKUP(Brut!IO31,Semaines!$A$2:$L$523,11,FALSE),IF($AE31=2014,VLOOKUP(Brut!IO31,Semaines!$B$2:$L$523,10,FALSE),IF($AE31=2015,VLOOKUP(Brut!IO31,Semaines!$C$2:$L$523,9,FALSE),IF($AE31=2016,VLOOKUP(Brut!IO31,Semaines!$D$2:$L$523,8,FALSE),IF($AE31=2017,VLOOKUP(Brut!IO31,Semaines!$E$2:$L$523,7,FALSE),IF($AE31=2018,VLOOKUP(Brut!IO31,Semaines!$F$2:$L$523,6,FALSE),IF($AE31=2019,VLOOKUP(Brut!IO31,Semaines!$G$2:$L$523,5,FALSE),IF($AE31=2020,VLOOKUP(Brut!IO31,Semaines!$H$2:$L$523,4,FALSE),IF($AE31=2021,VLOOKUP(Brut!IO31,Semaines!$I$2:$L$523,3,FALSE),IF($AE31=2022,VLOOKUP(Brut!IO31,Semaines!$J$2:$L$523,2,FALSE),""))))))))))</f>
        <v/>
      </c>
      <c r="IN31" s="119" t="str">
        <f>IF($AE31=2013,VLOOKUP(Brut!IO31,Semaines!$A$2:$L$523,12,FALSE),IF($AE31=2014,VLOOKUP(Brut!IO31,Semaines!$B$2:$L$523,11,FALSE),IF($AE31=2015,VLOOKUP(Brut!IO31,Semaines!$C$2:$L$523,10,FALSE),IF($AE31=2016,VLOOKUP(Brut!IO31,Semaines!$D$2:$L$523,9,FALSE),IF($AE31=2017,VLOOKUP(Brut!IO31,Semaines!$E$2:$L$523,8,FALSE),IF($AE31=2018,VLOOKUP(Brut!IO31,Semaines!$F$2:$L$523,7,FALSE),IF($AE31=2019,VLOOKUP(Brut!IO31,Semaines!$G$2:$L$523,6,FALSE),IF($AE31=2020,VLOOKUP(Brut!IO31,Semaines!$H$2:$L$523,5,FALSE),IF($AE31=2021,VLOOKUP(Brut!IO31,Semaines!$I$2:$L$523,4,FALSE),IF($AE31=2022,VLOOKUP(Brut!IO31,Semaines!$J$2:$L$523,3,FALSE),""))))))))))</f>
        <v/>
      </c>
      <c r="IO31" s="134"/>
      <c r="IP31" s="133"/>
      <c r="IQ31" s="118" t="str">
        <f>IF($AE31=2013,VLOOKUP(Brut!IS31,Semaines!$A$2:$L$523,11,FALSE),IF($AE31=2014,VLOOKUP(Brut!IS31,Semaines!$B$2:$L$523,10,FALSE),IF($AE31=2015,VLOOKUP(Brut!IS31,Semaines!$C$2:$L$523,9,FALSE),IF($AE31=2016,VLOOKUP(Brut!IS31,Semaines!$D$2:$L$523,8,FALSE),IF($AE31=2017,VLOOKUP(Brut!IS31,Semaines!$E$2:$L$523,7,FALSE),IF($AE31=2018,VLOOKUP(Brut!IS31,Semaines!$F$2:$L$523,6,FALSE),IF($AE31=2019,VLOOKUP(Brut!IS31,Semaines!$G$2:$L$523,5,FALSE),IF($AE31=2020,VLOOKUP(Brut!IS31,Semaines!$H$2:$L$523,4,FALSE),IF($AE31=2021,VLOOKUP(Brut!IS31,Semaines!$I$2:$L$523,3,FALSE),IF($AE31=2022,VLOOKUP(Brut!IS31,Semaines!$J$2:$L$523,2,FALSE),""))))))))))</f>
        <v/>
      </c>
      <c r="IR31" s="119" t="str">
        <f>IF($AE31=2013,VLOOKUP(Brut!IS31,Semaines!$A$2:$L$523,12,FALSE),IF($AE31=2014,VLOOKUP(Brut!IS31,Semaines!$B$2:$L$523,11,FALSE),IF($AE31=2015,VLOOKUP(Brut!IS31,Semaines!$C$2:$L$523,10,FALSE),IF($AE31=2016,VLOOKUP(Brut!IS31,Semaines!$D$2:$L$523,9,FALSE),IF($AE31=2017,VLOOKUP(Brut!IS31,Semaines!$E$2:$L$523,8,FALSE),IF($AE31=2018,VLOOKUP(Brut!IS31,Semaines!$F$2:$L$523,7,FALSE),IF($AE31=2019,VLOOKUP(Brut!IS31,Semaines!$G$2:$L$523,6,FALSE),IF($AE31=2020,VLOOKUP(Brut!IS31,Semaines!$H$2:$L$523,5,FALSE),IF($AE31=2021,VLOOKUP(Brut!IS31,Semaines!$I$2:$L$523,4,FALSE),IF($AE31=2022,VLOOKUP(Brut!IS31,Semaines!$J$2:$L$523,3,FALSE),""))))))))))</f>
        <v/>
      </c>
      <c r="IS31" s="134"/>
      <c r="IT31" s="230"/>
      <c r="IU31" s="210"/>
      <c r="IV31" s="209"/>
      <c r="IW31" s="208"/>
      <c r="IX31" s="208"/>
      <c r="IY31" s="118" t="str">
        <f>IF($AE31=2013,VLOOKUP(Brut!JA31,Semaines!$A$2:$L$523,11,FALSE),IF($AE31=2014,VLOOKUP(Brut!JA31,Semaines!$B$2:$L$523,10,FALSE),IF($AE31=2015,VLOOKUP(Brut!JA31,Semaines!$C$2:$L$523,9,FALSE),IF($AE31=2016,VLOOKUP(Brut!JA31,Semaines!$D$2:$L$523,8,FALSE),IF($AE31=2017,VLOOKUP(Brut!JA31,Semaines!$E$2:$L$523,7,FALSE),IF($AE31=2018,VLOOKUP(Brut!JA31,Semaines!$F$2:$L$523,6,FALSE),IF($AE31=2019,VLOOKUP(Brut!JA31,Semaines!$G$2:$L$523,5,FALSE),IF($AE31=2020,VLOOKUP(Brut!JA31,Semaines!$H$2:$L$523,4,FALSE),IF($AE31=2021,VLOOKUP(Brut!JA31,Semaines!$I$2:$L$523,3,FALSE),IF($AE31=2022,VLOOKUP(Brut!JA31,Semaines!$J$2:$L$523,2,FALSE),""))))))))))</f>
        <v/>
      </c>
      <c r="IZ31" s="119" t="str">
        <f>IF($AE31=2013,VLOOKUP(Brut!JA31,Semaines!$A$2:$L$523,12,FALSE),IF($AE31=2014,VLOOKUP(Brut!JA31,Semaines!$B$2:$L$523,11,FALSE),IF($AE31=2015,VLOOKUP(Brut!JA31,Semaines!$C$2:$L$523,10,FALSE),IF($AE31=2016,VLOOKUP(Brut!JA31,Semaines!$D$2:$L$523,9,FALSE),IF($AE31=2017,VLOOKUP(Brut!JA31,Semaines!$E$2:$L$523,8,FALSE),IF($AE31=2018,VLOOKUP(Brut!JA31,Semaines!$F$2:$L$523,7,FALSE),IF($AE31=2019,VLOOKUP(Brut!JA31,Semaines!$G$2:$L$523,6,FALSE),IF($AE31=2020,VLOOKUP(Brut!JA31,Semaines!$H$2:$L$523,5,FALSE),IF($AE31=2021,VLOOKUP(Brut!JA31,Semaines!$I$2:$L$523,4,FALSE),IF($AE31=2022,VLOOKUP(Brut!JA31,Semaines!$J$2:$L$523,3,FALSE),""))))))))))</f>
        <v/>
      </c>
      <c r="JA31" s="134"/>
      <c r="JB31" s="133"/>
      <c r="JC31" s="210"/>
      <c r="JD31" s="211"/>
      <c r="JE31" s="210"/>
      <c r="JF31" s="209"/>
      <c r="JG31" s="208"/>
      <c r="JH31" s="118" t="str">
        <f>IF($AE31=2013,VLOOKUP(Brut!JJ31,Semaines!$A$2:$L$523,11,FALSE),IF($AE31=2014,VLOOKUP(Brut!JJ31,Semaines!$B$2:$L$523,10,FALSE),IF($AE31=2015,VLOOKUP(Brut!JJ31,Semaines!$C$2:$L$523,9,FALSE),IF($AE31=2016,VLOOKUP(Brut!JJ31,Semaines!$D$2:$L$523,8,FALSE),IF($AE31=2017,VLOOKUP(Brut!JJ31,Semaines!$E$2:$L$523,7,FALSE),IF($AE31=2018,VLOOKUP(Brut!JJ31,Semaines!$F$2:$L$523,6,FALSE),IF($AE31=2019,VLOOKUP(Brut!JJ31,Semaines!$G$2:$L$523,5,FALSE),IF($AE31=2020,VLOOKUP(Brut!JJ31,Semaines!$H$2:$L$523,4,FALSE),IF($AE31=2021,VLOOKUP(Brut!JJ31,Semaines!$I$2:$L$523,3,FALSE),IF($AE31=2022,VLOOKUP(Brut!JJ31,Semaines!$J$2:$L$523,2,FALSE),""))))))))))</f>
        <v/>
      </c>
      <c r="JI31" s="119" t="str">
        <f>IF($AE31=2013,VLOOKUP(Brut!JJ31,Semaines!$A$2:$L$523,12,FALSE),IF($AE31=2014,VLOOKUP(Brut!JJ31,Semaines!$B$2:$L$523,11,FALSE),IF($AE31=2015,VLOOKUP(Brut!JJ31,Semaines!$C$2:$L$523,10,FALSE),IF($AE31=2016,VLOOKUP(Brut!JJ31,Semaines!$D$2:$L$523,9,FALSE),IF($AE31=2017,VLOOKUP(Brut!JJ31,Semaines!$E$2:$L$523,8,FALSE),IF($AE31=2018,VLOOKUP(Brut!JJ31,Semaines!$F$2:$L$523,7,FALSE),IF($AE31=2019,VLOOKUP(Brut!JJ31,Semaines!$G$2:$L$523,6,FALSE),IF($AE31=2020,VLOOKUP(Brut!JJ31,Semaines!$H$2:$L$523,5,FALSE),IF($AE31=2021,VLOOKUP(Brut!JJ31,Semaines!$I$2:$L$523,4,FALSE),IF($AE31=2022,VLOOKUP(Brut!JJ31,Semaines!$J$2:$L$523,3,FALSE),""))))))))))</f>
        <v/>
      </c>
      <c r="JJ31" s="134"/>
      <c r="JK31" s="133"/>
      <c r="JL31" s="118" t="str">
        <f>IF($AE31=2013,VLOOKUP(Brut!JN31,Semaines!$A$2:$L$523,11,FALSE),IF($AE31=2014,VLOOKUP(Brut!JN31,Semaines!$B$2:$L$523,10,FALSE),IF($AE31=2015,VLOOKUP(Brut!JN31,Semaines!$C$2:$L$523,9,FALSE),IF($AE31=2016,VLOOKUP(Brut!JN31,Semaines!$D$2:$L$523,8,FALSE),IF($AE31=2017,VLOOKUP(Brut!JN31,Semaines!$E$2:$L$523,7,FALSE),IF($AE31=2018,VLOOKUP(Brut!JN31,Semaines!$F$2:$L$523,6,FALSE),IF($AE31=2019,VLOOKUP(Brut!JN31,Semaines!$G$2:$L$523,5,FALSE),IF($AE31=2020,VLOOKUP(Brut!JN31,Semaines!$H$2:$L$523,4,FALSE),IF($AE31=2021,VLOOKUP(Brut!JN31,Semaines!$I$2:$L$523,3,FALSE),IF($AE31=2022,VLOOKUP(Brut!JN31,Semaines!$J$2:$L$523,2,FALSE),""))))))))))</f>
        <v/>
      </c>
      <c r="JM31" s="119" t="str">
        <f>IF($AE31=2013,VLOOKUP(Brut!JN31,Semaines!$A$2:$L$523,12,FALSE),IF($AE31=2014,VLOOKUP(Brut!JN31,Semaines!$B$2:$L$523,11,FALSE),IF($AE31=2015,VLOOKUP(Brut!JN31,Semaines!$C$2:$L$523,10,FALSE),IF($AE31=2016,VLOOKUP(Brut!JN31,Semaines!$D$2:$L$523,9,FALSE),IF($AE31=2017,VLOOKUP(Brut!JN31,Semaines!$E$2:$L$523,8,FALSE),IF($AE31=2018,VLOOKUP(Brut!JN31,Semaines!$F$2:$L$523,7,FALSE),IF($AE31=2019,VLOOKUP(Brut!JN31,Semaines!$G$2:$L$523,6,FALSE),IF($AE31=2020,VLOOKUP(Brut!JN31,Semaines!$H$2:$L$523,5,FALSE),IF($AE31=2021,VLOOKUP(Brut!JN31,Semaines!$I$2:$L$523,4,FALSE),IF($AE31=2022,VLOOKUP(Brut!JN31,Semaines!$J$2:$L$523,3,FALSE),""))))))))))</f>
        <v/>
      </c>
      <c r="JN31" s="134"/>
      <c r="JO31" s="133"/>
      <c r="JP31" s="128" t="str">
        <f>IF(Import!BC21=0,"",Import!BC21)</f>
        <v/>
      </c>
      <c r="JQ31" s="118" t="str">
        <f t="array" ref="JQ31">IFERROR(IF(JP31="",IF(JN31="",IF(JL31="","",IF($AE31=2013,VLOOKUP(Brut!JN31+1,Semaines!$A$2:$L$523,11,FALSE),IF($AE31=2014,VLOOKUP(Brut!JN31+1,Semaines!$B$2:$L$523,10,FALSE),IF($AE31=2015,VLOOKUP(Brut!JN31+1,Semaines!$C$2:$L$523,9,FALSE),IF($AE31=2016,VLOOKUP(Brut!JN31+1,Semaines!$D$2:$L$523,8,FALSE),IF($AE31=2017,VLOOKUP(Brut!JN31+1,Semaines!$E$2:$L$523,7,FALSE),IF($AE31=2018,VLOOKUP(Brut!JN31+1,Semaines!$F$2:$L$523,6,FALSE),IF($AE31=2019,VLOOKUP(Brut!JN31+1,Semaines!$G$2:$L$523,5,FALSE),IF($AE31=2020,VLOOKUP(Brut!JN31+1,Semaines!$H$2:$L$523,4,FALSE),IF($AE31=2021,VLOOKUP(Brut!JN31+1,Semaines!$I$2:$L$523,3,FALSE),IF($AE31=2022,VLOOKUP(Brut!JN31+1,Semaines!$J$2:$L$523,2,FALSE),""))))))))))),IF(JO31="",IF($AE31=2013,VLOOKUP(Brut!JN31+1,Semaines!$A$2:$L$523,11,FALSE),IF($AE31=2014,VLOOKUP(Brut!JN31+1,Semaines!$B$2:$L$523,10,FALSE),IF($AE31=2015,VLOOKUP(Brut!JN31+1,Semaines!$C$2:$L$523,9,FALSE),IF($AE31=2016,VLOOKUP(Brut!JN31+1,Semaines!$D$2:$L$523,8,FALSE),IF($AE31=2017,VLOOKUP(Brut!JN31+1,Semaines!$E$2:$L$523,7,FALSE),IF($AE31=2018,VLOOKUP(Brut!JN31+1,Semaines!$F$2:$L$523,6,FALSE),IF($AE31=2019,VLOOKUP(Brut!JN31+1,Semaines!$G$2:$L$523,5,FALSE),IF($AE31=2020,VLOOKUP(Brut!JN31+1,Semaines!$H$2:$L$523,4,FALSE),IF($AE31=2021,VLOOKUP(Brut!JN31+1,Semaines!$I$2:$L$523,3,FALSE),IF($AE31=2022,VLOOKUP(Brut!JN31+1,Semaines!$J$2:$L$523,2,FALSE),"")))))))))),IF($AE31=2013,VLOOKUP(Brut!JP31+1,Semaines!$A$2:$L$523,11,FALSE),IF($AE31=2014,VLOOKUP(Brut!JP31+1,Semaines!$B$2:$L$523,10,FALSE),IF($AE31=2015,VLOOKUP(Brut!JP31+1,Semaines!$C$2:$L$523,9,FALSE),IF($AE31=2016,VLOOKUP(Brut!JP31+1,Semaines!$D$2:$L$523,8,FALSE),IF($AE31=2017,VLOOKUP(Brut!JP31+1,Semaines!$E$2:$L$523,7,FALSE),IF($AE31=2018,VLOOKUP(Brut!JP31+1,Semaines!$F$2:$L$523,6,FALSE),IF($AE31=2019,VLOOKUP(Brut!JP31+1,Semaines!$G$2:$L$523,5,FALSE),IF($AE31=2020,VLOOKUP(Brut!JP31+1,Semaines!$H$2:$L$523,4,FALSE),IF($AE31=2021,VLOOKUP(Brut!JP31+1,Semaines!$I$2:$L$523,3,FALSE),IF($AE31=2022,VLOOKUP(Brut!JP31+1,Semaines!$J$2:$L$523,2,FALSE),"")))))))))))),_xlfn.ISOWEEKNUM(JP31)),"")</f>
        <v/>
      </c>
      <c r="JR31" s="119" t="str">
        <f>IF(JP31="",IF(JO31="",IF(JM31="","",IF($AE31=2013,VLOOKUP(Brut!JS31,Semaines!$A$2:$L$523,12,FALSE),IF($AE31=2014,VLOOKUP(Brut!JS31,Semaines!$B$2:$L$523,11,FALSE),IF($AE31=2015,VLOOKUP(Brut!JS31,Semaines!$C$2:$L$523,10,FALSE),IF($AE31=2016,VLOOKUP(Brut!JS31,Semaines!$D$2:$L$523,9,FALSE),IF($AE31=2017,VLOOKUP(Brut!JS31,Semaines!$E$2:$L$523,8,FALSE),IF($AE31=2018,VLOOKUP(Brut!JS31,Semaines!$F$2:$L$523,7,FALSE),IF($AE31=2019,VLOOKUP(Brut!JS31,Semaines!$G$2:$L$523,6,FALSE),IF($AE31=2020,VLOOKUP(Brut!JS31,Semaines!$H$2:$L$523,5,FALSE),IF($AE31=2021,VLOOKUP(Brut!JS31,Semaines!$I$2:$L$523,4,FALSE),IF($AE31=2022,VLOOKUP(Brut!JS31,Semaines!$J$2:$L$523,3,FALSE),""))))))))))),IF(JN31="",IF($AE31=2013,VLOOKUP(Brut!JS31,Semaines!$A$2:$L$523,12,FALSE),IF($AE31=2014,VLOOKUP(Brut!JS31,Semaines!$B$2:$L$523,11,FALSE),IF($AE31=2015,VLOOKUP(Brut!JS31,Semaines!$C$2:$L$523,10,FALSE),IF($AE31=2016,VLOOKUP(Brut!JS31,Semaines!$D$2:$L$523,9,FALSE),IF($AE31=2017,VLOOKUP(Brut!JS31,Semaines!$E$2:$L$523,8,FALSE),IF($AE31=2018,VLOOKUP(Brut!JS31,Semaines!$F$2:$L$523,7,FALSE),IF($AE31=2019,VLOOKUP(Brut!JS31,Semaines!$G$2:$L$523,6,FALSE),IF($AE31=2020,VLOOKUP(Brut!JS31,Semaines!$H$2:$L$523,5,FALSE),IF($AE31=2021,VLOOKUP(Brut!JS31,Semaines!$I$2:$L$523,4,FALSE),IF($AE31=2022,VLOOKUP(Brut!JS31,Semaines!$J$2:$L$523,3,FALSE),"")))))))))),IF(JM31="","",IF($AE31=2013,VLOOKUP(Brut!JS31,Semaines!$A$2:$L$523,12,FALSE),IF($AE31=2014,VLOOKUP(Brut!JS31,Semaines!$B$2:$L$523,11,FALSE),IF($AE31=2015,VLOOKUP(Brut!JS31,Semaines!$C$2:$L$523,10,FALSE),IF($AE31=2016,VLOOKUP(Brut!JS31,Semaines!$D$2:$L$523,9,FALSE),IF($AE31=2017,VLOOKUP(Brut!JS31,Semaines!$E$2:$L$523,8,FALSE),IF($AE31=2018,VLOOKUP(Brut!JS31,Semaines!$F$2:$L$523,7,FALSE),IF($AE31=2019,VLOOKUP(Brut!JS31,Semaines!$G$2:$L$523,6,FALSE),IF($AE31=2020,VLOOKUP(Brut!JS31,Semaines!$H$2:$L$523,5,FALSE),IF($AE31=2021,VLOOKUP(Brut!JS31,Semaines!$I$2:$L$523,4,FALSE),IF($AE31=2022,VLOOKUP(Brut!JS31,Semaines!$J$2:$L$523,3,FALSE),""))))))))))))),IF(AND(MONTH(JP31)=12,_xlfn.ISOWEEKNUM(JP31)=1),YEAR(JP31)+1,YEAR(JP31)))</f>
        <v/>
      </c>
      <c r="JS31" s="224" t="str">
        <f>IFERROR(IF(JP31="",IF(AND(Brut!W31&lt;&gt;"Pas ouvert",Brut!W31&lt;&gt;"Annulé"),IF(Brut!JP31="",SUM(Brut!JN31-Brut!AD31),SUM(Brut!JP31-Brut!AD31)),IF(Brut!W31="Annulé","Annulé","Pas ouvert")),SUM(Brut!JU31-Brut!AD31)),"")</f>
        <v>Annulé</v>
      </c>
      <c r="JT31" s="225" t="str">
        <f>IF(OR(JS31="Annulé",JS31=""),"",IF(JS31="Pas ouvert",IF(JQ31="","",INT(SUM(Brut!JU31-Brut!AD31)/4)),INT(JS31/4)))</f>
        <v/>
      </c>
      <c r="JU31" s="226" t="str">
        <f t="shared" si="16"/>
        <v/>
      </c>
      <c r="JV31" s="227" t="str">
        <f>IF(OR(JS31="Annulé",JS31=""),"",IF(JS31="Pas ouvert",IF(JQ31="","",SUM(Brut!JU31-Brut!AD31)-(JT31*4)),IF(JS31-(JT31*4)=0,"",JS31-(JT31*4))))</f>
        <v/>
      </c>
      <c r="JW31" s="228" t="str">
        <f t="shared" si="17"/>
        <v/>
      </c>
      <c r="JY31" s="208"/>
    </row>
    <row r="32" spans="1:285" x14ac:dyDescent="0.3">
      <c r="A32" s="235" t="str">
        <f>IF(Import!A22=0,"",Import!A22)</f>
        <v>21</v>
      </c>
      <c r="B32" s="236" t="str">
        <f>IF(Import!D22=0,"",Import!D22)</f>
        <v>21</v>
      </c>
      <c r="C32" s="236" t="str">
        <f>IF(Import!E22=0,"",Import!E22)</f>
        <v/>
      </c>
      <c r="D32" s="237" t="str">
        <f t="shared" si="11"/>
        <v/>
      </c>
      <c r="E32" s="236" t="str">
        <f>IF(Import!I22=0,"",Import!I22)</f>
        <v/>
      </c>
      <c r="F32" s="236" t="str">
        <f>IF(Import!J22="","",Import!J22)</f>
        <v/>
      </c>
      <c r="G32" s="236" t="str">
        <f>IF(Import!K22="","",Import!K22)</f>
        <v/>
      </c>
      <c r="H32" s="238" t="str">
        <f>IF(Import!L22=0,"",Import!L22)</f>
        <v>17</v>
      </c>
      <c r="I32" s="236" t="str">
        <f>IF(Import!N22=0,"",Import!N22)</f>
        <v/>
      </c>
      <c r="J32" s="239"/>
      <c r="K32" s="130">
        <f>IF(Import!O22=0,"",Import!O22)</f>
        <v>43250</v>
      </c>
      <c r="L32" s="130" t="str">
        <f>IF(Import!P22=0,"",Import!P22)</f>
        <v/>
      </c>
      <c r="M32" s="233" t="str">
        <f>IF(L32&lt;&gt;"","Annulé",IF(Import!R22=0,"",Import!R22))</f>
        <v/>
      </c>
      <c r="N32" s="233">
        <f>IF(L32&lt;&gt;"","Annulé",IF(Import!S22=0,"",Import!S22))</f>
        <v>100000</v>
      </c>
      <c r="O32" s="233" t="str">
        <f>IF(N32="Annulé","Annulé",IF(Import!T22=0,"",Import!T22))</f>
        <v/>
      </c>
      <c r="P32" s="130">
        <f>IF(Import!U22=0,IF($L32&lt;&gt;"","Annulé",IF($K32="","","En attente")),Import!U22)</f>
        <v>43285</v>
      </c>
      <c r="Q32" s="130">
        <f>IF(Import!V22=0,IF($L32&lt;&gt;"","Annulé",IF($K32="","","En attente")),Import!V22)</f>
        <v>43356</v>
      </c>
      <c r="R32" s="130">
        <f>IF(Import!W22=0,IF($L32&lt;&gt;"","Annulé",IF($K32="","","En attente")),Import!W22)</f>
        <v>43427</v>
      </c>
      <c r="S32" s="130">
        <f>IF(Import!X22=0,IF($L32&lt;&gt;"","Annulé",IF($K32="","","En attente")),Import!X22)</f>
        <v>43517</v>
      </c>
      <c r="T32" s="130">
        <f>IF(Import!Y22=0,IF($L32&lt;&gt;"","Annulé",IF($K32="","","En attente")),Import!Y22)</f>
        <v>43390</v>
      </c>
      <c r="U32" s="130">
        <f>IF(Import!Z22=0,IF($L32&lt;&gt;"","Annulé",IF($K32="","","En attente")),Import!Z22)</f>
        <v>43515</v>
      </c>
      <c r="V32" s="131"/>
      <c r="W32" s="130">
        <f>IF($L32&lt;&gt;"","Annulé",IF(Import!AA22=0,IF(K32="","","Pas ouvert"),Import!AA22))</f>
        <v>43538</v>
      </c>
      <c r="X32" s="130" t="str">
        <f>IF($L32&lt;&gt;"","Annulé",IF(Import!AB22=0,IF($W32&lt;&gt;"",IF(W32="Pas ouvert","Pas ouvert","En cours"),""),Import!AB22))</f>
        <v>En cours</v>
      </c>
      <c r="Y32" s="233">
        <f>IF($L32&lt;&gt;"","Annulé",IF(Import!AC22=0,"",Import!AC22))</f>
        <v>60104</v>
      </c>
      <c r="Z32" s="233">
        <f>IF($L32&lt;&gt;"","Annulé",IF(Import!AD22=0,"",Import!AD22))</f>
        <v>22476.41</v>
      </c>
      <c r="AA32" s="234">
        <f t="shared" si="12"/>
        <v>11</v>
      </c>
      <c r="AB32" s="129">
        <f t="shared" si="13"/>
        <v>2019</v>
      </c>
      <c r="AC32" s="207"/>
      <c r="AD32" s="231">
        <f t="shared" si="14"/>
        <v>11</v>
      </c>
      <c r="AE32" s="232">
        <f t="shared" si="15"/>
        <v>2019</v>
      </c>
      <c r="AF32" s="128">
        <f>IF(Import!AE22=0,"",Import!AE22)</f>
        <v>43538</v>
      </c>
      <c r="AG32" s="211"/>
      <c r="AH32" s="209"/>
      <c r="AI32" s="208"/>
      <c r="AJ32" s="118">
        <f>IF($AE32=2013,VLOOKUP(Brut!AJ32,Semaines!$A$2:$L$523,11,FALSE),IF($AE32=2014,VLOOKUP(Brut!AJ32,Semaines!$B$2:$L$523,10,FALSE),IF($AE32=2015,VLOOKUP(Brut!AJ32,Semaines!$C$2:$L$523,9,FALSE),IF($AE32=2016,VLOOKUP(Brut!AJ32,Semaines!$D$2:$L$523,8,FALSE),IF($AE32=2017,VLOOKUP(Brut!AJ32,Semaines!$E$2:$L$523,7,FALSE),IF($AE32=2018,VLOOKUP(Brut!AJ32,Semaines!$F$2:$L$523,6,FALSE),IF($AE32=2019,VLOOKUP(Brut!AJ32,Semaines!$G$2:$L$523,5,FALSE),IF($AE32=2020,VLOOKUP(Brut!AJ32,Semaines!$H$2:$L$523,4,FALSE),IF($AE32=2021,VLOOKUP(Brut!AJ32,Semaines!$I$2:$L$523,3,FALSE),IF($AE32=2022,VLOOKUP(Brut!AJ32,Semaines!$J$2:$L$523,2,FALSE),""))))))))))</f>
        <v>12</v>
      </c>
      <c r="AK32" s="119">
        <f>IF($AE32=2013,VLOOKUP(Brut!AJ32,Semaines!$A$2:$L$523,12,FALSE),IF($AE32=2014,VLOOKUP(Brut!AJ32,Semaines!$B$2:$L$523,11,FALSE),IF($AE32=2015,VLOOKUP(Brut!AJ32,Semaines!$C$2:$L$523,10,FALSE),IF($AE32=2016,VLOOKUP(Brut!AJ32,Semaines!$D$2:$L$523,9,FALSE),IF($AE32=2017,VLOOKUP(Brut!AJ32,Semaines!$E$2:$L$523,8,FALSE),IF($AE32=2018,VLOOKUP(Brut!AJ32,Semaines!$F$2:$L$523,7,FALSE),IF($AE32=2019,VLOOKUP(Brut!AJ32,Semaines!$G$2:$L$523,6,FALSE),IF($AE32=2020,VLOOKUP(Brut!AJ32,Semaines!$H$2:$L$523,5,FALSE),IF($AE32=2021,VLOOKUP(Brut!AJ32,Semaines!$I$2:$L$523,4,FALSE),IF($AE32=2022,VLOOKUP(Brut!AJ32,Semaines!$J$2:$L$523,3,FALSE),""))))))))))</f>
        <v>2019</v>
      </c>
      <c r="AL32" s="132"/>
      <c r="AM32" s="133"/>
      <c r="AN32" s="128">
        <f>IF(Import!AI22=0,"",Import!AI22)</f>
        <v>43538</v>
      </c>
      <c r="AO32" s="118">
        <f t="array" ref="AO32">IFERROR(IF(AN32="",IF(AL32="",IF(AJ32="","",IF($AE32=2013,VLOOKUP(Brut!AJ32+1,Semaines!$A$2:$L$523,11,FALSE),IF($AE32=2014,VLOOKUP(Brut!AJ32+1,Semaines!$B$2:$L$523,10,FALSE),IF($AE32=2015,VLOOKUP(Brut!AJ32+1,Semaines!$C$2:$L$523,9,FALSE),IF($AE32=2016,VLOOKUP(Brut!AJ32+1,Semaines!$D$2:$L$523,8,FALSE),IF($AE32=2017,VLOOKUP(Brut!AJ32+1,Semaines!$E$2:$L$523,7,FALSE),IF($AE32=2018,VLOOKUP(Brut!AJ32+1,Semaines!$F$2:$L$523,6,FALSE),IF($AE32=2019,VLOOKUP(Brut!AJ32+1,Semaines!$G$2:$L$523,5,FALSE),IF($AE32=2020,VLOOKUP(Brut!AJ32+1,Semaines!$H$2:$L$523,4,FALSE),IF($AE32=2021,VLOOKUP(Brut!AJ32+1,Semaines!$I$2:$L$523,3,FALSE),IF($AE32=2022,VLOOKUP(Brut!AJ32+1,Semaines!$J$2:$L$523,2,FALSE),""))))))))))),IF(AM32="",IF($AE32=2013,VLOOKUP(Brut!AJ32+1,Semaines!$A$2:$L$523,11,FALSE),IF($AE32=2014,VLOOKUP(Brut!AJ32+1,Semaines!$B$2:$L$523,10,FALSE),IF($AE32=2015,VLOOKUP(Brut!AJ32+1,Semaines!$C$2:$L$523,9,FALSE),IF($AE32=2016,VLOOKUP(Brut!AJ32+1,Semaines!$D$2:$L$523,8,FALSE),IF($AE32=2017,VLOOKUP(Brut!AJ32+1,Semaines!$E$2:$L$523,7,FALSE),IF($AE32=2018,VLOOKUP(Brut!AJ32+1,Semaines!$F$2:$L$523,6,FALSE),IF($AE32=2019,VLOOKUP(Brut!AJ32+1,Semaines!$G$2:$L$523,5,FALSE),IF($AE32=2020,VLOOKUP(Brut!AJ32+1,Semaines!$H$2:$L$523,4,FALSE),IF($AE32=2021,VLOOKUP(Brut!AJ32+1,Semaines!$I$2:$L$523,3,FALSE),IF($AE32=2022,VLOOKUP(Brut!AJ32+1,Semaines!$J$2:$L$523,2,FALSE),"")))))))))),IF($AE32=2013,VLOOKUP(Brut!AL32+1,Semaines!$A$2:$L$523,11,FALSE),IF($AE32=2014,VLOOKUP(Brut!AL32+1,Semaines!$B$2:$L$523,10,FALSE),IF($AE32=2015,VLOOKUP(Brut!AL32+1,Semaines!$C$2:$L$523,9,FALSE),IF($AE32=2016,VLOOKUP(Brut!AL32+1,Semaines!$D$2:$L$523,8,FALSE),IF($AE32=2017,VLOOKUP(Brut!AL32+1,Semaines!$E$2:$L$523,7,FALSE),IF($AE32=2018,VLOOKUP(Brut!AL32+1,Semaines!$F$2:$L$523,6,FALSE),IF($AE32=2019,VLOOKUP(Brut!AL32+1,Semaines!$G$2:$L$523,5,FALSE),IF($AE32=2020,VLOOKUP(Brut!AL32+1,Semaines!$H$2:$L$523,4,FALSE),IF($AE32=2021,VLOOKUP(Brut!AL32+1,Semaines!$I$2:$L$523,3,FALSE),IF($AE32=2022,VLOOKUP(Brut!AL32+1,Semaines!$J$2:$L$523,2,FALSE),"")))))))))))),_xlfn.ISOWEEKNUM(AN32)),"")</f>
        <v>11</v>
      </c>
      <c r="AP32" s="119">
        <f>IF(AN32="",IF(AM32="",IF(AK32="","",IF($AE32=2013,VLOOKUP(Brut!AO32,Semaines!$A$2:$L$523,12,FALSE),IF($AE32=2014,VLOOKUP(Brut!AO32,Semaines!$B$2:$L$523,11,FALSE),IF($AE32=2015,VLOOKUP(Brut!AO32,Semaines!$C$2:$L$523,10,FALSE),IF($AE32=2016,VLOOKUP(Brut!AO32,Semaines!$D$2:$L$523,9,FALSE),IF($AE32=2017,VLOOKUP(Brut!AO32,Semaines!$E$2:$L$523,8,FALSE),IF($AE32=2018,VLOOKUP(Brut!AO32,Semaines!$F$2:$L$523,7,FALSE),IF($AE32=2019,VLOOKUP(Brut!AO32,Semaines!$G$2:$L$523,6,FALSE),IF($AE32=2020,VLOOKUP(Brut!AO32,Semaines!$H$2:$L$523,5,FALSE),IF($AE32=2021,VLOOKUP(Brut!AO32,Semaines!$I$2:$L$523,4,FALSE),IF($AE32=2022,VLOOKUP(Brut!AO32,Semaines!$J$2:$L$523,3,FALSE),""))))))))))),IF(AL32="",IF($AE32=2013,VLOOKUP(Brut!AO32,Semaines!$A$2:$L$523,12,FALSE),IF($AE32=2014,VLOOKUP(Brut!AO32,Semaines!$B$2:$L$523,11,FALSE),IF($AE32=2015,VLOOKUP(Brut!AO32,Semaines!$C$2:$L$523,10,FALSE),IF($AE32=2016,VLOOKUP(Brut!AO32,Semaines!$D$2:$L$523,9,FALSE),IF($AE32=2017,VLOOKUP(Brut!AO32,Semaines!$E$2:$L$523,8,FALSE),IF($AE32=2018,VLOOKUP(Brut!AO32,Semaines!$F$2:$L$523,7,FALSE),IF($AE32=2019,VLOOKUP(Brut!AO32,Semaines!$G$2:$L$523,6,FALSE),IF($AE32=2020,VLOOKUP(Brut!AO32,Semaines!$H$2:$L$523,5,FALSE),IF($AE32=2021,VLOOKUP(Brut!AO32,Semaines!$I$2:$L$523,4,FALSE),IF($AE32=2022,VLOOKUP(Brut!AO32,Semaines!$J$2:$L$523,3,FALSE),"")))))))))),IF(AK32="","",IF($AE32=2013,VLOOKUP(Brut!AO32,Semaines!$A$2:$L$523,12,FALSE),IF($AE32=2014,VLOOKUP(Brut!AO32,Semaines!$B$2:$L$523,11,FALSE),IF($AE32=2015,VLOOKUP(Brut!AO32,Semaines!$C$2:$L$523,10,FALSE),IF($AE32=2016,VLOOKUP(Brut!AO32,Semaines!$D$2:$L$523,9,FALSE),IF($AE32=2017,VLOOKUP(Brut!AO32,Semaines!$E$2:$L$523,8,FALSE),IF($AE32=2018,VLOOKUP(Brut!AO32,Semaines!$F$2:$L$523,7,FALSE),IF($AE32=2019,VLOOKUP(Brut!AO32,Semaines!$G$2:$L$523,6,FALSE),IF($AE32=2020,VLOOKUP(Brut!AO32,Semaines!$H$2:$L$523,5,FALSE),IF($AE32=2021,VLOOKUP(Brut!AO32,Semaines!$I$2:$L$523,4,FALSE),IF($AE32=2022,VLOOKUP(Brut!AO32,Semaines!$J$2:$L$523,3,FALSE),""))))))))))))),IF(AND(MONTH(AN32)=12,_xlfn.ISOWEEKNUM(AN32)=1),YEAR(AN32)+1,YEAR(AN32)))</f>
        <v>2019</v>
      </c>
      <c r="AQ32" s="132"/>
      <c r="AR32" s="133"/>
      <c r="AS32" s="210"/>
      <c r="AT32" s="209"/>
      <c r="AU32" s="208"/>
      <c r="AV32" s="208"/>
      <c r="AW32" s="118">
        <f>IF($AE32=2013,VLOOKUP(Brut!AW32,Semaines!$A$2:$L$523,11,FALSE),IF($AE32=2014,VLOOKUP(Brut!AW32,Semaines!$B$2:$L$523,10,FALSE),IF($AE32=2015,VLOOKUP(Brut!AW32,Semaines!$C$2:$L$523,9,FALSE),IF($AE32=2016,VLOOKUP(Brut!AW32,Semaines!$D$2:$L$523,8,FALSE),IF($AE32=2017,VLOOKUP(Brut!AW32,Semaines!$E$2:$L$523,7,FALSE),IF($AE32=2018,VLOOKUP(Brut!AW32,Semaines!$F$2:$L$523,6,FALSE),IF($AE32=2019,VLOOKUP(Brut!AW32,Semaines!$G$2:$L$523,5,FALSE),IF($AE32=2020,VLOOKUP(Brut!AW32,Semaines!$H$2:$L$523,4,FALSE),IF($AE32=2021,VLOOKUP(Brut!AW32,Semaines!$I$2:$L$523,3,FALSE),IF($AE32=2022,VLOOKUP(Brut!AW32,Semaines!$J$2:$L$523,2,FALSE),""))))))))))</f>
        <v>13</v>
      </c>
      <c r="AX32" s="119">
        <f>IF($AE32=2013,VLOOKUP(Brut!AW32,Semaines!$A$2:$L$523,12,FALSE),IF($AE32=2014,VLOOKUP(Brut!AW32,Semaines!$B$2:$L$523,11,FALSE),IF($AE32=2015,VLOOKUP(Brut!AW32,Semaines!$C$2:$L$523,10,FALSE),IF($AE32=2016,VLOOKUP(Brut!AW32,Semaines!$D$2:$L$523,9,FALSE),IF($AE32=2017,VLOOKUP(Brut!AW32,Semaines!$E$2:$L$523,8,FALSE),IF($AE32=2018,VLOOKUP(Brut!AW32,Semaines!$F$2:$L$523,7,FALSE),IF($AE32=2019,VLOOKUP(Brut!AW32,Semaines!$G$2:$L$523,6,FALSE),IF($AE32=2020,VLOOKUP(Brut!AW32,Semaines!$H$2:$L$523,5,FALSE),IF($AE32=2021,VLOOKUP(Brut!AW32,Semaines!$I$2:$L$523,4,FALSE),IF($AE32=2022,VLOOKUP(Brut!AW32,Semaines!$J$2:$L$523,3,FALSE),""))))))))))</f>
        <v>2019</v>
      </c>
      <c r="AY32" s="134"/>
      <c r="AZ32" s="133"/>
      <c r="BA32" s="118">
        <f>IF($AE32=2013,VLOOKUP(Brut!BA32,Semaines!$A$2:$L$523,11,FALSE),IF($AE32=2014,VLOOKUP(Brut!BA32,Semaines!$B$2:$L$523,10,FALSE),IF($AE32=2015,VLOOKUP(Brut!BA32,Semaines!$C$2:$L$523,9,FALSE),IF($AE32=2016,VLOOKUP(Brut!BA32,Semaines!$D$2:$L$523,8,FALSE),IF($AE32=2017,VLOOKUP(Brut!BA32,Semaines!$E$2:$L$523,7,FALSE),IF($AE32=2018,VLOOKUP(Brut!BA32,Semaines!$F$2:$L$523,6,FALSE),IF($AE32=2019,VLOOKUP(Brut!BA32,Semaines!$G$2:$L$523,5,FALSE),IF($AE32=2020,VLOOKUP(Brut!BA32,Semaines!$H$2:$L$523,4,FALSE),IF($AE32=2021,VLOOKUP(Brut!BA32,Semaines!$I$2:$L$523,3,FALSE),IF($AE32=2022,VLOOKUP(Brut!BA32,Semaines!$J$2:$L$523,2,FALSE),""))))))))))</f>
        <v>15</v>
      </c>
      <c r="BB32" s="119">
        <f>IF($AE32=2013,VLOOKUP(Brut!BA32,Semaines!$A$2:$L$523,12,FALSE),IF($AE32=2014,VLOOKUP(Brut!BA32,Semaines!$B$2:$L$523,11,FALSE),IF($AE32=2015,VLOOKUP(Brut!BA32,Semaines!$C$2:$L$523,10,FALSE),IF($AE32=2016,VLOOKUP(Brut!BA32,Semaines!$D$2:$L$523,9,FALSE),IF($AE32=2017,VLOOKUP(Brut!BA32,Semaines!$E$2:$L$523,8,FALSE),IF($AE32=2018,VLOOKUP(Brut!BA32,Semaines!$F$2:$L$523,7,FALSE),IF($AE32=2019,VLOOKUP(Brut!BA32,Semaines!$G$2:$L$523,6,FALSE),IF($AE32=2020,VLOOKUP(Brut!BA32,Semaines!$H$2:$L$523,5,FALSE),IF($AE32=2021,VLOOKUP(Brut!BA32,Semaines!$I$2:$L$523,4,FALSE),IF($AE32=2022,VLOOKUP(Brut!BA32,Semaines!$J$2:$L$523,3,FALSE),""))))))))))</f>
        <v>2019</v>
      </c>
      <c r="BC32" s="134"/>
      <c r="BD32" s="133"/>
      <c r="BE32" s="118">
        <f>IF($AE32=2013,VLOOKUP(Brut!BE32,Semaines!$A$2:$L$523,11,FALSE),IF($AE32=2014,VLOOKUP(Brut!BE32,Semaines!$B$2:$L$523,10,FALSE),IF($AE32=2015,VLOOKUP(Brut!BE32,Semaines!$C$2:$L$523,9,FALSE),IF($AE32=2016,VLOOKUP(Brut!BE32,Semaines!$D$2:$L$523,8,FALSE),IF($AE32=2017,VLOOKUP(Brut!BE32,Semaines!$E$2:$L$523,7,FALSE),IF($AE32=2018,VLOOKUP(Brut!BE32,Semaines!$F$2:$L$523,6,FALSE),IF($AE32=2019,VLOOKUP(Brut!BE32,Semaines!$G$2:$L$523,5,FALSE),IF($AE32=2020,VLOOKUP(Brut!BE32,Semaines!$H$2:$L$523,4,FALSE),IF($AE32=2021,VLOOKUP(Brut!BE32,Semaines!$I$2:$L$523,3,FALSE),IF($AE32=2022,VLOOKUP(Brut!BE32,Semaines!$J$2:$L$523,2,FALSE),""))))))))))</f>
        <v>17</v>
      </c>
      <c r="BF32" s="119">
        <f>IF($AE32=2013,VLOOKUP(Brut!BE32,Semaines!$A$2:$L$523,12,FALSE),IF($AE32=2014,VLOOKUP(Brut!BE32,Semaines!$B$2:$L$523,11,FALSE),IF($AE32=2015,VLOOKUP(Brut!BE32,Semaines!$C$2:$L$523,10,FALSE),IF($AE32=2016,VLOOKUP(Brut!BE32,Semaines!$D$2:$L$523,9,FALSE),IF($AE32=2017,VLOOKUP(Brut!BE32,Semaines!$E$2:$L$523,8,FALSE),IF($AE32=2018,VLOOKUP(Brut!BE32,Semaines!$F$2:$L$523,7,FALSE),IF($AE32=2019,VLOOKUP(Brut!BE32,Semaines!$G$2:$L$523,6,FALSE),IF($AE32=2020,VLOOKUP(Brut!BE32,Semaines!$H$2:$L$523,5,FALSE),IF($AE32=2021,VLOOKUP(Brut!BE32,Semaines!$I$2:$L$523,4,FALSE),IF($AE32=2022,VLOOKUP(Brut!BE32,Semaines!$J$2:$L$523,3,FALSE),""))))))))))</f>
        <v>2019</v>
      </c>
      <c r="BG32" s="134"/>
      <c r="BH32" s="133"/>
      <c r="BI32" s="130">
        <f>IF(Import!AM22=0,"",Import!AM22)</f>
        <v>43613</v>
      </c>
      <c r="BJ32" s="118">
        <f t="array" ref="BJ32">IFERROR(IF(BI32="",IF(BG32="",IF(BE32="","",IF($AE32=2013,VLOOKUP(Brut!BE32+1,Semaines!$A$2:$L$523,11,FALSE),IF($AE32=2014,VLOOKUP(Brut!BE32+1,Semaines!$B$2:$L$523,10,FALSE),IF($AE32=2015,VLOOKUP(Brut!BE32+1,Semaines!$C$2:$L$523,9,FALSE),IF($AE32=2016,VLOOKUP(Brut!BE32+1,Semaines!$D$2:$L$523,8,FALSE),IF($AE32=2017,VLOOKUP(Brut!BE32+1,Semaines!$E$2:$L$523,7,FALSE),IF($AE32=2018,VLOOKUP(Brut!BE32+1,Semaines!$F$2:$L$523,6,FALSE),IF($AE32=2019,VLOOKUP(Brut!BE32+1,Semaines!$G$2:$L$523,5,FALSE),IF($AE32=2020,VLOOKUP(Brut!BE32+1,Semaines!$H$2:$L$523,4,FALSE),IF($AE32=2021,VLOOKUP(Brut!BE32+1,Semaines!$I$2:$L$523,3,FALSE),IF($AE32=2022,VLOOKUP(Brut!BE32+1,Semaines!$J$2:$L$523,2,FALSE),""))))))))))),IF(BH32="",IF($AE32=2013,VLOOKUP(Brut!BE32+1,Semaines!$A$2:$L$523,11,FALSE),IF($AE32=2014,VLOOKUP(Brut!BE32+1,Semaines!$B$2:$L$523,10,FALSE),IF($AE32=2015,VLOOKUP(Brut!BE32+1,Semaines!$C$2:$L$523,9,FALSE),IF($AE32=2016,VLOOKUP(Brut!BE32+1,Semaines!$D$2:$L$523,8,FALSE),IF($AE32=2017,VLOOKUP(Brut!BE32+1,Semaines!$E$2:$L$523,7,FALSE),IF($AE32=2018,VLOOKUP(Brut!BE32+1,Semaines!$F$2:$L$523,6,FALSE),IF($AE32=2019,VLOOKUP(Brut!BE32+1,Semaines!$G$2:$L$523,5,FALSE),IF($AE32=2020,VLOOKUP(Brut!BE32+1,Semaines!$H$2:$L$523,4,FALSE),IF($AE32=2021,VLOOKUP(Brut!BE32+1,Semaines!$I$2:$L$523,3,FALSE),IF($AE32=2022,VLOOKUP(Brut!BE32+1,Semaines!$J$2:$L$523,2,FALSE),"")))))))))),IF($AE32=2013,VLOOKUP(Brut!BG32+1,Semaines!$A$2:$L$523,11,FALSE),IF($AE32=2014,VLOOKUP(Brut!BG32+1,Semaines!$B$2:$L$523,10,FALSE),IF($AE32=2015,VLOOKUP(Brut!BG32+1,Semaines!$C$2:$L$523,9,FALSE),IF($AE32=2016,VLOOKUP(Brut!BG32+1,Semaines!$D$2:$L$523,8,FALSE),IF($AE32=2017,VLOOKUP(Brut!BG32+1,Semaines!$E$2:$L$523,7,FALSE),IF($AE32=2018,VLOOKUP(Brut!BG32+1,Semaines!$F$2:$L$523,6,FALSE),IF($AE32=2019,VLOOKUP(Brut!BG32+1,Semaines!$G$2:$L$523,5,FALSE),IF($AE32=2020,VLOOKUP(Brut!BG32+1,Semaines!$H$2:$L$523,4,FALSE),IF($AE32=2021,VLOOKUP(Brut!BG32+1,Semaines!$I$2:$L$523,3,FALSE),IF($AE32=2022,VLOOKUP(Brut!BG32+1,Semaines!$J$2:$L$523,2,FALSE),"")))))))))))),_xlfn.ISOWEEKNUM(BI32)),"")</f>
        <v>22</v>
      </c>
      <c r="BK32" s="119">
        <f>IF(BI32="",IF(BH32="",IF(BF32="","",IF($AE32=2013,VLOOKUP(Brut!BJ32,Semaines!$A$2:$L$523,12,FALSE),IF($AE32=2014,VLOOKUP(Brut!BJ32,Semaines!$B$2:$L$523,11,FALSE),IF($AE32=2015,VLOOKUP(Brut!BJ32,Semaines!$C$2:$L$523,10,FALSE),IF($AE32=2016,VLOOKUP(Brut!BJ32,Semaines!$D$2:$L$523,9,FALSE),IF($AE32=2017,VLOOKUP(Brut!BJ32,Semaines!$E$2:$L$523,8,FALSE),IF($AE32=2018,VLOOKUP(Brut!BJ32,Semaines!$F$2:$L$523,7,FALSE),IF($AE32=2019,VLOOKUP(Brut!BJ32,Semaines!$G$2:$L$523,6,FALSE),IF($AE32=2020,VLOOKUP(Brut!BJ32,Semaines!$H$2:$L$523,5,FALSE),IF($AE32=2021,VLOOKUP(Brut!BJ32,Semaines!$I$2:$L$523,4,FALSE),IF($AE32=2022,VLOOKUP(Brut!BJ32,Semaines!$J$2:$L$523,3,FALSE),""))))))))))),IF(BG32="",IF($AE32=2013,VLOOKUP(Brut!BJ32,Semaines!$A$2:$L$523,12,FALSE),IF($AE32=2014,VLOOKUP(Brut!BJ32,Semaines!$B$2:$L$523,11,FALSE),IF($AE32=2015,VLOOKUP(Brut!BJ32,Semaines!$C$2:$L$523,10,FALSE),IF($AE32=2016,VLOOKUP(Brut!BJ32,Semaines!$D$2:$L$523,9,FALSE),IF($AE32=2017,VLOOKUP(Brut!BJ32,Semaines!$E$2:$L$523,8,FALSE),IF($AE32=2018,VLOOKUP(Brut!BJ32,Semaines!$F$2:$L$523,7,FALSE),IF($AE32=2019,VLOOKUP(Brut!BJ32,Semaines!$G$2:$L$523,6,FALSE),IF($AE32=2020,VLOOKUP(Brut!BJ32,Semaines!$H$2:$L$523,5,FALSE),IF($AE32=2021,VLOOKUP(Brut!BJ32,Semaines!$I$2:$L$523,4,FALSE),IF($AE32=2022,VLOOKUP(Brut!BJ32,Semaines!$J$2:$L$523,3,FALSE),"")))))))))),IF(BF32="","",IF($AE32=2013,VLOOKUP(Brut!BJ32,Semaines!$A$2:$L$523,12,FALSE),IF($AE32=2014,VLOOKUP(Brut!BJ32,Semaines!$B$2:$L$523,11,FALSE),IF($AE32=2015,VLOOKUP(Brut!BJ32,Semaines!$C$2:$L$523,10,FALSE),IF($AE32=2016,VLOOKUP(Brut!BJ32,Semaines!$D$2:$L$523,9,FALSE),IF($AE32=2017,VLOOKUP(Brut!BJ32,Semaines!$E$2:$L$523,8,FALSE),IF($AE32=2018,VLOOKUP(Brut!BJ32,Semaines!$F$2:$L$523,7,FALSE),IF($AE32=2019,VLOOKUP(Brut!BJ32,Semaines!$G$2:$L$523,6,FALSE),IF($AE32=2020,VLOOKUP(Brut!BJ32,Semaines!$H$2:$L$523,5,FALSE),IF($AE32=2021,VLOOKUP(Brut!BJ32,Semaines!$I$2:$L$523,4,FALSE),IF($AE32=2022,VLOOKUP(Brut!BJ32,Semaines!$J$2:$L$523,3,FALSE),""))))))))))))),IF(AND(MONTH(BI32)=12,_xlfn.ISOWEEKNUM(BI32)=1),YEAR(BI32)+1,YEAR(BI32)))</f>
        <v>2019</v>
      </c>
      <c r="BL32" s="132"/>
      <c r="BM32" s="133"/>
      <c r="BN32" s="118">
        <f>IF($AE32=2013,VLOOKUP(Brut!BN32,Semaines!$A$2:$L$523,11,FALSE),IF($AE32=2014,VLOOKUP(Brut!BN32,Semaines!$B$2:$L$523,10,FALSE),IF($AE32=2015,VLOOKUP(Brut!BN32,Semaines!$C$2:$L$523,9,FALSE),IF($AE32=2016,VLOOKUP(Brut!BN32,Semaines!$D$2:$L$523,8,FALSE),IF($AE32=2017,VLOOKUP(Brut!BN32,Semaines!$E$2:$L$523,7,FALSE),IF($AE32=2018,VLOOKUP(Brut!BN32,Semaines!$F$2:$L$523,6,FALSE),IF($AE32=2019,VLOOKUP(Brut!BN32,Semaines!$G$2:$L$523,5,FALSE),IF($AE32=2020,VLOOKUP(Brut!BN32,Semaines!$H$2:$L$523,4,FALSE),IF($AE32=2021,VLOOKUP(Brut!BN32,Semaines!$I$2:$L$523,3,FALSE),IF($AE32=2022,VLOOKUP(Brut!BN32,Semaines!$J$2:$L$523,2,FALSE),""))))))))))</f>
        <v>18</v>
      </c>
      <c r="BO32" s="119">
        <f>IF($AE32=2013,VLOOKUP(Brut!BN32,Semaines!$A$2:$L$523,12,FALSE),IF($AE32=2014,VLOOKUP(Brut!BN32,Semaines!$B$2:$L$523,11,FALSE),IF($AE32=2015,VLOOKUP(Brut!BN32,Semaines!$C$2:$L$523,10,FALSE),IF($AE32=2016,VLOOKUP(Brut!BN32,Semaines!$D$2:$L$523,9,FALSE),IF($AE32=2017,VLOOKUP(Brut!BN32,Semaines!$E$2:$L$523,8,FALSE),IF($AE32=2018,VLOOKUP(Brut!BN32,Semaines!$F$2:$L$523,7,FALSE),IF($AE32=2019,VLOOKUP(Brut!BN32,Semaines!$G$2:$L$523,6,FALSE),IF($AE32=2020,VLOOKUP(Brut!BN32,Semaines!$H$2:$L$523,5,FALSE),IF($AE32=2021,VLOOKUP(Brut!BN32,Semaines!$I$2:$L$523,4,FALSE),IF($AE32=2022,VLOOKUP(Brut!BN32,Semaines!$J$2:$L$523,3,FALSE),""))))))))))</f>
        <v>2019</v>
      </c>
      <c r="BP32" s="134"/>
      <c r="BQ32" s="133"/>
      <c r="BR32" s="208"/>
      <c r="BS32" s="118">
        <f>IF($AE32=2013,VLOOKUP(Brut!BS32,Semaines!$A$2:$L$523,11,FALSE),IF($AE32=2014,VLOOKUP(Brut!BS32,Semaines!$B$2:$L$523,10,FALSE),IF($AE32=2015,VLOOKUP(Brut!BS32,Semaines!$C$2:$L$523,9,FALSE),IF($AE32=2016,VLOOKUP(Brut!BS32,Semaines!$D$2:$L$523,8,FALSE),IF($AE32=2017,VLOOKUP(Brut!BS32,Semaines!$E$2:$L$523,7,FALSE),IF($AE32=2018,VLOOKUP(Brut!BS32,Semaines!$F$2:$L$523,6,FALSE),IF($AE32=2019,VLOOKUP(Brut!BS32,Semaines!$G$2:$L$523,5,FALSE),IF($AE32=2020,VLOOKUP(Brut!BS32,Semaines!$H$2:$L$523,4,FALSE),IF($AE32=2021,VLOOKUP(Brut!BS32,Semaines!$I$2:$L$523,3,FALSE),IF($AE32=2022,VLOOKUP(Brut!BS32,Semaines!$J$2:$L$523,2,FALSE),""))))))))))</f>
        <v>20</v>
      </c>
      <c r="BT32" s="119">
        <f>IF($AE32=2013,VLOOKUP(Brut!BS32,Semaines!$A$2:$L$523,12,FALSE),IF($AE32=2014,VLOOKUP(Brut!BS32,Semaines!$B$2:$L$523,11,FALSE),IF($AE32=2015,VLOOKUP(Brut!BS32,Semaines!$C$2:$L$523,10,FALSE),IF($AE32=2016,VLOOKUP(Brut!BS32,Semaines!$D$2:$L$523,9,FALSE),IF($AE32=2017,VLOOKUP(Brut!BS32,Semaines!$E$2:$L$523,8,FALSE),IF($AE32=2018,VLOOKUP(Brut!BS32,Semaines!$F$2:$L$523,7,FALSE),IF($AE32=2019,VLOOKUP(Brut!BS32,Semaines!$G$2:$L$523,6,FALSE),IF($AE32=2020,VLOOKUP(Brut!BS32,Semaines!$H$2:$L$523,5,FALSE),IF($AE32=2021,VLOOKUP(Brut!BS32,Semaines!$I$2:$L$523,4,FALSE),IF($AE32=2022,VLOOKUP(Brut!BS32,Semaines!$J$2:$L$523,3,FALSE),""))))))))))</f>
        <v>2019</v>
      </c>
      <c r="BU32" s="134"/>
      <c r="BV32" s="133"/>
      <c r="BW32" s="208"/>
      <c r="BX32" s="118">
        <f>IF($AE32=2013,VLOOKUP(Brut!BX32,Semaines!$A$2:$L$523,11,FALSE),IF($AE32=2014,VLOOKUP(Brut!BX32,Semaines!$B$2:$L$523,10,FALSE),IF($AE32=2015,VLOOKUP(Brut!BX32,Semaines!$C$2:$L$523,9,FALSE),IF($AE32=2016,VLOOKUP(Brut!BX32,Semaines!$D$2:$L$523,8,FALSE),IF($AE32=2017,VLOOKUP(Brut!BX32,Semaines!$E$2:$L$523,7,FALSE),IF($AE32=2018,VLOOKUP(Brut!BX32,Semaines!$F$2:$L$523,6,FALSE),IF($AE32=2019,VLOOKUP(Brut!BX32,Semaines!$G$2:$L$523,5,FALSE),IF($AE32=2020,VLOOKUP(Brut!BX32,Semaines!$H$2:$L$523,4,FALSE),IF($AE32=2021,VLOOKUP(Brut!BX32,Semaines!$I$2:$L$523,3,FALSE),IF($AE32=2022,VLOOKUP(Brut!BX32,Semaines!$J$2:$L$523,2,FALSE),""))))))))))</f>
        <v>22</v>
      </c>
      <c r="BY32" s="119">
        <f>IF($AE32=2013,VLOOKUP(Brut!BX32,Semaines!$A$2:$L$523,12,FALSE),IF($AE32=2014,VLOOKUP(Brut!BX32,Semaines!$B$2:$L$523,11,FALSE),IF($AE32=2015,VLOOKUP(Brut!BX32,Semaines!$C$2:$L$523,10,FALSE),IF($AE32=2016,VLOOKUP(Brut!BX32,Semaines!$D$2:$L$523,9,FALSE),IF($AE32=2017,VLOOKUP(Brut!BX32,Semaines!$E$2:$L$523,8,FALSE),IF($AE32=2018,VLOOKUP(Brut!BX32,Semaines!$F$2:$L$523,7,FALSE),IF($AE32=2019,VLOOKUP(Brut!BX32,Semaines!$G$2:$L$523,6,FALSE),IF($AE32=2020,VLOOKUP(Brut!BX32,Semaines!$H$2:$L$523,5,FALSE),IF($AE32=2021,VLOOKUP(Brut!BX32,Semaines!$I$2:$L$523,4,FALSE),IF($AE32=2022,VLOOKUP(Brut!BX32,Semaines!$J$2:$L$523,3,FALSE),""))))))))))</f>
        <v>2019</v>
      </c>
      <c r="BZ32" s="134"/>
      <c r="CA32" s="133"/>
      <c r="CB32" s="130">
        <f>IF(Import!AQ22=0,"",Import!AQ22)</f>
        <v>43644</v>
      </c>
      <c r="CC32" s="118">
        <f t="array" ref="CC32">IFERROR(IF(CB32="",IF(BZ32="",IF(BX32="","",IF($AE32=2013,VLOOKUP(Brut!BX32+1,Semaines!$A$2:$L$523,11,FALSE),IF($AE32=2014,VLOOKUP(Brut!BX32+1,Semaines!$B$2:$L$523,10,FALSE),IF($AE32=2015,VLOOKUP(Brut!BX32+1,Semaines!$C$2:$L$523,9,FALSE),IF($AE32=2016,VLOOKUP(Brut!BX32+1,Semaines!$D$2:$L$523,8,FALSE),IF($AE32=2017,VLOOKUP(Brut!BX32+1,Semaines!$E$2:$L$523,7,FALSE),IF($AE32=2018,VLOOKUP(Brut!BX32+1,Semaines!$F$2:$L$523,6,FALSE),IF($AE32=2019,VLOOKUP(Brut!BX32+1,Semaines!$G$2:$L$523,5,FALSE),IF($AE32=2020,VLOOKUP(Brut!BX32+1,Semaines!$H$2:$L$523,4,FALSE),IF($AE32=2021,VLOOKUP(Brut!BX32+1,Semaines!$I$2:$L$523,3,FALSE),IF($AE32=2022,VLOOKUP(Brut!BX32+1,Semaines!$J$2:$L$523,2,FALSE),""))))))))))),IF(CA32="",IF($AE32=2013,VLOOKUP(Brut!BX32+1,Semaines!$A$2:$L$523,11,FALSE),IF($AE32=2014,VLOOKUP(Brut!BX32+1,Semaines!$B$2:$L$523,10,FALSE),IF($AE32=2015,VLOOKUP(Brut!BX32+1,Semaines!$C$2:$L$523,9,FALSE),IF($AE32=2016,VLOOKUP(Brut!BX32+1,Semaines!$D$2:$L$523,8,FALSE),IF($AE32=2017,VLOOKUP(Brut!BX32+1,Semaines!$E$2:$L$523,7,FALSE),IF($AE32=2018,VLOOKUP(Brut!BX32+1,Semaines!$F$2:$L$523,6,FALSE),IF($AE32=2019,VLOOKUP(Brut!BX32+1,Semaines!$G$2:$L$523,5,FALSE),IF($AE32=2020,VLOOKUP(Brut!BX32+1,Semaines!$H$2:$L$523,4,FALSE),IF($AE32=2021,VLOOKUP(Brut!BX32+1,Semaines!$I$2:$L$523,3,FALSE),IF($AE32=2022,VLOOKUP(Brut!BX32+1,Semaines!$J$2:$L$523,2,FALSE),"")))))))))),IF($AE32=2013,VLOOKUP(Brut!BZ32+1,Semaines!$A$2:$L$523,11,FALSE),IF($AE32=2014,VLOOKUP(Brut!BZ32+1,Semaines!$B$2:$L$523,10,FALSE),IF($AE32=2015,VLOOKUP(Brut!BZ32+1,Semaines!$C$2:$L$523,9,FALSE),IF($AE32=2016,VLOOKUP(Brut!BZ32+1,Semaines!$D$2:$L$523,8,FALSE),IF($AE32=2017,VLOOKUP(Brut!BZ32+1,Semaines!$E$2:$L$523,7,FALSE),IF($AE32=2018,VLOOKUP(Brut!BZ32+1,Semaines!$F$2:$L$523,6,FALSE),IF($AE32=2019,VLOOKUP(Brut!BZ32+1,Semaines!$G$2:$L$523,5,FALSE),IF($AE32=2020,VLOOKUP(Brut!BZ32+1,Semaines!$H$2:$L$523,4,FALSE),IF($AE32=2021,VLOOKUP(Brut!BZ32+1,Semaines!$I$2:$L$523,3,FALSE),IF($AE32=2022,VLOOKUP(Brut!BZ32+1,Semaines!$J$2:$L$523,2,FALSE),"")))))))))))),_xlfn.ISOWEEKNUM(CB32)),"")</f>
        <v>26</v>
      </c>
      <c r="CD32" s="119">
        <f>IF(CB32="",IF(CA32="",IF(BY32="","",IF($AE32=2013,VLOOKUP(Brut!CC32,Semaines!$A$2:$L$523,12,FALSE),IF($AE32=2014,VLOOKUP(Brut!CC32,Semaines!$B$2:$L$523,11,FALSE),IF($AE32=2015,VLOOKUP(Brut!CC32,Semaines!$C$2:$L$523,10,FALSE),IF($AE32=2016,VLOOKUP(Brut!CC32,Semaines!$D$2:$L$523,9,FALSE),IF($AE32=2017,VLOOKUP(Brut!CC32,Semaines!$E$2:$L$523,8,FALSE),IF($AE32=2018,VLOOKUP(Brut!CC32,Semaines!$F$2:$L$523,7,FALSE),IF($AE32=2019,VLOOKUP(Brut!CC32,Semaines!$G$2:$L$523,6,FALSE),IF($AE32=2020,VLOOKUP(Brut!CC32,Semaines!$H$2:$L$523,5,FALSE),IF($AE32=2021,VLOOKUP(Brut!CC32,Semaines!$I$2:$L$523,4,FALSE),IF($AE32=2022,VLOOKUP(Brut!CC32,Semaines!$J$2:$L$523,3,FALSE),""))))))))))),IF(BZ32="",IF($AE32=2013,VLOOKUP(Brut!CC32,Semaines!$A$2:$L$523,12,FALSE),IF($AE32=2014,VLOOKUP(Brut!CC32,Semaines!$B$2:$L$523,11,FALSE),IF($AE32=2015,VLOOKUP(Brut!CC32,Semaines!$C$2:$L$523,10,FALSE),IF($AE32=2016,VLOOKUP(Brut!CC32,Semaines!$D$2:$L$523,9,FALSE),IF($AE32=2017,VLOOKUP(Brut!CC32,Semaines!$E$2:$L$523,8,FALSE),IF($AE32=2018,VLOOKUP(Brut!CC32,Semaines!$F$2:$L$523,7,FALSE),IF($AE32=2019,VLOOKUP(Brut!CC32,Semaines!$G$2:$L$523,6,FALSE),IF($AE32=2020,VLOOKUP(Brut!CC32,Semaines!$H$2:$L$523,5,FALSE),IF($AE32=2021,VLOOKUP(Brut!CC32,Semaines!$I$2:$L$523,4,FALSE),IF($AE32=2022,VLOOKUP(Brut!CC32,Semaines!$J$2:$L$523,3,FALSE),"")))))))))),IF(BY32="","",IF($AE32=2013,VLOOKUP(Brut!CC32,Semaines!$A$2:$L$523,12,FALSE),IF($AE32=2014,VLOOKUP(Brut!CC32,Semaines!$B$2:$L$523,11,FALSE),IF($AE32=2015,VLOOKUP(Brut!CC32,Semaines!$C$2:$L$523,10,FALSE),IF($AE32=2016,VLOOKUP(Brut!CC32,Semaines!$D$2:$L$523,9,FALSE),IF($AE32=2017,VLOOKUP(Brut!CC32,Semaines!$E$2:$L$523,8,FALSE),IF($AE32=2018,VLOOKUP(Brut!CC32,Semaines!$F$2:$L$523,7,FALSE),IF($AE32=2019,VLOOKUP(Brut!CC32,Semaines!$G$2:$L$523,6,FALSE),IF($AE32=2020,VLOOKUP(Brut!CC32,Semaines!$H$2:$L$523,5,FALSE),IF($AE32=2021,VLOOKUP(Brut!CC32,Semaines!$I$2:$L$523,4,FALSE),IF($AE32=2022,VLOOKUP(Brut!CC32,Semaines!$J$2:$L$523,3,FALSE),""))))))))))))),IF(AND(MONTH(CB32)=12,_xlfn.ISOWEEKNUM(CB32)=1),YEAR(CB32)+1,YEAR(CB32)))</f>
        <v>2019</v>
      </c>
      <c r="CE32" s="132"/>
      <c r="CF32" s="133"/>
      <c r="CG32" s="118">
        <f>IF($AE32=2013,VLOOKUP(Brut!CG32,Semaines!$A$2:$L$523,11,FALSE),IF($AE32=2014,VLOOKUP(Brut!CG32,Semaines!$B$2:$L$523,10,FALSE),IF($AE32=2015,VLOOKUP(Brut!CG32,Semaines!$C$2:$L$523,9,FALSE),IF($AE32=2016,VLOOKUP(Brut!CG32,Semaines!$D$2:$L$523,8,FALSE),IF($AE32=2017,VLOOKUP(Brut!CG32,Semaines!$E$2:$L$523,7,FALSE),IF($AE32=2018,VLOOKUP(Brut!CG32,Semaines!$F$2:$L$523,6,FALSE),IF($AE32=2019,VLOOKUP(Brut!CG32,Semaines!$G$2:$L$523,5,FALSE),IF($AE32=2020,VLOOKUP(Brut!CG32,Semaines!$H$2:$L$523,4,FALSE),IF($AE32=2021,VLOOKUP(Brut!CG32,Semaines!$I$2:$L$523,3,FALSE),IF($AE32=2022,VLOOKUP(Brut!CG32,Semaines!$J$2:$L$523,2,FALSE),""))))))))))</f>
        <v>23</v>
      </c>
      <c r="CH32" s="119">
        <f>IF($AE32=2013,VLOOKUP(Brut!CG32,Semaines!$A$2:$L$523,12,FALSE),IF($AE32=2014,VLOOKUP(Brut!CG32,Semaines!$B$2:$L$523,11,FALSE),IF($AE32=2015,VLOOKUP(Brut!CG32,Semaines!$C$2:$L$523,10,FALSE),IF($AE32=2016,VLOOKUP(Brut!CG32,Semaines!$D$2:$L$523,9,FALSE),IF($AE32=2017,VLOOKUP(Brut!CG32,Semaines!$E$2:$L$523,8,FALSE),IF($AE32=2018,VLOOKUP(Brut!CG32,Semaines!$F$2:$L$523,7,FALSE),IF($AE32=2019,VLOOKUP(Brut!CG32,Semaines!$G$2:$L$523,6,FALSE),IF($AE32=2020,VLOOKUP(Brut!CG32,Semaines!$H$2:$L$523,5,FALSE),IF($AE32=2021,VLOOKUP(Brut!CG32,Semaines!$I$2:$L$523,4,FALSE),IF($AE32=2022,VLOOKUP(Brut!CG32,Semaines!$J$2:$L$523,3,FALSE),""))))))))))</f>
        <v>2019</v>
      </c>
      <c r="CI32" s="134"/>
      <c r="CJ32" s="133"/>
      <c r="CK32" s="208"/>
      <c r="CL32" s="118">
        <f>IF($AE32=2013,VLOOKUP(Brut!CL32,Semaines!$A$2:$L$523,11,FALSE),IF($AE32=2014,VLOOKUP(Brut!CL32,Semaines!$B$2:$L$523,10,FALSE),IF($AE32=2015,VLOOKUP(Brut!CL32,Semaines!$C$2:$L$523,9,FALSE),IF($AE32=2016,VLOOKUP(Brut!CL32,Semaines!$D$2:$L$523,8,FALSE),IF($AE32=2017,VLOOKUP(Brut!CL32,Semaines!$E$2:$L$523,7,FALSE),IF($AE32=2018,VLOOKUP(Brut!CL32,Semaines!$F$2:$L$523,6,FALSE),IF($AE32=2019,VLOOKUP(Brut!CL32,Semaines!$G$2:$L$523,5,FALSE),IF($AE32=2020,VLOOKUP(Brut!CL32,Semaines!$H$2:$L$523,4,FALSE),IF($AE32=2021,VLOOKUP(Brut!CL32,Semaines!$I$2:$L$523,3,FALSE),IF($AE32=2022,VLOOKUP(Brut!CL32,Semaines!$J$2:$L$523,2,FALSE),""))))))))))</f>
        <v>24</v>
      </c>
      <c r="CM32" s="119">
        <f>IF($AE32=2013,VLOOKUP(Brut!CL32,Semaines!$A$2:$L$523,12,FALSE),IF($AE32=2014,VLOOKUP(Brut!CL32,Semaines!$B$2:$L$523,11,FALSE),IF($AE32=2015,VLOOKUP(Brut!CL32,Semaines!$C$2:$L$523,10,FALSE),IF($AE32=2016,VLOOKUP(Brut!CL32,Semaines!$D$2:$L$523,9,FALSE),IF($AE32=2017,VLOOKUP(Brut!CL32,Semaines!$E$2:$L$523,8,FALSE),IF($AE32=2018,VLOOKUP(Brut!CL32,Semaines!$F$2:$L$523,7,FALSE),IF($AE32=2019,VLOOKUP(Brut!CL32,Semaines!$G$2:$L$523,6,FALSE),IF($AE32=2020,VLOOKUP(Brut!CL32,Semaines!$H$2:$L$523,5,FALSE),IF($AE32=2021,VLOOKUP(Brut!CL32,Semaines!$I$2:$L$523,4,FALSE),IF($AE32=2022,VLOOKUP(Brut!CL32,Semaines!$J$2:$L$523,3,FALSE),""))))))))))</f>
        <v>2019</v>
      </c>
      <c r="CN32" s="134"/>
      <c r="CO32" s="133"/>
      <c r="CP32" s="118">
        <f>IF($AE32=2013,VLOOKUP(Brut!CP32,Semaines!$A$2:$L$523,11,FALSE),IF($AE32=2014,VLOOKUP(Brut!CP32,Semaines!$B$2:$L$523,10,FALSE),IF($AE32=2015,VLOOKUP(Brut!CP32,Semaines!$C$2:$L$523,9,FALSE),IF($AE32=2016,VLOOKUP(Brut!CP32,Semaines!$D$2:$L$523,8,FALSE),IF($AE32=2017,VLOOKUP(Brut!CP32,Semaines!$E$2:$L$523,7,FALSE),IF($AE32=2018,VLOOKUP(Brut!CP32,Semaines!$F$2:$L$523,6,FALSE),IF($AE32=2019,VLOOKUP(Brut!CP32,Semaines!$G$2:$L$523,5,FALSE),IF($AE32=2020,VLOOKUP(Brut!CP32,Semaines!$H$2:$L$523,4,FALSE),IF($AE32=2021,VLOOKUP(Brut!CP32,Semaines!$I$2:$L$523,3,FALSE),IF($AE32=2022,VLOOKUP(Brut!CP32,Semaines!$J$2:$L$523,2,FALSE),""))))))))))</f>
        <v>24</v>
      </c>
      <c r="CQ32" s="119">
        <f>IF($AE32=2013,VLOOKUP(Brut!CP32,Semaines!$A$2:$L$523,12,FALSE),IF($AE32=2014,VLOOKUP(Brut!CP32,Semaines!$B$2:$L$523,11,FALSE),IF($AE32=2015,VLOOKUP(Brut!CP32,Semaines!$C$2:$L$523,10,FALSE),IF($AE32=2016,VLOOKUP(Brut!CP32,Semaines!$D$2:$L$523,9,FALSE),IF($AE32=2017,VLOOKUP(Brut!CP32,Semaines!$E$2:$L$523,8,FALSE),IF($AE32=2018,VLOOKUP(Brut!CP32,Semaines!$F$2:$L$523,7,FALSE),IF($AE32=2019,VLOOKUP(Brut!CP32,Semaines!$G$2:$L$523,6,FALSE),IF($AE32=2020,VLOOKUP(Brut!CP32,Semaines!$H$2:$L$523,5,FALSE),IF($AE32=2021,VLOOKUP(Brut!CP32,Semaines!$I$2:$L$523,4,FALSE),IF($AE32=2022,VLOOKUP(Brut!CP32,Semaines!$J$2:$L$523,3,FALSE),""))))))))))</f>
        <v>2019</v>
      </c>
      <c r="CR32" s="134"/>
      <c r="CS32" s="133"/>
      <c r="CT32" s="208"/>
      <c r="CU32" s="118">
        <f>IF($AE32=2013,VLOOKUP(Brut!CV32,Semaines!$A$2:$L$523,11,FALSE),IF($AE32=2014,VLOOKUP(Brut!CV32,Semaines!$B$2:$L$523,10,FALSE),IF($AE32=2015,VLOOKUP(Brut!CV32,Semaines!$C$2:$L$523,9,FALSE),IF($AE32=2016,VLOOKUP(Brut!CV32,Semaines!$D$2:$L$523,8,FALSE),IF($AE32=2017,VLOOKUP(Brut!CV32,Semaines!$E$2:$L$523,7,FALSE),IF($AE32=2018,VLOOKUP(Brut!CV32,Semaines!$F$2:$L$523,6,FALSE),IF($AE32=2019,VLOOKUP(Brut!CV32,Semaines!$G$2:$L$523,5,FALSE),IF($AE32=2020,VLOOKUP(Brut!CV32,Semaines!$H$2:$L$523,4,FALSE),IF($AE32=2021,VLOOKUP(Brut!CV32,Semaines!$I$2:$L$523,3,FALSE),IF($AE32=2022,VLOOKUP(Brut!CV32,Semaines!$J$2:$L$523,2,FALSE),""))))))))))</f>
        <v>24</v>
      </c>
      <c r="CV32" s="119">
        <f>IF($AE32=2013,VLOOKUP(Brut!CV32,Semaines!$A$2:$L$523,12,FALSE),IF($AE32=2014,VLOOKUP(Brut!CV32,Semaines!$B$2:$L$523,11,FALSE),IF($AE32=2015,VLOOKUP(Brut!CV32,Semaines!$C$2:$L$523,10,FALSE),IF($AE32=2016,VLOOKUP(Brut!CV32,Semaines!$D$2:$L$523,9,FALSE),IF($AE32=2017,VLOOKUP(Brut!CV32,Semaines!$E$2:$L$523,8,FALSE),IF($AE32=2018,VLOOKUP(Brut!CV32,Semaines!$F$2:$L$523,7,FALSE),IF($AE32=2019,VLOOKUP(Brut!CV32,Semaines!$G$2:$L$523,6,FALSE),IF($AE32=2020,VLOOKUP(Brut!CV32,Semaines!$H$2:$L$523,5,FALSE),IF($AE32=2021,VLOOKUP(Brut!CV32,Semaines!$I$2:$L$523,4,FALSE),IF($AE32=2022,VLOOKUP(Brut!CV32,Semaines!$J$2:$L$523,3,FALSE),""))))))))))</f>
        <v>2019</v>
      </c>
      <c r="CW32" s="134"/>
      <c r="CX32" s="133"/>
      <c r="CY32" s="208"/>
      <c r="CZ32" s="118">
        <f>IF($AE32=2013,VLOOKUP(Brut!DB32,Semaines!$A$2:$L$523,11,FALSE),IF($AE32=2014,VLOOKUP(Brut!DB32,Semaines!$B$2:$L$523,10,FALSE),IF($AE32=2015,VLOOKUP(Brut!DB32,Semaines!$C$2:$L$523,9,FALSE),IF($AE32=2016,VLOOKUP(Brut!DB32,Semaines!$D$2:$L$523,8,FALSE),IF($AE32=2017,VLOOKUP(Brut!DB32,Semaines!$E$2:$L$523,7,FALSE),IF($AE32=2018,VLOOKUP(Brut!DB32,Semaines!$F$2:$L$523,6,FALSE),IF($AE32=2019,VLOOKUP(Brut!DB32,Semaines!$G$2:$L$523,5,FALSE),IF($AE32=2020,VLOOKUP(Brut!DB32,Semaines!$H$2:$L$523,4,FALSE),IF($AE32=2021,VLOOKUP(Brut!DB32,Semaines!$I$2:$L$523,3,FALSE),IF($AE32=2022,VLOOKUP(Brut!DB32,Semaines!$J$2:$L$523,2,FALSE),""))))))))))</f>
        <v>24</v>
      </c>
      <c r="DA32" s="119">
        <f>IF($AE32=2013,VLOOKUP(Brut!DB32,Semaines!$A$2:$L$523,12,FALSE),IF($AE32=2014,VLOOKUP(Brut!DB32,Semaines!$B$2:$L$523,11,FALSE),IF($AE32=2015,VLOOKUP(Brut!DB32,Semaines!$C$2:$L$523,10,FALSE),IF($AE32=2016,VLOOKUP(Brut!DB32,Semaines!$D$2:$L$523,9,FALSE),IF($AE32=2017,VLOOKUP(Brut!DB32,Semaines!$E$2:$L$523,8,FALSE),IF($AE32=2018,VLOOKUP(Brut!DB32,Semaines!$F$2:$L$523,7,FALSE),IF($AE32=2019,VLOOKUP(Brut!DB32,Semaines!$G$2:$L$523,6,FALSE),IF($AE32=2020,VLOOKUP(Brut!DB32,Semaines!$H$2:$L$523,5,FALSE),IF($AE32=2021,VLOOKUP(Brut!DB32,Semaines!$I$2:$L$523,4,FALSE),IF($AE32=2022,VLOOKUP(Brut!DB32,Semaines!$J$2:$L$523,3,FALSE),""))))))))))</f>
        <v>2019</v>
      </c>
      <c r="DB32" s="134"/>
      <c r="DC32" s="133"/>
      <c r="DD32" s="210"/>
      <c r="DE32" s="209"/>
      <c r="DF32" s="208"/>
      <c r="DG32" s="118">
        <f>IF($AE32=2013,VLOOKUP(Brut!DI32,Semaines!$A$2:$L$523,11,FALSE),IF($AE32=2014,VLOOKUP(Brut!DI32,Semaines!$B$2:$L$523,10,FALSE),IF($AE32=2015,VLOOKUP(Brut!DI32,Semaines!$C$2:$L$523,9,FALSE),IF($AE32=2016,VLOOKUP(Brut!DI32,Semaines!$D$2:$L$523,8,FALSE),IF($AE32=2017,VLOOKUP(Brut!DI32,Semaines!$E$2:$L$523,7,FALSE),IF($AE32=2018,VLOOKUP(Brut!DI32,Semaines!$F$2:$L$523,6,FALSE),IF($AE32=2019,VLOOKUP(Brut!DI32,Semaines!$G$2:$L$523,5,FALSE),IF($AE32=2020,VLOOKUP(Brut!DI32,Semaines!$H$2:$L$523,4,FALSE),IF($AE32=2021,VLOOKUP(Brut!DI32,Semaines!$I$2:$L$523,3,FALSE),IF($AE32=2022,VLOOKUP(Brut!DI32,Semaines!$J$2:$L$523,2,FALSE),""))))))))))</f>
        <v>25</v>
      </c>
      <c r="DH32" s="119">
        <f>IF($AE32=2013,VLOOKUP(Brut!DI32,Semaines!$A$2:$L$523,12,FALSE),IF($AE32=2014,VLOOKUP(Brut!DI32,Semaines!$B$2:$L$523,11,FALSE),IF($AE32=2015,VLOOKUP(Brut!DI32,Semaines!$C$2:$L$523,10,FALSE),IF($AE32=2016,VLOOKUP(Brut!DI32,Semaines!$D$2:$L$523,9,FALSE),IF($AE32=2017,VLOOKUP(Brut!DI32,Semaines!$E$2:$L$523,8,FALSE),IF($AE32=2018,VLOOKUP(Brut!DI32,Semaines!$F$2:$L$523,7,FALSE),IF($AE32=2019,VLOOKUP(Brut!DI32,Semaines!$G$2:$L$523,6,FALSE),IF($AE32=2020,VLOOKUP(Brut!DI32,Semaines!$H$2:$L$523,5,FALSE),IF($AE32=2021,VLOOKUP(Brut!DI32,Semaines!$I$2:$L$523,4,FALSE),IF($AE32=2022,VLOOKUP(Brut!DI32,Semaines!$J$2:$L$523,3,FALSE),""))))))))))</f>
        <v>2019</v>
      </c>
      <c r="DI32" s="134"/>
      <c r="DJ32" s="133"/>
      <c r="DK32" s="208"/>
      <c r="DL32" s="118">
        <f>IF($AE32=2013,VLOOKUP(Brut!DN32,Semaines!$A$2:$L$523,11,FALSE),IF($AE32=2014,VLOOKUP(Brut!DN32,Semaines!$B$2:$L$523,10,FALSE),IF($AE32=2015,VLOOKUP(Brut!DN32,Semaines!$C$2:$L$523,9,FALSE),IF($AE32=2016,VLOOKUP(Brut!DN32,Semaines!$D$2:$L$523,8,FALSE),IF($AE32=2017,VLOOKUP(Brut!DN32,Semaines!$E$2:$L$523,7,FALSE),IF($AE32=2018,VLOOKUP(Brut!DN32,Semaines!$F$2:$L$523,6,FALSE),IF($AE32=2019,VLOOKUP(Brut!DN32,Semaines!$G$2:$L$523,5,FALSE),IF($AE32=2020,VLOOKUP(Brut!DN32,Semaines!$H$2:$L$523,4,FALSE),IF($AE32=2021,VLOOKUP(Brut!DN32,Semaines!$I$2:$L$523,3,FALSE),IF($AE32=2022,VLOOKUP(Brut!DN32,Semaines!$J$2:$L$523,2,FALSE),""))))))))))</f>
        <v>26</v>
      </c>
      <c r="DM32" s="119">
        <f>IF($AE32=2013,VLOOKUP(Brut!DN32,Semaines!$A$2:$L$523,12,FALSE),IF($AE32=2014,VLOOKUP(Brut!DN32,Semaines!$B$2:$L$523,11,FALSE),IF($AE32=2015,VLOOKUP(Brut!DN32,Semaines!$C$2:$L$523,10,FALSE),IF($AE32=2016,VLOOKUP(Brut!DN32,Semaines!$D$2:$L$523,9,FALSE),IF($AE32=2017,VLOOKUP(Brut!DN32,Semaines!$E$2:$L$523,8,FALSE),IF($AE32=2018,VLOOKUP(Brut!DN32,Semaines!$F$2:$L$523,7,FALSE),IF($AE32=2019,VLOOKUP(Brut!DN32,Semaines!$G$2:$L$523,6,FALSE),IF($AE32=2020,VLOOKUP(Brut!DN32,Semaines!$H$2:$L$523,5,FALSE),IF($AE32=2021,VLOOKUP(Brut!DN32,Semaines!$I$2:$L$523,4,FALSE),IF($AE32=2022,VLOOKUP(Brut!DN32,Semaines!$J$2:$L$523,3,FALSE),""))))))))))</f>
        <v>2019</v>
      </c>
      <c r="DN32" s="134"/>
      <c r="DO32" s="133"/>
      <c r="DP32" s="208"/>
      <c r="DQ32" s="209"/>
      <c r="DR32" s="208"/>
      <c r="DS32" s="118">
        <f>IF($AE32=2013,VLOOKUP(Brut!DU32,Semaines!$A$2:$L$523,11,FALSE),IF($AE32=2014,VLOOKUP(Brut!DU32,Semaines!$B$2:$L$523,10,FALSE),IF($AE32=2015,VLOOKUP(Brut!DU32,Semaines!$C$2:$L$523,9,FALSE),IF($AE32=2016,VLOOKUP(Brut!DU32,Semaines!$D$2:$L$523,8,FALSE),IF($AE32=2017,VLOOKUP(Brut!DU32,Semaines!$E$2:$L$523,7,FALSE),IF($AE32=2018,VLOOKUP(Brut!DU32,Semaines!$F$2:$L$523,6,FALSE),IF($AE32=2019,VLOOKUP(Brut!DU32,Semaines!$G$2:$L$523,5,FALSE),IF($AE32=2020,VLOOKUP(Brut!DU32,Semaines!$H$2:$L$523,4,FALSE),IF($AE32=2021,VLOOKUP(Brut!DU32,Semaines!$I$2:$L$523,3,FALSE),IF($AE32=2022,VLOOKUP(Brut!DU32,Semaines!$J$2:$L$523,2,FALSE),""))))))))))</f>
        <v>26</v>
      </c>
      <c r="DT32" s="119">
        <f>IF($AE32=2013,VLOOKUP(Brut!DU32,Semaines!$A$2:$L$523,12,FALSE),IF($AE32=2014,VLOOKUP(Brut!DU32,Semaines!$B$2:$L$523,11,FALSE),IF($AE32=2015,VLOOKUP(Brut!DU32,Semaines!$C$2:$L$523,10,FALSE),IF($AE32=2016,VLOOKUP(Brut!DU32,Semaines!$D$2:$L$523,9,FALSE),IF($AE32=2017,VLOOKUP(Brut!DU32,Semaines!$E$2:$L$523,8,FALSE),IF($AE32=2018,VLOOKUP(Brut!DU32,Semaines!$F$2:$L$523,7,FALSE),IF($AE32=2019,VLOOKUP(Brut!DU32,Semaines!$G$2:$L$523,6,FALSE),IF($AE32=2020,VLOOKUP(Brut!DU32,Semaines!$H$2:$L$523,5,FALSE),IF($AE32=2021,VLOOKUP(Brut!DU32,Semaines!$I$2:$L$523,4,FALSE),IF($AE32=2022,VLOOKUP(Brut!DU32,Semaines!$J$2:$L$523,3,FALSE),""))))))))))</f>
        <v>2019</v>
      </c>
      <c r="DU32" s="134"/>
      <c r="DV32" s="133"/>
      <c r="DW32" s="118">
        <f>IF($AE32=2013,VLOOKUP(Brut!DY32,Semaines!$A$2:$L$523,11,FALSE),IF($AE32=2014,VLOOKUP(Brut!DY32,Semaines!$B$2:$L$523,10,FALSE),IF($AE32=2015,VLOOKUP(Brut!DY32,Semaines!$C$2:$L$523,9,FALSE),IF($AE32=2016,VLOOKUP(Brut!DY32,Semaines!$D$2:$L$523,8,FALSE),IF($AE32=2017,VLOOKUP(Brut!DY32,Semaines!$E$2:$L$523,7,FALSE),IF($AE32=2018,VLOOKUP(Brut!DY32,Semaines!$F$2:$L$523,6,FALSE),IF($AE32=2019,VLOOKUP(Brut!DY32,Semaines!$G$2:$L$523,5,FALSE),IF($AE32=2020,VLOOKUP(Brut!DY32,Semaines!$H$2:$L$523,4,FALSE),IF($AE32=2021,VLOOKUP(Brut!DY32,Semaines!$I$2:$L$523,3,FALSE),IF($AE32=2022,VLOOKUP(Brut!DY32,Semaines!$J$2:$L$523,2,FALSE),""))))))))))</f>
        <v>27</v>
      </c>
      <c r="DX32" s="119">
        <f>IF($AE32=2013,VLOOKUP(Brut!DY32,Semaines!$A$2:$L$523,12,FALSE),IF($AE32=2014,VLOOKUP(Brut!DY32,Semaines!$B$2:$L$523,11,FALSE),IF($AE32=2015,VLOOKUP(Brut!DY32,Semaines!$C$2:$L$523,10,FALSE),IF($AE32=2016,VLOOKUP(Brut!DY32,Semaines!$D$2:$L$523,9,FALSE),IF($AE32=2017,VLOOKUP(Brut!DY32,Semaines!$E$2:$L$523,8,FALSE),IF($AE32=2018,VLOOKUP(Brut!DY32,Semaines!$F$2:$L$523,7,FALSE),IF($AE32=2019,VLOOKUP(Brut!DY32,Semaines!$G$2:$L$523,6,FALSE),IF($AE32=2020,VLOOKUP(Brut!DY32,Semaines!$H$2:$L$523,5,FALSE),IF($AE32=2021,VLOOKUP(Brut!DY32,Semaines!$I$2:$L$523,4,FALSE),IF($AE32=2022,VLOOKUP(Brut!DY32,Semaines!$J$2:$L$523,3,FALSE),""))))))))))</f>
        <v>2019</v>
      </c>
      <c r="DY32" s="134"/>
      <c r="DZ32" s="133"/>
      <c r="EA32" s="118">
        <f>IF($AE32=2013,VLOOKUP(Brut!EC32,Semaines!$A$2:$L$523,11,FALSE),IF($AE32=2014,VLOOKUP(Brut!EC32,Semaines!$B$2:$L$523,10,FALSE),IF($AE32=2015,VLOOKUP(Brut!EC32,Semaines!$C$2:$L$523,9,FALSE),IF($AE32=2016,VLOOKUP(Brut!EC32,Semaines!$D$2:$L$523,8,FALSE),IF($AE32=2017,VLOOKUP(Brut!EC32,Semaines!$E$2:$L$523,7,FALSE),IF($AE32=2018,VLOOKUP(Brut!EC32,Semaines!$F$2:$L$523,6,FALSE),IF($AE32=2019,VLOOKUP(Brut!EC32,Semaines!$G$2:$L$523,5,FALSE),IF($AE32=2020,VLOOKUP(Brut!EC32,Semaines!$H$2:$L$523,4,FALSE),IF($AE32=2021,VLOOKUP(Brut!EC32,Semaines!$I$2:$L$523,3,FALSE),IF($AE32=2022,VLOOKUP(Brut!EC32,Semaines!$J$2:$L$523,2,FALSE),""))))))))))</f>
        <v>27</v>
      </c>
      <c r="EB32" s="119">
        <f>IF($AE32=2013,VLOOKUP(Brut!EC32,Semaines!$A$2:$L$523,12,FALSE),IF($AE32=2014,VLOOKUP(Brut!EC32,Semaines!$B$2:$L$523,11,FALSE),IF($AE32=2015,VLOOKUP(Brut!EC32,Semaines!$C$2:$L$523,10,FALSE),IF($AE32=2016,VLOOKUP(Brut!EC32,Semaines!$D$2:$L$523,9,FALSE),IF($AE32=2017,VLOOKUP(Brut!EC32,Semaines!$E$2:$L$523,8,FALSE),IF($AE32=2018,VLOOKUP(Brut!EC32,Semaines!$F$2:$L$523,7,FALSE),IF($AE32=2019,VLOOKUP(Brut!EC32,Semaines!$G$2:$L$523,6,FALSE),IF($AE32=2020,VLOOKUP(Brut!EC32,Semaines!$H$2:$L$523,5,FALSE),IF($AE32=2021,VLOOKUP(Brut!EC32,Semaines!$I$2:$L$523,4,FALSE),IF($AE32=2022,VLOOKUP(Brut!EC32,Semaines!$J$2:$L$523,3,FALSE),""))))))))))</f>
        <v>2019</v>
      </c>
      <c r="EC32" s="134"/>
      <c r="ED32" s="133"/>
      <c r="EE32" s="118">
        <f>IF($AE32=2013,VLOOKUP(Brut!EG32,Semaines!$A$2:$L$523,11,FALSE),IF($AE32=2014,VLOOKUP(Brut!EG32,Semaines!$B$2:$L$523,10,FALSE),IF($AE32=2015,VLOOKUP(Brut!EG32,Semaines!$C$2:$L$523,9,FALSE),IF($AE32=2016,VLOOKUP(Brut!EG32,Semaines!$D$2:$L$523,8,FALSE),IF($AE32=2017,VLOOKUP(Brut!EG32,Semaines!$E$2:$L$523,7,FALSE),IF($AE32=2018,VLOOKUP(Brut!EG32,Semaines!$F$2:$L$523,6,FALSE),IF($AE32=2019,VLOOKUP(Brut!EG32,Semaines!$G$2:$L$523,5,FALSE),IF($AE32=2020,VLOOKUP(Brut!EG32,Semaines!$H$2:$L$523,4,FALSE),IF($AE32=2021,VLOOKUP(Brut!EG32,Semaines!$I$2:$L$523,3,FALSE),IF($AE32=2022,VLOOKUP(Brut!EG32,Semaines!$J$2:$L$523,2,FALSE),""))))))))))</f>
        <v>27</v>
      </c>
      <c r="EF32" s="119">
        <f>IF($AE32=2013,VLOOKUP(Brut!EG32,Semaines!$A$2:$L$523,12,FALSE),IF($AE32=2014,VLOOKUP(Brut!EG32,Semaines!$B$2:$L$523,11,FALSE),IF($AE32=2015,VLOOKUP(Brut!EG32,Semaines!$C$2:$L$523,10,FALSE),IF($AE32=2016,VLOOKUP(Brut!EG32,Semaines!$D$2:$L$523,9,FALSE),IF($AE32=2017,VLOOKUP(Brut!EG32,Semaines!$E$2:$L$523,8,FALSE),IF($AE32=2018,VLOOKUP(Brut!EG32,Semaines!$F$2:$L$523,7,FALSE),IF($AE32=2019,VLOOKUP(Brut!EG32,Semaines!$G$2:$L$523,6,FALSE),IF($AE32=2020,VLOOKUP(Brut!EG32,Semaines!$H$2:$L$523,5,FALSE),IF($AE32=2021,VLOOKUP(Brut!EG32,Semaines!$I$2:$L$523,4,FALSE),IF($AE32=2022,VLOOKUP(Brut!EG32,Semaines!$J$2:$L$523,3,FALSE),""))))))))))</f>
        <v>2019</v>
      </c>
      <c r="EG32" s="134"/>
      <c r="EH32" s="133"/>
      <c r="EI32" s="130">
        <f>IF(Import!AU22=0,"",Import!AU22)</f>
        <v>43767</v>
      </c>
      <c r="EJ32" s="118">
        <f t="array" ref="EJ32">IFERROR(IF(EI32="",IF(EG32="",IF(EE32="","",IF($AE32=2013,VLOOKUP(Brut!EG32+1,Semaines!$A$2:$L$523,11,FALSE),IF($AE32=2014,VLOOKUP(Brut!EG32+1,Semaines!$B$2:$L$523,10,FALSE),IF($AE32=2015,VLOOKUP(Brut!EG32+1,Semaines!$C$2:$L$523,9,FALSE),IF($AE32=2016,VLOOKUP(Brut!EG32+1,Semaines!$D$2:$L$523,8,FALSE),IF($AE32=2017,VLOOKUP(Brut!EG32+1,Semaines!$E$2:$L$523,7,FALSE),IF($AE32=2018,VLOOKUP(Brut!EG32+1,Semaines!$F$2:$L$523,6,FALSE),IF($AE32=2019,VLOOKUP(Brut!EG32+1,Semaines!$G$2:$L$523,5,FALSE),IF($AE32=2020,VLOOKUP(Brut!EG32+1,Semaines!$H$2:$L$523,4,FALSE),IF($AE32=2021,VLOOKUP(Brut!EG32+1,Semaines!$I$2:$L$523,3,FALSE),IF($AE32=2022,VLOOKUP(Brut!EG32+1,Semaines!$J$2:$L$523,2,FALSE),""))))))))))),IF(EH32="",IF($AE32=2013,VLOOKUP(Brut!EG32+1,Semaines!$A$2:$L$523,11,FALSE),IF($AE32=2014,VLOOKUP(Brut!EG32+1,Semaines!$B$2:$L$523,10,FALSE),IF($AE32=2015,VLOOKUP(Brut!EG32+1,Semaines!$C$2:$L$523,9,FALSE),IF($AE32=2016,VLOOKUP(Brut!EG32+1,Semaines!$D$2:$L$523,8,FALSE),IF($AE32=2017,VLOOKUP(Brut!EG32+1,Semaines!$E$2:$L$523,7,FALSE),IF($AE32=2018,VLOOKUP(Brut!EG32+1,Semaines!$F$2:$L$523,6,FALSE),IF($AE32=2019,VLOOKUP(Brut!EG32+1,Semaines!$G$2:$L$523,5,FALSE),IF($AE32=2020,VLOOKUP(Brut!EG32+1,Semaines!$H$2:$L$523,4,FALSE),IF($AE32=2021,VLOOKUP(Brut!EG32+1,Semaines!$I$2:$L$523,3,FALSE),IF($AE32=2022,VLOOKUP(Brut!EG32+1,Semaines!$J$2:$L$523,2,FALSE),"")))))))))),IF($AE32=2013,VLOOKUP(Brut!EI32+1,Semaines!$A$2:$L$523,11,FALSE),IF($AE32=2014,VLOOKUP(Brut!EI32+1,Semaines!$B$2:$L$523,10,FALSE),IF($AE32=2015,VLOOKUP(Brut!EI32+1,Semaines!$C$2:$L$523,9,FALSE),IF($AE32=2016,VLOOKUP(Brut!EI32+1,Semaines!$D$2:$L$523,8,FALSE),IF($AE32=2017,VLOOKUP(Brut!EI32+1,Semaines!$E$2:$L$523,7,FALSE),IF($AE32=2018,VLOOKUP(Brut!EI32+1,Semaines!$F$2:$L$523,6,FALSE),IF($AE32=2019,VLOOKUP(Brut!EI32+1,Semaines!$G$2:$L$523,5,FALSE),IF($AE32=2020,VLOOKUP(Brut!EI32+1,Semaines!$H$2:$L$523,4,FALSE),IF($AE32=2021,VLOOKUP(Brut!EI32+1,Semaines!$I$2:$L$523,3,FALSE),IF($AE32=2022,VLOOKUP(Brut!EI32+1,Semaines!$J$2:$L$523,2,FALSE),"")))))))))))),_xlfn.ISOWEEKNUM(EI32)),"")</f>
        <v>44</v>
      </c>
      <c r="EK32" s="119">
        <f>IF(EI32="",IF(EH32="",IF(EF32="","",IF($AE32=2013,VLOOKUP(Brut!EL32,Semaines!$A$2:$L$523,12,FALSE),IF($AE32=2014,VLOOKUP(Brut!EL32,Semaines!$B$2:$L$523,11,FALSE),IF($AE32=2015,VLOOKUP(Brut!EL32,Semaines!$C$2:$L$523,10,FALSE),IF($AE32=2016,VLOOKUP(Brut!EL32,Semaines!$D$2:$L$523,9,FALSE),IF($AE32=2017,VLOOKUP(Brut!EL32,Semaines!$E$2:$L$523,8,FALSE),IF($AE32=2018,VLOOKUP(Brut!EL32,Semaines!$F$2:$L$523,7,FALSE),IF($AE32=2019,VLOOKUP(Brut!EL32,Semaines!$G$2:$L$523,6,FALSE),IF($AE32=2020,VLOOKUP(Brut!EL32,Semaines!$H$2:$L$523,5,FALSE),IF($AE32=2021,VLOOKUP(Brut!EL32,Semaines!$I$2:$L$523,4,FALSE),IF($AE32=2022,VLOOKUP(Brut!EL32,Semaines!$J$2:$L$523,3,FALSE),""))))))))))),IF(EG32="",IF($AE32=2013,VLOOKUP(Brut!EL32,Semaines!$A$2:$L$523,12,FALSE),IF($AE32=2014,VLOOKUP(Brut!EL32,Semaines!$B$2:$L$523,11,FALSE),IF($AE32=2015,VLOOKUP(Brut!EL32,Semaines!$C$2:$L$523,10,FALSE),IF($AE32=2016,VLOOKUP(Brut!EL32,Semaines!$D$2:$L$523,9,FALSE),IF($AE32=2017,VLOOKUP(Brut!EL32,Semaines!$E$2:$L$523,8,FALSE),IF($AE32=2018,VLOOKUP(Brut!EL32,Semaines!$F$2:$L$523,7,FALSE),IF($AE32=2019,VLOOKUP(Brut!EL32,Semaines!$G$2:$L$523,6,FALSE),IF($AE32=2020,VLOOKUP(Brut!EL32,Semaines!$H$2:$L$523,5,FALSE),IF($AE32=2021,VLOOKUP(Brut!EL32,Semaines!$I$2:$L$523,4,FALSE),IF($AE32=2022,VLOOKUP(Brut!EL32,Semaines!$J$2:$L$523,3,FALSE),"")))))))))),IF(EF32="","",IF($AE32=2013,VLOOKUP(Brut!EL32,Semaines!$A$2:$L$523,12,FALSE),IF($AE32=2014,VLOOKUP(Brut!EL32,Semaines!$B$2:$L$523,11,FALSE),IF($AE32=2015,VLOOKUP(Brut!EL32,Semaines!$C$2:$L$523,10,FALSE),IF($AE32=2016,VLOOKUP(Brut!EL32,Semaines!$D$2:$L$523,9,FALSE),IF($AE32=2017,VLOOKUP(Brut!EL32,Semaines!$E$2:$L$523,8,FALSE),IF($AE32=2018,VLOOKUP(Brut!EL32,Semaines!$F$2:$L$523,7,FALSE),IF($AE32=2019,VLOOKUP(Brut!EL32,Semaines!$G$2:$L$523,6,FALSE),IF($AE32=2020,VLOOKUP(Brut!EL32,Semaines!$H$2:$L$523,5,FALSE),IF($AE32=2021,VLOOKUP(Brut!EL32,Semaines!$I$2:$L$523,4,FALSE),IF($AE32=2022,VLOOKUP(Brut!EL32,Semaines!$J$2:$L$523,3,FALSE),""))))))))))))),IF(AND(MONTH(EI32)=12,_xlfn.ISOWEEKNUM(EI32)=1),YEAR(EI32)+1,YEAR(EI32)))</f>
        <v>2019</v>
      </c>
      <c r="EL32" s="135"/>
      <c r="EM32" s="136"/>
      <c r="EN32" s="210"/>
      <c r="EO32" s="209"/>
      <c r="EP32" s="208"/>
      <c r="EQ32" s="118">
        <f>IF($AE32=2013,VLOOKUP(Brut!ES32,Semaines!$A$2:$L$523,11,FALSE),IF($AE32=2014,VLOOKUP(Brut!ES32,Semaines!$B$2:$L$523,10,FALSE),IF($AE32=2015,VLOOKUP(Brut!ES32,Semaines!$C$2:$L$523,9,FALSE),IF($AE32=2016,VLOOKUP(Brut!ES32,Semaines!$D$2:$L$523,8,FALSE),IF($AE32=2017,VLOOKUP(Brut!ES32,Semaines!$E$2:$L$523,7,FALSE),IF($AE32=2018,VLOOKUP(Brut!ES32,Semaines!$F$2:$L$523,6,FALSE),IF($AE32=2019,VLOOKUP(Brut!ES32,Semaines!$G$2:$L$523,5,FALSE),IF($AE32=2020,VLOOKUP(Brut!ES32,Semaines!$H$2:$L$523,4,FALSE),IF($AE32=2021,VLOOKUP(Brut!ES32,Semaines!$I$2:$L$523,3,FALSE),IF($AE32=2022,VLOOKUP(Brut!ES32,Semaines!$J$2:$L$523,2,FALSE),""))))))))))</f>
        <v>28</v>
      </c>
      <c r="ER32" s="119">
        <f>IF($AE32=2013,VLOOKUP(Brut!ES32,Semaines!$A$2:$L$523,12,FALSE),IF($AE32=2014,VLOOKUP(Brut!ES32,Semaines!$B$2:$L$523,11,FALSE),IF($AE32=2015,VLOOKUP(Brut!ES32,Semaines!$C$2:$L$523,10,FALSE),IF($AE32=2016,VLOOKUP(Brut!ES32,Semaines!$D$2:$L$523,9,FALSE),IF($AE32=2017,VLOOKUP(Brut!ES32,Semaines!$E$2:$L$523,8,FALSE),IF($AE32=2018,VLOOKUP(Brut!ES32,Semaines!$F$2:$L$523,7,FALSE),IF($AE32=2019,VLOOKUP(Brut!ES32,Semaines!$G$2:$L$523,6,FALSE),IF($AE32=2020,VLOOKUP(Brut!ES32,Semaines!$H$2:$L$523,5,FALSE),IF($AE32=2021,VLOOKUP(Brut!ES32,Semaines!$I$2:$L$523,4,FALSE),IF($AE32=2022,VLOOKUP(Brut!ES32,Semaines!$J$2:$L$523,3,FALSE),""))))))))))</f>
        <v>2019</v>
      </c>
      <c r="ES32" s="134"/>
      <c r="ET32" s="133"/>
      <c r="EU32" s="118">
        <f>IF($AE32=2013,VLOOKUP(Brut!EW32,Semaines!$A$2:$L$523,11,FALSE),IF($AE32=2014,VLOOKUP(Brut!EW32,Semaines!$B$2:$L$523,10,FALSE),IF($AE32=2015,VLOOKUP(Brut!EW32,Semaines!$C$2:$L$523,9,FALSE),IF($AE32=2016,VLOOKUP(Brut!EW32,Semaines!$D$2:$L$523,8,FALSE),IF($AE32=2017,VLOOKUP(Brut!EW32,Semaines!$E$2:$L$523,7,FALSE),IF($AE32=2018,VLOOKUP(Brut!EW32,Semaines!$F$2:$L$523,6,FALSE),IF($AE32=2019,VLOOKUP(Brut!EW32,Semaines!$G$2:$L$523,5,FALSE),IF($AE32=2020,VLOOKUP(Brut!EW32,Semaines!$H$2:$L$523,4,FALSE),IF($AE32=2021,VLOOKUP(Brut!EW32,Semaines!$I$2:$L$523,3,FALSE),IF($AE32=2022,VLOOKUP(Brut!EW32,Semaines!$J$2:$L$523,2,FALSE),""))))))))))</f>
        <v>29</v>
      </c>
      <c r="EV32" s="119">
        <f>IF($AE32=2013,VLOOKUP(Brut!EW32,Semaines!$A$2:$L$523,12,FALSE),IF($AE32=2014,VLOOKUP(Brut!EW32,Semaines!$B$2:$L$523,11,FALSE),IF($AE32=2015,VLOOKUP(Brut!EW32,Semaines!$C$2:$L$523,10,FALSE),IF($AE32=2016,VLOOKUP(Brut!EW32,Semaines!$D$2:$L$523,9,FALSE),IF($AE32=2017,VLOOKUP(Brut!EW32,Semaines!$E$2:$L$523,8,FALSE),IF($AE32=2018,VLOOKUP(Brut!EW32,Semaines!$F$2:$L$523,7,FALSE),IF($AE32=2019,VLOOKUP(Brut!EW32,Semaines!$G$2:$L$523,6,FALSE),IF($AE32=2020,VLOOKUP(Brut!EW32,Semaines!$H$2:$L$523,5,FALSE),IF($AE32=2021,VLOOKUP(Brut!EW32,Semaines!$I$2:$L$523,4,FALSE),IF($AE32=2022,VLOOKUP(Brut!EW32,Semaines!$J$2:$L$523,3,FALSE),""))))))))))</f>
        <v>2019</v>
      </c>
      <c r="EW32" s="134"/>
      <c r="EX32" s="133"/>
      <c r="EY32" s="208"/>
      <c r="EZ32" s="118">
        <f>IF($AE32=2013,VLOOKUP(Brut!FB32,Semaines!$A$2:$L$523,11,FALSE),IF($AE32=2014,VLOOKUP(Brut!FB32,Semaines!$B$2:$L$523,10,FALSE),IF($AE32=2015,VLOOKUP(Brut!FB32,Semaines!$C$2:$L$523,9,FALSE),IF($AE32=2016,VLOOKUP(Brut!FB32,Semaines!$D$2:$L$523,8,FALSE),IF($AE32=2017,VLOOKUP(Brut!FB32,Semaines!$E$2:$L$523,7,FALSE),IF($AE32=2018,VLOOKUP(Brut!FB32,Semaines!$F$2:$L$523,6,FALSE),IF($AE32=2019,VLOOKUP(Brut!FB32,Semaines!$G$2:$L$523,5,FALSE),IF($AE32=2020,VLOOKUP(Brut!FB32,Semaines!$H$2:$L$523,4,FALSE),IF($AE32=2021,VLOOKUP(Brut!FB32,Semaines!$I$2:$L$523,3,FALSE),IF($AE32=2022,VLOOKUP(Brut!FB32,Semaines!$J$2:$L$523,2,FALSE),""))))))))))</f>
        <v>29</v>
      </c>
      <c r="FA32" s="119">
        <f>IF($AE32=2013,VLOOKUP(Brut!FB32,Semaines!$A$2:$L$523,12,FALSE),IF($AE32=2014,VLOOKUP(Brut!FB32,Semaines!$B$2:$L$523,11,FALSE),IF($AE32=2015,VLOOKUP(Brut!FB32,Semaines!$C$2:$L$523,10,FALSE),IF($AE32=2016,VLOOKUP(Brut!FB32,Semaines!$D$2:$L$523,9,FALSE),IF($AE32=2017,VLOOKUP(Brut!FB32,Semaines!$E$2:$L$523,8,FALSE),IF($AE32=2018,VLOOKUP(Brut!FB32,Semaines!$F$2:$L$523,7,FALSE),IF($AE32=2019,VLOOKUP(Brut!FB32,Semaines!$G$2:$L$523,6,FALSE),IF($AE32=2020,VLOOKUP(Brut!FB32,Semaines!$H$2:$L$523,5,FALSE),IF($AE32=2021,VLOOKUP(Brut!FB32,Semaines!$I$2:$L$523,4,FALSE),IF($AE32=2022,VLOOKUP(Brut!FB32,Semaines!$J$2:$L$523,3,FALSE),""))))))))))</f>
        <v>2019</v>
      </c>
      <c r="FB32" s="134"/>
      <c r="FC32" s="133"/>
      <c r="FD32" s="210"/>
      <c r="FE32" s="209"/>
      <c r="FF32" s="118">
        <f>IF($AE32=2013,VLOOKUP(Brut!FH32,Semaines!$A$2:$L$523,11,FALSE),IF($AE32=2014,VLOOKUP(Brut!FH32,Semaines!$B$2:$L$523,10,FALSE),IF($AE32=2015,VLOOKUP(Brut!FH32,Semaines!$C$2:$L$523,9,FALSE),IF($AE32=2016,VLOOKUP(Brut!FH32,Semaines!$D$2:$L$523,8,FALSE),IF($AE32=2017,VLOOKUP(Brut!FH32,Semaines!$E$2:$L$523,7,FALSE),IF($AE32=2018,VLOOKUP(Brut!FH32,Semaines!$F$2:$L$523,6,FALSE),IF($AE32=2019,VLOOKUP(Brut!FH32,Semaines!$G$2:$L$523,5,FALSE),IF($AE32=2020,VLOOKUP(Brut!FH32,Semaines!$H$2:$L$523,4,FALSE),IF($AE32=2021,VLOOKUP(Brut!FH32,Semaines!$I$2:$L$523,3,FALSE),IF($AE32=2022,VLOOKUP(Brut!FH32,Semaines!$J$2:$L$523,2,FALSE),""))))))))))</f>
        <v>30</v>
      </c>
      <c r="FG32" s="119">
        <f>IF($AE32=2013,VLOOKUP(Brut!FH32,Semaines!$A$2:$L$523,12,FALSE),IF($AE32=2014,VLOOKUP(Brut!FH32,Semaines!$B$2:$L$523,11,FALSE),IF($AE32=2015,VLOOKUP(Brut!FH32,Semaines!$C$2:$L$523,10,FALSE),IF($AE32=2016,VLOOKUP(Brut!FH32,Semaines!$D$2:$L$523,9,FALSE),IF($AE32=2017,VLOOKUP(Brut!FH32,Semaines!$E$2:$L$523,8,FALSE),IF($AE32=2018,VLOOKUP(Brut!FH32,Semaines!$F$2:$L$523,7,FALSE),IF($AE32=2019,VLOOKUP(Brut!FH32,Semaines!$G$2:$L$523,6,FALSE),IF($AE32=2020,VLOOKUP(Brut!FH32,Semaines!$H$2:$L$523,5,FALSE),IF($AE32=2021,VLOOKUP(Brut!FH32,Semaines!$I$2:$L$523,4,FALSE),IF($AE32=2022,VLOOKUP(Brut!FH32,Semaines!$J$2:$L$523,3,FALSE),""))))))))))</f>
        <v>2019</v>
      </c>
      <c r="FH32" s="134"/>
      <c r="FI32" s="133"/>
      <c r="FJ32" s="208"/>
      <c r="FK32" s="118">
        <f>IF($AE32=2013,VLOOKUP(Brut!FM32,Semaines!$A$2:$L$523,11,FALSE),IF($AE32=2014,VLOOKUP(Brut!FM32,Semaines!$B$2:$L$523,10,FALSE),IF($AE32=2015,VLOOKUP(Brut!FM32,Semaines!$C$2:$L$523,9,FALSE),IF($AE32=2016,VLOOKUP(Brut!FM32,Semaines!$D$2:$L$523,8,FALSE),IF($AE32=2017,VLOOKUP(Brut!FM32,Semaines!$E$2:$L$523,7,FALSE),IF($AE32=2018,VLOOKUP(Brut!FM32,Semaines!$F$2:$L$523,6,FALSE),IF($AE32=2019,VLOOKUP(Brut!FM32,Semaines!$G$2:$L$523,5,FALSE),IF($AE32=2020,VLOOKUP(Brut!FM32,Semaines!$H$2:$L$523,4,FALSE),IF($AE32=2021,VLOOKUP(Brut!FM32,Semaines!$I$2:$L$523,3,FALSE),IF($AE32=2022,VLOOKUP(Brut!FM32,Semaines!$J$2:$L$523,2,FALSE),""))))))))))</f>
        <v>30</v>
      </c>
      <c r="FL32" s="119">
        <f>IF($AE32=2013,VLOOKUP(Brut!FM32,Semaines!$A$2:$L$523,12,FALSE),IF($AE32=2014,VLOOKUP(Brut!FM32,Semaines!$B$2:$L$523,11,FALSE),IF($AE32=2015,VLOOKUP(Brut!FM32,Semaines!$C$2:$L$523,10,FALSE),IF($AE32=2016,VLOOKUP(Brut!FM32,Semaines!$D$2:$L$523,9,FALSE),IF($AE32=2017,VLOOKUP(Brut!FM32,Semaines!$E$2:$L$523,8,FALSE),IF($AE32=2018,VLOOKUP(Brut!FM32,Semaines!$F$2:$L$523,7,FALSE),IF($AE32=2019,VLOOKUP(Brut!FM32,Semaines!$G$2:$L$523,6,FALSE),IF($AE32=2020,VLOOKUP(Brut!FM32,Semaines!$H$2:$L$523,5,FALSE),IF($AE32=2021,VLOOKUP(Brut!FM32,Semaines!$I$2:$L$523,4,FALSE),IF($AE32=2022,VLOOKUP(Brut!FM32,Semaines!$J$2:$L$523,3,FALSE),""))))))))))</f>
        <v>2019</v>
      </c>
      <c r="FM32" s="134"/>
      <c r="FN32" s="133"/>
      <c r="FO32" s="118">
        <f>IF($AE32=2013,VLOOKUP(Brut!FQ32,Semaines!$A$2:$L$523,11,FALSE),IF($AE32=2014,VLOOKUP(Brut!FQ32,Semaines!$B$2:$L$523,10,FALSE),IF($AE32=2015,VLOOKUP(Brut!FQ32,Semaines!$C$2:$L$523,9,FALSE),IF($AE32=2016,VLOOKUP(Brut!FQ32,Semaines!$D$2:$L$523,8,FALSE),IF($AE32=2017,VLOOKUP(Brut!FQ32,Semaines!$E$2:$L$523,7,FALSE),IF($AE32=2018,VLOOKUP(Brut!FQ32,Semaines!$F$2:$L$523,6,FALSE),IF($AE32=2019,VLOOKUP(Brut!FQ32,Semaines!$G$2:$L$523,5,FALSE),IF($AE32=2020,VLOOKUP(Brut!FQ32,Semaines!$H$2:$L$523,4,FALSE),IF($AE32=2021,VLOOKUP(Brut!FQ32,Semaines!$I$2:$L$523,3,FALSE),IF($AE32=2022,VLOOKUP(Brut!FQ32,Semaines!$J$2:$L$523,2,FALSE),""))))))))))</f>
        <v>31</v>
      </c>
      <c r="FP32" s="119">
        <f>IF($AE32=2013,VLOOKUP(Brut!FQ32,Semaines!$A$2:$L$523,12,FALSE),IF($AE32=2014,VLOOKUP(Brut!FQ32,Semaines!$B$2:$L$523,11,FALSE),IF($AE32=2015,VLOOKUP(Brut!FQ32,Semaines!$C$2:$L$523,10,FALSE),IF($AE32=2016,VLOOKUP(Brut!FQ32,Semaines!$D$2:$L$523,9,FALSE),IF($AE32=2017,VLOOKUP(Brut!FQ32,Semaines!$E$2:$L$523,8,FALSE),IF($AE32=2018,VLOOKUP(Brut!FQ32,Semaines!$F$2:$L$523,7,FALSE),IF($AE32=2019,VLOOKUP(Brut!FQ32,Semaines!$G$2:$L$523,6,FALSE),IF($AE32=2020,VLOOKUP(Brut!FQ32,Semaines!$H$2:$L$523,5,FALSE),IF($AE32=2021,VLOOKUP(Brut!FQ32,Semaines!$I$2:$L$523,4,FALSE),IF($AE32=2022,VLOOKUP(Brut!FQ32,Semaines!$J$2:$L$523,3,FALSE),""))))))))))</f>
        <v>2019</v>
      </c>
      <c r="FQ32" s="134"/>
      <c r="FR32" s="133"/>
      <c r="FS32" s="208"/>
      <c r="FT32" s="208"/>
      <c r="FU32" s="118">
        <f>IF($AE32=2013,VLOOKUP(Brut!FW32,Semaines!$A$2:$L$523,11,FALSE),IF($AE32=2014,VLOOKUP(Brut!FW32,Semaines!$B$2:$L$523,10,FALSE),IF($AE32=2015,VLOOKUP(Brut!FW32,Semaines!$C$2:$L$523,9,FALSE),IF($AE32=2016,VLOOKUP(Brut!FW32,Semaines!$D$2:$L$523,8,FALSE),IF($AE32=2017,VLOOKUP(Brut!FW32,Semaines!$E$2:$L$523,7,FALSE),IF($AE32=2018,VLOOKUP(Brut!FW32,Semaines!$F$2:$L$523,6,FALSE),IF($AE32=2019,VLOOKUP(Brut!FW32,Semaines!$G$2:$L$523,5,FALSE),IF($AE32=2020,VLOOKUP(Brut!FW32,Semaines!$H$2:$L$523,4,FALSE),IF($AE32=2021,VLOOKUP(Brut!FW32,Semaines!$I$2:$L$523,3,FALSE),IF($AE32=2022,VLOOKUP(Brut!FW32,Semaines!$J$2:$L$523,2,FALSE),""))))))))))</f>
        <v>33</v>
      </c>
      <c r="FV32" s="119">
        <f>IF($AE32=2013,VLOOKUP(Brut!FW32,Semaines!$A$2:$L$523,12,FALSE),IF($AE32=2014,VLOOKUP(Brut!FW32,Semaines!$B$2:$L$523,11,FALSE),IF($AE32=2015,VLOOKUP(Brut!FW32,Semaines!$C$2:$L$523,10,FALSE),IF($AE32=2016,VLOOKUP(Brut!FW32,Semaines!$D$2:$L$523,9,FALSE),IF($AE32=2017,VLOOKUP(Brut!FW32,Semaines!$E$2:$L$523,8,FALSE),IF($AE32=2018,VLOOKUP(Brut!FW32,Semaines!$F$2:$L$523,7,FALSE),IF($AE32=2019,VLOOKUP(Brut!FW32,Semaines!$G$2:$L$523,6,FALSE),IF($AE32=2020,VLOOKUP(Brut!FW32,Semaines!$H$2:$L$523,5,FALSE),IF($AE32=2021,VLOOKUP(Brut!FW32,Semaines!$I$2:$L$523,4,FALSE),IF($AE32=2022,VLOOKUP(Brut!FW32,Semaines!$J$2:$L$523,3,FALSE),""))))))))))</f>
        <v>2019</v>
      </c>
      <c r="FW32" s="134"/>
      <c r="FX32" s="133"/>
      <c r="FY32" s="118">
        <f>IF($AE32=2013,VLOOKUP(Brut!GA32,Semaines!$A$2:$L$523,11,FALSE),IF($AE32=2014,VLOOKUP(Brut!GA32,Semaines!$B$2:$L$523,10,FALSE),IF($AE32=2015,VLOOKUP(Brut!GA32,Semaines!$C$2:$L$523,9,FALSE),IF($AE32=2016,VLOOKUP(Brut!GA32,Semaines!$D$2:$L$523,8,FALSE),IF($AE32=2017,VLOOKUP(Brut!GA32,Semaines!$E$2:$L$523,7,FALSE),IF($AE32=2018,VLOOKUP(Brut!GA32,Semaines!$F$2:$L$523,6,FALSE),IF($AE32=2019,VLOOKUP(Brut!GA32,Semaines!$G$2:$L$523,5,FALSE),IF($AE32=2020,VLOOKUP(Brut!GA32,Semaines!$H$2:$L$523,4,FALSE),IF($AE32=2021,VLOOKUP(Brut!GA32,Semaines!$I$2:$L$523,3,FALSE),IF($AE32=2022,VLOOKUP(Brut!GA32,Semaines!$J$2:$L$523,2,FALSE),""))))))))))</f>
        <v>34</v>
      </c>
      <c r="FZ32" s="119">
        <f>IF($AE32=2013,VLOOKUP(Brut!GA32,Semaines!$A$2:$L$523,12,FALSE),IF($AE32=2014,VLOOKUP(Brut!GA32,Semaines!$B$2:$L$523,11,FALSE),IF($AE32=2015,VLOOKUP(Brut!GA32,Semaines!$C$2:$L$523,10,FALSE),IF($AE32=2016,VLOOKUP(Brut!GA32,Semaines!$D$2:$L$523,9,FALSE),IF($AE32=2017,VLOOKUP(Brut!GA32,Semaines!$E$2:$L$523,8,FALSE),IF($AE32=2018,VLOOKUP(Brut!GA32,Semaines!$F$2:$L$523,7,FALSE),IF($AE32=2019,VLOOKUP(Brut!GA32,Semaines!$G$2:$L$523,6,FALSE),IF($AE32=2020,VLOOKUP(Brut!GA32,Semaines!$H$2:$L$523,5,FALSE),IF($AE32=2021,VLOOKUP(Brut!GA32,Semaines!$I$2:$L$523,4,FALSE),IF($AE32=2022,VLOOKUP(Brut!GA32,Semaines!$J$2:$L$523,3,FALSE),""))))))))))</f>
        <v>2019</v>
      </c>
      <c r="GA32" s="134"/>
      <c r="GB32" s="133"/>
      <c r="GC32" s="118">
        <f>IF($AE32=2013,VLOOKUP(Brut!GE32,Semaines!$A$2:$L$523,11,FALSE),IF($AE32=2014,VLOOKUP(Brut!GE32,Semaines!$B$2:$L$523,10,FALSE),IF($AE32=2015,VLOOKUP(Brut!GE32,Semaines!$C$2:$L$523,9,FALSE),IF($AE32=2016,VLOOKUP(Brut!GE32,Semaines!$D$2:$L$523,8,FALSE),IF($AE32=2017,VLOOKUP(Brut!GE32,Semaines!$E$2:$L$523,7,FALSE),IF($AE32=2018,VLOOKUP(Brut!GE32,Semaines!$F$2:$L$523,6,FALSE),IF($AE32=2019,VLOOKUP(Brut!GE32,Semaines!$G$2:$L$523,5,FALSE),IF($AE32=2020,VLOOKUP(Brut!GE32,Semaines!$H$2:$L$523,4,FALSE),IF($AE32=2021,VLOOKUP(Brut!GE32,Semaines!$I$2:$L$523,3,FALSE),IF($AE32=2022,VLOOKUP(Brut!GE32,Semaines!$J$2:$L$523,2,FALSE),""))))))))))</f>
        <v>34</v>
      </c>
      <c r="GD32" s="119">
        <f>IF($AE32=2013,VLOOKUP(Brut!GE32,Semaines!$A$2:$L$523,12,FALSE),IF($AE32=2014,VLOOKUP(Brut!GE32,Semaines!$B$2:$L$523,11,FALSE),IF($AE32=2015,VLOOKUP(Brut!GE32,Semaines!$C$2:$L$523,10,FALSE),IF($AE32=2016,VLOOKUP(Brut!GE32,Semaines!$D$2:$L$523,9,FALSE),IF($AE32=2017,VLOOKUP(Brut!GE32,Semaines!$E$2:$L$523,8,FALSE),IF($AE32=2018,VLOOKUP(Brut!GE32,Semaines!$F$2:$L$523,7,FALSE),IF($AE32=2019,VLOOKUP(Brut!GE32,Semaines!$G$2:$L$523,6,FALSE),IF($AE32=2020,VLOOKUP(Brut!GE32,Semaines!$H$2:$L$523,5,FALSE),IF($AE32=2021,VLOOKUP(Brut!GE32,Semaines!$I$2:$L$523,4,FALSE),IF($AE32=2022,VLOOKUP(Brut!GE32,Semaines!$J$2:$L$523,3,FALSE),""))))))))))</f>
        <v>2019</v>
      </c>
      <c r="GE32" s="134"/>
      <c r="GF32" s="133"/>
      <c r="GG32" s="208"/>
      <c r="GH32" s="118">
        <f>IF($AE32=2013,VLOOKUP(Brut!GJ32,Semaines!$A$2:$L$523,11,FALSE),IF($AE32=2014,VLOOKUP(Brut!GJ32,Semaines!$B$2:$L$523,10,FALSE),IF($AE32=2015,VLOOKUP(Brut!GJ32,Semaines!$C$2:$L$523,9,FALSE),IF($AE32=2016,VLOOKUP(Brut!GJ32,Semaines!$D$2:$L$523,8,FALSE),IF($AE32=2017,VLOOKUP(Brut!GJ32,Semaines!$E$2:$L$523,7,FALSE),IF($AE32=2018,VLOOKUP(Brut!GJ32,Semaines!$F$2:$L$523,6,FALSE),IF($AE32=2019,VLOOKUP(Brut!GJ32,Semaines!$G$2:$L$523,5,FALSE),IF($AE32=2020,VLOOKUP(Brut!GJ32,Semaines!$H$2:$L$523,4,FALSE),IF($AE32=2021,VLOOKUP(Brut!GJ32,Semaines!$I$2:$L$523,3,FALSE),IF($AE32=2022,VLOOKUP(Brut!GJ32,Semaines!$J$2:$L$523,2,FALSE),""))))))))))</f>
        <v>35</v>
      </c>
      <c r="GI32" s="119">
        <f>IF($AE32=2013,VLOOKUP(Brut!GJ32,Semaines!$A$2:$L$523,12,FALSE),IF($AE32=2014,VLOOKUP(Brut!GJ32,Semaines!$B$2:$L$523,11,FALSE),IF($AE32=2015,VLOOKUP(Brut!GJ32,Semaines!$C$2:$L$523,10,FALSE),IF($AE32=2016,VLOOKUP(Brut!GJ32,Semaines!$D$2:$L$523,9,FALSE),IF($AE32=2017,VLOOKUP(Brut!GJ32,Semaines!$E$2:$L$523,8,FALSE),IF($AE32=2018,VLOOKUP(Brut!GJ32,Semaines!$F$2:$L$523,7,FALSE),IF($AE32=2019,VLOOKUP(Brut!GJ32,Semaines!$G$2:$L$523,6,FALSE),IF($AE32=2020,VLOOKUP(Brut!GJ32,Semaines!$H$2:$L$523,5,FALSE),IF($AE32=2021,VLOOKUP(Brut!GJ32,Semaines!$I$2:$L$523,4,FALSE),IF($AE32=2022,VLOOKUP(Brut!GJ32,Semaines!$J$2:$L$523,3,FALSE),""))))))))))</f>
        <v>2019</v>
      </c>
      <c r="GJ32" s="134"/>
      <c r="GK32" s="133"/>
      <c r="GL32" s="118">
        <f>IF($AE32=2013,VLOOKUP(Brut!GN32,Semaines!$A$2:$L$523,11,FALSE),IF($AE32=2014,VLOOKUP(Brut!GN32,Semaines!$B$2:$L$523,10,FALSE),IF($AE32=2015,VLOOKUP(Brut!GN32,Semaines!$C$2:$L$523,9,FALSE),IF($AE32=2016,VLOOKUP(Brut!GN32,Semaines!$D$2:$L$523,8,FALSE),IF($AE32=2017,VLOOKUP(Brut!GN32,Semaines!$E$2:$L$523,7,FALSE),IF($AE32=2018,VLOOKUP(Brut!GN32,Semaines!$F$2:$L$523,6,FALSE),IF($AE32=2019,VLOOKUP(Brut!GN32,Semaines!$G$2:$L$523,5,FALSE),IF($AE32=2020,VLOOKUP(Brut!GN32,Semaines!$H$2:$L$523,4,FALSE),IF($AE32=2021,VLOOKUP(Brut!GN32,Semaines!$I$2:$L$523,3,FALSE),IF($AE32=2022,VLOOKUP(Brut!GN32,Semaines!$J$2:$L$523,2,FALSE),""))))))))))</f>
        <v>36</v>
      </c>
      <c r="GM32" s="119">
        <f>IF($AE32=2013,VLOOKUP(Brut!GN32,Semaines!$A$2:$L$523,12,FALSE),IF($AE32=2014,VLOOKUP(Brut!GN32,Semaines!$B$2:$L$523,11,FALSE),IF($AE32=2015,VLOOKUP(Brut!GN32,Semaines!$C$2:$L$523,10,FALSE),IF($AE32=2016,VLOOKUP(Brut!GN32,Semaines!$D$2:$L$523,9,FALSE),IF($AE32=2017,VLOOKUP(Brut!GN32,Semaines!$E$2:$L$523,8,FALSE),IF($AE32=2018,VLOOKUP(Brut!GN32,Semaines!$F$2:$L$523,7,FALSE),IF($AE32=2019,VLOOKUP(Brut!GN32,Semaines!$G$2:$L$523,6,FALSE),IF($AE32=2020,VLOOKUP(Brut!GN32,Semaines!$H$2:$L$523,5,FALSE),IF($AE32=2021,VLOOKUP(Brut!GN32,Semaines!$I$2:$L$523,4,FALSE),IF($AE32=2022,VLOOKUP(Brut!GN32,Semaines!$J$2:$L$523,3,FALSE),""))))))))))</f>
        <v>2019</v>
      </c>
      <c r="GN32" s="134"/>
      <c r="GO32" s="133"/>
      <c r="GP32" s="210"/>
      <c r="GQ32" s="211"/>
      <c r="GR32" s="210"/>
      <c r="GS32" s="209"/>
      <c r="GT32" s="211"/>
      <c r="GU32" s="209"/>
      <c r="GV32" s="118">
        <f>IF($AE32=2013,VLOOKUP(Brut!GX32,Semaines!$A$2:$L$523,11,FALSE),IF($AE32=2014,VLOOKUP(Brut!GX32,Semaines!$B$2:$L$523,10,FALSE),IF($AE32=2015,VLOOKUP(Brut!GX32,Semaines!$C$2:$L$523,9,FALSE),IF($AE32=2016,VLOOKUP(Brut!GX32,Semaines!$D$2:$L$523,8,FALSE),IF($AE32=2017,VLOOKUP(Brut!GX32,Semaines!$E$2:$L$523,7,FALSE),IF($AE32=2018,VLOOKUP(Brut!GX32,Semaines!$F$2:$L$523,6,FALSE),IF($AE32=2019,VLOOKUP(Brut!GX32,Semaines!$G$2:$L$523,5,FALSE),IF($AE32=2020,VLOOKUP(Brut!GX32,Semaines!$H$2:$L$523,4,FALSE),IF($AE32=2021,VLOOKUP(Brut!GX32,Semaines!$I$2:$L$523,3,FALSE),IF($AE32=2022,VLOOKUP(Brut!GX32,Semaines!$J$2:$L$523,2,FALSE),""))))))))))</f>
        <v>37</v>
      </c>
      <c r="GW32" s="119">
        <f>IF($AE32=2013,VLOOKUP(Brut!GX32,Semaines!$A$2:$L$523,12,FALSE),IF($AE32=2014,VLOOKUP(Brut!GX32,Semaines!$B$2:$L$523,11,FALSE),IF($AE32=2015,VLOOKUP(Brut!GX32,Semaines!$C$2:$L$523,10,FALSE),IF($AE32=2016,VLOOKUP(Brut!GX32,Semaines!$D$2:$L$523,9,FALSE),IF($AE32=2017,VLOOKUP(Brut!GX32,Semaines!$E$2:$L$523,8,FALSE),IF($AE32=2018,VLOOKUP(Brut!GX32,Semaines!$F$2:$L$523,7,FALSE),IF($AE32=2019,VLOOKUP(Brut!GX32,Semaines!$G$2:$L$523,6,FALSE),IF($AE32=2020,VLOOKUP(Brut!GX32,Semaines!$H$2:$L$523,5,FALSE),IF($AE32=2021,VLOOKUP(Brut!GX32,Semaines!$I$2:$L$523,4,FALSE),IF($AE32=2022,VLOOKUP(Brut!GX32,Semaines!$J$2:$L$523,3,FALSE),""))))))))))</f>
        <v>2019</v>
      </c>
      <c r="GX32" s="134"/>
      <c r="GY32" s="133"/>
      <c r="GZ32" s="208"/>
      <c r="HA32" s="214"/>
      <c r="HB32" s="215"/>
      <c r="HC32" s="182"/>
      <c r="HD32" s="209"/>
      <c r="HE32" s="208"/>
      <c r="HF32" s="118">
        <f>IF($AE32=2013,VLOOKUP(Brut!HH32,Semaines!$A$2:$L$523,11,FALSE),IF($AE32=2014,VLOOKUP(Brut!HH32,Semaines!$B$2:$L$523,10,FALSE),IF($AE32=2015,VLOOKUP(Brut!HH32,Semaines!$C$2:$L$523,9,FALSE),IF($AE32=2016,VLOOKUP(Brut!HH32,Semaines!$D$2:$L$523,8,FALSE),IF($AE32=2017,VLOOKUP(Brut!HH32,Semaines!$E$2:$L$523,7,FALSE),IF($AE32=2018,VLOOKUP(Brut!HH32,Semaines!$F$2:$L$523,6,FALSE),IF($AE32=2019,VLOOKUP(Brut!HH32,Semaines!$G$2:$L$523,5,FALSE),IF($AE32=2020,VLOOKUP(Brut!HH32,Semaines!$H$2:$L$523,4,FALSE),IF($AE32=2021,VLOOKUP(Brut!HH32,Semaines!$I$2:$L$523,3,FALSE),IF($AE32=2022,VLOOKUP(Brut!HH32,Semaines!$J$2:$L$523,2,FALSE),""))))))))))</f>
        <v>38</v>
      </c>
      <c r="HG32" s="119">
        <f>IF($AE32=2013,VLOOKUP(Brut!HH32,Semaines!$A$2:$L$523,12,FALSE),IF($AE32=2014,VLOOKUP(Brut!HH32,Semaines!$B$2:$L$523,11,FALSE),IF($AE32=2015,VLOOKUP(Brut!HH32,Semaines!$C$2:$L$523,10,FALSE),IF($AE32=2016,VLOOKUP(Brut!HH32,Semaines!$D$2:$L$523,9,FALSE),IF($AE32=2017,VLOOKUP(Brut!HH32,Semaines!$E$2:$L$523,8,FALSE),IF($AE32=2018,VLOOKUP(Brut!HH32,Semaines!$F$2:$L$523,7,FALSE),IF($AE32=2019,VLOOKUP(Brut!HH32,Semaines!$G$2:$L$523,6,FALSE),IF($AE32=2020,VLOOKUP(Brut!HH32,Semaines!$H$2:$L$523,5,FALSE),IF($AE32=2021,VLOOKUP(Brut!HH32,Semaines!$I$2:$L$523,4,FALSE),IF($AE32=2022,VLOOKUP(Brut!HH32,Semaines!$J$2:$L$523,3,FALSE),""))))))))))</f>
        <v>2019</v>
      </c>
      <c r="HH32" s="134"/>
      <c r="HI32" s="133"/>
      <c r="HJ32" s="210"/>
      <c r="HK32" s="209"/>
      <c r="HL32" s="118">
        <f>IF($AE32=2013,VLOOKUP(Brut!HN32,Semaines!$A$2:$L$523,11,FALSE),IF($AE32=2014,VLOOKUP(Brut!HN32,Semaines!$B$2:$L$523,10,FALSE),IF($AE32=2015,VLOOKUP(Brut!HN32,Semaines!$C$2:$L$523,9,FALSE),IF($AE32=2016,VLOOKUP(Brut!HN32,Semaines!$D$2:$L$523,8,FALSE),IF($AE32=2017,VLOOKUP(Brut!HN32,Semaines!$E$2:$L$523,7,FALSE),IF($AE32=2018,VLOOKUP(Brut!HN32,Semaines!$F$2:$L$523,6,FALSE),IF($AE32=2019,VLOOKUP(Brut!HN32,Semaines!$G$2:$L$523,5,FALSE),IF($AE32=2020,VLOOKUP(Brut!HN32,Semaines!$H$2:$L$523,4,FALSE),IF($AE32=2021,VLOOKUP(Brut!HN32,Semaines!$I$2:$L$523,3,FALSE),IF($AE32=2022,VLOOKUP(Brut!HN32,Semaines!$J$2:$L$523,2,FALSE),""))))))))))</f>
        <v>39</v>
      </c>
      <c r="HM32" s="119">
        <f>IF($AE32=2013,VLOOKUP(Brut!HN32,Semaines!$A$2:$L$523,12,FALSE),IF($AE32=2014,VLOOKUP(Brut!HN32,Semaines!$B$2:$L$523,11,FALSE),IF($AE32=2015,VLOOKUP(Brut!HN32,Semaines!$C$2:$L$523,10,FALSE),IF($AE32=2016,VLOOKUP(Brut!HN32,Semaines!$D$2:$L$523,9,FALSE),IF($AE32=2017,VLOOKUP(Brut!HN32,Semaines!$E$2:$L$523,8,FALSE),IF($AE32=2018,VLOOKUP(Brut!HN32,Semaines!$F$2:$L$523,7,FALSE),IF($AE32=2019,VLOOKUP(Brut!HN32,Semaines!$G$2:$L$523,6,FALSE),IF($AE32=2020,VLOOKUP(Brut!HN32,Semaines!$H$2:$L$523,5,FALSE),IF($AE32=2021,VLOOKUP(Brut!HN32,Semaines!$I$2:$L$523,4,FALSE),IF($AE32=2022,VLOOKUP(Brut!HN32,Semaines!$J$2:$L$523,3,FALSE),""))))))))))</f>
        <v>2019</v>
      </c>
      <c r="HN32" s="134"/>
      <c r="HO32" s="133"/>
      <c r="HP32" s="210"/>
      <c r="HQ32" s="211"/>
      <c r="HR32" s="210"/>
      <c r="HS32" s="209"/>
      <c r="HT32" s="209"/>
      <c r="HU32" s="208"/>
      <c r="HV32" s="208"/>
      <c r="HW32" s="210"/>
      <c r="HX32" s="209"/>
      <c r="HY32" s="229">
        <f>IF($AE32=2013,VLOOKUP(Brut!IA32,Semaines!$A$2:$L$523,11,FALSE),IF($AE32=2014,VLOOKUP(Brut!IA32,Semaines!$B$2:$L$523,10,FALSE),IF($AE32=2015,VLOOKUP(Brut!IA32,Semaines!$C$2:$L$523,9,FALSE),IF($AE32=2016,VLOOKUP(Brut!IA32,Semaines!$D$2:$L$523,8,FALSE),IF($AE32=2017,VLOOKUP(Brut!IA32,Semaines!$E$2:$L$523,7,FALSE),IF($AE32=2018,VLOOKUP(Brut!IA32,Semaines!$F$2:$L$523,6,FALSE),IF($AE32=2019,VLOOKUP(Brut!IA32,Semaines!$G$2:$L$523,5,FALSE),IF($AE32=2020,VLOOKUP(Brut!IA32,Semaines!$H$2:$L$523,4,FALSE),IF($AE32=2021,VLOOKUP(Brut!IA32,Semaines!$I$2:$L$523,3,FALSE),IF($AE32=2022,VLOOKUP(Brut!IA32,Semaines!$J$2:$L$523,2,FALSE),""))))))))))</f>
        <v>40</v>
      </c>
      <c r="HZ32" s="119">
        <f>IF($AE32=2013,VLOOKUP(Brut!IA32,Semaines!$A$2:$L$523,12,FALSE),IF($AE32=2014,VLOOKUP(Brut!IA32,Semaines!$B$2:$L$523,11,FALSE),IF($AE32=2015,VLOOKUP(Brut!IA32,Semaines!$C$2:$L$523,10,FALSE),IF($AE32=2016,VLOOKUP(Brut!IA32,Semaines!$D$2:$L$523,9,FALSE),IF($AE32=2017,VLOOKUP(Brut!IA32,Semaines!$E$2:$L$523,8,FALSE),IF($AE32=2018,VLOOKUP(Brut!IA32,Semaines!$F$2:$L$523,7,FALSE),IF($AE32=2019,VLOOKUP(Brut!IA32,Semaines!$G$2:$L$523,6,FALSE),IF($AE32=2020,VLOOKUP(Brut!IA32,Semaines!$H$2:$L$523,5,FALSE),IF($AE32=2021,VLOOKUP(Brut!IA32,Semaines!$I$2:$L$523,4,FALSE),IF($AE32=2022,VLOOKUP(Brut!IA32,Semaines!$J$2:$L$523,3,FALSE),""))))))))))</f>
        <v>2019</v>
      </c>
      <c r="IA32" s="134"/>
      <c r="IB32" s="133"/>
      <c r="IC32" s="118">
        <f>IF($AE32=2013,VLOOKUP(Brut!IE32,Semaines!$A$2:$L$523,11,FALSE),IF($AE32=2014,VLOOKUP(Brut!IE32,Semaines!$B$2:$L$523,10,FALSE),IF($AE32=2015,VLOOKUP(Brut!IE32,Semaines!$C$2:$L$523,9,FALSE),IF($AE32=2016,VLOOKUP(Brut!IE32,Semaines!$D$2:$L$523,8,FALSE),IF($AE32=2017,VLOOKUP(Brut!IE32,Semaines!$E$2:$L$523,7,FALSE),IF($AE32=2018,VLOOKUP(Brut!IE32,Semaines!$F$2:$L$523,6,FALSE),IF($AE32=2019,VLOOKUP(Brut!IE32,Semaines!$G$2:$L$523,5,FALSE),IF($AE32=2020,VLOOKUP(Brut!IE32,Semaines!$H$2:$L$523,4,FALSE),IF($AE32=2021,VLOOKUP(Brut!IE32,Semaines!$I$2:$L$523,3,FALSE),IF($AE32=2022,VLOOKUP(Brut!IE32,Semaines!$J$2:$L$523,2,FALSE),""))))))))))</f>
        <v>40</v>
      </c>
      <c r="ID32" s="119">
        <f>IF($AE32=2013,VLOOKUP(Brut!IE32,Semaines!$A$2:$L$523,12,FALSE),IF($AE32=2014,VLOOKUP(Brut!IE32,Semaines!$B$2:$L$523,11,FALSE),IF($AE32=2015,VLOOKUP(Brut!IE32,Semaines!$C$2:$L$523,10,FALSE),IF($AE32=2016,VLOOKUP(Brut!IE32,Semaines!$D$2:$L$523,9,FALSE),IF($AE32=2017,VLOOKUP(Brut!IE32,Semaines!$E$2:$L$523,8,FALSE),IF($AE32=2018,VLOOKUP(Brut!IE32,Semaines!$F$2:$L$523,7,FALSE),IF($AE32=2019,VLOOKUP(Brut!IE32,Semaines!$G$2:$L$523,6,FALSE),IF($AE32=2020,VLOOKUP(Brut!IE32,Semaines!$H$2:$L$523,5,FALSE),IF($AE32=2021,VLOOKUP(Brut!IE32,Semaines!$I$2:$L$523,4,FALSE),IF($AE32=2022,VLOOKUP(Brut!IE32,Semaines!$J$2:$L$523,3,FALSE),""))))))))))</f>
        <v>2019</v>
      </c>
      <c r="IE32" s="134"/>
      <c r="IF32" s="133"/>
      <c r="IG32" s="128" t="str">
        <f>IF(Import!AY22=0,"",Import!AY22)</f>
        <v/>
      </c>
      <c r="IH32" s="118">
        <f t="array" ref="IH32">IFERROR(IF(IG32="",IF(IE32="",IF(IC32="","",IF($AE32=2013,VLOOKUP(Brut!IE32+1,Semaines!$A$2:$L$523,11,FALSE),IF($AE32=2014,VLOOKUP(Brut!IE32+1,Semaines!$B$2:$L$523,10,FALSE),IF($AE32=2015,VLOOKUP(Brut!IE32+1,Semaines!$C$2:$L$523,9,FALSE),IF($AE32=2016,VLOOKUP(Brut!IE32+1,Semaines!$D$2:$L$523,8,FALSE),IF($AE32=2017,VLOOKUP(Brut!IE32+1,Semaines!$E$2:$L$523,7,FALSE),IF($AE32=2018,VLOOKUP(Brut!IE32+1,Semaines!$F$2:$L$523,6,FALSE),IF($AE32=2019,VLOOKUP(Brut!IE32+1,Semaines!$G$2:$L$523,5,FALSE),IF($AE32=2020,VLOOKUP(Brut!IE32+1,Semaines!$H$2:$L$523,4,FALSE),IF($AE32=2021,VLOOKUP(Brut!IE32+1,Semaines!$I$2:$L$523,3,FALSE),IF($AE32=2022,VLOOKUP(Brut!IE32+1,Semaines!$J$2:$L$523,2,FALSE),""))))))))))),IF(IF32="",IF($AE32=2013,VLOOKUP(Brut!IE32+1,Semaines!$A$2:$L$523,11,FALSE),IF($AE32=2014,VLOOKUP(Brut!IE32+1,Semaines!$B$2:$L$523,10,FALSE),IF($AE32=2015,VLOOKUP(Brut!IE32+1,Semaines!$C$2:$L$523,9,FALSE),IF($AE32=2016,VLOOKUP(Brut!IE32+1,Semaines!$D$2:$L$523,8,FALSE),IF($AE32=2017,VLOOKUP(Brut!IE32+1,Semaines!$E$2:$L$523,7,FALSE),IF($AE32=2018,VLOOKUP(Brut!IE32+1,Semaines!$F$2:$L$523,6,FALSE),IF($AE32=2019,VLOOKUP(Brut!IE32+1,Semaines!$G$2:$L$523,5,FALSE),IF($AE32=2020,VLOOKUP(Brut!IE32+1,Semaines!$H$2:$L$523,4,FALSE),IF($AE32=2021,VLOOKUP(Brut!IE32+1,Semaines!$I$2:$L$523,3,FALSE),IF($AE32=2022,VLOOKUP(Brut!IE32+1,Semaines!$J$2:$L$523,2,FALSE),"")))))))))),IF($AE32=2013,VLOOKUP(Brut!IG32+1,Semaines!$A$2:$L$523,11,FALSE),IF($AE32=2014,VLOOKUP(Brut!IG32+1,Semaines!$B$2:$L$523,10,FALSE),IF($AE32=2015,VLOOKUP(Brut!IG32+1,Semaines!$C$2:$L$523,9,FALSE),IF($AE32=2016,VLOOKUP(Brut!IG32+1,Semaines!$D$2:$L$523,8,FALSE),IF($AE32=2017,VLOOKUP(Brut!IG32+1,Semaines!$E$2:$L$523,7,FALSE),IF($AE32=2018,VLOOKUP(Brut!IG32+1,Semaines!$F$2:$L$523,6,FALSE),IF($AE32=2019,VLOOKUP(Brut!IG32+1,Semaines!$G$2:$L$523,5,FALSE),IF($AE32=2020,VLOOKUP(Brut!IG32+1,Semaines!$H$2:$L$523,4,FALSE),IF($AE32=2021,VLOOKUP(Brut!IG32+1,Semaines!$I$2:$L$523,3,FALSE),IF($AE32=2022,VLOOKUP(Brut!IG32+1,Semaines!$J$2:$L$523,2,FALSE),"")))))))))))),_xlfn.ISOWEEKNUM(IG32)),"")</f>
        <v>41</v>
      </c>
      <c r="II32" s="119">
        <f>IF(IG32="",IF(IF32="",IF(ID32="","",IF($AE32=2013,VLOOKUP(Brut!IJ32,Semaines!$A$2:$L$523,12,FALSE),IF($AE32=2014,VLOOKUP(Brut!IJ32,Semaines!$B$2:$L$523,11,FALSE),IF($AE32=2015,VLOOKUP(Brut!IJ32,Semaines!$C$2:$L$523,10,FALSE),IF($AE32=2016,VLOOKUP(Brut!IJ32,Semaines!$D$2:$L$523,9,FALSE),IF($AE32=2017,VLOOKUP(Brut!IJ32,Semaines!$E$2:$L$523,8,FALSE),IF($AE32=2018,VLOOKUP(Brut!IJ32,Semaines!$F$2:$L$523,7,FALSE),IF($AE32=2019,VLOOKUP(Brut!IJ32,Semaines!$G$2:$L$523,6,FALSE),IF($AE32=2020,VLOOKUP(Brut!IJ32,Semaines!$H$2:$L$523,5,FALSE),IF($AE32=2021,VLOOKUP(Brut!IJ32,Semaines!$I$2:$L$523,4,FALSE),IF($AE32=2022,VLOOKUP(Brut!IJ32,Semaines!$J$2:$L$523,3,FALSE),""))))))))))),IF(IE32="",IF($AE32=2013,VLOOKUP(Brut!IJ32,Semaines!$A$2:$L$523,12,FALSE),IF($AE32=2014,VLOOKUP(Brut!IJ32,Semaines!$B$2:$L$523,11,FALSE),IF($AE32=2015,VLOOKUP(Brut!IJ32,Semaines!$C$2:$L$523,10,FALSE),IF($AE32=2016,VLOOKUP(Brut!IJ32,Semaines!$D$2:$L$523,9,FALSE),IF($AE32=2017,VLOOKUP(Brut!IJ32,Semaines!$E$2:$L$523,8,FALSE),IF($AE32=2018,VLOOKUP(Brut!IJ32,Semaines!$F$2:$L$523,7,FALSE),IF($AE32=2019,VLOOKUP(Brut!IJ32,Semaines!$G$2:$L$523,6,FALSE),IF($AE32=2020,VLOOKUP(Brut!IJ32,Semaines!$H$2:$L$523,5,FALSE),IF($AE32=2021,VLOOKUP(Brut!IJ32,Semaines!$I$2:$L$523,4,FALSE),IF($AE32=2022,VLOOKUP(Brut!IJ32,Semaines!$J$2:$L$523,3,FALSE),"")))))))))),IF(ID32="","",IF($AE32=2013,VLOOKUP(Brut!IJ32,Semaines!$A$2:$L$523,12,FALSE),IF($AE32=2014,VLOOKUP(Brut!IJ32,Semaines!$B$2:$L$523,11,FALSE),IF($AE32=2015,VLOOKUP(Brut!IJ32,Semaines!$C$2:$L$523,10,FALSE),IF($AE32=2016,VLOOKUP(Brut!IJ32,Semaines!$D$2:$L$523,9,FALSE),IF($AE32=2017,VLOOKUP(Brut!IJ32,Semaines!$E$2:$L$523,8,FALSE),IF($AE32=2018,VLOOKUP(Brut!IJ32,Semaines!$F$2:$L$523,7,FALSE),IF($AE32=2019,VLOOKUP(Brut!IJ32,Semaines!$G$2:$L$523,6,FALSE),IF($AE32=2020,VLOOKUP(Brut!IJ32,Semaines!$H$2:$L$523,5,FALSE),IF($AE32=2021,VLOOKUP(Brut!IJ32,Semaines!$I$2:$L$523,4,FALSE),IF($AE32=2022,VLOOKUP(Brut!IJ32,Semaines!$J$2:$L$523,3,FALSE),""))))))))))))),IF(AND(MONTH(IG32)=12,_xlfn.ISOWEEKNUM(IG32)=1),YEAR(IG32)+1,YEAR(IG32)))</f>
        <v>2019</v>
      </c>
      <c r="IJ32" s="135"/>
      <c r="IK32" s="136"/>
      <c r="IL32" s="208"/>
      <c r="IM32" s="118">
        <f>IF($AE32=2013,VLOOKUP(Brut!IO32,Semaines!$A$2:$L$523,11,FALSE),IF($AE32=2014,VLOOKUP(Brut!IO32,Semaines!$B$2:$L$523,10,FALSE),IF($AE32=2015,VLOOKUP(Brut!IO32,Semaines!$C$2:$L$523,9,FALSE),IF($AE32=2016,VLOOKUP(Brut!IO32,Semaines!$D$2:$L$523,8,FALSE),IF($AE32=2017,VLOOKUP(Brut!IO32,Semaines!$E$2:$L$523,7,FALSE),IF($AE32=2018,VLOOKUP(Brut!IO32,Semaines!$F$2:$L$523,6,FALSE),IF($AE32=2019,VLOOKUP(Brut!IO32,Semaines!$G$2:$L$523,5,FALSE),IF($AE32=2020,VLOOKUP(Brut!IO32,Semaines!$H$2:$L$523,4,FALSE),IF($AE32=2021,VLOOKUP(Brut!IO32,Semaines!$I$2:$L$523,3,FALSE),IF($AE32=2022,VLOOKUP(Brut!IO32,Semaines!$J$2:$L$523,2,FALSE),""))))))))))</f>
        <v>41</v>
      </c>
      <c r="IN32" s="119">
        <f>IF($AE32=2013,VLOOKUP(Brut!IO32,Semaines!$A$2:$L$523,12,FALSE),IF($AE32=2014,VLOOKUP(Brut!IO32,Semaines!$B$2:$L$523,11,FALSE),IF($AE32=2015,VLOOKUP(Brut!IO32,Semaines!$C$2:$L$523,10,FALSE),IF($AE32=2016,VLOOKUP(Brut!IO32,Semaines!$D$2:$L$523,9,FALSE),IF($AE32=2017,VLOOKUP(Brut!IO32,Semaines!$E$2:$L$523,8,FALSE),IF($AE32=2018,VLOOKUP(Brut!IO32,Semaines!$F$2:$L$523,7,FALSE),IF($AE32=2019,VLOOKUP(Brut!IO32,Semaines!$G$2:$L$523,6,FALSE),IF($AE32=2020,VLOOKUP(Brut!IO32,Semaines!$H$2:$L$523,5,FALSE),IF($AE32=2021,VLOOKUP(Brut!IO32,Semaines!$I$2:$L$523,4,FALSE),IF($AE32=2022,VLOOKUP(Brut!IO32,Semaines!$J$2:$L$523,3,FALSE),""))))))))))</f>
        <v>2019</v>
      </c>
      <c r="IO32" s="134"/>
      <c r="IP32" s="133"/>
      <c r="IQ32" s="118">
        <f>IF($AE32=2013,VLOOKUP(Brut!IS32,Semaines!$A$2:$L$523,11,FALSE),IF($AE32=2014,VLOOKUP(Brut!IS32,Semaines!$B$2:$L$523,10,FALSE),IF($AE32=2015,VLOOKUP(Brut!IS32,Semaines!$C$2:$L$523,9,FALSE),IF($AE32=2016,VLOOKUP(Brut!IS32,Semaines!$D$2:$L$523,8,FALSE),IF($AE32=2017,VLOOKUP(Brut!IS32,Semaines!$E$2:$L$523,7,FALSE),IF($AE32=2018,VLOOKUP(Brut!IS32,Semaines!$F$2:$L$523,6,FALSE),IF($AE32=2019,VLOOKUP(Brut!IS32,Semaines!$G$2:$L$523,5,FALSE),IF($AE32=2020,VLOOKUP(Brut!IS32,Semaines!$H$2:$L$523,4,FALSE),IF($AE32=2021,VLOOKUP(Brut!IS32,Semaines!$I$2:$L$523,3,FALSE),IF($AE32=2022,VLOOKUP(Brut!IS32,Semaines!$J$2:$L$523,2,FALSE),""))))))))))</f>
        <v>42</v>
      </c>
      <c r="IR32" s="119">
        <f>IF($AE32=2013,VLOOKUP(Brut!IS32,Semaines!$A$2:$L$523,12,FALSE),IF($AE32=2014,VLOOKUP(Brut!IS32,Semaines!$B$2:$L$523,11,FALSE),IF($AE32=2015,VLOOKUP(Brut!IS32,Semaines!$C$2:$L$523,10,FALSE),IF($AE32=2016,VLOOKUP(Brut!IS32,Semaines!$D$2:$L$523,9,FALSE),IF($AE32=2017,VLOOKUP(Brut!IS32,Semaines!$E$2:$L$523,8,FALSE),IF($AE32=2018,VLOOKUP(Brut!IS32,Semaines!$F$2:$L$523,7,FALSE),IF($AE32=2019,VLOOKUP(Brut!IS32,Semaines!$G$2:$L$523,6,FALSE),IF($AE32=2020,VLOOKUP(Brut!IS32,Semaines!$H$2:$L$523,5,FALSE),IF($AE32=2021,VLOOKUP(Brut!IS32,Semaines!$I$2:$L$523,4,FALSE),IF($AE32=2022,VLOOKUP(Brut!IS32,Semaines!$J$2:$L$523,3,FALSE),""))))))))))</f>
        <v>2019</v>
      </c>
      <c r="IS32" s="134"/>
      <c r="IT32" s="230"/>
      <c r="IU32" s="210"/>
      <c r="IV32" s="209"/>
      <c r="IW32" s="208"/>
      <c r="IX32" s="208"/>
      <c r="IY32" s="118">
        <f>IF($AE32=2013,VLOOKUP(Brut!JA32,Semaines!$A$2:$L$523,11,FALSE),IF($AE32=2014,VLOOKUP(Brut!JA32,Semaines!$B$2:$L$523,10,FALSE),IF($AE32=2015,VLOOKUP(Brut!JA32,Semaines!$C$2:$L$523,9,FALSE),IF($AE32=2016,VLOOKUP(Brut!JA32,Semaines!$D$2:$L$523,8,FALSE),IF($AE32=2017,VLOOKUP(Brut!JA32,Semaines!$E$2:$L$523,7,FALSE),IF($AE32=2018,VLOOKUP(Brut!JA32,Semaines!$F$2:$L$523,6,FALSE),IF($AE32=2019,VLOOKUP(Brut!JA32,Semaines!$G$2:$L$523,5,FALSE),IF($AE32=2020,VLOOKUP(Brut!JA32,Semaines!$H$2:$L$523,4,FALSE),IF($AE32=2021,VLOOKUP(Brut!JA32,Semaines!$I$2:$L$523,3,FALSE),IF($AE32=2022,VLOOKUP(Brut!JA32,Semaines!$J$2:$L$523,2,FALSE),""))))))))))</f>
        <v>42</v>
      </c>
      <c r="IZ32" s="119">
        <f>IF($AE32=2013,VLOOKUP(Brut!JA32,Semaines!$A$2:$L$523,12,FALSE),IF($AE32=2014,VLOOKUP(Brut!JA32,Semaines!$B$2:$L$523,11,FALSE),IF($AE32=2015,VLOOKUP(Brut!JA32,Semaines!$C$2:$L$523,10,FALSE),IF($AE32=2016,VLOOKUP(Brut!JA32,Semaines!$D$2:$L$523,9,FALSE),IF($AE32=2017,VLOOKUP(Brut!JA32,Semaines!$E$2:$L$523,8,FALSE),IF($AE32=2018,VLOOKUP(Brut!JA32,Semaines!$F$2:$L$523,7,FALSE),IF($AE32=2019,VLOOKUP(Brut!JA32,Semaines!$G$2:$L$523,6,FALSE),IF($AE32=2020,VLOOKUP(Brut!JA32,Semaines!$H$2:$L$523,5,FALSE),IF($AE32=2021,VLOOKUP(Brut!JA32,Semaines!$I$2:$L$523,4,FALSE),IF($AE32=2022,VLOOKUP(Brut!JA32,Semaines!$J$2:$L$523,3,FALSE),""))))))))))</f>
        <v>2019</v>
      </c>
      <c r="JA32" s="134"/>
      <c r="JB32" s="133"/>
      <c r="JC32" s="210"/>
      <c r="JD32" s="211"/>
      <c r="JE32" s="210"/>
      <c r="JF32" s="209"/>
      <c r="JG32" s="208"/>
      <c r="JH32" s="118">
        <f>IF($AE32=2013,VLOOKUP(Brut!JJ32,Semaines!$A$2:$L$523,11,FALSE),IF($AE32=2014,VLOOKUP(Brut!JJ32,Semaines!$B$2:$L$523,10,FALSE),IF($AE32=2015,VLOOKUP(Brut!JJ32,Semaines!$C$2:$L$523,9,FALSE),IF($AE32=2016,VLOOKUP(Brut!JJ32,Semaines!$D$2:$L$523,8,FALSE),IF($AE32=2017,VLOOKUP(Brut!JJ32,Semaines!$E$2:$L$523,7,FALSE),IF($AE32=2018,VLOOKUP(Brut!JJ32,Semaines!$F$2:$L$523,6,FALSE),IF($AE32=2019,VLOOKUP(Brut!JJ32,Semaines!$G$2:$L$523,5,FALSE),IF($AE32=2020,VLOOKUP(Brut!JJ32,Semaines!$H$2:$L$523,4,FALSE),IF($AE32=2021,VLOOKUP(Brut!JJ32,Semaines!$I$2:$L$523,3,FALSE),IF($AE32=2022,VLOOKUP(Brut!JJ32,Semaines!$J$2:$L$523,2,FALSE),""))))))))))</f>
        <v>43</v>
      </c>
      <c r="JI32" s="119">
        <f>IF($AE32=2013,VLOOKUP(Brut!JJ32,Semaines!$A$2:$L$523,12,FALSE),IF($AE32=2014,VLOOKUP(Brut!JJ32,Semaines!$B$2:$L$523,11,FALSE),IF($AE32=2015,VLOOKUP(Brut!JJ32,Semaines!$C$2:$L$523,10,FALSE),IF($AE32=2016,VLOOKUP(Brut!JJ32,Semaines!$D$2:$L$523,9,FALSE),IF($AE32=2017,VLOOKUP(Brut!JJ32,Semaines!$E$2:$L$523,8,FALSE),IF($AE32=2018,VLOOKUP(Brut!JJ32,Semaines!$F$2:$L$523,7,FALSE),IF($AE32=2019,VLOOKUP(Brut!JJ32,Semaines!$G$2:$L$523,6,FALSE),IF($AE32=2020,VLOOKUP(Brut!JJ32,Semaines!$H$2:$L$523,5,FALSE),IF($AE32=2021,VLOOKUP(Brut!JJ32,Semaines!$I$2:$L$523,4,FALSE),IF($AE32=2022,VLOOKUP(Brut!JJ32,Semaines!$J$2:$L$523,3,FALSE),""))))))))))</f>
        <v>2019</v>
      </c>
      <c r="JJ32" s="134"/>
      <c r="JK32" s="133"/>
      <c r="JL32" s="118">
        <f>IF($AE32=2013,VLOOKUP(Brut!JN32,Semaines!$A$2:$L$523,11,FALSE),IF($AE32=2014,VLOOKUP(Brut!JN32,Semaines!$B$2:$L$523,10,FALSE),IF($AE32=2015,VLOOKUP(Brut!JN32,Semaines!$C$2:$L$523,9,FALSE),IF($AE32=2016,VLOOKUP(Brut!JN32,Semaines!$D$2:$L$523,8,FALSE),IF($AE32=2017,VLOOKUP(Brut!JN32,Semaines!$E$2:$L$523,7,FALSE),IF($AE32=2018,VLOOKUP(Brut!JN32,Semaines!$F$2:$L$523,6,FALSE),IF($AE32=2019,VLOOKUP(Brut!JN32,Semaines!$G$2:$L$523,5,FALSE),IF($AE32=2020,VLOOKUP(Brut!JN32,Semaines!$H$2:$L$523,4,FALSE),IF($AE32=2021,VLOOKUP(Brut!JN32,Semaines!$I$2:$L$523,3,FALSE),IF($AE32=2022,VLOOKUP(Brut!JN32,Semaines!$J$2:$L$523,2,FALSE),""))))))))))</f>
        <v>44</v>
      </c>
      <c r="JM32" s="119">
        <f>IF($AE32=2013,VLOOKUP(Brut!JN32,Semaines!$A$2:$L$523,12,FALSE),IF($AE32=2014,VLOOKUP(Brut!JN32,Semaines!$B$2:$L$523,11,FALSE),IF($AE32=2015,VLOOKUP(Brut!JN32,Semaines!$C$2:$L$523,10,FALSE),IF($AE32=2016,VLOOKUP(Brut!JN32,Semaines!$D$2:$L$523,9,FALSE),IF($AE32=2017,VLOOKUP(Brut!JN32,Semaines!$E$2:$L$523,8,FALSE),IF($AE32=2018,VLOOKUP(Brut!JN32,Semaines!$F$2:$L$523,7,FALSE),IF($AE32=2019,VLOOKUP(Brut!JN32,Semaines!$G$2:$L$523,6,FALSE),IF($AE32=2020,VLOOKUP(Brut!JN32,Semaines!$H$2:$L$523,5,FALSE),IF($AE32=2021,VLOOKUP(Brut!JN32,Semaines!$I$2:$L$523,4,FALSE),IF($AE32=2022,VLOOKUP(Brut!JN32,Semaines!$J$2:$L$523,3,FALSE),""))))))))))</f>
        <v>2019</v>
      </c>
      <c r="JN32" s="134"/>
      <c r="JO32" s="133"/>
      <c r="JP32" s="128" t="str">
        <f>IF(Import!BC22=0,"",Import!BC22)</f>
        <v/>
      </c>
      <c r="JQ32" s="118">
        <f t="array" ref="JQ32">IFERROR(IF(JP32="",IF(JN32="",IF(JL32="","",IF($AE32=2013,VLOOKUP(Brut!JN32+1,Semaines!$A$2:$L$523,11,FALSE),IF($AE32=2014,VLOOKUP(Brut!JN32+1,Semaines!$B$2:$L$523,10,FALSE),IF($AE32=2015,VLOOKUP(Brut!JN32+1,Semaines!$C$2:$L$523,9,FALSE),IF($AE32=2016,VLOOKUP(Brut!JN32+1,Semaines!$D$2:$L$523,8,FALSE),IF($AE32=2017,VLOOKUP(Brut!JN32+1,Semaines!$E$2:$L$523,7,FALSE),IF($AE32=2018,VLOOKUP(Brut!JN32+1,Semaines!$F$2:$L$523,6,FALSE),IF($AE32=2019,VLOOKUP(Brut!JN32+1,Semaines!$G$2:$L$523,5,FALSE),IF($AE32=2020,VLOOKUP(Brut!JN32+1,Semaines!$H$2:$L$523,4,FALSE),IF($AE32=2021,VLOOKUP(Brut!JN32+1,Semaines!$I$2:$L$523,3,FALSE),IF($AE32=2022,VLOOKUP(Brut!JN32+1,Semaines!$J$2:$L$523,2,FALSE),""))))))))))),IF(JO32="",IF($AE32=2013,VLOOKUP(Brut!JN32+1,Semaines!$A$2:$L$523,11,FALSE),IF($AE32=2014,VLOOKUP(Brut!JN32+1,Semaines!$B$2:$L$523,10,FALSE),IF($AE32=2015,VLOOKUP(Brut!JN32+1,Semaines!$C$2:$L$523,9,FALSE),IF($AE32=2016,VLOOKUP(Brut!JN32+1,Semaines!$D$2:$L$523,8,FALSE),IF($AE32=2017,VLOOKUP(Brut!JN32+1,Semaines!$E$2:$L$523,7,FALSE),IF($AE32=2018,VLOOKUP(Brut!JN32+1,Semaines!$F$2:$L$523,6,FALSE),IF($AE32=2019,VLOOKUP(Brut!JN32+1,Semaines!$G$2:$L$523,5,FALSE),IF($AE32=2020,VLOOKUP(Brut!JN32+1,Semaines!$H$2:$L$523,4,FALSE),IF($AE32=2021,VLOOKUP(Brut!JN32+1,Semaines!$I$2:$L$523,3,FALSE),IF($AE32=2022,VLOOKUP(Brut!JN32+1,Semaines!$J$2:$L$523,2,FALSE),"")))))))))),IF($AE32=2013,VLOOKUP(Brut!JP32+1,Semaines!$A$2:$L$523,11,FALSE),IF($AE32=2014,VLOOKUP(Brut!JP32+1,Semaines!$B$2:$L$523,10,FALSE),IF($AE32=2015,VLOOKUP(Brut!JP32+1,Semaines!$C$2:$L$523,9,FALSE),IF($AE32=2016,VLOOKUP(Brut!JP32+1,Semaines!$D$2:$L$523,8,FALSE),IF($AE32=2017,VLOOKUP(Brut!JP32+1,Semaines!$E$2:$L$523,7,FALSE),IF($AE32=2018,VLOOKUP(Brut!JP32+1,Semaines!$F$2:$L$523,6,FALSE),IF($AE32=2019,VLOOKUP(Brut!JP32+1,Semaines!$G$2:$L$523,5,FALSE),IF($AE32=2020,VLOOKUP(Brut!JP32+1,Semaines!$H$2:$L$523,4,FALSE),IF($AE32=2021,VLOOKUP(Brut!JP32+1,Semaines!$I$2:$L$523,3,FALSE),IF($AE32=2022,VLOOKUP(Brut!JP32+1,Semaines!$J$2:$L$523,2,FALSE),"")))))))))))),_xlfn.ISOWEEKNUM(JP32)),"")</f>
        <v>45</v>
      </c>
      <c r="JR32" s="119">
        <f>IF(JP32="",IF(JO32="",IF(JM32="","",IF($AE32=2013,VLOOKUP(Brut!JS32,Semaines!$A$2:$L$523,12,FALSE),IF($AE32=2014,VLOOKUP(Brut!JS32,Semaines!$B$2:$L$523,11,FALSE),IF($AE32=2015,VLOOKUP(Brut!JS32,Semaines!$C$2:$L$523,10,FALSE),IF($AE32=2016,VLOOKUP(Brut!JS32,Semaines!$D$2:$L$523,9,FALSE),IF($AE32=2017,VLOOKUP(Brut!JS32,Semaines!$E$2:$L$523,8,FALSE),IF($AE32=2018,VLOOKUP(Brut!JS32,Semaines!$F$2:$L$523,7,FALSE),IF($AE32=2019,VLOOKUP(Brut!JS32,Semaines!$G$2:$L$523,6,FALSE),IF($AE32=2020,VLOOKUP(Brut!JS32,Semaines!$H$2:$L$523,5,FALSE),IF($AE32=2021,VLOOKUP(Brut!JS32,Semaines!$I$2:$L$523,4,FALSE),IF($AE32=2022,VLOOKUP(Brut!JS32,Semaines!$J$2:$L$523,3,FALSE),""))))))))))),IF(JN32="",IF($AE32=2013,VLOOKUP(Brut!JS32,Semaines!$A$2:$L$523,12,FALSE),IF($AE32=2014,VLOOKUP(Brut!JS32,Semaines!$B$2:$L$523,11,FALSE),IF($AE32=2015,VLOOKUP(Brut!JS32,Semaines!$C$2:$L$523,10,FALSE),IF($AE32=2016,VLOOKUP(Brut!JS32,Semaines!$D$2:$L$523,9,FALSE),IF($AE32=2017,VLOOKUP(Brut!JS32,Semaines!$E$2:$L$523,8,FALSE),IF($AE32=2018,VLOOKUP(Brut!JS32,Semaines!$F$2:$L$523,7,FALSE),IF($AE32=2019,VLOOKUP(Brut!JS32,Semaines!$G$2:$L$523,6,FALSE),IF($AE32=2020,VLOOKUP(Brut!JS32,Semaines!$H$2:$L$523,5,FALSE),IF($AE32=2021,VLOOKUP(Brut!JS32,Semaines!$I$2:$L$523,4,FALSE),IF($AE32=2022,VLOOKUP(Brut!JS32,Semaines!$J$2:$L$523,3,FALSE),"")))))))))),IF(JM32="","",IF($AE32=2013,VLOOKUP(Brut!JS32,Semaines!$A$2:$L$523,12,FALSE),IF($AE32=2014,VLOOKUP(Brut!JS32,Semaines!$B$2:$L$523,11,FALSE),IF($AE32=2015,VLOOKUP(Brut!JS32,Semaines!$C$2:$L$523,10,FALSE),IF($AE32=2016,VLOOKUP(Brut!JS32,Semaines!$D$2:$L$523,9,FALSE),IF($AE32=2017,VLOOKUP(Brut!JS32,Semaines!$E$2:$L$523,8,FALSE),IF($AE32=2018,VLOOKUP(Brut!JS32,Semaines!$F$2:$L$523,7,FALSE),IF($AE32=2019,VLOOKUP(Brut!JS32,Semaines!$G$2:$L$523,6,FALSE),IF($AE32=2020,VLOOKUP(Brut!JS32,Semaines!$H$2:$L$523,5,FALSE),IF($AE32=2021,VLOOKUP(Brut!JS32,Semaines!$I$2:$L$523,4,FALSE),IF($AE32=2022,VLOOKUP(Brut!JS32,Semaines!$J$2:$L$523,3,FALSE),""))))))))))))),IF(AND(MONTH(JP32)=12,_xlfn.ISOWEEKNUM(JP32)=1),YEAR(JP32)+1,YEAR(JP32)))</f>
        <v>2019</v>
      </c>
      <c r="JS32" s="224">
        <f>IFERROR(IF(JP32="",IF(AND(Brut!W32&lt;&gt;"Pas ouvert",Brut!W32&lt;&gt;"Annulé"),IF(Brut!JP32="",SUM(Brut!JN32-Brut!AD32),SUM(Brut!JP32-Brut!AD32)),IF(Brut!W32="Annulé","Annulé","Pas ouvert")),SUM(Brut!JU32-Brut!AD32)),"")</f>
        <v>33</v>
      </c>
      <c r="JT32" s="225">
        <f>IF(OR(JS32="Annulé",JS32=""),"",IF(JS32="Pas ouvert",IF(JQ32="","",INT(SUM(Brut!JU32-Brut!AD32)/4)),INT(JS32/4)))</f>
        <v>8</v>
      </c>
      <c r="JU32" s="226" t="str">
        <f t="shared" si="16"/>
        <v>Mois</v>
      </c>
      <c r="JV32" s="227">
        <f>IF(OR(JS32="Annulé",JS32=""),"",IF(JS32="Pas ouvert",IF(JQ32="","",SUM(Brut!JU32-Brut!AD32)-(JT32*4)),IF(JS32-(JT32*4)=0,"",JS32-(JT32*4))))</f>
        <v>1</v>
      </c>
      <c r="JW32" s="228" t="str">
        <f t="shared" si="17"/>
        <v>Semaines</v>
      </c>
      <c r="JY32" s="208"/>
    </row>
    <row r="33" spans="1:285" x14ac:dyDescent="0.3">
      <c r="A33" s="235" t="str">
        <f>IF(Import!A23=0,"",Import!A23)</f>
        <v>22</v>
      </c>
      <c r="B33" s="236" t="str">
        <f>IF(Import!D23=0,"",Import!D23)</f>
        <v>22</v>
      </c>
      <c r="C33" s="236" t="str">
        <f>IF(Import!E23=0,"",Import!E23)</f>
        <v/>
      </c>
      <c r="D33" s="237" t="str">
        <f t="shared" si="11"/>
        <v/>
      </c>
      <c r="E33" s="236" t="str">
        <f>IF(Import!I23=0,"",Import!I23)</f>
        <v/>
      </c>
      <c r="F33" s="236" t="str">
        <f>IF(Import!J23="","",Import!J23)</f>
        <v/>
      </c>
      <c r="G33" s="236" t="str">
        <f>IF(Import!K23="","",Import!K23)</f>
        <v/>
      </c>
      <c r="H33" s="238" t="str">
        <f>IF(Import!L23=0,"",Import!L23)</f>
        <v>17</v>
      </c>
      <c r="I33" s="236" t="str">
        <f>IF(Import!N23=0,"",Import!N23)</f>
        <v/>
      </c>
      <c r="J33" s="239"/>
      <c r="K33" s="130">
        <f>IF(Import!O23=0,"",Import!O23)</f>
        <v>43738</v>
      </c>
      <c r="L33" s="130" t="str">
        <f>IF(Import!P23=0,"",Import!P23)</f>
        <v/>
      </c>
      <c r="M33" s="233" t="str">
        <f>IF(L33&lt;&gt;"","Annulé",IF(Import!R23=0,"",Import!R23))</f>
        <v/>
      </c>
      <c r="N33" s="233">
        <f>IF(L33&lt;&gt;"","Annulé",IF(Import!S23=0,"",Import!S23))</f>
        <v>100000</v>
      </c>
      <c r="O33" s="233" t="str">
        <f>IF(N33="Annulé","Annulé",IF(Import!T23=0,"",Import!T23))</f>
        <v/>
      </c>
      <c r="P33" s="130">
        <f>IF(Import!U23=0,IF($L33&lt;&gt;"","Annulé",IF($K33="","","En attente")),Import!U23)</f>
        <v>43761</v>
      </c>
      <c r="Q33" s="130">
        <f>IF(Import!V23=0,IF($L33&lt;&gt;"","Annulé",IF($K33="","","En attente")),Import!V23)</f>
        <v>43804</v>
      </c>
      <c r="R33" s="130" t="str">
        <f>IF(Import!W23=0,IF($L33&lt;&gt;"","Annulé",IF($K33="","","En attente")),Import!W23)</f>
        <v>En attente</v>
      </c>
      <c r="S33" s="130" t="str">
        <f>IF(Import!X23=0,IF($L33&lt;&gt;"","Annulé",IF($K33="","","En attente")),Import!X23)</f>
        <v>En attente</v>
      </c>
      <c r="T33" s="130" t="str">
        <f>IF(Import!Y23=0,IF($L33&lt;&gt;"","Annulé",IF($K33="","","En attente")),Import!Y23)</f>
        <v>En attente</v>
      </c>
      <c r="U33" s="130" t="str">
        <f>IF(Import!Z23=0,IF($L33&lt;&gt;"","Annulé",IF($K33="","","En attente")),Import!Z23)</f>
        <v>En attente</v>
      </c>
      <c r="V33" s="131"/>
      <c r="W33" s="130" t="str">
        <f>IF($L33&lt;&gt;"","Annulé",IF(Import!AA23=0,IF(K33="","","Pas ouvert"),Import!AA23))</f>
        <v>Pas ouvert</v>
      </c>
      <c r="X33" s="130" t="str">
        <f>IF($L33&lt;&gt;"","Annulé",IF(Import!AB23=0,IF($W33&lt;&gt;"",IF(W33="Pas ouvert","Pas ouvert","En cours"),""),Import!AB23))</f>
        <v>Pas ouvert</v>
      </c>
      <c r="Y33" s="233">
        <f>IF($L33&lt;&gt;"","Annulé",IF(Import!AC23=0,"",Import!AC23))</f>
        <v>80620</v>
      </c>
      <c r="Z33" s="233">
        <f>IF($L33&lt;&gt;"","Annulé",IF(Import!AD23=0,"",Import!AD23))</f>
        <v>23560.880000000001</v>
      </c>
      <c r="AA33" s="234" t="str">
        <f t="shared" si="12"/>
        <v>Stock</v>
      </c>
      <c r="AB33" s="129" t="str">
        <f t="shared" si="13"/>
        <v/>
      </c>
      <c r="AC33" s="207"/>
      <c r="AD33" s="231" t="str">
        <f t="shared" si="14"/>
        <v/>
      </c>
      <c r="AE33" s="232" t="str">
        <f t="shared" si="15"/>
        <v/>
      </c>
      <c r="AF33" s="128" t="str">
        <f>IF(Import!AE23=0,"",Import!AE23)</f>
        <v/>
      </c>
      <c r="AG33" s="211"/>
      <c r="AH33" s="209"/>
      <c r="AI33" s="208"/>
      <c r="AJ33" s="118" t="str">
        <f>IF($AE33=2013,VLOOKUP(Brut!AJ33,Semaines!$A$2:$L$523,11,FALSE),IF($AE33=2014,VLOOKUP(Brut!AJ33,Semaines!$B$2:$L$523,10,FALSE),IF($AE33=2015,VLOOKUP(Brut!AJ33,Semaines!$C$2:$L$523,9,FALSE),IF($AE33=2016,VLOOKUP(Brut!AJ33,Semaines!$D$2:$L$523,8,FALSE),IF($AE33=2017,VLOOKUP(Brut!AJ33,Semaines!$E$2:$L$523,7,FALSE),IF($AE33=2018,VLOOKUP(Brut!AJ33,Semaines!$F$2:$L$523,6,FALSE),IF($AE33=2019,VLOOKUP(Brut!AJ33,Semaines!$G$2:$L$523,5,FALSE),IF($AE33=2020,VLOOKUP(Brut!AJ33,Semaines!$H$2:$L$523,4,FALSE),IF($AE33=2021,VLOOKUP(Brut!AJ33,Semaines!$I$2:$L$523,3,FALSE),IF($AE33=2022,VLOOKUP(Brut!AJ33,Semaines!$J$2:$L$523,2,FALSE),""))))))))))</f>
        <v/>
      </c>
      <c r="AK33" s="119" t="str">
        <f>IF($AE33=2013,VLOOKUP(Brut!AJ33,Semaines!$A$2:$L$523,12,FALSE),IF($AE33=2014,VLOOKUP(Brut!AJ33,Semaines!$B$2:$L$523,11,FALSE),IF($AE33=2015,VLOOKUP(Brut!AJ33,Semaines!$C$2:$L$523,10,FALSE),IF($AE33=2016,VLOOKUP(Brut!AJ33,Semaines!$D$2:$L$523,9,FALSE),IF($AE33=2017,VLOOKUP(Brut!AJ33,Semaines!$E$2:$L$523,8,FALSE),IF($AE33=2018,VLOOKUP(Brut!AJ33,Semaines!$F$2:$L$523,7,FALSE),IF($AE33=2019,VLOOKUP(Brut!AJ33,Semaines!$G$2:$L$523,6,FALSE),IF($AE33=2020,VLOOKUP(Brut!AJ33,Semaines!$H$2:$L$523,5,FALSE),IF($AE33=2021,VLOOKUP(Brut!AJ33,Semaines!$I$2:$L$523,4,FALSE),IF($AE33=2022,VLOOKUP(Brut!AJ33,Semaines!$J$2:$L$523,3,FALSE),""))))))))))</f>
        <v/>
      </c>
      <c r="AL33" s="132"/>
      <c r="AM33" s="133"/>
      <c r="AN33" s="128" t="str">
        <f>IF(Import!AI23=0,"",Import!AI23)</f>
        <v/>
      </c>
      <c r="AO33" s="118" t="str">
        <f t="array" ref="AO33">IFERROR(IF(AN33="",IF(AL33="",IF(AJ33="","",IF($AE33=2013,VLOOKUP(Brut!AJ33+1,Semaines!$A$2:$L$523,11,FALSE),IF($AE33=2014,VLOOKUP(Brut!AJ33+1,Semaines!$B$2:$L$523,10,FALSE),IF($AE33=2015,VLOOKUP(Brut!AJ33+1,Semaines!$C$2:$L$523,9,FALSE),IF($AE33=2016,VLOOKUP(Brut!AJ33+1,Semaines!$D$2:$L$523,8,FALSE),IF($AE33=2017,VLOOKUP(Brut!AJ33+1,Semaines!$E$2:$L$523,7,FALSE),IF($AE33=2018,VLOOKUP(Brut!AJ33+1,Semaines!$F$2:$L$523,6,FALSE),IF($AE33=2019,VLOOKUP(Brut!AJ33+1,Semaines!$G$2:$L$523,5,FALSE),IF($AE33=2020,VLOOKUP(Brut!AJ33+1,Semaines!$H$2:$L$523,4,FALSE),IF($AE33=2021,VLOOKUP(Brut!AJ33+1,Semaines!$I$2:$L$523,3,FALSE),IF($AE33=2022,VLOOKUP(Brut!AJ33+1,Semaines!$J$2:$L$523,2,FALSE),""))))))))))),IF(AM33="",IF($AE33=2013,VLOOKUP(Brut!AJ33+1,Semaines!$A$2:$L$523,11,FALSE),IF($AE33=2014,VLOOKUP(Brut!AJ33+1,Semaines!$B$2:$L$523,10,FALSE),IF($AE33=2015,VLOOKUP(Brut!AJ33+1,Semaines!$C$2:$L$523,9,FALSE),IF($AE33=2016,VLOOKUP(Brut!AJ33+1,Semaines!$D$2:$L$523,8,FALSE),IF($AE33=2017,VLOOKUP(Brut!AJ33+1,Semaines!$E$2:$L$523,7,FALSE),IF($AE33=2018,VLOOKUP(Brut!AJ33+1,Semaines!$F$2:$L$523,6,FALSE),IF($AE33=2019,VLOOKUP(Brut!AJ33+1,Semaines!$G$2:$L$523,5,FALSE),IF($AE33=2020,VLOOKUP(Brut!AJ33+1,Semaines!$H$2:$L$523,4,FALSE),IF($AE33=2021,VLOOKUP(Brut!AJ33+1,Semaines!$I$2:$L$523,3,FALSE),IF($AE33=2022,VLOOKUP(Brut!AJ33+1,Semaines!$J$2:$L$523,2,FALSE),"")))))))))),IF($AE33=2013,VLOOKUP(Brut!AL33+1,Semaines!$A$2:$L$523,11,FALSE),IF($AE33=2014,VLOOKUP(Brut!AL33+1,Semaines!$B$2:$L$523,10,FALSE),IF($AE33=2015,VLOOKUP(Brut!AL33+1,Semaines!$C$2:$L$523,9,FALSE),IF($AE33=2016,VLOOKUP(Brut!AL33+1,Semaines!$D$2:$L$523,8,FALSE),IF($AE33=2017,VLOOKUP(Brut!AL33+1,Semaines!$E$2:$L$523,7,FALSE),IF($AE33=2018,VLOOKUP(Brut!AL33+1,Semaines!$F$2:$L$523,6,FALSE),IF($AE33=2019,VLOOKUP(Brut!AL33+1,Semaines!$G$2:$L$523,5,FALSE),IF($AE33=2020,VLOOKUP(Brut!AL33+1,Semaines!$H$2:$L$523,4,FALSE),IF($AE33=2021,VLOOKUP(Brut!AL33+1,Semaines!$I$2:$L$523,3,FALSE),IF($AE33=2022,VLOOKUP(Brut!AL33+1,Semaines!$J$2:$L$523,2,FALSE),"")))))))))))),_xlfn.ISOWEEKNUM(AN33)),"")</f>
        <v/>
      </c>
      <c r="AP33" s="119" t="str">
        <f>IF(AN33="",IF(AM33="",IF(AK33="","",IF($AE33=2013,VLOOKUP(Brut!AO33,Semaines!$A$2:$L$523,12,FALSE),IF($AE33=2014,VLOOKUP(Brut!AO33,Semaines!$B$2:$L$523,11,FALSE),IF($AE33=2015,VLOOKUP(Brut!AO33,Semaines!$C$2:$L$523,10,FALSE),IF($AE33=2016,VLOOKUP(Brut!AO33,Semaines!$D$2:$L$523,9,FALSE),IF($AE33=2017,VLOOKUP(Brut!AO33,Semaines!$E$2:$L$523,8,FALSE),IF($AE33=2018,VLOOKUP(Brut!AO33,Semaines!$F$2:$L$523,7,FALSE),IF($AE33=2019,VLOOKUP(Brut!AO33,Semaines!$G$2:$L$523,6,FALSE),IF($AE33=2020,VLOOKUP(Brut!AO33,Semaines!$H$2:$L$523,5,FALSE),IF($AE33=2021,VLOOKUP(Brut!AO33,Semaines!$I$2:$L$523,4,FALSE),IF($AE33=2022,VLOOKUP(Brut!AO33,Semaines!$J$2:$L$523,3,FALSE),""))))))))))),IF(AL33="",IF($AE33=2013,VLOOKUP(Brut!AO33,Semaines!$A$2:$L$523,12,FALSE),IF($AE33=2014,VLOOKUP(Brut!AO33,Semaines!$B$2:$L$523,11,FALSE),IF($AE33=2015,VLOOKUP(Brut!AO33,Semaines!$C$2:$L$523,10,FALSE),IF($AE33=2016,VLOOKUP(Brut!AO33,Semaines!$D$2:$L$523,9,FALSE),IF($AE33=2017,VLOOKUP(Brut!AO33,Semaines!$E$2:$L$523,8,FALSE),IF($AE33=2018,VLOOKUP(Brut!AO33,Semaines!$F$2:$L$523,7,FALSE),IF($AE33=2019,VLOOKUP(Brut!AO33,Semaines!$G$2:$L$523,6,FALSE),IF($AE33=2020,VLOOKUP(Brut!AO33,Semaines!$H$2:$L$523,5,FALSE),IF($AE33=2021,VLOOKUP(Brut!AO33,Semaines!$I$2:$L$523,4,FALSE),IF($AE33=2022,VLOOKUP(Brut!AO33,Semaines!$J$2:$L$523,3,FALSE),"")))))))))),IF(AK33="","",IF($AE33=2013,VLOOKUP(Brut!AO33,Semaines!$A$2:$L$523,12,FALSE),IF($AE33=2014,VLOOKUP(Brut!AO33,Semaines!$B$2:$L$523,11,FALSE),IF($AE33=2015,VLOOKUP(Brut!AO33,Semaines!$C$2:$L$523,10,FALSE),IF($AE33=2016,VLOOKUP(Brut!AO33,Semaines!$D$2:$L$523,9,FALSE),IF($AE33=2017,VLOOKUP(Brut!AO33,Semaines!$E$2:$L$523,8,FALSE),IF($AE33=2018,VLOOKUP(Brut!AO33,Semaines!$F$2:$L$523,7,FALSE),IF($AE33=2019,VLOOKUP(Brut!AO33,Semaines!$G$2:$L$523,6,FALSE),IF($AE33=2020,VLOOKUP(Brut!AO33,Semaines!$H$2:$L$523,5,FALSE),IF($AE33=2021,VLOOKUP(Brut!AO33,Semaines!$I$2:$L$523,4,FALSE),IF($AE33=2022,VLOOKUP(Brut!AO33,Semaines!$J$2:$L$523,3,FALSE),""))))))))))))),IF(AND(MONTH(AN33)=12,_xlfn.ISOWEEKNUM(AN33)=1),YEAR(AN33)+1,YEAR(AN33)))</f>
        <v/>
      </c>
      <c r="AQ33" s="132"/>
      <c r="AR33" s="133"/>
      <c r="AS33" s="210"/>
      <c r="AT33" s="209"/>
      <c r="AU33" s="208"/>
      <c r="AV33" s="208"/>
      <c r="AW33" s="118" t="str">
        <f>IF($AE33=2013,VLOOKUP(Brut!AW33,Semaines!$A$2:$L$523,11,FALSE),IF($AE33=2014,VLOOKUP(Brut!AW33,Semaines!$B$2:$L$523,10,FALSE),IF($AE33=2015,VLOOKUP(Brut!AW33,Semaines!$C$2:$L$523,9,FALSE),IF($AE33=2016,VLOOKUP(Brut!AW33,Semaines!$D$2:$L$523,8,FALSE),IF($AE33=2017,VLOOKUP(Brut!AW33,Semaines!$E$2:$L$523,7,FALSE),IF($AE33=2018,VLOOKUP(Brut!AW33,Semaines!$F$2:$L$523,6,FALSE),IF($AE33=2019,VLOOKUP(Brut!AW33,Semaines!$G$2:$L$523,5,FALSE),IF($AE33=2020,VLOOKUP(Brut!AW33,Semaines!$H$2:$L$523,4,FALSE),IF($AE33=2021,VLOOKUP(Brut!AW33,Semaines!$I$2:$L$523,3,FALSE),IF($AE33=2022,VLOOKUP(Brut!AW33,Semaines!$J$2:$L$523,2,FALSE),""))))))))))</f>
        <v/>
      </c>
      <c r="AX33" s="119" t="str">
        <f>IF($AE33=2013,VLOOKUP(Brut!AW33,Semaines!$A$2:$L$523,12,FALSE),IF($AE33=2014,VLOOKUP(Brut!AW33,Semaines!$B$2:$L$523,11,FALSE),IF($AE33=2015,VLOOKUP(Brut!AW33,Semaines!$C$2:$L$523,10,FALSE),IF($AE33=2016,VLOOKUP(Brut!AW33,Semaines!$D$2:$L$523,9,FALSE),IF($AE33=2017,VLOOKUP(Brut!AW33,Semaines!$E$2:$L$523,8,FALSE),IF($AE33=2018,VLOOKUP(Brut!AW33,Semaines!$F$2:$L$523,7,FALSE),IF($AE33=2019,VLOOKUP(Brut!AW33,Semaines!$G$2:$L$523,6,FALSE),IF($AE33=2020,VLOOKUP(Brut!AW33,Semaines!$H$2:$L$523,5,FALSE),IF($AE33=2021,VLOOKUP(Brut!AW33,Semaines!$I$2:$L$523,4,FALSE),IF($AE33=2022,VLOOKUP(Brut!AW33,Semaines!$J$2:$L$523,3,FALSE),""))))))))))</f>
        <v/>
      </c>
      <c r="AY33" s="134"/>
      <c r="AZ33" s="133"/>
      <c r="BA33" s="118" t="str">
        <f>IF($AE33=2013,VLOOKUP(Brut!BA33,Semaines!$A$2:$L$523,11,FALSE),IF($AE33=2014,VLOOKUP(Brut!BA33,Semaines!$B$2:$L$523,10,FALSE),IF($AE33=2015,VLOOKUP(Brut!BA33,Semaines!$C$2:$L$523,9,FALSE),IF($AE33=2016,VLOOKUP(Brut!BA33,Semaines!$D$2:$L$523,8,FALSE),IF($AE33=2017,VLOOKUP(Brut!BA33,Semaines!$E$2:$L$523,7,FALSE),IF($AE33=2018,VLOOKUP(Brut!BA33,Semaines!$F$2:$L$523,6,FALSE),IF($AE33=2019,VLOOKUP(Brut!BA33,Semaines!$G$2:$L$523,5,FALSE),IF($AE33=2020,VLOOKUP(Brut!BA33,Semaines!$H$2:$L$523,4,FALSE),IF($AE33=2021,VLOOKUP(Brut!BA33,Semaines!$I$2:$L$523,3,FALSE),IF($AE33=2022,VLOOKUP(Brut!BA33,Semaines!$J$2:$L$523,2,FALSE),""))))))))))</f>
        <v/>
      </c>
      <c r="BB33" s="119" t="str">
        <f>IF($AE33=2013,VLOOKUP(Brut!BA33,Semaines!$A$2:$L$523,12,FALSE),IF($AE33=2014,VLOOKUP(Brut!BA33,Semaines!$B$2:$L$523,11,FALSE),IF($AE33=2015,VLOOKUP(Brut!BA33,Semaines!$C$2:$L$523,10,FALSE),IF($AE33=2016,VLOOKUP(Brut!BA33,Semaines!$D$2:$L$523,9,FALSE),IF($AE33=2017,VLOOKUP(Brut!BA33,Semaines!$E$2:$L$523,8,FALSE),IF($AE33=2018,VLOOKUP(Brut!BA33,Semaines!$F$2:$L$523,7,FALSE),IF($AE33=2019,VLOOKUP(Brut!BA33,Semaines!$G$2:$L$523,6,FALSE),IF($AE33=2020,VLOOKUP(Brut!BA33,Semaines!$H$2:$L$523,5,FALSE),IF($AE33=2021,VLOOKUP(Brut!BA33,Semaines!$I$2:$L$523,4,FALSE),IF($AE33=2022,VLOOKUP(Brut!BA33,Semaines!$J$2:$L$523,3,FALSE),""))))))))))</f>
        <v/>
      </c>
      <c r="BC33" s="134"/>
      <c r="BD33" s="133"/>
      <c r="BE33" s="118" t="str">
        <f>IF($AE33=2013,VLOOKUP(Brut!BE33,Semaines!$A$2:$L$523,11,FALSE),IF($AE33=2014,VLOOKUP(Brut!BE33,Semaines!$B$2:$L$523,10,FALSE),IF($AE33=2015,VLOOKUP(Brut!BE33,Semaines!$C$2:$L$523,9,FALSE),IF($AE33=2016,VLOOKUP(Brut!BE33,Semaines!$D$2:$L$523,8,FALSE),IF($AE33=2017,VLOOKUP(Brut!BE33,Semaines!$E$2:$L$523,7,FALSE),IF($AE33=2018,VLOOKUP(Brut!BE33,Semaines!$F$2:$L$523,6,FALSE),IF($AE33=2019,VLOOKUP(Brut!BE33,Semaines!$G$2:$L$523,5,FALSE),IF($AE33=2020,VLOOKUP(Brut!BE33,Semaines!$H$2:$L$523,4,FALSE),IF($AE33=2021,VLOOKUP(Brut!BE33,Semaines!$I$2:$L$523,3,FALSE),IF($AE33=2022,VLOOKUP(Brut!BE33,Semaines!$J$2:$L$523,2,FALSE),""))))))))))</f>
        <v/>
      </c>
      <c r="BF33" s="119" t="str">
        <f>IF($AE33=2013,VLOOKUP(Brut!BE33,Semaines!$A$2:$L$523,12,FALSE),IF($AE33=2014,VLOOKUP(Brut!BE33,Semaines!$B$2:$L$523,11,FALSE),IF($AE33=2015,VLOOKUP(Brut!BE33,Semaines!$C$2:$L$523,10,FALSE),IF($AE33=2016,VLOOKUP(Brut!BE33,Semaines!$D$2:$L$523,9,FALSE),IF($AE33=2017,VLOOKUP(Brut!BE33,Semaines!$E$2:$L$523,8,FALSE),IF($AE33=2018,VLOOKUP(Brut!BE33,Semaines!$F$2:$L$523,7,FALSE),IF($AE33=2019,VLOOKUP(Brut!BE33,Semaines!$G$2:$L$523,6,FALSE),IF($AE33=2020,VLOOKUP(Brut!BE33,Semaines!$H$2:$L$523,5,FALSE),IF($AE33=2021,VLOOKUP(Brut!BE33,Semaines!$I$2:$L$523,4,FALSE),IF($AE33=2022,VLOOKUP(Brut!BE33,Semaines!$J$2:$L$523,3,FALSE),""))))))))))</f>
        <v/>
      </c>
      <c r="BG33" s="134"/>
      <c r="BH33" s="133"/>
      <c r="BI33" s="130" t="str">
        <f>IF(Import!AM23=0,"",Import!AM23)</f>
        <v/>
      </c>
      <c r="BJ33" s="118" t="str">
        <f t="array" ref="BJ33">IFERROR(IF(BI33="",IF(BG33="",IF(BE33="","",IF($AE33=2013,VLOOKUP(Brut!BE33+1,Semaines!$A$2:$L$523,11,FALSE),IF($AE33=2014,VLOOKUP(Brut!BE33+1,Semaines!$B$2:$L$523,10,FALSE),IF($AE33=2015,VLOOKUP(Brut!BE33+1,Semaines!$C$2:$L$523,9,FALSE),IF($AE33=2016,VLOOKUP(Brut!BE33+1,Semaines!$D$2:$L$523,8,FALSE),IF($AE33=2017,VLOOKUP(Brut!BE33+1,Semaines!$E$2:$L$523,7,FALSE),IF($AE33=2018,VLOOKUP(Brut!BE33+1,Semaines!$F$2:$L$523,6,FALSE),IF($AE33=2019,VLOOKUP(Brut!BE33+1,Semaines!$G$2:$L$523,5,FALSE),IF($AE33=2020,VLOOKUP(Brut!BE33+1,Semaines!$H$2:$L$523,4,FALSE),IF($AE33=2021,VLOOKUP(Brut!BE33+1,Semaines!$I$2:$L$523,3,FALSE),IF($AE33=2022,VLOOKUP(Brut!BE33+1,Semaines!$J$2:$L$523,2,FALSE),""))))))))))),IF(BH33="",IF($AE33=2013,VLOOKUP(Brut!BE33+1,Semaines!$A$2:$L$523,11,FALSE),IF($AE33=2014,VLOOKUP(Brut!BE33+1,Semaines!$B$2:$L$523,10,FALSE),IF($AE33=2015,VLOOKUP(Brut!BE33+1,Semaines!$C$2:$L$523,9,FALSE),IF($AE33=2016,VLOOKUP(Brut!BE33+1,Semaines!$D$2:$L$523,8,FALSE),IF($AE33=2017,VLOOKUP(Brut!BE33+1,Semaines!$E$2:$L$523,7,FALSE),IF($AE33=2018,VLOOKUP(Brut!BE33+1,Semaines!$F$2:$L$523,6,FALSE),IF($AE33=2019,VLOOKUP(Brut!BE33+1,Semaines!$G$2:$L$523,5,FALSE),IF($AE33=2020,VLOOKUP(Brut!BE33+1,Semaines!$H$2:$L$523,4,FALSE),IF($AE33=2021,VLOOKUP(Brut!BE33+1,Semaines!$I$2:$L$523,3,FALSE),IF($AE33=2022,VLOOKUP(Brut!BE33+1,Semaines!$J$2:$L$523,2,FALSE),"")))))))))),IF($AE33=2013,VLOOKUP(Brut!BG33+1,Semaines!$A$2:$L$523,11,FALSE),IF($AE33=2014,VLOOKUP(Brut!BG33+1,Semaines!$B$2:$L$523,10,FALSE),IF($AE33=2015,VLOOKUP(Brut!BG33+1,Semaines!$C$2:$L$523,9,FALSE),IF($AE33=2016,VLOOKUP(Brut!BG33+1,Semaines!$D$2:$L$523,8,FALSE),IF($AE33=2017,VLOOKUP(Brut!BG33+1,Semaines!$E$2:$L$523,7,FALSE),IF($AE33=2018,VLOOKUP(Brut!BG33+1,Semaines!$F$2:$L$523,6,FALSE),IF($AE33=2019,VLOOKUP(Brut!BG33+1,Semaines!$G$2:$L$523,5,FALSE),IF($AE33=2020,VLOOKUP(Brut!BG33+1,Semaines!$H$2:$L$523,4,FALSE),IF($AE33=2021,VLOOKUP(Brut!BG33+1,Semaines!$I$2:$L$523,3,FALSE),IF($AE33=2022,VLOOKUP(Brut!BG33+1,Semaines!$J$2:$L$523,2,FALSE),"")))))))))))),_xlfn.ISOWEEKNUM(BI33)),"")</f>
        <v/>
      </c>
      <c r="BK33" s="119" t="str">
        <f>IF(BI33="",IF(BH33="",IF(BF33="","",IF($AE33=2013,VLOOKUP(Brut!BJ33,Semaines!$A$2:$L$523,12,FALSE),IF($AE33=2014,VLOOKUP(Brut!BJ33,Semaines!$B$2:$L$523,11,FALSE),IF($AE33=2015,VLOOKUP(Brut!BJ33,Semaines!$C$2:$L$523,10,FALSE),IF($AE33=2016,VLOOKUP(Brut!BJ33,Semaines!$D$2:$L$523,9,FALSE),IF($AE33=2017,VLOOKUP(Brut!BJ33,Semaines!$E$2:$L$523,8,FALSE),IF($AE33=2018,VLOOKUP(Brut!BJ33,Semaines!$F$2:$L$523,7,FALSE),IF($AE33=2019,VLOOKUP(Brut!BJ33,Semaines!$G$2:$L$523,6,FALSE),IF($AE33=2020,VLOOKUP(Brut!BJ33,Semaines!$H$2:$L$523,5,FALSE),IF($AE33=2021,VLOOKUP(Brut!BJ33,Semaines!$I$2:$L$523,4,FALSE),IF($AE33=2022,VLOOKUP(Brut!BJ33,Semaines!$J$2:$L$523,3,FALSE),""))))))))))),IF(BG33="",IF($AE33=2013,VLOOKUP(Brut!BJ33,Semaines!$A$2:$L$523,12,FALSE),IF($AE33=2014,VLOOKUP(Brut!BJ33,Semaines!$B$2:$L$523,11,FALSE),IF($AE33=2015,VLOOKUP(Brut!BJ33,Semaines!$C$2:$L$523,10,FALSE),IF($AE33=2016,VLOOKUP(Brut!BJ33,Semaines!$D$2:$L$523,9,FALSE),IF($AE33=2017,VLOOKUP(Brut!BJ33,Semaines!$E$2:$L$523,8,FALSE),IF($AE33=2018,VLOOKUP(Brut!BJ33,Semaines!$F$2:$L$523,7,FALSE),IF($AE33=2019,VLOOKUP(Brut!BJ33,Semaines!$G$2:$L$523,6,FALSE),IF($AE33=2020,VLOOKUP(Brut!BJ33,Semaines!$H$2:$L$523,5,FALSE),IF($AE33=2021,VLOOKUP(Brut!BJ33,Semaines!$I$2:$L$523,4,FALSE),IF($AE33=2022,VLOOKUP(Brut!BJ33,Semaines!$J$2:$L$523,3,FALSE),"")))))))))),IF(BF33="","",IF($AE33=2013,VLOOKUP(Brut!BJ33,Semaines!$A$2:$L$523,12,FALSE),IF($AE33=2014,VLOOKUP(Brut!BJ33,Semaines!$B$2:$L$523,11,FALSE),IF($AE33=2015,VLOOKUP(Brut!BJ33,Semaines!$C$2:$L$523,10,FALSE),IF($AE33=2016,VLOOKUP(Brut!BJ33,Semaines!$D$2:$L$523,9,FALSE),IF($AE33=2017,VLOOKUP(Brut!BJ33,Semaines!$E$2:$L$523,8,FALSE),IF($AE33=2018,VLOOKUP(Brut!BJ33,Semaines!$F$2:$L$523,7,FALSE),IF($AE33=2019,VLOOKUP(Brut!BJ33,Semaines!$G$2:$L$523,6,FALSE),IF($AE33=2020,VLOOKUP(Brut!BJ33,Semaines!$H$2:$L$523,5,FALSE),IF($AE33=2021,VLOOKUP(Brut!BJ33,Semaines!$I$2:$L$523,4,FALSE),IF($AE33=2022,VLOOKUP(Brut!BJ33,Semaines!$J$2:$L$523,3,FALSE),""))))))))))))),IF(AND(MONTH(BI33)=12,_xlfn.ISOWEEKNUM(BI33)=1),YEAR(BI33)+1,YEAR(BI33)))</f>
        <v/>
      </c>
      <c r="BL33" s="132"/>
      <c r="BM33" s="133"/>
      <c r="BN33" s="118" t="str">
        <f>IF($AE33=2013,VLOOKUP(Brut!BN33,Semaines!$A$2:$L$523,11,FALSE),IF($AE33=2014,VLOOKUP(Brut!BN33,Semaines!$B$2:$L$523,10,FALSE),IF($AE33=2015,VLOOKUP(Brut!BN33,Semaines!$C$2:$L$523,9,FALSE),IF($AE33=2016,VLOOKUP(Brut!BN33,Semaines!$D$2:$L$523,8,FALSE),IF($AE33=2017,VLOOKUP(Brut!BN33,Semaines!$E$2:$L$523,7,FALSE),IF($AE33=2018,VLOOKUP(Brut!BN33,Semaines!$F$2:$L$523,6,FALSE),IF($AE33=2019,VLOOKUP(Brut!BN33,Semaines!$G$2:$L$523,5,FALSE),IF($AE33=2020,VLOOKUP(Brut!BN33,Semaines!$H$2:$L$523,4,FALSE),IF($AE33=2021,VLOOKUP(Brut!BN33,Semaines!$I$2:$L$523,3,FALSE),IF($AE33=2022,VLOOKUP(Brut!BN33,Semaines!$J$2:$L$523,2,FALSE),""))))))))))</f>
        <v/>
      </c>
      <c r="BO33" s="119" t="str">
        <f>IF($AE33=2013,VLOOKUP(Brut!BN33,Semaines!$A$2:$L$523,12,FALSE),IF($AE33=2014,VLOOKUP(Brut!BN33,Semaines!$B$2:$L$523,11,FALSE),IF($AE33=2015,VLOOKUP(Brut!BN33,Semaines!$C$2:$L$523,10,FALSE),IF($AE33=2016,VLOOKUP(Brut!BN33,Semaines!$D$2:$L$523,9,FALSE),IF($AE33=2017,VLOOKUP(Brut!BN33,Semaines!$E$2:$L$523,8,FALSE),IF($AE33=2018,VLOOKUP(Brut!BN33,Semaines!$F$2:$L$523,7,FALSE),IF($AE33=2019,VLOOKUP(Brut!BN33,Semaines!$G$2:$L$523,6,FALSE),IF($AE33=2020,VLOOKUP(Brut!BN33,Semaines!$H$2:$L$523,5,FALSE),IF($AE33=2021,VLOOKUP(Brut!BN33,Semaines!$I$2:$L$523,4,FALSE),IF($AE33=2022,VLOOKUP(Brut!BN33,Semaines!$J$2:$L$523,3,FALSE),""))))))))))</f>
        <v/>
      </c>
      <c r="BP33" s="134"/>
      <c r="BQ33" s="133"/>
      <c r="BR33" s="208"/>
      <c r="BS33" s="118" t="str">
        <f>IF($AE33=2013,VLOOKUP(Brut!BS33,Semaines!$A$2:$L$523,11,FALSE),IF($AE33=2014,VLOOKUP(Brut!BS33,Semaines!$B$2:$L$523,10,FALSE),IF($AE33=2015,VLOOKUP(Brut!BS33,Semaines!$C$2:$L$523,9,FALSE),IF($AE33=2016,VLOOKUP(Brut!BS33,Semaines!$D$2:$L$523,8,FALSE),IF($AE33=2017,VLOOKUP(Brut!BS33,Semaines!$E$2:$L$523,7,FALSE),IF($AE33=2018,VLOOKUP(Brut!BS33,Semaines!$F$2:$L$523,6,FALSE),IF($AE33=2019,VLOOKUP(Brut!BS33,Semaines!$G$2:$L$523,5,FALSE),IF($AE33=2020,VLOOKUP(Brut!BS33,Semaines!$H$2:$L$523,4,FALSE),IF($AE33=2021,VLOOKUP(Brut!BS33,Semaines!$I$2:$L$523,3,FALSE),IF($AE33=2022,VLOOKUP(Brut!BS33,Semaines!$J$2:$L$523,2,FALSE),""))))))))))</f>
        <v/>
      </c>
      <c r="BT33" s="119" t="str">
        <f>IF($AE33=2013,VLOOKUP(Brut!BS33,Semaines!$A$2:$L$523,12,FALSE),IF($AE33=2014,VLOOKUP(Brut!BS33,Semaines!$B$2:$L$523,11,FALSE),IF($AE33=2015,VLOOKUP(Brut!BS33,Semaines!$C$2:$L$523,10,FALSE),IF($AE33=2016,VLOOKUP(Brut!BS33,Semaines!$D$2:$L$523,9,FALSE),IF($AE33=2017,VLOOKUP(Brut!BS33,Semaines!$E$2:$L$523,8,FALSE),IF($AE33=2018,VLOOKUP(Brut!BS33,Semaines!$F$2:$L$523,7,FALSE),IF($AE33=2019,VLOOKUP(Brut!BS33,Semaines!$G$2:$L$523,6,FALSE),IF($AE33=2020,VLOOKUP(Brut!BS33,Semaines!$H$2:$L$523,5,FALSE),IF($AE33=2021,VLOOKUP(Brut!BS33,Semaines!$I$2:$L$523,4,FALSE),IF($AE33=2022,VLOOKUP(Brut!BS33,Semaines!$J$2:$L$523,3,FALSE),""))))))))))</f>
        <v/>
      </c>
      <c r="BU33" s="134"/>
      <c r="BV33" s="133"/>
      <c r="BW33" s="208"/>
      <c r="BX33" s="118" t="str">
        <f>IF($AE33=2013,VLOOKUP(Brut!BX33,Semaines!$A$2:$L$523,11,FALSE),IF($AE33=2014,VLOOKUP(Brut!BX33,Semaines!$B$2:$L$523,10,FALSE),IF($AE33=2015,VLOOKUP(Brut!BX33,Semaines!$C$2:$L$523,9,FALSE),IF($AE33=2016,VLOOKUP(Brut!BX33,Semaines!$D$2:$L$523,8,FALSE),IF($AE33=2017,VLOOKUP(Brut!BX33,Semaines!$E$2:$L$523,7,FALSE),IF($AE33=2018,VLOOKUP(Brut!BX33,Semaines!$F$2:$L$523,6,FALSE),IF($AE33=2019,VLOOKUP(Brut!BX33,Semaines!$G$2:$L$523,5,FALSE),IF($AE33=2020,VLOOKUP(Brut!BX33,Semaines!$H$2:$L$523,4,FALSE),IF($AE33=2021,VLOOKUP(Brut!BX33,Semaines!$I$2:$L$523,3,FALSE),IF($AE33=2022,VLOOKUP(Brut!BX33,Semaines!$J$2:$L$523,2,FALSE),""))))))))))</f>
        <v/>
      </c>
      <c r="BY33" s="119" t="str">
        <f>IF($AE33=2013,VLOOKUP(Brut!BX33,Semaines!$A$2:$L$523,12,FALSE),IF($AE33=2014,VLOOKUP(Brut!BX33,Semaines!$B$2:$L$523,11,FALSE),IF($AE33=2015,VLOOKUP(Brut!BX33,Semaines!$C$2:$L$523,10,FALSE),IF($AE33=2016,VLOOKUP(Brut!BX33,Semaines!$D$2:$L$523,9,FALSE),IF($AE33=2017,VLOOKUP(Brut!BX33,Semaines!$E$2:$L$523,8,FALSE),IF($AE33=2018,VLOOKUP(Brut!BX33,Semaines!$F$2:$L$523,7,FALSE),IF($AE33=2019,VLOOKUP(Brut!BX33,Semaines!$G$2:$L$523,6,FALSE),IF($AE33=2020,VLOOKUP(Brut!BX33,Semaines!$H$2:$L$523,5,FALSE),IF($AE33=2021,VLOOKUP(Brut!BX33,Semaines!$I$2:$L$523,4,FALSE),IF($AE33=2022,VLOOKUP(Brut!BX33,Semaines!$J$2:$L$523,3,FALSE),""))))))))))</f>
        <v/>
      </c>
      <c r="BZ33" s="134"/>
      <c r="CA33" s="133"/>
      <c r="CB33" s="130" t="str">
        <f>IF(Import!AQ23=0,"",Import!AQ23)</f>
        <v/>
      </c>
      <c r="CC33" s="118" t="str">
        <f t="array" ref="CC33">IFERROR(IF(CB33="",IF(BZ33="",IF(BX33="","",IF($AE33=2013,VLOOKUP(Brut!BX33+1,Semaines!$A$2:$L$523,11,FALSE),IF($AE33=2014,VLOOKUP(Brut!BX33+1,Semaines!$B$2:$L$523,10,FALSE),IF($AE33=2015,VLOOKUP(Brut!BX33+1,Semaines!$C$2:$L$523,9,FALSE),IF($AE33=2016,VLOOKUP(Brut!BX33+1,Semaines!$D$2:$L$523,8,FALSE),IF($AE33=2017,VLOOKUP(Brut!BX33+1,Semaines!$E$2:$L$523,7,FALSE),IF($AE33=2018,VLOOKUP(Brut!BX33+1,Semaines!$F$2:$L$523,6,FALSE),IF($AE33=2019,VLOOKUP(Brut!BX33+1,Semaines!$G$2:$L$523,5,FALSE),IF($AE33=2020,VLOOKUP(Brut!BX33+1,Semaines!$H$2:$L$523,4,FALSE),IF($AE33=2021,VLOOKUP(Brut!BX33+1,Semaines!$I$2:$L$523,3,FALSE),IF($AE33=2022,VLOOKUP(Brut!BX33+1,Semaines!$J$2:$L$523,2,FALSE),""))))))))))),IF(CA33="",IF($AE33=2013,VLOOKUP(Brut!BX33+1,Semaines!$A$2:$L$523,11,FALSE),IF($AE33=2014,VLOOKUP(Brut!BX33+1,Semaines!$B$2:$L$523,10,FALSE),IF($AE33=2015,VLOOKUP(Brut!BX33+1,Semaines!$C$2:$L$523,9,FALSE),IF($AE33=2016,VLOOKUP(Brut!BX33+1,Semaines!$D$2:$L$523,8,FALSE),IF($AE33=2017,VLOOKUP(Brut!BX33+1,Semaines!$E$2:$L$523,7,FALSE),IF($AE33=2018,VLOOKUP(Brut!BX33+1,Semaines!$F$2:$L$523,6,FALSE),IF($AE33=2019,VLOOKUP(Brut!BX33+1,Semaines!$G$2:$L$523,5,FALSE),IF($AE33=2020,VLOOKUP(Brut!BX33+1,Semaines!$H$2:$L$523,4,FALSE),IF($AE33=2021,VLOOKUP(Brut!BX33+1,Semaines!$I$2:$L$523,3,FALSE),IF($AE33=2022,VLOOKUP(Brut!BX33+1,Semaines!$J$2:$L$523,2,FALSE),"")))))))))),IF($AE33=2013,VLOOKUP(Brut!BZ33+1,Semaines!$A$2:$L$523,11,FALSE),IF($AE33=2014,VLOOKUP(Brut!BZ33+1,Semaines!$B$2:$L$523,10,FALSE),IF($AE33=2015,VLOOKUP(Brut!BZ33+1,Semaines!$C$2:$L$523,9,FALSE),IF($AE33=2016,VLOOKUP(Brut!BZ33+1,Semaines!$D$2:$L$523,8,FALSE),IF($AE33=2017,VLOOKUP(Brut!BZ33+1,Semaines!$E$2:$L$523,7,FALSE),IF($AE33=2018,VLOOKUP(Brut!BZ33+1,Semaines!$F$2:$L$523,6,FALSE),IF($AE33=2019,VLOOKUP(Brut!BZ33+1,Semaines!$G$2:$L$523,5,FALSE),IF($AE33=2020,VLOOKUP(Brut!BZ33+1,Semaines!$H$2:$L$523,4,FALSE),IF($AE33=2021,VLOOKUP(Brut!BZ33+1,Semaines!$I$2:$L$523,3,FALSE),IF($AE33=2022,VLOOKUP(Brut!BZ33+1,Semaines!$J$2:$L$523,2,FALSE),"")))))))))))),_xlfn.ISOWEEKNUM(CB33)),"")</f>
        <v/>
      </c>
      <c r="CD33" s="119" t="str">
        <f>IF(CB33="",IF(CA33="",IF(BY33="","",IF($AE33=2013,VLOOKUP(Brut!CC33,Semaines!$A$2:$L$523,12,FALSE),IF($AE33=2014,VLOOKUP(Brut!CC33,Semaines!$B$2:$L$523,11,FALSE),IF($AE33=2015,VLOOKUP(Brut!CC33,Semaines!$C$2:$L$523,10,FALSE),IF($AE33=2016,VLOOKUP(Brut!CC33,Semaines!$D$2:$L$523,9,FALSE),IF($AE33=2017,VLOOKUP(Brut!CC33,Semaines!$E$2:$L$523,8,FALSE),IF($AE33=2018,VLOOKUP(Brut!CC33,Semaines!$F$2:$L$523,7,FALSE),IF($AE33=2019,VLOOKUP(Brut!CC33,Semaines!$G$2:$L$523,6,FALSE),IF($AE33=2020,VLOOKUP(Brut!CC33,Semaines!$H$2:$L$523,5,FALSE),IF($AE33=2021,VLOOKUP(Brut!CC33,Semaines!$I$2:$L$523,4,FALSE),IF($AE33=2022,VLOOKUP(Brut!CC33,Semaines!$J$2:$L$523,3,FALSE),""))))))))))),IF(BZ33="",IF($AE33=2013,VLOOKUP(Brut!CC33,Semaines!$A$2:$L$523,12,FALSE),IF($AE33=2014,VLOOKUP(Brut!CC33,Semaines!$B$2:$L$523,11,FALSE),IF($AE33=2015,VLOOKUP(Brut!CC33,Semaines!$C$2:$L$523,10,FALSE),IF($AE33=2016,VLOOKUP(Brut!CC33,Semaines!$D$2:$L$523,9,FALSE),IF($AE33=2017,VLOOKUP(Brut!CC33,Semaines!$E$2:$L$523,8,FALSE),IF($AE33=2018,VLOOKUP(Brut!CC33,Semaines!$F$2:$L$523,7,FALSE),IF($AE33=2019,VLOOKUP(Brut!CC33,Semaines!$G$2:$L$523,6,FALSE),IF($AE33=2020,VLOOKUP(Brut!CC33,Semaines!$H$2:$L$523,5,FALSE),IF($AE33=2021,VLOOKUP(Brut!CC33,Semaines!$I$2:$L$523,4,FALSE),IF($AE33=2022,VLOOKUP(Brut!CC33,Semaines!$J$2:$L$523,3,FALSE),"")))))))))),IF(BY33="","",IF($AE33=2013,VLOOKUP(Brut!CC33,Semaines!$A$2:$L$523,12,FALSE),IF($AE33=2014,VLOOKUP(Brut!CC33,Semaines!$B$2:$L$523,11,FALSE),IF($AE33=2015,VLOOKUP(Brut!CC33,Semaines!$C$2:$L$523,10,FALSE),IF($AE33=2016,VLOOKUP(Brut!CC33,Semaines!$D$2:$L$523,9,FALSE),IF($AE33=2017,VLOOKUP(Brut!CC33,Semaines!$E$2:$L$523,8,FALSE),IF($AE33=2018,VLOOKUP(Brut!CC33,Semaines!$F$2:$L$523,7,FALSE),IF($AE33=2019,VLOOKUP(Brut!CC33,Semaines!$G$2:$L$523,6,FALSE),IF($AE33=2020,VLOOKUP(Brut!CC33,Semaines!$H$2:$L$523,5,FALSE),IF($AE33=2021,VLOOKUP(Brut!CC33,Semaines!$I$2:$L$523,4,FALSE),IF($AE33=2022,VLOOKUP(Brut!CC33,Semaines!$J$2:$L$523,3,FALSE),""))))))))))))),IF(AND(MONTH(CB33)=12,_xlfn.ISOWEEKNUM(CB33)=1),YEAR(CB33)+1,YEAR(CB33)))</f>
        <v/>
      </c>
      <c r="CE33" s="132"/>
      <c r="CF33" s="133"/>
      <c r="CG33" s="118" t="str">
        <f>IF($AE33=2013,VLOOKUP(Brut!CG33,Semaines!$A$2:$L$523,11,FALSE),IF($AE33=2014,VLOOKUP(Brut!CG33,Semaines!$B$2:$L$523,10,FALSE),IF($AE33=2015,VLOOKUP(Brut!CG33,Semaines!$C$2:$L$523,9,FALSE),IF($AE33=2016,VLOOKUP(Brut!CG33,Semaines!$D$2:$L$523,8,FALSE),IF($AE33=2017,VLOOKUP(Brut!CG33,Semaines!$E$2:$L$523,7,FALSE),IF($AE33=2018,VLOOKUP(Brut!CG33,Semaines!$F$2:$L$523,6,FALSE),IF($AE33=2019,VLOOKUP(Brut!CG33,Semaines!$G$2:$L$523,5,FALSE),IF($AE33=2020,VLOOKUP(Brut!CG33,Semaines!$H$2:$L$523,4,FALSE),IF($AE33=2021,VLOOKUP(Brut!CG33,Semaines!$I$2:$L$523,3,FALSE),IF($AE33=2022,VLOOKUP(Brut!CG33,Semaines!$J$2:$L$523,2,FALSE),""))))))))))</f>
        <v/>
      </c>
      <c r="CH33" s="119" t="str">
        <f>IF($AE33=2013,VLOOKUP(Brut!CG33,Semaines!$A$2:$L$523,12,FALSE),IF($AE33=2014,VLOOKUP(Brut!CG33,Semaines!$B$2:$L$523,11,FALSE),IF($AE33=2015,VLOOKUP(Brut!CG33,Semaines!$C$2:$L$523,10,FALSE),IF($AE33=2016,VLOOKUP(Brut!CG33,Semaines!$D$2:$L$523,9,FALSE),IF($AE33=2017,VLOOKUP(Brut!CG33,Semaines!$E$2:$L$523,8,FALSE),IF($AE33=2018,VLOOKUP(Brut!CG33,Semaines!$F$2:$L$523,7,FALSE),IF($AE33=2019,VLOOKUP(Brut!CG33,Semaines!$G$2:$L$523,6,FALSE),IF($AE33=2020,VLOOKUP(Brut!CG33,Semaines!$H$2:$L$523,5,FALSE),IF($AE33=2021,VLOOKUP(Brut!CG33,Semaines!$I$2:$L$523,4,FALSE),IF($AE33=2022,VLOOKUP(Brut!CG33,Semaines!$J$2:$L$523,3,FALSE),""))))))))))</f>
        <v/>
      </c>
      <c r="CI33" s="134"/>
      <c r="CJ33" s="133"/>
      <c r="CK33" s="208"/>
      <c r="CL33" s="118" t="str">
        <f>IF($AE33=2013,VLOOKUP(Brut!CL33,Semaines!$A$2:$L$523,11,FALSE),IF($AE33=2014,VLOOKUP(Brut!CL33,Semaines!$B$2:$L$523,10,FALSE),IF($AE33=2015,VLOOKUP(Brut!CL33,Semaines!$C$2:$L$523,9,FALSE),IF($AE33=2016,VLOOKUP(Brut!CL33,Semaines!$D$2:$L$523,8,FALSE),IF($AE33=2017,VLOOKUP(Brut!CL33,Semaines!$E$2:$L$523,7,FALSE),IF($AE33=2018,VLOOKUP(Brut!CL33,Semaines!$F$2:$L$523,6,FALSE),IF($AE33=2019,VLOOKUP(Brut!CL33,Semaines!$G$2:$L$523,5,FALSE),IF($AE33=2020,VLOOKUP(Brut!CL33,Semaines!$H$2:$L$523,4,FALSE),IF($AE33=2021,VLOOKUP(Brut!CL33,Semaines!$I$2:$L$523,3,FALSE),IF($AE33=2022,VLOOKUP(Brut!CL33,Semaines!$J$2:$L$523,2,FALSE),""))))))))))</f>
        <v/>
      </c>
      <c r="CM33" s="119" t="str">
        <f>IF($AE33=2013,VLOOKUP(Brut!CL33,Semaines!$A$2:$L$523,12,FALSE),IF($AE33=2014,VLOOKUP(Brut!CL33,Semaines!$B$2:$L$523,11,FALSE),IF($AE33=2015,VLOOKUP(Brut!CL33,Semaines!$C$2:$L$523,10,FALSE),IF($AE33=2016,VLOOKUP(Brut!CL33,Semaines!$D$2:$L$523,9,FALSE),IF($AE33=2017,VLOOKUP(Brut!CL33,Semaines!$E$2:$L$523,8,FALSE),IF($AE33=2018,VLOOKUP(Brut!CL33,Semaines!$F$2:$L$523,7,FALSE),IF($AE33=2019,VLOOKUP(Brut!CL33,Semaines!$G$2:$L$523,6,FALSE),IF($AE33=2020,VLOOKUP(Brut!CL33,Semaines!$H$2:$L$523,5,FALSE),IF($AE33=2021,VLOOKUP(Brut!CL33,Semaines!$I$2:$L$523,4,FALSE),IF($AE33=2022,VLOOKUP(Brut!CL33,Semaines!$J$2:$L$523,3,FALSE),""))))))))))</f>
        <v/>
      </c>
      <c r="CN33" s="134"/>
      <c r="CO33" s="133"/>
      <c r="CP33" s="118" t="str">
        <f>IF($AE33=2013,VLOOKUP(Brut!CP33,Semaines!$A$2:$L$523,11,FALSE),IF($AE33=2014,VLOOKUP(Brut!CP33,Semaines!$B$2:$L$523,10,FALSE),IF($AE33=2015,VLOOKUP(Brut!CP33,Semaines!$C$2:$L$523,9,FALSE),IF($AE33=2016,VLOOKUP(Brut!CP33,Semaines!$D$2:$L$523,8,FALSE),IF($AE33=2017,VLOOKUP(Brut!CP33,Semaines!$E$2:$L$523,7,FALSE),IF($AE33=2018,VLOOKUP(Brut!CP33,Semaines!$F$2:$L$523,6,FALSE),IF($AE33=2019,VLOOKUP(Brut!CP33,Semaines!$G$2:$L$523,5,FALSE),IF($AE33=2020,VLOOKUP(Brut!CP33,Semaines!$H$2:$L$523,4,FALSE),IF($AE33=2021,VLOOKUP(Brut!CP33,Semaines!$I$2:$L$523,3,FALSE),IF($AE33=2022,VLOOKUP(Brut!CP33,Semaines!$J$2:$L$523,2,FALSE),""))))))))))</f>
        <v/>
      </c>
      <c r="CQ33" s="119" t="str">
        <f>IF($AE33=2013,VLOOKUP(Brut!CP33,Semaines!$A$2:$L$523,12,FALSE),IF($AE33=2014,VLOOKUP(Brut!CP33,Semaines!$B$2:$L$523,11,FALSE),IF($AE33=2015,VLOOKUP(Brut!CP33,Semaines!$C$2:$L$523,10,FALSE),IF($AE33=2016,VLOOKUP(Brut!CP33,Semaines!$D$2:$L$523,9,FALSE),IF($AE33=2017,VLOOKUP(Brut!CP33,Semaines!$E$2:$L$523,8,FALSE),IF($AE33=2018,VLOOKUP(Brut!CP33,Semaines!$F$2:$L$523,7,FALSE),IF($AE33=2019,VLOOKUP(Brut!CP33,Semaines!$G$2:$L$523,6,FALSE),IF($AE33=2020,VLOOKUP(Brut!CP33,Semaines!$H$2:$L$523,5,FALSE),IF($AE33=2021,VLOOKUP(Brut!CP33,Semaines!$I$2:$L$523,4,FALSE),IF($AE33=2022,VLOOKUP(Brut!CP33,Semaines!$J$2:$L$523,3,FALSE),""))))))))))</f>
        <v/>
      </c>
      <c r="CR33" s="134"/>
      <c r="CS33" s="133"/>
      <c r="CT33" s="208"/>
      <c r="CU33" s="118" t="str">
        <f>IF($AE33=2013,VLOOKUP(Brut!CV33,Semaines!$A$2:$L$523,11,FALSE),IF($AE33=2014,VLOOKUP(Brut!CV33,Semaines!$B$2:$L$523,10,FALSE),IF($AE33=2015,VLOOKUP(Brut!CV33,Semaines!$C$2:$L$523,9,FALSE),IF($AE33=2016,VLOOKUP(Brut!CV33,Semaines!$D$2:$L$523,8,FALSE),IF($AE33=2017,VLOOKUP(Brut!CV33,Semaines!$E$2:$L$523,7,FALSE),IF($AE33=2018,VLOOKUP(Brut!CV33,Semaines!$F$2:$L$523,6,FALSE),IF($AE33=2019,VLOOKUP(Brut!CV33,Semaines!$G$2:$L$523,5,FALSE),IF($AE33=2020,VLOOKUP(Brut!CV33,Semaines!$H$2:$L$523,4,FALSE),IF($AE33=2021,VLOOKUP(Brut!CV33,Semaines!$I$2:$L$523,3,FALSE),IF($AE33=2022,VLOOKUP(Brut!CV33,Semaines!$J$2:$L$523,2,FALSE),""))))))))))</f>
        <v/>
      </c>
      <c r="CV33" s="119" t="str">
        <f>IF($AE33=2013,VLOOKUP(Brut!CV33,Semaines!$A$2:$L$523,12,FALSE),IF($AE33=2014,VLOOKUP(Brut!CV33,Semaines!$B$2:$L$523,11,FALSE),IF($AE33=2015,VLOOKUP(Brut!CV33,Semaines!$C$2:$L$523,10,FALSE),IF($AE33=2016,VLOOKUP(Brut!CV33,Semaines!$D$2:$L$523,9,FALSE),IF($AE33=2017,VLOOKUP(Brut!CV33,Semaines!$E$2:$L$523,8,FALSE),IF($AE33=2018,VLOOKUP(Brut!CV33,Semaines!$F$2:$L$523,7,FALSE),IF($AE33=2019,VLOOKUP(Brut!CV33,Semaines!$G$2:$L$523,6,FALSE),IF($AE33=2020,VLOOKUP(Brut!CV33,Semaines!$H$2:$L$523,5,FALSE),IF($AE33=2021,VLOOKUP(Brut!CV33,Semaines!$I$2:$L$523,4,FALSE),IF($AE33=2022,VLOOKUP(Brut!CV33,Semaines!$J$2:$L$523,3,FALSE),""))))))))))</f>
        <v/>
      </c>
      <c r="CW33" s="134"/>
      <c r="CX33" s="133"/>
      <c r="CY33" s="208"/>
      <c r="CZ33" s="118" t="str">
        <f>IF($AE33=2013,VLOOKUP(Brut!DB33,Semaines!$A$2:$L$523,11,FALSE),IF($AE33=2014,VLOOKUP(Brut!DB33,Semaines!$B$2:$L$523,10,FALSE),IF($AE33=2015,VLOOKUP(Brut!DB33,Semaines!$C$2:$L$523,9,FALSE),IF($AE33=2016,VLOOKUP(Brut!DB33,Semaines!$D$2:$L$523,8,FALSE),IF($AE33=2017,VLOOKUP(Brut!DB33,Semaines!$E$2:$L$523,7,FALSE),IF($AE33=2018,VLOOKUP(Brut!DB33,Semaines!$F$2:$L$523,6,FALSE),IF($AE33=2019,VLOOKUP(Brut!DB33,Semaines!$G$2:$L$523,5,FALSE),IF($AE33=2020,VLOOKUP(Brut!DB33,Semaines!$H$2:$L$523,4,FALSE),IF($AE33=2021,VLOOKUP(Brut!DB33,Semaines!$I$2:$L$523,3,FALSE),IF($AE33=2022,VLOOKUP(Brut!DB33,Semaines!$J$2:$L$523,2,FALSE),""))))))))))</f>
        <v/>
      </c>
      <c r="DA33" s="119" t="str">
        <f>IF($AE33=2013,VLOOKUP(Brut!DB33,Semaines!$A$2:$L$523,12,FALSE),IF($AE33=2014,VLOOKUP(Brut!DB33,Semaines!$B$2:$L$523,11,FALSE),IF($AE33=2015,VLOOKUP(Brut!DB33,Semaines!$C$2:$L$523,10,FALSE),IF($AE33=2016,VLOOKUP(Brut!DB33,Semaines!$D$2:$L$523,9,FALSE),IF($AE33=2017,VLOOKUP(Brut!DB33,Semaines!$E$2:$L$523,8,FALSE),IF($AE33=2018,VLOOKUP(Brut!DB33,Semaines!$F$2:$L$523,7,FALSE),IF($AE33=2019,VLOOKUP(Brut!DB33,Semaines!$G$2:$L$523,6,FALSE),IF($AE33=2020,VLOOKUP(Brut!DB33,Semaines!$H$2:$L$523,5,FALSE),IF($AE33=2021,VLOOKUP(Brut!DB33,Semaines!$I$2:$L$523,4,FALSE),IF($AE33=2022,VLOOKUP(Brut!DB33,Semaines!$J$2:$L$523,3,FALSE),""))))))))))</f>
        <v/>
      </c>
      <c r="DB33" s="134"/>
      <c r="DC33" s="133"/>
      <c r="DD33" s="210"/>
      <c r="DE33" s="209"/>
      <c r="DF33" s="208"/>
      <c r="DG33" s="118" t="str">
        <f>IF($AE33=2013,VLOOKUP(Brut!DI33,Semaines!$A$2:$L$523,11,FALSE),IF($AE33=2014,VLOOKUP(Brut!DI33,Semaines!$B$2:$L$523,10,FALSE),IF($AE33=2015,VLOOKUP(Brut!DI33,Semaines!$C$2:$L$523,9,FALSE),IF($AE33=2016,VLOOKUP(Brut!DI33,Semaines!$D$2:$L$523,8,FALSE),IF($AE33=2017,VLOOKUP(Brut!DI33,Semaines!$E$2:$L$523,7,FALSE),IF($AE33=2018,VLOOKUP(Brut!DI33,Semaines!$F$2:$L$523,6,FALSE),IF($AE33=2019,VLOOKUP(Brut!DI33,Semaines!$G$2:$L$523,5,FALSE),IF($AE33=2020,VLOOKUP(Brut!DI33,Semaines!$H$2:$L$523,4,FALSE),IF($AE33=2021,VLOOKUP(Brut!DI33,Semaines!$I$2:$L$523,3,FALSE),IF($AE33=2022,VLOOKUP(Brut!DI33,Semaines!$J$2:$L$523,2,FALSE),""))))))))))</f>
        <v/>
      </c>
      <c r="DH33" s="119" t="str">
        <f>IF($AE33=2013,VLOOKUP(Brut!DI33,Semaines!$A$2:$L$523,12,FALSE),IF($AE33=2014,VLOOKUP(Brut!DI33,Semaines!$B$2:$L$523,11,FALSE),IF($AE33=2015,VLOOKUP(Brut!DI33,Semaines!$C$2:$L$523,10,FALSE),IF($AE33=2016,VLOOKUP(Brut!DI33,Semaines!$D$2:$L$523,9,FALSE),IF($AE33=2017,VLOOKUP(Brut!DI33,Semaines!$E$2:$L$523,8,FALSE),IF($AE33=2018,VLOOKUP(Brut!DI33,Semaines!$F$2:$L$523,7,FALSE),IF($AE33=2019,VLOOKUP(Brut!DI33,Semaines!$G$2:$L$523,6,FALSE),IF($AE33=2020,VLOOKUP(Brut!DI33,Semaines!$H$2:$L$523,5,FALSE),IF($AE33=2021,VLOOKUP(Brut!DI33,Semaines!$I$2:$L$523,4,FALSE),IF($AE33=2022,VLOOKUP(Brut!DI33,Semaines!$J$2:$L$523,3,FALSE),""))))))))))</f>
        <v/>
      </c>
      <c r="DI33" s="134"/>
      <c r="DJ33" s="133"/>
      <c r="DK33" s="208"/>
      <c r="DL33" s="118" t="str">
        <f>IF($AE33=2013,VLOOKUP(Brut!DN33,Semaines!$A$2:$L$523,11,FALSE),IF($AE33=2014,VLOOKUP(Brut!DN33,Semaines!$B$2:$L$523,10,FALSE),IF($AE33=2015,VLOOKUP(Brut!DN33,Semaines!$C$2:$L$523,9,FALSE),IF($AE33=2016,VLOOKUP(Brut!DN33,Semaines!$D$2:$L$523,8,FALSE),IF($AE33=2017,VLOOKUP(Brut!DN33,Semaines!$E$2:$L$523,7,FALSE),IF($AE33=2018,VLOOKUP(Brut!DN33,Semaines!$F$2:$L$523,6,FALSE),IF($AE33=2019,VLOOKUP(Brut!DN33,Semaines!$G$2:$L$523,5,FALSE),IF($AE33=2020,VLOOKUP(Brut!DN33,Semaines!$H$2:$L$523,4,FALSE),IF($AE33=2021,VLOOKUP(Brut!DN33,Semaines!$I$2:$L$523,3,FALSE),IF($AE33=2022,VLOOKUP(Brut!DN33,Semaines!$J$2:$L$523,2,FALSE),""))))))))))</f>
        <v/>
      </c>
      <c r="DM33" s="119" t="str">
        <f>IF($AE33=2013,VLOOKUP(Brut!DN33,Semaines!$A$2:$L$523,12,FALSE),IF($AE33=2014,VLOOKUP(Brut!DN33,Semaines!$B$2:$L$523,11,FALSE),IF($AE33=2015,VLOOKUP(Brut!DN33,Semaines!$C$2:$L$523,10,FALSE),IF($AE33=2016,VLOOKUP(Brut!DN33,Semaines!$D$2:$L$523,9,FALSE),IF($AE33=2017,VLOOKUP(Brut!DN33,Semaines!$E$2:$L$523,8,FALSE),IF($AE33=2018,VLOOKUP(Brut!DN33,Semaines!$F$2:$L$523,7,FALSE),IF($AE33=2019,VLOOKUP(Brut!DN33,Semaines!$G$2:$L$523,6,FALSE),IF($AE33=2020,VLOOKUP(Brut!DN33,Semaines!$H$2:$L$523,5,FALSE),IF($AE33=2021,VLOOKUP(Brut!DN33,Semaines!$I$2:$L$523,4,FALSE),IF($AE33=2022,VLOOKUP(Brut!DN33,Semaines!$J$2:$L$523,3,FALSE),""))))))))))</f>
        <v/>
      </c>
      <c r="DN33" s="134"/>
      <c r="DO33" s="133"/>
      <c r="DP33" s="208"/>
      <c r="DQ33" s="209"/>
      <c r="DR33" s="208"/>
      <c r="DS33" s="118" t="str">
        <f>IF($AE33=2013,VLOOKUP(Brut!DU33,Semaines!$A$2:$L$523,11,FALSE),IF($AE33=2014,VLOOKUP(Brut!DU33,Semaines!$B$2:$L$523,10,FALSE),IF($AE33=2015,VLOOKUP(Brut!DU33,Semaines!$C$2:$L$523,9,FALSE),IF($AE33=2016,VLOOKUP(Brut!DU33,Semaines!$D$2:$L$523,8,FALSE),IF($AE33=2017,VLOOKUP(Brut!DU33,Semaines!$E$2:$L$523,7,FALSE),IF($AE33=2018,VLOOKUP(Brut!DU33,Semaines!$F$2:$L$523,6,FALSE),IF($AE33=2019,VLOOKUP(Brut!DU33,Semaines!$G$2:$L$523,5,FALSE),IF($AE33=2020,VLOOKUP(Brut!DU33,Semaines!$H$2:$L$523,4,FALSE),IF($AE33=2021,VLOOKUP(Brut!DU33,Semaines!$I$2:$L$523,3,FALSE),IF($AE33=2022,VLOOKUP(Brut!DU33,Semaines!$J$2:$L$523,2,FALSE),""))))))))))</f>
        <v/>
      </c>
      <c r="DT33" s="119" t="str">
        <f>IF($AE33=2013,VLOOKUP(Brut!DU33,Semaines!$A$2:$L$523,12,FALSE),IF($AE33=2014,VLOOKUP(Brut!DU33,Semaines!$B$2:$L$523,11,FALSE),IF($AE33=2015,VLOOKUP(Brut!DU33,Semaines!$C$2:$L$523,10,FALSE),IF($AE33=2016,VLOOKUP(Brut!DU33,Semaines!$D$2:$L$523,9,FALSE),IF($AE33=2017,VLOOKUP(Brut!DU33,Semaines!$E$2:$L$523,8,FALSE),IF($AE33=2018,VLOOKUP(Brut!DU33,Semaines!$F$2:$L$523,7,FALSE),IF($AE33=2019,VLOOKUP(Brut!DU33,Semaines!$G$2:$L$523,6,FALSE),IF($AE33=2020,VLOOKUP(Brut!DU33,Semaines!$H$2:$L$523,5,FALSE),IF($AE33=2021,VLOOKUP(Brut!DU33,Semaines!$I$2:$L$523,4,FALSE),IF($AE33=2022,VLOOKUP(Brut!DU33,Semaines!$J$2:$L$523,3,FALSE),""))))))))))</f>
        <v/>
      </c>
      <c r="DU33" s="134"/>
      <c r="DV33" s="133"/>
      <c r="DW33" s="118" t="str">
        <f>IF($AE33=2013,VLOOKUP(Brut!DY33,Semaines!$A$2:$L$523,11,FALSE),IF($AE33=2014,VLOOKUP(Brut!DY33,Semaines!$B$2:$L$523,10,FALSE),IF($AE33=2015,VLOOKUP(Brut!DY33,Semaines!$C$2:$L$523,9,FALSE),IF($AE33=2016,VLOOKUP(Brut!DY33,Semaines!$D$2:$L$523,8,FALSE),IF($AE33=2017,VLOOKUP(Brut!DY33,Semaines!$E$2:$L$523,7,FALSE),IF($AE33=2018,VLOOKUP(Brut!DY33,Semaines!$F$2:$L$523,6,FALSE),IF($AE33=2019,VLOOKUP(Brut!DY33,Semaines!$G$2:$L$523,5,FALSE),IF($AE33=2020,VLOOKUP(Brut!DY33,Semaines!$H$2:$L$523,4,FALSE),IF($AE33=2021,VLOOKUP(Brut!DY33,Semaines!$I$2:$L$523,3,FALSE),IF($AE33=2022,VLOOKUP(Brut!DY33,Semaines!$J$2:$L$523,2,FALSE),""))))))))))</f>
        <v/>
      </c>
      <c r="DX33" s="119" t="str">
        <f>IF($AE33=2013,VLOOKUP(Brut!DY33,Semaines!$A$2:$L$523,12,FALSE),IF($AE33=2014,VLOOKUP(Brut!DY33,Semaines!$B$2:$L$523,11,FALSE),IF($AE33=2015,VLOOKUP(Brut!DY33,Semaines!$C$2:$L$523,10,FALSE),IF($AE33=2016,VLOOKUP(Brut!DY33,Semaines!$D$2:$L$523,9,FALSE),IF($AE33=2017,VLOOKUP(Brut!DY33,Semaines!$E$2:$L$523,8,FALSE),IF($AE33=2018,VLOOKUP(Brut!DY33,Semaines!$F$2:$L$523,7,FALSE),IF($AE33=2019,VLOOKUP(Brut!DY33,Semaines!$G$2:$L$523,6,FALSE),IF($AE33=2020,VLOOKUP(Brut!DY33,Semaines!$H$2:$L$523,5,FALSE),IF($AE33=2021,VLOOKUP(Brut!DY33,Semaines!$I$2:$L$523,4,FALSE),IF($AE33=2022,VLOOKUP(Brut!DY33,Semaines!$J$2:$L$523,3,FALSE),""))))))))))</f>
        <v/>
      </c>
      <c r="DY33" s="134"/>
      <c r="DZ33" s="133"/>
      <c r="EA33" s="118" t="str">
        <f>IF($AE33=2013,VLOOKUP(Brut!EC33,Semaines!$A$2:$L$523,11,FALSE),IF($AE33=2014,VLOOKUP(Brut!EC33,Semaines!$B$2:$L$523,10,FALSE),IF($AE33=2015,VLOOKUP(Brut!EC33,Semaines!$C$2:$L$523,9,FALSE),IF($AE33=2016,VLOOKUP(Brut!EC33,Semaines!$D$2:$L$523,8,FALSE),IF($AE33=2017,VLOOKUP(Brut!EC33,Semaines!$E$2:$L$523,7,FALSE),IF($AE33=2018,VLOOKUP(Brut!EC33,Semaines!$F$2:$L$523,6,FALSE),IF($AE33=2019,VLOOKUP(Brut!EC33,Semaines!$G$2:$L$523,5,FALSE),IF($AE33=2020,VLOOKUP(Brut!EC33,Semaines!$H$2:$L$523,4,FALSE),IF($AE33=2021,VLOOKUP(Brut!EC33,Semaines!$I$2:$L$523,3,FALSE),IF($AE33=2022,VLOOKUP(Brut!EC33,Semaines!$J$2:$L$523,2,FALSE),""))))))))))</f>
        <v/>
      </c>
      <c r="EB33" s="119" t="str">
        <f>IF($AE33=2013,VLOOKUP(Brut!EC33,Semaines!$A$2:$L$523,12,FALSE),IF($AE33=2014,VLOOKUP(Brut!EC33,Semaines!$B$2:$L$523,11,FALSE),IF($AE33=2015,VLOOKUP(Brut!EC33,Semaines!$C$2:$L$523,10,FALSE),IF($AE33=2016,VLOOKUP(Brut!EC33,Semaines!$D$2:$L$523,9,FALSE),IF($AE33=2017,VLOOKUP(Brut!EC33,Semaines!$E$2:$L$523,8,FALSE),IF($AE33=2018,VLOOKUP(Brut!EC33,Semaines!$F$2:$L$523,7,FALSE),IF($AE33=2019,VLOOKUP(Brut!EC33,Semaines!$G$2:$L$523,6,FALSE),IF($AE33=2020,VLOOKUP(Brut!EC33,Semaines!$H$2:$L$523,5,FALSE),IF($AE33=2021,VLOOKUP(Brut!EC33,Semaines!$I$2:$L$523,4,FALSE),IF($AE33=2022,VLOOKUP(Brut!EC33,Semaines!$J$2:$L$523,3,FALSE),""))))))))))</f>
        <v/>
      </c>
      <c r="EC33" s="134"/>
      <c r="ED33" s="133"/>
      <c r="EE33" s="118" t="str">
        <f>IF($AE33=2013,VLOOKUP(Brut!EG33,Semaines!$A$2:$L$523,11,FALSE),IF($AE33=2014,VLOOKUP(Brut!EG33,Semaines!$B$2:$L$523,10,FALSE),IF($AE33=2015,VLOOKUP(Brut!EG33,Semaines!$C$2:$L$523,9,FALSE),IF($AE33=2016,VLOOKUP(Brut!EG33,Semaines!$D$2:$L$523,8,FALSE),IF($AE33=2017,VLOOKUP(Brut!EG33,Semaines!$E$2:$L$523,7,FALSE),IF($AE33=2018,VLOOKUP(Brut!EG33,Semaines!$F$2:$L$523,6,FALSE),IF($AE33=2019,VLOOKUP(Brut!EG33,Semaines!$G$2:$L$523,5,FALSE),IF($AE33=2020,VLOOKUP(Brut!EG33,Semaines!$H$2:$L$523,4,FALSE),IF($AE33=2021,VLOOKUP(Brut!EG33,Semaines!$I$2:$L$523,3,FALSE),IF($AE33=2022,VLOOKUP(Brut!EG33,Semaines!$J$2:$L$523,2,FALSE),""))))))))))</f>
        <v/>
      </c>
      <c r="EF33" s="119" t="str">
        <f>IF($AE33=2013,VLOOKUP(Brut!EG33,Semaines!$A$2:$L$523,12,FALSE),IF($AE33=2014,VLOOKUP(Brut!EG33,Semaines!$B$2:$L$523,11,FALSE),IF($AE33=2015,VLOOKUP(Brut!EG33,Semaines!$C$2:$L$523,10,FALSE),IF($AE33=2016,VLOOKUP(Brut!EG33,Semaines!$D$2:$L$523,9,FALSE),IF($AE33=2017,VLOOKUP(Brut!EG33,Semaines!$E$2:$L$523,8,FALSE),IF($AE33=2018,VLOOKUP(Brut!EG33,Semaines!$F$2:$L$523,7,FALSE),IF($AE33=2019,VLOOKUP(Brut!EG33,Semaines!$G$2:$L$523,6,FALSE),IF($AE33=2020,VLOOKUP(Brut!EG33,Semaines!$H$2:$L$523,5,FALSE),IF($AE33=2021,VLOOKUP(Brut!EG33,Semaines!$I$2:$L$523,4,FALSE),IF($AE33=2022,VLOOKUP(Brut!EG33,Semaines!$J$2:$L$523,3,FALSE),""))))))))))</f>
        <v/>
      </c>
      <c r="EG33" s="134"/>
      <c r="EH33" s="133"/>
      <c r="EI33" s="130" t="str">
        <f>IF(Import!AU23=0,"",Import!AU23)</f>
        <v/>
      </c>
      <c r="EJ33" s="118" t="str">
        <f t="array" ref="EJ33">IFERROR(IF(EI33="",IF(EG33="",IF(EE33="","",IF($AE33=2013,VLOOKUP(Brut!EG33+1,Semaines!$A$2:$L$523,11,FALSE),IF($AE33=2014,VLOOKUP(Brut!EG33+1,Semaines!$B$2:$L$523,10,FALSE),IF($AE33=2015,VLOOKUP(Brut!EG33+1,Semaines!$C$2:$L$523,9,FALSE),IF($AE33=2016,VLOOKUP(Brut!EG33+1,Semaines!$D$2:$L$523,8,FALSE),IF($AE33=2017,VLOOKUP(Brut!EG33+1,Semaines!$E$2:$L$523,7,FALSE),IF($AE33=2018,VLOOKUP(Brut!EG33+1,Semaines!$F$2:$L$523,6,FALSE),IF($AE33=2019,VLOOKUP(Brut!EG33+1,Semaines!$G$2:$L$523,5,FALSE),IF($AE33=2020,VLOOKUP(Brut!EG33+1,Semaines!$H$2:$L$523,4,FALSE),IF($AE33=2021,VLOOKUP(Brut!EG33+1,Semaines!$I$2:$L$523,3,FALSE),IF($AE33=2022,VLOOKUP(Brut!EG33+1,Semaines!$J$2:$L$523,2,FALSE),""))))))))))),IF(EH33="",IF($AE33=2013,VLOOKUP(Brut!EG33+1,Semaines!$A$2:$L$523,11,FALSE),IF($AE33=2014,VLOOKUP(Brut!EG33+1,Semaines!$B$2:$L$523,10,FALSE),IF($AE33=2015,VLOOKUP(Brut!EG33+1,Semaines!$C$2:$L$523,9,FALSE),IF($AE33=2016,VLOOKUP(Brut!EG33+1,Semaines!$D$2:$L$523,8,FALSE),IF($AE33=2017,VLOOKUP(Brut!EG33+1,Semaines!$E$2:$L$523,7,FALSE),IF($AE33=2018,VLOOKUP(Brut!EG33+1,Semaines!$F$2:$L$523,6,FALSE),IF($AE33=2019,VLOOKUP(Brut!EG33+1,Semaines!$G$2:$L$523,5,FALSE),IF($AE33=2020,VLOOKUP(Brut!EG33+1,Semaines!$H$2:$L$523,4,FALSE),IF($AE33=2021,VLOOKUP(Brut!EG33+1,Semaines!$I$2:$L$523,3,FALSE),IF($AE33=2022,VLOOKUP(Brut!EG33+1,Semaines!$J$2:$L$523,2,FALSE),"")))))))))),IF($AE33=2013,VLOOKUP(Brut!EI33+1,Semaines!$A$2:$L$523,11,FALSE),IF($AE33=2014,VLOOKUP(Brut!EI33+1,Semaines!$B$2:$L$523,10,FALSE),IF($AE33=2015,VLOOKUP(Brut!EI33+1,Semaines!$C$2:$L$523,9,FALSE),IF($AE33=2016,VLOOKUP(Brut!EI33+1,Semaines!$D$2:$L$523,8,FALSE),IF($AE33=2017,VLOOKUP(Brut!EI33+1,Semaines!$E$2:$L$523,7,FALSE),IF($AE33=2018,VLOOKUP(Brut!EI33+1,Semaines!$F$2:$L$523,6,FALSE),IF($AE33=2019,VLOOKUP(Brut!EI33+1,Semaines!$G$2:$L$523,5,FALSE),IF($AE33=2020,VLOOKUP(Brut!EI33+1,Semaines!$H$2:$L$523,4,FALSE),IF($AE33=2021,VLOOKUP(Brut!EI33+1,Semaines!$I$2:$L$523,3,FALSE),IF($AE33=2022,VLOOKUP(Brut!EI33+1,Semaines!$J$2:$L$523,2,FALSE),"")))))))))))),_xlfn.ISOWEEKNUM(EI33)),"")</f>
        <v/>
      </c>
      <c r="EK33" s="119" t="str">
        <f>IF(EI33="",IF(EH33="",IF(EF33="","",IF($AE33=2013,VLOOKUP(Brut!EL33,Semaines!$A$2:$L$523,12,FALSE),IF($AE33=2014,VLOOKUP(Brut!EL33,Semaines!$B$2:$L$523,11,FALSE),IF($AE33=2015,VLOOKUP(Brut!EL33,Semaines!$C$2:$L$523,10,FALSE),IF($AE33=2016,VLOOKUP(Brut!EL33,Semaines!$D$2:$L$523,9,FALSE),IF($AE33=2017,VLOOKUP(Brut!EL33,Semaines!$E$2:$L$523,8,FALSE),IF($AE33=2018,VLOOKUP(Brut!EL33,Semaines!$F$2:$L$523,7,FALSE),IF($AE33=2019,VLOOKUP(Brut!EL33,Semaines!$G$2:$L$523,6,FALSE),IF($AE33=2020,VLOOKUP(Brut!EL33,Semaines!$H$2:$L$523,5,FALSE),IF($AE33=2021,VLOOKUP(Brut!EL33,Semaines!$I$2:$L$523,4,FALSE),IF($AE33=2022,VLOOKUP(Brut!EL33,Semaines!$J$2:$L$523,3,FALSE),""))))))))))),IF(EG33="",IF($AE33=2013,VLOOKUP(Brut!EL33,Semaines!$A$2:$L$523,12,FALSE),IF($AE33=2014,VLOOKUP(Brut!EL33,Semaines!$B$2:$L$523,11,FALSE),IF($AE33=2015,VLOOKUP(Brut!EL33,Semaines!$C$2:$L$523,10,FALSE),IF($AE33=2016,VLOOKUP(Brut!EL33,Semaines!$D$2:$L$523,9,FALSE),IF($AE33=2017,VLOOKUP(Brut!EL33,Semaines!$E$2:$L$523,8,FALSE),IF($AE33=2018,VLOOKUP(Brut!EL33,Semaines!$F$2:$L$523,7,FALSE),IF($AE33=2019,VLOOKUP(Brut!EL33,Semaines!$G$2:$L$523,6,FALSE),IF($AE33=2020,VLOOKUP(Brut!EL33,Semaines!$H$2:$L$523,5,FALSE),IF($AE33=2021,VLOOKUP(Brut!EL33,Semaines!$I$2:$L$523,4,FALSE),IF($AE33=2022,VLOOKUP(Brut!EL33,Semaines!$J$2:$L$523,3,FALSE),"")))))))))),IF(EF33="","",IF($AE33=2013,VLOOKUP(Brut!EL33,Semaines!$A$2:$L$523,12,FALSE),IF($AE33=2014,VLOOKUP(Brut!EL33,Semaines!$B$2:$L$523,11,FALSE),IF($AE33=2015,VLOOKUP(Brut!EL33,Semaines!$C$2:$L$523,10,FALSE),IF($AE33=2016,VLOOKUP(Brut!EL33,Semaines!$D$2:$L$523,9,FALSE),IF($AE33=2017,VLOOKUP(Brut!EL33,Semaines!$E$2:$L$523,8,FALSE),IF($AE33=2018,VLOOKUP(Brut!EL33,Semaines!$F$2:$L$523,7,FALSE),IF($AE33=2019,VLOOKUP(Brut!EL33,Semaines!$G$2:$L$523,6,FALSE),IF($AE33=2020,VLOOKUP(Brut!EL33,Semaines!$H$2:$L$523,5,FALSE),IF($AE33=2021,VLOOKUP(Brut!EL33,Semaines!$I$2:$L$523,4,FALSE),IF($AE33=2022,VLOOKUP(Brut!EL33,Semaines!$J$2:$L$523,3,FALSE),""))))))))))))),IF(AND(MONTH(EI33)=12,_xlfn.ISOWEEKNUM(EI33)=1),YEAR(EI33)+1,YEAR(EI33)))</f>
        <v/>
      </c>
      <c r="EL33" s="135"/>
      <c r="EM33" s="136"/>
      <c r="EN33" s="210"/>
      <c r="EO33" s="209"/>
      <c r="EP33" s="208"/>
      <c r="EQ33" s="118" t="str">
        <f>IF($AE33=2013,VLOOKUP(Brut!ES33,Semaines!$A$2:$L$523,11,FALSE),IF($AE33=2014,VLOOKUP(Brut!ES33,Semaines!$B$2:$L$523,10,FALSE),IF($AE33=2015,VLOOKUP(Brut!ES33,Semaines!$C$2:$L$523,9,FALSE),IF($AE33=2016,VLOOKUP(Brut!ES33,Semaines!$D$2:$L$523,8,FALSE),IF($AE33=2017,VLOOKUP(Brut!ES33,Semaines!$E$2:$L$523,7,FALSE),IF($AE33=2018,VLOOKUP(Brut!ES33,Semaines!$F$2:$L$523,6,FALSE),IF($AE33=2019,VLOOKUP(Brut!ES33,Semaines!$G$2:$L$523,5,FALSE),IF($AE33=2020,VLOOKUP(Brut!ES33,Semaines!$H$2:$L$523,4,FALSE),IF($AE33=2021,VLOOKUP(Brut!ES33,Semaines!$I$2:$L$523,3,FALSE),IF($AE33=2022,VLOOKUP(Brut!ES33,Semaines!$J$2:$L$523,2,FALSE),""))))))))))</f>
        <v/>
      </c>
      <c r="ER33" s="119" t="str">
        <f>IF($AE33=2013,VLOOKUP(Brut!ES33,Semaines!$A$2:$L$523,12,FALSE),IF($AE33=2014,VLOOKUP(Brut!ES33,Semaines!$B$2:$L$523,11,FALSE),IF($AE33=2015,VLOOKUP(Brut!ES33,Semaines!$C$2:$L$523,10,FALSE),IF($AE33=2016,VLOOKUP(Brut!ES33,Semaines!$D$2:$L$523,9,FALSE),IF($AE33=2017,VLOOKUP(Brut!ES33,Semaines!$E$2:$L$523,8,FALSE),IF($AE33=2018,VLOOKUP(Brut!ES33,Semaines!$F$2:$L$523,7,FALSE),IF($AE33=2019,VLOOKUP(Brut!ES33,Semaines!$G$2:$L$523,6,FALSE),IF($AE33=2020,VLOOKUP(Brut!ES33,Semaines!$H$2:$L$523,5,FALSE),IF($AE33=2021,VLOOKUP(Brut!ES33,Semaines!$I$2:$L$523,4,FALSE),IF($AE33=2022,VLOOKUP(Brut!ES33,Semaines!$J$2:$L$523,3,FALSE),""))))))))))</f>
        <v/>
      </c>
      <c r="ES33" s="134"/>
      <c r="ET33" s="133"/>
      <c r="EU33" s="118" t="str">
        <f>IF($AE33=2013,VLOOKUP(Brut!EW33,Semaines!$A$2:$L$523,11,FALSE),IF($AE33=2014,VLOOKUP(Brut!EW33,Semaines!$B$2:$L$523,10,FALSE),IF($AE33=2015,VLOOKUP(Brut!EW33,Semaines!$C$2:$L$523,9,FALSE),IF($AE33=2016,VLOOKUP(Brut!EW33,Semaines!$D$2:$L$523,8,FALSE),IF($AE33=2017,VLOOKUP(Brut!EW33,Semaines!$E$2:$L$523,7,FALSE),IF($AE33=2018,VLOOKUP(Brut!EW33,Semaines!$F$2:$L$523,6,FALSE),IF($AE33=2019,VLOOKUP(Brut!EW33,Semaines!$G$2:$L$523,5,FALSE),IF($AE33=2020,VLOOKUP(Brut!EW33,Semaines!$H$2:$L$523,4,FALSE),IF($AE33=2021,VLOOKUP(Brut!EW33,Semaines!$I$2:$L$523,3,FALSE),IF($AE33=2022,VLOOKUP(Brut!EW33,Semaines!$J$2:$L$523,2,FALSE),""))))))))))</f>
        <v/>
      </c>
      <c r="EV33" s="119" t="str">
        <f>IF($AE33=2013,VLOOKUP(Brut!EW33,Semaines!$A$2:$L$523,12,FALSE),IF($AE33=2014,VLOOKUP(Brut!EW33,Semaines!$B$2:$L$523,11,FALSE),IF($AE33=2015,VLOOKUP(Brut!EW33,Semaines!$C$2:$L$523,10,FALSE),IF($AE33=2016,VLOOKUP(Brut!EW33,Semaines!$D$2:$L$523,9,FALSE),IF($AE33=2017,VLOOKUP(Brut!EW33,Semaines!$E$2:$L$523,8,FALSE),IF($AE33=2018,VLOOKUP(Brut!EW33,Semaines!$F$2:$L$523,7,FALSE),IF($AE33=2019,VLOOKUP(Brut!EW33,Semaines!$G$2:$L$523,6,FALSE),IF($AE33=2020,VLOOKUP(Brut!EW33,Semaines!$H$2:$L$523,5,FALSE),IF($AE33=2021,VLOOKUP(Brut!EW33,Semaines!$I$2:$L$523,4,FALSE),IF($AE33=2022,VLOOKUP(Brut!EW33,Semaines!$J$2:$L$523,3,FALSE),""))))))))))</f>
        <v/>
      </c>
      <c r="EW33" s="134"/>
      <c r="EX33" s="133"/>
      <c r="EY33" s="208"/>
      <c r="EZ33" s="118" t="str">
        <f>IF($AE33=2013,VLOOKUP(Brut!FB33,Semaines!$A$2:$L$523,11,FALSE),IF($AE33=2014,VLOOKUP(Brut!FB33,Semaines!$B$2:$L$523,10,FALSE),IF($AE33=2015,VLOOKUP(Brut!FB33,Semaines!$C$2:$L$523,9,FALSE),IF($AE33=2016,VLOOKUP(Brut!FB33,Semaines!$D$2:$L$523,8,FALSE),IF($AE33=2017,VLOOKUP(Brut!FB33,Semaines!$E$2:$L$523,7,FALSE),IF($AE33=2018,VLOOKUP(Brut!FB33,Semaines!$F$2:$L$523,6,FALSE),IF($AE33=2019,VLOOKUP(Brut!FB33,Semaines!$G$2:$L$523,5,FALSE),IF($AE33=2020,VLOOKUP(Brut!FB33,Semaines!$H$2:$L$523,4,FALSE),IF($AE33=2021,VLOOKUP(Brut!FB33,Semaines!$I$2:$L$523,3,FALSE),IF($AE33=2022,VLOOKUP(Brut!FB33,Semaines!$J$2:$L$523,2,FALSE),""))))))))))</f>
        <v/>
      </c>
      <c r="FA33" s="119" t="str">
        <f>IF($AE33=2013,VLOOKUP(Brut!FB33,Semaines!$A$2:$L$523,12,FALSE),IF($AE33=2014,VLOOKUP(Brut!FB33,Semaines!$B$2:$L$523,11,FALSE),IF($AE33=2015,VLOOKUP(Brut!FB33,Semaines!$C$2:$L$523,10,FALSE),IF($AE33=2016,VLOOKUP(Brut!FB33,Semaines!$D$2:$L$523,9,FALSE),IF($AE33=2017,VLOOKUP(Brut!FB33,Semaines!$E$2:$L$523,8,FALSE),IF($AE33=2018,VLOOKUP(Brut!FB33,Semaines!$F$2:$L$523,7,FALSE),IF($AE33=2019,VLOOKUP(Brut!FB33,Semaines!$G$2:$L$523,6,FALSE),IF($AE33=2020,VLOOKUP(Brut!FB33,Semaines!$H$2:$L$523,5,FALSE),IF($AE33=2021,VLOOKUP(Brut!FB33,Semaines!$I$2:$L$523,4,FALSE),IF($AE33=2022,VLOOKUP(Brut!FB33,Semaines!$J$2:$L$523,3,FALSE),""))))))))))</f>
        <v/>
      </c>
      <c r="FB33" s="134"/>
      <c r="FC33" s="133"/>
      <c r="FD33" s="210"/>
      <c r="FE33" s="209"/>
      <c r="FF33" s="118" t="str">
        <f>IF($AE33=2013,VLOOKUP(Brut!FH33,Semaines!$A$2:$L$523,11,FALSE),IF($AE33=2014,VLOOKUP(Brut!FH33,Semaines!$B$2:$L$523,10,FALSE),IF($AE33=2015,VLOOKUP(Brut!FH33,Semaines!$C$2:$L$523,9,FALSE),IF($AE33=2016,VLOOKUP(Brut!FH33,Semaines!$D$2:$L$523,8,FALSE),IF($AE33=2017,VLOOKUP(Brut!FH33,Semaines!$E$2:$L$523,7,FALSE),IF($AE33=2018,VLOOKUP(Brut!FH33,Semaines!$F$2:$L$523,6,FALSE),IF($AE33=2019,VLOOKUP(Brut!FH33,Semaines!$G$2:$L$523,5,FALSE),IF($AE33=2020,VLOOKUP(Brut!FH33,Semaines!$H$2:$L$523,4,FALSE),IF($AE33=2021,VLOOKUP(Brut!FH33,Semaines!$I$2:$L$523,3,FALSE),IF($AE33=2022,VLOOKUP(Brut!FH33,Semaines!$J$2:$L$523,2,FALSE),""))))))))))</f>
        <v/>
      </c>
      <c r="FG33" s="119" t="str">
        <f>IF($AE33=2013,VLOOKUP(Brut!FH33,Semaines!$A$2:$L$523,12,FALSE),IF($AE33=2014,VLOOKUP(Brut!FH33,Semaines!$B$2:$L$523,11,FALSE),IF($AE33=2015,VLOOKUP(Brut!FH33,Semaines!$C$2:$L$523,10,FALSE),IF($AE33=2016,VLOOKUP(Brut!FH33,Semaines!$D$2:$L$523,9,FALSE),IF($AE33=2017,VLOOKUP(Brut!FH33,Semaines!$E$2:$L$523,8,FALSE),IF($AE33=2018,VLOOKUP(Brut!FH33,Semaines!$F$2:$L$523,7,FALSE),IF($AE33=2019,VLOOKUP(Brut!FH33,Semaines!$G$2:$L$523,6,FALSE),IF($AE33=2020,VLOOKUP(Brut!FH33,Semaines!$H$2:$L$523,5,FALSE),IF($AE33=2021,VLOOKUP(Brut!FH33,Semaines!$I$2:$L$523,4,FALSE),IF($AE33=2022,VLOOKUP(Brut!FH33,Semaines!$J$2:$L$523,3,FALSE),""))))))))))</f>
        <v/>
      </c>
      <c r="FH33" s="134"/>
      <c r="FI33" s="133"/>
      <c r="FJ33" s="208"/>
      <c r="FK33" s="118" t="str">
        <f>IF($AE33=2013,VLOOKUP(Brut!FM33,Semaines!$A$2:$L$523,11,FALSE),IF($AE33=2014,VLOOKUP(Brut!FM33,Semaines!$B$2:$L$523,10,FALSE),IF($AE33=2015,VLOOKUP(Brut!FM33,Semaines!$C$2:$L$523,9,FALSE),IF($AE33=2016,VLOOKUP(Brut!FM33,Semaines!$D$2:$L$523,8,FALSE),IF($AE33=2017,VLOOKUP(Brut!FM33,Semaines!$E$2:$L$523,7,FALSE),IF($AE33=2018,VLOOKUP(Brut!FM33,Semaines!$F$2:$L$523,6,FALSE),IF($AE33=2019,VLOOKUP(Brut!FM33,Semaines!$G$2:$L$523,5,FALSE),IF($AE33=2020,VLOOKUP(Brut!FM33,Semaines!$H$2:$L$523,4,FALSE),IF($AE33=2021,VLOOKUP(Brut!FM33,Semaines!$I$2:$L$523,3,FALSE),IF($AE33=2022,VLOOKUP(Brut!FM33,Semaines!$J$2:$L$523,2,FALSE),""))))))))))</f>
        <v/>
      </c>
      <c r="FL33" s="119" t="str">
        <f>IF($AE33=2013,VLOOKUP(Brut!FM33,Semaines!$A$2:$L$523,12,FALSE),IF($AE33=2014,VLOOKUP(Brut!FM33,Semaines!$B$2:$L$523,11,FALSE),IF($AE33=2015,VLOOKUP(Brut!FM33,Semaines!$C$2:$L$523,10,FALSE),IF($AE33=2016,VLOOKUP(Brut!FM33,Semaines!$D$2:$L$523,9,FALSE),IF($AE33=2017,VLOOKUP(Brut!FM33,Semaines!$E$2:$L$523,8,FALSE),IF($AE33=2018,VLOOKUP(Brut!FM33,Semaines!$F$2:$L$523,7,FALSE),IF($AE33=2019,VLOOKUP(Brut!FM33,Semaines!$G$2:$L$523,6,FALSE),IF($AE33=2020,VLOOKUP(Brut!FM33,Semaines!$H$2:$L$523,5,FALSE),IF($AE33=2021,VLOOKUP(Brut!FM33,Semaines!$I$2:$L$523,4,FALSE),IF($AE33=2022,VLOOKUP(Brut!FM33,Semaines!$J$2:$L$523,3,FALSE),""))))))))))</f>
        <v/>
      </c>
      <c r="FM33" s="134"/>
      <c r="FN33" s="133"/>
      <c r="FO33" s="118" t="str">
        <f>IF($AE33=2013,VLOOKUP(Brut!FQ33,Semaines!$A$2:$L$523,11,FALSE),IF($AE33=2014,VLOOKUP(Brut!FQ33,Semaines!$B$2:$L$523,10,FALSE),IF($AE33=2015,VLOOKUP(Brut!FQ33,Semaines!$C$2:$L$523,9,FALSE),IF($AE33=2016,VLOOKUP(Brut!FQ33,Semaines!$D$2:$L$523,8,FALSE),IF($AE33=2017,VLOOKUP(Brut!FQ33,Semaines!$E$2:$L$523,7,FALSE),IF($AE33=2018,VLOOKUP(Brut!FQ33,Semaines!$F$2:$L$523,6,FALSE),IF($AE33=2019,VLOOKUP(Brut!FQ33,Semaines!$G$2:$L$523,5,FALSE),IF($AE33=2020,VLOOKUP(Brut!FQ33,Semaines!$H$2:$L$523,4,FALSE),IF($AE33=2021,VLOOKUP(Brut!FQ33,Semaines!$I$2:$L$523,3,FALSE),IF($AE33=2022,VLOOKUP(Brut!FQ33,Semaines!$J$2:$L$523,2,FALSE),""))))))))))</f>
        <v/>
      </c>
      <c r="FP33" s="119" t="str">
        <f>IF($AE33=2013,VLOOKUP(Brut!FQ33,Semaines!$A$2:$L$523,12,FALSE),IF($AE33=2014,VLOOKUP(Brut!FQ33,Semaines!$B$2:$L$523,11,FALSE),IF($AE33=2015,VLOOKUP(Brut!FQ33,Semaines!$C$2:$L$523,10,FALSE),IF($AE33=2016,VLOOKUP(Brut!FQ33,Semaines!$D$2:$L$523,9,FALSE),IF($AE33=2017,VLOOKUP(Brut!FQ33,Semaines!$E$2:$L$523,8,FALSE),IF($AE33=2018,VLOOKUP(Brut!FQ33,Semaines!$F$2:$L$523,7,FALSE),IF($AE33=2019,VLOOKUP(Brut!FQ33,Semaines!$G$2:$L$523,6,FALSE),IF($AE33=2020,VLOOKUP(Brut!FQ33,Semaines!$H$2:$L$523,5,FALSE),IF($AE33=2021,VLOOKUP(Brut!FQ33,Semaines!$I$2:$L$523,4,FALSE),IF($AE33=2022,VLOOKUP(Brut!FQ33,Semaines!$J$2:$L$523,3,FALSE),""))))))))))</f>
        <v/>
      </c>
      <c r="FQ33" s="134"/>
      <c r="FR33" s="133"/>
      <c r="FS33" s="208"/>
      <c r="FT33" s="208"/>
      <c r="FU33" s="118" t="str">
        <f>IF($AE33=2013,VLOOKUP(Brut!FW33,Semaines!$A$2:$L$523,11,FALSE),IF($AE33=2014,VLOOKUP(Brut!FW33,Semaines!$B$2:$L$523,10,FALSE),IF($AE33=2015,VLOOKUP(Brut!FW33,Semaines!$C$2:$L$523,9,FALSE),IF($AE33=2016,VLOOKUP(Brut!FW33,Semaines!$D$2:$L$523,8,FALSE),IF($AE33=2017,VLOOKUP(Brut!FW33,Semaines!$E$2:$L$523,7,FALSE),IF($AE33=2018,VLOOKUP(Brut!FW33,Semaines!$F$2:$L$523,6,FALSE),IF($AE33=2019,VLOOKUP(Brut!FW33,Semaines!$G$2:$L$523,5,FALSE),IF($AE33=2020,VLOOKUP(Brut!FW33,Semaines!$H$2:$L$523,4,FALSE),IF($AE33=2021,VLOOKUP(Brut!FW33,Semaines!$I$2:$L$523,3,FALSE),IF($AE33=2022,VLOOKUP(Brut!FW33,Semaines!$J$2:$L$523,2,FALSE),""))))))))))</f>
        <v/>
      </c>
      <c r="FV33" s="119" t="str">
        <f>IF($AE33=2013,VLOOKUP(Brut!FW33,Semaines!$A$2:$L$523,12,FALSE),IF($AE33=2014,VLOOKUP(Brut!FW33,Semaines!$B$2:$L$523,11,FALSE),IF($AE33=2015,VLOOKUP(Brut!FW33,Semaines!$C$2:$L$523,10,FALSE),IF($AE33=2016,VLOOKUP(Brut!FW33,Semaines!$D$2:$L$523,9,FALSE),IF($AE33=2017,VLOOKUP(Brut!FW33,Semaines!$E$2:$L$523,8,FALSE),IF($AE33=2018,VLOOKUP(Brut!FW33,Semaines!$F$2:$L$523,7,FALSE),IF($AE33=2019,VLOOKUP(Brut!FW33,Semaines!$G$2:$L$523,6,FALSE),IF($AE33=2020,VLOOKUP(Brut!FW33,Semaines!$H$2:$L$523,5,FALSE),IF($AE33=2021,VLOOKUP(Brut!FW33,Semaines!$I$2:$L$523,4,FALSE),IF($AE33=2022,VLOOKUP(Brut!FW33,Semaines!$J$2:$L$523,3,FALSE),""))))))))))</f>
        <v/>
      </c>
      <c r="FW33" s="134"/>
      <c r="FX33" s="133"/>
      <c r="FY33" s="118" t="str">
        <f>IF($AE33=2013,VLOOKUP(Brut!GA33,Semaines!$A$2:$L$523,11,FALSE),IF($AE33=2014,VLOOKUP(Brut!GA33,Semaines!$B$2:$L$523,10,FALSE),IF($AE33=2015,VLOOKUP(Brut!GA33,Semaines!$C$2:$L$523,9,FALSE),IF($AE33=2016,VLOOKUP(Brut!GA33,Semaines!$D$2:$L$523,8,FALSE),IF($AE33=2017,VLOOKUP(Brut!GA33,Semaines!$E$2:$L$523,7,FALSE),IF($AE33=2018,VLOOKUP(Brut!GA33,Semaines!$F$2:$L$523,6,FALSE),IF($AE33=2019,VLOOKUP(Brut!GA33,Semaines!$G$2:$L$523,5,FALSE),IF($AE33=2020,VLOOKUP(Brut!GA33,Semaines!$H$2:$L$523,4,FALSE),IF($AE33=2021,VLOOKUP(Brut!GA33,Semaines!$I$2:$L$523,3,FALSE),IF($AE33=2022,VLOOKUP(Brut!GA33,Semaines!$J$2:$L$523,2,FALSE),""))))))))))</f>
        <v/>
      </c>
      <c r="FZ33" s="119" t="str">
        <f>IF($AE33=2013,VLOOKUP(Brut!GA33,Semaines!$A$2:$L$523,12,FALSE),IF($AE33=2014,VLOOKUP(Brut!GA33,Semaines!$B$2:$L$523,11,FALSE),IF($AE33=2015,VLOOKUP(Brut!GA33,Semaines!$C$2:$L$523,10,FALSE),IF($AE33=2016,VLOOKUP(Brut!GA33,Semaines!$D$2:$L$523,9,FALSE),IF($AE33=2017,VLOOKUP(Brut!GA33,Semaines!$E$2:$L$523,8,FALSE),IF($AE33=2018,VLOOKUP(Brut!GA33,Semaines!$F$2:$L$523,7,FALSE),IF($AE33=2019,VLOOKUP(Brut!GA33,Semaines!$G$2:$L$523,6,FALSE),IF($AE33=2020,VLOOKUP(Brut!GA33,Semaines!$H$2:$L$523,5,FALSE),IF($AE33=2021,VLOOKUP(Brut!GA33,Semaines!$I$2:$L$523,4,FALSE),IF($AE33=2022,VLOOKUP(Brut!GA33,Semaines!$J$2:$L$523,3,FALSE),""))))))))))</f>
        <v/>
      </c>
      <c r="GA33" s="134"/>
      <c r="GB33" s="133"/>
      <c r="GC33" s="118" t="str">
        <f>IF($AE33=2013,VLOOKUP(Brut!GE33,Semaines!$A$2:$L$523,11,FALSE),IF($AE33=2014,VLOOKUP(Brut!GE33,Semaines!$B$2:$L$523,10,FALSE),IF($AE33=2015,VLOOKUP(Brut!GE33,Semaines!$C$2:$L$523,9,FALSE),IF($AE33=2016,VLOOKUP(Brut!GE33,Semaines!$D$2:$L$523,8,FALSE),IF($AE33=2017,VLOOKUP(Brut!GE33,Semaines!$E$2:$L$523,7,FALSE),IF($AE33=2018,VLOOKUP(Brut!GE33,Semaines!$F$2:$L$523,6,FALSE),IF($AE33=2019,VLOOKUP(Brut!GE33,Semaines!$G$2:$L$523,5,FALSE),IF($AE33=2020,VLOOKUP(Brut!GE33,Semaines!$H$2:$L$523,4,FALSE),IF($AE33=2021,VLOOKUP(Brut!GE33,Semaines!$I$2:$L$523,3,FALSE),IF($AE33=2022,VLOOKUP(Brut!GE33,Semaines!$J$2:$L$523,2,FALSE),""))))))))))</f>
        <v/>
      </c>
      <c r="GD33" s="119" t="str">
        <f>IF($AE33=2013,VLOOKUP(Brut!GE33,Semaines!$A$2:$L$523,12,FALSE),IF($AE33=2014,VLOOKUP(Brut!GE33,Semaines!$B$2:$L$523,11,FALSE),IF($AE33=2015,VLOOKUP(Brut!GE33,Semaines!$C$2:$L$523,10,FALSE),IF($AE33=2016,VLOOKUP(Brut!GE33,Semaines!$D$2:$L$523,9,FALSE),IF($AE33=2017,VLOOKUP(Brut!GE33,Semaines!$E$2:$L$523,8,FALSE),IF($AE33=2018,VLOOKUP(Brut!GE33,Semaines!$F$2:$L$523,7,FALSE),IF($AE33=2019,VLOOKUP(Brut!GE33,Semaines!$G$2:$L$523,6,FALSE),IF($AE33=2020,VLOOKUP(Brut!GE33,Semaines!$H$2:$L$523,5,FALSE),IF($AE33=2021,VLOOKUP(Brut!GE33,Semaines!$I$2:$L$523,4,FALSE),IF($AE33=2022,VLOOKUP(Brut!GE33,Semaines!$J$2:$L$523,3,FALSE),""))))))))))</f>
        <v/>
      </c>
      <c r="GE33" s="134"/>
      <c r="GF33" s="133"/>
      <c r="GG33" s="208"/>
      <c r="GH33" s="118" t="str">
        <f>IF($AE33=2013,VLOOKUP(Brut!GJ33,Semaines!$A$2:$L$523,11,FALSE),IF($AE33=2014,VLOOKUP(Brut!GJ33,Semaines!$B$2:$L$523,10,FALSE),IF($AE33=2015,VLOOKUP(Brut!GJ33,Semaines!$C$2:$L$523,9,FALSE),IF($AE33=2016,VLOOKUP(Brut!GJ33,Semaines!$D$2:$L$523,8,FALSE),IF($AE33=2017,VLOOKUP(Brut!GJ33,Semaines!$E$2:$L$523,7,FALSE),IF($AE33=2018,VLOOKUP(Brut!GJ33,Semaines!$F$2:$L$523,6,FALSE),IF($AE33=2019,VLOOKUP(Brut!GJ33,Semaines!$G$2:$L$523,5,FALSE),IF($AE33=2020,VLOOKUP(Brut!GJ33,Semaines!$H$2:$L$523,4,FALSE),IF($AE33=2021,VLOOKUP(Brut!GJ33,Semaines!$I$2:$L$523,3,FALSE),IF($AE33=2022,VLOOKUP(Brut!GJ33,Semaines!$J$2:$L$523,2,FALSE),""))))))))))</f>
        <v/>
      </c>
      <c r="GI33" s="119" t="str">
        <f>IF($AE33=2013,VLOOKUP(Brut!GJ33,Semaines!$A$2:$L$523,12,FALSE),IF($AE33=2014,VLOOKUP(Brut!GJ33,Semaines!$B$2:$L$523,11,FALSE),IF($AE33=2015,VLOOKUP(Brut!GJ33,Semaines!$C$2:$L$523,10,FALSE),IF($AE33=2016,VLOOKUP(Brut!GJ33,Semaines!$D$2:$L$523,9,FALSE),IF($AE33=2017,VLOOKUP(Brut!GJ33,Semaines!$E$2:$L$523,8,FALSE),IF($AE33=2018,VLOOKUP(Brut!GJ33,Semaines!$F$2:$L$523,7,FALSE),IF($AE33=2019,VLOOKUP(Brut!GJ33,Semaines!$G$2:$L$523,6,FALSE),IF($AE33=2020,VLOOKUP(Brut!GJ33,Semaines!$H$2:$L$523,5,FALSE),IF($AE33=2021,VLOOKUP(Brut!GJ33,Semaines!$I$2:$L$523,4,FALSE),IF($AE33=2022,VLOOKUP(Brut!GJ33,Semaines!$J$2:$L$523,3,FALSE),""))))))))))</f>
        <v/>
      </c>
      <c r="GJ33" s="134"/>
      <c r="GK33" s="133"/>
      <c r="GL33" s="118" t="str">
        <f>IF($AE33=2013,VLOOKUP(Brut!GN33,Semaines!$A$2:$L$523,11,FALSE),IF($AE33=2014,VLOOKUP(Brut!GN33,Semaines!$B$2:$L$523,10,FALSE),IF($AE33=2015,VLOOKUP(Brut!GN33,Semaines!$C$2:$L$523,9,FALSE),IF($AE33=2016,VLOOKUP(Brut!GN33,Semaines!$D$2:$L$523,8,FALSE),IF($AE33=2017,VLOOKUP(Brut!GN33,Semaines!$E$2:$L$523,7,FALSE),IF($AE33=2018,VLOOKUP(Brut!GN33,Semaines!$F$2:$L$523,6,FALSE),IF($AE33=2019,VLOOKUP(Brut!GN33,Semaines!$G$2:$L$523,5,FALSE),IF($AE33=2020,VLOOKUP(Brut!GN33,Semaines!$H$2:$L$523,4,FALSE),IF($AE33=2021,VLOOKUP(Brut!GN33,Semaines!$I$2:$L$523,3,FALSE),IF($AE33=2022,VLOOKUP(Brut!GN33,Semaines!$J$2:$L$523,2,FALSE),""))))))))))</f>
        <v/>
      </c>
      <c r="GM33" s="119" t="str">
        <f>IF($AE33=2013,VLOOKUP(Brut!GN33,Semaines!$A$2:$L$523,12,FALSE),IF($AE33=2014,VLOOKUP(Brut!GN33,Semaines!$B$2:$L$523,11,FALSE),IF($AE33=2015,VLOOKUP(Brut!GN33,Semaines!$C$2:$L$523,10,FALSE),IF($AE33=2016,VLOOKUP(Brut!GN33,Semaines!$D$2:$L$523,9,FALSE),IF($AE33=2017,VLOOKUP(Brut!GN33,Semaines!$E$2:$L$523,8,FALSE),IF($AE33=2018,VLOOKUP(Brut!GN33,Semaines!$F$2:$L$523,7,FALSE),IF($AE33=2019,VLOOKUP(Brut!GN33,Semaines!$G$2:$L$523,6,FALSE),IF($AE33=2020,VLOOKUP(Brut!GN33,Semaines!$H$2:$L$523,5,FALSE),IF($AE33=2021,VLOOKUP(Brut!GN33,Semaines!$I$2:$L$523,4,FALSE),IF($AE33=2022,VLOOKUP(Brut!GN33,Semaines!$J$2:$L$523,3,FALSE),""))))))))))</f>
        <v/>
      </c>
      <c r="GN33" s="134"/>
      <c r="GO33" s="133"/>
      <c r="GP33" s="210"/>
      <c r="GQ33" s="211"/>
      <c r="GR33" s="210"/>
      <c r="GS33" s="209"/>
      <c r="GT33" s="211"/>
      <c r="GU33" s="209"/>
      <c r="GV33" s="118" t="str">
        <f>IF($AE33=2013,VLOOKUP(Brut!GX33,Semaines!$A$2:$L$523,11,FALSE),IF($AE33=2014,VLOOKUP(Brut!GX33,Semaines!$B$2:$L$523,10,FALSE),IF($AE33=2015,VLOOKUP(Brut!GX33,Semaines!$C$2:$L$523,9,FALSE),IF($AE33=2016,VLOOKUP(Brut!GX33,Semaines!$D$2:$L$523,8,FALSE),IF($AE33=2017,VLOOKUP(Brut!GX33,Semaines!$E$2:$L$523,7,FALSE),IF($AE33=2018,VLOOKUP(Brut!GX33,Semaines!$F$2:$L$523,6,FALSE),IF($AE33=2019,VLOOKUP(Brut!GX33,Semaines!$G$2:$L$523,5,FALSE),IF($AE33=2020,VLOOKUP(Brut!GX33,Semaines!$H$2:$L$523,4,FALSE),IF($AE33=2021,VLOOKUP(Brut!GX33,Semaines!$I$2:$L$523,3,FALSE),IF($AE33=2022,VLOOKUP(Brut!GX33,Semaines!$J$2:$L$523,2,FALSE),""))))))))))</f>
        <v/>
      </c>
      <c r="GW33" s="119" t="str">
        <f>IF($AE33=2013,VLOOKUP(Brut!GX33,Semaines!$A$2:$L$523,12,FALSE),IF($AE33=2014,VLOOKUP(Brut!GX33,Semaines!$B$2:$L$523,11,FALSE),IF($AE33=2015,VLOOKUP(Brut!GX33,Semaines!$C$2:$L$523,10,FALSE),IF($AE33=2016,VLOOKUP(Brut!GX33,Semaines!$D$2:$L$523,9,FALSE),IF($AE33=2017,VLOOKUP(Brut!GX33,Semaines!$E$2:$L$523,8,FALSE),IF($AE33=2018,VLOOKUP(Brut!GX33,Semaines!$F$2:$L$523,7,FALSE),IF($AE33=2019,VLOOKUP(Brut!GX33,Semaines!$G$2:$L$523,6,FALSE),IF($AE33=2020,VLOOKUP(Brut!GX33,Semaines!$H$2:$L$523,5,FALSE),IF($AE33=2021,VLOOKUP(Brut!GX33,Semaines!$I$2:$L$523,4,FALSE),IF($AE33=2022,VLOOKUP(Brut!GX33,Semaines!$J$2:$L$523,3,FALSE),""))))))))))</f>
        <v/>
      </c>
      <c r="GX33" s="134"/>
      <c r="GY33" s="133"/>
      <c r="GZ33" s="208"/>
      <c r="HA33" s="214"/>
      <c r="HB33" s="215"/>
      <c r="HC33" s="182"/>
      <c r="HD33" s="209"/>
      <c r="HE33" s="208"/>
      <c r="HF33" s="118" t="str">
        <f>IF($AE33=2013,VLOOKUP(Brut!HH33,Semaines!$A$2:$L$523,11,FALSE),IF($AE33=2014,VLOOKUP(Brut!HH33,Semaines!$B$2:$L$523,10,FALSE),IF($AE33=2015,VLOOKUP(Brut!HH33,Semaines!$C$2:$L$523,9,FALSE),IF($AE33=2016,VLOOKUP(Brut!HH33,Semaines!$D$2:$L$523,8,FALSE),IF($AE33=2017,VLOOKUP(Brut!HH33,Semaines!$E$2:$L$523,7,FALSE),IF($AE33=2018,VLOOKUP(Brut!HH33,Semaines!$F$2:$L$523,6,FALSE),IF($AE33=2019,VLOOKUP(Brut!HH33,Semaines!$G$2:$L$523,5,FALSE),IF($AE33=2020,VLOOKUP(Brut!HH33,Semaines!$H$2:$L$523,4,FALSE),IF($AE33=2021,VLOOKUP(Brut!HH33,Semaines!$I$2:$L$523,3,FALSE),IF($AE33=2022,VLOOKUP(Brut!HH33,Semaines!$J$2:$L$523,2,FALSE),""))))))))))</f>
        <v/>
      </c>
      <c r="HG33" s="119" t="str">
        <f>IF($AE33=2013,VLOOKUP(Brut!HH33,Semaines!$A$2:$L$523,12,FALSE),IF($AE33=2014,VLOOKUP(Brut!HH33,Semaines!$B$2:$L$523,11,FALSE),IF($AE33=2015,VLOOKUP(Brut!HH33,Semaines!$C$2:$L$523,10,FALSE),IF($AE33=2016,VLOOKUP(Brut!HH33,Semaines!$D$2:$L$523,9,FALSE),IF($AE33=2017,VLOOKUP(Brut!HH33,Semaines!$E$2:$L$523,8,FALSE),IF($AE33=2018,VLOOKUP(Brut!HH33,Semaines!$F$2:$L$523,7,FALSE),IF($AE33=2019,VLOOKUP(Brut!HH33,Semaines!$G$2:$L$523,6,FALSE),IF($AE33=2020,VLOOKUP(Brut!HH33,Semaines!$H$2:$L$523,5,FALSE),IF($AE33=2021,VLOOKUP(Brut!HH33,Semaines!$I$2:$L$523,4,FALSE),IF($AE33=2022,VLOOKUP(Brut!HH33,Semaines!$J$2:$L$523,3,FALSE),""))))))))))</f>
        <v/>
      </c>
      <c r="HH33" s="134"/>
      <c r="HI33" s="133"/>
      <c r="HJ33" s="210"/>
      <c r="HK33" s="209"/>
      <c r="HL33" s="118" t="str">
        <f>IF($AE33=2013,VLOOKUP(Brut!HN33,Semaines!$A$2:$L$523,11,FALSE),IF($AE33=2014,VLOOKUP(Brut!HN33,Semaines!$B$2:$L$523,10,FALSE),IF($AE33=2015,VLOOKUP(Brut!HN33,Semaines!$C$2:$L$523,9,FALSE),IF($AE33=2016,VLOOKUP(Brut!HN33,Semaines!$D$2:$L$523,8,FALSE),IF($AE33=2017,VLOOKUP(Brut!HN33,Semaines!$E$2:$L$523,7,FALSE),IF($AE33=2018,VLOOKUP(Brut!HN33,Semaines!$F$2:$L$523,6,FALSE),IF($AE33=2019,VLOOKUP(Brut!HN33,Semaines!$G$2:$L$523,5,FALSE),IF($AE33=2020,VLOOKUP(Brut!HN33,Semaines!$H$2:$L$523,4,FALSE),IF($AE33=2021,VLOOKUP(Brut!HN33,Semaines!$I$2:$L$523,3,FALSE),IF($AE33=2022,VLOOKUP(Brut!HN33,Semaines!$J$2:$L$523,2,FALSE),""))))))))))</f>
        <v/>
      </c>
      <c r="HM33" s="119" t="str">
        <f>IF($AE33=2013,VLOOKUP(Brut!HN33,Semaines!$A$2:$L$523,12,FALSE),IF($AE33=2014,VLOOKUP(Brut!HN33,Semaines!$B$2:$L$523,11,FALSE),IF($AE33=2015,VLOOKUP(Brut!HN33,Semaines!$C$2:$L$523,10,FALSE),IF($AE33=2016,VLOOKUP(Brut!HN33,Semaines!$D$2:$L$523,9,FALSE),IF($AE33=2017,VLOOKUP(Brut!HN33,Semaines!$E$2:$L$523,8,FALSE),IF($AE33=2018,VLOOKUP(Brut!HN33,Semaines!$F$2:$L$523,7,FALSE),IF($AE33=2019,VLOOKUP(Brut!HN33,Semaines!$G$2:$L$523,6,FALSE),IF($AE33=2020,VLOOKUP(Brut!HN33,Semaines!$H$2:$L$523,5,FALSE),IF($AE33=2021,VLOOKUP(Brut!HN33,Semaines!$I$2:$L$523,4,FALSE),IF($AE33=2022,VLOOKUP(Brut!HN33,Semaines!$J$2:$L$523,3,FALSE),""))))))))))</f>
        <v/>
      </c>
      <c r="HN33" s="134"/>
      <c r="HO33" s="133"/>
      <c r="HP33" s="210"/>
      <c r="HQ33" s="211"/>
      <c r="HR33" s="210"/>
      <c r="HS33" s="209"/>
      <c r="HT33" s="209"/>
      <c r="HU33" s="208"/>
      <c r="HV33" s="208"/>
      <c r="HW33" s="210"/>
      <c r="HX33" s="209"/>
      <c r="HY33" s="229" t="str">
        <f>IF($AE33=2013,VLOOKUP(Brut!IA33,Semaines!$A$2:$L$523,11,FALSE),IF($AE33=2014,VLOOKUP(Brut!IA33,Semaines!$B$2:$L$523,10,FALSE),IF($AE33=2015,VLOOKUP(Brut!IA33,Semaines!$C$2:$L$523,9,FALSE),IF($AE33=2016,VLOOKUP(Brut!IA33,Semaines!$D$2:$L$523,8,FALSE),IF($AE33=2017,VLOOKUP(Brut!IA33,Semaines!$E$2:$L$523,7,FALSE),IF($AE33=2018,VLOOKUP(Brut!IA33,Semaines!$F$2:$L$523,6,FALSE),IF($AE33=2019,VLOOKUP(Brut!IA33,Semaines!$G$2:$L$523,5,FALSE),IF($AE33=2020,VLOOKUP(Brut!IA33,Semaines!$H$2:$L$523,4,FALSE),IF($AE33=2021,VLOOKUP(Brut!IA33,Semaines!$I$2:$L$523,3,FALSE),IF($AE33=2022,VLOOKUP(Brut!IA33,Semaines!$J$2:$L$523,2,FALSE),""))))))))))</f>
        <v/>
      </c>
      <c r="HZ33" s="119" t="str">
        <f>IF($AE33=2013,VLOOKUP(Brut!IA33,Semaines!$A$2:$L$523,12,FALSE),IF($AE33=2014,VLOOKUP(Brut!IA33,Semaines!$B$2:$L$523,11,FALSE),IF($AE33=2015,VLOOKUP(Brut!IA33,Semaines!$C$2:$L$523,10,FALSE),IF($AE33=2016,VLOOKUP(Brut!IA33,Semaines!$D$2:$L$523,9,FALSE),IF($AE33=2017,VLOOKUP(Brut!IA33,Semaines!$E$2:$L$523,8,FALSE),IF($AE33=2018,VLOOKUP(Brut!IA33,Semaines!$F$2:$L$523,7,FALSE),IF($AE33=2019,VLOOKUP(Brut!IA33,Semaines!$G$2:$L$523,6,FALSE),IF($AE33=2020,VLOOKUP(Brut!IA33,Semaines!$H$2:$L$523,5,FALSE),IF($AE33=2021,VLOOKUP(Brut!IA33,Semaines!$I$2:$L$523,4,FALSE),IF($AE33=2022,VLOOKUP(Brut!IA33,Semaines!$J$2:$L$523,3,FALSE),""))))))))))</f>
        <v/>
      </c>
      <c r="IA33" s="134"/>
      <c r="IB33" s="133"/>
      <c r="IC33" s="118" t="str">
        <f>IF($AE33=2013,VLOOKUP(Brut!IE33,Semaines!$A$2:$L$523,11,FALSE),IF($AE33=2014,VLOOKUP(Brut!IE33,Semaines!$B$2:$L$523,10,FALSE),IF($AE33=2015,VLOOKUP(Brut!IE33,Semaines!$C$2:$L$523,9,FALSE),IF($AE33=2016,VLOOKUP(Brut!IE33,Semaines!$D$2:$L$523,8,FALSE),IF($AE33=2017,VLOOKUP(Brut!IE33,Semaines!$E$2:$L$523,7,FALSE),IF($AE33=2018,VLOOKUP(Brut!IE33,Semaines!$F$2:$L$523,6,FALSE),IF($AE33=2019,VLOOKUP(Brut!IE33,Semaines!$G$2:$L$523,5,FALSE),IF($AE33=2020,VLOOKUP(Brut!IE33,Semaines!$H$2:$L$523,4,FALSE),IF($AE33=2021,VLOOKUP(Brut!IE33,Semaines!$I$2:$L$523,3,FALSE),IF($AE33=2022,VLOOKUP(Brut!IE33,Semaines!$J$2:$L$523,2,FALSE),""))))))))))</f>
        <v/>
      </c>
      <c r="ID33" s="119" t="str">
        <f>IF($AE33=2013,VLOOKUP(Brut!IE33,Semaines!$A$2:$L$523,12,FALSE),IF($AE33=2014,VLOOKUP(Brut!IE33,Semaines!$B$2:$L$523,11,FALSE),IF($AE33=2015,VLOOKUP(Brut!IE33,Semaines!$C$2:$L$523,10,FALSE),IF($AE33=2016,VLOOKUP(Brut!IE33,Semaines!$D$2:$L$523,9,FALSE),IF($AE33=2017,VLOOKUP(Brut!IE33,Semaines!$E$2:$L$523,8,FALSE),IF($AE33=2018,VLOOKUP(Brut!IE33,Semaines!$F$2:$L$523,7,FALSE),IF($AE33=2019,VLOOKUP(Brut!IE33,Semaines!$G$2:$L$523,6,FALSE),IF($AE33=2020,VLOOKUP(Brut!IE33,Semaines!$H$2:$L$523,5,FALSE),IF($AE33=2021,VLOOKUP(Brut!IE33,Semaines!$I$2:$L$523,4,FALSE),IF($AE33=2022,VLOOKUP(Brut!IE33,Semaines!$J$2:$L$523,3,FALSE),""))))))))))</f>
        <v/>
      </c>
      <c r="IE33" s="134"/>
      <c r="IF33" s="133"/>
      <c r="IG33" s="128" t="str">
        <f>IF(Import!AY23=0,"",Import!AY23)</f>
        <v/>
      </c>
      <c r="IH33" s="118" t="str">
        <f t="array" ref="IH33">IFERROR(IF(IG33="",IF(IE33="",IF(IC33="","",IF($AE33=2013,VLOOKUP(Brut!IE33+1,Semaines!$A$2:$L$523,11,FALSE),IF($AE33=2014,VLOOKUP(Brut!IE33+1,Semaines!$B$2:$L$523,10,FALSE),IF($AE33=2015,VLOOKUP(Brut!IE33+1,Semaines!$C$2:$L$523,9,FALSE),IF($AE33=2016,VLOOKUP(Brut!IE33+1,Semaines!$D$2:$L$523,8,FALSE),IF($AE33=2017,VLOOKUP(Brut!IE33+1,Semaines!$E$2:$L$523,7,FALSE),IF($AE33=2018,VLOOKUP(Brut!IE33+1,Semaines!$F$2:$L$523,6,FALSE),IF($AE33=2019,VLOOKUP(Brut!IE33+1,Semaines!$G$2:$L$523,5,FALSE),IF($AE33=2020,VLOOKUP(Brut!IE33+1,Semaines!$H$2:$L$523,4,FALSE),IF($AE33=2021,VLOOKUP(Brut!IE33+1,Semaines!$I$2:$L$523,3,FALSE),IF($AE33=2022,VLOOKUP(Brut!IE33+1,Semaines!$J$2:$L$523,2,FALSE),""))))))))))),IF(IF33="",IF($AE33=2013,VLOOKUP(Brut!IE33+1,Semaines!$A$2:$L$523,11,FALSE),IF($AE33=2014,VLOOKUP(Brut!IE33+1,Semaines!$B$2:$L$523,10,FALSE),IF($AE33=2015,VLOOKUP(Brut!IE33+1,Semaines!$C$2:$L$523,9,FALSE),IF($AE33=2016,VLOOKUP(Brut!IE33+1,Semaines!$D$2:$L$523,8,FALSE),IF($AE33=2017,VLOOKUP(Brut!IE33+1,Semaines!$E$2:$L$523,7,FALSE),IF($AE33=2018,VLOOKUP(Brut!IE33+1,Semaines!$F$2:$L$523,6,FALSE),IF($AE33=2019,VLOOKUP(Brut!IE33+1,Semaines!$G$2:$L$523,5,FALSE),IF($AE33=2020,VLOOKUP(Brut!IE33+1,Semaines!$H$2:$L$523,4,FALSE),IF($AE33=2021,VLOOKUP(Brut!IE33+1,Semaines!$I$2:$L$523,3,FALSE),IF($AE33=2022,VLOOKUP(Brut!IE33+1,Semaines!$J$2:$L$523,2,FALSE),"")))))))))),IF($AE33=2013,VLOOKUP(Brut!IG33+1,Semaines!$A$2:$L$523,11,FALSE),IF($AE33=2014,VLOOKUP(Brut!IG33+1,Semaines!$B$2:$L$523,10,FALSE),IF($AE33=2015,VLOOKUP(Brut!IG33+1,Semaines!$C$2:$L$523,9,FALSE),IF($AE33=2016,VLOOKUP(Brut!IG33+1,Semaines!$D$2:$L$523,8,FALSE),IF($AE33=2017,VLOOKUP(Brut!IG33+1,Semaines!$E$2:$L$523,7,FALSE),IF($AE33=2018,VLOOKUP(Brut!IG33+1,Semaines!$F$2:$L$523,6,FALSE),IF($AE33=2019,VLOOKUP(Brut!IG33+1,Semaines!$G$2:$L$523,5,FALSE),IF($AE33=2020,VLOOKUP(Brut!IG33+1,Semaines!$H$2:$L$523,4,FALSE),IF($AE33=2021,VLOOKUP(Brut!IG33+1,Semaines!$I$2:$L$523,3,FALSE),IF($AE33=2022,VLOOKUP(Brut!IG33+1,Semaines!$J$2:$L$523,2,FALSE),"")))))))))))),_xlfn.ISOWEEKNUM(IG33)),"")</f>
        <v/>
      </c>
      <c r="II33" s="119" t="str">
        <f>IF(IG33="",IF(IF33="",IF(ID33="","",IF($AE33=2013,VLOOKUP(Brut!IJ33,Semaines!$A$2:$L$523,12,FALSE),IF($AE33=2014,VLOOKUP(Brut!IJ33,Semaines!$B$2:$L$523,11,FALSE),IF($AE33=2015,VLOOKUP(Brut!IJ33,Semaines!$C$2:$L$523,10,FALSE),IF($AE33=2016,VLOOKUP(Brut!IJ33,Semaines!$D$2:$L$523,9,FALSE),IF($AE33=2017,VLOOKUP(Brut!IJ33,Semaines!$E$2:$L$523,8,FALSE),IF($AE33=2018,VLOOKUP(Brut!IJ33,Semaines!$F$2:$L$523,7,FALSE),IF($AE33=2019,VLOOKUP(Brut!IJ33,Semaines!$G$2:$L$523,6,FALSE),IF($AE33=2020,VLOOKUP(Brut!IJ33,Semaines!$H$2:$L$523,5,FALSE),IF($AE33=2021,VLOOKUP(Brut!IJ33,Semaines!$I$2:$L$523,4,FALSE),IF($AE33=2022,VLOOKUP(Brut!IJ33,Semaines!$J$2:$L$523,3,FALSE),""))))))))))),IF(IE33="",IF($AE33=2013,VLOOKUP(Brut!IJ33,Semaines!$A$2:$L$523,12,FALSE),IF($AE33=2014,VLOOKUP(Brut!IJ33,Semaines!$B$2:$L$523,11,FALSE),IF($AE33=2015,VLOOKUP(Brut!IJ33,Semaines!$C$2:$L$523,10,FALSE),IF($AE33=2016,VLOOKUP(Brut!IJ33,Semaines!$D$2:$L$523,9,FALSE),IF($AE33=2017,VLOOKUP(Brut!IJ33,Semaines!$E$2:$L$523,8,FALSE),IF($AE33=2018,VLOOKUP(Brut!IJ33,Semaines!$F$2:$L$523,7,FALSE),IF($AE33=2019,VLOOKUP(Brut!IJ33,Semaines!$G$2:$L$523,6,FALSE),IF($AE33=2020,VLOOKUP(Brut!IJ33,Semaines!$H$2:$L$523,5,FALSE),IF($AE33=2021,VLOOKUP(Brut!IJ33,Semaines!$I$2:$L$523,4,FALSE),IF($AE33=2022,VLOOKUP(Brut!IJ33,Semaines!$J$2:$L$523,3,FALSE),"")))))))))),IF(ID33="","",IF($AE33=2013,VLOOKUP(Brut!IJ33,Semaines!$A$2:$L$523,12,FALSE),IF($AE33=2014,VLOOKUP(Brut!IJ33,Semaines!$B$2:$L$523,11,FALSE),IF($AE33=2015,VLOOKUP(Brut!IJ33,Semaines!$C$2:$L$523,10,FALSE),IF($AE33=2016,VLOOKUP(Brut!IJ33,Semaines!$D$2:$L$523,9,FALSE),IF($AE33=2017,VLOOKUP(Brut!IJ33,Semaines!$E$2:$L$523,8,FALSE),IF($AE33=2018,VLOOKUP(Brut!IJ33,Semaines!$F$2:$L$523,7,FALSE),IF($AE33=2019,VLOOKUP(Brut!IJ33,Semaines!$G$2:$L$523,6,FALSE),IF($AE33=2020,VLOOKUP(Brut!IJ33,Semaines!$H$2:$L$523,5,FALSE),IF($AE33=2021,VLOOKUP(Brut!IJ33,Semaines!$I$2:$L$523,4,FALSE),IF($AE33=2022,VLOOKUP(Brut!IJ33,Semaines!$J$2:$L$523,3,FALSE),""))))))))))))),IF(AND(MONTH(IG33)=12,_xlfn.ISOWEEKNUM(IG33)=1),YEAR(IG33)+1,YEAR(IG33)))</f>
        <v/>
      </c>
      <c r="IJ33" s="135"/>
      <c r="IK33" s="136"/>
      <c r="IL33" s="208"/>
      <c r="IM33" s="118" t="str">
        <f>IF($AE33=2013,VLOOKUP(Brut!IO33,Semaines!$A$2:$L$523,11,FALSE),IF($AE33=2014,VLOOKUP(Brut!IO33,Semaines!$B$2:$L$523,10,FALSE),IF($AE33=2015,VLOOKUP(Brut!IO33,Semaines!$C$2:$L$523,9,FALSE),IF($AE33=2016,VLOOKUP(Brut!IO33,Semaines!$D$2:$L$523,8,FALSE),IF($AE33=2017,VLOOKUP(Brut!IO33,Semaines!$E$2:$L$523,7,FALSE),IF($AE33=2018,VLOOKUP(Brut!IO33,Semaines!$F$2:$L$523,6,FALSE),IF($AE33=2019,VLOOKUP(Brut!IO33,Semaines!$G$2:$L$523,5,FALSE),IF($AE33=2020,VLOOKUP(Brut!IO33,Semaines!$H$2:$L$523,4,FALSE),IF($AE33=2021,VLOOKUP(Brut!IO33,Semaines!$I$2:$L$523,3,FALSE),IF($AE33=2022,VLOOKUP(Brut!IO33,Semaines!$J$2:$L$523,2,FALSE),""))))))))))</f>
        <v/>
      </c>
      <c r="IN33" s="119" t="str">
        <f>IF($AE33=2013,VLOOKUP(Brut!IO33,Semaines!$A$2:$L$523,12,FALSE),IF($AE33=2014,VLOOKUP(Brut!IO33,Semaines!$B$2:$L$523,11,FALSE),IF($AE33=2015,VLOOKUP(Brut!IO33,Semaines!$C$2:$L$523,10,FALSE),IF($AE33=2016,VLOOKUP(Brut!IO33,Semaines!$D$2:$L$523,9,FALSE),IF($AE33=2017,VLOOKUP(Brut!IO33,Semaines!$E$2:$L$523,8,FALSE),IF($AE33=2018,VLOOKUP(Brut!IO33,Semaines!$F$2:$L$523,7,FALSE),IF($AE33=2019,VLOOKUP(Brut!IO33,Semaines!$G$2:$L$523,6,FALSE),IF($AE33=2020,VLOOKUP(Brut!IO33,Semaines!$H$2:$L$523,5,FALSE),IF($AE33=2021,VLOOKUP(Brut!IO33,Semaines!$I$2:$L$523,4,FALSE),IF($AE33=2022,VLOOKUP(Brut!IO33,Semaines!$J$2:$L$523,3,FALSE),""))))))))))</f>
        <v/>
      </c>
      <c r="IO33" s="134"/>
      <c r="IP33" s="133"/>
      <c r="IQ33" s="118" t="str">
        <f>IF($AE33=2013,VLOOKUP(Brut!IS33,Semaines!$A$2:$L$523,11,FALSE),IF($AE33=2014,VLOOKUP(Brut!IS33,Semaines!$B$2:$L$523,10,FALSE),IF($AE33=2015,VLOOKUP(Brut!IS33,Semaines!$C$2:$L$523,9,FALSE),IF($AE33=2016,VLOOKUP(Brut!IS33,Semaines!$D$2:$L$523,8,FALSE),IF($AE33=2017,VLOOKUP(Brut!IS33,Semaines!$E$2:$L$523,7,FALSE),IF($AE33=2018,VLOOKUP(Brut!IS33,Semaines!$F$2:$L$523,6,FALSE),IF($AE33=2019,VLOOKUP(Brut!IS33,Semaines!$G$2:$L$523,5,FALSE),IF($AE33=2020,VLOOKUP(Brut!IS33,Semaines!$H$2:$L$523,4,FALSE),IF($AE33=2021,VLOOKUP(Brut!IS33,Semaines!$I$2:$L$523,3,FALSE),IF($AE33=2022,VLOOKUP(Brut!IS33,Semaines!$J$2:$L$523,2,FALSE),""))))))))))</f>
        <v/>
      </c>
      <c r="IR33" s="119" t="str">
        <f>IF($AE33=2013,VLOOKUP(Brut!IS33,Semaines!$A$2:$L$523,12,FALSE),IF($AE33=2014,VLOOKUP(Brut!IS33,Semaines!$B$2:$L$523,11,FALSE),IF($AE33=2015,VLOOKUP(Brut!IS33,Semaines!$C$2:$L$523,10,FALSE),IF($AE33=2016,VLOOKUP(Brut!IS33,Semaines!$D$2:$L$523,9,FALSE),IF($AE33=2017,VLOOKUP(Brut!IS33,Semaines!$E$2:$L$523,8,FALSE),IF($AE33=2018,VLOOKUP(Brut!IS33,Semaines!$F$2:$L$523,7,FALSE),IF($AE33=2019,VLOOKUP(Brut!IS33,Semaines!$G$2:$L$523,6,FALSE),IF($AE33=2020,VLOOKUP(Brut!IS33,Semaines!$H$2:$L$523,5,FALSE),IF($AE33=2021,VLOOKUP(Brut!IS33,Semaines!$I$2:$L$523,4,FALSE),IF($AE33=2022,VLOOKUP(Brut!IS33,Semaines!$J$2:$L$523,3,FALSE),""))))))))))</f>
        <v/>
      </c>
      <c r="IS33" s="134"/>
      <c r="IT33" s="230"/>
      <c r="IU33" s="210"/>
      <c r="IV33" s="209"/>
      <c r="IW33" s="208"/>
      <c r="IX33" s="208"/>
      <c r="IY33" s="118" t="str">
        <f>IF($AE33=2013,VLOOKUP(Brut!JA33,Semaines!$A$2:$L$523,11,FALSE),IF($AE33=2014,VLOOKUP(Brut!JA33,Semaines!$B$2:$L$523,10,FALSE),IF($AE33=2015,VLOOKUP(Brut!JA33,Semaines!$C$2:$L$523,9,FALSE),IF($AE33=2016,VLOOKUP(Brut!JA33,Semaines!$D$2:$L$523,8,FALSE),IF($AE33=2017,VLOOKUP(Brut!JA33,Semaines!$E$2:$L$523,7,FALSE),IF($AE33=2018,VLOOKUP(Brut!JA33,Semaines!$F$2:$L$523,6,FALSE),IF($AE33=2019,VLOOKUP(Brut!JA33,Semaines!$G$2:$L$523,5,FALSE),IF($AE33=2020,VLOOKUP(Brut!JA33,Semaines!$H$2:$L$523,4,FALSE),IF($AE33=2021,VLOOKUP(Brut!JA33,Semaines!$I$2:$L$523,3,FALSE),IF($AE33=2022,VLOOKUP(Brut!JA33,Semaines!$J$2:$L$523,2,FALSE),""))))))))))</f>
        <v/>
      </c>
      <c r="IZ33" s="119" t="str">
        <f>IF($AE33=2013,VLOOKUP(Brut!JA33,Semaines!$A$2:$L$523,12,FALSE),IF($AE33=2014,VLOOKUP(Brut!JA33,Semaines!$B$2:$L$523,11,FALSE),IF($AE33=2015,VLOOKUP(Brut!JA33,Semaines!$C$2:$L$523,10,FALSE),IF($AE33=2016,VLOOKUP(Brut!JA33,Semaines!$D$2:$L$523,9,FALSE),IF($AE33=2017,VLOOKUP(Brut!JA33,Semaines!$E$2:$L$523,8,FALSE),IF($AE33=2018,VLOOKUP(Brut!JA33,Semaines!$F$2:$L$523,7,FALSE),IF($AE33=2019,VLOOKUP(Brut!JA33,Semaines!$G$2:$L$523,6,FALSE),IF($AE33=2020,VLOOKUP(Brut!JA33,Semaines!$H$2:$L$523,5,FALSE),IF($AE33=2021,VLOOKUP(Brut!JA33,Semaines!$I$2:$L$523,4,FALSE),IF($AE33=2022,VLOOKUP(Brut!JA33,Semaines!$J$2:$L$523,3,FALSE),""))))))))))</f>
        <v/>
      </c>
      <c r="JA33" s="134"/>
      <c r="JB33" s="133"/>
      <c r="JC33" s="210"/>
      <c r="JD33" s="211"/>
      <c r="JE33" s="210"/>
      <c r="JF33" s="209"/>
      <c r="JG33" s="208"/>
      <c r="JH33" s="118" t="str">
        <f>IF($AE33=2013,VLOOKUP(Brut!JJ33,Semaines!$A$2:$L$523,11,FALSE),IF($AE33=2014,VLOOKUP(Brut!JJ33,Semaines!$B$2:$L$523,10,FALSE),IF($AE33=2015,VLOOKUP(Brut!JJ33,Semaines!$C$2:$L$523,9,FALSE),IF($AE33=2016,VLOOKUP(Brut!JJ33,Semaines!$D$2:$L$523,8,FALSE),IF($AE33=2017,VLOOKUP(Brut!JJ33,Semaines!$E$2:$L$523,7,FALSE),IF($AE33=2018,VLOOKUP(Brut!JJ33,Semaines!$F$2:$L$523,6,FALSE),IF($AE33=2019,VLOOKUP(Brut!JJ33,Semaines!$G$2:$L$523,5,FALSE),IF($AE33=2020,VLOOKUP(Brut!JJ33,Semaines!$H$2:$L$523,4,FALSE),IF($AE33=2021,VLOOKUP(Brut!JJ33,Semaines!$I$2:$L$523,3,FALSE),IF($AE33=2022,VLOOKUP(Brut!JJ33,Semaines!$J$2:$L$523,2,FALSE),""))))))))))</f>
        <v/>
      </c>
      <c r="JI33" s="119" t="str">
        <f>IF($AE33=2013,VLOOKUP(Brut!JJ33,Semaines!$A$2:$L$523,12,FALSE),IF($AE33=2014,VLOOKUP(Brut!JJ33,Semaines!$B$2:$L$523,11,FALSE),IF($AE33=2015,VLOOKUP(Brut!JJ33,Semaines!$C$2:$L$523,10,FALSE),IF($AE33=2016,VLOOKUP(Brut!JJ33,Semaines!$D$2:$L$523,9,FALSE),IF($AE33=2017,VLOOKUP(Brut!JJ33,Semaines!$E$2:$L$523,8,FALSE),IF($AE33=2018,VLOOKUP(Brut!JJ33,Semaines!$F$2:$L$523,7,FALSE),IF($AE33=2019,VLOOKUP(Brut!JJ33,Semaines!$G$2:$L$523,6,FALSE),IF($AE33=2020,VLOOKUP(Brut!JJ33,Semaines!$H$2:$L$523,5,FALSE),IF($AE33=2021,VLOOKUP(Brut!JJ33,Semaines!$I$2:$L$523,4,FALSE),IF($AE33=2022,VLOOKUP(Brut!JJ33,Semaines!$J$2:$L$523,3,FALSE),""))))))))))</f>
        <v/>
      </c>
      <c r="JJ33" s="134"/>
      <c r="JK33" s="133"/>
      <c r="JL33" s="118" t="str">
        <f>IF($AE33=2013,VLOOKUP(Brut!JN33,Semaines!$A$2:$L$523,11,FALSE),IF($AE33=2014,VLOOKUP(Brut!JN33,Semaines!$B$2:$L$523,10,FALSE),IF($AE33=2015,VLOOKUP(Brut!JN33,Semaines!$C$2:$L$523,9,FALSE),IF($AE33=2016,VLOOKUP(Brut!JN33,Semaines!$D$2:$L$523,8,FALSE),IF($AE33=2017,VLOOKUP(Brut!JN33,Semaines!$E$2:$L$523,7,FALSE),IF($AE33=2018,VLOOKUP(Brut!JN33,Semaines!$F$2:$L$523,6,FALSE),IF($AE33=2019,VLOOKUP(Brut!JN33,Semaines!$G$2:$L$523,5,FALSE),IF($AE33=2020,VLOOKUP(Brut!JN33,Semaines!$H$2:$L$523,4,FALSE),IF($AE33=2021,VLOOKUP(Brut!JN33,Semaines!$I$2:$L$523,3,FALSE),IF($AE33=2022,VLOOKUP(Brut!JN33,Semaines!$J$2:$L$523,2,FALSE),""))))))))))</f>
        <v/>
      </c>
      <c r="JM33" s="119" t="str">
        <f>IF($AE33=2013,VLOOKUP(Brut!JN33,Semaines!$A$2:$L$523,12,FALSE),IF($AE33=2014,VLOOKUP(Brut!JN33,Semaines!$B$2:$L$523,11,FALSE),IF($AE33=2015,VLOOKUP(Brut!JN33,Semaines!$C$2:$L$523,10,FALSE),IF($AE33=2016,VLOOKUP(Brut!JN33,Semaines!$D$2:$L$523,9,FALSE),IF($AE33=2017,VLOOKUP(Brut!JN33,Semaines!$E$2:$L$523,8,FALSE),IF($AE33=2018,VLOOKUP(Brut!JN33,Semaines!$F$2:$L$523,7,FALSE),IF($AE33=2019,VLOOKUP(Brut!JN33,Semaines!$G$2:$L$523,6,FALSE),IF($AE33=2020,VLOOKUP(Brut!JN33,Semaines!$H$2:$L$523,5,FALSE),IF($AE33=2021,VLOOKUP(Brut!JN33,Semaines!$I$2:$L$523,4,FALSE),IF($AE33=2022,VLOOKUP(Brut!JN33,Semaines!$J$2:$L$523,3,FALSE),""))))))))))</f>
        <v/>
      </c>
      <c r="JN33" s="134"/>
      <c r="JO33" s="133"/>
      <c r="JP33" s="128" t="str">
        <f>IF(Import!BC23=0,"",Import!BC23)</f>
        <v/>
      </c>
      <c r="JQ33" s="118" t="str">
        <f t="array" ref="JQ33">IFERROR(IF(JP33="",IF(JN33="",IF(JL33="","",IF($AE33=2013,VLOOKUP(Brut!JN33+1,Semaines!$A$2:$L$523,11,FALSE),IF($AE33=2014,VLOOKUP(Brut!JN33+1,Semaines!$B$2:$L$523,10,FALSE),IF($AE33=2015,VLOOKUP(Brut!JN33+1,Semaines!$C$2:$L$523,9,FALSE),IF($AE33=2016,VLOOKUP(Brut!JN33+1,Semaines!$D$2:$L$523,8,FALSE),IF($AE33=2017,VLOOKUP(Brut!JN33+1,Semaines!$E$2:$L$523,7,FALSE),IF($AE33=2018,VLOOKUP(Brut!JN33+1,Semaines!$F$2:$L$523,6,FALSE),IF($AE33=2019,VLOOKUP(Brut!JN33+1,Semaines!$G$2:$L$523,5,FALSE),IF($AE33=2020,VLOOKUP(Brut!JN33+1,Semaines!$H$2:$L$523,4,FALSE),IF($AE33=2021,VLOOKUP(Brut!JN33+1,Semaines!$I$2:$L$523,3,FALSE),IF($AE33=2022,VLOOKUP(Brut!JN33+1,Semaines!$J$2:$L$523,2,FALSE),""))))))))))),IF(JO33="",IF($AE33=2013,VLOOKUP(Brut!JN33+1,Semaines!$A$2:$L$523,11,FALSE),IF($AE33=2014,VLOOKUP(Brut!JN33+1,Semaines!$B$2:$L$523,10,FALSE),IF($AE33=2015,VLOOKUP(Brut!JN33+1,Semaines!$C$2:$L$523,9,FALSE),IF($AE33=2016,VLOOKUP(Brut!JN33+1,Semaines!$D$2:$L$523,8,FALSE),IF($AE33=2017,VLOOKUP(Brut!JN33+1,Semaines!$E$2:$L$523,7,FALSE),IF($AE33=2018,VLOOKUP(Brut!JN33+1,Semaines!$F$2:$L$523,6,FALSE),IF($AE33=2019,VLOOKUP(Brut!JN33+1,Semaines!$G$2:$L$523,5,FALSE),IF($AE33=2020,VLOOKUP(Brut!JN33+1,Semaines!$H$2:$L$523,4,FALSE),IF($AE33=2021,VLOOKUP(Brut!JN33+1,Semaines!$I$2:$L$523,3,FALSE),IF($AE33=2022,VLOOKUP(Brut!JN33+1,Semaines!$J$2:$L$523,2,FALSE),"")))))))))),IF($AE33=2013,VLOOKUP(Brut!JP33+1,Semaines!$A$2:$L$523,11,FALSE),IF($AE33=2014,VLOOKUP(Brut!JP33+1,Semaines!$B$2:$L$523,10,FALSE),IF($AE33=2015,VLOOKUP(Brut!JP33+1,Semaines!$C$2:$L$523,9,FALSE),IF($AE33=2016,VLOOKUP(Brut!JP33+1,Semaines!$D$2:$L$523,8,FALSE),IF($AE33=2017,VLOOKUP(Brut!JP33+1,Semaines!$E$2:$L$523,7,FALSE),IF($AE33=2018,VLOOKUP(Brut!JP33+1,Semaines!$F$2:$L$523,6,FALSE),IF($AE33=2019,VLOOKUP(Brut!JP33+1,Semaines!$G$2:$L$523,5,FALSE),IF($AE33=2020,VLOOKUP(Brut!JP33+1,Semaines!$H$2:$L$523,4,FALSE),IF($AE33=2021,VLOOKUP(Brut!JP33+1,Semaines!$I$2:$L$523,3,FALSE),IF($AE33=2022,VLOOKUP(Brut!JP33+1,Semaines!$J$2:$L$523,2,FALSE),"")))))))))))),_xlfn.ISOWEEKNUM(JP33)),"")</f>
        <v/>
      </c>
      <c r="JR33" s="119" t="str">
        <f>IF(JP33="",IF(JO33="",IF(JM33="","",IF($AE33=2013,VLOOKUP(Brut!JS33,Semaines!$A$2:$L$523,12,FALSE),IF($AE33=2014,VLOOKUP(Brut!JS33,Semaines!$B$2:$L$523,11,FALSE),IF($AE33=2015,VLOOKUP(Brut!JS33,Semaines!$C$2:$L$523,10,FALSE),IF($AE33=2016,VLOOKUP(Brut!JS33,Semaines!$D$2:$L$523,9,FALSE),IF($AE33=2017,VLOOKUP(Brut!JS33,Semaines!$E$2:$L$523,8,FALSE),IF($AE33=2018,VLOOKUP(Brut!JS33,Semaines!$F$2:$L$523,7,FALSE),IF($AE33=2019,VLOOKUP(Brut!JS33,Semaines!$G$2:$L$523,6,FALSE),IF($AE33=2020,VLOOKUP(Brut!JS33,Semaines!$H$2:$L$523,5,FALSE),IF($AE33=2021,VLOOKUP(Brut!JS33,Semaines!$I$2:$L$523,4,FALSE),IF($AE33=2022,VLOOKUP(Brut!JS33,Semaines!$J$2:$L$523,3,FALSE),""))))))))))),IF(JN33="",IF($AE33=2013,VLOOKUP(Brut!JS33,Semaines!$A$2:$L$523,12,FALSE),IF($AE33=2014,VLOOKUP(Brut!JS33,Semaines!$B$2:$L$523,11,FALSE),IF($AE33=2015,VLOOKUP(Brut!JS33,Semaines!$C$2:$L$523,10,FALSE),IF($AE33=2016,VLOOKUP(Brut!JS33,Semaines!$D$2:$L$523,9,FALSE),IF($AE33=2017,VLOOKUP(Brut!JS33,Semaines!$E$2:$L$523,8,FALSE),IF($AE33=2018,VLOOKUP(Brut!JS33,Semaines!$F$2:$L$523,7,FALSE),IF($AE33=2019,VLOOKUP(Brut!JS33,Semaines!$G$2:$L$523,6,FALSE),IF($AE33=2020,VLOOKUP(Brut!JS33,Semaines!$H$2:$L$523,5,FALSE),IF($AE33=2021,VLOOKUP(Brut!JS33,Semaines!$I$2:$L$523,4,FALSE),IF($AE33=2022,VLOOKUP(Brut!JS33,Semaines!$J$2:$L$523,3,FALSE),"")))))))))),IF(JM33="","",IF($AE33=2013,VLOOKUP(Brut!JS33,Semaines!$A$2:$L$523,12,FALSE),IF($AE33=2014,VLOOKUP(Brut!JS33,Semaines!$B$2:$L$523,11,FALSE),IF($AE33=2015,VLOOKUP(Brut!JS33,Semaines!$C$2:$L$523,10,FALSE),IF($AE33=2016,VLOOKUP(Brut!JS33,Semaines!$D$2:$L$523,9,FALSE),IF($AE33=2017,VLOOKUP(Brut!JS33,Semaines!$E$2:$L$523,8,FALSE),IF($AE33=2018,VLOOKUP(Brut!JS33,Semaines!$F$2:$L$523,7,FALSE),IF($AE33=2019,VLOOKUP(Brut!JS33,Semaines!$G$2:$L$523,6,FALSE),IF($AE33=2020,VLOOKUP(Brut!JS33,Semaines!$H$2:$L$523,5,FALSE),IF($AE33=2021,VLOOKUP(Brut!JS33,Semaines!$I$2:$L$523,4,FALSE),IF($AE33=2022,VLOOKUP(Brut!JS33,Semaines!$J$2:$L$523,3,FALSE),""))))))))))))),IF(AND(MONTH(JP33)=12,_xlfn.ISOWEEKNUM(JP33)=1),YEAR(JP33)+1,YEAR(JP33)))</f>
        <v/>
      </c>
      <c r="JS33" s="224" t="str">
        <f>IFERROR(IF(JP33="",IF(AND(Brut!W33&lt;&gt;"Pas ouvert",Brut!W33&lt;&gt;"Annulé"),IF(Brut!JP33="",SUM(Brut!JN33-Brut!AD33),SUM(Brut!JP33-Brut!AD33)),IF(Brut!W33="Annulé","Annulé","Pas ouvert")),SUM(Brut!JU33-Brut!AD33)),"")</f>
        <v>Pas ouvert</v>
      </c>
      <c r="JT33" s="225" t="str">
        <f>IF(OR(JS33="Annulé",JS33=""),"",IF(JS33="Pas ouvert",IF(JQ33="","",INT(SUM(Brut!JU33-Brut!AD33)/4)),INT(JS33/4)))</f>
        <v/>
      </c>
      <c r="JU33" s="226" t="str">
        <f t="shared" si="16"/>
        <v/>
      </c>
      <c r="JV33" s="227" t="str">
        <f>IF(OR(JS33="Annulé",JS33=""),"",IF(JS33="Pas ouvert",IF(JQ33="","",SUM(Brut!JU33-Brut!AD33)-(JT33*4)),IF(JS33-(JT33*4)=0,"",JS33-(JT33*4))))</f>
        <v/>
      </c>
      <c r="JW33" s="228" t="str">
        <f t="shared" si="17"/>
        <v/>
      </c>
      <c r="JY33" s="208"/>
    </row>
    <row r="34" spans="1:285" x14ac:dyDescent="0.3">
      <c r="A34" s="235" t="str">
        <f>IF(Import!A24=0,"",Import!A24)</f>
        <v>23</v>
      </c>
      <c r="B34" s="236" t="str">
        <f>IF(Import!D24=0,"",Import!D24)</f>
        <v>23</v>
      </c>
      <c r="C34" s="236" t="str">
        <f>IF(Import!E24=0,"",Import!E24)</f>
        <v/>
      </c>
      <c r="D34" s="237" t="str">
        <f t="shared" si="11"/>
        <v/>
      </c>
      <c r="E34" s="236" t="str">
        <f>IF(Import!I24=0,"",Import!I24)</f>
        <v/>
      </c>
      <c r="F34" s="236" t="str">
        <f>IF(Import!J24="","",Import!J24)</f>
        <v/>
      </c>
      <c r="G34" s="236" t="str">
        <f>IF(Import!K24="","",Import!K24)</f>
        <v/>
      </c>
      <c r="H34" s="238" t="str">
        <f>IF(Import!L24=0,"",Import!L24)</f>
        <v>17</v>
      </c>
      <c r="I34" s="236" t="str">
        <f>IF(Import!N24=0,"",Import!N24)</f>
        <v/>
      </c>
      <c r="J34" s="239"/>
      <c r="K34" s="130">
        <f>IF(Import!O24=0,"",Import!O24)</f>
        <v>42850</v>
      </c>
      <c r="L34" s="130">
        <f>IF(Import!P24=0,"",Import!P24)</f>
        <v>43122</v>
      </c>
      <c r="M34" s="233" t="str">
        <f>IF(L34&lt;&gt;"","Annulé",IF(Import!R24=0,"",Import!R24))</f>
        <v>Annulé</v>
      </c>
      <c r="N34" s="233" t="str">
        <f>IF(L34&lt;&gt;"","Annulé",IF(Import!S24=0,"",Import!S24))</f>
        <v>Annulé</v>
      </c>
      <c r="O34" s="233" t="str">
        <f>IF(N34="Annulé","Annulé",IF(Import!T24=0,"",Import!T24))</f>
        <v>Annulé</v>
      </c>
      <c r="P34" s="130">
        <f>IF(Import!U24=0,IF($L34&lt;&gt;"","Annulé",IF($K34="","","En attente")),Import!U24)</f>
        <v>42905</v>
      </c>
      <c r="Q34" s="130" t="str">
        <f>IF(Import!V24=0,IF($L34&lt;&gt;"","Annulé",IF($K34="","","En attente")),Import!V24)</f>
        <v>Annulé</v>
      </c>
      <c r="R34" s="130" t="str">
        <f>IF(Import!W24=0,IF($L34&lt;&gt;"","Annulé",IF($K34="","","En attente")),Import!W24)</f>
        <v>Annulé</v>
      </c>
      <c r="S34" s="130" t="str">
        <f>IF(Import!X24=0,IF($L34&lt;&gt;"","Annulé",IF($K34="","","En attente")),Import!X24)</f>
        <v>Annulé</v>
      </c>
      <c r="T34" s="130" t="str">
        <f>IF(Import!Y24=0,IF($L34&lt;&gt;"","Annulé",IF($K34="","","En attente")),Import!Y24)</f>
        <v>Annulé</v>
      </c>
      <c r="U34" s="130" t="str">
        <f>IF(Import!Z24=0,IF($L34&lt;&gt;"","Annulé",IF($K34="","","En attente")),Import!Z24)</f>
        <v>Annulé</v>
      </c>
      <c r="V34" s="131"/>
      <c r="W34" s="130" t="str">
        <f>IF($L34&lt;&gt;"","Annulé",IF(Import!AA24=0,IF(K34="","","Pas ouvert"),Import!AA24))</f>
        <v>Annulé</v>
      </c>
      <c r="X34" s="130" t="str">
        <f>IF($L34&lt;&gt;"","Annulé",IF(Import!AB24=0,IF($W34&lt;&gt;"",IF(W34="Pas ouvert","Pas ouvert","En cours"),""),Import!AB24))</f>
        <v>Annulé</v>
      </c>
      <c r="Y34" s="233" t="str">
        <f>IF($L34&lt;&gt;"","Annulé",IF(Import!AC24=0,"",Import!AC24))</f>
        <v>Annulé</v>
      </c>
      <c r="Z34" s="233" t="str">
        <f>IF($L34&lt;&gt;"","Annulé",IF(Import!AD24=0,"",Import!AD24))</f>
        <v>Annulé</v>
      </c>
      <c r="AA34" s="234" t="str">
        <f t="shared" si="12"/>
        <v>Annulé</v>
      </c>
      <c r="AB34" s="129" t="str">
        <f t="shared" si="13"/>
        <v/>
      </c>
      <c r="AC34" s="207"/>
      <c r="AD34" s="231" t="str">
        <f t="shared" si="14"/>
        <v/>
      </c>
      <c r="AE34" s="232" t="str">
        <f t="shared" si="15"/>
        <v/>
      </c>
      <c r="AF34" s="128" t="str">
        <f>IF(Import!AE24=0,"",Import!AE24)</f>
        <v/>
      </c>
      <c r="AG34" s="211"/>
      <c r="AH34" s="209"/>
      <c r="AI34" s="208"/>
      <c r="AJ34" s="118" t="str">
        <f>IF($AE34=2013,VLOOKUP(Brut!AJ34,Semaines!$A$2:$L$523,11,FALSE),IF($AE34=2014,VLOOKUP(Brut!AJ34,Semaines!$B$2:$L$523,10,FALSE),IF($AE34=2015,VLOOKUP(Brut!AJ34,Semaines!$C$2:$L$523,9,FALSE),IF($AE34=2016,VLOOKUP(Brut!AJ34,Semaines!$D$2:$L$523,8,FALSE),IF($AE34=2017,VLOOKUP(Brut!AJ34,Semaines!$E$2:$L$523,7,FALSE),IF($AE34=2018,VLOOKUP(Brut!AJ34,Semaines!$F$2:$L$523,6,FALSE),IF($AE34=2019,VLOOKUP(Brut!AJ34,Semaines!$G$2:$L$523,5,FALSE),IF($AE34=2020,VLOOKUP(Brut!AJ34,Semaines!$H$2:$L$523,4,FALSE),IF($AE34=2021,VLOOKUP(Brut!AJ34,Semaines!$I$2:$L$523,3,FALSE),IF($AE34=2022,VLOOKUP(Brut!AJ34,Semaines!$J$2:$L$523,2,FALSE),""))))))))))</f>
        <v/>
      </c>
      <c r="AK34" s="119" t="str">
        <f>IF($AE34=2013,VLOOKUP(Brut!AJ34,Semaines!$A$2:$L$523,12,FALSE),IF($AE34=2014,VLOOKUP(Brut!AJ34,Semaines!$B$2:$L$523,11,FALSE),IF($AE34=2015,VLOOKUP(Brut!AJ34,Semaines!$C$2:$L$523,10,FALSE),IF($AE34=2016,VLOOKUP(Brut!AJ34,Semaines!$D$2:$L$523,9,FALSE),IF($AE34=2017,VLOOKUP(Brut!AJ34,Semaines!$E$2:$L$523,8,FALSE),IF($AE34=2018,VLOOKUP(Brut!AJ34,Semaines!$F$2:$L$523,7,FALSE),IF($AE34=2019,VLOOKUP(Brut!AJ34,Semaines!$G$2:$L$523,6,FALSE),IF($AE34=2020,VLOOKUP(Brut!AJ34,Semaines!$H$2:$L$523,5,FALSE),IF($AE34=2021,VLOOKUP(Brut!AJ34,Semaines!$I$2:$L$523,4,FALSE),IF($AE34=2022,VLOOKUP(Brut!AJ34,Semaines!$J$2:$L$523,3,FALSE),""))))))))))</f>
        <v/>
      </c>
      <c r="AL34" s="132"/>
      <c r="AM34" s="133"/>
      <c r="AN34" s="128" t="str">
        <f>IF(Import!AI24=0,"",Import!AI24)</f>
        <v/>
      </c>
      <c r="AO34" s="118" t="str">
        <f t="array" ref="AO34">IFERROR(IF(AN34="",IF(AL34="",IF(AJ34="","",IF($AE34=2013,VLOOKUP(Brut!AJ34+1,Semaines!$A$2:$L$523,11,FALSE),IF($AE34=2014,VLOOKUP(Brut!AJ34+1,Semaines!$B$2:$L$523,10,FALSE),IF($AE34=2015,VLOOKUP(Brut!AJ34+1,Semaines!$C$2:$L$523,9,FALSE),IF($AE34=2016,VLOOKUP(Brut!AJ34+1,Semaines!$D$2:$L$523,8,FALSE),IF($AE34=2017,VLOOKUP(Brut!AJ34+1,Semaines!$E$2:$L$523,7,FALSE),IF($AE34=2018,VLOOKUP(Brut!AJ34+1,Semaines!$F$2:$L$523,6,FALSE),IF($AE34=2019,VLOOKUP(Brut!AJ34+1,Semaines!$G$2:$L$523,5,FALSE),IF($AE34=2020,VLOOKUP(Brut!AJ34+1,Semaines!$H$2:$L$523,4,FALSE),IF($AE34=2021,VLOOKUP(Brut!AJ34+1,Semaines!$I$2:$L$523,3,FALSE),IF($AE34=2022,VLOOKUP(Brut!AJ34+1,Semaines!$J$2:$L$523,2,FALSE),""))))))))))),IF(AM34="",IF($AE34=2013,VLOOKUP(Brut!AJ34+1,Semaines!$A$2:$L$523,11,FALSE),IF($AE34=2014,VLOOKUP(Brut!AJ34+1,Semaines!$B$2:$L$523,10,FALSE),IF($AE34=2015,VLOOKUP(Brut!AJ34+1,Semaines!$C$2:$L$523,9,FALSE),IF($AE34=2016,VLOOKUP(Brut!AJ34+1,Semaines!$D$2:$L$523,8,FALSE),IF($AE34=2017,VLOOKUP(Brut!AJ34+1,Semaines!$E$2:$L$523,7,FALSE),IF($AE34=2018,VLOOKUP(Brut!AJ34+1,Semaines!$F$2:$L$523,6,FALSE),IF($AE34=2019,VLOOKUP(Brut!AJ34+1,Semaines!$G$2:$L$523,5,FALSE),IF($AE34=2020,VLOOKUP(Brut!AJ34+1,Semaines!$H$2:$L$523,4,FALSE),IF($AE34=2021,VLOOKUP(Brut!AJ34+1,Semaines!$I$2:$L$523,3,FALSE),IF($AE34=2022,VLOOKUP(Brut!AJ34+1,Semaines!$J$2:$L$523,2,FALSE),"")))))))))),IF($AE34=2013,VLOOKUP(Brut!AL34+1,Semaines!$A$2:$L$523,11,FALSE),IF($AE34=2014,VLOOKUP(Brut!AL34+1,Semaines!$B$2:$L$523,10,FALSE),IF($AE34=2015,VLOOKUP(Brut!AL34+1,Semaines!$C$2:$L$523,9,FALSE),IF($AE34=2016,VLOOKUP(Brut!AL34+1,Semaines!$D$2:$L$523,8,FALSE),IF($AE34=2017,VLOOKUP(Brut!AL34+1,Semaines!$E$2:$L$523,7,FALSE),IF($AE34=2018,VLOOKUP(Brut!AL34+1,Semaines!$F$2:$L$523,6,FALSE),IF($AE34=2019,VLOOKUP(Brut!AL34+1,Semaines!$G$2:$L$523,5,FALSE),IF($AE34=2020,VLOOKUP(Brut!AL34+1,Semaines!$H$2:$L$523,4,FALSE),IF($AE34=2021,VLOOKUP(Brut!AL34+1,Semaines!$I$2:$L$523,3,FALSE),IF($AE34=2022,VLOOKUP(Brut!AL34+1,Semaines!$J$2:$L$523,2,FALSE),"")))))))))))),_xlfn.ISOWEEKNUM(AN34)),"")</f>
        <v/>
      </c>
      <c r="AP34" s="119" t="str">
        <f>IF(AN34="",IF(AM34="",IF(AK34="","",IF($AE34=2013,VLOOKUP(Brut!AO34,Semaines!$A$2:$L$523,12,FALSE),IF($AE34=2014,VLOOKUP(Brut!AO34,Semaines!$B$2:$L$523,11,FALSE),IF($AE34=2015,VLOOKUP(Brut!AO34,Semaines!$C$2:$L$523,10,FALSE),IF($AE34=2016,VLOOKUP(Brut!AO34,Semaines!$D$2:$L$523,9,FALSE),IF($AE34=2017,VLOOKUP(Brut!AO34,Semaines!$E$2:$L$523,8,FALSE),IF($AE34=2018,VLOOKUP(Brut!AO34,Semaines!$F$2:$L$523,7,FALSE),IF($AE34=2019,VLOOKUP(Brut!AO34,Semaines!$G$2:$L$523,6,FALSE),IF($AE34=2020,VLOOKUP(Brut!AO34,Semaines!$H$2:$L$523,5,FALSE),IF($AE34=2021,VLOOKUP(Brut!AO34,Semaines!$I$2:$L$523,4,FALSE),IF($AE34=2022,VLOOKUP(Brut!AO34,Semaines!$J$2:$L$523,3,FALSE),""))))))))))),IF(AL34="",IF($AE34=2013,VLOOKUP(Brut!AO34,Semaines!$A$2:$L$523,12,FALSE),IF($AE34=2014,VLOOKUP(Brut!AO34,Semaines!$B$2:$L$523,11,FALSE),IF($AE34=2015,VLOOKUP(Brut!AO34,Semaines!$C$2:$L$523,10,FALSE),IF($AE34=2016,VLOOKUP(Brut!AO34,Semaines!$D$2:$L$523,9,FALSE),IF($AE34=2017,VLOOKUP(Brut!AO34,Semaines!$E$2:$L$523,8,FALSE),IF($AE34=2018,VLOOKUP(Brut!AO34,Semaines!$F$2:$L$523,7,FALSE),IF($AE34=2019,VLOOKUP(Brut!AO34,Semaines!$G$2:$L$523,6,FALSE),IF($AE34=2020,VLOOKUP(Brut!AO34,Semaines!$H$2:$L$523,5,FALSE),IF($AE34=2021,VLOOKUP(Brut!AO34,Semaines!$I$2:$L$523,4,FALSE),IF($AE34=2022,VLOOKUP(Brut!AO34,Semaines!$J$2:$L$523,3,FALSE),"")))))))))),IF(AK34="","",IF($AE34=2013,VLOOKUP(Brut!AO34,Semaines!$A$2:$L$523,12,FALSE),IF($AE34=2014,VLOOKUP(Brut!AO34,Semaines!$B$2:$L$523,11,FALSE),IF($AE34=2015,VLOOKUP(Brut!AO34,Semaines!$C$2:$L$523,10,FALSE),IF($AE34=2016,VLOOKUP(Brut!AO34,Semaines!$D$2:$L$523,9,FALSE),IF($AE34=2017,VLOOKUP(Brut!AO34,Semaines!$E$2:$L$523,8,FALSE),IF($AE34=2018,VLOOKUP(Brut!AO34,Semaines!$F$2:$L$523,7,FALSE),IF($AE34=2019,VLOOKUP(Brut!AO34,Semaines!$G$2:$L$523,6,FALSE),IF($AE34=2020,VLOOKUP(Brut!AO34,Semaines!$H$2:$L$523,5,FALSE),IF($AE34=2021,VLOOKUP(Brut!AO34,Semaines!$I$2:$L$523,4,FALSE),IF($AE34=2022,VLOOKUP(Brut!AO34,Semaines!$J$2:$L$523,3,FALSE),""))))))))))))),IF(AND(MONTH(AN34)=12,_xlfn.ISOWEEKNUM(AN34)=1),YEAR(AN34)+1,YEAR(AN34)))</f>
        <v/>
      </c>
      <c r="AQ34" s="132"/>
      <c r="AR34" s="133"/>
      <c r="AS34" s="210"/>
      <c r="AT34" s="209"/>
      <c r="AU34" s="208"/>
      <c r="AV34" s="208"/>
      <c r="AW34" s="118" t="str">
        <f>IF($AE34=2013,VLOOKUP(Brut!AW34,Semaines!$A$2:$L$523,11,FALSE),IF($AE34=2014,VLOOKUP(Brut!AW34,Semaines!$B$2:$L$523,10,FALSE),IF($AE34=2015,VLOOKUP(Brut!AW34,Semaines!$C$2:$L$523,9,FALSE),IF($AE34=2016,VLOOKUP(Brut!AW34,Semaines!$D$2:$L$523,8,FALSE),IF($AE34=2017,VLOOKUP(Brut!AW34,Semaines!$E$2:$L$523,7,FALSE),IF($AE34=2018,VLOOKUP(Brut!AW34,Semaines!$F$2:$L$523,6,FALSE),IF($AE34=2019,VLOOKUP(Brut!AW34,Semaines!$G$2:$L$523,5,FALSE),IF($AE34=2020,VLOOKUP(Brut!AW34,Semaines!$H$2:$L$523,4,FALSE),IF($AE34=2021,VLOOKUP(Brut!AW34,Semaines!$I$2:$L$523,3,FALSE),IF($AE34=2022,VLOOKUP(Brut!AW34,Semaines!$J$2:$L$523,2,FALSE),""))))))))))</f>
        <v/>
      </c>
      <c r="AX34" s="119" t="str">
        <f>IF($AE34=2013,VLOOKUP(Brut!AW34,Semaines!$A$2:$L$523,12,FALSE),IF($AE34=2014,VLOOKUP(Brut!AW34,Semaines!$B$2:$L$523,11,FALSE),IF($AE34=2015,VLOOKUP(Brut!AW34,Semaines!$C$2:$L$523,10,FALSE),IF($AE34=2016,VLOOKUP(Brut!AW34,Semaines!$D$2:$L$523,9,FALSE),IF($AE34=2017,VLOOKUP(Brut!AW34,Semaines!$E$2:$L$523,8,FALSE),IF($AE34=2018,VLOOKUP(Brut!AW34,Semaines!$F$2:$L$523,7,FALSE),IF($AE34=2019,VLOOKUP(Brut!AW34,Semaines!$G$2:$L$523,6,FALSE),IF($AE34=2020,VLOOKUP(Brut!AW34,Semaines!$H$2:$L$523,5,FALSE),IF($AE34=2021,VLOOKUP(Brut!AW34,Semaines!$I$2:$L$523,4,FALSE),IF($AE34=2022,VLOOKUP(Brut!AW34,Semaines!$J$2:$L$523,3,FALSE),""))))))))))</f>
        <v/>
      </c>
      <c r="AY34" s="134"/>
      <c r="AZ34" s="133"/>
      <c r="BA34" s="118" t="str">
        <f>IF($AE34=2013,VLOOKUP(Brut!BA34,Semaines!$A$2:$L$523,11,FALSE),IF($AE34=2014,VLOOKUP(Brut!BA34,Semaines!$B$2:$L$523,10,FALSE),IF($AE34=2015,VLOOKUP(Brut!BA34,Semaines!$C$2:$L$523,9,FALSE),IF($AE34=2016,VLOOKUP(Brut!BA34,Semaines!$D$2:$L$523,8,FALSE),IF($AE34=2017,VLOOKUP(Brut!BA34,Semaines!$E$2:$L$523,7,FALSE),IF($AE34=2018,VLOOKUP(Brut!BA34,Semaines!$F$2:$L$523,6,FALSE),IF($AE34=2019,VLOOKUP(Brut!BA34,Semaines!$G$2:$L$523,5,FALSE),IF($AE34=2020,VLOOKUP(Brut!BA34,Semaines!$H$2:$L$523,4,FALSE),IF($AE34=2021,VLOOKUP(Brut!BA34,Semaines!$I$2:$L$523,3,FALSE),IF($AE34=2022,VLOOKUP(Brut!BA34,Semaines!$J$2:$L$523,2,FALSE),""))))))))))</f>
        <v/>
      </c>
      <c r="BB34" s="119" t="str">
        <f>IF($AE34=2013,VLOOKUP(Brut!BA34,Semaines!$A$2:$L$523,12,FALSE),IF($AE34=2014,VLOOKUP(Brut!BA34,Semaines!$B$2:$L$523,11,FALSE),IF($AE34=2015,VLOOKUP(Brut!BA34,Semaines!$C$2:$L$523,10,FALSE),IF($AE34=2016,VLOOKUP(Brut!BA34,Semaines!$D$2:$L$523,9,FALSE),IF($AE34=2017,VLOOKUP(Brut!BA34,Semaines!$E$2:$L$523,8,FALSE),IF($AE34=2018,VLOOKUP(Brut!BA34,Semaines!$F$2:$L$523,7,FALSE),IF($AE34=2019,VLOOKUP(Brut!BA34,Semaines!$G$2:$L$523,6,FALSE),IF($AE34=2020,VLOOKUP(Brut!BA34,Semaines!$H$2:$L$523,5,FALSE),IF($AE34=2021,VLOOKUP(Brut!BA34,Semaines!$I$2:$L$523,4,FALSE),IF($AE34=2022,VLOOKUP(Brut!BA34,Semaines!$J$2:$L$523,3,FALSE),""))))))))))</f>
        <v/>
      </c>
      <c r="BC34" s="134"/>
      <c r="BD34" s="133"/>
      <c r="BE34" s="118" t="str">
        <f>IF($AE34=2013,VLOOKUP(Brut!BE34,Semaines!$A$2:$L$523,11,FALSE),IF($AE34=2014,VLOOKUP(Brut!BE34,Semaines!$B$2:$L$523,10,FALSE),IF($AE34=2015,VLOOKUP(Brut!BE34,Semaines!$C$2:$L$523,9,FALSE),IF($AE34=2016,VLOOKUP(Brut!BE34,Semaines!$D$2:$L$523,8,FALSE),IF($AE34=2017,VLOOKUP(Brut!BE34,Semaines!$E$2:$L$523,7,FALSE),IF($AE34=2018,VLOOKUP(Brut!BE34,Semaines!$F$2:$L$523,6,FALSE),IF($AE34=2019,VLOOKUP(Brut!BE34,Semaines!$G$2:$L$523,5,FALSE),IF($AE34=2020,VLOOKUP(Brut!BE34,Semaines!$H$2:$L$523,4,FALSE),IF($AE34=2021,VLOOKUP(Brut!BE34,Semaines!$I$2:$L$523,3,FALSE),IF($AE34=2022,VLOOKUP(Brut!BE34,Semaines!$J$2:$L$523,2,FALSE),""))))))))))</f>
        <v/>
      </c>
      <c r="BF34" s="119" t="str">
        <f>IF($AE34=2013,VLOOKUP(Brut!BE34,Semaines!$A$2:$L$523,12,FALSE),IF($AE34=2014,VLOOKUP(Brut!BE34,Semaines!$B$2:$L$523,11,FALSE),IF($AE34=2015,VLOOKUP(Brut!BE34,Semaines!$C$2:$L$523,10,FALSE),IF($AE34=2016,VLOOKUP(Brut!BE34,Semaines!$D$2:$L$523,9,FALSE),IF($AE34=2017,VLOOKUP(Brut!BE34,Semaines!$E$2:$L$523,8,FALSE),IF($AE34=2018,VLOOKUP(Brut!BE34,Semaines!$F$2:$L$523,7,FALSE),IF($AE34=2019,VLOOKUP(Brut!BE34,Semaines!$G$2:$L$523,6,FALSE),IF($AE34=2020,VLOOKUP(Brut!BE34,Semaines!$H$2:$L$523,5,FALSE),IF($AE34=2021,VLOOKUP(Brut!BE34,Semaines!$I$2:$L$523,4,FALSE),IF($AE34=2022,VLOOKUP(Brut!BE34,Semaines!$J$2:$L$523,3,FALSE),""))))))))))</f>
        <v/>
      </c>
      <c r="BG34" s="134"/>
      <c r="BH34" s="133"/>
      <c r="BI34" s="130" t="str">
        <f>IF(Import!AM24=0,"",Import!AM24)</f>
        <v/>
      </c>
      <c r="BJ34" s="118" t="str">
        <f t="array" ref="BJ34">IFERROR(IF(BI34="",IF(BG34="",IF(BE34="","",IF($AE34=2013,VLOOKUP(Brut!BE34+1,Semaines!$A$2:$L$523,11,FALSE),IF($AE34=2014,VLOOKUP(Brut!BE34+1,Semaines!$B$2:$L$523,10,FALSE),IF($AE34=2015,VLOOKUP(Brut!BE34+1,Semaines!$C$2:$L$523,9,FALSE),IF($AE34=2016,VLOOKUP(Brut!BE34+1,Semaines!$D$2:$L$523,8,FALSE),IF($AE34=2017,VLOOKUP(Brut!BE34+1,Semaines!$E$2:$L$523,7,FALSE),IF($AE34=2018,VLOOKUP(Brut!BE34+1,Semaines!$F$2:$L$523,6,FALSE),IF($AE34=2019,VLOOKUP(Brut!BE34+1,Semaines!$G$2:$L$523,5,FALSE),IF($AE34=2020,VLOOKUP(Brut!BE34+1,Semaines!$H$2:$L$523,4,FALSE),IF($AE34=2021,VLOOKUP(Brut!BE34+1,Semaines!$I$2:$L$523,3,FALSE),IF($AE34=2022,VLOOKUP(Brut!BE34+1,Semaines!$J$2:$L$523,2,FALSE),""))))))))))),IF(BH34="",IF($AE34=2013,VLOOKUP(Brut!BE34+1,Semaines!$A$2:$L$523,11,FALSE),IF($AE34=2014,VLOOKUP(Brut!BE34+1,Semaines!$B$2:$L$523,10,FALSE),IF($AE34=2015,VLOOKUP(Brut!BE34+1,Semaines!$C$2:$L$523,9,FALSE),IF($AE34=2016,VLOOKUP(Brut!BE34+1,Semaines!$D$2:$L$523,8,FALSE),IF($AE34=2017,VLOOKUP(Brut!BE34+1,Semaines!$E$2:$L$523,7,FALSE),IF($AE34=2018,VLOOKUP(Brut!BE34+1,Semaines!$F$2:$L$523,6,FALSE),IF($AE34=2019,VLOOKUP(Brut!BE34+1,Semaines!$G$2:$L$523,5,FALSE),IF($AE34=2020,VLOOKUP(Brut!BE34+1,Semaines!$H$2:$L$523,4,FALSE),IF($AE34=2021,VLOOKUP(Brut!BE34+1,Semaines!$I$2:$L$523,3,FALSE),IF($AE34=2022,VLOOKUP(Brut!BE34+1,Semaines!$J$2:$L$523,2,FALSE),"")))))))))),IF($AE34=2013,VLOOKUP(Brut!BG34+1,Semaines!$A$2:$L$523,11,FALSE),IF($AE34=2014,VLOOKUP(Brut!BG34+1,Semaines!$B$2:$L$523,10,FALSE),IF($AE34=2015,VLOOKUP(Brut!BG34+1,Semaines!$C$2:$L$523,9,FALSE),IF($AE34=2016,VLOOKUP(Brut!BG34+1,Semaines!$D$2:$L$523,8,FALSE),IF($AE34=2017,VLOOKUP(Brut!BG34+1,Semaines!$E$2:$L$523,7,FALSE),IF($AE34=2018,VLOOKUP(Brut!BG34+1,Semaines!$F$2:$L$523,6,FALSE),IF($AE34=2019,VLOOKUP(Brut!BG34+1,Semaines!$G$2:$L$523,5,FALSE),IF($AE34=2020,VLOOKUP(Brut!BG34+1,Semaines!$H$2:$L$523,4,FALSE),IF($AE34=2021,VLOOKUP(Brut!BG34+1,Semaines!$I$2:$L$523,3,FALSE),IF($AE34=2022,VLOOKUP(Brut!BG34+1,Semaines!$J$2:$L$523,2,FALSE),"")))))))))))),_xlfn.ISOWEEKNUM(BI34)),"")</f>
        <v/>
      </c>
      <c r="BK34" s="119" t="str">
        <f>IF(BI34="",IF(BH34="",IF(BF34="","",IF($AE34=2013,VLOOKUP(Brut!BJ34,Semaines!$A$2:$L$523,12,FALSE),IF($AE34=2014,VLOOKUP(Brut!BJ34,Semaines!$B$2:$L$523,11,FALSE),IF($AE34=2015,VLOOKUP(Brut!BJ34,Semaines!$C$2:$L$523,10,FALSE),IF($AE34=2016,VLOOKUP(Brut!BJ34,Semaines!$D$2:$L$523,9,FALSE),IF($AE34=2017,VLOOKUP(Brut!BJ34,Semaines!$E$2:$L$523,8,FALSE),IF($AE34=2018,VLOOKUP(Brut!BJ34,Semaines!$F$2:$L$523,7,FALSE),IF($AE34=2019,VLOOKUP(Brut!BJ34,Semaines!$G$2:$L$523,6,FALSE),IF($AE34=2020,VLOOKUP(Brut!BJ34,Semaines!$H$2:$L$523,5,FALSE),IF($AE34=2021,VLOOKUP(Brut!BJ34,Semaines!$I$2:$L$523,4,FALSE),IF($AE34=2022,VLOOKUP(Brut!BJ34,Semaines!$J$2:$L$523,3,FALSE),""))))))))))),IF(BG34="",IF($AE34=2013,VLOOKUP(Brut!BJ34,Semaines!$A$2:$L$523,12,FALSE),IF($AE34=2014,VLOOKUP(Brut!BJ34,Semaines!$B$2:$L$523,11,FALSE),IF($AE34=2015,VLOOKUP(Brut!BJ34,Semaines!$C$2:$L$523,10,FALSE),IF($AE34=2016,VLOOKUP(Brut!BJ34,Semaines!$D$2:$L$523,9,FALSE),IF($AE34=2017,VLOOKUP(Brut!BJ34,Semaines!$E$2:$L$523,8,FALSE),IF($AE34=2018,VLOOKUP(Brut!BJ34,Semaines!$F$2:$L$523,7,FALSE),IF($AE34=2019,VLOOKUP(Brut!BJ34,Semaines!$G$2:$L$523,6,FALSE),IF($AE34=2020,VLOOKUP(Brut!BJ34,Semaines!$H$2:$L$523,5,FALSE),IF($AE34=2021,VLOOKUP(Brut!BJ34,Semaines!$I$2:$L$523,4,FALSE),IF($AE34=2022,VLOOKUP(Brut!BJ34,Semaines!$J$2:$L$523,3,FALSE),"")))))))))),IF(BF34="","",IF($AE34=2013,VLOOKUP(Brut!BJ34,Semaines!$A$2:$L$523,12,FALSE),IF($AE34=2014,VLOOKUP(Brut!BJ34,Semaines!$B$2:$L$523,11,FALSE),IF($AE34=2015,VLOOKUP(Brut!BJ34,Semaines!$C$2:$L$523,10,FALSE),IF($AE34=2016,VLOOKUP(Brut!BJ34,Semaines!$D$2:$L$523,9,FALSE),IF($AE34=2017,VLOOKUP(Brut!BJ34,Semaines!$E$2:$L$523,8,FALSE),IF($AE34=2018,VLOOKUP(Brut!BJ34,Semaines!$F$2:$L$523,7,FALSE),IF($AE34=2019,VLOOKUP(Brut!BJ34,Semaines!$G$2:$L$523,6,FALSE),IF($AE34=2020,VLOOKUP(Brut!BJ34,Semaines!$H$2:$L$523,5,FALSE),IF($AE34=2021,VLOOKUP(Brut!BJ34,Semaines!$I$2:$L$523,4,FALSE),IF($AE34=2022,VLOOKUP(Brut!BJ34,Semaines!$J$2:$L$523,3,FALSE),""))))))))))))),IF(AND(MONTH(BI34)=12,_xlfn.ISOWEEKNUM(BI34)=1),YEAR(BI34)+1,YEAR(BI34)))</f>
        <v/>
      </c>
      <c r="BL34" s="132"/>
      <c r="BM34" s="133"/>
      <c r="BN34" s="118" t="str">
        <f>IF($AE34=2013,VLOOKUP(Brut!BN34,Semaines!$A$2:$L$523,11,FALSE),IF($AE34=2014,VLOOKUP(Brut!BN34,Semaines!$B$2:$L$523,10,FALSE),IF($AE34=2015,VLOOKUP(Brut!BN34,Semaines!$C$2:$L$523,9,FALSE),IF($AE34=2016,VLOOKUP(Brut!BN34,Semaines!$D$2:$L$523,8,FALSE),IF($AE34=2017,VLOOKUP(Brut!BN34,Semaines!$E$2:$L$523,7,FALSE),IF($AE34=2018,VLOOKUP(Brut!BN34,Semaines!$F$2:$L$523,6,FALSE),IF($AE34=2019,VLOOKUP(Brut!BN34,Semaines!$G$2:$L$523,5,FALSE),IF($AE34=2020,VLOOKUP(Brut!BN34,Semaines!$H$2:$L$523,4,FALSE),IF($AE34=2021,VLOOKUP(Brut!BN34,Semaines!$I$2:$L$523,3,FALSE),IF($AE34=2022,VLOOKUP(Brut!BN34,Semaines!$J$2:$L$523,2,FALSE),""))))))))))</f>
        <v/>
      </c>
      <c r="BO34" s="119" t="str">
        <f>IF($AE34=2013,VLOOKUP(Brut!BN34,Semaines!$A$2:$L$523,12,FALSE),IF($AE34=2014,VLOOKUP(Brut!BN34,Semaines!$B$2:$L$523,11,FALSE),IF($AE34=2015,VLOOKUP(Brut!BN34,Semaines!$C$2:$L$523,10,FALSE),IF($AE34=2016,VLOOKUP(Brut!BN34,Semaines!$D$2:$L$523,9,FALSE),IF($AE34=2017,VLOOKUP(Brut!BN34,Semaines!$E$2:$L$523,8,FALSE),IF($AE34=2018,VLOOKUP(Brut!BN34,Semaines!$F$2:$L$523,7,FALSE),IF($AE34=2019,VLOOKUP(Brut!BN34,Semaines!$G$2:$L$523,6,FALSE),IF($AE34=2020,VLOOKUP(Brut!BN34,Semaines!$H$2:$L$523,5,FALSE),IF($AE34=2021,VLOOKUP(Brut!BN34,Semaines!$I$2:$L$523,4,FALSE),IF($AE34=2022,VLOOKUP(Brut!BN34,Semaines!$J$2:$L$523,3,FALSE),""))))))))))</f>
        <v/>
      </c>
      <c r="BP34" s="134"/>
      <c r="BQ34" s="133"/>
      <c r="BR34" s="208"/>
      <c r="BS34" s="118" t="str">
        <f>IF($AE34=2013,VLOOKUP(Brut!BS34,Semaines!$A$2:$L$523,11,FALSE),IF($AE34=2014,VLOOKUP(Brut!BS34,Semaines!$B$2:$L$523,10,FALSE),IF($AE34=2015,VLOOKUP(Brut!BS34,Semaines!$C$2:$L$523,9,FALSE),IF($AE34=2016,VLOOKUP(Brut!BS34,Semaines!$D$2:$L$523,8,FALSE),IF($AE34=2017,VLOOKUP(Brut!BS34,Semaines!$E$2:$L$523,7,FALSE),IF($AE34=2018,VLOOKUP(Brut!BS34,Semaines!$F$2:$L$523,6,FALSE),IF($AE34=2019,VLOOKUP(Brut!BS34,Semaines!$G$2:$L$523,5,FALSE),IF($AE34=2020,VLOOKUP(Brut!BS34,Semaines!$H$2:$L$523,4,FALSE),IF($AE34=2021,VLOOKUP(Brut!BS34,Semaines!$I$2:$L$523,3,FALSE),IF($AE34=2022,VLOOKUP(Brut!BS34,Semaines!$J$2:$L$523,2,FALSE),""))))))))))</f>
        <v/>
      </c>
      <c r="BT34" s="119" t="str">
        <f>IF($AE34=2013,VLOOKUP(Brut!BS34,Semaines!$A$2:$L$523,12,FALSE),IF($AE34=2014,VLOOKUP(Brut!BS34,Semaines!$B$2:$L$523,11,FALSE),IF($AE34=2015,VLOOKUP(Brut!BS34,Semaines!$C$2:$L$523,10,FALSE),IF($AE34=2016,VLOOKUP(Brut!BS34,Semaines!$D$2:$L$523,9,FALSE),IF($AE34=2017,VLOOKUP(Brut!BS34,Semaines!$E$2:$L$523,8,FALSE),IF($AE34=2018,VLOOKUP(Brut!BS34,Semaines!$F$2:$L$523,7,FALSE),IF($AE34=2019,VLOOKUP(Brut!BS34,Semaines!$G$2:$L$523,6,FALSE),IF($AE34=2020,VLOOKUP(Brut!BS34,Semaines!$H$2:$L$523,5,FALSE),IF($AE34=2021,VLOOKUP(Brut!BS34,Semaines!$I$2:$L$523,4,FALSE),IF($AE34=2022,VLOOKUP(Brut!BS34,Semaines!$J$2:$L$523,3,FALSE),""))))))))))</f>
        <v/>
      </c>
      <c r="BU34" s="134"/>
      <c r="BV34" s="133"/>
      <c r="BW34" s="208"/>
      <c r="BX34" s="118" t="str">
        <f>IF($AE34=2013,VLOOKUP(Brut!BX34,Semaines!$A$2:$L$523,11,FALSE),IF($AE34=2014,VLOOKUP(Brut!BX34,Semaines!$B$2:$L$523,10,FALSE),IF($AE34=2015,VLOOKUP(Brut!BX34,Semaines!$C$2:$L$523,9,FALSE),IF($AE34=2016,VLOOKUP(Brut!BX34,Semaines!$D$2:$L$523,8,FALSE),IF($AE34=2017,VLOOKUP(Brut!BX34,Semaines!$E$2:$L$523,7,FALSE),IF($AE34=2018,VLOOKUP(Brut!BX34,Semaines!$F$2:$L$523,6,FALSE),IF($AE34=2019,VLOOKUP(Brut!BX34,Semaines!$G$2:$L$523,5,FALSE),IF($AE34=2020,VLOOKUP(Brut!BX34,Semaines!$H$2:$L$523,4,FALSE),IF($AE34=2021,VLOOKUP(Brut!BX34,Semaines!$I$2:$L$523,3,FALSE),IF($AE34=2022,VLOOKUP(Brut!BX34,Semaines!$J$2:$L$523,2,FALSE),""))))))))))</f>
        <v/>
      </c>
      <c r="BY34" s="119" t="str">
        <f>IF($AE34=2013,VLOOKUP(Brut!BX34,Semaines!$A$2:$L$523,12,FALSE),IF($AE34=2014,VLOOKUP(Brut!BX34,Semaines!$B$2:$L$523,11,FALSE),IF($AE34=2015,VLOOKUP(Brut!BX34,Semaines!$C$2:$L$523,10,FALSE),IF($AE34=2016,VLOOKUP(Brut!BX34,Semaines!$D$2:$L$523,9,FALSE),IF($AE34=2017,VLOOKUP(Brut!BX34,Semaines!$E$2:$L$523,8,FALSE),IF($AE34=2018,VLOOKUP(Brut!BX34,Semaines!$F$2:$L$523,7,FALSE),IF($AE34=2019,VLOOKUP(Brut!BX34,Semaines!$G$2:$L$523,6,FALSE),IF($AE34=2020,VLOOKUP(Brut!BX34,Semaines!$H$2:$L$523,5,FALSE),IF($AE34=2021,VLOOKUP(Brut!BX34,Semaines!$I$2:$L$523,4,FALSE),IF($AE34=2022,VLOOKUP(Brut!BX34,Semaines!$J$2:$L$523,3,FALSE),""))))))))))</f>
        <v/>
      </c>
      <c r="BZ34" s="134"/>
      <c r="CA34" s="133"/>
      <c r="CB34" s="130" t="str">
        <f>IF(Import!AQ24=0,"",Import!AQ24)</f>
        <v/>
      </c>
      <c r="CC34" s="118" t="str">
        <f t="array" ref="CC34">IFERROR(IF(CB34="",IF(BZ34="",IF(BX34="","",IF($AE34=2013,VLOOKUP(Brut!BX34+1,Semaines!$A$2:$L$523,11,FALSE),IF($AE34=2014,VLOOKUP(Brut!BX34+1,Semaines!$B$2:$L$523,10,FALSE),IF($AE34=2015,VLOOKUP(Brut!BX34+1,Semaines!$C$2:$L$523,9,FALSE),IF($AE34=2016,VLOOKUP(Brut!BX34+1,Semaines!$D$2:$L$523,8,FALSE),IF($AE34=2017,VLOOKUP(Brut!BX34+1,Semaines!$E$2:$L$523,7,FALSE),IF($AE34=2018,VLOOKUP(Brut!BX34+1,Semaines!$F$2:$L$523,6,FALSE),IF($AE34=2019,VLOOKUP(Brut!BX34+1,Semaines!$G$2:$L$523,5,FALSE),IF($AE34=2020,VLOOKUP(Brut!BX34+1,Semaines!$H$2:$L$523,4,FALSE),IF($AE34=2021,VLOOKUP(Brut!BX34+1,Semaines!$I$2:$L$523,3,FALSE),IF($AE34=2022,VLOOKUP(Brut!BX34+1,Semaines!$J$2:$L$523,2,FALSE),""))))))))))),IF(CA34="",IF($AE34=2013,VLOOKUP(Brut!BX34+1,Semaines!$A$2:$L$523,11,FALSE),IF($AE34=2014,VLOOKUP(Brut!BX34+1,Semaines!$B$2:$L$523,10,FALSE),IF($AE34=2015,VLOOKUP(Brut!BX34+1,Semaines!$C$2:$L$523,9,FALSE),IF($AE34=2016,VLOOKUP(Brut!BX34+1,Semaines!$D$2:$L$523,8,FALSE),IF($AE34=2017,VLOOKUP(Brut!BX34+1,Semaines!$E$2:$L$523,7,FALSE),IF($AE34=2018,VLOOKUP(Brut!BX34+1,Semaines!$F$2:$L$523,6,FALSE),IF($AE34=2019,VLOOKUP(Brut!BX34+1,Semaines!$G$2:$L$523,5,FALSE),IF($AE34=2020,VLOOKUP(Brut!BX34+1,Semaines!$H$2:$L$523,4,FALSE),IF($AE34=2021,VLOOKUP(Brut!BX34+1,Semaines!$I$2:$L$523,3,FALSE),IF($AE34=2022,VLOOKUP(Brut!BX34+1,Semaines!$J$2:$L$523,2,FALSE),"")))))))))),IF($AE34=2013,VLOOKUP(Brut!BZ34+1,Semaines!$A$2:$L$523,11,FALSE),IF($AE34=2014,VLOOKUP(Brut!BZ34+1,Semaines!$B$2:$L$523,10,FALSE),IF($AE34=2015,VLOOKUP(Brut!BZ34+1,Semaines!$C$2:$L$523,9,FALSE),IF($AE34=2016,VLOOKUP(Brut!BZ34+1,Semaines!$D$2:$L$523,8,FALSE),IF($AE34=2017,VLOOKUP(Brut!BZ34+1,Semaines!$E$2:$L$523,7,FALSE),IF($AE34=2018,VLOOKUP(Brut!BZ34+1,Semaines!$F$2:$L$523,6,FALSE),IF($AE34=2019,VLOOKUP(Brut!BZ34+1,Semaines!$G$2:$L$523,5,FALSE),IF($AE34=2020,VLOOKUP(Brut!BZ34+1,Semaines!$H$2:$L$523,4,FALSE),IF($AE34=2021,VLOOKUP(Brut!BZ34+1,Semaines!$I$2:$L$523,3,FALSE),IF($AE34=2022,VLOOKUP(Brut!BZ34+1,Semaines!$J$2:$L$523,2,FALSE),"")))))))))))),_xlfn.ISOWEEKNUM(CB34)),"")</f>
        <v/>
      </c>
      <c r="CD34" s="119" t="str">
        <f>IF(CB34="",IF(CA34="",IF(BY34="","",IF($AE34=2013,VLOOKUP(Brut!CC34,Semaines!$A$2:$L$523,12,FALSE),IF($AE34=2014,VLOOKUP(Brut!CC34,Semaines!$B$2:$L$523,11,FALSE),IF($AE34=2015,VLOOKUP(Brut!CC34,Semaines!$C$2:$L$523,10,FALSE),IF($AE34=2016,VLOOKUP(Brut!CC34,Semaines!$D$2:$L$523,9,FALSE),IF($AE34=2017,VLOOKUP(Brut!CC34,Semaines!$E$2:$L$523,8,FALSE),IF($AE34=2018,VLOOKUP(Brut!CC34,Semaines!$F$2:$L$523,7,FALSE),IF($AE34=2019,VLOOKUP(Brut!CC34,Semaines!$G$2:$L$523,6,FALSE),IF($AE34=2020,VLOOKUP(Brut!CC34,Semaines!$H$2:$L$523,5,FALSE),IF($AE34=2021,VLOOKUP(Brut!CC34,Semaines!$I$2:$L$523,4,FALSE),IF($AE34=2022,VLOOKUP(Brut!CC34,Semaines!$J$2:$L$523,3,FALSE),""))))))))))),IF(BZ34="",IF($AE34=2013,VLOOKUP(Brut!CC34,Semaines!$A$2:$L$523,12,FALSE),IF($AE34=2014,VLOOKUP(Brut!CC34,Semaines!$B$2:$L$523,11,FALSE),IF($AE34=2015,VLOOKUP(Brut!CC34,Semaines!$C$2:$L$523,10,FALSE),IF($AE34=2016,VLOOKUP(Brut!CC34,Semaines!$D$2:$L$523,9,FALSE),IF($AE34=2017,VLOOKUP(Brut!CC34,Semaines!$E$2:$L$523,8,FALSE),IF($AE34=2018,VLOOKUP(Brut!CC34,Semaines!$F$2:$L$523,7,FALSE),IF($AE34=2019,VLOOKUP(Brut!CC34,Semaines!$G$2:$L$523,6,FALSE),IF($AE34=2020,VLOOKUP(Brut!CC34,Semaines!$H$2:$L$523,5,FALSE),IF($AE34=2021,VLOOKUP(Brut!CC34,Semaines!$I$2:$L$523,4,FALSE),IF($AE34=2022,VLOOKUP(Brut!CC34,Semaines!$J$2:$L$523,3,FALSE),"")))))))))),IF(BY34="","",IF($AE34=2013,VLOOKUP(Brut!CC34,Semaines!$A$2:$L$523,12,FALSE),IF($AE34=2014,VLOOKUP(Brut!CC34,Semaines!$B$2:$L$523,11,FALSE),IF($AE34=2015,VLOOKUP(Brut!CC34,Semaines!$C$2:$L$523,10,FALSE),IF($AE34=2016,VLOOKUP(Brut!CC34,Semaines!$D$2:$L$523,9,FALSE),IF($AE34=2017,VLOOKUP(Brut!CC34,Semaines!$E$2:$L$523,8,FALSE),IF($AE34=2018,VLOOKUP(Brut!CC34,Semaines!$F$2:$L$523,7,FALSE),IF($AE34=2019,VLOOKUP(Brut!CC34,Semaines!$G$2:$L$523,6,FALSE),IF($AE34=2020,VLOOKUP(Brut!CC34,Semaines!$H$2:$L$523,5,FALSE),IF($AE34=2021,VLOOKUP(Brut!CC34,Semaines!$I$2:$L$523,4,FALSE),IF($AE34=2022,VLOOKUP(Brut!CC34,Semaines!$J$2:$L$523,3,FALSE),""))))))))))))),IF(AND(MONTH(CB34)=12,_xlfn.ISOWEEKNUM(CB34)=1),YEAR(CB34)+1,YEAR(CB34)))</f>
        <v/>
      </c>
      <c r="CE34" s="132"/>
      <c r="CF34" s="133"/>
      <c r="CG34" s="118" t="str">
        <f>IF($AE34=2013,VLOOKUP(Brut!CG34,Semaines!$A$2:$L$523,11,FALSE),IF($AE34=2014,VLOOKUP(Brut!CG34,Semaines!$B$2:$L$523,10,FALSE),IF($AE34=2015,VLOOKUP(Brut!CG34,Semaines!$C$2:$L$523,9,FALSE),IF($AE34=2016,VLOOKUP(Brut!CG34,Semaines!$D$2:$L$523,8,FALSE),IF($AE34=2017,VLOOKUP(Brut!CG34,Semaines!$E$2:$L$523,7,FALSE),IF($AE34=2018,VLOOKUP(Brut!CG34,Semaines!$F$2:$L$523,6,FALSE),IF($AE34=2019,VLOOKUP(Brut!CG34,Semaines!$G$2:$L$523,5,FALSE),IF($AE34=2020,VLOOKUP(Brut!CG34,Semaines!$H$2:$L$523,4,FALSE),IF($AE34=2021,VLOOKUP(Brut!CG34,Semaines!$I$2:$L$523,3,FALSE),IF($AE34=2022,VLOOKUP(Brut!CG34,Semaines!$J$2:$L$523,2,FALSE),""))))))))))</f>
        <v/>
      </c>
      <c r="CH34" s="119" t="str">
        <f>IF($AE34=2013,VLOOKUP(Brut!CG34,Semaines!$A$2:$L$523,12,FALSE),IF($AE34=2014,VLOOKUP(Brut!CG34,Semaines!$B$2:$L$523,11,FALSE),IF($AE34=2015,VLOOKUP(Brut!CG34,Semaines!$C$2:$L$523,10,FALSE),IF($AE34=2016,VLOOKUP(Brut!CG34,Semaines!$D$2:$L$523,9,FALSE),IF($AE34=2017,VLOOKUP(Brut!CG34,Semaines!$E$2:$L$523,8,FALSE),IF($AE34=2018,VLOOKUP(Brut!CG34,Semaines!$F$2:$L$523,7,FALSE),IF($AE34=2019,VLOOKUP(Brut!CG34,Semaines!$G$2:$L$523,6,FALSE),IF($AE34=2020,VLOOKUP(Brut!CG34,Semaines!$H$2:$L$523,5,FALSE),IF($AE34=2021,VLOOKUP(Brut!CG34,Semaines!$I$2:$L$523,4,FALSE),IF($AE34=2022,VLOOKUP(Brut!CG34,Semaines!$J$2:$L$523,3,FALSE),""))))))))))</f>
        <v/>
      </c>
      <c r="CI34" s="134"/>
      <c r="CJ34" s="133"/>
      <c r="CK34" s="208"/>
      <c r="CL34" s="118" t="str">
        <f>IF($AE34=2013,VLOOKUP(Brut!CL34,Semaines!$A$2:$L$523,11,FALSE),IF($AE34=2014,VLOOKUP(Brut!CL34,Semaines!$B$2:$L$523,10,FALSE),IF($AE34=2015,VLOOKUP(Brut!CL34,Semaines!$C$2:$L$523,9,FALSE),IF($AE34=2016,VLOOKUP(Brut!CL34,Semaines!$D$2:$L$523,8,FALSE),IF($AE34=2017,VLOOKUP(Brut!CL34,Semaines!$E$2:$L$523,7,FALSE),IF($AE34=2018,VLOOKUP(Brut!CL34,Semaines!$F$2:$L$523,6,FALSE),IF($AE34=2019,VLOOKUP(Brut!CL34,Semaines!$G$2:$L$523,5,FALSE),IF($AE34=2020,VLOOKUP(Brut!CL34,Semaines!$H$2:$L$523,4,FALSE),IF($AE34=2021,VLOOKUP(Brut!CL34,Semaines!$I$2:$L$523,3,FALSE),IF($AE34=2022,VLOOKUP(Brut!CL34,Semaines!$J$2:$L$523,2,FALSE),""))))))))))</f>
        <v/>
      </c>
      <c r="CM34" s="119" t="str">
        <f>IF($AE34=2013,VLOOKUP(Brut!CL34,Semaines!$A$2:$L$523,12,FALSE),IF($AE34=2014,VLOOKUP(Brut!CL34,Semaines!$B$2:$L$523,11,FALSE),IF($AE34=2015,VLOOKUP(Brut!CL34,Semaines!$C$2:$L$523,10,FALSE),IF($AE34=2016,VLOOKUP(Brut!CL34,Semaines!$D$2:$L$523,9,FALSE),IF($AE34=2017,VLOOKUP(Brut!CL34,Semaines!$E$2:$L$523,8,FALSE),IF($AE34=2018,VLOOKUP(Brut!CL34,Semaines!$F$2:$L$523,7,FALSE),IF($AE34=2019,VLOOKUP(Brut!CL34,Semaines!$G$2:$L$523,6,FALSE),IF($AE34=2020,VLOOKUP(Brut!CL34,Semaines!$H$2:$L$523,5,FALSE),IF($AE34=2021,VLOOKUP(Brut!CL34,Semaines!$I$2:$L$523,4,FALSE),IF($AE34=2022,VLOOKUP(Brut!CL34,Semaines!$J$2:$L$523,3,FALSE),""))))))))))</f>
        <v/>
      </c>
      <c r="CN34" s="134"/>
      <c r="CO34" s="133"/>
      <c r="CP34" s="118" t="str">
        <f>IF($AE34=2013,VLOOKUP(Brut!CP34,Semaines!$A$2:$L$523,11,FALSE),IF($AE34=2014,VLOOKUP(Brut!CP34,Semaines!$B$2:$L$523,10,FALSE),IF($AE34=2015,VLOOKUP(Brut!CP34,Semaines!$C$2:$L$523,9,FALSE),IF($AE34=2016,VLOOKUP(Brut!CP34,Semaines!$D$2:$L$523,8,FALSE),IF($AE34=2017,VLOOKUP(Brut!CP34,Semaines!$E$2:$L$523,7,FALSE),IF($AE34=2018,VLOOKUP(Brut!CP34,Semaines!$F$2:$L$523,6,FALSE),IF($AE34=2019,VLOOKUP(Brut!CP34,Semaines!$G$2:$L$523,5,FALSE),IF($AE34=2020,VLOOKUP(Brut!CP34,Semaines!$H$2:$L$523,4,FALSE),IF($AE34=2021,VLOOKUP(Brut!CP34,Semaines!$I$2:$L$523,3,FALSE),IF($AE34=2022,VLOOKUP(Brut!CP34,Semaines!$J$2:$L$523,2,FALSE),""))))))))))</f>
        <v/>
      </c>
      <c r="CQ34" s="119" t="str">
        <f>IF($AE34=2013,VLOOKUP(Brut!CP34,Semaines!$A$2:$L$523,12,FALSE),IF($AE34=2014,VLOOKUP(Brut!CP34,Semaines!$B$2:$L$523,11,FALSE),IF($AE34=2015,VLOOKUP(Brut!CP34,Semaines!$C$2:$L$523,10,FALSE),IF($AE34=2016,VLOOKUP(Brut!CP34,Semaines!$D$2:$L$523,9,FALSE),IF($AE34=2017,VLOOKUP(Brut!CP34,Semaines!$E$2:$L$523,8,FALSE),IF($AE34=2018,VLOOKUP(Brut!CP34,Semaines!$F$2:$L$523,7,FALSE),IF($AE34=2019,VLOOKUP(Brut!CP34,Semaines!$G$2:$L$523,6,FALSE),IF($AE34=2020,VLOOKUP(Brut!CP34,Semaines!$H$2:$L$523,5,FALSE),IF($AE34=2021,VLOOKUP(Brut!CP34,Semaines!$I$2:$L$523,4,FALSE),IF($AE34=2022,VLOOKUP(Brut!CP34,Semaines!$J$2:$L$523,3,FALSE),""))))))))))</f>
        <v/>
      </c>
      <c r="CR34" s="134"/>
      <c r="CS34" s="133"/>
      <c r="CT34" s="208"/>
      <c r="CU34" s="118" t="str">
        <f>IF($AE34=2013,VLOOKUP(Brut!CV34,Semaines!$A$2:$L$523,11,FALSE),IF($AE34=2014,VLOOKUP(Brut!CV34,Semaines!$B$2:$L$523,10,FALSE),IF($AE34=2015,VLOOKUP(Brut!CV34,Semaines!$C$2:$L$523,9,FALSE),IF($AE34=2016,VLOOKUP(Brut!CV34,Semaines!$D$2:$L$523,8,FALSE),IF($AE34=2017,VLOOKUP(Brut!CV34,Semaines!$E$2:$L$523,7,FALSE),IF($AE34=2018,VLOOKUP(Brut!CV34,Semaines!$F$2:$L$523,6,FALSE),IF($AE34=2019,VLOOKUP(Brut!CV34,Semaines!$G$2:$L$523,5,FALSE),IF($AE34=2020,VLOOKUP(Brut!CV34,Semaines!$H$2:$L$523,4,FALSE),IF($AE34=2021,VLOOKUP(Brut!CV34,Semaines!$I$2:$L$523,3,FALSE),IF($AE34=2022,VLOOKUP(Brut!CV34,Semaines!$J$2:$L$523,2,FALSE),""))))))))))</f>
        <v/>
      </c>
      <c r="CV34" s="119" t="str">
        <f>IF($AE34=2013,VLOOKUP(Brut!CV34,Semaines!$A$2:$L$523,12,FALSE),IF($AE34=2014,VLOOKUP(Brut!CV34,Semaines!$B$2:$L$523,11,FALSE),IF($AE34=2015,VLOOKUP(Brut!CV34,Semaines!$C$2:$L$523,10,FALSE),IF($AE34=2016,VLOOKUP(Brut!CV34,Semaines!$D$2:$L$523,9,FALSE),IF($AE34=2017,VLOOKUP(Brut!CV34,Semaines!$E$2:$L$523,8,FALSE),IF($AE34=2018,VLOOKUP(Brut!CV34,Semaines!$F$2:$L$523,7,FALSE),IF($AE34=2019,VLOOKUP(Brut!CV34,Semaines!$G$2:$L$523,6,FALSE),IF($AE34=2020,VLOOKUP(Brut!CV34,Semaines!$H$2:$L$523,5,FALSE),IF($AE34=2021,VLOOKUP(Brut!CV34,Semaines!$I$2:$L$523,4,FALSE),IF($AE34=2022,VLOOKUP(Brut!CV34,Semaines!$J$2:$L$523,3,FALSE),""))))))))))</f>
        <v/>
      </c>
      <c r="CW34" s="134"/>
      <c r="CX34" s="133"/>
      <c r="CY34" s="208"/>
      <c r="CZ34" s="118" t="str">
        <f>IF($AE34=2013,VLOOKUP(Brut!DB34,Semaines!$A$2:$L$523,11,FALSE),IF($AE34=2014,VLOOKUP(Brut!DB34,Semaines!$B$2:$L$523,10,FALSE),IF($AE34=2015,VLOOKUP(Brut!DB34,Semaines!$C$2:$L$523,9,FALSE),IF($AE34=2016,VLOOKUP(Brut!DB34,Semaines!$D$2:$L$523,8,FALSE),IF($AE34=2017,VLOOKUP(Brut!DB34,Semaines!$E$2:$L$523,7,FALSE),IF($AE34=2018,VLOOKUP(Brut!DB34,Semaines!$F$2:$L$523,6,FALSE),IF($AE34=2019,VLOOKUP(Brut!DB34,Semaines!$G$2:$L$523,5,FALSE),IF($AE34=2020,VLOOKUP(Brut!DB34,Semaines!$H$2:$L$523,4,FALSE),IF($AE34=2021,VLOOKUP(Brut!DB34,Semaines!$I$2:$L$523,3,FALSE),IF($AE34=2022,VLOOKUP(Brut!DB34,Semaines!$J$2:$L$523,2,FALSE),""))))))))))</f>
        <v/>
      </c>
      <c r="DA34" s="119" t="str">
        <f>IF($AE34=2013,VLOOKUP(Brut!DB34,Semaines!$A$2:$L$523,12,FALSE),IF($AE34=2014,VLOOKUP(Brut!DB34,Semaines!$B$2:$L$523,11,FALSE),IF($AE34=2015,VLOOKUP(Brut!DB34,Semaines!$C$2:$L$523,10,FALSE),IF($AE34=2016,VLOOKUP(Brut!DB34,Semaines!$D$2:$L$523,9,FALSE),IF($AE34=2017,VLOOKUP(Brut!DB34,Semaines!$E$2:$L$523,8,FALSE),IF($AE34=2018,VLOOKUP(Brut!DB34,Semaines!$F$2:$L$523,7,FALSE),IF($AE34=2019,VLOOKUP(Brut!DB34,Semaines!$G$2:$L$523,6,FALSE),IF($AE34=2020,VLOOKUP(Brut!DB34,Semaines!$H$2:$L$523,5,FALSE),IF($AE34=2021,VLOOKUP(Brut!DB34,Semaines!$I$2:$L$523,4,FALSE),IF($AE34=2022,VLOOKUP(Brut!DB34,Semaines!$J$2:$L$523,3,FALSE),""))))))))))</f>
        <v/>
      </c>
      <c r="DB34" s="134"/>
      <c r="DC34" s="133"/>
      <c r="DD34" s="210"/>
      <c r="DE34" s="209"/>
      <c r="DF34" s="208"/>
      <c r="DG34" s="118" t="str">
        <f>IF($AE34=2013,VLOOKUP(Brut!DI34,Semaines!$A$2:$L$523,11,FALSE),IF($AE34=2014,VLOOKUP(Brut!DI34,Semaines!$B$2:$L$523,10,FALSE),IF($AE34=2015,VLOOKUP(Brut!DI34,Semaines!$C$2:$L$523,9,FALSE),IF($AE34=2016,VLOOKUP(Brut!DI34,Semaines!$D$2:$L$523,8,FALSE),IF($AE34=2017,VLOOKUP(Brut!DI34,Semaines!$E$2:$L$523,7,FALSE),IF($AE34=2018,VLOOKUP(Brut!DI34,Semaines!$F$2:$L$523,6,FALSE),IF($AE34=2019,VLOOKUP(Brut!DI34,Semaines!$G$2:$L$523,5,FALSE),IF($AE34=2020,VLOOKUP(Brut!DI34,Semaines!$H$2:$L$523,4,FALSE),IF($AE34=2021,VLOOKUP(Brut!DI34,Semaines!$I$2:$L$523,3,FALSE),IF($AE34=2022,VLOOKUP(Brut!DI34,Semaines!$J$2:$L$523,2,FALSE),""))))))))))</f>
        <v/>
      </c>
      <c r="DH34" s="119" t="str">
        <f>IF($AE34=2013,VLOOKUP(Brut!DI34,Semaines!$A$2:$L$523,12,FALSE),IF($AE34=2014,VLOOKUP(Brut!DI34,Semaines!$B$2:$L$523,11,FALSE),IF($AE34=2015,VLOOKUP(Brut!DI34,Semaines!$C$2:$L$523,10,FALSE),IF($AE34=2016,VLOOKUP(Brut!DI34,Semaines!$D$2:$L$523,9,FALSE),IF($AE34=2017,VLOOKUP(Brut!DI34,Semaines!$E$2:$L$523,8,FALSE),IF($AE34=2018,VLOOKUP(Brut!DI34,Semaines!$F$2:$L$523,7,FALSE),IF($AE34=2019,VLOOKUP(Brut!DI34,Semaines!$G$2:$L$523,6,FALSE),IF($AE34=2020,VLOOKUP(Brut!DI34,Semaines!$H$2:$L$523,5,FALSE),IF($AE34=2021,VLOOKUP(Brut!DI34,Semaines!$I$2:$L$523,4,FALSE),IF($AE34=2022,VLOOKUP(Brut!DI34,Semaines!$J$2:$L$523,3,FALSE),""))))))))))</f>
        <v/>
      </c>
      <c r="DI34" s="134"/>
      <c r="DJ34" s="133"/>
      <c r="DK34" s="208"/>
      <c r="DL34" s="118" t="str">
        <f>IF($AE34=2013,VLOOKUP(Brut!DN34,Semaines!$A$2:$L$523,11,FALSE),IF($AE34=2014,VLOOKUP(Brut!DN34,Semaines!$B$2:$L$523,10,FALSE),IF($AE34=2015,VLOOKUP(Brut!DN34,Semaines!$C$2:$L$523,9,FALSE),IF($AE34=2016,VLOOKUP(Brut!DN34,Semaines!$D$2:$L$523,8,FALSE),IF($AE34=2017,VLOOKUP(Brut!DN34,Semaines!$E$2:$L$523,7,FALSE),IF($AE34=2018,VLOOKUP(Brut!DN34,Semaines!$F$2:$L$523,6,FALSE),IF($AE34=2019,VLOOKUP(Brut!DN34,Semaines!$G$2:$L$523,5,FALSE),IF($AE34=2020,VLOOKUP(Brut!DN34,Semaines!$H$2:$L$523,4,FALSE),IF($AE34=2021,VLOOKUP(Brut!DN34,Semaines!$I$2:$L$523,3,FALSE),IF($AE34=2022,VLOOKUP(Brut!DN34,Semaines!$J$2:$L$523,2,FALSE),""))))))))))</f>
        <v/>
      </c>
      <c r="DM34" s="119" t="str">
        <f>IF($AE34=2013,VLOOKUP(Brut!DN34,Semaines!$A$2:$L$523,12,FALSE),IF($AE34=2014,VLOOKUP(Brut!DN34,Semaines!$B$2:$L$523,11,FALSE),IF($AE34=2015,VLOOKUP(Brut!DN34,Semaines!$C$2:$L$523,10,FALSE),IF($AE34=2016,VLOOKUP(Brut!DN34,Semaines!$D$2:$L$523,9,FALSE),IF($AE34=2017,VLOOKUP(Brut!DN34,Semaines!$E$2:$L$523,8,FALSE),IF($AE34=2018,VLOOKUP(Brut!DN34,Semaines!$F$2:$L$523,7,FALSE),IF($AE34=2019,VLOOKUP(Brut!DN34,Semaines!$G$2:$L$523,6,FALSE),IF($AE34=2020,VLOOKUP(Brut!DN34,Semaines!$H$2:$L$523,5,FALSE),IF($AE34=2021,VLOOKUP(Brut!DN34,Semaines!$I$2:$L$523,4,FALSE),IF($AE34=2022,VLOOKUP(Brut!DN34,Semaines!$J$2:$L$523,3,FALSE),""))))))))))</f>
        <v/>
      </c>
      <c r="DN34" s="134"/>
      <c r="DO34" s="133"/>
      <c r="DP34" s="208"/>
      <c r="DQ34" s="209"/>
      <c r="DR34" s="208"/>
      <c r="DS34" s="118" t="str">
        <f>IF($AE34=2013,VLOOKUP(Brut!DU34,Semaines!$A$2:$L$523,11,FALSE),IF($AE34=2014,VLOOKUP(Brut!DU34,Semaines!$B$2:$L$523,10,FALSE),IF($AE34=2015,VLOOKUP(Brut!DU34,Semaines!$C$2:$L$523,9,FALSE),IF($AE34=2016,VLOOKUP(Brut!DU34,Semaines!$D$2:$L$523,8,FALSE),IF($AE34=2017,VLOOKUP(Brut!DU34,Semaines!$E$2:$L$523,7,FALSE),IF($AE34=2018,VLOOKUP(Brut!DU34,Semaines!$F$2:$L$523,6,FALSE),IF($AE34=2019,VLOOKUP(Brut!DU34,Semaines!$G$2:$L$523,5,FALSE),IF($AE34=2020,VLOOKUP(Brut!DU34,Semaines!$H$2:$L$523,4,FALSE),IF($AE34=2021,VLOOKUP(Brut!DU34,Semaines!$I$2:$L$523,3,FALSE),IF($AE34=2022,VLOOKUP(Brut!DU34,Semaines!$J$2:$L$523,2,FALSE),""))))))))))</f>
        <v/>
      </c>
      <c r="DT34" s="119" t="str">
        <f>IF($AE34=2013,VLOOKUP(Brut!DU34,Semaines!$A$2:$L$523,12,FALSE),IF($AE34=2014,VLOOKUP(Brut!DU34,Semaines!$B$2:$L$523,11,FALSE),IF($AE34=2015,VLOOKUP(Brut!DU34,Semaines!$C$2:$L$523,10,FALSE),IF($AE34=2016,VLOOKUP(Brut!DU34,Semaines!$D$2:$L$523,9,FALSE),IF($AE34=2017,VLOOKUP(Brut!DU34,Semaines!$E$2:$L$523,8,FALSE),IF($AE34=2018,VLOOKUP(Brut!DU34,Semaines!$F$2:$L$523,7,FALSE),IF($AE34=2019,VLOOKUP(Brut!DU34,Semaines!$G$2:$L$523,6,FALSE),IF($AE34=2020,VLOOKUP(Brut!DU34,Semaines!$H$2:$L$523,5,FALSE),IF($AE34=2021,VLOOKUP(Brut!DU34,Semaines!$I$2:$L$523,4,FALSE),IF($AE34=2022,VLOOKUP(Brut!DU34,Semaines!$J$2:$L$523,3,FALSE),""))))))))))</f>
        <v/>
      </c>
      <c r="DU34" s="134"/>
      <c r="DV34" s="133"/>
      <c r="DW34" s="118" t="str">
        <f>IF($AE34=2013,VLOOKUP(Brut!DY34,Semaines!$A$2:$L$523,11,FALSE),IF($AE34=2014,VLOOKUP(Brut!DY34,Semaines!$B$2:$L$523,10,FALSE),IF($AE34=2015,VLOOKUP(Brut!DY34,Semaines!$C$2:$L$523,9,FALSE),IF($AE34=2016,VLOOKUP(Brut!DY34,Semaines!$D$2:$L$523,8,FALSE),IF($AE34=2017,VLOOKUP(Brut!DY34,Semaines!$E$2:$L$523,7,FALSE),IF($AE34=2018,VLOOKUP(Brut!DY34,Semaines!$F$2:$L$523,6,FALSE),IF($AE34=2019,VLOOKUP(Brut!DY34,Semaines!$G$2:$L$523,5,FALSE),IF($AE34=2020,VLOOKUP(Brut!DY34,Semaines!$H$2:$L$523,4,FALSE),IF($AE34=2021,VLOOKUP(Brut!DY34,Semaines!$I$2:$L$523,3,FALSE),IF($AE34=2022,VLOOKUP(Brut!DY34,Semaines!$J$2:$L$523,2,FALSE),""))))))))))</f>
        <v/>
      </c>
      <c r="DX34" s="119" t="str">
        <f>IF($AE34=2013,VLOOKUP(Brut!DY34,Semaines!$A$2:$L$523,12,FALSE),IF($AE34=2014,VLOOKUP(Brut!DY34,Semaines!$B$2:$L$523,11,FALSE),IF($AE34=2015,VLOOKUP(Brut!DY34,Semaines!$C$2:$L$523,10,FALSE),IF($AE34=2016,VLOOKUP(Brut!DY34,Semaines!$D$2:$L$523,9,FALSE),IF($AE34=2017,VLOOKUP(Brut!DY34,Semaines!$E$2:$L$523,8,FALSE),IF($AE34=2018,VLOOKUP(Brut!DY34,Semaines!$F$2:$L$523,7,FALSE),IF($AE34=2019,VLOOKUP(Brut!DY34,Semaines!$G$2:$L$523,6,FALSE),IF($AE34=2020,VLOOKUP(Brut!DY34,Semaines!$H$2:$L$523,5,FALSE),IF($AE34=2021,VLOOKUP(Brut!DY34,Semaines!$I$2:$L$523,4,FALSE),IF($AE34=2022,VLOOKUP(Brut!DY34,Semaines!$J$2:$L$523,3,FALSE),""))))))))))</f>
        <v/>
      </c>
      <c r="DY34" s="134"/>
      <c r="DZ34" s="133"/>
      <c r="EA34" s="118" t="str">
        <f>IF($AE34=2013,VLOOKUP(Brut!EC34,Semaines!$A$2:$L$523,11,FALSE),IF($AE34=2014,VLOOKUP(Brut!EC34,Semaines!$B$2:$L$523,10,FALSE),IF($AE34=2015,VLOOKUP(Brut!EC34,Semaines!$C$2:$L$523,9,FALSE),IF($AE34=2016,VLOOKUP(Brut!EC34,Semaines!$D$2:$L$523,8,FALSE),IF($AE34=2017,VLOOKUP(Brut!EC34,Semaines!$E$2:$L$523,7,FALSE),IF($AE34=2018,VLOOKUP(Brut!EC34,Semaines!$F$2:$L$523,6,FALSE),IF($AE34=2019,VLOOKUP(Brut!EC34,Semaines!$G$2:$L$523,5,FALSE),IF($AE34=2020,VLOOKUP(Brut!EC34,Semaines!$H$2:$L$523,4,FALSE),IF($AE34=2021,VLOOKUP(Brut!EC34,Semaines!$I$2:$L$523,3,FALSE),IF($AE34=2022,VLOOKUP(Brut!EC34,Semaines!$J$2:$L$523,2,FALSE),""))))))))))</f>
        <v/>
      </c>
      <c r="EB34" s="119" t="str">
        <f>IF($AE34=2013,VLOOKUP(Brut!EC34,Semaines!$A$2:$L$523,12,FALSE),IF($AE34=2014,VLOOKUP(Brut!EC34,Semaines!$B$2:$L$523,11,FALSE),IF($AE34=2015,VLOOKUP(Brut!EC34,Semaines!$C$2:$L$523,10,FALSE),IF($AE34=2016,VLOOKUP(Brut!EC34,Semaines!$D$2:$L$523,9,FALSE),IF($AE34=2017,VLOOKUP(Brut!EC34,Semaines!$E$2:$L$523,8,FALSE),IF($AE34=2018,VLOOKUP(Brut!EC34,Semaines!$F$2:$L$523,7,FALSE),IF($AE34=2019,VLOOKUP(Brut!EC34,Semaines!$G$2:$L$523,6,FALSE),IF($AE34=2020,VLOOKUP(Brut!EC34,Semaines!$H$2:$L$523,5,FALSE),IF($AE34=2021,VLOOKUP(Brut!EC34,Semaines!$I$2:$L$523,4,FALSE),IF($AE34=2022,VLOOKUP(Brut!EC34,Semaines!$J$2:$L$523,3,FALSE),""))))))))))</f>
        <v/>
      </c>
      <c r="EC34" s="134"/>
      <c r="ED34" s="133"/>
      <c r="EE34" s="118" t="str">
        <f>IF($AE34=2013,VLOOKUP(Brut!EG34,Semaines!$A$2:$L$523,11,FALSE),IF($AE34=2014,VLOOKUP(Brut!EG34,Semaines!$B$2:$L$523,10,FALSE),IF($AE34=2015,VLOOKUP(Brut!EG34,Semaines!$C$2:$L$523,9,FALSE),IF($AE34=2016,VLOOKUP(Brut!EG34,Semaines!$D$2:$L$523,8,FALSE),IF($AE34=2017,VLOOKUP(Brut!EG34,Semaines!$E$2:$L$523,7,FALSE),IF($AE34=2018,VLOOKUP(Brut!EG34,Semaines!$F$2:$L$523,6,FALSE),IF($AE34=2019,VLOOKUP(Brut!EG34,Semaines!$G$2:$L$523,5,FALSE),IF($AE34=2020,VLOOKUP(Brut!EG34,Semaines!$H$2:$L$523,4,FALSE),IF($AE34=2021,VLOOKUP(Brut!EG34,Semaines!$I$2:$L$523,3,FALSE),IF($AE34=2022,VLOOKUP(Brut!EG34,Semaines!$J$2:$L$523,2,FALSE),""))))))))))</f>
        <v/>
      </c>
      <c r="EF34" s="119" t="str">
        <f>IF($AE34=2013,VLOOKUP(Brut!EG34,Semaines!$A$2:$L$523,12,FALSE),IF($AE34=2014,VLOOKUP(Brut!EG34,Semaines!$B$2:$L$523,11,FALSE),IF($AE34=2015,VLOOKUP(Brut!EG34,Semaines!$C$2:$L$523,10,FALSE),IF($AE34=2016,VLOOKUP(Brut!EG34,Semaines!$D$2:$L$523,9,FALSE),IF($AE34=2017,VLOOKUP(Brut!EG34,Semaines!$E$2:$L$523,8,FALSE),IF($AE34=2018,VLOOKUP(Brut!EG34,Semaines!$F$2:$L$523,7,FALSE),IF($AE34=2019,VLOOKUP(Brut!EG34,Semaines!$G$2:$L$523,6,FALSE),IF($AE34=2020,VLOOKUP(Brut!EG34,Semaines!$H$2:$L$523,5,FALSE),IF($AE34=2021,VLOOKUP(Brut!EG34,Semaines!$I$2:$L$523,4,FALSE),IF($AE34=2022,VLOOKUP(Brut!EG34,Semaines!$J$2:$L$523,3,FALSE),""))))))))))</f>
        <v/>
      </c>
      <c r="EG34" s="134"/>
      <c r="EH34" s="133"/>
      <c r="EI34" s="130" t="str">
        <f>IF(Import!AU24=0,"",Import!AU24)</f>
        <v/>
      </c>
      <c r="EJ34" s="118" t="str">
        <f t="array" ref="EJ34">IFERROR(IF(EI34="",IF(EG34="",IF(EE34="","",IF($AE34=2013,VLOOKUP(Brut!EG34+1,Semaines!$A$2:$L$523,11,FALSE),IF($AE34=2014,VLOOKUP(Brut!EG34+1,Semaines!$B$2:$L$523,10,FALSE),IF($AE34=2015,VLOOKUP(Brut!EG34+1,Semaines!$C$2:$L$523,9,FALSE),IF($AE34=2016,VLOOKUP(Brut!EG34+1,Semaines!$D$2:$L$523,8,FALSE),IF($AE34=2017,VLOOKUP(Brut!EG34+1,Semaines!$E$2:$L$523,7,FALSE),IF($AE34=2018,VLOOKUP(Brut!EG34+1,Semaines!$F$2:$L$523,6,FALSE),IF($AE34=2019,VLOOKUP(Brut!EG34+1,Semaines!$G$2:$L$523,5,FALSE),IF($AE34=2020,VLOOKUP(Brut!EG34+1,Semaines!$H$2:$L$523,4,FALSE),IF($AE34=2021,VLOOKUP(Brut!EG34+1,Semaines!$I$2:$L$523,3,FALSE),IF($AE34=2022,VLOOKUP(Brut!EG34+1,Semaines!$J$2:$L$523,2,FALSE),""))))))))))),IF(EH34="",IF($AE34=2013,VLOOKUP(Brut!EG34+1,Semaines!$A$2:$L$523,11,FALSE),IF($AE34=2014,VLOOKUP(Brut!EG34+1,Semaines!$B$2:$L$523,10,FALSE),IF($AE34=2015,VLOOKUP(Brut!EG34+1,Semaines!$C$2:$L$523,9,FALSE),IF($AE34=2016,VLOOKUP(Brut!EG34+1,Semaines!$D$2:$L$523,8,FALSE),IF($AE34=2017,VLOOKUP(Brut!EG34+1,Semaines!$E$2:$L$523,7,FALSE),IF($AE34=2018,VLOOKUP(Brut!EG34+1,Semaines!$F$2:$L$523,6,FALSE),IF($AE34=2019,VLOOKUP(Brut!EG34+1,Semaines!$G$2:$L$523,5,FALSE),IF($AE34=2020,VLOOKUP(Brut!EG34+1,Semaines!$H$2:$L$523,4,FALSE),IF($AE34=2021,VLOOKUP(Brut!EG34+1,Semaines!$I$2:$L$523,3,FALSE),IF($AE34=2022,VLOOKUP(Brut!EG34+1,Semaines!$J$2:$L$523,2,FALSE),"")))))))))),IF($AE34=2013,VLOOKUP(Brut!EI34+1,Semaines!$A$2:$L$523,11,FALSE),IF($AE34=2014,VLOOKUP(Brut!EI34+1,Semaines!$B$2:$L$523,10,FALSE),IF($AE34=2015,VLOOKUP(Brut!EI34+1,Semaines!$C$2:$L$523,9,FALSE),IF($AE34=2016,VLOOKUP(Brut!EI34+1,Semaines!$D$2:$L$523,8,FALSE),IF($AE34=2017,VLOOKUP(Brut!EI34+1,Semaines!$E$2:$L$523,7,FALSE),IF($AE34=2018,VLOOKUP(Brut!EI34+1,Semaines!$F$2:$L$523,6,FALSE),IF($AE34=2019,VLOOKUP(Brut!EI34+1,Semaines!$G$2:$L$523,5,FALSE),IF($AE34=2020,VLOOKUP(Brut!EI34+1,Semaines!$H$2:$L$523,4,FALSE),IF($AE34=2021,VLOOKUP(Brut!EI34+1,Semaines!$I$2:$L$523,3,FALSE),IF($AE34=2022,VLOOKUP(Brut!EI34+1,Semaines!$J$2:$L$523,2,FALSE),"")))))))))))),_xlfn.ISOWEEKNUM(EI34)),"")</f>
        <v/>
      </c>
      <c r="EK34" s="119" t="str">
        <f>IF(EI34="",IF(EH34="",IF(EF34="","",IF($AE34=2013,VLOOKUP(Brut!EL34,Semaines!$A$2:$L$523,12,FALSE),IF($AE34=2014,VLOOKUP(Brut!EL34,Semaines!$B$2:$L$523,11,FALSE),IF($AE34=2015,VLOOKUP(Brut!EL34,Semaines!$C$2:$L$523,10,FALSE),IF($AE34=2016,VLOOKUP(Brut!EL34,Semaines!$D$2:$L$523,9,FALSE),IF($AE34=2017,VLOOKUP(Brut!EL34,Semaines!$E$2:$L$523,8,FALSE),IF($AE34=2018,VLOOKUP(Brut!EL34,Semaines!$F$2:$L$523,7,FALSE),IF($AE34=2019,VLOOKUP(Brut!EL34,Semaines!$G$2:$L$523,6,FALSE),IF($AE34=2020,VLOOKUP(Brut!EL34,Semaines!$H$2:$L$523,5,FALSE),IF($AE34=2021,VLOOKUP(Brut!EL34,Semaines!$I$2:$L$523,4,FALSE),IF($AE34=2022,VLOOKUP(Brut!EL34,Semaines!$J$2:$L$523,3,FALSE),""))))))))))),IF(EG34="",IF($AE34=2013,VLOOKUP(Brut!EL34,Semaines!$A$2:$L$523,12,FALSE),IF($AE34=2014,VLOOKUP(Brut!EL34,Semaines!$B$2:$L$523,11,FALSE),IF($AE34=2015,VLOOKUP(Brut!EL34,Semaines!$C$2:$L$523,10,FALSE),IF($AE34=2016,VLOOKUP(Brut!EL34,Semaines!$D$2:$L$523,9,FALSE),IF($AE34=2017,VLOOKUP(Brut!EL34,Semaines!$E$2:$L$523,8,FALSE),IF($AE34=2018,VLOOKUP(Brut!EL34,Semaines!$F$2:$L$523,7,FALSE),IF($AE34=2019,VLOOKUP(Brut!EL34,Semaines!$G$2:$L$523,6,FALSE),IF($AE34=2020,VLOOKUP(Brut!EL34,Semaines!$H$2:$L$523,5,FALSE),IF($AE34=2021,VLOOKUP(Brut!EL34,Semaines!$I$2:$L$523,4,FALSE),IF($AE34=2022,VLOOKUP(Brut!EL34,Semaines!$J$2:$L$523,3,FALSE),"")))))))))),IF(EF34="","",IF($AE34=2013,VLOOKUP(Brut!EL34,Semaines!$A$2:$L$523,12,FALSE),IF($AE34=2014,VLOOKUP(Brut!EL34,Semaines!$B$2:$L$523,11,FALSE),IF($AE34=2015,VLOOKUP(Brut!EL34,Semaines!$C$2:$L$523,10,FALSE),IF($AE34=2016,VLOOKUP(Brut!EL34,Semaines!$D$2:$L$523,9,FALSE),IF($AE34=2017,VLOOKUP(Brut!EL34,Semaines!$E$2:$L$523,8,FALSE),IF($AE34=2018,VLOOKUP(Brut!EL34,Semaines!$F$2:$L$523,7,FALSE),IF($AE34=2019,VLOOKUP(Brut!EL34,Semaines!$G$2:$L$523,6,FALSE),IF($AE34=2020,VLOOKUP(Brut!EL34,Semaines!$H$2:$L$523,5,FALSE),IF($AE34=2021,VLOOKUP(Brut!EL34,Semaines!$I$2:$L$523,4,FALSE),IF($AE34=2022,VLOOKUP(Brut!EL34,Semaines!$J$2:$L$523,3,FALSE),""))))))))))))),IF(AND(MONTH(EI34)=12,_xlfn.ISOWEEKNUM(EI34)=1),YEAR(EI34)+1,YEAR(EI34)))</f>
        <v/>
      </c>
      <c r="EL34" s="135"/>
      <c r="EM34" s="136"/>
      <c r="EN34" s="210"/>
      <c r="EO34" s="209"/>
      <c r="EP34" s="208"/>
      <c r="EQ34" s="118" t="str">
        <f>IF($AE34=2013,VLOOKUP(Brut!ES34,Semaines!$A$2:$L$523,11,FALSE),IF($AE34=2014,VLOOKUP(Brut!ES34,Semaines!$B$2:$L$523,10,FALSE),IF($AE34=2015,VLOOKUP(Brut!ES34,Semaines!$C$2:$L$523,9,FALSE),IF($AE34=2016,VLOOKUP(Brut!ES34,Semaines!$D$2:$L$523,8,FALSE),IF($AE34=2017,VLOOKUP(Brut!ES34,Semaines!$E$2:$L$523,7,FALSE),IF($AE34=2018,VLOOKUP(Brut!ES34,Semaines!$F$2:$L$523,6,FALSE),IF($AE34=2019,VLOOKUP(Brut!ES34,Semaines!$G$2:$L$523,5,FALSE),IF($AE34=2020,VLOOKUP(Brut!ES34,Semaines!$H$2:$L$523,4,FALSE),IF($AE34=2021,VLOOKUP(Brut!ES34,Semaines!$I$2:$L$523,3,FALSE),IF($AE34=2022,VLOOKUP(Brut!ES34,Semaines!$J$2:$L$523,2,FALSE),""))))))))))</f>
        <v/>
      </c>
      <c r="ER34" s="119" t="str">
        <f>IF($AE34=2013,VLOOKUP(Brut!ES34,Semaines!$A$2:$L$523,12,FALSE),IF($AE34=2014,VLOOKUP(Brut!ES34,Semaines!$B$2:$L$523,11,FALSE),IF($AE34=2015,VLOOKUP(Brut!ES34,Semaines!$C$2:$L$523,10,FALSE),IF($AE34=2016,VLOOKUP(Brut!ES34,Semaines!$D$2:$L$523,9,FALSE),IF($AE34=2017,VLOOKUP(Brut!ES34,Semaines!$E$2:$L$523,8,FALSE),IF($AE34=2018,VLOOKUP(Brut!ES34,Semaines!$F$2:$L$523,7,FALSE),IF($AE34=2019,VLOOKUP(Brut!ES34,Semaines!$G$2:$L$523,6,FALSE),IF($AE34=2020,VLOOKUP(Brut!ES34,Semaines!$H$2:$L$523,5,FALSE),IF($AE34=2021,VLOOKUP(Brut!ES34,Semaines!$I$2:$L$523,4,FALSE),IF($AE34=2022,VLOOKUP(Brut!ES34,Semaines!$J$2:$L$523,3,FALSE),""))))))))))</f>
        <v/>
      </c>
      <c r="ES34" s="134"/>
      <c r="ET34" s="133"/>
      <c r="EU34" s="118" t="str">
        <f>IF($AE34=2013,VLOOKUP(Brut!EW34,Semaines!$A$2:$L$523,11,FALSE),IF($AE34=2014,VLOOKUP(Brut!EW34,Semaines!$B$2:$L$523,10,FALSE),IF($AE34=2015,VLOOKUP(Brut!EW34,Semaines!$C$2:$L$523,9,FALSE),IF($AE34=2016,VLOOKUP(Brut!EW34,Semaines!$D$2:$L$523,8,FALSE),IF($AE34=2017,VLOOKUP(Brut!EW34,Semaines!$E$2:$L$523,7,FALSE),IF($AE34=2018,VLOOKUP(Brut!EW34,Semaines!$F$2:$L$523,6,FALSE),IF($AE34=2019,VLOOKUP(Brut!EW34,Semaines!$G$2:$L$523,5,FALSE),IF($AE34=2020,VLOOKUP(Brut!EW34,Semaines!$H$2:$L$523,4,FALSE),IF($AE34=2021,VLOOKUP(Brut!EW34,Semaines!$I$2:$L$523,3,FALSE),IF($AE34=2022,VLOOKUP(Brut!EW34,Semaines!$J$2:$L$523,2,FALSE),""))))))))))</f>
        <v/>
      </c>
      <c r="EV34" s="119" t="str">
        <f>IF($AE34=2013,VLOOKUP(Brut!EW34,Semaines!$A$2:$L$523,12,FALSE),IF($AE34=2014,VLOOKUP(Brut!EW34,Semaines!$B$2:$L$523,11,FALSE),IF($AE34=2015,VLOOKUP(Brut!EW34,Semaines!$C$2:$L$523,10,FALSE),IF($AE34=2016,VLOOKUP(Brut!EW34,Semaines!$D$2:$L$523,9,FALSE),IF($AE34=2017,VLOOKUP(Brut!EW34,Semaines!$E$2:$L$523,8,FALSE),IF($AE34=2018,VLOOKUP(Brut!EW34,Semaines!$F$2:$L$523,7,FALSE),IF($AE34=2019,VLOOKUP(Brut!EW34,Semaines!$G$2:$L$523,6,FALSE),IF($AE34=2020,VLOOKUP(Brut!EW34,Semaines!$H$2:$L$523,5,FALSE),IF($AE34=2021,VLOOKUP(Brut!EW34,Semaines!$I$2:$L$523,4,FALSE),IF($AE34=2022,VLOOKUP(Brut!EW34,Semaines!$J$2:$L$523,3,FALSE),""))))))))))</f>
        <v/>
      </c>
      <c r="EW34" s="134"/>
      <c r="EX34" s="133"/>
      <c r="EY34" s="208"/>
      <c r="EZ34" s="118" t="str">
        <f>IF($AE34=2013,VLOOKUP(Brut!FB34,Semaines!$A$2:$L$523,11,FALSE),IF($AE34=2014,VLOOKUP(Brut!FB34,Semaines!$B$2:$L$523,10,FALSE),IF($AE34=2015,VLOOKUP(Brut!FB34,Semaines!$C$2:$L$523,9,FALSE),IF($AE34=2016,VLOOKUP(Brut!FB34,Semaines!$D$2:$L$523,8,FALSE),IF($AE34=2017,VLOOKUP(Brut!FB34,Semaines!$E$2:$L$523,7,FALSE),IF($AE34=2018,VLOOKUP(Brut!FB34,Semaines!$F$2:$L$523,6,FALSE),IF($AE34=2019,VLOOKUP(Brut!FB34,Semaines!$G$2:$L$523,5,FALSE),IF($AE34=2020,VLOOKUP(Brut!FB34,Semaines!$H$2:$L$523,4,FALSE),IF($AE34=2021,VLOOKUP(Brut!FB34,Semaines!$I$2:$L$523,3,FALSE),IF($AE34=2022,VLOOKUP(Brut!FB34,Semaines!$J$2:$L$523,2,FALSE),""))))))))))</f>
        <v/>
      </c>
      <c r="FA34" s="119" t="str">
        <f>IF($AE34=2013,VLOOKUP(Brut!FB34,Semaines!$A$2:$L$523,12,FALSE),IF($AE34=2014,VLOOKUP(Brut!FB34,Semaines!$B$2:$L$523,11,FALSE),IF($AE34=2015,VLOOKUP(Brut!FB34,Semaines!$C$2:$L$523,10,FALSE),IF($AE34=2016,VLOOKUP(Brut!FB34,Semaines!$D$2:$L$523,9,FALSE),IF($AE34=2017,VLOOKUP(Brut!FB34,Semaines!$E$2:$L$523,8,FALSE),IF($AE34=2018,VLOOKUP(Brut!FB34,Semaines!$F$2:$L$523,7,FALSE),IF($AE34=2019,VLOOKUP(Brut!FB34,Semaines!$G$2:$L$523,6,FALSE),IF($AE34=2020,VLOOKUP(Brut!FB34,Semaines!$H$2:$L$523,5,FALSE),IF($AE34=2021,VLOOKUP(Brut!FB34,Semaines!$I$2:$L$523,4,FALSE),IF($AE34=2022,VLOOKUP(Brut!FB34,Semaines!$J$2:$L$523,3,FALSE),""))))))))))</f>
        <v/>
      </c>
      <c r="FB34" s="134"/>
      <c r="FC34" s="133"/>
      <c r="FD34" s="210"/>
      <c r="FE34" s="209"/>
      <c r="FF34" s="118" t="str">
        <f>IF($AE34=2013,VLOOKUP(Brut!FH34,Semaines!$A$2:$L$523,11,FALSE),IF($AE34=2014,VLOOKUP(Brut!FH34,Semaines!$B$2:$L$523,10,FALSE),IF($AE34=2015,VLOOKUP(Brut!FH34,Semaines!$C$2:$L$523,9,FALSE),IF($AE34=2016,VLOOKUP(Brut!FH34,Semaines!$D$2:$L$523,8,FALSE),IF($AE34=2017,VLOOKUP(Brut!FH34,Semaines!$E$2:$L$523,7,FALSE),IF($AE34=2018,VLOOKUP(Brut!FH34,Semaines!$F$2:$L$523,6,FALSE),IF($AE34=2019,VLOOKUP(Brut!FH34,Semaines!$G$2:$L$523,5,FALSE),IF($AE34=2020,VLOOKUP(Brut!FH34,Semaines!$H$2:$L$523,4,FALSE),IF($AE34=2021,VLOOKUP(Brut!FH34,Semaines!$I$2:$L$523,3,FALSE),IF($AE34=2022,VLOOKUP(Brut!FH34,Semaines!$J$2:$L$523,2,FALSE),""))))))))))</f>
        <v/>
      </c>
      <c r="FG34" s="119" t="str">
        <f>IF($AE34=2013,VLOOKUP(Brut!FH34,Semaines!$A$2:$L$523,12,FALSE),IF($AE34=2014,VLOOKUP(Brut!FH34,Semaines!$B$2:$L$523,11,FALSE),IF($AE34=2015,VLOOKUP(Brut!FH34,Semaines!$C$2:$L$523,10,FALSE),IF($AE34=2016,VLOOKUP(Brut!FH34,Semaines!$D$2:$L$523,9,FALSE),IF($AE34=2017,VLOOKUP(Brut!FH34,Semaines!$E$2:$L$523,8,FALSE),IF($AE34=2018,VLOOKUP(Brut!FH34,Semaines!$F$2:$L$523,7,FALSE),IF($AE34=2019,VLOOKUP(Brut!FH34,Semaines!$G$2:$L$523,6,FALSE),IF($AE34=2020,VLOOKUP(Brut!FH34,Semaines!$H$2:$L$523,5,FALSE),IF($AE34=2021,VLOOKUP(Brut!FH34,Semaines!$I$2:$L$523,4,FALSE),IF($AE34=2022,VLOOKUP(Brut!FH34,Semaines!$J$2:$L$523,3,FALSE),""))))))))))</f>
        <v/>
      </c>
      <c r="FH34" s="134"/>
      <c r="FI34" s="133"/>
      <c r="FJ34" s="208"/>
      <c r="FK34" s="118" t="str">
        <f>IF($AE34=2013,VLOOKUP(Brut!FM34,Semaines!$A$2:$L$523,11,FALSE),IF($AE34=2014,VLOOKUP(Brut!FM34,Semaines!$B$2:$L$523,10,FALSE),IF($AE34=2015,VLOOKUP(Brut!FM34,Semaines!$C$2:$L$523,9,FALSE),IF($AE34=2016,VLOOKUP(Brut!FM34,Semaines!$D$2:$L$523,8,FALSE),IF($AE34=2017,VLOOKUP(Brut!FM34,Semaines!$E$2:$L$523,7,FALSE),IF($AE34=2018,VLOOKUP(Brut!FM34,Semaines!$F$2:$L$523,6,FALSE),IF($AE34=2019,VLOOKUP(Brut!FM34,Semaines!$G$2:$L$523,5,FALSE),IF($AE34=2020,VLOOKUP(Brut!FM34,Semaines!$H$2:$L$523,4,FALSE),IF($AE34=2021,VLOOKUP(Brut!FM34,Semaines!$I$2:$L$523,3,FALSE),IF($AE34=2022,VLOOKUP(Brut!FM34,Semaines!$J$2:$L$523,2,FALSE),""))))))))))</f>
        <v/>
      </c>
      <c r="FL34" s="119" t="str">
        <f>IF($AE34=2013,VLOOKUP(Brut!FM34,Semaines!$A$2:$L$523,12,FALSE),IF($AE34=2014,VLOOKUP(Brut!FM34,Semaines!$B$2:$L$523,11,FALSE),IF($AE34=2015,VLOOKUP(Brut!FM34,Semaines!$C$2:$L$523,10,FALSE),IF($AE34=2016,VLOOKUP(Brut!FM34,Semaines!$D$2:$L$523,9,FALSE),IF($AE34=2017,VLOOKUP(Brut!FM34,Semaines!$E$2:$L$523,8,FALSE),IF($AE34=2018,VLOOKUP(Brut!FM34,Semaines!$F$2:$L$523,7,FALSE),IF($AE34=2019,VLOOKUP(Brut!FM34,Semaines!$G$2:$L$523,6,FALSE),IF($AE34=2020,VLOOKUP(Brut!FM34,Semaines!$H$2:$L$523,5,FALSE),IF($AE34=2021,VLOOKUP(Brut!FM34,Semaines!$I$2:$L$523,4,FALSE),IF($AE34=2022,VLOOKUP(Brut!FM34,Semaines!$J$2:$L$523,3,FALSE),""))))))))))</f>
        <v/>
      </c>
      <c r="FM34" s="134"/>
      <c r="FN34" s="133"/>
      <c r="FO34" s="118" t="str">
        <f>IF($AE34=2013,VLOOKUP(Brut!FQ34,Semaines!$A$2:$L$523,11,FALSE),IF($AE34=2014,VLOOKUP(Brut!FQ34,Semaines!$B$2:$L$523,10,FALSE),IF($AE34=2015,VLOOKUP(Brut!FQ34,Semaines!$C$2:$L$523,9,FALSE),IF($AE34=2016,VLOOKUP(Brut!FQ34,Semaines!$D$2:$L$523,8,FALSE),IF($AE34=2017,VLOOKUP(Brut!FQ34,Semaines!$E$2:$L$523,7,FALSE),IF($AE34=2018,VLOOKUP(Brut!FQ34,Semaines!$F$2:$L$523,6,FALSE),IF($AE34=2019,VLOOKUP(Brut!FQ34,Semaines!$G$2:$L$523,5,FALSE),IF($AE34=2020,VLOOKUP(Brut!FQ34,Semaines!$H$2:$L$523,4,FALSE),IF($AE34=2021,VLOOKUP(Brut!FQ34,Semaines!$I$2:$L$523,3,FALSE),IF($AE34=2022,VLOOKUP(Brut!FQ34,Semaines!$J$2:$L$523,2,FALSE),""))))))))))</f>
        <v/>
      </c>
      <c r="FP34" s="119" t="str">
        <f>IF($AE34=2013,VLOOKUP(Brut!FQ34,Semaines!$A$2:$L$523,12,FALSE),IF($AE34=2014,VLOOKUP(Brut!FQ34,Semaines!$B$2:$L$523,11,FALSE),IF($AE34=2015,VLOOKUP(Brut!FQ34,Semaines!$C$2:$L$523,10,FALSE),IF($AE34=2016,VLOOKUP(Brut!FQ34,Semaines!$D$2:$L$523,9,FALSE),IF($AE34=2017,VLOOKUP(Brut!FQ34,Semaines!$E$2:$L$523,8,FALSE),IF($AE34=2018,VLOOKUP(Brut!FQ34,Semaines!$F$2:$L$523,7,FALSE),IF($AE34=2019,VLOOKUP(Brut!FQ34,Semaines!$G$2:$L$523,6,FALSE),IF($AE34=2020,VLOOKUP(Brut!FQ34,Semaines!$H$2:$L$523,5,FALSE),IF($AE34=2021,VLOOKUP(Brut!FQ34,Semaines!$I$2:$L$523,4,FALSE),IF($AE34=2022,VLOOKUP(Brut!FQ34,Semaines!$J$2:$L$523,3,FALSE),""))))))))))</f>
        <v/>
      </c>
      <c r="FQ34" s="134"/>
      <c r="FR34" s="133"/>
      <c r="FS34" s="208"/>
      <c r="FT34" s="208"/>
      <c r="FU34" s="118" t="str">
        <f>IF($AE34=2013,VLOOKUP(Brut!FW34,Semaines!$A$2:$L$523,11,FALSE),IF($AE34=2014,VLOOKUP(Brut!FW34,Semaines!$B$2:$L$523,10,FALSE),IF($AE34=2015,VLOOKUP(Brut!FW34,Semaines!$C$2:$L$523,9,FALSE),IF($AE34=2016,VLOOKUP(Brut!FW34,Semaines!$D$2:$L$523,8,FALSE),IF($AE34=2017,VLOOKUP(Brut!FW34,Semaines!$E$2:$L$523,7,FALSE),IF($AE34=2018,VLOOKUP(Brut!FW34,Semaines!$F$2:$L$523,6,FALSE),IF($AE34=2019,VLOOKUP(Brut!FW34,Semaines!$G$2:$L$523,5,FALSE),IF($AE34=2020,VLOOKUP(Brut!FW34,Semaines!$H$2:$L$523,4,FALSE),IF($AE34=2021,VLOOKUP(Brut!FW34,Semaines!$I$2:$L$523,3,FALSE),IF($AE34=2022,VLOOKUP(Brut!FW34,Semaines!$J$2:$L$523,2,FALSE),""))))))))))</f>
        <v/>
      </c>
      <c r="FV34" s="119" t="str">
        <f>IF($AE34=2013,VLOOKUP(Brut!FW34,Semaines!$A$2:$L$523,12,FALSE),IF($AE34=2014,VLOOKUP(Brut!FW34,Semaines!$B$2:$L$523,11,FALSE),IF($AE34=2015,VLOOKUP(Brut!FW34,Semaines!$C$2:$L$523,10,FALSE),IF($AE34=2016,VLOOKUP(Brut!FW34,Semaines!$D$2:$L$523,9,FALSE),IF($AE34=2017,VLOOKUP(Brut!FW34,Semaines!$E$2:$L$523,8,FALSE),IF($AE34=2018,VLOOKUP(Brut!FW34,Semaines!$F$2:$L$523,7,FALSE),IF($AE34=2019,VLOOKUP(Brut!FW34,Semaines!$G$2:$L$523,6,FALSE),IF($AE34=2020,VLOOKUP(Brut!FW34,Semaines!$H$2:$L$523,5,FALSE),IF($AE34=2021,VLOOKUP(Brut!FW34,Semaines!$I$2:$L$523,4,FALSE),IF($AE34=2022,VLOOKUP(Brut!FW34,Semaines!$J$2:$L$523,3,FALSE),""))))))))))</f>
        <v/>
      </c>
      <c r="FW34" s="134"/>
      <c r="FX34" s="133"/>
      <c r="FY34" s="118" t="str">
        <f>IF($AE34=2013,VLOOKUP(Brut!GA34,Semaines!$A$2:$L$523,11,FALSE),IF($AE34=2014,VLOOKUP(Brut!GA34,Semaines!$B$2:$L$523,10,FALSE),IF($AE34=2015,VLOOKUP(Brut!GA34,Semaines!$C$2:$L$523,9,FALSE),IF($AE34=2016,VLOOKUP(Brut!GA34,Semaines!$D$2:$L$523,8,FALSE),IF($AE34=2017,VLOOKUP(Brut!GA34,Semaines!$E$2:$L$523,7,FALSE),IF($AE34=2018,VLOOKUP(Brut!GA34,Semaines!$F$2:$L$523,6,FALSE),IF($AE34=2019,VLOOKUP(Brut!GA34,Semaines!$G$2:$L$523,5,FALSE),IF($AE34=2020,VLOOKUP(Brut!GA34,Semaines!$H$2:$L$523,4,FALSE),IF($AE34=2021,VLOOKUP(Brut!GA34,Semaines!$I$2:$L$523,3,FALSE),IF($AE34=2022,VLOOKUP(Brut!GA34,Semaines!$J$2:$L$523,2,FALSE),""))))))))))</f>
        <v/>
      </c>
      <c r="FZ34" s="119" t="str">
        <f>IF($AE34=2013,VLOOKUP(Brut!GA34,Semaines!$A$2:$L$523,12,FALSE),IF($AE34=2014,VLOOKUP(Brut!GA34,Semaines!$B$2:$L$523,11,FALSE),IF($AE34=2015,VLOOKUP(Brut!GA34,Semaines!$C$2:$L$523,10,FALSE),IF($AE34=2016,VLOOKUP(Brut!GA34,Semaines!$D$2:$L$523,9,FALSE),IF($AE34=2017,VLOOKUP(Brut!GA34,Semaines!$E$2:$L$523,8,FALSE),IF($AE34=2018,VLOOKUP(Brut!GA34,Semaines!$F$2:$L$523,7,FALSE),IF($AE34=2019,VLOOKUP(Brut!GA34,Semaines!$G$2:$L$523,6,FALSE),IF($AE34=2020,VLOOKUP(Brut!GA34,Semaines!$H$2:$L$523,5,FALSE),IF($AE34=2021,VLOOKUP(Brut!GA34,Semaines!$I$2:$L$523,4,FALSE),IF($AE34=2022,VLOOKUP(Brut!GA34,Semaines!$J$2:$L$523,3,FALSE),""))))))))))</f>
        <v/>
      </c>
      <c r="GA34" s="134"/>
      <c r="GB34" s="133"/>
      <c r="GC34" s="118" t="str">
        <f>IF($AE34=2013,VLOOKUP(Brut!GE34,Semaines!$A$2:$L$523,11,FALSE),IF($AE34=2014,VLOOKUP(Brut!GE34,Semaines!$B$2:$L$523,10,FALSE),IF($AE34=2015,VLOOKUP(Brut!GE34,Semaines!$C$2:$L$523,9,FALSE),IF($AE34=2016,VLOOKUP(Brut!GE34,Semaines!$D$2:$L$523,8,FALSE),IF($AE34=2017,VLOOKUP(Brut!GE34,Semaines!$E$2:$L$523,7,FALSE),IF($AE34=2018,VLOOKUP(Brut!GE34,Semaines!$F$2:$L$523,6,FALSE),IF($AE34=2019,VLOOKUP(Brut!GE34,Semaines!$G$2:$L$523,5,FALSE),IF($AE34=2020,VLOOKUP(Brut!GE34,Semaines!$H$2:$L$523,4,FALSE),IF($AE34=2021,VLOOKUP(Brut!GE34,Semaines!$I$2:$L$523,3,FALSE),IF($AE34=2022,VLOOKUP(Brut!GE34,Semaines!$J$2:$L$523,2,FALSE),""))))))))))</f>
        <v/>
      </c>
      <c r="GD34" s="119" t="str">
        <f>IF($AE34=2013,VLOOKUP(Brut!GE34,Semaines!$A$2:$L$523,12,FALSE),IF($AE34=2014,VLOOKUP(Brut!GE34,Semaines!$B$2:$L$523,11,FALSE),IF($AE34=2015,VLOOKUP(Brut!GE34,Semaines!$C$2:$L$523,10,FALSE),IF($AE34=2016,VLOOKUP(Brut!GE34,Semaines!$D$2:$L$523,9,FALSE),IF($AE34=2017,VLOOKUP(Brut!GE34,Semaines!$E$2:$L$523,8,FALSE),IF($AE34=2018,VLOOKUP(Brut!GE34,Semaines!$F$2:$L$523,7,FALSE),IF($AE34=2019,VLOOKUP(Brut!GE34,Semaines!$G$2:$L$523,6,FALSE),IF($AE34=2020,VLOOKUP(Brut!GE34,Semaines!$H$2:$L$523,5,FALSE),IF($AE34=2021,VLOOKUP(Brut!GE34,Semaines!$I$2:$L$523,4,FALSE),IF($AE34=2022,VLOOKUP(Brut!GE34,Semaines!$J$2:$L$523,3,FALSE),""))))))))))</f>
        <v/>
      </c>
      <c r="GE34" s="134"/>
      <c r="GF34" s="133"/>
      <c r="GG34" s="208"/>
      <c r="GH34" s="118" t="str">
        <f>IF($AE34=2013,VLOOKUP(Brut!GJ34,Semaines!$A$2:$L$523,11,FALSE),IF($AE34=2014,VLOOKUP(Brut!GJ34,Semaines!$B$2:$L$523,10,FALSE),IF($AE34=2015,VLOOKUP(Brut!GJ34,Semaines!$C$2:$L$523,9,FALSE),IF($AE34=2016,VLOOKUP(Brut!GJ34,Semaines!$D$2:$L$523,8,FALSE),IF($AE34=2017,VLOOKUP(Brut!GJ34,Semaines!$E$2:$L$523,7,FALSE),IF($AE34=2018,VLOOKUP(Brut!GJ34,Semaines!$F$2:$L$523,6,FALSE),IF($AE34=2019,VLOOKUP(Brut!GJ34,Semaines!$G$2:$L$523,5,FALSE),IF($AE34=2020,VLOOKUP(Brut!GJ34,Semaines!$H$2:$L$523,4,FALSE),IF($AE34=2021,VLOOKUP(Brut!GJ34,Semaines!$I$2:$L$523,3,FALSE),IF($AE34=2022,VLOOKUP(Brut!GJ34,Semaines!$J$2:$L$523,2,FALSE),""))))))))))</f>
        <v/>
      </c>
      <c r="GI34" s="119" t="str">
        <f>IF($AE34=2013,VLOOKUP(Brut!GJ34,Semaines!$A$2:$L$523,12,FALSE),IF($AE34=2014,VLOOKUP(Brut!GJ34,Semaines!$B$2:$L$523,11,FALSE),IF($AE34=2015,VLOOKUP(Brut!GJ34,Semaines!$C$2:$L$523,10,FALSE),IF($AE34=2016,VLOOKUP(Brut!GJ34,Semaines!$D$2:$L$523,9,FALSE),IF($AE34=2017,VLOOKUP(Brut!GJ34,Semaines!$E$2:$L$523,8,FALSE),IF($AE34=2018,VLOOKUP(Brut!GJ34,Semaines!$F$2:$L$523,7,FALSE),IF($AE34=2019,VLOOKUP(Brut!GJ34,Semaines!$G$2:$L$523,6,FALSE),IF($AE34=2020,VLOOKUP(Brut!GJ34,Semaines!$H$2:$L$523,5,FALSE),IF($AE34=2021,VLOOKUP(Brut!GJ34,Semaines!$I$2:$L$523,4,FALSE),IF($AE34=2022,VLOOKUP(Brut!GJ34,Semaines!$J$2:$L$523,3,FALSE),""))))))))))</f>
        <v/>
      </c>
      <c r="GJ34" s="134"/>
      <c r="GK34" s="133"/>
      <c r="GL34" s="118" t="str">
        <f>IF($AE34=2013,VLOOKUP(Brut!GN34,Semaines!$A$2:$L$523,11,FALSE),IF($AE34=2014,VLOOKUP(Brut!GN34,Semaines!$B$2:$L$523,10,FALSE),IF($AE34=2015,VLOOKUP(Brut!GN34,Semaines!$C$2:$L$523,9,FALSE),IF($AE34=2016,VLOOKUP(Brut!GN34,Semaines!$D$2:$L$523,8,FALSE),IF($AE34=2017,VLOOKUP(Brut!GN34,Semaines!$E$2:$L$523,7,FALSE),IF($AE34=2018,VLOOKUP(Brut!GN34,Semaines!$F$2:$L$523,6,FALSE),IF($AE34=2019,VLOOKUP(Brut!GN34,Semaines!$G$2:$L$523,5,FALSE),IF($AE34=2020,VLOOKUP(Brut!GN34,Semaines!$H$2:$L$523,4,FALSE),IF($AE34=2021,VLOOKUP(Brut!GN34,Semaines!$I$2:$L$523,3,FALSE),IF($AE34=2022,VLOOKUP(Brut!GN34,Semaines!$J$2:$L$523,2,FALSE),""))))))))))</f>
        <v/>
      </c>
      <c r="GM34" s="119" t="str">
        <f>IF($AE34=2013,VLOOKUP(Brut!GN34,Semaines!$A$2:$L$523,12,FALSE),IF($AE34=2014,VLOOKUP(Brut!GN34,Semaines!$B$2:$L$523,11,FALSE),IF($AE34=2015,VLOOKUP(Brut!GN34,Semaines!$C$2:$L$523,10,FALSE),IF($AE34=2016,VLOOKUP(Brut!GN34,Semaines!$D$2:$L$523,9,FALSE),IF($AE34=2017,VLOOKUP(Brut!GN34,Semaines!$E$2:$L$523,8,FALSE),IF($AE34=2018,VLOOKUP(Brut!GN34,Semaines!$F$2:$L$523,7,FALSE),IF($AE34=2019,VLOOKUP(Brut!GN34,Semaines!$G$2:$L$523,6,FALSE),IF($AE34=2020,VLOOKUP(Brut!GN34,Semaines!$H$2:$L$523,5,FALSE),IF($AE34=2021,VLOOKUP(Brut!GN34,Semaines!$I$2:$L$523,4,FALSE),IF($AE34=2022,VLOOKUP(Brut!GN34,Semaines!$J$2:$L$523,3,FALSE),""))))))))))</f>
        <v/>
      </c>
      <c r="GN34" s="134"/>
      <c r="GO34" s="133"/>
      <c r="GP34" s="210"/>
      <c r="GQ34" s="211"/>
      <c r="GR34" s="210"/>
      <c r="GS34" s="209"/>
      <c r="GT34" s="211"/>
      <c r="GU34" s="209"/>
      <c r="GV34" s="118" t="str">
        <f>IF($AE34=2013,VLOOKUP(Brut!GX34,Semaines!$A$2:$L$523,11,FALSE),IF($AE34=2014,VLOOKUP(Brut!GX34,Semaines!$B$2:$L$523,10,FALSE),IF($AE34=2015,VLOOKUP(Brut!GX34,Semaines!$C$2:$L$523,9,FALSE),IF($AE34=2016,VLOOKUP(Brut!GX34,Semaines!$D$2:$L$523,8,FALSE),IF($AE34=2017,VLOOKUP(Brut!GX34,Semaines!$E$2:$L$523,7,FALSE),IF($AE34=2018,VLOOKUP(Brut!GX34,Semaines!$F$2:$L$523,6,FALSE),IF($AE34=2019,VLOOKUP(Brut!GX34,Semaines!$G$2:$L$523,5,FALSE),IF($AE34=2020,VLOOKUP(Brut!GX34,Semaines!$H$2:$L$523,4,FALSE),IF($AE34=2021,VLOOKUP(Brut!GX34,Semaines!$I$2:$L$523,3,FALSE),IF($AE34=2022,VLOOKUP(Brut!GX34,Semaines!$J$2:$L$523,2,FALSE),""))))))))))</f>
        <v/>
      </c>
      <c r="GW34" s="119" t="str">
        <f>IF($AE34=2013,VLOOKUP(Brut!GX34,Semaines!$A$2:$L$523,12,FALSE),IF($AE34=2014,VLOOKUP(Brut!GX34,Semaines!$B$2:$L$523,11,FALSE),IF($AE34=2015,VLOOKUP(Brut!GX34,Semaines!$C$2:$L$523,10,FALSE),IF($AE34=2016,VLOOKUP(Brut!GX34,Semaines!$D$2:$L$523,9,FALSE),IF($AE34=2017,VLOOKUP(Brut!GX34,Semaines!$E$2:$L$523,8,FALSE),IF($AE34=2018,VLOOKUP(Brut!GX34,Semaines!$F$2:$L$523,7,FALSE),IF($AE34=2019,VLOOKUP(Brut!GX34,Semaines!$G$2:$L$523,6,FALSE),IF($AE34=2020,VLOOKUP(Brut!GX34,Semaines!$H$2:$L$523,5,FALSE),IF($AE34=2021,VLOOKUP(Brut!GX34,Semaines!$I$2:$L$523,4,FALSE),IF($AE34=2022,VLOOKUP(Brut!GX34,Semaines!$J$2:$L$523,3,FALSE),""))))))))))</f>
        <v/>
      </c>
      <c r="GX34" s="134"/>
      <c r="GY34" s="133"/>
      <c r="GZ34" s="208"/>
      <c r="HA34" s="214"/>
      <c r="HB34" s="215"/>
      <c r="HC34" s="182"/>
      <c r="HD34" s="209"/>
      <c r="HE34" s="208"/>
      <c r="HF34" s="118" t="str">
        <f>IF($AE34=2013,VLOOKUP(Brut!HH34,Semaines!$A$2:$L$523,11,FALSE),IF($AE34=2014,VLOOKUP(Brut!HH34,Semaines!$B$2:$L$523,10,FALSE),IF($AE34=2015,VLOOKUP(Brut!HH34,Semaines!$C$2:$L$523,9,FALSE),IF($AE34=2016,VLOOKUP(Brut!HH34,Semaines!$D$2:$L$523,8,FALSE),IF($AE34=2017,VLOOKUP(Brut!HH34,Semaines!$E$2:$L$523,7,FALSE),IF($AE34=2018,VLOOKUP(Brut!HH34,Semaines!$F$2:$L$523,6,FALSE),IF($AE34=2019,VLOOKUP(Brut!HH34,Semaines!$G$2:$L$523,5,FALSE),IF($AE34=2020,VLOOKUP(Brut!HH34,Semaines!$H$2:$L$523,4,FALSE),IF($AE34=2021,VLOOKUP(Brut!HH34,Semaines!$I$2:$L$523,3,FALSE),IF($AE34=2022,VLOOKUP(Brut!HH34,Semaines!$J$2:$L$523,2,FALSE),""))))))))))</f>
        <v/>
      </c>
      <c r="HG34" s="119" t="str">
        <f>IF($AE34=2013,VLOOKUP(Brut!HH34,Semaines!$A$2:$L$523,12,FALSE),IF($AE34=2014,VLOOKUP(Brut!HH34,Semaines!$B$2:$L$523,11,FALSE),IF($AE34=2015,VLOOKUP(Brut!HH34,Semaines!$C$2:$L$523,10,FALSE),IF($AE34=2016,VLOOKUP(Brut!HH34,Semaines!$D$2:$L$523,9,FALSE),IF($AE34=2017,VLOOKUP(Brut!HH34,Semaines!$E$2:$L$523,8,FALSE),IF($AE34=2018,VLOOKUP(Brut!HH34,Semaines!$F$2:$L$523,7,FALSE),IF($AE34=2019,VLOOKUP(Brut!HH34,Semaines!$G$2:$L$523,6,FALSE),IF($AE34=2020,VLOOKUP(Brut!HH34,Semaines!$H$2:$L$523,5,FALSE),IF($AE34=2021,VLOOKUP(Brut!HH34,Semaines!$I$2:$L$523,4,FALSE),IF($AE34=2022,VLOOKUP(Brut!HH34,Semaines!$J$2:$L$523,3,FALSE),""))))))))))</f>
        <v/>
      </c>
      <c r="HH34" s="134"/>
      <c r="HI34" s="133"/>
      <c r="HJ34" s="210"/>
      <c r="HK34" s="209"/>
      <c r="HL34" s="118" t="str">
        <f>IF($AE34=2013,VLOOKUP(Brut!HN34,Semaines!$A$2:$L$523,11,FALSE),IF($AE34=2014,VLOOKUP(Brut!HN34,Semaines!$B$2:$L$523,10,FALSE),IF($AE34=2015,VLOOKUP(Brut!HN34,Semaines!$C$2:$L$523,9,FALSE),IF($AE34=2016,VLOOKUP(Brut!HN34,Semaines!$D$2:$L$523,8,FALSE),IF($AE34=2017,VLOOKUP(Brut!HN34,Semaines!$E$2:$L$523,7,FALSE),IF($AE34=2018,VLOOKUP(Brut!HN34,Semaines!$F$2:$L$523,6,FALSE),IF($AE34=2019,VLOOKUP(Brut!HN34,Semaines!$G$2:$L$523,5,FALSE),IF($AE34=2020,VLOOKUP(Brut!HN34,Semaines!$H$2:$L$523,4,FALSE),IF($AE34=2021,VLOOKUP(Brut!HN34,Semaines!$I$2:$L$523,3,FALSE),IF($AE34=2022,VLOOKUP(Brut!HN34,Semaines!$J$2:$L$523,2,FALSE),""))))))))))</f>
        <v/>
      </c>
      <c r="HM34" s="119" t="str">
        <f>IF($AE34=2013,VLOOKUP(Brut!HN34,Semaines!$A$2:$L$523,12,FALSE),IF($AE34=2014,VLOOKUP(Brut!HN34,Semaines!$B$2:$L$523,11,FALSE),IF($AE34=2015,VLOOKUP(Brut!HN34,Semaines!$C$2:$L$523,10,FALSE),IF($AE34=2016,VLOOKUP(Brut!HN34,Semaines!$D$2:$L$523,9,FALSE),IF($AE34=2017,VLOOKUP(Brut!HN34,Semaines!$E$2:$L$523,8,FALSE),IF($AE34=2018,VLOOKUP(Brut!HN34,Semaines!$F$2:$L$523,7,FALSE),IF($AE34=2019,VLOOKUP(Brut!HN34,Semaines!$G$2:$L$523,6,FALSE),IF($AE34=2020,VLOOKUP(Brut!HN34,Semaines!$H$2:$L$523,5,FALSE),IF($AE34=2021,VLOOKUP(Brut!HN34,Semaines!$I$2:$L$523,4,FALSE),IF($AE34=2022,VLOOKUP(Brut!HN34,Semaines!$J$2:$L$523,3,FALSE),""))))))))))</f>
        <v/>
      </c>
      <c r="HN34" s="134"/>
      <c r="HO34" s="133"/>
      <c r="HP34" s="210"/>
      <c r="HQ34" s="211"/>
      <c r="HR34" s="210"/>
      <c r="HS34" s="209"/>
      <c r="HT34" s="209"/>
      <c r="HU34" s="208"/>
      <c r="HV34" s="208"/>
      <c r="HW34" s="210"/>
      <c r="HX34" s="209"/>
      <c r="HY34" s="229" t="str">
        <f>IF($AE34=2013,VLOOKUP(Brut!IA34,Semaines!$A$2:$L$523,11,FALSE),IF($AE34=2014,VLOOKUP(Brut!IA34,Semaines!$B$2:$L$523,10,FALSE),IF($AE34=2015,VLOOKUP(Brut!IA34,Semaines!$C$2:$L$523,9,FALSE),IF($AE34=2016,VLOOKUP(Brut!IA34,Semaines!$D$2:$L$523,8,FALSE),IF($AE34=2017,VLOOKUP(Brut!IA34,Semaines!$E$2:$L$523,7,FALSE),IF($AE34=2018,VLOOKUP(Brut!IA34,Semaines!$F$2:$L$523,6,FALSE),IF($AE34=2019,VLOOKUP(Brut!IA34,Semaines!$G$2:$L$523,5,FALSE),IF($AE34=2020,VLOOKUP(Brut!IA34,Semaines!$H$2:$L$523,4,FALSE),IF($AE34=2021,VLOOKUP(Brut!IA34,Semaines!$I$2:$L$523,3,FALSE),IF($AE34=2022,VLOOKUP(Brut!IA34,Semaines!$J$2:$L$523,2,FALSE),""))))))))))</f>
        <v/>
      </c>
      <c r="HZ34" s="119" t="str">
        <f>IF($AE34=2013,VLOOKUP(Brut!IA34,Semaines!$A$2:$L$523,12,FALSE),IF($AE34=2014,VLOOKUP(Brut!IA34,Semaines!$B$2:$L$523,11,FALSE),IF($AE34=2015,VLOOKUP(Brut!IA34,Semaines!$C$2:$L$523,10,FALSE),IF($AE34=2016,VLOOKUP(Brut!IA34,Semaines!$D$2:$L$523,9,FALSE),IF($AE34=2017,VLOOKUP(Brut!IA34,Semaines!$E$2:$L$523,8,FALSE),IF($AE34=2018,VLOOKUP(Brut!IA34,Semaines!$F$2:$L$523,7,FALSE),IF($AE34=2019,VLOOKUP(Brut!IA34,Semaines!$G$2:$L$523,6,FALSE),IF($AE34=2020,VLOOKUP(Brut!IA34,Semaines!$H$2:$L$523,5,FALSE),IF($AE34=2021,VLOOKUP(Brut!IA34,Semaines!$I$2:$L$523,4,FALSE),IF($AE34=2022,VLOOKUP(Brut!IA34,Semaines!$J$2:$L$523,3,FALSE),""))))))))))</f>
        <v/>
      </c>
      <c r="IA34" s="134"/>
      <c r="IB34" s="133"/>
      <c r="IC34" s="118" t="str">
        <f>IF($AE34=2013,VLOOKUP(Brut!IE34,Semaines!$A$2:$L$523,11,FALSE),IF($AE34=2014,VLOOKUP(Brut!IE34,Semaines!$B$2:$L$523,10,FALSE),IF($AE34=2015,VLOOKUP(Brut!IE34,Semaines!$C$2:$L$523,9,FALSE),IF($AE34=2016,VLOOKUP(Brut!IE34,Semaines!$D$2:$L$523,8,FALSE),IF($AE34=2017,VLOOKUP(Brut!IE34,Semaines!$E$2:$L$523,7,FALSE),IF($AE34=2018,VLOOKUP(Brut!IE34,Semaines!$F$2:$L$523,6,FALSE),IF($AE34=2019,VLOOKUP(Brut!IE34,Semaines!$G$2:$L$523,5,FALSE),IF($AE34=2020,VLOOKUP(Brut!IE34,Semaines!$H$2:$L$523,4,FALSE),IF($AE34=2021,VLOOKUP(Brut!IE34,Semaines!$I$2:$L$523,3,FALSE),IF($AE34=2022,VLOOKUP(Brut!IE34,Semaines!$J$2:$L$523,2,FALSE),""))))))))))</f>
        <v/>
      </c>
      <c r="ID34" s="119" t="str">
        <f>IF($AE34=2013,VLOOKUP(Brut!IE34,Semaines!$A$2:$L$523,12,FALSE),IF($AE34=2014,VLOOKUP(Brut!IE34,Semaines!$B$2:$L$523,11,FALSE),IF($AE34=2015,VLOOKUP(Brut!IE34,Semaines!$C$2:$L$523,10,FALSE),IF($AE34=2016,VLOOKUP(Brut!IE34,Semaines!$D$2:$L$523,9,FALSE),IF($AE34=2017,VLOOKUP(Brut!IE34,Semaines!$E$2:$L$523,8,FALSE),IF($AE34=2018,VLOOKUP(Brut!IE34,Semaines!$F$2:$L$523,7,FALSE),IF($AE34=2019,VLOOKUP(Brut!IE34,Semaines!$G$2:$L$523,6,FALSE),IF($AE34=2020,VLOOKUP(Brut!IE34,Semaines!$H$2:$L$523,5,FALSE),IF($AE34=2021,VLOOKUP(Brut!IE34,Semaines!$I$2:$L$523,4,FALSE),IF($AE34=2022,VLOOKUP(Brut!IE34,Semaines!$J$2:$L$523,3,FALSE),""))))))))))</f>
        <v/>
      </c>
      <c r="IE34" s="134"/>
      <c r="IF34" s="133"/>
      <c r="IG34" s="128" t="str">
        <f>IF(Import!AY24=0,"",Import!AY24)</f>
        <v/>
      </c>
      <c r="IH34" s="118" t="str">
        <f t="array" ref="IH34">IFERROR(IF(IG34="",IF(IE34="",IF(IC34="","",IF($AE34=2013,VLOOKUP(Brut!IE34+1,Semaines!$A$2:$L$523,11,FALSE),IF($AE34=2014,VLOOKUP(Brut!IE34+1,Semaines!$B$2:$L$523,10,FALSE),IF($AE34=2015,VLOOKUP(Brut!IE34+1,Semaines!$C$2:$L$523,9,FALSE),IF($AE34=2016,VLOOKUP(Brut!IE34+1,Semaines!$D$2:$L$523,8,FALSE),IF($AE34=2017,VLOOKUP(Brut!IE34+1,Semaines!$E$2:$L$523,7,FALSE),IF($AE34=2018,VLOOKUP(Brut!IE34+1,Semaines!$F$2:$L$523,6,FALSE),IF($AE34=2019,VLOOKUP(Brut!IE34+1,Semaines!$G$2:$L$523,5,FALSE),IF($AE34=2020,VLOOKUP(Brut!IE34+1,Semaines!$H$2:$L$523,4,FALSE),IF($AE34=2021,VLOOKUP(Brut!IE34+1,Semaines!$I$2:$L$523,3,FALSE),IF($AE34=2022,VLOOKUP(Brut!IE34+1,Semaines!$J$2:$L$523,2,FALSE),""))))))))))),IF(IF34="",IF($AE34=2013,VLOOKUP(Brut!IE34+1,Semaines!$A$2:$L$523,11,FALSE),IF($AE34=2014,VLOOKUP(Brut!IE34+1,Semaines!$B$2:$L$523,10,FALSE),IF($AE34=2015,VLOOKUP(Brut!IE34+1,Semaines!$C$2:$L$523,9,FALSE),IF($AE34=2016,VLOOKUP(Brut!IE34+1,Semaines!$D$2:$L$523,8,FALSE),IF($AE34=2017,VLOOKUP(Brut!IE34+1,Semaines!$E$2:$L$523,7,FALSE),IF($AE34=2018,VLOOKUP(Brut!IE34+1,Semaines!$F$2:$L$523,6,FALSE),IF($AE34=2019,VLOOKUP(Brut!IE34+1,Semaines!$G$2:$L$523,5,FALSE),IF($AE34=2020,VLOOKUP(Brut!IE34+1,Semaines!$H$2:$L$523,4,FALSE),IF($AE34=2021,VLOOKUP(Brut!IE34+1,Semaines!$I$2:$L$523,3,FALSE),IF($AE34=2022,VLOOKUP(Brut!IE34+1,Semaines!$J$2:$L$523,2,FALSE),"")))))))))),IF($AE34=2013,VLOOKUP(Brut!IG34+1,Semaines!$A$2:$L$523,11,FALSE),IF($AE34=2014,VLOOKUP(Brut!IG34+1,Semaines!$B$2:$L$523,10,FALSE),IF($AE34=2015,VLOOKUP(Brut!IG34+1,Semaines!$C$2:$L$523,9,FALSE),IF($AE34=2016,VLOOKUP(Brut!IG34+1,Semaines!$D$2:$L$523,8,FALSE),IF($AE34=2017,VLOOKUP(Brut!IG34+1,Semaines!$E$2:$L$523,7,FALSE),IF($AE34=2018,VLOOKUP(Brut!IG34+1,Semaines!$F$2:$L$523,6,FALSE),IF($AE34=2019,VLOOKUP(Brut!IG34+1,Semaines!$G$2:$L$523,5,FALSE),IF($AE34=2020,VLOOKUP(Brut!IG34+1,Semaines!$H$2:$L$523,4,FALSE),IF($AE34=2021,VLOOKUP(Brut!IG34+1,Semaines!$I$2:$L$523,3,FALSE),IF($AE34=2022,VLOOKUP(Brut!IG34+1,Semaines!$J$2:$L$523,2,FALSE),"")))))))))))),_xlfn.ISOWEEKNUM(IG34)),"")</f>
        <v/>
      </c>
      <c r="II34" s="119" t="str">
        <f>IF(IG34="",IF(IF34="",IF(ID34="","",IF($AE34=2013,VLOOKUP(Brut!IJ34,Semaines!$A$2:$L$523,12,FALSE),IF($AE34=2014,VLOOKUP(Brut!IJ34,Semaines!$B$2:$L$523,11,FALSE),IF($AE34=2015,VLOOKUP(Brut!IJ34,Semaines!$C$2:$L$523,10,FALSE),IF($AE34=2016,VLOOKUP(Brut!IJ34,Semaines!$D$2:$L$523,9,FALSE),IF($AE34=2017,VLOOKUP(Brut!IJ34,Semaines!$E$2:$L$523,8,FALSE),IF($AE34=2018,VLOOKUP(Brut!IJ34,Semaines!$F$2:$L$523,7,FALSE),IF($AE34=2019,VLOOKUP(Brut!IJ34,Semaines!$G$2:$L$523,6,FALSE),IF($AE34=2020,VLOOKUP(Brut!IJ34,Semaines!$H$2:$L$523,5,FALSE),IF($AE34=2021,VLOOKUP(Brut!IJ34,Semaines!$I$2:$L$523,4,FALSE),IF($AE34=2022,VLOOKUP(Brut!IJ34,Semaines!$J$2:$L$523,3,FALSE),""))))))))))),IF(IE34="",IF($AE34=2013,VLOOKUP(Brut!IJ34,Semaines!$A$2:$L$523,12,FALSE),IF($AE34=2014,VLOOKUP(Brut!IJ34,Semaines!$B$2:$L$523,11,FALSE),IF($AE34=2015,VLOOKUP(Brut!IJ34,Semaines!$C$2:$L$523,10,FALSE),IF($AE34=2016,VLOOKUP(Brut!IJ34,Semaines!$D$2:$L$523,9,FALSE),IF($AE34=2017,VLOOKUP(Brut!IJ34,Semaines!$E$2:$L$523,8,FALSE),IF($AE34=2018,VLOOKUP(Brut!IJ34,Semaines!$F$2:$L$523,7,FALSE),IF($AE34=2019,VLOOKUP(Brut!IJ34,Semaines!$G$2:$L$523,6,FALSE),IF($AE34=2020,VLOOKUP(Brut!IJ34,Semaines!$H$2:$L$523,5,FALSE),IF($AE34=2021,VLOOKUP(Brut!IJ34,Semaines!$I$2:$L$523,4,FALSE),IF($AE34=2022,VLOOKUP(Brut!IJ34,Semaines!$J$2:$L$523,3,FALSE),"")))))))))),IF(ID34="","",IF($AE34=2013,VLOOKUP(Brut!IJ34,Semaines!$A$2:$L$523,12,FALSE),IF($AE34=2014,VLOOKUP(Brut!IJ34,Semaines!$B$2:$L$523,11,FALSE),IF($AE34=2015,VLOOKUP(Brut!IJ34,Semaines!$C$2:$L$523,10,FALSE),IF($AE34=2016,VLOOKUP(Brut!IJ34,Semaines!$D$2:$L$523,9,FALSE),IF($AE34=2017,VLOOKUP(Brut!IJ34,Semaines!$E$2:$L$523,8,FALSE),IF($AE34=2018,VLOOKUP(Brut!IJ34,Semaines!$F$2:$L$523,7,FALSE),IF($AE34=2019,VLOOKUP(Brut!IJ34,Semaines!$G$2:$L$523,6,FALSE),IF($AE34=2020,VLOOKUP(Brut!IJ34,Semaines!$H$2:$L$523,5,FALSE),IF($AE34=2021,VLOOKUP(Brut!IJ34,Semaines!$I$2:$L$523,4,FALSE),IF($AE34=2022,VLOOKUP(Brut!IJ34,Semaines!$J$2:$L$523,3,FALSE),""))))))))))))),IF(AND(MONTH(IG34)=12,_xlfn.ISOWEEKNUM(IG34)=1),YEAR(IG34)+1,YEAR(IG34)))</f>
        <v/>
      </c>
      <c r="IJ34" s="135"/>
      <c r="IK34" s="136"/>
      <c r="IL34" s="208"/>
      <c r="IM34" s="118" t="str">
        <f>IF($AE34=2013,VLOOKUP(Brut!IO34,Semaines!$A$2:$L$523,11,FALSE),IF($AE34=2014,VLOOKUP(Brut!IO34,Semaines!$B$2:$L$523,10,FALSE),IF($AE34=2015,VLOOKUP(Brut!IO34,Semaines!$C$2:$L$523,9,FALSE),IF($AE34=2016,VLOOKUP(Brut!IO34,Semaines!$D$2:$L$523,8,FALSE),IF($AE34=2017,VLOOKUP(Brut!IO34,Semaines!$E$2:$L$523,7,FALSE),IF($AE34=2018,VLOOKUP(Brut!IO34,Semaines!$F$2:$L$523,6,FALSE),IF($AE34=2019,VLOOKUP(Brut!IO34,Semaines!$G$2:$L$523,5,FALSE),IF($AE34=2020,VLOOKUP(Brut!IO34,Semaines!$H$2:$L$523,4,FALSE),IF($AE34=2021,VLOOKUP(Brut!IO34,Semaines!$I$2:$L$523,3,FALSE),IF($AE34=2022,VLOOKUP(Brut!IO34,Semaines!$J$2:$L$523,2,FALSE),""))))))))))</f>
        <v/>
      </c>
      <c r="IN34" s="119" t="str">
        <f>IF($AE34=2013,VLOOKUP(Brut!IO34,Semaines!$A$2:$L$523,12,FALSE),IF($AE34=2014,VLOOKUP(Brut!IO34,Semaines!$B$2:$L$523,11,FALSE),IF($AE34=2015,VLOOKUP(Brut!IO34,Semaines!$C$2:$L$523,10,FALSE),IF($AE34=2016,VLOOKUP(Brut!IO34,Semaines!$D$2:$L$523,9,FALSE),IF($AE34=2017,VLOOKUP(Brut!IO34,Semaines!$E$2:$L$523,8,FALSE),IF($AE34=2018,VLOOKUP(Brut!IO34,Semaines!$F$2:$L$523,7,FALSE),IF($AE34=2019,VLOOKUP(Brut!IO34,Semaines!$G$2:$L$523,6,FALSE),IF($AE34=2020,VLOOKUP(Brut!IO34,Semaines!$H$2:$L$523,5,FALSE),IF($AE34=2021,VLOOKUP(Brut!IO34,Semaines!$I$2:$L$523,4,FALSE),IF($AE34=2022,VLOOKUP(Brut!IO34,Semaines!$J$2:$L$523,3,FALSE),""))))))))))</f>
        <v/>
      </c>
      <c r="IO34" s="134"/>
      <c r="IP34" s="133"/>
      <c r="IQ34" s="118" t="str">
        <f>IF($AE34=2013,VLOOKUP(Brut!IS34,Semaines!$A$2:$L$523,11,FALSE),IF($AE34=2014,VLOOKUP(Brut!IS34,Semaines!$B$2:$L$523,10,FALSE),IF($AE34=2015,VLOOKUP(Brut!IS34,Semaines!$C$2:$L$523,9,FALSE),IF($AE34=2016,VLOOKUP(Brut!IS34,Semaines!$D$2:$L$523,8,FALSE),IF($AE34=2017,VLOOKUP(Brut!IS34,Semaines!$E$2:$L$523,7,FALSE),IF($AE34=2018,VLOOKUP(Brut!IS34,Semaines!$F$2:$L$523,6,FALSE),IF($AE34=2019,VLOOKUP(Brut!IS34,Semaines!$G$2:$L$523,5,FALSE),IF($AE34=2020,VLOOKUP(Brut!IS34,Semaines!$H$2:$L$523,4,FALSE),IF($AE34=2021,VLOOKUP(Brut!IS34,Semaines!$I$2:$L$523,3,FALSE),IF($AE34=2022,VLOOKUP(Brut!IS34,Semaines!$J$2:$L$523,2,FALSE),""))))))))))</f>
        <v/>
      </c>
      <c r="IR34" s="119" t="str">
        <f>IF($AE34=2013,VLOOKUP(Brut!IS34,Semaines!$A$2:$L$523,12,FALSE),IF($AE34=2014,VLOOKUP(Brut!IS34,Semaines!$B$2:$L$523,11,FALSE),IF($AE34=2015,VLOOKUP(Brut!IS34,Semaines!$C$2:$L$523,10,FALSE),IF($AE34=2016,VLOOKUP(Brut!IS34,Semaines!$D$2:$L$523,9,FALSE),IF($AE34=2017,VLOOKUP(Brut!IS34,Semaines!$E$2:$L$523,8,FALSE),IF($AE34=2018,VLOOKUP(Brut!IS34,Semaines!$F$2:$L$523,7,FALSE),IF($AE34=2019,VLOOKUP(Brut!IS34,Semaines!$G$2:$L$523,6,FALSE),IF($AE34=2020,VLOOKUP(Brut!IS34,Semaines!$H$2:$L$523,5,FALSE),IF($AE34=2021,VLOOKUP(Brut!IS34,Semaines!$I$2:$L$523,4,FALSE),IF($AE34=2022,VLOOKUP(Brut!IS34,Semaines!$J$2:$L$523,3,FALSE),""))))))))))</f>
        <v/>
      </c>
      <c r="IS34" s="134"/>
      <c r="IT34" s="230"/>
      <c r="IU34" s="210"/>
      <c r="IV34" s="209"/>
      <c r="IW34" s="208"/>
      <c r="IX34" s="208"/>
      <c r="IY34" s="118" t="str">
        <f>IF($AE34=2013,VLOOKUP(Brut!JA34,Semaines!$A$2:$L$523,11,FALSE),IF($AE34=2014,VLOOKUP(Brut!JA34,Semaines!$B$2:$L$523,10,FALSE),IF($AE34=2015,VLOOKUP(Brut!JA34,Semaines!$C$2:$L$523,9,FALSE),IF($AE34=2016,VLOOKUP(Brut!JA34,Semaines!$D$2:$L$523,8,FALSE),IF($AE34=2017,VLOOKUP(Brut!JA34,Semaines!$E$2:$L$523,7,FALSE),IF($AE34=2018,VLOOKUP(Brut!JA34,Semaines!$F$2:$L$523,6,FALSE),IF($AE34=2019,VLOOKUP(Brut!JA34,Semaines!$G$2:$L$523,5,FALSE),IF($AE34=2020,VLOOKUP(Brut!JA34,Semaines!$H$2:$L$523,4,FALSE),IF($AE34=2021,VLOOKUP(Brut!JA34,Semaines!$I$2:$L$523,3,FALSE),IF($AE34=2022,VLOOKUP(Brut!JA34,Semaines!$J$2:$L$523,2,FALSE),""))))))))))</f>
        <v/>
      </c>
      <c r="IZ34" s="119" t="str">
        <f>IF($AE34=2013,VLOOKUP(Brut!JA34,Semaines!$A$2:$L$523,12,FALSE),IF($AE34=2014,VLOOKUP(Brut!JA34,Semaines!$B$2:$L$523,11,FALSE),IF($AE34=2015,VLOOKUP(Brut!JA34,Semaines!$C$2:$L$523,10,FALSE),IF($AE34=2016,VLOOKUP(Brut!JA34,Semaines!$D$2:$L$523,9,FALSE),IF($AE34=2017,VLOOKUP(Brut!JA34,Semaines!$E$2:$L$523,8,FALSE),IF($AE34=2018,VLOOKUP(Brut!JA34,Semaines!$F$2:$L$523,7,FALSE),IF($AE34=2019,VLOOKUP(Brut!JA34,Semaines!$G$2:$L$523,6,FALSE),IF($AE34=2020,VLOOKUP(Brut!JA34,Semaines!$H$2:$L$523,5,FALSE),IF($AE34=2021,VLOOKUP(Brut!JA34,Semaines!$I$2:$L$523,4,FALSE),IF($AE34=2022,VLOOKUP(Brut!JA34,Semaines!$J$2:$L$523,3,FALSE),""))))))))))</f>
        <v/>
      </c>
      <c r="JA34" s="134"/>
      <c r="JB34" s="133"/>
      <c r="JC34" s="210"/>
      <c r="JD34" s="211"/>
      <c r="JE34" s="210"/>
      <c r="JF34" s="209"/>
      <c r="JG34" s="208"/>
      <c r="JH34" s="118" t="str">
        <f>IF($AE34=2013,VLOOKUP(Brut!JJ34,Semaines!$A$2:$L$523,11,FALSE),IF($AE34=2014,VLOOKUP(Brut!JJ34,Semaines!$B$2:$L$523,10,FALSE),IF($AE34=2015,VLOOKUP(Brut!JJ34,Semaines!$C$2:$L$523,9,FALSE),IF($AE34=2016,VLOOKUP(Brut!JJ34,Semaines!$D$2:$L$523,8,FALSE),IF($AE34=2017,VLOOKUP(Brut!JJ34,Semaines!$E$2:$L$523,7,FALSE),IF($AE34=2018,VLOOKUP(Brut!JJ34,Semaines!$F$2:$L$523,6,FALSE),IF($AE34=2019,VLOOKUP(Brut!JJ34,Semaines!$G$2:$L$523,5,FALSE),IF($AE34=2020,VLOOKUP(Brut!JJ34,Semaines!$H$2:$L$523,4,FALSE),IF($AE34=2021,VLOOKUP(Brut!JJ34,Semaines!$I$2:$L$523,3,FALSE),IF($AE34=2022,VLOOKUP(Brut!JJ34,Semaines!$J$2:$L$523,2,FALSE),""))))))))))</f>
        <v/>
      </c>
      <c r="JI34" s="119" t="str">
        <f>IF($AE34=2013,VLOOKUP(Brut!JJ34,Semaines!$A$2:$L$523,12,FALSE),IF($AE34=2014,VLOOKUP(Brut!JJ34,Semaines!$B$2:$L$523,11,FALSE),IF($AE34=2015,VLOOKUP(Brut!JJ34,Semaines!$C$2:$L$523,10,FALSE),IF($AE34=2016,VLOOKUP(Brut!JJ34,Semaines!$D$2:$L$523,9,FALSE),IF($AE34=2017,VLOOKUP(Brut!JJ34,Semaines!$E$2:$L$523,8,FALSE),IF($AE34=2018,VLOOKUP(Brut!JJ34,Semaines!$F$2:$L$523,7,FALSE),IF($AE34=2019,VLOOKUP(Brut!JJ34,Semaines!$G$2:$L$523,6,FALSE),IF($AE34=2020,VLOOKUP(Brut!JJ34,Semaines!$H$2:$L$523,5,FALSE),IF($AE34=2021,VLOOKUP(Brut!JJ34,Semaines!$I$2:$L$523,4,FALSE),IF($AE34=2022,VLOOKUP(Brut!JJ34,Semaines!$J$2:$L$523,3,FALSE),""))))))))))</f>
        <v/>
      </c>
      <c r="JJ34" s="134"/>
      <c r="JK34" s="133"/>
      <c r="JL34" s="118" t="str">
        <f>IF($AE34=2013,VLOOKUP(Brut!JN34,Semaines!$A$2:$L$523,11,FALSE),IF($AE34=2014,VLOOKUP(Brut!JN34,Semaines!$B$2:$L$523,10,FALSE),IF($AE34=2015,VLOOKUP(Brut!JN34,Semaines!$C$2:$L$523,9,FALSE),IF($AE34=2016,VLOOKUP(Brut!JN34,Semaines!$D$2:$L$523,8,FALSE),IF($AE34=2017,VLOOKUP(Brut!JN34,Semaines!$E$2:$L$523,7,FALSE),IF($AE34=2018,VLOOKUP(Brut!JN34,Semaines!$F$2:$L$523,6,FALSE),IF($AE34=2019,VLOOKUP(Brut!JN34,Semaines!$G$2:$L$523,5,FALSE),IF($AE34=2020,VLOOKUP(Brut!JN34,Semaines!$H$2:$L$523,4,FALSE),IF($AE34=2021,VLOOKUP(Brut!JN34,Semaines!$I$2:$L$523,3,FALSE),IF($AE34=2022,VLOOKUP(Brut!JN34,Semaines!$J$2:$L$523,2,FALSE),""))))))))))</f>
        <v/>
      </c>
      <c r="JM34" s="119" t="str">
        <f>IF($AE34=2013,VLOOKUP(Brut!JN34,Semaines!$A$2:$L$523,12,FALSE),IF($AE34=2014,VLOOKUP(Brut!JN34,Semaines!$B$2:$L$523,11,FALSE),IF($AE34=2015,VLOOKUP(Brut!JN34,Semaines!$C$2:$L$523,10,FALSE),IF($AE34=2016,VLOOKUP(Brut!JN34,Semaines!$D$2:$L$523,9,FALSE),IF($AE34=2017,VLOOKUP(Brut!JN34,Semaines!$E$2:$L$523,8,FALSE),IF($AE34=2018,VLOOKUP(Brut!JN34,Semaines!$F$2:$L$523,7,FALSE),IF($AE34=2019,VLOOKUP(Brut!JN34,Semaines!$G$2:$L$523,6,FALSE),IF($AE34=2020,VLOOKUP(Brut!JN34,Semaines!$H$2:$L$523,5,FALSE),IF($AE34=2021,VLOOKUP(Brut!JN34,Semaines!$I$2:$L$523,4,FALSE),IF($AE34=2022,VLOOKUP(Brut!JN34,Semaines!$J$2:$L$523,3,FALSE),""))))))))))</f>
        <v/>
      </c>
      <c r="JN34" s="134"/>
      <c r="JO34" s="133"/>
      <c r="JP34" s="128" t="str">
        <f>IF(Import!BC24=0,"",Import!BC24)</f>
        <v/>
      </c>
      <c r="JQ34" s="118" t="str">
        <f t="array" ref="JQ34">IFERROR(IF(JP34="",IF(JN34="",IF(JL34="","",IF($AE34=2013,VLOOKUP(Brut!JN34+1,Semaines!$A$2:$L$523,11,FALSE),IF($AE34=2014,VLOOKUP(Brut!JN34+1,Semaines!$B$2:$L$523,10,FALSE),IF($AE34=2015,VLOOKUP(Brut!JN34+1,Semaines!$C$2:$L$523,9,FALSE),IF($AE34=2016,VLOOKUP(Brut!JN34+1,Semaines!$D$2:$L$523,8,FALSE),IF($AE34=2017,VLOOKUP(Brut!JN34+1,Semaines!$E$2:$L$523,7,FALSE),IF($AE34=2018,VLOOKUP(Brut!JN34+1,Semaines!$F$2:$L$523,6,FALSE),IF($AE34=2019,VLOOKUP(Brut!JN34+1,Semaines!$G$2:$L$523,5,FALSE),IF($AE34=2020,VLOOKUP(Brut!JN34+1,Semaines!$H$2:$L$523,4,FALSE),IF($AE34=2021,VLOOKUP(Brut!JN34+1,Semaines!$I$2:$L$523,3,FALSE),IF($AE34=2022,VLOOKUP(Brut!JN34+1,Semaines!$J$2:$L$523,2,FALSE),""))))))))))),IF(JO34="",IF($AE34=2013,VLOOKUP(Brut!JN34+1,Semaines!$A$2:$L$523,11,FALSE),IF($AE34=2014,VLOOKUP(Brut!JN34+1,Semaines!$B$2:$L$523,10,FALSE),IF($AE34=2015,VLOOKUP(Brut!JN34+1,Semaines!$C$2:$L$523,9,FALSE),IF($AE34=2016,VLOOKUP(Brut!JN34+1,Semaines!$D$2:$L$523,8,FALSE),IF($AE34=2017,VLOOKUP(Brut!JN34+1,Semaines!$E$2:$L$523,7,FALSE),IF($AE34=2018,VLOOKUP(Brut!JN34+1,Semaines!$F$2:$L$523,6,FALSE),IF($AE34=2019,VLOOKUP(Brut!JN34+1,Semaines!$G$2:$L$523,5,FALSE),IF($AE34=2020,VLOOKUP(Brut!JN34+1,Semaines!$H$2:$L$523,4,FALSE),IF($AE34=2021,VLOOKUP(Brut!JN34+1,Semaines!$I$2:$L$523,3,FALSE),IF($AE34=2022,VLOOKUP(Brut!JN34+1,Semaines!$J$2:$L$523,2,FALSE),"")))))))))),IF($AE34=2013,VLOOKUP(Brut!JP34+1,Semaines!$A$2:$L$523,11,FALSE),IF($AE34=2014,VLOOKUP(Brut!JP34+1,Semaines!$B$2:$L$523,10,FALSE),IF($AE34=2015,VLOOKUP(Brut!JP34+1,Semaines!$C$2:$L$523,9,FALSE),IF($AE34=2016,VLOOKUP(Brut!JP34+1,Semaines!$D$2:$L$523,8,FALSE),IF($AE34=2017,VLOOKUP(Brut!JP34+1,Semaines!$E$2:$L$523,7,FALSE),IF($AE34=2018,VLOOKUP(Brut!JP34+1,Semaines!$F$2:$L$523,6,FALSE),IF($AE34=2019,VLOOKUP(Brut!JP34+1,Semaines!$G$2:$L$523,5,FALSE),IF($AE34=2020,VLOOKUP(Brut!JP34+1,Semaines!$H$2:$L$523,4,FALSE),IF($AE34=2021,VLOOKUP(Brut!JP34+1,Semaines!$I$2:$L$523,3,FALSE),IF($AE34=2022,VLOOKUP(Brut!JP34+1,Semaines!$J$2:$L$523,2,FALSE),"")))))))))))),_xlfn.ISOWEEKNUM(JP34)),"")</f>
        <v/>
      </c>
      <c r="JR34" s="119" t="str">
        <f>IF(JP34="",IF(JO34="",IF(JM34="","",IF($AE34=2013,VLOOKUP(Brut!JS34,Semaines!$A$2:$L$523,12,FALSE),IF($AE34=2014,VLOOKUP(Brut!JS34,Semaines!$B$2:$L$523,11,FALSE),IF($AE34=2015,VLOOKUP(Brut!JS34,Semaines!$C$2:$L$523,10,FALSE),IF($AE34=2016,VLOOKUP(Brut!JS34,Semaines!$D$2:$L$523,9,FALSE),IF($AE34=2017,VLOOKUP(Brut!JS34,Semaines!$E$2:$L$523,8,FALSE),IF($AE34=2018,VLOOKUP(Brut!JS34,Semaines!$F$2:$L$523,7,FALSE),IF($AE34=2019,VLOOKUP(Brut!JS34,Semaines!$G$2:$L$523,6,FALSE),IF($AE34=2020,VLOOKUP(Brut!JS34,Semaines!$H$2:$L$523,5,FALSE),IF($AE34=2021,VLOOKUP(Brut!JS34,Semaines!$I$2:$L$523,4,FALSE),IF($AE34=2022,VLOOKUP(Brut!JS34,Semaines!$J$2:$L$523,3,FALSE),""))))))))))),IF(JN34="",IF($AE34=2013,VLOOKUP(Brut!JS34,Semaines!$A$2:$L$523,12,FALSE),IF($AE34=2014,VLOOKUP(Brut!JS34,Semaines!$B$2:$L$523,11,FALSE),IF($AE34=2015,VLOOKUP(Brut!JS34,Semaines!$C$2:$L$523,10,FALSE),IF($AE34=2016,VLOOKUP(Brut!JS34,Semaines!$D$2:$L$523,9,FALSE),IF($AE34=2017,VLOOKUP(Brut!JS34,Semaines!$E$2:$L$523,8,FALSE),IF($AE34=2018,VLOOKUP(Brut!JS34,Semaines!$F$2:$L$523,7,FALSE),IF($AE34=2019,VLOOKUP(Brut!JS34,Semaines!$G$2:$L$523,6,FALSE),IF($AE34=2020,VLOOKUP(Brut!JS34,Semaines!$H$2:$L$523,5,FALSE),IF($AE34=2021,VLOOKUP(Brut!JS34,Semaines!$I$2:$L$523,4,FALSE),IF($AE34=2022,VLOOKUP(Brut!JS34,Semaines!$J$2:$L$523,3,FALSE),"")))))))))),IF(JM34="","",IF($AE34=2013,VLOOKUP(Brut!JS34,Semaines!$A$2:$L$523,12,FALSE),IF($AE34=2014,VLOOKUP(Brut!JS34,Semaines!$B$2:$L$523,11,FALSE),IF($AE34=2015,VLOOKUP(Brut!JS34,Semaines!$C$2:$L$523,10,FALSE),IF($AE34=2016,VLOOKUP(Brut!JS34,Semaines!$D$2:$L$523,9,FALSE),IF($AE34=2017,VLOOKUP(Brut!JS34,Semaines!$E$2:$L$523,8,FALSE),IF($AE34=2018,VLOOKUP(Brut!JS34,Semaines!$F$2:$L$523,7,FALSE),IF($AE34=2019,VLOOKUP(Brut!JS34,Semaines!$G$2:$L$523,6,FALSE),IF($AE34=2020,VLOOKUP(Brut!JS34,Semaines!$H$2:$L$523,5,FALSE),IF($AE34=2021,VLOOKUP(Brut!JS34,Semaines!$I$2:$L$523,4,FALSE),IF($AE34=2022,VLOOKUP(Brut!JS34,Semaines!$J$2:$L$523,3,FALSE),""))))))))))))),IF(AND(MONTH(JP34)=12,_xlfn.ISOWEEKNUM(JP34)=1),YEAR(JP34)+1,YEAR(JP34)))</f>
        <v/>
      </c>
      <c r="JS34" s="224" t="str">
        <f>IFERROR(IF(JP34="",IF(AND(Brut!W34&lt;&gt;"Pas ouvert",Brut!W34&lt;&gt;"Annulé"),IF(Brut!JP34="",SUM(Brut!JN34-Brut!AD34),SUM(Brut!JP34-Brut!AD34)),IF(Brut!W34="Annulé","Annulé","Pas ouvert")),SUM(Brut!JU34-Brut!AD34)),"")</f>
        <v>Annulé</v>
      </c>
      <c r="JT34" s="225" t="str">
        <f>IF(OR(JS34="Annulé",JS34=""),"",IF(JS34="Pas ouvert",IF(JQ34="","",INT(SUM(Brut!JU34-Brut!AD34)/4)),INT(JS34/4)))</f>
        <v/>
      </c>
      <c r="JU34" s="226" t="str">
        <f t="shared" si="16"/>
        <v/>
      </c>
      <c r="JV34" s="227" t="str">
        <f>IF(OR(JS34="Annulé",JS34=""),"",IF(JS34="Pas ouvert",IF(JQ34="","",SUM(Brut!JU34-Brut!AD34)-(JT34*4)),IF(JS34-(JT34*4)=0,"",JS34-(JT34*4))))</f>
        <v/>
      </c>
      <c r="JW34" s="228" t="str">
        <f t="shared" si="17"/>
        <v/>
      </c>
      <c r="JY34" s="208"/>
    </row>
    <row r="35" spans="1:285" x14ac:dyDescent="0.3">
      <c r="A35" s="235" t="str">
        <f>IF(Import!A25=0,"",Import!A25)</f>
        <v>24</v>
      </c>
      <c r="B35" s="236" t="str">
        <f>IF(Import!D25=0,"",Import!D25)</f>
        <v>24</v>
      </c>
      <c r="C35" s="236" t="str">
        <f>IF(Import!E25=0,"",Import!E25)</f>
        <v/>
      </c>
      <c r="D35" s="237" t="str">
        <f t="shared" si="11"/>
        <v/>
      </c>
      <c r="E35" s="236" t="str">
        <f>IF(Import!I25=0,"",Import!I25)</f>
        <v/>
      </c>
      <c r="F35" s="236" t="str">
        <f>IF(Import!J25="","",Import!J25)</f>
        <v/>
      </c>
      <c r="G35" s="236" t="str">
        <f>IF(Import!K25="","",Import!K25)</f>
        <v/>
      </c>
      <c r="H35" s="238" t="str">
        <f>IF(Import!L25=0,"",Import!L25)</f>
        <v>17</v>
      </c>
      <c r="I35" s="236" t="str">
        <f>IF(Import!N25=0,"",Import!N25)</f>
        <v/>
      </c>
      <c r="J35" s="239"/>
      <c r="K35" s="130">
        <f>IF(Import!O25=0,"",Import!O25)</f>
        <v>43293</v>
      </c>
      <c r="L35" s="130">
        <f>IF(Import!P25=0,"",Import!P25)</f>
        <v>43817</v>
      </c>
      <c r="M35" s="233" t="str">
        <f>IF(L35&lt;&gt;"","Annulé",IF(Import!R25=0,"",Import!R25))</f>
        <v>Annulé</v>
      </c>
      <c r="N35" s="233" t="str">
        <f>IF(L35&lt;&gt;"","Annulé",IF(Import!S25=0,"",Import!S25))</f>
        <v>Annulé</v>
      </c>
      <c r="O35" s="233" t="str">
        <f>IF(N35="Annulé","Annulé",IF(Import!T25=0,"",Import!T25))</f>
        <v>Annulé</v>
      </c>
      <c r="P35" s="130" t="str">
        <f>IF(Import!U25=0,IF($L35&lt;&gt;"","Annulé",IF($K35="","","En attente")),Import!U25)</f>
        <v>Annulé</v>
      </c>
      <c r="Q35" s="130" t="str">
        <f>IF(Import!V25=0,IF($L35&lt;&gt;"","Annulé",IF($K35="","","En attente")),Import!V25)</f>
        <v>Annulé</v>
      </c>
      <c r="R35" s="130" t="str">
        <f>IF(Import!W25=0,IF($L35&lt;&gt;"","Annulé",IF($K35="","","En attente")),Import!W25)</f>
        <v>Annulé</v>
      </c>
      <c r="S35" s="130" t="str">
        <f>IF(Import!X25=0,IF($L35&lt;&gt;"","Annulé",IF($K35="","","En attente")),Import!X25)</f>
        <v>Annulé</v>
      </c>
      <c r="T35" s="130" t="str">
        <f>IF(Import!Y25=0,IF($L35&lt;&gt;"","Annulé",IF($K35="","","En attente")),Import!Y25)</f>
        <v>Annulé</v>
      </c>
      <c r="U35" s="130" t="str">
        <f>IF(Import!Z25=0,IF($L35&lt;&gt;"","Annulé",IF($K35="","","En attente")),Import!Z25)</f>
        <v>Annulé</v>
      </c>
      <c r="V35" s="131"/>
      <c r="W35" s="130" t="str">
        <f>IF($L35&lt;&gt;"","Annulé",IF(Import!AA25=0,IF(K35="","","Pas ouvert"),Import!AA25))</f>
        <v>Annulé</v>
      </c>
      <c r="X35" s="130" t="str">
        <f>IF($L35&lt;&gt;"","Annulé",IF(Import!AB25=0,IF($W35&lt;&gt;"",IF(W35="Pas ouvert","Pas ouvert","En cours"),""),Import!AB25))</f>
        <v>Annulé</v>
      </c>
      <c r="Y35" s="233" t="str">
        <f>IF($L35&lt;&gt;"","Annulé",IF(Import!AC25=0,"",Import!AC25))</f>
        <v>Annulé</v>
      </c>
      <c r="Z35" s="233" t="str">
        <f>IF($L35&lt;&gt;"","Annulé",IF(Import!AD25=0,"",Import!AD25))</f>
        <v>Annulé</v>
      </c>
      <c r="AA35" s="234" t="str">
        <f t="shared" si="12"/>
        <v>Annulé</v>
      </c>
      <c r="AB35" s="129" t="str">
        <f t="shared" si="13"/>
        <v/>
      </c>
      <c r="AC35" s="207"/>
      <c r="AD35" s="231" t="str">
        <f t="shared" si="14"/>
        <v/>
      </c>
      <c r="AE35" s="232" t="str">
        <f t="shared" si="15"/>
        <v/>
      </c>
      <c r="AF35" s="128" t="str">
        <f>IF(Import!AE25=0,"",Import!AE25)</f>
        <v/>
      </c>
      <c r="AG35" s="211"/>
      <c r="AH35" s="209"/>
      <c r="AI35" s="208"/>
      <c r="AJ35" s="118" t="str">
        <f>IF($AE35=2013,VLOOKUP(Brut!AJ35,Semaines!$A$2:$L$523,11,FALSE),IF($AE35=2014,VLOOKUP(Brut!AJ35,Semaines!$B$2:$L$523,10,FALSE),IF($AE35=2015,VLOOKUP(Brut!AJ35,Semaines!$C$2:$L$523,9,FALSE),IF($AE35=2016,VLOOKUP(Brut!AJ35,Semaines!$D$2:$L$523,8,FALSE),IF($AE35=2017,VLOOKUP(Brut!AJ35,Semaines!$E$2:$L$523,7,FALSE),IF($AE35=2018,VLOOKUP(Brut!AJ35,Semaines!$F$2:$L$523,6,FALSE),IF($AE35=2019,VLOOKUP(Brut!AJ35,Semaines!$G$2:$L$523,5,FALSE),IF($AE35=2020,VLOOKUP(Brut!AJ35,Semaines!$H$2:$L$523,4,FALSE),IF($AE35=2021,VLOOKUP(Brut!AJ35,Semaines!$I$2:$L$523,3,FALSE),IF($AE35=2022,VLOOKUP(Brut!AJ35,Semaines!$J$2:$L$523,2,FALSE),""))))))))))</f>
        <v/>
      </c>
      <c r="AK35" s="119" t="str">
        <f>IF($AE35=2013,VLOOKUP(Brut!AJ35,Semaines!$A$2:$L$523,12,FALSE),IF($AE35=2014,VLOOKUP(Brut!AJ35,Semaines!$B$2:$L$523,11,FALSE),IF($AE35=2015,VLOOKUP(Brut!AJ35,Semaines!$C$2:$L$523,10,FALSE),IF($AE35=2016,VLOOKUP(Brut!AJ35,Semaines!$D$2:$L$523,9,FALSE),IF($AE35=2017,VLOOKUP(Brut!AJ35,Semaines!$E$2:$L$523,8,FALSE),IF($AE35=2018,VLOOKUP(Brut!AJ35,Semaines!$F$2:$L$523,7,FALSE),IF($AE35=2019,VLOOKUP(Brut!AJ35,Semaines!$G$2:$L$523,6,FALSE),IF($AE35=2020,VLOOKUP(Brut!AJ35,Semaines!$H$2:$L$523,5,FALSE),IF($AE35=2021,VLOOKUP(Brut!AJ35,Semaines!$I$2:$L$523,4,FALSE),IF($AE35=2022,VLOOKUP(Brut!AJ35,Semaines!$J$2:$L$523,3,FALSE),""))))))))))</f>
        <v/>
      </c>
      <c r="AL35" s="132"/>
      <c r="AM35" s="133"/>
      <c r="AN35" s="128" t="str">
        <f>IF(Import!AI25=0,"",Import!AI25)</f>
        <v/>
      </c>
      <c r="AO35" s="118" t="str">
        <f t="array" ref="AO35">IFERROR(IF(AN35="",IF(AL35="",IF(AJ35="","",IF($AE35=2013,VLOOKUP(Brut!AJ35+1,Semaines!$A$2:$L$523,11,FALSE),IF($AE35=2014,VLOOKUP(Brut!AJ35+1,Semaines!$B$2:$L$523,10,FALSE),IF($AE35=2015,VLOOKUP(Brut!AJ35+1,Semaines!$C$2:$L$523,9,FALSE),IF($AE35=2016,VLOOKUP(Brut!AJ35+1,Semaines!$D$2:$L$523,8,FALSE),IF($AE35=2017,VLOOKUP(Brut!AJ35+1,Semaines!$E$2:$L$523,7,FALSE),IF($AE35=2018,VLOOKUP(Brut!AJ35+1,Semaines!$F$2:$L$523,6,FALSE),IF($AE35=2019,VLOOKUP(Brut!AJ35+1,Semaines!$G$2:$L$523,5,FALSE),IF($AE35=2020,VLOOKUP(Brut!AJ35+1,Semaines!$H$2:$L$523,4,FALSE),IF($AE35=2021,VLOOKUP(Brut!AJ35+1,Semaines!$I$2:$L$523,3,FALSE),IF($AE35=2022,VLOOKUP(Brut!AJ35+1,Semaines!$J$2:$L$523,2,FALSE),""))))))))))),IF(AM35="",IF($AE35=2013,VLOOKUP(Brut!AJ35+1,Semaines!$A$2:$L$523,11,FALSE),IF($AE35=2014,VLOOKUP(Brut!AJ35+1,Semaines!$B$2:$L$523,10,FALSE),IF($AE35=2015,VLOOKUP(Brut!AJ35+1,Semaines!$C$2:$L$523,9,FALSE),IF($AE35=2016,VLOOKUP(Brut!AJ35+1,Semaines!$D$2:$L$523,8,FALSE),IF($AE35=2017,VLOOKUP(Brut!AJ35+1,Semaines!$E$2:$L$523,7,FALSE),IF($AE35=2018,VLOOKUP(Brut!AJ35+1,Semaines!$F$2:$L$523,6,FALSE),IF($AE35=2019,VLOOKUP(Brut!AJ35+1,Semaines!$G$2:$L$523,5,FALSE),IF($AE35=2020,VLOOKUP(Brut!AJ35+1,Semaines!$H$2:$L$523,4,FALSE),IF($AE35=2021,VLOOKUP(Brut!AJ35+1,Semaines!$I$2:$L$523,3,FALSE),IF($AE35=2022,VLOOKUP(Brut!AJ35+1,Semaines!$J$2:$L$523,2,FALSE),"")))))))))),IF($AE35=2013,VLOOKUP(Brut!AL35+1,Semaines!$A$2:$L$523,11,FALSE),IF($AE35=2014,VLOOKUP(Brut!AL35+1,Semaines!$B$2:$L$523,10,FALSE),IF($AE35=2015,VLOOKUP(Brut!AL35+1,Semaines!$C$2:$L$523,9,FALSE),IF($AE35=2016,VLOOKUP(Brut!AL35+1,Semaines!$D$2:$L$523,8,FALSE),IF($AE35=2017,VLOOKUP(Brut!AL35+1,Semaines!$E$2:$L$523,7,FALSE),IF($AE35=2018,VLOOKUP(Brut!AL35+1,Semaines!$F$2:$L$523,6,FALSE),IF($AE35=2019,VLOOKUP(Brut!AL35+1,Semaines!$G$2:$L$523,5,FALSE),IF($AE35=2020,VLOOKUP(Brut!AL35+1,Semaines!$H$2:$L$523,4,FALSE),IF($AE35=2021,VLOOKUP(Brut!AL35+1,Semaines!$I$2:$L$523,3,FALSE),IF($AE35=2022,VLOOKUP(Brut!AL35+1,Semaines!$J$2:$L$523,2,FALSE),"")))))))))))),_xlfn.ISOWEEKNUM(AN35)),"")</f>
        <v/>
      </c>
      <c r="AP35" s="119" t="str">
        <f>IF(AN35="",IF(AM35="",IF(AK35="","",IF($AE35=2013,VLOOKUP(Brut!AO35,Semaines!$A$2:$L$523,12,FALSE),IF($AE35=2014,VLOOKUP(Brut!AO35,Semaines!$B$2:$L$523,11,FALSE),IF($AE35=2015,VLOOKUP(Brut!AO35,Semaines!$C$2:$L$523,10,FALSE),IF($AE35=2016,VLOOKUP(Brut!AO35,Semaines!$D$2:$L$523,9,FALSE),IF($AE35=2017,VLOOKUP(Brut!AO35,Semaines!$E$2:$L$523,8,FALSE),IF($AE35=2018,VLOOKUP(Brut!AO35,Semaines!$F$2:$L$523,7,FALSE),IF($AE35=2019,VLOOKUP(Brut!AO35,Semaines!$G$2:$L$523,6,FALSE),IF($AE35=2020,VLOOKUP(Brut!AO35,Semaines!$H$2:$L$523,5,FALSE),IF($AE35=2021,VLOOKUP(Brut!AO35,Semaines!$I$2:$L$523,4,FALSE),IF($AE35=2022,VLOOKUP(Brut!AO35,Semaines!$J$2:$L$523,3,FALSE),""))))))))))),IF(AL35="",IF($AE35=2013,VLOOKUP(Brut!AO35,Semaines!$A$2:$L$523,12,FALSE),IF($AE35=2014,VLOOKUP(Brut!AO35,Semaines!$B$2:$L$523,11,FALSE),IF($AE35=2015,VLOOKUP(Brut!AO35,Semaines!$C$2:$L$523,10,FALSE),IF($AE35=2016,VLOOKUP(Brut!AO35,Semaines!$D$2:$L$523,9,FALSE),IF($AE35=2017,VLOOKUP(Brut!AO35,Semaines!$E$2:$L$523,8,FALSE),IF($AE35=2018,VLOOKUP(Brut!AO35,Semaines!$F$2:$L$523,7,FALSE),IF($AE35=2019,VLOOKUP(Brut!AO35,Semaines!$G$2:$L$523,6,FALSE),IF($AE35=2020,VLOOKUP(Brut!AO35,Semaines!$H$2:$L$523,5,FALSE),IF($AE35=2021,VLOOKUP(Brut!AO35,Semaines!$I$2:$L$523,4,FALSE),IF($AE35=2022,VLOOKUP(Brut!AO35,Semaines!$J$2:$L$523,3,FALSE),"")))))))))),IF(AK35="","",IF($AE35=2013,VLOOKUP(Brut!AO35,Semaines!$A$2:$L$523,12,FALSE),IF($AE35=2014,VLOOKUP(Brut!AO35,Semaines!$B$2:$L$523,11,FALSE),IF($AE35=2015,VLOOKUP(Brut!AO35,Semaines!$C$2:$L$523,10,FALSE),IF($AE35=2016,VLOOKUP(Brut!AO35,Semaines!$D$2:$L$523,9,FALSE),IF($AE35=2017,VLOOKUP(Brut!AO35,Semaines!$E$2:$L$523,8,FALSE),IF($AE35=2018,VLOOKUP(Brut!AO35,Semaines!$F$2:$L$523,7,FALSE),IF($AE35=2019,VLOOKUP(Brut!AO35,Semaines!$G$2:$L$523,6,FALSE),IF($AE35=2020,VLOOKUP(Brut!AO35,Semaines!$H$2:$L$523,5,FALSE),IF($AE35=2021,VLOOKUP(Brut!AO35,Semaines!$I$2:$L$523,4,FALSE),IF($AE35=2022,VLOOKUP(Brut!AO35,Semaines!$J$2:$L$523,3,FALSE),""))))))))))))),IF(AND(MONTH(AN35)=12,_xlfn.ISOWEEKNUM(AN35)=1),YEAR(AN35)+1,YEAR(AN35)))</f>
        <v/>
      </c>
      <c r="AQ35" s="132"/>
      <c r="AR35" s="133"/>
      <c r="AS35" s="210"/>
      <c r="AT35" s="209"/>
      <c r="AU35" s="208"/>
      <c r="AV35" s="208"/>
      <c r="AW35" s="118" t="str">
        <f>IF($AE35=2013,VLOOKUP(Brut!AW35,Semaines!$A$2:$L$523,11,FALSE),IF($AE35=2014,VLOOKUP(Brut!AW35,Semaines!$B$2:$L$523,10,FALSE),IF($AE35=2015,VLOOKUP(Brut!AW35,Semaines!$C$2:$L$523,9,FALSE),IF($AE35=2016,VLOOKUP(Brut!AW35,Semaines!$D$2:$L$523,8,FALSE),IF($AE35=2017,VLOOKUP(Brut!AW35,Semaines!$E$2:$L$523,7,FALSE),IF($AE35=2018,VLOOKUP(Brut!AW35,Semaines!$F$2:$L$523,6,FALSE),IF($AE35=2019,VLOOKUP(Brut!AW35,Semaines!$G$2:$L$523,5,FALSE),IF($AE35=2020,VLOOKUP(Brut!AW35,Semaines!$H$2:$L$523,4,FALSE),IF($AE35=2021,VLOOKUP(Brut!AW35,Semaines!$I$2:$L$523,3,FALSE),IF($AE35=2022,VLOOKUP(Brut!AW35,Semaines!$J$2:$L$523,2,FALSE),""))))))))))</f>
        <v/>
      </c>
      <c r="AX35" s="119" t="str">
        <f>IF($AE35=2013,VLOOKUP(Brut!AW35,Semaines!$A$2:$L$523,12,FALSE),IF($AE35=2014,VLOOKUP(Brut!AW35,Semaines!$B$2:$L$523,11,FALSE),IF($AE35=2015,VLOOKUP(Brut!AW35,Semaines!$C$2:$L$523,10,FALSE),IF($AE35=2016,VLOOKUP(Brut!AW35,Semaines!$D$2:$L$523,9,FALSE),IF($AE35=2017,VLOOKUP(Brut!AW35,Semaines!$E$2:$L$523,8,FALSE),IF($AE35=2018,VLOOKUP(Brut!AW35,Semaines!$F$2:$L$523,7,FALSE),IF($AE35=2019,VLOOKUP(Brut!AW35,Semaines!$G$2:$L$523,6,FALSE),IF($AE35=2020,VLOOKUP(Brut!AW35,Semaines!$H$2:$L$523,5,FALSE),IF($AE35=2021,VLOOKUP(Brut!AW35,Semaines!$I$2:$L$523,4,FALSE),IF($AE35=2022,VLOOKUP(Brut!AW35,Semaines!$J$2:$L$523,3,FALSE),""))))))))))</f>
        <v/>
      </c>
      <c r="AY35" s="134"/>
      <c r="AZ35" s="133"/>
      <c r="BA35" s="118" t="str">
        <f>IF($AE35=2013,VLOOKUP(Brut!BA35,Semaines!$A$2:$L$523,11,FALSE),IF($AE35=2014,VLOOKUP(Brut!BA35,Semaines!$B$2:$L$523,10,FALSE),IF($AE35=2015,VLOOKUP(Brut!BA35,Semaines!$C$2:$L$523,9,FALSE),IF($AE35=2016,VLOOKUP(Brut!BA35,Semaines!$D$2:$L$523,8,FALSE),IF($AE35=2017,VLOOKUP(Brut!BA35,Semaines!$E$2:$L$523,7,FALSE),IF($AE35=2018,VLOOKUP(Brut!BA35,Semaines!$F$2:$L$523,6,FALSE),IF($AE35=2019,VLOOKUP(Brut!BA35,Semaines!$G$2:$L$523,5,FALSE),IF($AE35=2020,VLOOKUP(Brut!BA35,Semaines!$H$2:$L$523,4,FALSE),IF($AE35=2021,VLOOKUP(Brut!BA35,Semaines!$I$2:$L$523,3,FALSE),IF($AE35=2022,VLOOKUP(Brut!BA35,Semaines!$J$2:$L$523,2,FALSE),""))))))))))</f>
        <v/>
      </c>
      <c r="BB35" s="119" t="str">
        <f>IF($AE35=2013,VLOOKUP(Brut!BA35,Semaines!$A$2:$L$523,12,FALSE),IF($AE35=2014,VLOOKUP(Brut!BA35,Semaines!$B$2:$L$523,11,FALSE),IF($AE35=2015,VLOOKUP(Brut!BA35,Semaines!$C$2:$L$523,10,FALSE),IF($AE35=2016,VLOOKUP(Brut!BA35,Semaines!$D$2:$L$523,9,FALSE),IF($AE35=2017,VLOOKUP(Brut!BA35,Semaines!$E$2:$L$523,8,FALSE),IF($AE35=2018,VLOOKUP(Brut!BA35,Semaines!$F$2:$L$523,7,FALSE),IF($AE35=2019,VLOOKUP(Brut!BA35,Semaines!$G$2:$L$523,6,FALSE),IF($AE35=2020,VLOOKUP(Brut!BA35,Semaines!$H$2:$L$523,5,FALSE),IF($AE35=2021,VLOOKUP(Brut!BA35,Semaines!$I$2:$L$523,4,FALSE),IF($AE35=2022,VLOOKUP(Brut!BA35,Semaines!$J$2:$L$523,3,FALSE),""))))))))))</f>
        <v/>
      </c>
      <c r="BC35" s="134"/>
      <c r="BD35" s="133"/>
      <c r="BE35" s="118" t="str">
        <f>IF($AE35=2013,VLOOKUP(Brut!BE35,Semaines!$A$2:$L$523,11,FALSE),IF($AE35=2014,VLOOKUP(Brut!BE35,Semaines!$B$2:$L$523,10,FALSE),IF($AE35=2015,VLOOKUP(Brut!BE35,Semaines!$C$2:$L$523,9,FALSE),IF($AE35=2016,VLOOKUP(Brut!BE35,Semaines!$D$2:$L$523,8,FALSE),IF($AE35=2017,VLOOKUP(Brut!BE35,Semaines!$E$2:$L$523,7,FALSE),IF($AE35=2018,VLOOKUP(Brut!BE35,Semaines!$F$2:$L$523,6,FALSE),IF($AE35=2019,VLOOKUP(Brut!BE35,Semaines!$G$2:$L$523,5,FALSE),IF($AE35=2020,VLOOKUP(Brut!BE35,Semaines!$H$2:$L$523,4,FALSE),IF($AE35=2021,VLOOKUP(Brut!BE35,Semaines!$I$2:$L$523,3,FALSE),IF($AE35=2022,VLOOKUP(Brut!BE35,Semaines!$J$2:$L$523,2,FALSE),""))))))))))</f>
        <v/>
      </c>
      <c r="BF35" s="119" t="str">
        <f>IF($AE35=2013,VLOOKUP(Brut!BE35,Semaines!$A$2:$L$523,12,FALSE),IF($AE35=2014,VLOOKUP(Brut!BE35,Semaines!$B$2:$L$523,11,FALSE),IF($AE35=2015,VLOOKUP(Brut!BE35,Semaines!$C$2:$L$523,10,FALSE),IF($AE35=2016,VLOOKUP(Brut!BE35,Semaines!$D$2:$L$523,9,FALSE),IF($AE35=2017,VLOOKUP(Brut!BE35,Semaines!$E$2:$L$523,8,FALSE),IF($AE35=2018,VLOOKUP(Brut!BE35,Semaines!$F$2:$L$523,7,FALSE),IF($AE35=2019,VLOOKUP(Brut!BE35,Semaines!$G$2:$L$523,6,FALSE),IF($AE35=2020,VLOOKUP(Brut!BE35,Semaines!$H$2:$L$523,5,FALSE),IF($AE35=2021,VLOOKUP(Brut!BE35,Semaines!$I$2:$L$523,4,FALSE),IF($AE35=2022,VLOOKUP(Brut!BE35,Semaines!$J$2:$L$523,3,FALSE),""))))))))))</f>
        <v/>
      </c>
      <c r="BG35" s="134"/>
      <c r="BH35" s="133"/>
      <c r="BI35" s="130" t="str">
        <f>IF(Import!AM25=0,"",Import!AM25)</f>
        <v/>
      </c>
      <c r="BJ35" s="118" t="str">
        <f t="array" ref="BJ35">IFERROR(IF(BI35="",IF(BG35="",IF(BE35="","",IF($AE35=2013,VLOOKUP(Brut!BE35+1,Semaines!$A$2:$L$523,11,FALSE),IF($AE35=2014,VLOOKUP(Brut!BE35+1,Semaines!$B$2:$L$523,10,FALSE),IF($AE35=2015,VLOOKUP(Brut!BE35+1,Semaines!$C$2:$L$523,9,FALSE),IF($AE35=2016,VLOOKUP(Brut!BE35+1,Semaines!$D$2:$L$523,8,FALSE),IF($AE35=2017,VLOOKUP(Brut!BE35+1,Semaines!$E$2:$L$523,7,FALSE),IF($AE35=2018,VLOOKUP(Brut!BE35+1,Semaines!$F$2:$L$523,6,FALSE),IF($AE35=2019,VLOOKUP(Brut!BE35+1,Semaines!$G$2:$L$523,5,FALSE),IF($AE35=2020,VLOOKUP(Brut!BE35+1,Semaines!$H$2:$L$523,4,FALSE),IF($AE35=2021,VLOOKUP(Brut!BE35+1,Semaines!$I$2:$L$523,3,FALSE),IF($AE35=2022,VLOOKUP(Brut!BE35+1,Semaines!$J$2:$L$523,2,FALSE),""))))))))))),IF(BH35="",IF($AE35=2013,VLOOKUP(Brut!BE35+1,Semaines!$A$2:$L$523,11,FALSE),IF($AE35=2014,VLOOKUP(Brut!BE35+1,Semaines!$B$2:$L$523,10,FALSE),IF($AE35=2015,VLOOKUP(Brut!BE35+1,Semaines!$C$2:$L$523,9,FALSE),IF($AE35=2016,VLOOKUP(Brut!BE35+1,Semaines!$D$2:$L$523,8,FALSE),IF($AE35=2017,VLOOKUP(Brut!BE35+1,Semaines!$E$2:$L$523,7,FALSE),IF($AE35=2018,VLOOKUP(Brut!BE35+1,Semaines!$F$2:$L$523,6,FALSE),IF($AE35=2019,VLOOKUP(Brut!BE35+1,Semaines!$G$2:$L$523,5,FALSE),IF($AE35=2020,VLOOKUP(Brut!BE35+1,Semaines!$H$2:$L$523,4,FALSE),IF($AE35=2021,VLOOKUP(Brut!BE35+1,Semaines!$I$2:$L$523,3,FALSE),IF($AE35=2022,VLOOKUP(Brut!BE35+1,Semaines!$J$2:$L$523,2,FALSE),"")))))))))),IF($AE35=2013,VLOOKUP(Brut!BG35+1,Semaines!$A$2:$L$523,11,FALSE),IF($AE35=2014,VLOOKUP(Brut!BG35+1,Semaines!$B$2:$L$523,10,FALSE),IF($AE35=2015,VLOOKUP(Brut!BG35+1,Semaines!$C$2:$L$523,9,FALSE),IF($AE35=2016,VLOOKUP(Brut!BG35+1,Semaines!$D$2:$L$523,8,FALSE),IF($AE35=2017,VLOOKUP(Brut!BG35+1,Semaines!$E$2:$L$523,7,FALSE),IF($AE35=2018,VLOOKUP(Brut!BG35+1,Semaines!$F$2:$L$523,6,FALSE),IF($AE35=2019,VLOOKUP(Brut!BG35+1,Semaines!$G$2:$L$523,5,FALSE),IF($AE35=2020,VLOOKUP(Brut!BG35+1,Semaines!$H$2:$L$523,4,FALSE),IF($AE35=2021,VLOOKUP(Brut!BG35+1,Semaines!$I$2:$L$523,3,FALSE),IF($AE35=2022,VLOOKUP(Brut!BG35+1,Semaines!$J$2:$L$523,2,FALSE),"")))))))))))),_xlfn.ISOWEEKNUM(BI35)),"")</f>
        <v/>
      </c>
      <c r="BK35" s="119" t="str">
        <f>IF(BI35="",IF(BH35="",IF(BF35="","",IF($AE35=2013,VLOOKUP(Brut!BJ35,Semaines!$A$2:$L$523,12,FALSE),IF($AE35=2014,VLOOKUP(Brut!BJ35,Semaines!$B$2:$L$523,11,FALSE),IF($AE35=2015,VLOOKUP(Brut!BJ35,Semaines!$C$2:$L$523,10,FALSE),IF($AE35=2016,VLOOKUP(Brut!BJ35,Semaines!$D$2:$L$523,9,FALSE),IF($AE35=2017,VLOOKUP(Brut!BJ35,Semaines!$E$2:$L$523,8,FALSE),IF($AE35=2018,VLOOKUP(Brut!BJ35,Semaines!$F$2:$L$523,7,FALSE),IF($AE35=2019,VLOOKUP(Brut!BJ35,Semaines!$G$2:$L$523,6,FALSE),IF($AE35=2020,VLOOKUP(Brut!BJ35,Semaines!$H$2:$L$523,5,FALSE),IF($AE35=2021,VLOOKUP(Brut!BJ35,Semaines!$I$2:$L$523,4,FALSE),IF($AE35=2022,VLOOKUP(Brut!BJ35,Semaines!$J$2:$L$523,3,FALSE),""))))))))))),IF(BG35="",IF($AE35=2013,VLOOKUP(Brut!BJ35,Semaines!$A$2:$L$523,12,FALSE),IF($AE35=2014,VLOOKUP(Brut!BJ35,Semaines!$B$2:$L$523,11,FALSE),IF($AE35=2015,VLOOKUP(Brut!BJ35,Semaines!$C$2:$L$523,10,FALSE),IF($AE35=2016,VLOOKUP(Brut!BJ35,Semaines!$D$2:$L$523,9,FALSE),IF($AE35=2017,VLOOKUP(Brut!BJ35,Semaines!$E$2:$L$523,8,FALSE),IF($AE35=2018,VLOOKUP(Brut!BJ35,Semaines!$F$2:$L$523,7,FALSE),IF($AE35=2019,VLOOKUP(Brut!BJ35,Semaines!$G$2:$L$523,6,FALSE),IF($AE35=2020,VLOOKUP(Brut!BJ35,Semaines!$H$2:$L$523,5,FALSE),IF($AE35=2021,VLOOKUP(Brut!BJ35,Semaines!$I$2:$L$523,4,FALSE),IF($AE35=2022,VLOOKUP(Brut!BJ35,Semaines!$J$2:$L$523,3,FALSE),"")))))))))),IF(BF35="","",IF($AE35=2013,VLOOKUP(Brut!BJ35,Semaines!$A$2:$L$523,12,FALSE),IF($AE35=2014,VLOOKUP(Brut!BJ35,Semaines!$B$2:$L$523,11,FALSE),IF($AE35=2015,VLOOKUP(Brut!BJ35,Semaines!$C$2:$L$523,10,FALSE),IF($AE35=2016,VLOOKUP(Brut!BJ35,Semaines!$D$2:$L$523,9,FALSE),IF($AE35=2017,VLOOKUP(Brut!BJ35,Semaines!$E$2:$L$523,8,FALSE),IF($AE35=2018,VLOOKUP(Brut!BJ35,Semaines!$F$2:$L$523,7,FALSE),IF($AE35=2019,VLOOKUP(Brut!BJ35,Semaines!$G$2:$L$523,6,FALSE),IF($AE35=2020,VLOOKUP(Brut!BJ35,Semaines!$H$2:$L$523,5,FALSE),IF($AE35=2021,VLOOKUP(Brut!BJ35,Semaines!$I$2:$L$523,4,FALSE),IF($AE35=2022,VLOOKUP(Brut!BJ35,Semaines!$J$2:$L$523,3,FALSE),""))))))))))))),IF(AND(MONTH(BI35)=12,_xlfn.ISOWEEKNUM(BI35)=1),YEAR(BI35)+1,YEAR(BI35)))</f>
        <v/>
      </c>
      <c r="BL35" s="132"/>
      <c r="BM35" s="133"/>
      <c r="BN35" s="118" t="str">
        <f>IF($AE35=2013,VLOOKUP(Brut!BN35,Semaines!$A$2:$L$523,11,FALSE),IF($AE35=2014,VLOOKUP(Brut!BN35,Semaines!$B$2:$L$523,10,FALSE),IF($AE35=2015,VLOOKUP(Brut!BN35,Semaines!$C$2:$L$523,9,FALSE),IF($AE35=2016,VLOOKUP(Brut!BN35,Semaines!$D$2:$L$523,8,FALSE),IF($AE35=2017,VLOOKUP(Brut!BN35,Semaines!$E$2:$L$523,7,FALSE),IF($AE35=2018,VLOOKUP(Brut!BN35,Semaines!$F$2:$L$523,6,FALSE),IF($AE35=2019,VLOOKUP(Brut!BN35,Semaines!$G$2:$L$523,5,FALSE),IF($AE35=2020,VLOOKUP(Brut!BN35,Semaines!$H$2:$L$523,4,FALSE),IF($AE35=2021,VLOOKUP(Brut!BN35,Semaines!$I$2:$L$523,3,FALSE),IF($AE35=2022,VLOOKUP(Brut!BN35,Semaines!$J$2:$L$523,2,FALSE),""))))))))))</f>
        <v/>
      </c>
      <c r="BO35" s="119" t="str">
        <f>IF($AE35=2013,VLOOKUP(Brut!BN35,Semaines!$A$2:$L$523,12,FALSE),IF($AE35=2014,VLOOKUP(Brut!BN35,Semaines!$B$2:$L$523,11,FALSE),IF($AE35=2015,VLOOKUP(Brut!BN35,Semaines!$C$2:$L$523,10,FALSE),IF($AE35=2016,VLOOKUP(Brut!BN35,Semaines!$D$2:$L$523,9,FALSE),IF($AE35=2017,VLOOKUP(Brut!BN35,Semaines!$E$2:$L$523,8,FALSE),IF($AE35=2018,VLOOKUP(Brut!BN35,Semaines!$F$2:$L$523,7,FALSE),IF($AE35=2019,VLOOKUP(Brut!BN35,Semaines!$G$2:$L$523,6,FALSE),IF($AE35=2020,VLOOKUP(Brut!BN35,Semaines!$H$2:$L$523,5,FALSE),IF($AE35=2021,VLOOKUP(Brut!BN35,Semaines!$I$2:$L$523,4,FALSE),IF($AE35=2022,VLOOKUP(Brut!BN35,Semaines!$J$2:$L$523,3,FALSE),""))))))))))</f>
        <v/>
      </c>
      <c r="BP35" s="134"/>
      <c r="BQ35" s="133"/>
      <c r="BR35" s="208"/>
      <c r="BS35" s="118" t="str">
        <f>IF($AE35=2013,VLOOKUP(Brut!BS35,Semaines!$A$2:$L$523,11,FALSE),IF($AE35=2014,VLOOKUP(Brut!BS35,Semaines!$B$2:$L$523,10,FALSE),IF($AE35=2015,VLOOKUP(Brut!BS35,Semaines!$C$2:$L$523,9,FALSE),IF($AE35=2016,VLOOKUP(Brut!BS35,Semaines!$D$2:$L$523,8,FALSE),IF($AE35=2017,VLOOKUP(Brut!BS35,Semaines!$E$2:$L$523,7,FALSE),IF($AE35=2018,VLOOKUP(Brut!BS35,Semaines!$F$2:$L$523,6,FALSE),IF($AE35=2019,VLOOKUP(Brut!BS35,Semaines!$G$2:$L$523,5,FALSE),IF($AE35=2020,VLOOKUP(Brut!BS35,Semaines!$H$2:$L$523,4,FALSE),IF($AE35=2021,VLOOKUP(Brut!BS35,Semaines!$I$2:$L$523,3,FALSE),IF($AE35=2022,VLOOKUP(Brut!BS35,Semaines!$J$2:$L$523,2,FALSE),""))))))))))</f>
        <v/>
      </c>
      <c r="BT35" s="119" t="str">
        <f>IF($AE35=2013,VLOOKUP(Brut!BS35,Semaines!$A$2:$L$523,12,FALSE),IF($AE35=2014,VLOOKUP(Brut!BS35,Semaines!$B$2:$L$523,11,FALSE),IF($AE35=2015,VLOOKUP(Brut!BS35,Semaines!$C$2:$L$523,10,FALSE),IF($AE35=2016,VLOOKUP(Brut!BS35,Semaines!$D$2:$L$523,9,FALSE),IF($AE35=2017,VLOOKUP(Brut!BS35,Semaines!$E$2:$L$523,8,FALSE),IF($AE35=2018,VLOOKUP(Brut!BS35,Semaines!$F$2:$L$523,7,FALSE),IF($AE35=2019,VLOOKUP(Brut!BS35,Semaines!$G$2:$L$523,6,FALSE),IF($AE35=2020,VLOOKUP(Brut!BS35,Semaines!$H$2:$L$523,5,FALSE),IF($AE35=2021,VLOOKUP(Brut!BS35,Semaines!$I$2:$L$523,4,FALSE),IF($AE35=2022,VLOOKUP(Brut!BS35,Semaines!$J$2:$L$523,3,FALSE),""))))))))))</f>
        <v/>
      </c>
      <c r="BU35" s="134"/>
      <c r="BV35" s="133"/>
      <c r="BW35" s="208"/>
      <c r="BX35" s="118" t="str">
        <f>IF($AE35=2013,VLOOKUP(Brut!BX35,Semaines!$A$2:$L$523,11,FALSE),IF($AE35=2014,VLOOKUP(Brut!BX35,Semaines!$B$2:$L$523,10,FALSE),IF($AE35=2015,VLOOKUP(Brut!BX35,Semaines!$C$2:$L$523,9,FALSE),IF($AE35=2016,VLOOKUP(Brut!BX35,Semaines!$D$2:$L$523,8,FALSE),IF($AE35=2017,VLOOKUP(Brut!BX35,Semaines!$E$2:$L$523,7,FALSE),IF($AE35=2018,VLOOKUP(Brut!BX35,Semaines!$F$2:$L$523,6,FALSE),IF($AE35=2019,VLOOKUP(Brut!BX35,Semaines!$G$2:$L$523,5,FALSE),IF($AE35=2020,VLOOKUP(Brut!BX35,Semaines!$H$2:$L$523,4,FALSE),IF($AE35=2021,VLOOKUP(Brut!BX35,Semaines!$I$2:$L$523,3,FALSE),IF($AE35=2022,VLOOKUP(Brut!BX35,Semaines!$J$2:$L$523,2,FALSE),""))))))))))</f>
        <v/>
      </c>
      <c r="BY35" s="119" t="str">
        <f>IF($AE35=2013,VLOOKUP(Brut!BX35,Semaines!$A$2:$L$523,12,FALSE),IF($AE35=2014,VLOOKUP(Brut!BX35,Semaines!$B$2:$L$523,11,FALSE),IF($AE35=2015,VLOOKUP(Brut!BX35,Semaines!$C$2:$L$523,10,FALSE),IF($AE35=2016,VLOOKUP(Brut!BX35,Semaines!$D$2:$L$523,9,FALSE),IF($AE35=2017,VLOOKUP(Brut!BX35,Semaines!$E$2:$L$523,8,FALSE),IF($AE35=2018,VLOOKUP(Brut!BX35,Semaines!$F$2:$L$523,7,FALSE),IF($AE35=2019,VLOOKUP(Brut!BX35,Semaines!$G$2:$L$523,6,FALSE),IF($AE35=2020,VLOOKUP(Brut!BX35,Semaines!$H$2:$L$523,5,FALSE),IF($AE35=2021,VLOOKUP(Brut!BX35,Semaines!$I$2:$L$523,4,FALSE),IF($AE35=2022,VLOOKUP(Brut!BX35,Semaines!$J$2:$L$523,3,FALSE),""))))))))))</f>
        <v/>
      </c>
      <c r="BZ35" s="134"/>
      <c r="CA35" s="133"/>
      <c r="CB35" s="130" t="str">
        <f>IF(Import!AQ25=0,"",Import!AQ25)</f>
        <v/>
      </c>
      <c r="CC35" s="118" t="str">
        <f t="array" ref="CC35">IFERROR(IF(CB35="",IF(BZ35="",IF(BX35="","",IF($AE35=2013,VLOOKUP(Brut!BX35+1,Semaines!$A$2:$L$523,11,FALSE),IF($AE35=2014,VLOOKUP(Brut!BX35+1,Semaines!$B$2:$L$523,10,FALSE),IF($AE35=2015,VLOOKUP(Brut!BX35+1,Semaines!$C$2:$L$523,9,FALSE),IF($AE35=2016,VLOOKUP(Brut!BX35+1,Semaines!$D$2:$L$523,8,FALSE),IF($AE35=2017,VLOOKUP(Brut!BX35+1,Semaines!$E$2:$L$523,7,FALSE),IF($AE35=2018,VLOOKUP(Brut!BX35+1,Semaines!$F$2:$L$523,6,FALSE),IF($AE35=2019,VLOOKUP(Brut!BX35+1,Semaines!$G$2:$L$523,5,FALSE),IF($AE35=2020,VLOOKUP(Brut!BX35+1,Semaines!$H$2:$L$523,4,FALSE),IF($AE35=2021,VLOOKUP(Brut!BX35+1,Semaines!$I$2:$L$523,3,FALSE),IF($AE35=2022,VLOOKUP(Brut!BX35+1,Semaines!$J$2:$L$523,2,FALSE),""))))))))))),IF(CA35="",IF($AE35=2013,VLOOKUP(Brut!BX35+1,Semaines!$A$2:$L$523,11,FALSE),IF($AE35=2014,VLOOKUP(Brut!BX35+1,Semaines!$B$2:$L$523,10,FALSE),IF($AE35=2015,VLOOKUP(Brut!BX35+1,Semaines!$C$2:$L$523,9,FALSE),IF($AE35=2016,VLOOKUP(Brut!BX35+1,Semaines!$D$2:$L$523,8,FALSE),IF($AE35=2017,VLOOKUP(Brut!BX35+1,Semaines!$E$2:$L$523,7,FALSE),IF($AE35=2018,VLOOKUP(Brut!BX35+1,Semaines!$F$2:$L$523,6,FALSE),IF($AE35=2019,VLOOKUP(Brut!BX35+1,Semaines!$G$2:$L$523,5,FALSE),IF($AE35=2020,VLOOKUP(Brut!BX35+1,Semaines!$H$2:$L$523,4,FALSE),IF($AE35=2021,VLOOKUP(Brut!BX35+1,Semaines!$I$2:$L$523,3,FALSE),IF($AE35=2022,VLOOKUP(Brut!BX35+1,Semaines!$J$2:$L$523,2,FALSE),"")))))))))),IF($AE35=2013,VLOOKUP(Brut!BZ35+1,Semaines!$A$2:$L$523,11,FALSE),IF($AE35=2014,VLOOKUP(Brut!BZ35+1,Semaines!$B$2:$L$523,10,FALSE),IF($AE35=2015,VLOOKUP(Brut!BZ35+1,Semaines!$C$2:$L$523,9,FALSE),IF($AE35=2016,VLOOKUP(Brut!BZ35+1,Semaines!$D$2:$L$523,8,FALSE),IF($AE35=2017,VLOOKUP(Brut!BZ35+1,Semaines!$E$2:$L$523,7,FALSE),IF($AE35=2018,VLOOKUP(Brut!BZ35+1,Semaines!$F$2:$L$523,6,FALSE),IF($AE35=2019,VLOOKUP(Brut!BZ35+1,Semaines!$G$2:$L$523,5,FALSE),IF($AE35=2020,VLOOKUP(Brut!BZ35+1,Semaines!$H$2:$L$523,4,FALSE),IF($AE35=2021,VLOOKUP(Brut!BZ35+1,Semaines!$I$2:$L$523,3,FALSE),IF($AE35=2022,VLOOKUP(Brut!BZ35+1,Semaines!$J$2:$L$523,2,FALSE),"")))))))))))),_xlfn.ISOWEEKNUM(CB35)),"")</f>
        <v/>
      </c>
      <c r="CD35" s="119" t="str">
        <f>IF(CB35="",IF(CA35="",IF(BY35="","",IF($AE35=2013,VLOOKUP(Brut!CC35,Semaines!$A$2:$L$523,12,FALSE),IF($AE35=2014,VLOOKUP(Brut!CC35,Semaines!$B$2:$L$523,11,FALSE),IF($AE35=2015,VLOOKUP(Brut!CC35,Semaines!$C$2:$L$523,10,FALSE),IF($AE35=2016,VLOOKUP(Brut!CC35,Semaines!$D$2:$L$523,9,FALSE),IF($AE35=2017,VLOOKUP(Brut!CC35,Semaines!$E$2:$L$523,8,FALSE),IF($AE35=2018,VLOOKUP(Brut!CC35,Semaines!$F$2:$L$523,7,FALSE),IF($AE35=2019,VLOOKUP(Brut!CC35,Semaines!$G$2:$L$523,6,FALSE),IF($AE35=2020,VLOOKUP(Brut!CC35,Semaines!$H$2:$L$523,5,FALSE),IF($AE35=2021,VLOOKUP(Brut!CC35,Semaines!$I$2:$L$523,4,FALSE),IF($AE35=2022,VLOOKUP(Brut!CC35,Semaines!$J$2:$L$523,3,FALSE),""))))))))))),IF(BZ35="",IF($AE35=2013,VLOOKUP(Brut!CC35,Semaines!$A$2:$L$523,12,FALSE),IF($AE35=2014,VLOOKUP(Brut!CC35,Semaines!$B$2:$L$523,11,FALSE),IF($AE35=2015,VLOOKUP(Brut!CC35,Semaines!$C$2:$L$523,10,FALSE),IF($AE35=2016,VLOOKUP(Brut!CC35,Semaines!$D$2:$L$523,9,FALSE),IF($AE35=2017,VLOOKUP(Brut!CC35,Semaines!$E$2:$L$523,8,FALSE),IF($AE35=2018,VLOOKUP(Brut!CC35,Semaines!$F$2:$L$523,7,FALSE),IF($AE35=2019,VLOOKUP(Brut!CC35,Semaines!$G$2:$L$523,6,FALSE),IF($AE35=2020,VLOOKUP(Brut!CC35,Semaines!$H$2:$L$523,5,FALSE),IF($AE35=2021,VLOOKUP(Brut!CC35,Semaines!$I$2:$L$523,4,FALSE),IF($AE35=2022,VLOOKUP(Brut!CC35,Semaines!$J$2:$L$523,3,FALSE),"")))))))))),IF(BY35="","",IF($AE35=2013,VLOOKUP(Brut!CC35,Semaines!$A$2:$L$523,12,FALSE),IF($AE35=2014,VLOOKUP(Brut!CC35,Semaines!$B$2:$L$523,11,FALSE),IF($AE35=2015,VLOOKUP(Brut!CC35,Semaines!$C$2:$L$523,10,FALSE),IF($AE35=2016,VLOOKUP(Brut!CC35,Semaines!$D$2:$L$523,9,FALSE),IF($AE35=2017,VLOOKUP(Brut!CC35,Semaines!$E$2:$L$523,8,FALSE),IF($AE35=2018,VLOOKUP(Brut!CC35,Semaines!$F$2:$L$523,7,FALSE),IF($AE35=2019,VLOOKUP(Brut!CC35,Semaines!$G$2:$L$523,6,FALSE),IF($AE35=2020,VLOOKUP(Brut!CC35,Semaines!$H$2:$L$523,5,FALSE),IF($AE35=2021,VLOOKUP(Brut!CC35,Semaines!$I$2:$L$523,4,FALSE),IF($AE35=2022,VLOOKUP(Brut!CC35,Semaines!$J$2:$L$523,3,FALSE),""))))))))))))),IF(AND(MONTH(CB35)=12,_xlfn.ISOWEEKNUM(CB35)=1),YEAR(CB35)+1,YEAR(CB35)))</f>
        <v/>
      </c>
      <c r="CE35" s="132"/>
      <c r="CF35" s="133"/>
      <c r="CG35" s="118" t="str">
        <f>IF($AE35=2013,VLOOKUP(Brut!CG35,Semaines!$A$2:$L$523,11,FALSE),IF($AE35=2014,VLOOKUP(Brut!CG35,Semaines!$B$2:$L$523,10,FALSE),IF($AE35=2015,VLOOKUP(Brut!CG35,Semaines!$C$2:$L$523,9,FALSE),IF($AE35=2016,VLOOKUP(Brut!CG35,Semaines!$D$2:$L$523,8,FALSE),IF($AE35=2017,VLOOKUP(Brut!CG35,Semaines!$E$2:$L$523,7,FALSE),IF($AE35=2018,VLOOKUP(Brut!CG35,Semaines!$F$2:$L$523,6,FALSE),IF($AE35=2019,VLOOKUP(Brut!CG35,Semaines!$G$2:$L$523,5,FALSE),IF($AE35=2020,VLOOKUP(Brut!CG35,Semaines!$H$2:$L$523,4,FALSE),IF($AE35=2021,VLOOKUP(Brut!CG35,Semaines!$I$2:$L$523,3,FALSE),IF($AE35=2022,VLOOKUP(Brut!CG35,Semaines!$J$2:$L$523,2,FALSE),""))))))))))</f>
        <v/>
      </c>
      <c r="CH35" s="119" t="str">
        <f>IF($AE35=2013,VLOOKUP(Brut!CG35,Semaines!$A$2:$L$523,12,FALSE),IF($AE35=2014,VLOOKUP(Brut!CG35,Semaines!$B$2:$L$523,11,FALSE),IF($AE35=2015,VLOOKUP(Brut!CG35,Semaines!$C$2:$L$523,10,FALSE),IF($AE35=2016,VLOOKUP(Brut!CG35,Semaines!$D$2:$L$523,9,FALSE),IF($AE35=2017,VLOOKUP(Brut!CG35,Semaines!$E$2:$L$523,8,FALSE),IF($AE35=2018,VLOOKUP(Brut!CG35,Semaines!$F$2:$L$523,7,FALSE),IF($AE35=2019,VLOOKUP(Brut!CG35,Semaines!$G$2:$L$523,6,FALSE),IF($AE35=2020,VLOOKUP(Brut!CG35,Semaines!$H$2:$L$523,5,FALSE),IF($AE35=2021,VLOOKUP(Brut!CG35,Semaines!$I$2:$L$523,4,FALSE),IF($AE35=2022,VLOOKUP(Brut!CG35,Semaines!$J$2:$L$523,3,FALSE),""))))))))))</f>
        <v/>
      </c>
      <c r="CI35" s="134"/>
      <c r="CJ35" s="133"/>
      <c r="CK35" s="208"/>
      <c r="CL35" s="118" t="str">
        <f>IF($AE35=2013,VLOOKUP(Brut!CL35,Semaines!$A$2:$L$523,11,FALSE),IF($AE35=2014,VLOOKUP(Brut!CL35,Semaines!$B$2:$L$523,10,FALSE),IF($AE35=2015,VLOOKUP(Brut!CL35,Semaines!$C$2:$L$523,9,FALSE),IF($AE35=2016,VLOOKUP(Brut!CL35,Semaines!$D$2:$L$523,8,FALSE),IF($AE35=2017,VLOOKUP(Brut!CL35,Semaines!$E$2:$L$523,7,FALSE),IF($AE35=2018,VLOOKUP(Brut!CL35,Semaines!$F$2:$L$523,6,FALSE),IF($AE35=2019,VLOOKUP(Brut!CL35,Semaines!$G$2:$L$523,5,FALSE),IF($AE35=2020,VLOOKUP(Brut!CL35,Semaines!$H$2:$L$523,4,FALSE),IF($AE35=2021,VLOOKUP(Brut!CL35,Semaines!$I$2:$L$523,3,FALSE),IF($AE35=2022,VLOOKUP(Brut!CL35,Semaines!$J$2:$L$523,2,FALSE),""))))))))))</f>
        <v/>
      </c>
      <c r="CM35" s="119" t="str">
        <f>IF($AE35=2013,VLOOKUP(Brut!CL35,Semaines!$A$2:$L$523,12,FALSE),IF($AE35=2014,VLOOKUP(Brut!CL35,Semaines!$B$2:$L$523,11,FALSE),IF($AE35=2015,VLOOKUP(Brut!CL35,Semaines!$C$2:$L$523,10,FALSE),IF($AE35=2016,VLOOKUP(Brut!CL35,Semaines!$D$2:$L$523,9,FALSE),IF($AE35=2017,VLOOKUP(Brut!CL35,Semaines!$E$2:$L$523,8,FALSE),IF($AE35=2018,VLOOKUP(Brut!CL35,Semaines!$F$2:$L$523,7,FALSE),IF($AE35=2019,VLOOKUP(Brut!CL35,Semaines!$G$2:$L$523,6,FALSE),IF($AE35=2020,VLOOKUP(Brut!CL35,Semaines!$H$2:$L$523,5,FALSE),IF($AE35=2021,VLOOKUP(Brut!CL35,Semaines!$I$2:$L$523,4,FALSE),IF($AE35=2022,VLOOKUP(Brut!CL35,Semaines!$J$2:$L$523,3,FALSE),""))))))))))</f>
        <v/>
      </c>
      <c r="CN35" s="134"/>
      <c r="CO35" s="133"/>
      <c r="CP35" s="118" t="str">
        <f>IF($AE35=2013,VLOOKUP(Brut!CP35,Semaines!$A$2:$L$523,11,FALSE),IF($AE35=2014,VLOOKUP(Brut!CP35,Semaines!$B$2:$L$523,10,FALSE),IF($AE35=2015,VLOOKUP(Brut!CP35,Semaines!$C$2:$L$523,9,FALSE),IF($AE35=2016,VLOOKUP(Brut!CP35,Semaines!$D$2:$L$523,8,FALSE),IF($AE35=2017,VLOOKUP(Brut!CP35,Semaines!$E$2:$L$523,7,FALSE),IF($AE35=2018,VLOOKUP(Brut!CP35,Semaines!$F$2:$L$523,6,FALSE),IF($AE35=2019,VLOOKUP(Brut!CP35,Semaines!$G$2:$L$523,5,FALSE),IF($AE35=2020,VLOOKUP(Brut!CP35,Semaines!$H$2:$L$523,4,FALSE),IF($AE35=2021,VLOOKUP(Brut!CP35,Semaines!$I$2:$L$523,3,FALSE),IF($AE35=2022,VLOOKUP(Brut!CP35,Semaines!$J$2:$L$523,2,FALSE),""))))))))))</f>
        <v/>
      </c>
      <c r="CQ35" s="119" t="str">
        <f>IF($AE35=2013,VLOOKUP(Brut!CP35,Semaines!$A$2:$L$523,12,FALSE),IF($AE35=2014,VLOOKUP(Brut!CP35,Semaines!$B$2:$L$523,11,FALSE),IF($AE35=2015,VLOOKUP(Brut!CP35,Semaines!$C$2:$L$523,10,FALSE),IF($AE35=2016,VLOOKUP(Brut!CP35,Semaines!$D$2:$L$523,9,FALSE),IF($AE35=2017,VLOOKUP(Brut!CP35,Semaines!$E$2:$L$523,8,FALSE),IF($AE35=2018,VLOOKUP(Brut!CP35,Semaines!$F$2:$L$523,7,FALSE),IF($AE35=2019,VLOOKUP(Brut!CP35,Semaines!$G$2:$L$523,6,FALSE),IF($AE35=2020,VLOOKUP(Brut!CP35,Semaines!$H$2:$L$523,5,FALSE),IF($AE35=2021,VLOOKUP(Brut!CP35,Semaines!$I$2:$L$523,4,FALSE),IF($AE35=2022,VLOOKUP(Brut!CP35,Semaines!$J$2:$L$523,3,FALSE),""))))))))))</f>
        <v/>
      </c>
      <c r="CR35" s="134"/>
      <c r="CS35" s="133"/>
      <c r="CT35" s="208"/>
      <c r="CU35" s="118" t="str">
        <f>IF($AE35=2013,VLOOKUP(Brut!CV35,Semaines!$A$2:$L$523,11,FALSE),IF($AE35=2014,VLOOKUP(Brut!CV35,Semaines!$B$2:$L$523,10,FALSE),IF($AE35=2015,VLOOKUP(Brut!CV35,Semaines!$C$2:$L$523,9,FALSE),IF($AE35=2016,VLOOKUP(Brut!CV35,Semaines!$D$2:$L$523,8,FALSE),IF($AE35=2017,VLOOKUP(Brut!CV35,Semaines!$E$2:$L$523,7,FALSE),IF($AE35=2018,VLOOKUP(Brut!CV35,Semaines!$F$2:$L$523,6,FALSE),IF($AE35=2019,VLOOKUP(Brut!CV35,Semaines!$G$2:$L$523,5,FALSE),IF($AE35=2020,VLOOKUP(Brut!CV35,Semaines!$H$2:$L$523,4,FALSE),IF($AE35=2021,VLOOKUP(Brut!CV35,Semaines!$I$2:$L$523,3,FALSE),IF($AE35=2022,VLOOKUP(Brut!CV35,Semaines!$J$2:$L$523,2,FALSE),""))))))))))</f>
        <v/>
      </c>
      <c r="CV35" s="119" t="str">
        <f>IF($AE35=2013,VLOOKUP(Brut!CV35,Semaines!$A$2:$L$523,12,FALSE),IF($AE35=2014,VLOOKUP(Brut!CV35,Semaines!$B$2:$L$523,11,FALSE),IF($AE35=2015,VLOOKUP(Brut!CV35,Semaines!$C$2:$L$523,10,FALSE),IF($AE35=2016,VLOOKUP(Brut!CV35,Semaines!$D$2:$L$523,9,FALSE),IF($AE35=2017,VLOOKUP(Brut!CV35,Semaines!$E$2:$L$523,8,FALSE),IF($AE35=2018,VLOOKUP(Brut!CV35,Semaines!$F$2:$L$523,7,FALSE),IF($AE35=2019,VLOOKUP(Brut!CV35,Semaines!$G$2:$L$523,6,FALSE),IF($AE35=2020,VLOOKUP(Brut!CV35,Semaines!$H$2:$L$523,5,FALSE),IF($AE35=2021,VLOOKUP(Brut!CV35,Semaines!$I$2:$L$523,4,FALSE),IF($AE35=2022,VLOOKUP(Brut!CV35,Semaines!$J$2:$L$523,3,FALSE),""))))))))))</f>
        <v/>
      </c>
      <c r="CW35" s="134"/>
      <c r="CX35" s="133"/>
      <c r="CY35" s="208"/>
      <c r="CZ35" s="118" t="str">
        <f>IF($AE35=2013,VLOOKUP(Brut!DB35,Semaines!$A$2:$L$523,11,FALSE),IF($AE35=2014,VLOOKUP(Brut!DB35,Semaines!$B$2:$L$523,10,FALSE),IF($AE35=2015,VLOOKUP(Brut!DB35,Semaines!$C$2:$L$523,9,FALSE),IF($AE35=2016,VLOOKUP(Brut!DB35,Semaines!$D$2:$L$523,8,FALSE),IF($AE35=2017,VLOOKUP(Brut!DB35,Semaines!$E$2:$L$523,7,FALSE),IF($AE35=2018,VLOOKUP(Brut!DB35,Semaines!$F$2:$L$523,6,FALSE),IF($AE35=2019,VLOOKUP(Brut!DB35,Semaines!$G$2:$L$523,5,FALSE),IF($AE35=2020,VLOOKUP(Brut!DB35,Semaines!$H$2:$L$523,4,FALSE),IF($AE35=2021,VLOOKUP(Brut!DB35,Semaines!$I$2:$L$523,3,FALSE),IF($AE35=2022,VLOOKUP(Brut!DB35,Semaines!$J$2:$L$523,2,FALSE),""))))))))))</f>
        <v/>
      </c>
      <c r="DA35" s="119" t="str">
        <f>IF($AE35=2013,VLOOKUP(Brut!DB35,Semaines!$A$2:$L$523,12,FALSE),IF($AE35=2014,VLOOKUP(Brut!DB35,Semaines!$B$2:$L$523,11,FALSE),IF($AE35=2015,VLOOKUP(Brut!DB35,Semaines!$C$2:$L$523,10,FALSE),IF($AE35=2016,VLOOKUP(Brut!DB35,Semaines!$D$2:$L$523,9,FALSE),IF($AE35=2017,VLOOKUP(Brut!DB35,Semaines!$E$2:$L$523,8,FALSE),IF($AE35=2018,VLOOKUP(Brut!DB35,Semaines!$F$2:$L$523,7,FALSE),IF($AE35=2019,VLOOKUP(Brut!DB35,Semaines!$G$2:$L$523,6,FALSE),IF($AE35=2020,VLOOKUP(Brut!DB35,Semaines!$H$2:$L$523,5,FALSE),IF($AE35=2021,VLOOKUP(Brut!DB35,Semaines!$I$2:$L$523,4,FALSE),IF($AE35=2022,VLOOKUP(Brut!DB35,Semaines!$J$2:$L$523,3,FALSE),""))))))))))</f>
        <v/>
      </c>
      <c r="DB35" s="134"/>
      <c r="DC35" s="133"/>
      <c r="DD35" s="210"/>
      <c r="DE35" s="209"/>
      <c r="DF35" s="208"/>
      <c r="DG35" s="118" t="str">
        <f>IF($AE35=2013,VLOOKUP(Brut!DI35,Semaines!$A$2:$L$523,11,FALSE),IF($AE35=2014,VLOOKUP(Brut!DI35,Semaines!$B$2:$L$523,10,FALSE),IF($AE35=2015,VLOOKUP(Brut!DI35,Semaines!$C$2:$L$523,9,FALSE),IF($AE35=2016,VLOOKUP(Brut!DI35,Semaines!$D$2:$L$523,8,FALSE),IF($AE35=2017,VLOOKUP(Brut!DI35,Semaines!$E$2:$L$523,7,FALSE),IF($AE35=2018,VLOOKUP(Brut!DI35,Semaines!$F$2:$L$523,6,FALSE),IF($AE35=2019,VLOOKUP(Brut!DI35,Semaines!$G$2:$L$523,5,FALSE),IF($AE35=2020,VLOOKUP(Brut!DI35,Semaines!$H$2:$L$523,4,FALSE),IF($AE35=2021,VLOOKUP(Brut!DI35,Semaines!$I$2:$L$523,3,FALSE),IF($AE35=2022,VLOOKUP(Brut!DI35,Semaines!$J$2:$L$523,2,FALSE),""))))))))))</f>
        <v/>
      </c>
      <c r="DH35" s="119" t="str">
        <f>IF($AE35=2013,VLOOKUP(Brut!DI35,Semaines!$A$2:$L$523,12,FALSE),IF($AE35=2014,VLOOKUP(Brut!DI35,Semaines!$B$2:$L$523,11,FALSE),IF($AE35=2015,VLOOKUP(Brut!DI35,Semaines!$C$2:$L$523,10,FALSE),IF($AE35=2016,VLOOKUP(Brut!DI35,Semaines!$D$2:$L$523,9,FALSE),IF($AE35=2017,VLOOKUP(Brut!DI35,Semaines!$E$2:$L$523,8,FALSE),IF($AE35=2018,VLOOKUP(Brut!DI35,Semaines!$F$2:$L$523,7,FALSE),IF($AE35=2019,VLOOKUP(Brut!DI35,Semaines!$G$2:$L$523,6,FALSE),IF($AE35=2020,VLOOKUP(Brut!DI35,Semaines!$H$2:$L$523,5,FALSE),IF($AE35=2021,VLOOKUP(Brut!DI35,Semaines!$I$2:$L$523,4,FALSE),IF($AE35=2022,VLOOKUP(Brut!DI35,Semaines!$J$2:$L$523,3,FALSE),""))))))))))</f>
        <v/>
      </c>
      <c r="DI35" s="134"/>
      <c r="DJ35" s="133"/>
      <c r="DK35" s="208"/>
      <c r="DL35" s="118" t="str">
        <f>IF($AE35=2013,VLOOKUP(Brut!DN35,Semaines!$A$2:$L$523,11,FALSE),IF($AE35=2014,VLOOKUP(Brut!DN35,Semaines!$B$2:$L$523,10,FALSE),IF($AE35=2015,VLOOKUP(Brut!DN35,Semaines!$C$2:$L$523,9,FALSE),IF($AE35=2016,VLOOKUP(Brut!DN35,Semaines!$D$2:$L$523,8,FALSE),IF($AE35=2017,VLOOKUP(Brut!DN35,Semaines!$E$2:$L$523,7,FALSE),IF($AE35=2018,VLOOKUP(Brut!DN35,Semaines!$F$2:$L$523,6,FALSE),IF($AE35=2019,VLOOKUP(Brut!DN35,Semaines!$G$2:$L$523,5,FALSE),IF($AE35=2020,VLOOKUP(Brut!DN35,Semaines!$H$2:$L$523,4,FALSE),IF($AE35=2021,VLOOKUP(Brut!DN35,Semaines!$I$2:$L$523,3,FALSE),IF($AE35=2022,VLOOKUP(Brut!DN35,Semaines!$J$2:$L$523,2,FALSE),""))))))))))</f>
        <v/>
      </c>
      <c r="DM35" s="119" t="str">
        <f>IF($AE35=2013,VLOOKUP(Brut!DN35,Semaines!$A$2:$L$523,12,FALSE),IF($AE35=2014,VLOOKUP(Brut!DN35,Semaines!$B$2:$L$523,11,FALSE),IF($AE35=2015,VLOOKUP(Brut!DN35,Semaines!$C$2:$L$523,10,FALSE),IF($AE35=2016,VLOOKUP(Brut!DN35,Semaines!$D$2:$L$523,9,FALSE),IF($AE35=2017,VLOOKUP(Brut!DN35,Semaines!$E$2:$L$523,8,FALSE),IF($AE35=2018,VLOOKUP(Brut!DN35,Semaines!$F$2:$L$523,7,FALSE),IF($AE35=2019,VLOOKUP(Brut!DN35,Semaines!$G$2:$L$523,6,FALSE),IF($AE35=2020,VLOOKUP(Brut!DN35,Semaines!$H$2:$L$523,5,FALSE),IF($AE35=2021,VLOOKUP(Brut!DN35,Semaines!$I$2:$L$523,4,FALSE),IF($AE35=2022,VLOOKUP(Brut!DN35,Semaines!$J$2:$L$523,3,FALSE),""))))))))))</f>
        <v/>
      </c>
      <c r="DN35" s="134"/>
      <c r="DO35" s="133"/>
      <c r="DP35" s="208"/>
      <c r="DQ35" s="209"/>
      <c r="DR35" s="208"/>
      <c r="DS35" s="118" t="str">
        <f>IF($AE35=2013,VLOOKUP(Brut!DU35,Semaines!$A$2:$L$523,11,FALSE),IF($AE35=2014,VLOOKUP(Brut!DU35,Semaines!$B$2:$L$523,10,FALSE),IF($AE35=2015,VLOOKUP(Brut!DU35,Semaines!$C$2:$L$523,9,FALSE),IF($AE35=2016,VLOOKUP(Brut!DU35,Semaines!$D$2:$L$523,8,FALSE),IF($AE35=2017,VLOOKUP(Brut!DU35,Semaines!$E$2:$L$523,7,FALSE),IF($AE35=2018,VLOOKUP(Brut!DU35,Semaines!$F$2:$L$523,6,FALSE),IF($AE35=2019,VLOOKUP(Brut!DU35,Semaines!$G$2:$L$523,5,FALSE),IF($AE35=2020,VLOOKUP(Brut!DU35,Semaines!$H$2:$L$523,4,FALSE),IF($AE35=2021,VLOOKUP(Brut!DU35,Semaines!$I$2:$L$523,3,FALSE),IF($AE35=2022,VLOOKUP(Brut!DU35,Semaines!$J$2:$L$523,2,FALSE),""))))))))))</f>
        <v/>
      </c>
      <c r="DT35" s="119" t="str">
        <f>IF($AE35=2013,VLOOKUP(Brut!DU35,Semaines!$A$2:$L$523,12,FALSE),IF($AE35=2014,VLOOKUP(Brut!DU35,Semaines!$B$2:$L$523,11,FALSE),IF($AE35=2015,VLOOKUP(Brut!DU35,Semaines!$C$2:$L$523,10,FALSE),IF($AE35=2016,VLOOKUP(Brut!DU35,Semaines!$D$2:$L$523,9,FALSE),IF($AE35=2017,VLOOKUP(Brut!DU35,Semaines!$E$2:$L$523,8,FALSE),IF($AE35=2018,VLOOKUP(Brut!DU35,Semaines!$F$2:$L$523,7,FALSE),IF($AE35=2019,VLOOKUP(Brut!DU35,Semaines!$G$2:$L$523,6,FALSE),IF($AE35=2020,VLOOKUP(Brut!DU35,Semaines!$H$2:$L$523,5,FALSE),IF($AE35=2021,VLOOKUP(Brut!DU35,Semaines!$I$2:$L$523,4,FALSE),IF($AE35=2022,VLOOKUP(Brut!DU35,Semaines!$J$2:$L$523,3,FALSE),""))))))))))</f>
        <v/>
      </c>
      <c r="DU35" s="134"/>
      <c r="DV35" s="133"/>
      <c r="DW35" s="118" t="str">
        <f>IF($AE35=2013,VLOOKUP(Brut!DY35,Semaines!$A$2:$L$523,11,FALSE),IF($AE35=2014,VLOOKUP(Brut!DY35,Semaines!$B$2:$L$523,10,FALSE),IF($AE35=2015,VLOOKUP(Brut!DY35,Semaines!$C$2:$L$523,9,FALSE),IF($AE35=2016,VLOOKUP(Brut!DY35,Semaines!$D$2:$L$523,8,FALSE),IF($AE35=2017,VLOOKUP(Brut!DY35,Semaines!$E$2:$L$523,7,FALSE),IF($AE35=2018,VLOOKUP(Brut!DY35,Semaines!$F$2:$L$523,6,FALSE),IF($AE35=2019,VLOOKUP(Brut!DY35,Semaines!$G$2:$L$523,5,FALSE),IF($AE35=2020,VLOOKUP(Brut!DY35,Semaines!$H$2:$L$523,4,FALSE),IF($AE35=2021,VLOOKUP(Brut!DY35,Semaines!$I$2:$L$523,3,FALSE),IF($AE35=2022,VLOOKUP(Brut!DY35,Semaines!$J$2:$L$523,2,FALSE),""))))))))))</f>
        <v/>
      </c>
      <c r="DX35" s="119" t="str">
        <f>IF($AE35=2013,VLOOKUP(Brut!DY35,Semaines!$A$2:$L$523,12,FALSE),IF($AE35=2014,VLOOKUP(Brut!DY35,Semaines!$B$2:$L$523,11,FALSE),IF($AE35=2015,VLOOKUP(Brut!DY35,Semaines!$C$2:$L$523,10,FALSE),IF($AE35=2016,VLOOKUP(Brut!DY35,Semaines!$D$2:$L$523,9,FALSE),IF($AE35=2017,VLOOKUP(Brut!DY35,Semaines!$E$2:$L$523,8,FALSE),IF($AE35=2018,VLOOKUP(Brut!DY35,Semaines!$F$2:$L$523,7,FALSE),IF($AE35=2019,VLOOKUP(Brut!DY35,Semaines!$G$2:$L$523,6,FALSE),IF($AE35=2020,VLOOKUP(Brut!DY35,Semaines!$H$2:$L$523,5,FALSE),IF($AE35=2021,VLOOKUP(Brut!DY35,Semaines!$I$2:$L$523,4,FALSE),IF($AE35=2022,VLOOKUP(Brut!DY35,Semaines!$J$2:$L$523,3,FALSE),""))))))))))</f>
        <v/>
      </c>
      <c r="DY35" s="134"/>
      <c r="DZ35" s="133"/>
      <c r="EA35" s="118" t="str">
        <f>IF($AE35=2013,VLOOKUP(Brut!EC35,Semaines!$A$2:$L$523,11,FALSE),IF($AE35=2014,VLOOKUP(Brut!EC35,Semaines!$B$2:$L$523,10,FALSE),IF($AE35=2015,VLOOKUP(Brut!EC35,Semaines!$C$2:$L$523,9,FALSE),IF($AE35=2016,VLOOKUP(Brut!EC35,Semaines!$D$2:$L$523,8,FALSE),IF($AE35=2017,VLOOKUP(Brut!EC35,Semaines!$E$2:$L$523,7,FALSE),IF($AE35=2018,VLOOKUP(Brut!EC35,Semaines!$F$2:$L$523,6,FALSE),IF($AE35=2019,VLOOKUP(Brut!EC35,Semaines!$G$2:$L$523,5,FALSE),IF($AE35=2020,VLOOKUP(Brut!EC35,Semaines!$H$2:$L$523,4,FALSE),IF($AE35=2021,VLOOKUP(Brut!EC35,Semaines!$I$2:$L$523,3,FALSE),IF($AE35=2022,VLOOKUP(Brut!EC35,Semaines!$J$2:$L$523,2,FALSE),""))))))))))</f>
        <v/>
      </c>
      <c r="EB35" s="119" t="str">
        <f>IF($AE35=2013,VLOOKUP(Brut!EC35,Semaines!$A$2:$L$523,12,FALSE),IF($AE35=2014,VLOOKUP(Brut!EC35,Semaines!$B$2:$L$523,11,FALSE),IF($AE35=2015,VLOOKUP(Brut!EC35,Semaines!$C$2:$L$523,10,FALSE),IF($AE35=2016,VLOOKUP(Brut!EC35,Semaines!$D$2:$L$523,9,FALSE),IF($AE35=2017,VLOOKUP(Brut!EC35,Semaines!$E$2:$L$523,8,FALSE),IF($AE35=2018,VLOOKUP(Brut!EC35,Semaines!$F$2:$L$523,7,FALSE),IF($AE35=2019,VLOOKUP(Brut!EC35,Semaines!$G$2:$L$523,6,FALSE),IF($AE35=2020,VLOOKUP(Brut!EC35,Semaines!$H$2:$L$523,5,FALSE),IF($AE35=2021,VLOOKUP(Brut!EC35,Semaines!$I$2:$L$523,4,FALSE),IF($AE35=2022,VLOOKUP(Brut!EC35,Semaines!$J$2:$L$523,3,FALSE),""))))))))))</f>
        <v/>
      </c>
      <c r="EC35" s="134"/>
      <c r="ED35" s="133"/>
      <c r="EE35" s="118" t="str">
        <f>IF($AE35=2013,VLOOKUP(Brut!EG35,Semaines!$A$2:$L$523,11,FALSE),IF($AE35=2014,VLOOKUP(Brut!EG35,Semaines!$B$2:$L$523,10,FALSE),IF($AE35=2015,VLOOKUP(Brut!EG35,Semaines!$C$2:$L$523,9,FALSE),IF($AE35=2016,VLOOKUP(Brut!EG35,Semaines!$D$2:$L$523,8,FALSE),IF($AE35=2017,VLOOKUP(Brut!EG35,Semaines!$E$2:$L$523,7,FALSE),IF($AE35=2018,VLOOKUP(Brut!EG35,Semaines!$F$2:$L$523,6,FALSE),IF($AE35=2019,VLOOKUP(Brut!EG35,Semaines!$G$2:$L$523,5,FALSE),IF($AE35=2020,VLOOKUP(Brut!EG35,Semaines!$H$2:$L$523,4,FALSE),IF($AE35=2021,VLOOKUP(Brut!EG35,Semaines!$I$2:$L$523,3,FALSE),IF($AE35=2022,VLOOKUP(Brut!EG35,Semaines!$J$2:$L$523,2,FALSE),""))))))))))</f>
        <v/>
      </c>
      <c r="EF35" s="119" t="str">
        <f>IF($AE35=2013,VLOOKUP(Brut!EG35,Semaines!$A$2:$L$523,12,FALSE),IF($AE35=2014,VLOOKUP(Brut!EG35,Semaines!$B$2:$L$523,11,FALSE),IF($AE35=2015,VLOOKUP(Brut!EG35,Semaines!$C$2:$L$523,10,FALSE),IF($AE35=2016,VLOOKUP(Brut!EG35,Semaines!$D$2:$L$523,9,FALSE),IF($AE35=2017,VLOOKUP(Brut!EG35,Semaines!$E$2:$L$523,8,FALSE),IF($AE35=2018,VLOOKUP(Brut!EG35,Semaines!$F$2:$L$523,7,FALSE),IF($AE35=2019,VLOOKUP(Brut!EG35,Semaines!$G$2:$L$523,6,FALSE),IF($AE35=2020,VLOOKUP(Brut!EG35,Semaines!$H$2:$L$523,5,FALSE),IF($AE35=2021,VLOOKUP(Brut!EG35,Semaines!$I$2:$L$523,4,FALSE),IF($AE35=2022,VLOOKUP(Brut!EG35,Semaines!$J$2:$L$523,3,FALSE),""))))))))))</f>
        <v/>
      </c>
      <c r="EG35" s="134"/>
      <c r="EH35" s="133"/>
      <c r="EI35" s="130" t="str">
        <f>IF(Import!AU25=0,"",Import!AU25)</f>
        <v/>
      </c>
      <c r="EJ35" s="118" t="str">
        <f t="array" ref="EJ35">IFERROR(IF(EI35="",IF(EG35="",IF(EE35="","",IF($AE35=2013,VLOOKUP(Brut!EG35+1,Semaines!$A$2:$L$523,11,FALSE),IF($AE35=2014,VLOOKUP(Brut!EG35+1,Semaines!$B$2:$L$523,10,FALSE),IF($AE35=2015,VLOOKUP(Brut!EG35+1,Semaines!$C$2:$L$523,9,FALSE),IF($AE35=2016,VLOOKUP(Brut!EG35+1,Semaines!$D$2:$L$523,8,FALSE),IF($AE35=2017,VLOOKUP(Brut!EG35+1,Semaines!$E$2:$L$523,7,FALSE),IF($AE35=2018,VLOOKUP(Brut!EG35+1,Semaines!$F$2:$L$523,6,FALSE),IF($AE35=2019,VLOOKUP(Brut!EG35+1,Semaines!$G$2:$L$523,5,FALSE),IF($AE35=2020,VLOOKUP(Brut!EG35+1,Semaines!$H$2:$L$523,4,FALSE),IF($AE35=2021,VLOOKUP(Brut!EG35+1,Semaines!$I$2:$L$523,3,FALSE),IF($AE35=2022,VLOOKUP(Brut!EG35+1,Semaines!$J$2:$L$523,2,FALSE),""))))))))))),IF(EH35="",IF($AE35=2013,VLOOKUP(Brut!EG35+1,Semaines!$A$2:$L$523,11,FALSE),IF($AE35=2014,VLOOKUP(Brut!EG35+1,Semaines!$B$2:$L$523,10,FALSE),IF($AE35=2015,VLOOKUP(Brut!EG35+1,Semaines!$C$2:$L$523,9,FALSE),IF($AE35=2016,VLOOKUP(Brut!EG35+1,Semaines!$D$2:$L$523,8,FALSE),IF($AE35=2017,VLOOKUP(Brut!EG35+1,Semaines!$E$2:$L$523,7,FALSE),IF($AE35=2018,VLOOKUP(Brut!EG35+1,Semaines!$F$2:$L$523,6,FALSE),IF($AE35=2019,VLOOKUP(Brut!EG35+1,Semaines!$G$2:$L$523,5,FALSE),IF($AE35=2020,VLOOKUP(Brut!EG35+1,Semaines!$H$2:$L$523,4,FALSE),IF($AE35=2021,VLOOKUP(Brut!EG35+1,Semaines!$I$2:$L$523,3,FALSE),IF($AE35=2022,VLOOKUP(Brut!EG35+1,Semaines!$J$2:$L$523,2,FALSE),"")))))))))),IF($AE35=2013,VLOOKUP(Brut!EI35+1,Semaines!$A$2:$L$523,11,FALSE),IF($AE35=2014,VLOOKUP(Brut!EI35+1,Semaines!$B$2:$L$523,10,FALSE),IF($AE35=2015,VLOOKUP(Brut!EI35+1,Semaines!$C$2:$L$523,9,FALSE),IF($AE35=2016,VLOOKUP(Brut!EI35+1,Semaines!$D$2:$L$523,8,FALSE),IF($AE35=2017,VLOOKUP(Brut!EI35+1,Semaines!$E$2:$L$523,7,FALSE),IF($AE35=2018,VLOOKUP(Brut!EI35+1,Semaines!$F$2:$L$523,6,FALSE),IF($AE35=2019,VLOOKUP(Brut!EI35+1,Semaines!$G$2:$L$523,5,FALSE),IF($AE35=2020,VLOOKUP(Brut!EI35+1,Semaines!$H$2:$L$523,4,FALSE),IF($AE35=2021,VLOOKUP(Brut!EI35+1,Semaines!$I$2:$L$523,3,FALSE),IF($AE35=2022,VLOOKUP(Brut!EI35+1,Semaines!$J$2:$L$523,2,FALSE),"")))))))))))),_xlfn.ISOWEEKNUM(EI35)),"")</f>
        <v/>
      </c>
      <c r="EK35" s="119" t="str">
        <f>IF(EI35="",IF(EH35="",IF(EF35="","",IF($AE35=2013,VLOOKUP(Brut!EL35,Semaines!$A$2:$L$523,12,FALSE),IF($AE35=2014,VLOOKUP(Brut!EL35,Semaines!$B$2:$L$523,11,FALSE),IF($AE35=2015,VLOOKUP(Brut!EL35,Semaines!$C$2:$L$523,10,FALSE),IF($AE35=2016,VLOOKUP(Brut!EL35,Semaines!$D$2:$L$523,9,FALSE),IF($AE35=2017,VLOOKUP(Brut!EL35,Semaines!$E$2:$L$523,8,FALSE),IF($AE35=2018,VLOOKUP(Brut!EL35,Semaines!$F$2:$L$523,7,FALSE),IF($AE35=2019,VLOOKUP(Brut!EL35,Semaines!$G$2:$L$523,6,FALSE),IF($AE35=2020,VLOOKUP(Brut!EL35,Semaines!$H$2:$L$523,5,FALSE),IF($AE35=2021,VLOOKUP(Brut!EL35,Semaines!$I$2:$L$523,4,FALSE),IF($AE35=2022,VLOOKUP(Brut!EL35,Semaines!$J$2:$L$523,3,FALSE),""))))))))))),IF(EG35="",IF($AE35=2013,VLOOKUP(Brut!EL35,Semaines!$A$2:$L$523,12,FALSE),IF($AE35=2014,VLOOKUP(Brut!EL35,Semaines!$B$2:$L$523,11,FALSE),IF($AE35=2015,VLOOKUP(Brut!EL35,Semaines!$C$2:$L$523,10,FALSE),IF($AE35=2016,VLOOKUP(Brut!EL35,Semaines!$D$2:$L$523,9,FALSE),IF($AE35=2017,VLOOKUP(Brut!EL35,Semaines!$E$2:$L$523,8,FALSE),IF($AE35=2018,VLOOKUP(Brut!EL35,Semaines!$F$2:$L$523,7,FALSE),IF($AE35=2019,VLOOKUP(Brut!EL35,Semaines!$G$2:$L$523,6,FALSE),IF($AE35=2020,VLOOKUP(Brut!EL35,Semaines!$H$2:$L$523,5,FALSE),IF($AE35=2021,VLOOKUP(Brut!EL35,Semaines!$I$2:$L$523,4,FALSE),IF($AE35=2022,VLOOKUP(Brut!EL35,Semaines!$J$2:$L$523,3,FALSE),"")))))))))),IF(EF35="","",IF($AE35=2013,VLOOKUP(Brut!EL35,Semaines!$A$2:$L$523,12,FALSE),IF($AE35=2014,VLOOKUP(Brut!EL35,Semaines!$B$2:$L$523,11,FALSE),IF($AE35=2015,VLOOKUP(Brut!EL35,Semaines!$C$2:$L$523,10,FALSE),IF($AE35=2016,VLOOKUP(Brut!EL35,Semaines!$D$2:$L$523,9,FALSE),IF($AE35=2017,VLOOKUP(Brut!EL35,Semaines!$E$2:$L$523,8,FALSE),IF($AE35=2018,VLOOKUP(Brut!EL35,Semaines!$F$2:$L$523,7,FALSE),IF($AE35=2019,VLOOKUP(Brut!EL35,Semaines!$G$2:$L$523,6,FALSE),IF($AE35=2020,VLOOKUP(Brut!EL35,Semaines!$H$2:$L$523,5,FALSE),IF($AE35=2021,VLOOKUP(Brut!EL35,Semaines!$I$2:$L$523,4,FALSE),IF($AE35=2022,VLOOKUP(Brut!EL35,Semaines!$J$2:$L$523,3,FALSE),""))))))))))))),IF(AND(MONTH(EI35)=12,_xlfn.ISOWEEKNUM(EI35)=1),YEAR(EI35)+1,YEAR(EI35)))</f>
        <v/>
      </c>
      <c r="EL35" s="135"/>
      <c r="EM35" s="136"/>
      <c r="EN35" s="210"/>
      <c r="EO35" s="209"/>
      <c r="EP35" s="208"/>
      <c r="EQ35" s="118" t="str">
        <f>IF($AE35=2013,VLOOKUP(Brut!ES35,Semaines!$A$2:$L$523,11,FALSE),IF($AE35=2014,VLOOKUP(Brut!ES35,Semaines!$B$2:$L$523,10,FALSE),IF($AE35=2015,VLOOKUP(Brut!ES35,Semaines!$C$2:$L$523,9,FALSE),IF($AE35=2016,VLOOKUP(Brut!ES35,Semaines!$D$2:$L$523,8,FALSE),IF($AE35=2017,VLOOKUP(Brut!ES35,Semaines!$E$2:$L$523,7,FALSE),IF($AE35=2018,VLOOKUP(Brut!ES35,Semaines!$F$2:$L$523,6,FALSE),IF($AE35=2019,VLOOKUP(Brut!ES35,Semaines!$G$2:$L$523,5,FALSE),IF($AE35=2020,VLOOKUP(Brut!ES35,Semaines!$H$2:$L$523,4,FALSE),IF($AE35=2021,VLOOKUP(Brut!ES35,Semaines!$I$2:$L$523,3,FALSE),IF($AE35=2022,VLOOKUP(Brut!ES35,Semaines!$J$2:$L$523,2,FALSE),""))))))))))</f>
        <v/>
      </c>
      <c r="ER35" s="119" t="str">
        <f>IF($AE35=2013,VLOOKUP(Brut!ES35,Semaines!$A$2:$L$523,12,FALSE),IF($AE35=2014,VLOOKUP(Brut!ES35,Semaines!$B$2:$L$523,11,FALSE),IF($AE35=2015,VLOOKUP(Brut!ES35,Semaines!$C$2:$L$523,10,FALSE),IF($AE35=2016,VLOOKUP(Brut!ES35,Semaines!$D$2:$L$523,9,FALSE),IF($AE35=2017,VLOOKUP(Brut!ES35,Semaines!$E$2:$L$523,8,FALSE),IF($AE35=2018,VLOOKUP(Brut!ES35,Semaines!$F$2:$L$523,7,FALSE),IF($AE35=2019,VLOOKUP(Brut!ES35,Semaines!$G$2:$L$523,6,FALSE),IF($AE35=2020,VLOOKUP(Brut!ES35,Semaines!$H$2:$L$523,5,FALSE),IF($AE35=2021,VLOOKUP(Brut!ES35,Semaines!$I$2:$L$523,4,FALSE),IF($AE35=2022,VLOOKUP(Brut!ES35,Semaines!$J$2:$L$523,3,FALSE),""))))))))))</f>
        <v/>
      </c>
      <c r="ES35" s="134"/>
      <c r="ET35" s="133"/>
      <c r="EU35" s="118" t="str">
        <f>IF($AE35=2013,VLOOKUP(Brut!EW35,Semaines!$A$2:$L$523,11,FALSE),IF($AE35=2014,VLOOKUP(Brut!EW35,Semaines!$B$2:$L$523,10,FALSE),IF($AE35=2015,VLOOKUP(Brut!EW35,Semaines!$C$2:$L$523,9,FALSE),IF($AE35=2016,VLOOKUP(Brut!EW35,Semaines!$D$2:$L$523,8,FALSE),IF($AE35=2017,VLOOKUP(Brut!EW35,Semaines!$E$2:$L$523,7,FALSE),IF($AE35=2018,VLOOKUP(Brut!EW35,Semaines!$F$2:$L$523,6,FALSE),IF($AE35=2019,VLOOKUP(Brut!EW35,Semaines!$G$2:$L$523,5,FALSE),IF($AE35=2020,VLOOKUP(Brut!EW35,Semaines!$H$2:$L$523,4,FALSE),IF($AE35=2021,VLOOKUP(Brut!EW35,Semaines!$I$2:$L$523,3,FALSE),IF($AE35=2022,VLOOKUP(Brut!EW35,Semaines!$J$2:$L$523,2,FALSE),""))))))))))</f>
        <v/>
      </c>
      <c r="EV35" s="119" t="str">
        <f>IF($AE35=2013,VLOOKUP(Brut!EW35,Semaines!$A$2:$L$523,12,FALSE),IF($AE35=2014,VLOOKUP(Brut!EW35,Semaines!$B$2:$L$523,11,FALSE),IF($AE35=2015,VLOOKUP(Brut!EW35,Semaines!$C$2:$L$523,10,FALSE),IF($AE35=2016,VLOOKUP(Brut!EW35,Semaines!$D$2:$L$523,9,FALSE),IF($AE35=2017,VLOOKUP(Brut!EW35,Semaines!$E$2:$L$523,8,FALSE),IF($AE35=2018,VLOOKUP(Brut!EW35,Semaines!$F$2:$L$523,7,FALSE),IF($AE35=2019,VLOOKUP(Brut!EW35,Semaines!$G$2:$L$523,6,FALSE),IF($AE35=2020,VLOOKUP(Brut!EW35,Semaines!$H$2:$L$523,5,FALSE),IF($AE35=2021,VLOOKUP(Brut!EW35,Semaines!$I$2:$L$523,4,FALSE),IF($AE35=2022,VLOOKUP(Brut!EW35,Semaines!$J$2:$L$523,3,FALSE),""))))))))))</f>
        <v/>
      </c>
      <c r="EW35" s="134"/>
      <c r="EX35" s="133"/>
      <c r="EY35" s="208"/>
      <c r="EZ35" s="118" t="str">
        <f>IF($AE35=2013,VLOOKUP(Brut!FB35,Semaines!$A$2:$L$523,11,FALSE),IF($AE35=2014,VLOOKUP(Brut!FB35,Semaines!$B$2:$L$523,10,FALSE),IF($AE35=2015,VLOOKUP(Brut!FB35,Semaines!$C$2:$L$523,9,FALSE),IF($AE35=2016,VLOOKUP(Brut!FB35,Semaines!$D$2:$L$523,8,FALSE),IF($AE35=2017,VLOOKUP(Brut!FB35,Semaines!$E$2:$L$523,7,FALSE),IF($AE35=2018,VLOOKUP(Brut!FB35,Semaines!$F$2:$L$523,6,FALSE),IF($AE35=2019,VLOOKUP(Brut!FB35,Semaines!$G$2:$L$523,5,FALSE),IF($AE35=2020,VLOOKUP(Brut!FB35,Semaines!$H$2:$L$523,4,FALSE),IF($AE35=2021,VLOOKUP(Brut!FB35,Semaines!$I$2:$L$523,3,FALSE),IF($AE35=2022,VLOOKUP(Brut!FB35,Semaines!$J$2:$L$523,2,FALSE),""))))))))))</f>
        <v/>
      </c>
      <c r="FA35" s="119" t="str">
        <f>IF($AE35=2013,VLOOKUP(Brut!FB35,Semaines!$A$2:$L$523,12,FALSE),IF($AE35=2014,VLOOKUP(Brut!FB35,Semaines!$B$2:$L$523,11,FALSE),IF($AE35=2015,VLOOKUP(Brut!FB35,Semaines!$C$2:$L$523,10,FALSE),IF($AE35=2016,VLOOKUP(Brut!FB35,Semaines!$D$2:$L$523,9,FALSE),IF($AE35=2017,VLOOKUP(Brut!FB35,Semaines!$E$2:$L$523,8,FALSE),IF($AE35=2018,VLOOKUP(Brut!FB35,Semaines!$F$2:$L$523,7,FALSE),IF($AE35=2019,VLOOKUP(Brut!FB35,Semaines!$G$2:$L$523,6,FALSE),IF($AE35=2020,VLOOKUP(Brut!FB35,Semaines!$H$2:$L$523,5,FALSE),IF($AE35=2021,VLOOKUP(Brut!FB35,Semaines!$I$2:$L$523,4,FALSE),IF($AE35=2022,VLOOKUP(Brut!FB35,Semaines!$J$2:$L$523,3,FALSE),""))))))))))</f>
        <v/>
      </c>
      <c r="FB35" s="134"/>
      <c r="FC35" s="133"/>
      <c r="FD35" s="210"/>
      <c r="FE35" s="209"/>
      <c r="FF35" s="118" t="str">
        <f>IF($AE35=2013,VLOOKUP(Brut!FH35,Semaines!$A$2:$L$523,11,FALSE),IF($AE35=2014,VLOOKUP(Brut!FH35,Semaines!$B$2:$L$523,10,FALSE),IF($AE35=2015,VLOOKUP(Brut!FH35,Semaines!$C$2:$L$523,9,FALSE),IF($AE35=2016,VLOOKUP(Brut!FH35,Semaines!$D$2:$L$523,8,FALSE),IF($AE35=2017,VLOOKUP(Brut!FH35,Semaines!$E$2:$L$523,7,FALSE),IF($AE35=2018,VLOOKUP(Brut!FH35,Semaines!$F$2:$L$523,6,FALSE),IF($AE35=2019,VLOOKUP(Brut!FH35,Semaines!$G$2:$L$523,5,FALSE),IF($AE35=2020,VLOOKUP(Brut!FH35,Semaines!$H$2:$L$523,4,FALSE),IF($AE35=2021,VLOOKUP(Brut!FH35,Semaines!$I$2:$L$523,3,FALSE),IF($AE35=2022,VLOOKUP(Brut!FH35,Semaines!$J$2:$L$523,2,FALSE),""))))))))))</f>
        <v/>
      </c>
      <c r="FG35" s="119" t="str">
        <f>IF($AE35=2013,VLOOKUP(Brut!FH35,Semaines!$A$2:$L$523,12,FALSE),IF($AE35=2014,VLOOKUP(Brut!FH35,Semaines!$B$2:$L$523,11,FALSE),IF($AE35=2015,VLOOKUP(Brut!FH35,Semaines!$C$2:$L$523,10,FALSE),IF($AE35=2016,VLOOKUP(Brut!FH35,Semaines!$D$2:$L$523,9,FALSE),IF($AE35=2017,VLOOKUP(Brut!FH35,Semaines!$E$2:$L$523,8,FALSE),IF($AE35=2018,VLOOKUP(Brut!FH35,Semaines!$F$2:$L$523,7,FALSE),IF($AE35=2019,VLOOKUP(Brut!FH35,Semaines!$G$2:$L$523,6,FALSE),IF($AE35=2020,VLOOKUP(Brut!FH35,Semaines!$H$2:$L$523,5,FALSE),IF($AE35=2021,VLOOKUP(Brut!FH35,Semaines!$I$2:$L$523,4,FALSE),IF($AE35=2022,VLOOKUP(Brut!FH35,Semaines!$J$2:$L$523,3,FALSE),""))))))))))</f>
        <v/>
      </c>
      <c r="FH35" s="134"/>
      <c r="FI35" s="133"/>
      <c r="FJ35" s="208"/>
      <c r="FK35" s="118" t="str">
        <f>IF($AE35=2013,VLOOKUP(Brut!FM35,Semaines!$A$2:$L$523,11,FALSE),IF($AE35=2014,VLOOKUP(Brut!FM35,Semaines!$B$2:$L$523,10,FALSE),IF($AE35=2015,VLOOKUP(Brut!FM35,Semaines!$C$2:$L$523,9,FALSE),IF($AE35=2016,VLOOKUP(Brut!FM35,Semaines!$D$2:$L$523,8,FALSE),IF($AE35=2017,VLOOKUP(Brut!FM35,Semaines!$E$2:$L$523,7,FALSE),IF($AE35=2018,VLOOKUP(Brut!FM35,Semaines!$F$2:$L$523,6,FALSE),IF($AE35=2019,VLOOKUP(Brut!FM35,Semaines!$G$2:$L$523,5,FALSE),IF($AE35=2020,VLOOKUP(Brut!FM35,Semaines!$H$2:$L$523,4,FALSE),IF($AE35=2021,VLOOKUP(Brut!FM35,Semaines!$I$2:$L$523,3,FALSE),IF($AE35=2022,VLOOKUP(Brut!FM35,Semaines!$J$2:$L$523,2,FALSE),""))))))))))</f>
        <v/>
      </c>
      <c r="FL35" s="119" t="str">
        <f>IF($AE35=2013,VLOOKUP(Brut!FM35,Semaines!$A$2:$L$523,12,FALSE),IF($AE35=2014,VLOOKUP(Brut!FM35,Semaines!$B$2:$L$523,11,FALSE),IF($AE35=2015,VLOOKUP(Brut!FM35,Semaines!$C$2:$L$523,10,FALSE),IF($AE35=2016,VLOOKUP(Brut!FM35,Semaines!$D$2:$L$523,9,FALSE),IF($AE35=2017,VLOOKUP(Brut!FM35,Semaines!$E$2:$L$523,8,FALSE),IF($AE35=2018,VLOOKUP(Brut!FM35,Semaines!$F$2:$L$523,7,FALSE),IF($AE35=2019,VLOOKUP(Brut!FM35,Semaines!$G$2:$L$523,6,FALSE),IF($AE35=2020,VLOOKUP(Brut!FM35,Semaines!$H$2:$L$523,5,FALSE),IF($AE35=2021,VLOOKUP(Brut!FM35,Semaines!$I$2:$L$523,4,FALSE),IF($AE35=2022,VLOOKUP(Brut!FM35,Semaines!$J$2:$L$523,3,FALSE),""))))))))))</f>
        <v/>
      </c>
      <c r="FM35" s="134"/>
      <c r="FN35" s="133"/>
      <c r="FO35" s="118" t="str">
        <f>IF($AE35=2013,VLOOKUP(Brut!FQ35,Semaines!$A$2:$L$523,11,FALSE),IF($AE35=2014,VLOOKUP(Brut!FQ35,Semaines!$B$2:$L$523,10,FALSE),IF($AE35=2015,VLOOKUP(Brut!FQ35,Semaines!$C$2:$L$523,9,FALSE),IF($AE35=2016,VLOOKUP(Brut!FQ35,Semaines!$D$2:$L$523,8,FALSE),IF($AE35=2017,VLOOKUP(Brut!FQ35,Semaines!$E$2:$L$523,7,FALSE),IF($AE35=2018,VLOOKUP(Brut!FQ35,Semaines!$F$2:$L$523,6,FALSE),IF($AE35=2019,VLOOKUP(Brut!FQ35,Semaines!$G$2:$L$523,5,FALSE),IF($AE35=2020,VLOOKUP(Brut!FQ35,Semaines!$H$2:$L$523,4,FALSE),IF($AE35=2021,VLOOKUP(Brut!FQ35,Semaines!$I$2:$L$523,3,FALSE),IF($AE35=2022,VLOOKUP(Brut!FQ35,Semaines!$J$2:$L$523,2,FALSE),""))))))))))</f>
        <v/>
      </c>
      <c r="FP35" s="119" t="str">
        <f>IF($AE35=2013,VLOOKUP(Brut!FQ35,Semaines!$A$2:$L$523,12,FALSE),IF($AE35=2014,VLOOKUP(Brut!FQ35,Semaines!$B$2:$L$523,11,FALSE),IF($AE35=2015,VLOOKUP(Brut!FQ35,Semaines!$C$2:$L$523,10,FALSE),IF($AE35=2016,VLOOKUP(Brut!FQ35,Semaines!$D$2:$L$523,9,FALSE),IF($AE35=2017,VLOOKUP(Brut!FQ35,Semaines!$E$2:$L$523,8,FALSE),IF($AE35=2018,VLOOKUP(Brut!FQ35,Semaines!$F$2:$L$523,7,FALSE),IF($AE35=2019,VLOOKUP(Brut!FQ35,Semaines!$G$2:$L$523,6,FALSE),IF($AE35=2020,VLOOKUP(Brut!FQ35,Semaines!$H$2:$L$523,5,FALSE),IF($AE35=2021,VLOOKUP(Brut!FQ35,Semaines!$I$2:$L$523,4,FALSE),IF($AE35=2022,VLOOKUP(Brut!FQ35,Semaines!$J$2:$L$523,3,FALSE),""))))))))))</f>
        <v/>
      </c>
      <c r="FQ35" s="134"/>
      <c r="FR35" s="133"/>
      <c r="FS35" s="208"/>
      <c r="FT35" s="208"/>
      <c r="FU35" s="118" t="str">
        <f>IF($AE35=2013,VLOOKUP(Brut!FW35,Semaines!$A$2:$L$523,11,FALSE),IF($AE35=2014,VLOOKUP(Brut!FW35,Semaines!$B$2:$L$523,10,FALSE),IF($AE35=2015,VLOOKUP(Brut!FW35,Semaines!$C$2:$L$523,9,FALSE),IF($AE35=2016,VLOOKUP(Brut!FW35,Semaines!$D$2:$L$523,8,FALSE),IF($AE35=2017,VLOOKUP(Brut!FW35,Semaines!$E$2:$L$523,7,FALSE),IF($AE35=2018,VLOOKUP(Brut!FW35,Semaines!$F$2:$L$523,6,FALSE),IF($AE35=2019,VLOOKUP(Brut!FW35,Semaines!$G$2:$L$523,5,FALSE),IF($AE35=2020,VLOOKUP(Brut!FW35,Semaines!$H$2:$L$523,4,FALSE),IF($AE35=2021,VLOOKUP(Brut!FW35,Semaines!$I$2:$L$523,3,FALSE),IF($AE35=2022,VLOOKUP(Brut!FW35,Semaines!$J$2:$L$523,2,FALSE),""))))))))))</f>
        <v/>
      </c>
      <c r="FV35" s="119" t="str">
        <f>IF($AE35=2013,VLOOKUP(Brut!FW35,Semaines!$A$2:$L$523,12,FALSE),IF($AE35=2014,VLOOKUP(Brut!FW35,Semaines!$B$2:$L$523,11,FALSE),IF($AE35=2015,VLOOKUP(Brut!FW35,Semaines!$C$2:$L$523,10,FALSE),IF($AE35=2016,VLOOKUP(Brut!FW35,Semaines!$D$2:$L$523,9,FALSE),IF($AE35=2017,VLOOKUP(Brut!FW35,Semaines!$E$2:$L$523,8,FALSE),IF($AE35=2018,VLOOKUP(Brut!FW35,Semaines!$F$2:$L$523,7,FALSE),IF($AE35=2019,VLOOKUP(Brut!FW35,Semaines!$G$2:$L$523,6,FALSE),IF($AE35=2020,VLOOKUP(Brut!FW35,Semaines!$H$2:$L$523,5,FALSE),IF($AE35=2021,VLOOKUP(Brut!FW35,Semaines!$I$2:$L$523,4,FALSE),IF($AE35=2022,VLOOKUP(Brut!FW35,Semaines!$J$2:$L$523,3,FALSE),""))))))))))</f>
        <v/>
      </c>
      <c r="FW35" s="134"/>
      <c r="FX35" s="133"/>
      <c r="FY35" s="118" t="str">
        <f>IF($AE35=2013,VLOOKUP(Brut!GA35,Semaines!$A$2:$L$523,11,FALSE),IF($AE35=2014,VLOOKUP(Brut!GA35,Semaines!$B$2:$L$523,10,FALSE),IF($AE35=2015,VLOOKUP(Brut!GA35,Semaines!$C$2:$L$523,9,FALSE),IF($AE35=2016,VLOOKUP(Brut!GA35,Semaines!$D$2:$L$523,8,FALSE),IF($AE35=2017,VLOOKUP(Brut!GA35,Semaines!$E$2:$L$523,7,FALSE),IF($AE35=2018,VLOOKUP(Brut!GA35,Semaines!$F$2:$L$523,6,FALSE),IF($AE35=2019,VLOOKUP(Brut!GA35,Semaines!$G$2:$L$523,5,FALSE),IF($AE35=2020,VLOOKUP(Brut!GA35,Semaines!$H$2:$L$523,4,FALSE),IF($AE35=2021,VLOOKUP(Brut!GA35,Semaines!$I$2:$L$523,3,FALSE),IF($AE35=2022,VLOOKUP(Brut!GA35,Semaines!$J$2:$L$523,2,FALSE),""))))))))))</f>
        <v/>
      </c>
      <c r="FZ35" s="119" t="str">
        <f>IF($AE35=2013,VLOOKUP(Brut!GA35,Semaines!$A$2:$L$523,12,FALSE),IF($AE35=2014,VLOOKUP(Brut!GA35,Semaines!$B$2:$L$523,11,FALSE),IF($AE35=2015,VLOOKUP(Brut!GA35,Semaines!$C$2:$L$523,10,FALSE),IF($AE35=2016,VLOOKUP(Brut!GA35,Semaines!$D$2:$L$523,9,FALSE),IF($AE35=2017,VLOOKUP(Brut!GA35,Semaines!$E$2:$L$523,8,FALSE),IF($AE35=2018,VLOOKUP(Brut!GA35,Semaines!$F$2:$L$523,7,FALSE),IF($AE35=2019,VLOOKUP(Brut!GA35,Semaines!$G$2:$L$523,6,FALSE),IF($AE35=2020,VLOOKUP(Brut!GA35,Semaines!$H$2:$L$523,5,FALSE),IF($AE35=2021,VLOOKUP(Brut!GA35,Semaines!$I$2:$L$523,4,FALSE),IF($AE35=2022,VLOOKUP(Brut!GA35,Semaines!$J$2:$L$523,3,FALSE),""))))))))))</f>
        <v/>
      </c>
      <c r="GA35" s="134"/>
      <c r="GB35" s="133"/>
      <c r="GC35" s="118" t="str">
        <f>IF($AE35=2013,VLOOKUP(Brut!GE35,Semaines!$A$2:$L$523,11,FALSE),IF($AE35=2014,VLOOKUP(Brut!GE35,Semaines!$B$2:$L$523,10,FALSE),IF($AE35=2015,VLOOKUP(Brut!GE35,Semaines!$C$2:$L$523,9,FALSE),IF($AE35=2016,VLOOKUP(Brut!GE35,Semaines!$D$2:$L$523,8,FALSE),IF($AE35=2017,VLOOKUP(Brut!GE35,Semaines!$E$2:$L$523,7,FALSE),IF($AE35=2018,VLOOKUP(Brut!GE35,Semaines!$F$2:$L$523,6,FALSE),IF($AE35=2019,VLOOKUP(Brut!GE35,Semaines!$G$2:$L$523,5,FALSE),IF($AE35=2020,VLOOKUP(Brut!GE35,Semaines!$H$2:$L$523,4,FALSE),IF($AE35=2021,VLOOKUP(Brut!GE35,Semaines!$I$2:$L$523,3,FALSE),IF($AE35=2022,VLOOKUP(Brut!GE35,Semaines!$J$2:$L$523,2,FALSE),""))))))))))</f>
        <v/>
      </c>
      <c r="GD35" s="119" t="str">
        <f>IF($AE35=2013,VLOOKUP(Brut!GE35,Semaines!$A$2:$L$523,12,FALSE),IF($AE35=2014,VLOOKUP(Brut!GE35,Semaines!$B$2:$L$523,11,FALSE),IF($AE35=2015,VLOOKUP(Brut!GE35,Semaines!$C$2:$L$523,10,FALSE),IF($AE35=2016,VLOOKUP(Brut!GE35,Semaines!$D$2:$L$523,9,FALSE),IF($AE35=2017,VLOOKUP(Brut!GE35,Semaines!$E$2:$L$523,8,FALSE),IF($AE35=2018,VLOOKUP(Brut!GE35,Semaines!$F$2:$L$523,7,FALSE),IF($AE35=2019,VLOOKUP(Brut!GE35,Semaines!$G$2:$L$523,6,FALSE),IF($AE35=2020,VLOOKUP(Brut!GE35,Semaines!$H$2:$L$523,5,FALSE),IF($AE35=2021,VLOOKUP(Brut!GE35,Semaines!$I$2:$L$523,4,FALSE),IF($AE35=2022,VLOOKUP(Brut!GE35,Semaines!$J$2:$L$523,3,FALSE),""))))))))))</f>
        <v/>
      </c>
      <c r="GE35" s="134"/>
      <c r="GF35" s="133"/>
      <c r="GG35" s="208"/>
      <c r="GH35" s="118" t="str">
        <f>IF($AE35=2013,VLOOKUP(Brut!GJ35,Semaines!$A$2:$L$523,11,FALSE),IF($AE35=2014,VLOOKUP(Brut!GJ35,Semaines!$B$2:$L$523,10,FALSE),IF($AE35=2015,VLOOKUP(Brut!GJ35,Semaines!$C$2:$L$523,9,FALSE),IF($AE35=2016,VLOOKUP(Brut!GJ35,Semaines!$D$2:$L$523,8,FALSE),IF($AE35=2017,VLOOKUP(Brut!GJ35,Semaines!$E$2:$L$523,7,FALSE),IF($AE35=2018,VLOOKUP(Brut!GJ35,Semaines!$F$2:$L$523,6,FALSE),IF($AE35=2019,VLOOKUP(Brut!GJ35,Semaines!$G$2:$L$523,5,FALSE),IF($AE35=2020,VLOOKUP(Brut!GJ35,Semaines!$H$2:$L$523,4,FALSE),IF($AE35=2021,VLOOKUP(Brut!GJ35,Semaines!$I$2:$L$523,3,FALSE),IF($AE35=2022,VLOOKUP(Brut!GJ35,Semaines!$J$2:$L$523,2,FALSE),""))))))))))</f>
        <v/>
      </c>
      <c r="GI35" s="119" t="str">
        <f>IF($AE35=2013,VLOOKUP(Brut!GJ35,Semaines!$A$2:$L$523,12,FALSE),IF($AE35=2014,VLOOKUP(Brut!GJ35,Semaines!$B$2:$L$523,11,FALSE),IF($AE35=2015,VLOOKUP(Brut!GJ35,Semaines!$C$2:$L$523,10,FALSE),IF($AE35=2016,VLOOKUP(Brut!GJ35,Semaines!$D$2:$L$523,9,FALSE),IF($AE35=2017,VLOOKUP(Brut!GJ35,Semaines!$E$2:$L$523,8,FALSE),IF($AE35=2018,VLOOKUP(Brut!GJ35,Semaines!$F$2:$L$523,7,FALSE),IF($AE35=2019,VLOOKUP(Brut!GJ35,Semaines!$G$2:$L$523,6,FALSE),IF($AE35=2020,VLOOKUP(Brut!GJ35,Semaines!$H$2:$L$523,5,FALSE),IF($AE35=2021,VLOOKUP(Brut!GJ35,Semaines!$I$2:$L$523,4,FALSE),IF($AE35=2022,VLOOKUP(Brut!GJ35,Semaines!$J$2:$L$523,3,FALSE),""))))))))))</f>
        <v/>
      </c>
      <c r="GJ35" s="134"/>
      <c r="GK35" s="133"/>
      <c r="GL35" s="118" t="str">
        <f>IF($AE35=2013,VLOOKUP(Brut!GN35,Semaines!$A$2:$L$523,11,FALSE),IF($AE35=2014,VLOOKUP(Brut!GN35,Semaines!$B$2:$L$523,10,FALSE),IF($AE35=2015,VLOOKUP(Brut!GN35,Semaines!$C$2:$L$523,9,FALSE),IF($AE35=2016,VLOOKUP(Brut!GN35,Semaines!$D$2:$L$523,8,FALSE),IF($AE35=2017,VLOOKUP(Brut!GN35,Semaines!$E$2:$L$523,7,FALSE),IF($AE35=2018,VLOOKUP(Brut!GN35,Semaines!$F$2:$L$523,6,FALSE),IF($AE35=2019,VLOOKUP(Brut!GN35,Semaines!$G$2:$L$523,5,FALSE),IF($AE35=2020,VLOOKUP(Brut!GN35,Semaines!$H$2:$L$523,4,FALSE),IF($AE35=2021,VLOOKUP(Brut!GN35,Semaines!$I$2:$L$523,3,FALSE),IF($AE35=2022,VLOOKUP(Brut!GN35,Semaines!$J$2:$L$523,2,FALSE),""))))))))))</f>
        <v/>
      </c>
      <c r="GM35" s="119" t="str">
        <f>IF($AE35=2013,VLOOKUP(Brut!GN35,Semaines!$A$2:$L$523,12,FALSE),IF($AE35=2014,VLOOKUP(Brut!GN35,Semaines!$B$2:$L$523,11,FALSE),IF($AE35=2015,VLOOKUP(Brut!GN35,Semaines!$C$2:$L$523,10,FALSE),IF($AE35=2016,VLOOKUP(Brut!GN35,Semaines!$D$2:$L$523,9,FALSE),IF($AE35=2017,VLOOKUP(Brut!GN35,Semaines!$E$2:$L$523,8,FALSE),IF($AE35=2018,VLOOKUP(Brut!GN35,Semaines!$F$2:$L$523,7,FALSE),IF($AE35=2019,VLOOKUP(Brut!GN35,Semaines!$G$2:$L$523,6,FALSE),IF($AE35=2020,VLOOKUP(Brut!GN35,Semaines!$H$2:$L$523,5,FALSE),IF($AE35=2021,VLOOKUP(Brut!GN35,Semaines!$I$2:$L$523,4,FALSE),IF($AE35=2022,VLOOKUP(Brut!GN35,Semaines!$J$2:$L$523,3,FALSE),""))))))))))</f>
        <v/>
      </c>
      <c r="GN35" s="134"/>
      <c r="GO35" s="133"/>
      <c r="GP35" s="210"/>
      <c r="GQ35" s="211"/>
      <c r="GR35" s="210"/>
      <c r="GS35" s="209"/>
      <c r="GT35" s="211"/>
      <c r="GU35" s="209"/>
      <c r="GV35" s="118" t="str">
        <f>IF($AE35=2013,VLOOKUP(Brut!GX35,Semaines!$A$2:$L$523,11,FALSE),IF($AE35=2014,VLOOKUP(Brut!GX35,Semaines!$B$2:$L$523,10,FALSE),IF($AE35=2015,VLOOKUP(Brut!GX35,Semaines!$C$2:$L$523,9,FALSE),IF($AE35=2016,VLOOKUP(Brut!GX35,Semaines!$D$2:$L$523,8,FALSE),IF($AE35=2017,VLOOKUP(Brut!GX35,Semaines!$E$2:$L$523,7,FALSE),IF($AE35=2018,VLOOKUP(Brut!GX35,Semaines!$F$2:$L$523,6,FALSE),IF($AE35=2019,VLOOKUP(Brut!GX35,Semaines!$G$2:$L$523,5,FALSE),IF($AE35=2020,VLOOKUP(Brut!GX35,Semaines!$H$2:$L$523,4,FALSE),IF($AE35=2021,VLOOKUP(Brut!GX35,Semaines!$I$2:$L$523,3,FALSE),IF($AE35=2022,VLOOKUP(Brut!GX35,Semaines!$J$2:$L$523,2,FALSE),""))))))))))</f>
        <v/>
      </c>
      <c r="GW35" s="119" t="str">
        <f>IF($AE35=2013,VLOOKUP(Brut!GX35,Semaines!$A$2:$L$523,12,FALSE),IF($AE35=2014,VLOOKUP(Brut!GX35,Semaines!$B$2:$L$523,11,FALSE),IF($AE35=2015,VLOOKUP(Brut!GX35,Semaines!$C$2:$L$523,10,FALSE),IF($AE35=2016,VLOOKUP(Brut!GX35,Semaines!$D$2:$L$523,9,FALSE),IF($AE35=2017,VLOOKUP(Brut!GX35,Semaines!$E$2:$L$523,8,FALSE),IF($AE35=2018,VLOOKUP(Brut!GX35,Semaines!$F$2:$L$523,7,FALSE),IF($AE35=2019,VLOOKUP(Brut!GX35,Semaines!$G$2:$L$523,6,FALSE),IF($AE35=2020,VLOOKUP(Brut!GX35,Semaines!$H$2:$L$523,5,FALSE),IF($AE35=2021,VLOOKUP(Brut!GX35,Semaines!$I$2:$L$523,4,FALSE),IF($AE35=2022,VLOOKUP(Brut!GX35,Semaines!$J$2:$L$523,3,FALSE),""))))))))))</f>
        <v/>
      </c>
      <c r="GX35" s="134"/>
      <c r="GY35" s="133"/>
      <c r="GZ35" s="208"/>
      <c r="HA35" s="214"/>
      <c r="HB35" s="215"/>
      <c r="HC35" s="182"/>
      <c r="HD35" s="209"/>
      <c r="HE35" s="208"/>
      <c r="HF35" s="118" t="str">
        <f>IF($AE35=2013,VLOOKUP(Brut!HH35,Semaines!$A$2:$L$523,11,FALSE),IF($AE35=2014,VLOOKUP(Brut!HH35,Semaines!$B$2:$L$523,10,FALSE),IF($AE35=2015,VLOOKUP(Brut!HH35,Semaines!$C$2:$L$523,9,FALSE),IF($AE35=2016,VLOOKUP(Brut!HH35,Semaines!$D$2:$L$523,8,FALSE),IF($AE35=2017,VLOOKUP(Brut!HH35,Semaines!$E$2:$L$523,7,FALSE),IF($AE35=2018,VLOOKUP(Brut!HH35,Semaines!$F$2:$L$523,6,FALSE),IF($AE35=2019,VLOOKUP(Brut!HH35,Semaines!$G$2:$L$523,5,FALSE),IF($AE35=2020,VLOOKUP(Brut!HH35,Semaines!$H$2:$L$523,4,FALSE),IF($AE35=2021,VLOOKUP(Brut!HH35,Semaines!$I$2:$L$523,3,FALSE),IF($AE35=2022,VLOOKUP(Brut!HH35,Semaines!$J$2:$L$523,2,FALSE),""))))))))))</f>
        <v/>
      </c>
      <c r="HG35" s="119" t="str">
        <f>IF($AE35=2013,VLOOKUP(Brut!HH35,Semaines!$A$2:$L$523,12,FALSE),IF($AE35=2014,VLOOKUP(Brut!HH35,Semaines!$B$2:$L$523,11,FALSE),IF($AE35=2015,VLOOKUP(Brut!HH35,Semaines!$C$2:$L$523,10,FALSE),IF($AE35=2016,VLOOKUP(Brut!HH35,Semaines!$D$2:$L$523,9,FALSE),IF($AE35=2017,VLOOKUP(Brut!HH35,Semaines!$E$2:$L$523,8,FALSE),IF($AE35=2018,VLOOKUP(Brut!HH35,Semaines!$F$2:$L$523,7,FALSE),IF($AE35=2019,VLOOKUP(Brut!HH35,Semaines!$G$2:$L$523,6,FALSE),IF($AE35=2020,VLOOKUP(Brut!HH35,Semaines!$H$2:$L$523,5,FALSE),IF($AE35=2021,VLOOKUP(Brut!HH35,Semaines!$I$2:$L$523,4,FALSE),IF($AE35=2022,VLOOKUP(Brut!HH35,Semaines!$J$2:$L$523,3,FALSE),""))))))))))</f>
        <v/>
      </c>
      <c r="HH35" s="134"/>
      <c r="HI35" s="133"/>
      <c r="HJ35" s="210"/>
      <c r="HK35" s="209"/>
      <c r="HL35" s="118" t="str">
        <f>IF($AE35=2013,VLOOKUP(Brut!HN35,Semaines!$A$2:$L$523,11,FALSE),IF($AE35=2014,VLOOKUP(Brut!HN35,Semaines!$B$2:$L$523,10,FALSE),IF($AE35=2015,VLOOKUP(Brut!HN35,Semaines!$C$2:$L$523,9,FALSE),IF($AE35=2016,VLOOKUP(Brut!HN35,Semaines!$D$2:$L$523,8,FALSE),IF($AE35=2017,VLOOKUP(Brut!HN35,Semaines!$E$2:$L$523,7,FALSE),IF($AE35=2018,VLOOKUP(Brut!HN35,Semaines!$F$2:$L$523,6,FALSE),IF($AE35=2019,VLOOKUP(Brut!HN35,Semaines!$G$2:$L$523,5,FALSE),IF($AE35=2020,VLOOKUP(Brut!HN35,Semaines!$H$2:$L$523,4,FALSE),IF($AE35=2021,VLOOKUP(Brut!HN35,Semaines!$I$2:$L$523,3,FALSE),IF($AE35=2022,VLOOKUP(Brut!HN35,Semaines!$J$2:$L$523,2,FALSE),""))))))))))</f>
        <v/>
      </c>
      <c r="HM35" s="119" t="str">
        <f>IF($AE35=2013,VLOOKUP(Brut!HN35,Semaines!$A$2:$L$523,12,FALSE),IF($AE35=2014,VLOOKUP(Brut!HN35,Semaines!$B$2:$L$523,11,FALSE),IF($AE35=2015,VLOOKUP(Brut!HN35,Semaines!$C$2:$L$523,10,FALSE),IF($AE35=2016,VLOOKUP(Brut!HN35,Semaines!$D$2:$L$523,9,FALSE),IF($AE35=2017,VLOOKUP(Brut!HN35,Semaines!$E$2:$L$523,8,FALSE),IF($AE35=2018,VLOOKUP(Brut!HN35,Semaines!$F$2:$L$523,7,FALSE),IF($AE35=2019,VLOOKUP(Brut!HN35,Semaines!$G$2:$L$523,6,FALSE),IF($AE35=2020,VLOOKUP(Brut!HN35,Semaines!$H$2:$L$523,5,FALSE),IF($AE35=2021,VLOOKUP(Brut!HN35,Semaines!$I$2:$L$523,4,FALSE),IF($AE35=2022,VLOOKUP(Brut!HN35,Semaines!$J$2:$L$523,3,FALSE),""))))))))))</f>
        <v/>
      </c>
      <c r="HN35" s="134"/>
      <c r="HO35" s="133"/>
      <c r="HP35" s="210"/>
      <c r="HQ35" s="211"/>
      <c r="HR35" s="210"/>
      <c r="HS35" s="209"/>
      <c r="HT35" s="209"/>
      <c r="HU35" s="208"/>
      <c r="HV35" s="208"/>
      <c r="HW35" s="210"/>
      <c r="HX35" s="209"/>
      <c r="HY35" s="229" t="str">
        <f>IF($AE35=2013,VLOOKUP(Brut!IA35,Semaines!$A$2:$L$523,11,FALSE),IF($AE35=2014,VLOOKUP(Brut!IA35,Semaines!$B$2:$L$523,10,FALSE),IF($AE35=2015,VLOOKUP(Brut!IA35,Semaines!$C$2:$L$523,9,FALSE),IF($AE35=2016,VLOOKUP(Brut!IA35,Semaines!$D$2:$L$523,8,FALSE),IF($AE35=2017,VLOOKUP(Brut!IA35,Semaines!$E$2:$L$523,7,FALSE),IF($AE35=2018,VLOOKUP(Brut!IA35,Semaines!$F$2:$L$523,6,FALSE),IF($AE35=2019,VLOOKUP(Brut!IA35,Semaines!$G$2:$L$523,5,FALSE),IF($AE35=2020,VLOOKUP(Brut!IA35,Semaines!$H$2:$L$523,4,FALSE),IF($AE35=2021,VLOOKUP(Brut!IA35,Semaines!$I$2:$L$523,3,FALSE),IF($AE35=2022,VLOOKUP(Brut!IA35,Semaines!$J$2:$L$523,2,FALSE),""))))))))))</f>
        <v/>
      </c>
      <c r="HZ35" s="119" t="str">
        <f>IF($AE35=2013,VLOOKUP(Brut!IA35,Semaines!$A$2:$L$523,12,FALSE),IF($AE35=2014,VLOOKUP(Brut!IA35,Semaines!$B$2:$L$523,11,FALSE),IF($AE35=2015,VLOOKUP(Brut!IA35,Semaines!$C$2:$L$523,10,FALSE),IF($AE35=2016,VLOOKUP(Brut!IA35,Semaines!$D$2:$L$523,9,FALSE),IF($AE35=2017,VLOOKUP(Brut!IA35,Semaines!$E$2:$L$523,8,FALSE),IF($AE35=2018,VLOOKUP(Brut!IA35,Semaines!$F$2:$L$523,7,FALSE),IF($AE35=2019,VLOOKUP(Brut!IA35,Semaines!$G$2:$L$523,6,FALSE),IF($AE35=2020,VLOOKUP(Brut!IA35,Semaines!$H$2:$L$523,5,FALSE),IF($AE35=2021,VLOOKUP(Brut!IA35,Semaines!$I$2:$L$523,4,FALSE),IF($AE35=2022,VLOOKUP(Brut!IA35,Semaines!$J$2:$L$523,3,FALSE),""))))))))))</f>
        <v/>
      </c>
      <c r="IA35" s="134"/>
      <c r="IB35" s="133"/>
      <c r="IC35" s="118" t="str">
        <f>IF($AE35=2013,VLOOKUP(Brut!IE35,Semaines!$A$2:$L$523,11,FALSE),IF($AE35=2014,VLOOKUP(Brut!IE35,Semaines!$B$2:$L$523,10,FALSE),IF($AE35=2015,VLOOKUP(Brut!IE35,Semaines!$C$2:$L$523,9,FALSE),IF($AE35=2016,VLOOKUP(Brut!IE35,Semaines!$D$2:$L$523,8,FALSE),IF($AE35=2017,VLOOKUP(Brut!IE35,Semaines!$E$2:$L$523,7,FALSE),IF($AE35=2018,VLOOKUP(Brut!IE35,Semaines!$F$2:$L$523,6,FALSE),IF($AE35=2019,VLOOKUP(Brut!IE35,Semaines!$G$2:$L$523,5,FALSE),IF($AE35=2020,VLOOKUP(Brut!IE35,Semaines!$H$2:$L$523,4,FALSE),IF($AE35=2021,VLOOKUP(Brut!IE35,Semaines!$I$2:$L$523,3,FALSE),IF($AE35=2022,VLOOKUP(Brut!IE35,Semaines!$J$2:$L$523,2,FALSE),""))))))))))</f>
        <v/>
      </c>
      <c r="ID35" s="119" t="str">
        <f>IF($AE35=2013,VLOOKUP(Brut!IE35,Semaines!$A$2:$L$523,12,FALSE),IF($AE35=2014,VLOOKUP(Brut!IE35,Semaines!$B$2:$L$523,11,FALSE),IF($AE35=2015,VLOOKUP(Brut!IE35,Semaines!$C$2:$L$523,10,FALSE),IF($AE35=2016,VLOOKUP(Brut!IE35,Semaines!$D$2:$L$523,9,FALSE),IF($AE35=2017,VLOOKUP(Brut!IE35,Semaines!$E$2:$L$523,8,FALSE),IF($AE35=2018,VLOOKUP(Brut!IE35,Semaines!$F$2:$L$523,7,FALSE),IF($AE35=2019,VLOOKUP(Brut!IE35,Semaines!$G$2:$L$523,6,FALSE),IF($AE35=2020,VLOOKUP(Brut!IE35,Semaines!$H$2:$L$523,5,FALSE),IF($AE35=2021,VLOOKUP(Brut!IE35,Semaines!$I$2:$L$523,4,FALSE),IF($AE35=2022,VLOOKUP(Brut!IE35,Semaines!$J$2:$L$523,3,FALSE),""))))))))))</f>
        <v/>
      </c>
      <c r="IE35" s="134"/>
      <c r="IF35" s="133"/>
      <c r="IG35" s="128" t="str">
        <f>IF(Import!AY25=0,"",Import!AY25)</f>
        <v/>
      </c>
      <c r="IH35" s="118" t="str">
        <f t="array" ref="IH35">IFERROR(IF(IG35="",IF(IE35="",IF(IC35="","",IF($AE35=2013,VLOOKUP(Brut!IE35+1,Semaines!$A$2:$L$523,11,FALSE),IF($AE35=2014,VLOOKUP(Brut!IE35+1,Semaines!$B$2:$L$523,10,FALSE),IF($AE35=2015,VLOOKUP(Brut!IE35+1,Semaines!$C$2:$L$523,9,FALSE),IF($AE35=2016,VLOOKUP(Brut!IE35+1,Semaines!$D$2:$L$523,8,FALSE),IF($AE35=2017,VLOOKUP(Brut!IE35+1,Semaines!$E$2:$L$523,7,FALSE),IF($AE35=2018,VLOOKUP(Brut!IE35+1,Semaines!$F$2:$L$523,6,FALSE),IF($AE35=2019,VLOOKUP(Brut!IE35+1,Semaines!$G$2:$L$523,5,FALSE),IF($AE35=2020,VLOOKUP(Brut!IE35+1,Semaines!$H$2:$L$523,4,FALSE),IF($AE35=2021,VLOOKUP(Brut!IE35+1,Semaines!$I$2:$L$523,3,FALSE),IF($AE35=2022,VLOOKUP(Brut!IE35+1,Semaines!$J$2:$L$523,2,FALSE),""))))))))))),IF(IF35="",IF($AE35=2013,VLOOKUP(Brut!IE35+1,Semaines!$A$2:$L$523,11,FALSE),IF($AE35=2014,VLOOKUP(Brut!IE35+1,Semaines!$B$2:$L$523,10,FALSE),IF($AE35=2015,VLOOKUP(Brut!IE35+1,Semaines!$C$2:$L$523,9,FALSE),IF($AE35=2016,VLOOKUP(Brut!IE35+1,Semaines!$D$2:$L$523,8,FALSE),IF($AE35=2017,VLOOKUP(Brut!IE35+1,Semaines!$E$2:$L$523,7,FALSE),IF($AE35=2018,VLOOKUP(Brut!IE35+1,Semaines!$F$2:$L$523,6,FALSE),IF($AE35=2019,VLOOKUP(Brut!IE35+1,Semaines!$G$2:$L$523,5,FALSE),IF($AE35=2020,VLOOKUP(Brut!IE35+1,Semaines!$H$2:$L$523,4,FALSE),IF($AE35=2021,VLOOKUP(Brut!IE35+1,Semaines!$I$2:$L$523,3,FALSE),IF($AE35=2022,VLOOKUP(Brut!IE35+1,Semaines!$J$2:$L$523,2,FALSE),"")))))))))),IF($AE35=2013,VLOOKUP(Brut!IG35+1,Semaines!$A$2:$L$523,11,FALSE),IF($AE35=2014,VLOOKUP(Brut!IG35+1,Semaines!$B$2:$L$523,10,FALSE),IF($AE35=2015,VLOOKUP(Brut!IG35+1,Semaines!$C$2:$L$523,9,FALSE),IF($AE35=2016,VLOOKUP(Brut!IG35+1,Semaines!$D$2:$L$523,8,FALSE),IF($AE35=2017,VLOOKUP(Brut!IG35+1,Semaines!$E$2:$L$523,7,FALSE),IF($AE35=2018,VLOOKUP(Brut!IG35+1,Semaines!$F$2:$L$523,6,FALSE),IF($AE35=2019,VLOOKUP(Brut!IG35+1,Semaines!$G$2:$L$523,5,FALSE),IF($AE35=2020,VLOOKUP(Brut!IG35+1,Semaines!$H$2:$L$523,4,FALSE),IF($AE35=2021,VLOOKUP(Brut!IG35+1,Semaines!$I$2:$L$523,3,FALSE),IF($AE35=2022,VLOOKUP(Brut!IG35+1,Semaines!$J$2:$L$523,2,FALSE),"")))))))))))),_xlfn.ISOWEEKNUM(IG35)),"")</f>
        <v/>
      </c>
      <c r="II35" s="119" t="str">
        <f>IF(IG35="",IF(IF35="",IF(ID35="","",IF($AE35=2013,VLOOKUP(Brut!IJ35,Semaines!$A$2:$L$523,12,FALSE),IF($AE35=2014,VLOOKUP(Brut!IJ35,Semaines!$B$2:$L$523,11,FALSE),IF($AE35=2015,VLOOKUP(Brut!IJ35,Semaines!$C$2:$L$523,10,FALSE),IF($AE35=2016,VLOOKUP(Brut!IJ35,Semaines!$D$2:$L$523,9,FALSE),IF($AE35=2017,VLOOKUP(Brut!IJ35,Semaines!$E$2:$L$523,8,FALSE),IF($AE35=2018,VLOOKUP(Brut!IJ35,Semaines!$F$2:$L$523,7,FALSE),IF($AE35=2019,VLOOKUP(Brut!IJ35,Semaines!$G$2:$L$523,6,FALSE),IF($AE35=2020,VLOOKUP(Brut!IJ35,Semaines!$H$2:$L$523,5,FALSE),IF($AE35=2021,VLOOKUP(Brut!IJ35,Semaines!$I$2:$L$523,4,FALSE),IF($AE35=2022,VLOOKUP(Brut!IJ35,Semaines!$J$2:$L$523,3,FALSE),""))))))))))),IF(IE35="",IF($AE35=2013,VLOOKUP(Brut!IJ35,Semaines!$A$2:$L$523,12,FALSE),IF($AE35=2014,VLOOKUP(Brut!IJ35,Semaines!$B$2:$L$523,11,FALSE),IF($AE35=2015,VLOOKUP(Brut!IJ35,Semaines!$C$2:$L$523,10,FALSE),IF($AE35=2016,VLOOKUP(Brut!IJ35,Semaines!$D$2:$L$523,9,FALSE),IF($AE35=2017,VLOOKUP(Brut!IJ35,Semaines!$E$2:$L$523,8,FALSE),IF($AE35=2018,VLOOKUP(Brut!IJ35,Semaines!$F$2:$L$523,7,FALSE),IF($AE35=2019,VLOOKUP(Brut!IJ35,Semaines!$G$2:$L$523,6,FALSE),IF($AE35=2020,VLOOKUP(Brut!IJ35,Semaines!$H$2:$L$523,5,FALSE),IF($AE35=2021,VLOOKUP(Brut!IJ35,Semaines!$I$2:$L$523,4,FALSE),IF($AE35=2022,VLOOKUP(Brut!IJ35,Semaines!$J$2:$L$523,3,FALSE),"")))))))))),IF(ID35="","",IF($AE35=2013,VLOOKUP(Brut!IJ35,Semaines!$A$2:$L$523,12,FALSE),IF($AE35=2014,VLOOKUP(Brut!IJ35,Semaines!$B$2:$L$523,11,FALSE),IF($AE35=2015,VLOOKUP(Brut!IJ35,Semaines!$C$2:$L$523,10,FALSE),IF($AE35=2016,VLOOKUP(Brut!IJ35,Semaines!$D$2:$L$523,9,FALSE),IF($AE35=2017,VLOOKUP(Brut!IJ35,Semaines!$E$2:$L$523,8,FALSE),IF($AE35=2018,VLOOKUP(Brut!IJ35,Semaines!$F$2:$L$523,7,FALSE),IF($AE35=2019,VLOOKUP(Brut!IJ35,Semaines!$G$2:$L$523,6,FALSE),IF($AE35=2020,VLOOKUP(Brut!IJ35,Semaines!$H$2:$L$523,5,FALSE),IF($AE35=2021,VLOOKUP(Brut!IJ35,Semaines!$I$2:$L$523,4,FALSE),IF($AE35=2022,VLOOKUP(Brut!IJ35,Semaines!$J$2:$L$523,3,FALSE),""))))))))))))),IF(AND(MONTH(IG35)=12,_xlfn.ISOWEEKNUM(IG35)=1),YEAR(IG35)+1,YEAR(IG35)))</f>
        <v/>
      </c>
      <c r="IJ35" s="135"/>
      <c r="IK35" s="136"/>
      <c r="IL35" s="208"/>
      <c r="IM35" s="118" t="str">
        <f>IF($AE35=2013,VLOOKUP(Brut!IO35,Semaines!$A$2:$L$523,11,FALSE),IF($AE35=2014,VLOOKUP(Brut!IO35,Semaines!$B$2:$L$523,10,FALSE),IF($AE35=2015,VLOOKUP(Brut!IO35,Semaines!$C$2:$L$523,9,FALSE),IF($AE35=2016,VLOOKUP(Brut!IO35,Semaines!$D$2:$L$523,8,FALSE),IF($AE35=2017,VLOOKUP(Brut!IO35,Semaines!$E$2:$L$523,7,FALSE),IF($AE35=2018,VLOOKUP(Brut!IO35,Semaines!$F$2:$L$523,6,FALSE),IF($AE35=2019,VLOOKUP(Brut!IO35,Semaines!$G$2:$L$523,5,FALSE),IF($AE35=2020,VLOOKUP(Brut!IO35,Semaines!$H$2:$L$523,4,FALSE),IF($AE35=2021,VLOOKUP(Brut!IO35,Semaines!$I$2:$L$523,3,FALSE),IF($AE35=2022,VLOOKUP(Brut!IO35,Semaines!$J$2:$L$523,2,FALSE),""))))))))))</f>
        <v/>
      </c>
      <c r="IN35" s="119" t="str">
        <f>IF($AE35=2013,VLOOKUP(Brut!IO35,Semaines!$A$2:$L$523,12,FALSE),IF($AE35=2014,VLOOKUP(Brut!IO35,Semaines!$B$2:$L$523,11,FALSE),IF($AE35=2015,VLOOKUP(Brut!IO35,Semaines!$C$2:$L$523,10,FALSE),IF($AE35=2016,VLOOKUP(Brut!IO35,Semaines!$D$2:$L$523,9,FALSE),IF($AE35=2017,VLOOKUP(Brut!IO35,Semaines!$E$2:$L$523,8,FALSE),IF($AE35=2018,VLOOKUP(Brut!IO35,Semaines!$F$2:$L$523,7,FALSE),IF($AE35=2019,VLOOKUP(Brut!IO35,Semaines!$G$2:$L$523,6,FALSE),IF($AE35=2020,VLOOKUP(Brut!IO35,Semaines!$H$2:$L$523,5,FALSE),IF($AE35=2021,VLOOKUP(Brut!IO35,Semaines!$I$2:$L$523,4,FALSE),IF($AE35=2022,VLOOKUP(Brut!IO35,Semaines!$J$2:$L$523,3,FALSE),""))))))))))</f>
        <v/>
      </c>
      <c r="IO35" s="134"/>
      <c r="IP35" s="133"/>
      <c r="IQ35" s="118" t="str">
        <f>IF($AE35=2013,VLOOKUP(Brut!IS35,Semaines!$A$2:$L$523,11,FALSE),IF($AE35=2014,VLOOKUP(Brut!IS35,Semaines!$B$2:$L$523,10,FALSE),IF($AE35=2015,VLOOKUP(Brut!IS35,Semaines!$C$2:$L$523,9,FALSE),IF($AE35=2016,VLOOKUP(Brut!IS35,Semaines!$D$2:$L$523,8,FALSE),IF($AE35=2017,VLOOKUP(Brut!IS35,Semaines!$E$2:$L$523,7,FALSE),IF($AE35=2018,VLOOKUP(Brut!IS35,Semaines!$F$2:$L$523,6,FALSE),IF($AE35=2019,VLOOKUP(Brut!IS35,Semaines!$G$2:$L$523,5,FALSE),IF($AE35=2020,VLOOKUP(Brut!IS35,Semaines!$H$2:$L$523,4,FALSE),IF($AE35=2021,VLOOKUP(Brut!IS35,Semaines!$I$2:$L$523,3,FALSE),IF($AE35=2022,VLOOKUP(Brut!IS35,Semaines!$J$2:$L$523,2,FALSE),""))))))))))</f>
        <v/>
      </c>
      <c r="IR35" s="119" t="str">
        <f>IF($AE35=2013,VLOOKUP(Brut!IS35,Semaines!$A$2:$L$523,12,FALSE),IF($AE35=2014,VLOOKUP(Brut!IS35,Semaines!$B$2:$L$523,11,FALSE),IF($AE35=2015,VLOOKUP(Brut!IS35,Semaines!$C$2:$L$523,10,FALSE),IF($AE35=2016,VLOOKUP(Brut!IS35,Semaines!$D$2:$L$523,9,FALSE),IF($AE35=2017,VLOOKUP(Brut!IS35,Semaines!$E$2:$L$523,8,FALSE),IF($AE35=2018,VLOOKUP(Brut!IS35,Semaines!$F$2:$L$523,7,FALSE),IF($AE35=2019,VLOOKUP(Brut!IS35,Semaines!$G$2:$L$523,6,FALSE),IF($AE35=2020,VLOOKUP(Brut!IS35,Semaines!$H$2:$L$523,5,FALSE),IF($AE35=2021,VLOOKUP(Brut!IS35,Semaines!$I$2:$L$523,4,FALSE),IF($AE35=2022,VLOOKUP(Brut!IS35,Semaines!$J$2:$L$523,3,FALSE),""))))))))))</f>
        <v/>
      </c>
      <c r="IS35" s="134"/>
      <c r="IT35" s="230"/>
      <c r="IU35" s="210"/>
      <c r="IV35" s="209"/>
      <c r="IW35" s="208"/>
      <c r="IX35" s="208"/>
      <c r="IY35" s="118" t="str">
        <f>IF($AE35=2013,VLOOKUP(Brut!JA35,Semaines!$A$2:$L$523,11,FALSE),IF($AE35=2014,VLOOKUP(Brut!JA35,Semaines!$B$2:$L$523,10,FALSE),IF($AE35=2015,VLOOKUP(Brut!JA35,Semaines!$C$2:$L$523,9,FALSE),IF($AE35=2016,VLOOKUP(Brut!JA35,Semaines!$D$2:$L$523,8,FALSE),IF($AE35=2017,VLOOKUP(Brut!JA35,Semaines!$E$2:$L$523,7,FALSE),IF($AE35=2018,VLOOKUP(Brut!JA35,Semaines!$F$2:$L$523,6,FALSE),IF($AE35=2019,VLOOKUP(Brut!JA35,Semaines!$G$2:$L$523,5,FALSE),IF($AE35=2020,VLOOKUP(Brut!JA35,Semaines!$H$2:$L$523,4,FALSE),IF($AE35=2021,VLOOKUP(Brut!JA35,Semaines!$I$2:$L$523,3,FALSE),IF($AE35=2022,VLOOKUP(Brut!JA35,Semaines!$J$2:$L$523,2,FALSE),""))))))))))</f>
        <v/>
      </c>
      <c r="IZ35" s="119" t="str">
        <f>IF($AE35=2013,VLOOKUP(Brut!JA35,Semaines!$A$2:$L$523,12,FALSE),IF($AE35=2014,VLOOKUP(Brut!JA35,Semaines!$B$2:$L$523,11,FALSE),IF($AE35=2015,VLOOKUP(Brut!JA35,Semaines!$C$2:$L$523,10,FALSE),IF($AE35=2016,VLOOKUP(Brut!JA35,Semaines!$D$2:$L$523,9,FALSE),IF($AE35=2017,VLOOKUP(Brut!JA35,Semaines!$E$2:$L$523,8,FALSE),IF($AE35=2018,VLOOKUP(Brut!JA35,Semaines!$F$2:$L$523,7,FALSE),IF($AE35=2019,VLOOKUP(Brut!JA35,Semaines!$G$2:$L$523,6,FALSE),IF($AE35=2020,VLOOKUP(Brut!JA35,Semaines!$H$2:$L$523,5,FALSE),IF($AE35=2021,VLOOKUP(Brut!JA35,Semaines!$I$2:$L$523,4,FALSE),IF($AE35=2022,VLOOKUP(Brut!JA35,Semaines!$J$2:$L$523,3,FALSE),""))))))))))</f>
        <v/>
      </c>
      <c r="JA35" s="134"/>
      <c r="JB35" s="133"/>
      <c r="JC35" s="210"/>
      <c r="JD35" s="211"/>
      <c r="JE35" s="210"/>
      <c r="JF35" s="209"/>
      <c r="JG35" s="208"/>
      <c r="JH35" s="118" t="str">
        <f>IF($AE35=2013,VLOOKUP(Brut!JJ35,Semaines!$A$2:$L$523,11,FALSE),IF($AE35=2014,VLOOKUP(Brut!JJ35,Semaines!$B$2:$L$523,10,FALSE),IF($AE35=2015,VLOOKUP(Brut!JJ35,Semaines!$C$2:$L$523,9,FALSE),IF($AE35=2016,VLOOKUP(Brut!JJ35,Semaines!$D$2:$L$523,8,FALSE),IF($AE35=2017,VLOOKUP(Brut!JJ35,Semaines!$E$2:$L$523,7,FALSE),IF($AE35=2018,VLOOKUP(Brut!JJ35,Semaines!$F$2:$L$523,6,FALSE),IF($AE35=2019,VLOOKUP(Brut!JJ35,Semaines!$G$2:$L$523,5,FALSE),IF($AE35=2020,VLOOKUP(Brut!JJ35,Semaines!$H$2:$L$523,4,FALSE),IF($AE35=2021,VLOOKUP(Brut!JJ35,Semaines!$I$2:$L$523,3,FALSE),IF($AE35=2022,VLOOKUP(Brut!JJ35,Semaines!$J$2:$L$523,2,FALSE),""))))))))))</f>
        <v/>
      </c>
      <c r="JI35" s="119" t="str">
        <f>IF($AE35=2013,VLOOKUP(Brut!JJ35,Semaines!$A$2:$L$523,12,FALSE),IF($AE35=2014,VLOOKUP(Brut!JJ35,Semaines!$B$2:$L$523,11,FALSE),IF($AE35=2015,VLOOKUP(Brut!JJ35,Semaines!$C$2:$L$523,10,FALSE),IF($AE35=2016,VLOOKUP(Brut!JJ35,Semaines!$D$2:$L$523,9,FALSE),IF($AE35=2017,VLOOKUP(Brut!JJ35,Semaines!$E$2:$L$523,8,FALSE),IF($AE35=2018,VLOOKUP(Brut!JJ35,Semaines!$F$2:$L$523,7,FALSE),IF($AE35=2019,VLOOKUP(Brut!JJ35,Semaines!$G$2:$L$523,6,FALSE),IF($AE35=2020,VLOOKUP(Brut!JJ35,Semaines!$H$2:$L$523,5,FALSE),IF($AE35=2021,VLOOKUP(Brut!JJ35,Semaines!$I$2:$L$523,4,FALSE),IF($AE35=2022,VLOOKUP(Brut!JJ35,Semaines!$J$2:$L$523,3,FALSE),""))))))))))</f>
        <v/>
      </c>
      <c r="JJ35" s="134"/>
      <c r="JK35" s="133"/>
      <c r="JL35" s="118" t="str">
        <f>IF($AE35=2013,VLOOKUP(Brut!JN35,Semaines!$A$2:$L$523,11,FALSE),IF($AE35=2014,VLOOKUP(Brut!JN35,Semaines!$B$2:$L$523,10,FALSE),IF($AE35=2015,VLOOKUP(Brut!JN35,Semaines!$C$2:$L$523,9,FALSE),IF($AE35=2016,VLOOKUP(Brut!JN35,Semaines!$D$2:$L$523,8,FALSE),IF($AE35=2017,VLOOKUP(Brut!JN35,Semaines!$E$2:$L$523,7,FALSE),IF($AE35=2018,VLOOKUP(Brut!JN35,Semaines!$F$2:$L$523,6,FALSE),IF($AE35=2019,VLOOKUP(Brut!JN35,Semaines!$G$2:$L$523,5,FALSE),IF($AE35=2020,VLOOKUP(Brut!JN35,Semaines!$H$2:$L$523,4,FALSE),IF($AE35=2021,VLOOKUP(Brut!JN35,Semaines!$I$2:$L$523,3,FALSE),IF($AE35=2022,VLOOKUP(Brut!JN35,Semaines!$J$2:$L$523,2,FALSE),""))))))))))</f>
        <v/>
      </c>
      <c r="JM35" s="119" t="str">
        <f>IF($AE35=2013,VLOOKUP(Brut!JN35,Semaines!$A$2:$L$523,12,FALSE),IF($AE35=2014,VLOOKUP(Brut!JN35,Semaines!$B$2:$L$523,11,FALSE),IF($AE35=2015,VLOOKUP(Brut!JN35,Semaines!$C$2:$L$523,10,FALSE),IF($AE35=2016,VLOOKUP(Brut!JN35,Semaines!$D$2:$L$523,9,FALSE),IF($AE35=2017,VLOOKUP(Brut!JN35,Semaines!$E$2:$L$523,8,FALSE),IF($AE35=2018,VLOOKUP(Brut!JN35,Semaines!$F$2:$L$523,7,FALSE),IF($AE35=2019,VLOOKUP(Brut!JN35,Semaines!$G$2:$L$523,6,FALSE),IF($AE35=2020,VLOOKUP(Brut!JN35,Semaines!$H$2:$L$523,5,FALSE),IF($AE35=2021,VLOOKUP(Brut!JN35,Semaines!$I$2:$L$523,4,FALSE),IF($AE35=2022,VLOOKUP(Brut!JN35,Semaines!$J$2:$L$523,3,FALSE),""))))))))))</f>
        <v/>
      </c>
      <c r="JN35" s="134"/>
      <c r="JO35" s="133"/>
      <c r="JP35" s="128" t="str">
        <f>IF(Import!BC25=0,"",Import!BC25)</f>
        <v/>
      </c>
      <c r="JQ35" s="118" t="str">
        <f t="array" ref="JQ35">IFERROR(IF(JP35="",IF(JN35="",IF(JL35="","",IF($AE35=2013,VLOOKUP(Brut!JN35+1,Semaines!$A$2:$L$523,11,FALSE),IF($AE35=2014,VLOOKUP(Brut!JN35+1,Semaines!$B$2:$L$523,10,FALSE),IF($AE35=2015,VLOOKUP(Brut!JN35+1,Semaines!$C$2:$L$523,9,FALSE),IF($AE35=2016,VLOOKUP(Brut!JN35+1,Semaines!$D$2:$L$523,8,FALSE),IF($AE35=2017,VLOOKUP(Brut!JN35+1,Semaines!$E$2:$L$523,7,FALSE),IF($AE35=2018,VLOOKUP(Brut!JN35+1,Semaines!$F$2:$L$523,6,FALSE),IF($AE35=2019,VLOOKUP(Brut!JN35+1,Semaines!$G$2:$L$523,5,FALSE),IF($AE35=2020,VLOOKUP(Brut!JN35+1,Semaines!$H$2:$L$523,4,FALSE),IF($AE35=2021,VLOOKUP(Brut!JN35+1,Semaines!$I$2:$L$523,3,FALSE),IF($AE35=2022,VLOOKUP(Brut!JN35+1,Semaines!$J$2:$L$523,2,FALSE),""))))))))))),IF(JO35="",IF($AE35=2013,VLOOKUP(Brut!JN35+1,Semaines!$A$2:$L$523,11,FALSE),IF($AE35=2014,VLOOKUP(Brut!JN35+1,Semaines!$B$2:$L$523,10,FALSE),IF($AE35=2015,VLOOKUP(Brut!JN35+1,Semaines!$C$2:$L$523,9,FALSE),IF($AE35=2016,VLOOKUP(Brut!JN35+1,Semaines!$D$2:$L$523,8,FALSE),IF($AE35=2017,VLOOKUP(Brut!JN35+1,Semaines!$E$2:$L$523,7,FALSE),IF($AE35=2018,VLOOKUP(Brut!JN35+1,Semaines!$F$2:$L$523,6,FALSE),IF($AE35=2019,VLOOKUP(Brut!JN35+1,Semaines!$G$2:$L$523,5,FALSE),IF($AE35=2020,VLOOKUP(Brut!JN35+1,Semaines!$H$2:$L$523,4,FALSE),IF($AE35=2021,VLOOKUP(Brut!JN35+1,Semaines!$I$2:$L$523,3,FALSE),IF($AE35=2022,VLOOKUP(Brut!JN35+1,Semaines!$J$2:$L$523,2,FALSE),"")))))))))),IF($AE35=2013,VLOOKUP(Brut!JP35+1,Semaines!$A$2:$L$523,11,FALSE),IF($AE35=2014,VLOOKUP(Brut!JP35+1,Semaines!$B$2:$L$523,10,FALSE),IF($AE35=2015,VLOOKUP(Brut!JP35+1,Semaines!$C$2:$L$523,9,FALSE),IF($AE35=2016,VLOOKUP(Brut!JP35+1,Semaines!$D$2:$L$523,8,FALSE),IF($AE35=2017,VLOOKUP(Brut!JP35+1,Semaines!$E$2:$L$523,7,FALSE),IF($AE35=2018,VLOOKUP(Brut!JP35+1,Semaines!$F$2:$L$523,6,FALSE),IF($AE35=2019,VLOOKUP(Brut!JP35+1,Semaines!$G$2:$L$523,5,FALSE),IF($AE35=2020,VLOOKUP(Brut!JP35+1,Semaines!$H$2:$L$523,4,FALSE),IF($AE35=2021,VLOOKUP(Brut!JP35+1,Semaines!$I$2:$L$523,3,FALSE),IF($AE35=2022,VLOOKUP(Brut!JP35+1,Semaines!$J$2:$L$523,2,FALSE),"")))))))))))),_xlfn.ISOWEEKNUM(JP35)),"")</f>
        <v/>
      </c>
      <c r="JR35" s="119" t="str">
        <f>IF(JP35="",IF(JO35="",IF(JM35="","",IF($AE35=2013,VLOOKUP(Brut!JS35,Semaines!$A$2:$L$523,12,FALSE),IF($AE35=2014,VLOOKUP(Brut!JS35,Semaines!$B$2:$L$523,11,FALSE),IF($AE35=2015,VLOOKUP(Brut!JS35,Semaines!$C$2:$L$523,10,FALSE),IF($AE35=2016,VLOOKUP(Brut!JS35,Semaines!$D$2:$L$523,9,FALSE),IF($AE35=2017,VLOOKUP(Brut!JS35,Semaines!$E$2:$L$523,8,FALSE),IF($AE35=2018,VLOOKUP(Brut!JS35,Semaines!$F$2:$L$523,7,FALSE),IF($AE35=2019,VLOOKUP(Brut!JS35,Semaines!$G$2:$L$523,6,FALSE),IF($AE35=2020,VLOOKUP(Brut!JS35,Semaines!$H$2:$L$523,5,FALSE),IF($AE35=2021,VLOOKUP(Brut!JS35,Semaines!$I$2:$L$523,4,FALSE),IF($AE35=2022,VLOOKUP(Brut!JS35,Semaines!$J$2:$L$523,3,FALSE),""))))))))))),IF(JN35="",IF($AE35=2013,VLOOKUP(Brut!JS35,Semaines!$A$2:$L$523,12,FALSE),IF($AE35=2014,VLOOKUP(Brut!JS35,Semaines!$B$2:$L$523,11,FALSE),IF($AE35=2015,VLOOKUP(Brut!JS35,Semaines!$C$2:$L$523,10,FALSE),IF($AE35=2016,VLOOKUP(Brut!JS35,Semaines!$D$2:$L$523,9,FALSE),IF($AE35=2017,VLOOKUP(Brut!JS35,Semaines!$E$2:$L$523,8,FALSE),IF($AE35=2018,VLOOKUP(Brut!JS35,Semaines!$F$2:$L$523,7,FALSE),IF($AE35=2019,VLOOKUP(Brut!JS35,Semaines!$G$2:$L$523,6,FALSE),IF($AE35=2020,VLOOKUP(Brut!JS35,Semaines!$H$2:$L$523,5,FALSE),IF($AE35=2021,VLOOKUP(Brut!JS35,Semaines!$I$2:$L$523,4,FALSE),IF($AE35=2022,VLOOKUP(Brut!JS35,Semaines!$J$2:$L$523,3,FALSE),"")))))))))),IF(JM35="","",IF($AE35=2013,VLOOKUP(Brut!JS35,Semaines!$A$2:$L$523,12,FALSE),IF($AE35=2014,VLOOKUP(Brut!JS35,Semaines!$B$2:$L$523,11,FALSE),IF($AE35=2015,VLOOKUP(Brut!JS35,Semaines!$C$2:$L$523,10,FALSE),IF($AE35=2016,VLOOKUP(Brut!JS35,Semaines!$D$2:$L$523,9,FALSE),IF($AE35=2017,VLOOKUP(Brut!JS35,Semaines!$E$2:$L$523,8,FALSE),IF($AE35=2018,VLOOKUP(Brut!JS35,Semaines!$F$2:$L$523,7,FALSE),IF($AE35=2019,VLOOKUP(Brut!JS35,Semaines!$G$2:$L$523,6,FALSE),IF($AE35=2020,VLOOKUP(Brut!JS35,Semaines!$H$2:$L$523,5,FALSE),IF($AE35=2021,VLOOKUP(Brut!JS35,Semaines!$I$2:$L$523,4,FALSE),IF($AE35=2022,VLOOKUP(Brut!JS35,Semaines!$J$2:$L$523,3,FALSE),""))))))))))))),IF(AND(MONTH(JP35)=12,_xlfn.ISOWEEKNUM(JP35)=1),YEAR(JP35)+1,YEAR(JP35)))</f>
        <v/>
      </c>
      <c r="JS35" s="224" t="str">
        <f>IFERROR(IF(JP35="",IF(AND(Brut!W35&lt;&gt;"Pas ouvert",Brut!W35&lt;&gt;"Annulé"),IF(Brut!JP35="",SUM(Brut!JN35-Brut!AD35),SUM(Brut!JP35-Brut!AD35)),IF(Brut!W35="Annulé","Annulé","Pas ouvert")),SUM(Brut!JU35-Brut!AD35)),"")</f>
        <v>Annulé</v>
      </c>
      <c r="JT35" s="225" t="str">
        <f>IF(OR(JS35="Annulé",JS35=""),"",IF(JS35="Pas ouvert",IF(JQ35="","",INT(SUM(Brut!JU35-Brut!AD35)/4)),INT(JS35/4)))</f>
        <v/>
      </c>
      <c r="JU35" s="226" t="str">
        <f t="shared" si="16"/>
        <v/>
      </c>
      <c r="JV35" s="227" t="str">
        <f>IF(OR(JS35="Annulé",JS35=""),"",IF(JS35="Pas ouvert",IF(JQ35="","",SUM(Brut!JU35-Brut!AD35)-(JT35*4)),IF(JS35-(JT35*4)=0,"",JS35-(JT35*4))))</f>
        <v/>
      </c>
      <c r="JW35" s="228" t="str">
        <f t="shared" si="17"/>
        <v/>
      </c>
      <c r="JY35" s="208"/>
    </row>
    <row r="36" spans="1:285" x14ac:dyDescent="0.3">
      <c r="A36" s="235" t="str">
        <f>IF(Import!A26=0,"",Import!A26)</f>
        <v>25</v>
      </c>
      <c r="B36" s="236" t="str">
        <f>IF(Import!D26=0,"",Import!D26)</f>
        <v>25</v>
      </c>
      <c r="C36" s="236" t="str">
        <f>IF(Import!E26=0,"",Import!E26)</f>
        <v/>
      </c>
      <c r="D36" s="237" t="str">
        <f t="shared" si="11"/>
        <v/>
      </c>
      <c r="E36" s="236" t="str">
        <f>IF(Import!I26=0,"",Import!I26)</f>
        <v/>
      </c>
      <c r="F36" s="236" t="str">
        <f>IF(Import!J26="","",Import!J26)</f>
        <v/>
      </c>
      <c r="G36" s="236" t="str">
        <f>IF(Import!K26="","",Import!K26)</f>
        <v/>
      </c>
      <c r="H36" s="238" t="str">
        <f>IF(Import!L26=0,"",Import!L26)</f>
        <v>17</v>
      </c>
      <c r="I36" s="236" t="str">
        <f>IF(Import!N26=0,"",Import!N26)</f>
        <v/>
      </c>
      <c r="J36" s="239"/>
      <c r="K36" s="130">
        <f>IF(Import!O26=0,"",Import!O26)</f>
        <v>42894</v>
      </c>
      <c r="L36" s="130" t="str">
        <f>IF(Import!P26=0,"",Import!P26)</f>
        <v/>
      </c>
      <c r="M36" s="233" t="str">
        <f>IF(L36&lt;&gt;"","Annulé",IF(Import!R26=0,"",Import!R26))</f>
        <v/>
      </c>
      <c r="N36" s="233">
        <f>IF(L36&lt;&gt;"","Annulé",IF(Import!S26=0,"",Import!S26))</f>
        <v>100000</v>
      </c>
      <c r="O36" s="233" t="str">
        <f>IF(N36="Annulé","Annulé",IF(Import!T26=0,"",Import!T26))</f>
        <v/>
      </c>
      <c r="P36" s="130">
        <f>IF(Import!U26=0,IF($L36&lt;&gt;"","Annulé",IF($K36="","","En attente")),Import!U26)</f>
        <v>42915</v>
      </c>
      <c r="Q36" s="130">
        <f>IF(Import!V26=0,IF($L36&lt;&gt;"","Annulé",IF($K36="","","En attente")),Import!V26)</f>
        <v>42947</v>
      </c>
      <c r="R36" s="130">
        <f>IF(Import!W26=0,IF($L36&lt;&gt;"","Annulé",IF($K36="","","En attente")),Import!W26)</f>
        <v>42956</v>
      </c>
      <c r="S36" s="130">
        <f>IF(Import!X26=0,IF($L36&lt;&gt;"","Annulé",IF($K36="","","En attente")),Import!X26)</f>
        <v>43005</v>
      </c>
      <c r="T36" s="130">
        <f>IF(Import!Y26=0,IF($L36&lt;&gt;"","Annulé",IF($K36="","","En attente")),Import!Y26)</f>
        <v>43007</v>
      </c>
      <c r="U36" s="130">
        <f>IF(Import!Z26=0,IF($L36&lt;&gt;"","Annulé",IF($K36="","","En attente")),Import!Z26)</f>
        <v>43077</v>
      </c>
      <c r="V36" s="131"/>
      <c r="W36" s="130">
        <f>IF($L36&lt;&gt;"","Annulé",IF(Import!AA26=0,IF(K36="","","Pas ouvert"),Import!AA26))</f>
        <v>43088</v>
      </c>
      <c r="X36" s="130">
        <f>IF($L36&lt;&gt;"","Annulé",IF(Import!AB26=0,IF($W36&lt;&gt;"",IF(W36="Pas ouvert","Pas ouvert","En cours"),""),Import!AB26))</f>
        <v>43314</v>
      </c>
      <c r="Y36" s="233">
        <f>IF($L36&lt;&gt;"","Annulé",IF(Import!AC26=0,"",Import!AC26))</f>
        <v>64559</v>
      </c>
      <c r="Z36" s="233">
        <f>IF($L36&lt;&gt;"","Annulé",IF(Import!AD26=0,"",Import!AD26))</f>
        <v>21058.1</v>
      </c>
      <c r="AA36" s="234">
        <f t="shared" si="12"/>
        <v>51</v>
      </c>
      <c r="AB36" s="129">
        <f t="shared" si="13"/>
        <v>2017</v>
      </c>
      <c r="AC36" s="207"/>
      <c r="AD36" s="231">
        <f t="shared" si="14"/>
        <v>51</v>
      </c>
      <c r="AE36" s="232">
        <f t="shared" si="15"/>
        <v>2017</v>
      </c>
      <c r="AF36" s="128">
        <f>IF(Import!AE26=0,"",Import!AE26)</f>
        <v>43088</v>
      </c>
      <c r="AG36" s="211"/>
      <c r="AH36" s="209"/>
      <c r="AI36" s="208"/>
      <c r="AJ36" s="118">
        <f>IF($AE36=2013,VLOOKUP(Brut!AJ36,Semaines!$A$2:$L$523,11,FALSE),IF($AE36=2014,VLOOKUP(Brut!AJ36,Semaines!$B$2:$L$523,10,FALSE),IF($AE36=2015,VLOOKUP(Brut!AJ36,Semaines!$C$2:$L$523,9,FALSE),IF($AE36=2016,VLOOKUP(Brut!AJ36,Semaines!$D$2:$L$523,8,FALSE),IF($AE36=2017,VLOOKUP(Brut!AJ36,Semaines!$E$2:$L$523,7,FALSE),IF($AE36=2018,VLOOKUP(Brut!AJ36,Semaines!$F$2:$L$523,6,FALSE),IF($AE36=2019,VLOOKUP(Brut!AJ36,Semaines!$G$2:$L$523,5,FALSE),IF($AE36=2020,VLOOKUP(Brut!AJ36,Semaines!$H$2:$L$523,4,FALSE),IF($AE36=2021,VLOOKUP(Brut!AJ36,Semaines!$I$2:$L$523,3,FALSE),IF($AE36=2022,VLOOKUP(Brut!AJ36,Semaines!$J$2:$L$523,2,FALSE),""))))))))))</f>
        <v>52</v>
      </c>
      <c r="AK36" s="119">
        <f>IF($AE36=2013,VLOOKUP(Brut!AJ36,Semaines!$A$2:$L$523,12,FALSE),IF($AE36=2014,VLOOKUP(Brut!AJ36,Semaines!$B$2:$L$523,11,FALSE),IF($AE36=2015,VLOOKUP(Brut!AJ36,Semaines!$C$2:$L$523,10,FALSE),IF($AE36=2016,VLOOKUP(Brut!AJ36,Semaines!$D$2:$L$523,9,FALSE),IF($AE36=2017,VLOOKUP(Brut!AJ36,Semaines!$E$2:$L$523,8,FALSE),IF($AE36=2018,VLOOKUP(Brut!AJ36,Semaines!$F$2:$L$523,7,FALSE),IF($AE36=2019,VLOOKUP(Brut!AJ36,Semaines!$G$2:$L$523,6,FALSE),IF($AE36=2020,VLOOKUP(Brut!AJ36,Semaines!$H$2:$L$523,5,FALSE),IF($AE36=2021,VLOOKUP(Brut!AJ36,Semaines!$I$2:$L$523,4,FALSE),IF($AE36=2022,VLOOKUP(Brut!AJ36,Semaines!$J$2:$L$523,3,FALSE),""))))))))))</f>
        <v>2017</v>
      </c>
      <c r="AL36" s="132"/>
      <c r="AM36" s="133"/>
      <c r="AN36" s="128">
        <f>IF(Import!AI26=0,"",Import!AI26)</f>
        <v>43109</v>
      </c>
      <c r="AO36" s="118">
        <f t="array" ref="AO36">IFERROR(IF(AN36="",IF(AL36="",IF(AJ36="","",IF($AE36=2013,VLOOKUP(Brut!AJ36+1,Semaines!$A$2:$L$523,11,FALSE),IF($AE36=2014,VLOOKUP(Brut!AJ36+1,Semaines!$B$2:$L$523,10,FALSE),IF($AE36=2015,VLOOKUP(Brut!AJ36+1,Semaines!$C$2:$L$523,9,FALSE),IF($AE36=2016,VLOOKUP(Brut!AJ36+1,Semaines!$D$2:$L$523,8,FALSE),IF($AE36=2017,VLOOKUP(Brut!AJ36+1,Semaines!$E$2:$L$523,7,FALSE),IF($AE36=2018,VLOOKUP(Brut!AJ36+1,Semaines!$F$2:$L$523,6,FALSE),IF($AE36=2019,VLOOKUP(Brut!AJ36+1,Semaines!$G$2:$L$523,5,FALSE),IF($AE36=2020,VLOOKUP(Brut!AJ36+1,Semaines!$H$2:$L$523,4,FALSE),IF($AE36=2021,VLOOKUP(Brut!AJ36+1,Semaines!$I$2:$L$523,3,FALSE),IF($AE36=2022,VLOOKUP(Brut!AJ36+1,Semaines!$J$2:$L$523,2,FALSE),""))))))))))),IF(AM36="",IF($AE36=2013,VLOOKUP(Brut!AJ36+1,Semaines!$A$2:$L$523,11,FALSE),IF($AE36=2014,VLOOKUP(Brut!AJ36+1,Semaines!$B$2:$L$523,10,FALSE),IF($AE36=2015,VLOOKUP(Brut!AJ36+1,Semaines!$C$2:$L$523,9,FALSE),IF($AE36=2016,VLOOKUP(Brut!AJ36+1,Semaines!$D$2:$L$523,8,FALSE),IF($AE36=2017,VLOOKUP(Brut!AJ36+1,Semaines!$E$2:$L$523,7,FALSE),IF($AE36=2018,VLOOKUP(Brut!AJ36+1,Semaines!$F$2:$L$523,6,FALSE),IF($AE36=2019,VLOOKUP(Brut!AJ36+1,Semaines!$G$2:$L$523,5,FALSE),IF($AE36=2020,VLOOKUP(Brut!AJ36+1,Semaines!$H$2:$L$523,4,FALSE),IF($AE36=2021,VLOOKUP(Brut!AJ36+1,Semaines!$I$2:$L$523,3,FALSE),IF($AE36=2022,VLOOKUP(Brut!AJ36+1,Semaines!$J$2:$L$523,2,FALSE),"")))))))))),IF($AE36=2013,VLOOKUP(Brut!AL36+1,Semaines!$A$2:$L$523,11,FALSE),IF($AE36=2014,VLOOKUP(Brut!AL36+1,Semaines!$B$2:$L$523,10,FALSE),IF($AE36=2015,VLOOKUP(Brut!AL36+1,Semaines!$C$2:$L$523,9,FALSE),IF($AE36=2016,VLOOKUP(Brut!AL36+1,Semaines!$D$2:$L$523,8,FALSE),IF($AE36=2017,VLOOKUP(Brut!AL36+1,Semaines!$E$2:$L$523,7,FALSE),IF($AE36=2018,VLOOKUP(Brut!AL36+1,Semaines!$F$2:$L$523,6,FALSE),IF($AE36=2019,VLOOKUP(Brut!AL36+1,Semaines!$G$2:$L$523,5,FALSE),IF($AE36=2020,VLOOKUP(Brut!AL36+1,Semaines!$H$2:$L$523,4,FALSE),IF($AE36=2021,VLOOKUP(Brut!AL36+1,Semaines!$I$2:$L$523,3,FALSE),IF($AE36=2022,VLOOKUP(Brut!AL36+1,Semaines!$J$2:$L$523,2,FALSE),"")))))))))))),_xlfn.ISOWEEKNUM(AN36)),"")</f>
        <v>2</v>
      </c>
      <c r="AP36" s="119">
        <f>IF(AN36="",IF(AM36="",IF(AK36="","",IF($AE36=2013,VLOOKUP(Brut!AO36,Semaines!$A$2:$L$523,12,FALSE),IF($AE36=2014,VLOOKUP(Brut!AO36,Semaines!$B$2:$L$523,11,FALSE),IF($AE36=2015,VLOOKUP(Brut!AO36,Semaines!$C$2:$L$523,10,FALSE),IF($AE36=2016,VLOOKUP(Brut!AO36,Semaines!$D$2:$L$523,9,FALSE),IF($AE36=2017,VLOOKUP(Brut!AO36,Semaines!$E$2:$L$523,8,FALSE),IF($AE36=2018,VLOOKUP(Brut!AO36,Semaines!$F$2:$L$523,7,FALSE),IF($AE36=2019,VLOOKUP(Brut!AO36,Semaines!$G$2:$L$523,6,FALSE),IF($AE36=2020,VLOOKUP(Brut!AO36,Semaines!$H$2:$L$523,5,FALSE),IF($AE36=2021,VLOOKUP(Brut!AO36,Semaines!$I$2:$L$523,4,FALSE),IF($AE36=2022,VLOOKUP(Brut!AO36,Semaines!$J$2:$L$523,3,FALSE),""))))))))))),IF(AL36="",IF($AE36=2013,VLOOKUP(Brut!AO36,Semaines!$A$2:$L$523,12,FALSE),IF($AE36=2014,VLOOKUP(Brut!AO36,Semaines!$B$2:$L$523,11,FALSE),IF($AE36=2015,VLOOKUP(Brut!AO36,Semaines!$C$2:$L$523,10,FALSE),IF($AE36=2016,VLOOKUP(Brut!AO36,Semaines!$D$2:$L$523,9,FALSE),IF($AE36=2017,VLOOKUP(Brut!AO36,Semaines!$E$2:$L$523,8,FALSE),IF($AE36=2018,VLOOKUP(Brut!AO36,Semaines!$F$2:$L$523,7,FALSE),IF($AE36=2019,VLOOKUP(Brut!AO36,Semaines!$G$2:$L$523,6,FALSE),IF($AE36=2020,VLOOKUP(Brut!AO36,Semaines!$H$2:$L$523,5,FALSE),IF($AE36=2021,VLOOKUP(Brut!AO36,Semaines!$I$2:$L$523,4,FALSE),IF($AE36=2022,VLOOKUP(Brut!AO36,Semaines!$J$2:$L$523,3,FALSE),"")))))))))),IF(AK36="","",IF($AE36=2013,VLOOKUP(Brut!AO36,Semaines!$A$2:$L$523,12,FALSE),IF($AE36=2014,VLOOKUP(Brut!AO36,Semaines!$B$2:$L$523,11,FALSE),IF($AE36=2015,VLOOKUP(Brut!AO36,Semaines!$C$2:$L$523,10,FALSE),IF($AE36=2016,VLOOKUP(Brut!AO36,Semaines!$D$2:$L$523,9,FALSE),IF($AE36=2017,VLOOKUP(Brut!AO36,Semaines!$E$2:$L$523,8,FALSE),IF($AE36=2018,VLOOKUP(Brut!AO36,Semaines!$F$2:$L$523,7,FALSE),IF($AE36=2019,VLOOKUP(Brut!AO36,Semaines!$G$2:$L$523,6,FALSE),IF($AE36=2020,VLOOKUP(Brut!AO36,Semaines!$H$2:$L$523,5,FALSE),IF($AE36=2021,VLOOKUP(Brut!AO36,Semaines!$I$2:$L$523,4,FALSE),IF($AE36=2022,VLOOKUP(Brut!AO36,Semaines!$J$2:$L$523,3,FALSE),""))))))))))))),IF(AND(MONTH(AN36)=12,_xlfn.ISOWEEKNUM(AN36)=1),YEAR(AN36)+1,YEAR(AN36)))</f>
        <v>2018</v>
      </c>
      <c r="AQ36" s="132"/>
      <c r="AR36" s="133"/>
      <c r="AS36" s="210"/>
      <c r="AT36" s="209"/>
      <c r="AU36" s="208"/>
      <c r="AV36" s="208"/>
      <c r="AW36" s="118">
        <f>IF($AE36=2013,VLOOKUP(Brut!AW36,Semaines!$A$2:$L$523,11,FALSE),IF($AE36=2014,VLOOKUP(Brut!AW36,Semaines!$B$2:$L$523,10,FALSE),IF($AE36=2015,VLOOKUP(Brut!AW36,Semaines!$C$2:$L$523,9,FALSE),IF($AE36=2016,VLOOKUP(Brut!AW36,Semaines!$D$2:$L$523,8,FALSE),IF($AE36=2017,VLOOKUP(Brut!AW36,Semaines!$E$2:$L$523,7,FALSE),IF($AE36=2018,VLOOKUP(Brut!AW36,Semaines!$F$2:$L$523,6,FALSE),IF($AE36=2019,VLOOKUP(Brut!AW36,Semaines!$G$2:$L$523,5,FALSE),IF($AE36=2020,VLOOKUP(Brut!AW36,Semaines!$H$2:$L$523,4,FALSE),IF($AE36=2021,VLOOKUP(Brut!AW36,Semaines!$I$2:$L$523,3,FALSE),IF($AE36=2022,VLOOKUP(Brut!AW36,Semaines!$J$2:$L$523,2,FALSE),""))))))))))</f>
        <v>1</v>
      </c>
      <c r="AX36" s="119">
        <f>IF($AE36=2013,VLOOKUP(Brut!AW36,Semaines!$A$2:$L$523,12,FALSE),IF($AE36=2014,VLOOKUP(Brut!AW36,Semaines!$B$2:$L$523,11,FALSE),IF($AE36=2015,VLOOKUP(Brut!AW36,Semaines!$C$2:$L$523,10,FALSE),IF($AE36=2016,VLOOKUP(Brut!AW36,Semaines!$D$2:$L$523,9,FALSE),IF($AE36=2017,VLOOKUP(Brut!AW36,Semaines!$E$2:$L$523,8,FALSE),IF($AE36=2018,VLOOKUP(Brut!AW36,Semaines!$F$2:$L$523,7,FALSE),IF($AE36=2019,VLOOKUP(Brut!AW36,Semaines!$G$2:$L$523,6,FALSE),IF($AE36=2020,VLOOKUP(Brut!AW36,Semaines!$H$2:$L$523,5,FALSE),IF($AE36=2021,VLOOKUP(Brut!AW36,Semaines!$I$2:$L$523,4,FALSE),IF($AE36=2022,VLOOKUP(Brut!AW36,Semaines!$J$2:$L$523,3,FALSE),""))))))))))</f>
        <v>2018</v>
      </c>
      <c r="AY36" s="134"/>
      <c r="AZ36" s="133"/>
      <c r="BA36" s="118">
        <f>IF($AE36=2013,VLOOKUP(Brut!BA36,Semaines!$A$2:$L$523,11,FALSE),IF($AE36=2014,VLOOKUP(Brut!BA36,Semaines!$B$2:$L$523,10,FALSE),IF($AE36=2015,VLOOKUP(Brut!BA36,Semaines!$C$2:$L$523,9,FALSE),IF($AE36=2016,VLOOKUP(Brut!BA36,Semaines!$D$2:$L$523,8,FALSE),IF($AE36=2017,VLOOKUP(Brut!BA36,Semaines!$E$2:$L$523,7,FALSE),IF($AE36=2018,VLOOKUP(Brut!BA36,Semaines!$F$2:$L$523,6,FALSE),IF($AE36=2019,VLOOKUP(Brut!BA36,Semaines!$G$2:$L$523,5,FALSE),IF($AE36=2020,VLOOKUP(Brut!BA36,Semaines!$H$2:$L$523,4,FALSE),IF($AE36=2021,VLOOKUP(Brut!BA36,Semaines!$I$2:$L$523,3,FALSE),IF($AE36=2022,VLOOKUP(Brut!BA36,Semaines!$J$2:$L$523,2,FALSE),""))))))))))</f>
        <v>3</v>
      </c>
      <c r="BB36" s="119">
        <f>IF($AE36=2013,VLOOKUP(Brut!BA36,Semaines!$A$2:$L$523,12,FALSE),IF($AE36=2014,VLOOKUP(Brut!BA36,Semaines!$B$2:$L$523,11,FALSE),IF($AE36=2015,VLOOKUP(Brut!BA36,Semaines!$C$2:$L$523,10,FALSE),IF($AE36=2016,VLOOKUP(Brut!BA36,Semaines!$D$2:$L$523,9,FALSE),IF($AE36=2017,VLOOKUP(Brut!BA36,Semaines!$E$2:$L$523,8,FALSE),IF($AE36=2018,VLOOKUP(Brut!BA36,Semaines!$F$2:$L$523,7,FALSE),IF($AE36=2019,VLOOKUP(Brut!BA36,Semaines!$G$2:$L$523,6,FALSE),IF($AE36=2020,VLOOKUP(Brut!BA36,Semaines!$H$2:$L$523,5,FALSE),IF($AE36=2021,VLOOKUP(Brut!BA36,Semaines!$I$2:$L$523,4,FALSE),IF($AE36=2022,VLOOKUP(Brut!BA36,Semaines!$J$2:$L$523,3,FALSE),""))))))))))</f>
        <v>2018</v>
      </c>
      <c r="BC36" s="134"/>
      <c r="BD36" s="133"/>
      <c r="BE36" s="118">
        <f>IF($AE36=2013,VLOOKUP(Brut!BE36,Semaines!$A$2:$L$523,11,FALSE),IF($AE36=2014,VLOOKUP(Brut!BE36,Semaines!$B$2:$L$523,10,FALSE),IF($AE36=2015,VLOOKUP(Brut!BE36,Semaines!$C$2:$L$523,9,FALSE),IF($AE36=2016,VLOOKUP(Brut!BE36,Semaines!$D$2:$L$523,8,FALSE),IF($AE36=2017,VLOOKUP(Brut!BE36,Semaines!$E$2:$L$523,7,FALSE),IF($AE36=2018,VLOOKUP(Brut!BE36,Semaines!$F$2:$L$523,6,FALSE),IF($AE36=2019,VLOOKUP(Brut!BE36,Semaines!$G$2:$L$523,5,FALSE),IF($AE36=2020,VLOOKUP(Brut!BE36,Semaines!$H$2:$L$523,4,FALSE),IF($AE36=2021,VLOOKUP(Brut!BE36,Semaines!$I$2:$L$523,3,FALSE),IF($AE36=2022,VLOOKUP(Brut!BE36,Semaines!$J$2:$L$523,2,FALSE),""))))))))))</f>
        <v>5</v>
      </c>
      <c r="BF36" s="119">
        <f>IF($AE36=2013,VLOOKUP(Brut!BE36,Semaines!$A$2:$L$523,12,FALSE),IF($AE36=2014,VLOOKUP(Brut!BE36,Semaines!$B$2:$L$523,11,FALSE),IF($AE36=2015,VLOOKUP(Brut!BE36,Semaines!$C$2:$L$523,10,FALSE),IF($AE36=2016,VLOOKUP(Brut!BE36,Semaines!$D$2:$L$523,9,FALSE),IF($AE36=2017,VLOOKUP(Brut!BE36,Semaines!$E$2:$L$523,8,FALSE),IF($AE36=2018,VLOOKUP(Brut!BE36,Semaines!$F$2:$L$523,7,FALSE),IF($AE36=2019,VLOOKUP(Brut!BE36,Semaines!$G$2:$L$523,6,FALSE),IF($AE36=2020,VLOOKUP(Brut!BE36,Semaines!$H$2:$L$523,5,FALSE),IF($AE36=2021,VLOOKUP(Brut!BE36,Semaines!$I$2:$L$523,4,FALSE),IF($AE36=2022,VLOOKUP(Brut!BE36,Semaines!$J$2:$L$523,3,FALSE),""))))))))))</f>
        <v>2018</v>
      </c>
      <c r="BG36" s="134"/>
      <c r="BH36" s="133"/>
      <c r="BI36" s="130">
        <f>IF(Import!AM26=0,"",Import!AM26)</f>
        <v>43194</v>
      </c>
      <c r="BJ36" s="118">
        <f t="array" ref="BJ36">IFERROR(IF(BI36="",IF(BG36="",IF(BE36="","",IF($AE36=2013,VLOOKUP(Brut!BE36+1,Semaines!$A$2:$L$523,11,FALSE),IF($AE36=2014,VLOOKUP(Brut!BE36+1,Semaines!$B$2:$L$523,10,FALSE),IF($AE36=2015,VLOOKUP(Brut!BE36+1,Semaines!$C$2:$L$523,9,FALSE),IF($AE36=2016,VLOOKUP(Brut!BE36+1,Semaines!$D$2:$L$523,8,FALSE),IF($AE36=2017,VLOOKUP(Brut!BE36+1,Semaines!$E$2:$L$523,7,FALSE),IF($AE36=2018,VLOOKUP(Brut!BE36+1,Semaines!$F$2:$L$523,6,FALSE),IF($AE36=2019,VLOOKUP(Brut!BE36+1,Semaines!$G$2:$L$523,5,FALSE),IF($AE36=2020,VLOOKUP(Brut!BE36+1,Semaines!$H$2:$L$523,4,FALSE),IF($AE36=2021,VLOOKUP(Brut!BE36+1,Semaines!$I$2:$L$523,3,FALSE),IF($AE36=2022,VLOOKUP(Brut!BE36+1,Semaines!$J$2:$L$523,2,FALSE),""))))))))))),IF(BH36="",IF($AE36=2013,VLOOKUP(Brut!BE36+1,Semaines!$A$2:$L$523,11,FALSE),IF($AE36=2014,VLOOKUP(Brut!BE36+1,Semaines!$B$2:$L$523,10,FALSE),IF($AE36=2015,VLOOKUP(Brut!BE36+1,Semaines!$C$2:$L$523,9,FALSE),IF($AE36=2016,VLOOKUP(Brut!BE36+1,Semaines!$D$2:$L$523,8,FALSE),IF($AE36=2017,VLOOKUP(Brut!BE36+1,Semaines!$E$2:$L$523,7,FALSE),IF($AE36=2018,VLOOKUP(Brut!BE36+1,Semaines!$F$2:$L$523,6,FALSE),IF($AE36=2019,VLOOKUP(Brut!BE36+1,Semaines!$G$2:$L$523,5,FALSE),IF($AE36=2020,VLOOKUP(Brut!BE36+1,Semaines!$H$2:$L$523,4,FALSE),IF($AE36=2021,VLOOKUP(Brut!BE36+1,Semaines!$I$2:$L$523,3,FALSE),IF($AE36=2022,VLOOKUP(Brut!BE36+1,Semaines!$J$2:$L$523,2,FALSE),"")))))))))),IF($AE36=2013,VLOOKUP(Brut!BG36+1,Semaines!$A$2:$L$523,11,FALSE),IF($AE36=2014,VLOOKUP(Brut!BG36+1,Semaines!$B$2:$L$523,10,FALSE),IF($AE36=2015,VLOOKUP(Brut!BG36+1,Semaines!$C$2:$L$523,9,FALSE),IF($AE36=2016,VLOOKUP(Brut!BG36+1,Semaines!$D$2:$L$523,8,FALSE),IF($AE36=2017,VLOOKUP(Brut!BG36+1,Semaines!$E$2:$L$523,7,FALSE),IF($AE36=2018,VLOOKUP(Brut!BG36+1,Semaines!$F$2:$L$523,6,FALSE),IF($AE36=2019,VLOOKUP(Brut!BG36+1,Semaines!$G$2:$L$523,5,FALSE),IF($AE36=2020,VLOOKUP(Brut!BG36+1,Semaines!$H$2:$L$523,4,FALSE),IF($AE36=2021,VLOOKUP(Brut!BG36+1,Semaines!$I$2:$L$523,3,FALSE),IF($AE36=2022,VLOOKUP(Brut!BG36+1,Semaines!$J$2:$L$523,2,FALSE),"")))))))))))),_xlfn.ISOWEEKNUM(BI36)),"")</f>
        <v>14</v>
      </c>
      <c r="BK36" s="119">
        <f>IF(BI36="",IF(BH36="",IF(BF36="","",IF($AE36=2013,VLOOKUP(Brut!BJ36,Semaines!$A$2:$L$523,12,FALSE),IF($AE36=2014,VLOOKUP(Brut!BJ36,Semaines!$B$2:$L$523,11,FALSE),IF($AE36=2015,VLOOKUP(Brut!BJ36,Semaines!$C$2:$L$523,10,FALSE),IF($AE36=2016,VLOOKUP(Brut!BJ36,Semaines!$D$2:$L$523,9,FALSE),IF($AE36=2017,VLOOKUP(Brut!BJ36,Semaines!$E$2:$L$523,8,FALSE),IF($AE36=2018,VLOOKUP(Brut!BJ36,Semaines!$F$2:$L$523,7,FALSE),IF($AE36=2019,VLOOKUP(Brut!BJ36,Semaines!$G$2:$L$523,6,FALSE),IF($AE36=2020,VLOOKUP(Brut!BJ36,Semaines!$H$2:$L$523,5,FALSE),IF($AE36=2021,VLOOKUP(Brut!BJ36,Semaines!$I$2:$L$523,4,FALSE),IF($AE36=2022,VLOOKUP(Brut!BJ36,Semaines!$J$2:$L$523,3,FALSE),""))))))))))),IF(BG36="",IF($AE36=2013,VLOOKUP(Brut!BJ36,Semaines!$A$2:$L$523,12,FALSE),IF($AE36=2014,VLOOKUP(Brut!BJ36,Semaines!$B$2:$L$523,11,FALSE),IF($AE36=2015,VLOOKUP(Brut!BJ36,Semaines!$C$2:$L$523,10,FALSE),IF($AE36=2016,VLOOKUP(Brut!BJ36,Semaines!$D$2:$L$523,9,FALSE),IF($AE36=2017,VLOOKUP(Brut!BJ36,Semaines!$E$2:$L$523,8,FALSE),IF($AE36=2018,VLOOKUP(Brut!BJ36,Semaines!$F$2:$L$523,7,FALSE),IF($AE36=2019,VLOOKUP(Brut!BJ36,Semaines!$G$2:$L$523,6,FALSE),IF($AE36=2020,VLOOKUP(Brut!BJ36,Semaines!$H$2:$L$523,5,FALSE),IF($AE36=2021,VLOOKUP(Brut!BJ36,Semaines!$I$2:$L$523,4,FALSE),IF($AE36=2022,VLOOKUP(Brut!BJ36,Semaines!$J$2:$L$523,3,FALSE),"")))))))))),IF(BF36="","",IF($AE36=2013,VLOOKUP(Brut!BJ36,Semaines!$A$2:$L$523,12,FALSE),IF($AE36=2014,VLOOKUP(Brut!BJ36,Semaines!$B$2:$L$523,11,FALSE),IF($AE36=2015,VLOOKUP(Brut!BJ36,Semaines!$C$2:$L$523,10,FALSE),IF($AE36=2016,VLOOKUP(Brut!BJ36,Semaines!$D$2:$L$523,9,FALSE),IF($AE36=2017,VLOOKUP(Brut!BJ36,Semaines!$E$2:$L$523,8,FALSE),IF($AE36=2018,VLOOKUP(Brut!BJ36,Semaines!$F$2:$L$523,7,FALSE),IF($AE36=2019,VLOOKUP(Brut!BJ36,Semaines!$G$2:$L$523,6,FALSE),IF($AE36=2020,VLOOKUP(Brut!BJ36,Semaines!$H$2:$L$523,5,FALSE),IF($AE36=2021,VLOOKUP(Brut!BJ36,Semaines!$I$2:$L$523,4,FALSE),IF($AE36=2022,VLOOKUP(Brut!BJ36,Semaines!$J$2:$L$523,3,FALSE),""))))))))))))),IF(AND(MONTH(BI36)=12,_xlfn.ISOWEEKNUM(BI36)=1),YEAR(BI36)+1,YEAR(BI36)))</f>
        <v>2018</v>
      </c>
      <c r="BL36" s="132"/>
      <c r="BM36" s="133"/>
      <c r="BN36" s="118">
        <f>IF($AE36=2013,VLOOKUP(Brut!BN36,Semaines!$A$2:$L$523,11,FALSE),IF($AE36=2014,VLOOKUP(Brut!BN36,Semaines!$B$2:$L$523,10,FALSE),IF($AE36=2015,VLOOKUP(Brut!BN36,Semaines!$C$2:$L$523,9,FALSE),IF($AE36=2016,VLOOKUP(Brut!BN36,Semaines!$D$2:$L$523,8,FALSE),IF($AE36=2017,VLOOKUP(Brut!BN36,Semaines!$E$2:$L$523,7,FALSE),IF($AE36=2018,VLOOKUP(Brut!BN36,Semaines!$F$2:$L$523,6,FALSE),IF($AE36=2019,VLOOKUP(Brut!BN36,Semaines!$G$2:$L$523,5,FALSE),IF($AE36=2020,VLOOKUP(Brut!BN36,Semaines!$H$2:$L$523,4,FALSE),IF($AE36=2021,VLOOKUP(Brut!BN36,Semaines!$I$2:$L$523,3,FALSE),IF($AE36=2022,VLOOKUP(Brut!BN36,Semaines!$J$2:$L$523,2,FALSE),""))))))))))</f>
        <v>6</v>
      </c>
      <c r="BO36" s="119">
        <f>IF($AE36=2013,VLOOKUP(Brut!BN36,Semaines!$A$2:$L$523,12,FALSE),IF($AE36=2014,VLOOKUP(Brut!BN36,Semaines!$B$2:$L$523,11,FALSE),IF($AE36=2015,VLOOKUP(Brut!BN36,Semaines!$C$2:$L$523,10,FALSE),IF($AE36=2016,VLOOKUP(Brut!BN36,Semaines!$D$2:$L$523,9,FALSE),IF($AE36=2017,VLOOKUP(Brut!BN36,Semaines!$E$2:$L$523,8,FALSE),IF($AE36=2018,VLOOKUP(Brut!BN36,Semaines!$F$2:$L$523,7,FALSE),IF($AE36=2019,VLOOKUP(Brut!BN36,Semaines!$G$2:$L$523,6,FALSE),IF($AE36=2020,VLOOKUP(Brut!BN36,Semaines!$H$2:$L$523,5,FALSE),IF($AE36=2021,VLOOKUP(Brut!BN36,Semaines!$I$2:$L$523,4,FALSE),IF($AE36=2022,VLOOKUP(Brut!BN36,Semaines!$J$2:$L$523,3,FALSE),""))))))))))</f>
        <v>2018</v>
      </c>
      <c r="BP36" s="134"/>
      <c r="BQ36" s="133"/>
      <c r="BR36" s="208"/>
      <c r="BS36" s="118">
        <f>IF($AE36=2013,VLOOKUP(Brut!BS36,Semaines!$A$2:$L$523,11,FALSE),IF($AE36=2014,VLOOKUP(Brut!BS36,Semaines!$B$2:$L$523,10,FALSE),IF($AE36=2015,VLOOKUP(Brut!BS36,Semaines!$C$2:$L$523,9,FALSE),IF($AE36=2016,VLOOKUP(Brut!BS36,Semaines!$D$2:$L$523,8,FALSE),IF($AE36=2017,VLOOKUP(Brut!BS36,Semaines!$E$2:$L$523,7,FALSE),IF($AE36=2018,VLOOKUP(Brut!BS36,Semaines!$F$2:$L$523,6,FALSE),IF($AE36=2019,VLOOKUP(Brut!BS36,Semaines!$G$2:$L$523,5,FALSE),IF($AE36=2020,VLOOKUP(Brut!BS36,Semaines!$H$2:$L$523,4,FALSE),IF($AE36=2021,VLOOKUP(Brut!BS36,Semaines!$I$2:$L$523,3,FALSE),IF($AE36=2022,VLOOKUP(Brut!BS36,Semaines!$J$2:$L$523,2,FALSE),""))))))))))</f>
        <v>8</v>
      </c>
      <c r="BT36" s="119">
        <f>IF($AE36=2013,VLOOKUP(Brut!BS36,Semaines!$A$2:$L$523,12,FALSE),IF($AE36=2014,VLOOKUP(Brut!BS36,Semaines!$B$2:$L$523,11,FALSE),IF($AE36=2015,VLOOKUP(Brut!BS36,Semaines!$C$2:$L$523,10,FALSE),IF($AE36=2016,VLOOKUP(Brut!BS36,Semaines!$D$2:$L$523,9,FALSE),IF($AE36=2017,VLOOKUP(Brut!BS36,Semaines!$E$2:$L$523,8,FALSE),IF($AE36=2018,VLOOKUP(Brut!BS36,Semaines!$F$2:$L$523,7,FALSE),IF($AE36=2019,VLOOKUP(Brut!BS36,Semaines!$G$2:$L$523,6,FALSE),IF($AE36=2020,VLOOKUP(Brut!BS36,Semaines!$H$2:$L$523,5,FALSE),IF($AE36=2021,VLOOKUP(Brut!BS36,Semaines!$I$2:$L$523,4,FALSE),IF($AE36=2022,VLOOKUP(Brut!BS36,Semaines!$J$2:$L$523,3,FALSE),""))))))))))</f>
        <v>2018</v>
      </c>
      <c r="BU36" s="134"/>
      <c r="BV36" s="133"/>
      <c r="BW36" s="208"/>
      <c r="BX36" s="118">
        <f>IF($AE36=2013,VLOOKUP(Brut!BX36,Semaines!$A$2:$L$523,11,FALSE),IF($AE36=2014,VLOOKUP(Brut!BX36,Semaines!$B$2:$L$523,10,FALSE),IF($AE36=2015,VLOOKUP(Brut!BX36,Semaines!$C$2:$L$523,9,FALSE),IF($AE36=2016,VLOOKUP(Brut!BX36,Semaines!$D$2:$L$523,8,FALSE),IF($AE36=2017,VLOOKUP(Brut!BX36,Semaines!$E$2:$L$523,7,FALSE),IF($AE36=2018,VLOOKUP(Brut!BX36,Semaines!$F$2:$L$523,6,FALSE),IF($AE36=2019,VLOOKUP(Brut!BX36,Semaines!$G$2:$L$523,5,FALSE),IF($AE36=2020,VLOOKUP(Brut!BX36,Semaines!$H$2:$L$523,4,FALSE),IF($AE36=2021,VLOOKUP(Brut!BX36,Semaines!$I$2:$L$523,3,FALSE),IF($AE36=2022,VLOOKUP(Brut!BX36,Semaines!$J$2:$L$523,2,FALSE),""))))))))))</f>
        <v>10</v>
      </c>
      <c r="BY36" s="119">
        <f>IF($AE36=2013,VLOOKUP(Brut!BX36,Semaines!$A$2:$L$523,12,FALSE),IF($AE36=2014,VLOOKUP(Brut!BX36,Semaines!$B$2:$L$523,11,FALSE),IF($AE36=2015,VLOOKUP(Brut!BX36,Semaines!$C$2:$L$523,10,FALSE),IF($AE36=2016,VLOOKUP(Brut!BX36,Semaines!$D$2:$L$523,9,FALSE),IF($AE36=2017,VLOOKUP(Brut!BX36,Semaines!$E$2:$L$523,8,FALSE),IF($AE36=2018,VLOOKUP(Brut!BX36,Semaines!$F$2:$L$523,7,FALSE),IF($AE36=2019,VLOOKUP(Brut!BX36,Semaines!$G$2:$L$523,6,FALSE),IF($AE36=2020,VLOOKUP(Brut!BX36,Semaines!$H$2:$L$523,5,FALSE),IF($AE36=2021,VLOOKUP(Brut!BX36,Semaines!$I$2:$L$523,4,FALSE),IF($AE36=2022,VLOOKUP(Brut!BX36,Semaines!$J$2:$L$523,3,FALSE),""))))))))))</f>
        <v>2018</v>
      </c>
      <c r="BZ36" s="134"/>
      <c r="CA36" s="133"/>
      <c r="CB36" s="130">
        <f>IF(Import!AQ26=0,"",Import!AQ26)</f>
        <v>43214</v>
      </c>
      <c r="CC36" s="118">
        <f t="array" ref="CC36">IFERROR(IF(CB36="",IF(BZ36="",IF(BX36="","",IF($AE36=2013,VLOOKUP(Brut!BX36+1,Semaines!$A$2:$L$523,11,FALSE),IF($AE36=2014,VLOOKUP(Brut!BX36+1,Semaines!$B$2:$L$523,10,FALSE),IF($AE36=2015,VLOOKUP(Brut!BX36+1,Semaines!$C$2:$L$523,9,FALSE),IF($AE36=2016,VLOOKUP(Brut!BX36+1,Semaines!$D$2:$L$523,8,FALSE),IF($AE36=2017,VLOOKUP(Brut!BX36+1,Semaines!$E$2:$L$523,7,FALSE),IF($AE36=2018,VLOOKUP(Brut!BX36+1,Semaines!$F$2:$L$523,6,FALSE),IF($AE36=2019,VLOOKUP(Brut!BX36+1,Semaines!$G$2:$L$523,5,FALSE),IF($AE36=2020,VLOOKUP(Brut!BX36+1,Semaines!$H$2:$L$523,4,FALSE),IF($AE36=2021,VLOOKUP(Brut!BX36+1,Semaines!$I$2:$L$523,3,FALSE),IF($AE36=2022,VLOOKUP(Brut!BX36+1,Semaines!$J$2:$L$523,2,FALSE),""))))))))))),IF(CA36="",IF($AE36=2013,VLOOKUP(Brut!BX36+1,Semaines!$A$2:$L$523,11,FALSE),IF($AE36=2014,VLOOKUP(Brut!BX36+1,Semaines!$B$2:$L$523,10,FALSE),IF($AE36=2015,VLOOKUP(Brut!BX36+1,Semaines!$C$2:$L$523,9,FALSE),IF($AE36=2016,VLOOKUP(Brut!BX36+1,Semaines!$D$2:$L$523,8,FALSE),IF($AE36=2017,VLOOKUP(Brut!BX36+1,Semaines!$E$2:$L$523,7,FALSE),IF($AE36=2018,VLOOKUP(Brut!BX36+1,Semaines!$F$2:$L$523,6,FALSE),IF($AE36=2019,VLOOKUP(Brut!BX36+1,Semaines!$G$2:$L$523,5,FALSE),IF($AE36=2020,VLOOKUP(Brut!BX36+1,Semaines!$H$2:$L$523,4,FALSE),IF($AE36=2021,VLOOKUP(Brut!BX36+1,Semaines!$I$2:$L$523,3,FALSE),IF($AE36=2022,VLOOKUP(Brut!BX36+1,Semaines!$J$2:$L$523,2,FALSE),"")))))))))),IF($AE36=2013,VLOOKUP(Brut!BZ36+1,Semaines!$A$2:$L$523,11,FALSE),IF($AE36=2014,VLOOKUP(Brut!BZ36+1,Semaines!$B$2:$L$523,10,FALSE),IF($AE36=2015,VLOOKUP(Brut!BZ36+1,Semaines!$C$2:$L$523,9,FALSE),IF($AE36=2016,VLOOKUP(Brut!BZ36+1,Semaines!$D$2:$L$523,8,FALSE),IF($AE36=2017,VLOOKUP(Brut!BZ36+1,Semaines!$E$2:$L$523,7,FALSE),IF($AE36=2018,VLOOKUP(Brut!BZ36+1,Semaines!$F$2:$L$523,6,FALSE),IF($AE36=2019,VLOOKUP(Brut!BZ36+1,Semaines!$G$2:$L$523,5,FALSE),IF($AE36=2020,VLOOKUP(Brut!BZ36+1,Semaines!$H$2:$L$523,4,FALSE),IF($AE36=2021,VLOOKUP(Brut!BZ36+1,Semaines!$I$2:$L$523,3,FALSE),IF($AE36=2022,VLOOKUP(Brut!BZ36+1,Semaines!$J$2:$L$523,2,FALSE),"")))))))))))),_xlfn.ISOWEEKNUM(CB36)),"")</f>
        <v>17</v>
      </c>
      <c r="CD36" s="119">
        <f>IF(CB36="",IF(CA36="",IF(BY36="","",IF($AE36=2013,VLOOKUP(Brut!CC36,Semaines!$A$2:$L$523,12,FALSE),IF($AE36=2014,VLOOKUP(Brut!CC36,Semaines!$B$2:$L$523,11,FALSE),IF($AE36=2015,VLOOKUP(Brut!CC36,Semaines!$C$2:$L$523,10,FALSE),IF($AE36=2016,VLOOKUP(Brut!CC36,Semaines!$D$2:$L$523,9,FALSE),IF($AE36=2017,VLOOKUP(Brut!CC36,Semaines!$E$2:$L$523,8,FALSE),IF($AE36=2018,VLOOKUP(Brut!CC36,Semaines!$F$2:$L$523,7,FALSE),IF($AE36=2019,VLOOKUP(Brut!CC36,Semaines!$G$2:$L$523,6,FALSE),IF($AE36=2020,VLOOKUP(Brut!CC36,Semaines!$H$2:$L$523,5,FALSE),IF($AE36=2021,VLOOKUP(Brut!CC36,Semaines!$I$2:$L$523,4,FALSE),IF($AE36=2022,VLOOKUP(Brut!CC36,Semaines!$J$2:$L$523,3,FALSE),""))))))))))),IF(BZ36="",IF($AE36=2013,VLOOKUP(Brut!CC36,Semaines!$A$2:$L$523,12,FALSE),IF($AE36=2014,VLOOKUP(Brut!CC36,Semaines!$B$2:$L$523,11,FALSE),IF($AE36=2015,VLOOKUP(Brut!CC36,Semaines!$C$2:$L$523,10,FALSE),IF($AE36=2016,VLOOKUP(Brut!CC36,Semaines!$D$2:$L$523,9,FALSE),IF($AE36=2017,VLOOKUP(Brut!CC36,Semaines!$E$2:$L$523,8,FALSE),IF($AE36=2018,VLOOKUP(Brut!CC36,Semaines!$F$2:$L$523,7,FALSE),IF($AE36=2019,VLOOKUP(Brut!CC36,Semaines!$G$2:$L$523,6,FALSE),IF($AE36=2020,VLOOKUP(Brut!CC36,Semaines!$H$2:$L$523,5,FALSE),IF($AE36=2021,VLOOKUP(Brut!CC36,Semaines!$I$2:$L$523,4,FALSE),IF($AE36=2022,VLOOKUP(Brut!CC36,Semaines!$J$2:$L$523,3,FALSE),"")))))))))),IF(BY36="","",IF($AE36=2013,VLOOKUP(Brut!CC36,Semaines!$A$2:$L$523,12,FALSE),IF($AE36=2014,VLOOKUP(Brut!CC36,Semaines!$B$2:$L$523,11,FALSE),IF($AE36=2015,VLOOKUP(Brut!CC36,Semaines!$C$2:$L$523,10,FALSE),IF($AE36=2016,VLOOKUP(Brut!CC36,Semaines!$D$2:$L$523,9,FALSE),IF($AE36=2017,VLOOKUP(Brut!CC36,Semaines!$E$2:$L$523,8,FALSE),IF($AE36=2018,VLOOKUP(Brut!CC36,Semaines!$F$2:$L$523,7,FALSE),IF($AE36=2019,VLOOKUP(Brut!CC36,Semaines!$G$2:$L$523,6,FALSE),IF($AE36=2020,VLOOKUP(Brut!CC36,Semaines!$H$2:$L$523,5,FALSE),IF($AE36=2021,VLOOKUP(Brut!CC36,Semaines!$I$2:$L$523,4,FALSE),IF($AE36=2022,VLOOKUP(Brut!CC36,Semaines!$J$2:$L$523,3,FALSE),""))))))))))))),IF(AND(MONTH(CB36)=12,_xlfn.ISOWEEKNUM(CB36)=1),YEAR(CB36)+1,YEAR(CB36)))</f>
        <v>2018</v>
      </c>
      <c r="CE36" s="132"/>
      <c r="CF36" s="133"/>
      <c r="CG36" s="118">
        <f>IF($AE36=2013,VLOOKUP(Brut!CG36,Semaines!$A$2:$L$523,11,FALSE),IF($AE36=2014,VLOOKUP(Brut!CG36,Semaines!$B$2:$L$523,10,FALSE),IF($AE36=2015,VLOOKUP(Brut!CG36,Semaines!$C$2:$L$523,9,FALSE),IF($AE36=2016,VLOOKUP(Brut!CG36,Semaines!$D$2:$L$523,8,FALSE),IF($AE36=2017,VLOOKUP(Brut!CG36,Semaines!$E$2:$L$523,7,FALSE),IF($AE36=2018,VLOOKUP(Brut!CG36,Semaines!$F$2:$L$523,6,FALSE),IF($AE36=2019,VLOOKUP(Brut!CG36,Semaines!$G$2:$L$523,5,FALSE),IF($AE36=2020,VLOOKUP(Brut!CG36,Semaines!$H$2:$L$523,4,FALSE),IF($AE36=2021,VLOOKUP(Brut!CG36,Semaines!$I$2:$L$523,3,FALSE),IF($AE36=2022,VLOOKUP(Brut!CG36,Semaines!$J$2:$L$523,2,FALSE),""))))))))))</f>
        <v>11</v>
      </c>
      <c r="CH36" s="119">
        <f>IF($AE36=2013,VLOOKUP(Brut!CG36,Semaines!$A$2:$L$523,12,FALSE),IF($AE36=2014,VLOOKUP(Brut!CG36,Semaines!$B$2:$L$523,11,FALSE),IF($AE36=2015,VLOOKUP(Brut!CG36,Semaines!$C$2:$L$523,10,FALSE),IF($AE36=2016,VLOOKUP(Brut!CG36,Semaines!$D$2:$L$523,9,FALSE),IF($AE36=2017,VLOOKUP(Brut!CG36,Semaines!$E$2:$L$523,8,FALSE),IF($AE36=2018,VLOOKUP(Brut!CG36,Semaines!$F$2:$L$523,7,FALSE),IF($AE36=2019,VLOOKUP(Brut!CG36,Semaines!$G$2:$L$523,6,FALSE),IF($AE36=2020,VLOOKUP(Brut!CG36,Semaines!$H$2:$L$523,5,FALSE),IF($AE36=2021,VLOOKUP(Brut!CG36,Semaines!$I$2:$L$523,4,FALSE),IF($AE36=2022,VLOOKUP(Brut!CG36,Semaines!$J$2:$L$523,3,FALSE),""))))))))))</f>
        <v>2018</v>
      </c>
      <c r="CI36" s="134"/>
      <c r="CJ36" s="133"/>
      <c r="CK36" s="208"/>
      <c r="CL36" s="118">
        <f>IF($AE36=2013,VLOOKUP(Brut!CL36,Semaines!$A$2:$L$523,11,FALSE),IF($AE36=2014,VLOOKUP(Brut!CL36,Semaines!$B$2:$L$523,10,FALSE),IF($AE36=2015,VLOOKUP(Brut!CL36,Semaines!$C$2:$L$523,9,FALSE),IF($AE36=2016,VLOOKUP(Brut!CL36,Semaines!$D$2:$L$523,8,FALSE),IF($AE36=2017,VLOOKUP(Brut!CL36,Semaines!$E$2:$L$523,7,FALSE),IF($AE36=2018,VLOOKUP(Brut!CL36,Semaines!$F$2:$L$523,6,FALSE),IF($AE36=2019,VLOOKUP(Brut!CL36,Semaines!$G$2:$L$523,5,FALSE),IF($AE36=2020,VLOOKUP(Brut!CL36,Semaines!$H$2:$L$523,4,FALSE),IF($AE36=2021,VLOOKUP(Brut!CL36,Semaines!$I$2:$L$523,3,FALSE),IF($AE36=2022,VLOOKUP(Brut!CL36,Semaines!$J$2:$L$523,2,FALSE),""))))))))))</f>
        <v>12</v>
      </c>
      <c r="CM36" s="119">
        <f>IF($AE36=2013,VLOOKUP(Brut!CL36,Semaines!$A$2:$L$523,12,FALSE),IF($AE36=2014,VLOOKUP(Brut!CL36,Semaines!$B$2:$L$523,11,FALSE),IF($AE36=2015,VLOOKUP(Brut!CL36,Semaines!$C$2:$L$523,10,FALSE),IF($AE36=2016,VLOOKUP(Brut!CL36,Semaines!$D$2:$L$523,9,FALSE),IF($AE36=2017,VLOOKUP(Brut!CL36,Semaines!$E$2:$L$523,8,FALSE),IF($AE36=2018,VLOOKUP(Brut!CL36,Semaines!$F$2:$L$523,7,FALSE),IF($AE36=2019,VLOOKUP(Brut!CL36,Semaines!$G$2:$L$523,6,FALSE),IF($AE36=2020,VLOOKUP(Brut!CL36,Semaines!$H$2:$L$523,5,FALSE),IF($AE36=2021,VLOOKUP(Brut!CL36,Semaines!$I$2:$L$523,4,FALSE),IF($AE36=2022,VLOOKUP(Brut!CL36,Semaines!$J$2:$L$523,3,FALSE),""))))))))))</f>
        <v>2018</v>
      </c>
      <c r="CN36" s="134"/>
      <c r="CO36" s="133"/>
      <c r="CP36" s="118">
        <f>IF($AE36=2013,VLOOKUP(Brut!CP36,Semaines!$A$2:$L$523,11,FALSE),IF($AE36=2014,VLOOKUP(Brut!CP36,Semaines!$B$2:$L$523,10,FALSE),IF($AE36=2015,VLOOKUP(Brut!CP36,Semaines!$C$2:$L$523,9,FALSE),IF($AE36=2016,VLOOKUP(Brut!CP36,Semaines!$D$2:$L$523,8,FALSE),IF($AE36=2017,VLOOKUP(Brut!CP36,Semaines!$E$2:$L$523,7,FALSE),IF($AE36=2018,VLOOKUP(Brut!CP36,Semaines!$F$2:$L$523,6,FALSE),IF($AE36=2019,VLOOKUP(Brut!CP36,Semaines!$G$2:$L$523,5,FALSE),IF($AE36=2020,VLOOKUP(Brut!CP36,Semaines!$H$2:$L$523,4,FALSE),IF($AE36=2021,VLOOKUP(Brut!CP36,Semaines!$I$2:$L$523,3,FALSE),IF($AE36=2022,VLOOKUP(Brut!CP36,Semaines!$J$2:$L$523,2,FALSE),""))))))))))</f>
        <v>12</v>
      </c>
      <c r="CQ36" s="119">
        <f>IF($AE36=2013,VLOOKUP(Brut!CP36,Semaines!$A$2:$L$523,12,FALSE),IF($AE36=2014,VLOOKUP(Brut!CP36,Semaines!$B$2:$L$523,11,FALSE),IF($AE36=2015,VLOOKUP(Brut!CP36,Semaines!$C$2:$L$523,10,FALSE),IF($AE36=2016,VLOOKUP(Brut!CP36,Semaines!$D$2:$L$523,9,FALSE),IF($AE36=2017,VLOOKUP(Brut!CP36,Semaines!$E$2:$L$523,8,FALSE),IF($AE36=2018,VLOOKUP(Brut!CP36,Semaines!$F$2:$L$523,7,FALSE),IF($AE36=2019,VLOOKUP(Brut!CP36,Semaines!$G$2:$L$523,6,FALSE),IF($AE36=2020,VLOOKUP(Brut!CP36,Semaines!$H$2:$L$523,5,FALSE),IF($AE36=2021,VLOOKUP(Brut!CP36,Semaines!$I$2:$L$523,4,FALSE),IF($AE36=2022,VLOOKUP(Brut!CP36,Semaines!$J$2:$L$523,3,FALSE),""))))))))))</f>
        <v>2018</v>
      </c>
      <c r="CR36" s="134"/>
      <c r="CS36" s="133"/>
      <c r="CT36" s="208"/>
      <c r="CU36" s="118">
        <f>IF($AE36=2013,VLOOKUP(Brut!CV36,Semaines!$A$2:$L$523,11,FALSE),IF($AE36=2014,VLOOKUP(Brut!CV36,Semaines!$B$2:$L$523,10,FALSE),IF($AE36=2015,VLOOKUP(Brut!CV36,Semaines!$C$2:$L$523,9,FALSE),IF($AE36=2016,VLOOKUP(Brut!CV36,Semaines!$D$2:$L$523,8,FALSE),IF($AE36=2017,VLOOKUP(Brut!CV36,Semaines!$E$2:$L$523,7,FALSE),IF($AE36=2018,VLOOKUP(Brut!CV36,Semaines!$F$2:$L$523,6,FALSE),IF($AE36=2019,VLOOKUP(Brut!CV36,Semaines!$G$2:$L$523,5,FALSE),IF($AE36=2020,VLOOKUP(Brut!CV36,Semaines!$H$2:$L$523,4,FALSE),IF($AE36=2021,VLOOKUP(Brut!CV36,Semaines!$I$2:$L$523,3,FALSE),IF($AE36=2022,VLOOKUP(Brut!CV36,Semaines!$J$2:$L$523,2,FALSE),""))))))))))</f>
        <v>12</v>
      </c>
      <c r="CV36" s="119">
        <f>IF($AE36=2013,VLOOKUP(Brut!CV36,Semaines!$A$2:$L$523,12,FALSE),IF($AE36=2014,VLOOKUP(Brut!CV36,Semaines!$B$2:$L$523,11,FALSE),IF($AE36=2015,VLOOKUP(Brut!CV36,Semaines!$C$2:$L$523,10,FALSE),IF($AE36=2016,VLOOKUP(Brut!CV36,Semaines!$D$2:$L$523,9,FALSE),IF($AE36=2017,VLOOKUP(Brut!CV36,Semaines!$E$2:$L$523,8,FALSE),IF($AE36=2018,VLOOKUP(Brut!CV36,Semaines!$F$2:$L$523,7,FALSE),IF($AE36=2019,VLOOKUP(Brut!CV36,Semaines!$G$2:$L$523,6,FALSE),IF($AE36=2020,VLOOKUP(Brut!CV36,Semaines!$H$2:$L$523,5,FALSE),IF($AE36=2021,VLOOKUP(Brut!CV36,Semaines!$I$2:$L$523,4,FALSE),IF($AE36=2022,VLOOKUP(Brut!CV36,Semaines!$J$2:$L$523,3,FALSE),""))))))))))</f>
        <v>2018</v>
      </c>
      <c r="CW36" s="134"/>
      <c r="CX36" s="133"/>
      <c r="CY36" s="208"/>
      <c r="CZ36" s="118">
        <f>IF($AE36=2013,VLOOKUP(Brut!DB36,Semaines!$A$2:$L$523,11,FALSE),IF($AE36=2014,VLOOKUP(Brut!DB36,Semaines!$B$2:$L$523,10,FALSE),IF($AE36=2015,VLOOKUP(Brut!DB36,Semaines!$C$2:$L$523,9,FALSE),IF($AE36=2016,VLOOKUP(Brut!DB36,Semaines!$D$2:$L$523,8,FALSE),IF($AE36=2017,VLOOKUP(Brut!DB36,Semaines!$E$2:$L$523,7,FALSE),IF($AE36=2018,VLOOKUP(Brut!DB36,Semaines!$F$2:$L$523,6,FALSE),IF($AE36=2019,VLOOKUP(Brut!DB36,Semaines!$G$2:$L$523,5,FALSE),IF($AE36=2020,VLOOKUP(Brut!DB36,Semaines!$H$2:$L$523,4,FALSE),IF($AE36=2021,VLOOKUP(Brut!DB36,Semaines!$I$2:$L$523,3,FALSE),IF($AE36=2022,VLOOKUP(Brut!DB36,Semaines!$J$2:$L$523,2,FALSE),""))))))))))</f>
        <v>12</v>
      </c>
      <c r="DA36" s="119">
        <f>IF($AE36=2013,VLOOKUP(Brut!DB36,Semaines!$A$2:$L$523,12,FALSE),IF($AE36=2014,VLOOKUP(Brut!DB36,Semaines!$B$2:$L$523,11,FALSE),IF($AE36=2015,VLOOKUP(Brut!DB36,Semaines!$C$2:$L$523,10,FALSE),IF($AE36=2016,VLOOKUP(Brut!DB36,Semaines!$D$2:$L$523,9,FALSE),IF($AE36=2017,VLOOKUP(Brut!DB36,Semaines!$E$2:$L$523,8,FALSE),IF($AE36=2018,VLOOKUP(Brut!DB36,Semaines!$F$2:$L$523,7,FALSE),IF($AE36=2019,VLOOKUP(Brut!DB36,Semaines!$G$2:$L$523,6,FALSE),IF($AE36=2020,VLOOKUP(Brut!DB36,Semaines!$H$2:$L$523,5,FALSE),IF($AE36=2021,VLOOKUP(Brut!DB36,Semaines!$I$2:$L$523,4,FALSE),IF($AE36=2022,VLOOKUP(Brut!DB36,Semaines!$J$2:$L$523,3,FALSE),""))))))))))</f>
        <v>2018</v>
      </c>
      <c r="DB36" s="134"/>
      <c r="DC36" s="133"/>
      <c r="DD36" s="210"/>
      <c r="DE36" s="209"/>
      <c r="DF36" s="208"/>
      <c r="DG36" s="118">
        <f>IF($AE36=2013,VLOOKUP(Brut!DI36,Semaines!$A$2:$L$523,11,FALSE),IF($AE36=2014,VLOOKUP(Brut!DI36,Semaines!$B$2:$L$523,10,FALSE),IF($AE36=2015,VLOOKUP(Brut!DI36,Semaines!$C$2:$L$523,9,FALSE),IF($AE36=2016,VLOOKUP(Brut!DI36,Semaines!$D$2:$L$523,8,FALSE),IF($AE36=2017,VLOOKUP(Brut!DI36,Semaines!$E$2:$L$523,7,FALSE),IF($AE36=2018,VLOOKUP(Brut!DI36,Semaines!$F$2:$L$523,6,FALSE),IF($AE36=2019,VLOOKUP(Brut!DI36,Semaines!$G$2:$L$523,5,FALSE),IF($AE36=2020,VLOOKUP(Brut!DI36,Semaines!$H$2:$L$523,4,FALSE),IF($AE36=2021,VLOOKUP(Brut!DI36,Semaines!$I$2:$L$523,3,FALSE),IF($AE36=2022,VLOOKUP(Brut!DI36,Semaines!$J$2:$L$523,2,FALSE),""))))))))))</f>
        <v>13</v>
      </c>
      <c r="DH36" s="119">
        <f>IF($AE36=2013,VLOOKUP(Brut!DI36,Semaines!$A$2:$L$523,12,FALSE),IF($AE36=2014,VLOOKUP(Brut!DI36,Semaines!$B$2:$L$523,11,FALSE),IF($AE36=2015,VLOOKUP(Brut!DI36,Semaines!$C$2:$L$523,10,FALSE),IF($AE36=2016,VLOOKUP(Brut!DI36,Semaines!$D$2:$L$523,9,FALSE),IF($AE36=2017,VLOOKUP(Brut!DI36,Semaines!$E$2:$L$523,8,FALSE),IF($AE36=2018,VLOOKUP(Brut!DI36,Semaines!$F$2:$L$523,7,FALSE),IF($AE36=2019,VLOOKUP(Brut!DI36,Semaines!$G$2:$L$523,6,FALSE),IF($AE36=2020,VLOOKUP(Brut!DI36,Semaines!$H$2:$L$523,5,FALSE),IF($AE36=2021,VLOOKUP(Brut!DI36,Semaines!$I$2:$L$523,4,FALSE),IF($AE36=2022,VLOOKUP(Brut!DI36,Semaines!$J$2:$L$523,3,FALSE),""))))))))))</f>
        <v>2018</v>
      </c>
      <c r="DI36" s="134"/>
      <c r="DJ36" s="133"/>
      <c r="DK36" s="208"/>
      <c r="DL36" s="118">
        <f>IF($AE36=2013,VLOOKUP(Brut!DN36,Semaines!$A$2:$L$523,11,FALSE),IF($AE36=2014,VLOOKUP(Brut!DN36,Semaines!$B$2:$L$523,10,FALSE),IF($AE36=2015,VLOOKUP(Brut!DN36,Semaines!$C$2:$L$523,9,FALSE),IF($AE36=2016,VLOOKUP(Brut!DN36,Semaines!$D$2:$L$523,8,FALSE),IF($AE36=2017,VLOOKUP(Brut!DN36,Semaines!$E$2:$L$523,7,FALSE),IF($AE36=2018,VLOOKUP(Brut!DN36,Semaines!$F$2:$L$523,6,FALSE),IF($AE36=2019,VLOOKUP(Brut!DN36,Semaines!$G$2:$L$523,5,FALSE),IF($AE36=2020,VLOOKUP(Brut!DN36,Semaines!$H$2:$L$523,4,FALSE),IF($AE36=2021,VLOOKUP(Brut!DN36,Semaines!$I$2:$L$523,3,FALSE),IF($AE36=2022,VLOOKUP(Brut!DN36,Semaines!$J$2:$L$523,2,FALSE),""))))))))))</f>
        <v>14</v>
      </c>
      <c r="DM36" s="119">
        <f>IF($AE36=2013,VLOOKUP(Brut!DN36,Semaines!$A$2:$L$523,12,FALSE),IF($AE36=2014,VLOOKUP(Brut!DN36,Semaines!$B$2:$L$523,11,FALSE),IF($AE36=2015,VLOOKUP(Brut!DN36,Semaines!$C$2:$L$523,10,FALSE),IF($AE36=2016,VLOOKUP(Brut!DN36,Semaines!$D$2:$L$523,9,FALSE),IF($AE36=2017,VLOOKUP(Brut!DN36,Semaines!$E$2:$L$523,8,FALSE),IF($AE36=2018,VLOOKUP(Brut!DN36,Semaines!$F$2:$L$523,7,FALSE),IF($AE36=2019,VLOOKUP(Brut!DN36,Semaines!$G$2:$L$523,6,FALSE),IF($AE36=2020,VLOOKUP(Brut!DN36,Semaines!$H$2:$L$523,5,FALSE),IF($AE36=2021,VLOOKUP(Brut!DN36,Semaines!$I$2:$L$523,4,FALSE),IF($AE36=2022,VLOOKUP(Brut!DN36,Semaines!$J$2:$L$523,3,FALSE),""))))))))))</f>
        <v>2018</v>
      </c>
      <c r="DN36" s="134"/>
      <c r="DO36" s="133"/>
      <c r="DP36" s="208"/>
      <c r="DQ36" s="209"/>
      <c r="DR36" s="208"/>
      <c r="DS36" s="118">
        <f>IF($AE36=2013,VLOOKUP(Brut!DU36,Semaines!$A$2:$L$523,11,FALSE),IF($AE36=2014,VLOOKUP(Brut!DU36,Semaines!$B$2:$L$523,10,FALSE),IF($AE36=2015,VLOOKUP(Brut!DU36,Semaines!$C$2:$L$523,9,FALSE),IF($AE36=2016,VLOOKUP(Brut!DU36,Semaines!$D$2:$L$523,8,FALSE),IF($AE36=2017,VLOOKUP(Brut!DU36,Semaines!$E$2:$L$523,7,FALSE),IF($AE36=2018,VLOOKUP(Brut!DU36,Semaines!$F$2:$L$523,6,FALSE),IF($AE36=2019,VLOOKUP(Brut!DU36,Semaines!$G$2:$L$523,5,FALSE),IF($AE36=2020,VLOOKUP(Brut!DU36,Semaines!$H$2:$L$523,4,FALSE),IF($AE36=2021,VLOOKUP(Brut!DU36,Semaines!$I$2:$L$523,3,FALSE),IF($AE36=2022,VLOOKUP(Brut!DU36,Semaines!$J$2:$L$523,2,FALSE),""))))))))))</f>
        <v>14</v>
      </c>
      <c r="DT36" s="119">
        <f>IF($AE36=2013,VLOOKUP(Brut!DU36,Semaines!$A$2:$L$523,12,FALSE),IF($AE36=2014,VLOOKUP(Brut!DU36,Semaines!$B$2:$L$523,11,FALSE),IF($AE36=2015,VLOOKUP(Brut!DU36,Semaines!$C$2:$L$523,10,FALSE),IF($AE36=2016,VLOOKUP(Brut!DU36,Semaines!$D$2:$L$523,9,FALSE),IF($AE36=2017,VLOOKUP(Brut!DU36,Semaines!$E$2:$L$523,8,FALSE),IF($AE36=2018,VLOOKUP(Brut!DU36,Semaines!$F$2:$L$523,7,FALSE),IF($AE36=2019,VLOOKUP(Brut!DU36,Semaines!$G$2:$L$523,6,FALSE),IF($AE36=2020,VLOOKUP(Brut!DU36,Semaines!$H$2:$L$523,5,FALSE),IF($AE36=2021,VLOOKUP(Brut!DU36,Semaines!$I$2:$L$523,4,FALSE),IF($AE36=2022,VLOOKUP(Brut!DU36,Semaines!$J$2:$L$523,3,FALSE),""))))))))))</f>
        <v>2018</v>
      </c>
      <c r="DU36" s="134"/>
      <c r="DV36" s="133"/>
      <c r="DW36" s="118">
        <f>IF($AE36=2013,VLOOKUP(Brut!DY36,Semaines!$A$2:$L$523,11,FALSE),IF($AE36=2014,VLOOKUP(Brut!DY36,Semaines!$B$2:$L$523,10,FALSE),IF($AE36=2015,VLOOKUP(Brut!DY36,Semaines!$C$2:$L$523,9,FALSE),IF($AE36=2016,VLOOKUP(Brut!DY36,Semaines!$D$2:$L$523,8,FALSE),IF($AE36=2017,VLOOKUP(Brut!DY36,Semaines!$E$2:$L$523,7,FALSE),IF($AE36=2018,VLOOKUP(Brut!DY36,Semaines!$F$2:$L$523,6,FALSE),IF($AE36=2019,VLOOKUP(Brut!DY36,Semaines!$G$2:$L$523,5,FALSE),IF($AE36=2020,VLOOKUP(Brut!DY36,Semaines!$H$2:$L$523,4,FALSE),IF($AE36=2021,VLOOKUP(Brut!DY36,Semaines!$I$2:$L$523,3,FALSE),IF($AE36=2022,VLOOKUP(Brut!DY36,Semaines!$J$2:$L$523,2,FALSE),""))))))))))</f>
        <v>15</v>
      </c>
      <c r="DX36" s="119">
        <f>IF($AE36=2013,VLOOKUP(Brut!DY36,Semaines!$A$2:$L$523,12,FALSE),IF($AE36=2014,VLOOKUP(Brut!DY36,Semaines!$B$2:$L$523,11,FALSE),IF($AE36=2015,VLOOKUP(Brut!DY36,Semaines!$C$2:$L$523,10,FALSE),IF($AE36=2016,VLOOKUP(Brut!DY36,Semaines!$D$2:$L$523,9,FALSE),IF($AE36=2017,VLOOKUP(Brut!DY36,Semaines!$E$2:$L$523,8,FALSE),IF($AE36=2018,VLOOKUP(Brut!DY36,Semaines!$F$2:$L$523,7,FALSE),IF($AE36=2019,VLOOKUP(Brut!DY36,Semaines!$G$2:$L$523,6,FALSE),IF($AE36=2020,VLOOKUP(Brut!DY36,Semaines!$H$2:$L$523,5,FALSE),IF($AE36=2021,VLOOKUP(Brut!DY36,Semaines!$I$2:$L$523,4,FALSE),IF($AE36=2022,VLOOKUP(Brut!DY36,Semaines!$J$2:$L$523,3,FALSE),""))))))))))</f>
        <v>2018</v>
      </c>
      <c r="DY36" s="134"/>
      <c r="DZ36" s="133"/>
      <c r="EA36" s="118">
        <f>IF($AE36=2013,VLOOKUP(Brut!EC36,Semaines!$A$2:$L$523,11,FALSE),IF($AE36=2014,VLOOKUP(Brut!EC36,Semaines!$B$2:$L$523,10,FALSE),IF($AE36=2015,VLOOKUP(Brut!EC36,Semaines!$C$2:$L$523,9,FALSE),IF($AE36=2016,VLOOKUP(Brut!EC36,Semaines!$D$2:$L$523,8,FALSE),IF($AE36=2017,VLOOKUP(Brut!EC36,Semaines!$E$2:$L$523,7,FALSE),IF($AE36=2018,VLOOKUP(Brut!EC36,Semaines!$F$2:$L$523,6,FALSE),IF($AE36=2019,VLOOKUP(Brut!EC36,Semaines!$G$2:$L$523,5,FALSE),IF($AE36=2020,VLOOKUP(Brut!EC36,Semaines!$H$2:$L$523,4,FALSE),IF($AE36=2021,VLOOKUP(Brut!EC36,Semaines!$I$2:$L$523,3,FALSE),IF($AE36=2022,VLOOKUP(Brut!EC36,Semaines!$J$2:$L$523,2,FALSE),""))))))))))</f>
        <v>15</v>
      </c>
      <c r="EB36" s="119">
        <f>IF($AE36=2013,VLOOKUP(Brut!EC36,Semaines!$A$2:$L$523,12,FALSE),IF($AE36=2014,VLOOKUP(Brut!EC36,Semaines!$B$2:$L$523,11,FALSE),IF($AE36=2015,VLOOKUP(Brut!EC36,Semaines!$C$2:$L$523,10,FALSE),IF($AE36=2016,VLOOKUP(Brut!EC36,Semaines!$D$2:$L$523,9,FALSE),IF($AE36=2017,VLOOKUP(Brut!EC36,Semaines!$E$2:$L$523,8,FALSE),IF($AE36=2018,VLOOKUP(Brut!EC36,Semaines!$F$2:$L$523,7,FALSE),IF($AE36=2019,VLOOKUP(Brut!EC36,Semaines!$G$2:$L$523,6,FALSE),IF($AE36=2020,VLOOKUP(Brut!EC36,Semaines!$H$2:$L$523,5,FALSE),IF($AE36=2021,VLOOKUP(Brut!EC36,Semaines!$I$2:$L$523,4,FALSE),IF($AE36=2022,VLOOKUP(Brut!EC36,Semaines!$J$2:$L$523,3,FALSE),""))))))))))</f>
        <v>2018</v>
      </c>
      <c r="EC36" s="134"/>
      <c r="ED36" s="133"/>
      <c r="EE36" s="118">
        <f>IF($AE36=2013,VLOOKUP(Brut!EG36,Semaines!$A$2:$L$523,11,FALSE),IF($AE36=2014,VLOOKUP(Brut!EG36,Semaines!$B$2:$L$523,10,FALSE),IF($AE36=2015,VLOOKUP(Brut!EG36,Semaines!$C$2:$L$523,9,FALSE),IF($AE36=2016,VLOOKUP(Brut!EG36,Semaines!$D$2:$L$523,8,FALSE),IF($AE36=2017,VLOOKUP(Brut!EG36,Semaines!$E$2:$L$523,7,FALSE),IF($AE36=2018,VLOOKUP(Brut!EG36,Semaines!$F$2:$L$523,6,FALSE),IF($AE36=2019,VLOOKUP(Brut!EG36,Semaines!$G$2:$L$523,5,FALSE),IF($AE36=2020,VLOOKUP(Brut!EG36,Semaines!$H$2:$L$523,4,FALSE),IF($AE36=2021,VLOOKUP(Brut!EG36,Semaines!$I$2:$L$523,3,FALSE),IF($AE36=2022,VLOOKUP(Brut!EG36,Semaines!$J$2:$L$523,2,FALSE),""))))))))))</f>
        <v>15</v>
      </c>
      <c r="EF36" s="119">
        <f>IF($AE36=2013,VLOOKUP(Brut!EG36,Semaines!$A$2:$L$523,12,FALSE),IF($AE36=2014,VLOOKUP(Brut!EG36,Semaines!$B$2:$L$523,11,FALSE),IF($AE36=2015,VLOOKUP(Brut!EG36,Semaines!$C$2:$L$523,10,FALSE),IF($AE36=2016,VLOOKUP(Brut!EG36,Semaines!$D$2:$L$523,9,FALSE),IF($AE36=2017,VLOOKUP(Brut!EG36,Semaines!$E$2:$L$523,8,FALSE),IF($AE36=2018,VLOOKUP(Brut!EG36,Semaines!$F$2:$L$523,7,FALSE),IF($AE36=2019,VLOOKUP(Brut!EG36,Semaines!$G$2:$L$523,6,FALSE),IF($AE36=2020,VLOOKUP(Brut!EG36,Semaines!$H$2:$L$523,5,FALSE),IF($AE36=2021,VLOOKUP(Brut!EG36,Semaines!$I$2:$L$523,4,FALSE),IF($AE36=2022,VLOOKUP(Brut!EG36,Semaines!$J$2:$L$523,3,FALSE),""))))))))))</f>
        <v>2018</v>
      </c>
      <c r="EG36" s="134"/>
      <c r="EH36" s="133"/>
      <c r="EI36" s="130">
        <f>IF(Import!AU26=0,"",Import!AU26)</f>
        <v>43278</v>
      </c>
      <c r="EJ36" s="118">
        <f t="array" ref="EJ36">IFERROR(IF(EI36="",IF(EG36="",IF(EE36="","",IF($AE36=2013,VLOOKUP(Brut!EG36+1,Semaines!$A$2:$L$523,11,FALSE),IF($AE36=2014,VLOOKUP(Brut!EG36+1,Semaines!$B$2:$L$523,10,FALSE),IF($AE36=2015,VLOOKUP(Brut!EG36+1,Semaines!$C$2:$L$523,9,FALSE),IF($AE36=2016,VLOOKUP(Brut!EG36+1,Semaines!$D$2:$L$523,8,FALSE),IF($AE36=2017,VLOOKUP(Brut!EG36+1,Semaines!$E$2:$L$523,7,FALSE),IF($AE36=2018,VLOOKUP(Brut!EG36+1,Semaines!$F$2:$L$523,6,FALSE),IF($AE36=2019,VLOOKUP(Brut!EG36+1,Semaines!$G$2:$L$523,5,FALSE),IF($AE36=2020,VLOOKUP(Brut!EG36+1,Semaines!$H$2:$L$523,4,FALSE),IF($AE36=2021,VLOOKUP(Brut!EG36+1,Semaines!$I$2:$L$523,3,FALSE),IF($AE36=2022,VLOOKUP(Brut!EG36+1,Semaines!$J$2:$L$523,2,FALSE),""))))))))))),IF(EH36="",IF($AE36=2013,VLOOKUP(Brut!EG36+1,Semaines!$A$2:$L$523,11,FALSE),IF($AE36=2014,VLOOKUP(Brut!EG36+1,Semaines!$B$2:$L$523,10,FALSE),IF($AE36=2015,VLOOKUP(Brut!EG36+1,Semaines!$C$2:$L$523,9,FALSE),IF($AE36=2016,VLOOKUP(Brut!EG36+1,Semaines!$D$2:$L$523,8,FALSE),IF($AE36=2017,VLOOKUP(Brut!EG36+1,Semaines!$E$2:$L$523,7,FALSE),IF($AE36=2018,VLOOKUP(Brut!EG36+1,Semaines!$F$2:$L$523,6,FALSE),IF($AE36=2019,VLOOKUP(Brut!EG36+1,Semaines!$G$2:$L$523,5,FALSE),IF($AE36=2020,VLOOKUP(Brut!EG36+1,Semaines!$H$2:$L$523,4,FALSE),IF($AE36=2021,VLOOKUP(Brut!EG36+1,Semaines!$I$2:$L$523,3,FALSE),IF($AE36=2022,VLOOKUP(Brut!EG36+1,Semaines!$J$2:$L$523,2,FALSE),"")))))))))),IF($AE36=2013,VLOOKUP(Brut!EI36+1,Semaines!$A$2:$L$523,11,FALSE),IF($AE36=2014,VLOOKUP(Brut!EI36+1,Semaines!$B$2:$L$523,10,FALSE),IF($AE36=2015,VLOOKUP(Brut!EI36+1,Semaines!$C$2:$L$523,9,FALSE),IF($AE36=2016,VLOOKUP(Brut!EI36+1,Semaines!$D$2:$L$523,8,FALSE),IF($AE36=2017,VLOOKUP(Brut!EI36+1,Semaines!$E$2:$L$523,7,FALSE),IF($AE36=2018,VLOOKUP(Brut!EI36+1,Semaines!$F$2:$L$523,6,FALSE),IF($AE36=2019,VLOOKUP(Brut!EI36+1,Semaines!$G$2:$L$523,5,FALSE),IF($AE36=2020,VLOOKUP(Brut!EI36+1,Semaines!$H$2:$L$523,4,FALSE),IF($AE36=2021,VLOOKUP(Brut!EI36+1,Semaines!$I$2:$L$523,3,FALSE),IF($AE36=2022,VLOOKUP(Brut!EI36+1,Semaines!$J$2:$L$523,2,FALSE),"")))))))))))),_xlfn.ISOWEEKNUM(EI36)),"")</f>
        <v>26</v>
      </c>
      <c r="EK36" s="119">
        <f>IF(EI36="",IF(EH36="",IF(EF36="","",IF($AE36=2013,VLOOKUP(Brut!EL36,Semaines!$A$2:$L$523,12,FALSE),IF($AE36=2014,VLOOKUP(Brut!EL36,Semaines!$B$2:$L$523,11,FALSE),IF($AE36=2015,VLOOKUP(Brut!EL36,Semaines!$C$2:$L$523,10,FALSE),IF($AE36=2016,VLOOKUP(Brut!EL36,Semaines!$D$2:$L$523,9,FALSE),IF($AE36=2017,VLOOKUP(Brut!EL36,Semaines!$E$2:$L$523,8,FALSE),IF($AE36=2018,VLOOKUP(Brut!EL36,Semaines!$F$2:$L$523,7,FALSE),IF($AE36=2019,VLOOKUP(Brut!EL36,Semaines!$G$2:$L$523,6,FALSE),IF($AE36=2020,VLOOKUP(Brut!EL36,Semaines!$H$2:$L$523,5,FALSE),IF($AE36=2021,VLOOKUP(Brut!EL36,Semaines!$I$2:$L$523,4,FALSE),IF($AE36=2022,VLOOKUP(Brut!EL36,Semaines!$J$2:$L$523,3,FALSE),""))))))))))),IF(EG36="",IF($AE36=2013,VLOOKUP(Brut!EL36,Semaines!$A$2:$L$523,12,FALSE),IF($AE36=2014,VLOOKUP(Brut!EL36,Semaines!$B$2:$L$523,11,FALSE),IF($AE36=2015,VLOOKUP(Brut!EL36,Semaines!$C$2:$L$523,10,FALSE),IF($AE36=2016,VLOOKUP(Brut!EL36,Semaines!$D$2:$L$523,9,FALSE),IF($AE36=2017,VLOOKUP(Brut!EL36,Semaines!$E$2:$L$523,8,FALSE),IF($AE36=2018,VLOOKUP(Brut!EL36,Semaines!$F$2:$L$523,7,FALSE),IF($AE36=2019,VLOOKUP(Brut!EL36,Semaines!$G$2:$L$523,6,FALSE),IF($AE36=2020,VLOOKUP(Brut!EL36,Semaines!$H$2:$L$523,5,FALSE),IF($AE36=2021,VLOOKUP(Brut!EL36,Semaines!$I$2:$L$523,4,FALSE),IF($AE36=2022,VLOOKUP(Brut!EL36,Semaines!$J$2:$L$523,3,FALSE),"")))))))))),IF(EF36="","",IF($AE36=2013,VLOOKUP(Brut!EL36,Semaines!$A$2:$L$523,12,FALSE),IF($AE36=2014,VLOOKUP(Brut!EL36,Semaines!$B$2:$L$523,11,FALSE),IF($AE36=2015,VLOOKUP(Brut!EL36,Semaines!$C$2:$L$523,10,FALSE),IF($AE36=2016,VLOOKUP(Brut!EL36,Semaines!$D$2:$L$523,9,FALSE),IF($AE36=2017,VLOOKUP(Brut!EL36,Semaines!$E$2:$L$523,8,FALSE),IF($AE36=2018,VLOOKUP(Brut!EL36,Semaines!$F$2:$L$523,7,FALSE),IF($AE36=2019,VLOOKUP(Brut!EL36,Semaines!$G$2:$L$523,6,FALSE),IF($AE36=2020,VLOOKUP(Brut!EL36,Semaines!$H$2:$L$523,5,FALSE),IF($AE36=2021,VLOOKUP(Brut!EL36,Semaines!$I$2:$L$523,4,FALSE),IF($AE36=2022,VLOOKUP(Brut!EL36,Semaines!$J$2:$L$523,3,FALSE),""))))))))))))),IF(AND(MONTH(EI36)=12,_xlfn.ISOWEEKNUM(EI36)=1),YEAR(EI36)+1,YEAR(EI36)))</f>
        <v>2018</v>
      </c>
      <c r="EL36" s="135"/>
      <c r="EM36" s="136"/>
      <c r="EN36" s="210"/>
      <c r="EO36" s="209"/>
      <c r="EP36" s="208"/>
      <c r="EQ36" s="118">
        <f>IF($AE36=2013,VLOOKUP(Brut!ES36,Semaines!$A$2:$L$523,11,FALSE),IF($AE36=2014,VLOOKUP(Brut!ES36,Semaines!$B$2:$L$523,10,FALSE),IF($AE36=2015,VLOOKUP(Brut!ES36,Semaines!$C$2:$L$523,9,FALSE),IF($AE36=2016,VLOOKUP(Brut!ES36,Semaines!$D$2:$L$523,8,FALSE),IF($AE36=2017,VLOOKUP(Brut!ES36,Semaines!$E$2:$L$523,7,FALSE),IF($AE36=2018,VLOOKUP(Brut!ES36,Semaines!$F$2:$L$523,6,FALSE),IF($AE36=2019,VLOOKUP(Brut!ES36,Semaines!$G$2:$L$523,5,FALSE),IF($AE36=2020,VLOOKUP(Brut!ES36,Semaines!$H$2:$L$523,4,FALSE),IF($AE36=2021,VLOOKUP(Brut!ES36,Semaines!$I$2:$L$523,3,FALSE),IF($AE36=2022,VLOOKUP(Brut!ES36,Semaines!$J$2:$L$523,2,FALSE),""))))))))))</f>
        <v>16</v>
      </c>
      <c r="ER36" s="119">
        <f>IF($AE36=2013,VLOOKUP(Brut!ES36,Semaines!$A$2:$L$523,12,FALSE),IF($AE36=2014,VLOOKUP(Brut!ES36,Semaines!$B$2:$L$523,11,FALSE),IF($AE36=2015,VLOOKUP(Brut!ES36,Semaines!$C$2:$L$523,10,FALSE),IF($AE36=2016,VLOOKUP(Brut!ES36,Semaines!$D$2:$L$523,9,FALSE),IF($AE36=2017,VLOOKUP(Brut!ES36,Semaines!$E$2:$L$523,8,FALSE),IF($AE36=2018,VLOOKUP(Brut!ES36,Semaines!$F$2:$L$523,7,FALSE),IF($AE36=2019,VLOOKUP(Brut!ES36,Semaines!$G$2:$L$523,6,FALSE),IF($AE36=2020,VLOOKUP(Brut!ES36,Semaines!$H$2:$L$523,5,FALSE),IF($AE36=2021,VLOOKUP(Brut!ES36,Semaines!$I$2:$L$523,4,FALSE),IF($AE36=2022,VLOOKUP(Brut!ES36,Semaines!$J$2:$L$523,3,FALSE),""))))))))))</f>
        <v>2018</v>
      </c>
      <c r="ES36" s="134"/>
      <c r="ET36" s="133"/>
      <c r="EU36" s="118">
        <f>IF($AE36=2013,VLOOKUP(Brut!EW36,Semaines!$A$2:$L$523,11,FALSE),IF($AE36=2014,VLOOKUP(Brut!EW36,Semaines!$B$2:$L$523,10,FALSE),IF($AE36=2015,VLOOKUP(Brut!EW36,Semaines!$C$2:$L$523,9,FALSE),IF($AE36=2016,VLOOKUP(Brut!EW36,Semaines!$D$2:$L$523,8,FALSE),IF($AE36=2017,VLOOKUP(Brut!EW36,Semaines!$E$2:$L$523,7,FALSE),IF($AE36=2018,VLOOKUP(Brut!EW36,Semaines!$F$2:$L$523,6,FALSE),IF($AE36=2019,VLOOKUP(Brut!EW36,Semaines!$G$2:$L$523,5,FALSE),IF($AE36=2020,VLOOKUP(Brut!EW36,Semaines!$H$2:$L$523,4,FALSE),IF($AE36=2021,VLOOKUP(Brut!EW36,Semaines!$I$2:$L$523,3,FALSE),IF($AE36=2022,VLOOKUP(Brut!EW36,Semaines!$J$2:$L$523,2,FALSE),""))))))))))</f>
        <v>17</v>
      </c>
      <c r="EV36" s="119">
        <f>IF($AE36=2013,VLOOKUP(Brut!EW36,Semaines!$A$2:$L$523,12,FALSE),IF($AE36=2014,VLOOKUP(Brut!EW36,Semaines!$B$2:$L$523,11,FALSE),IF($AE36=2015,VLOOKUP(Brut!EW36,Semaines!$C$2:$L$523,10,FALSE),IF($AE36=2016,VLOOKUP(Brut!EW36,Semaines!$D$2:$L$523,9,FALSE),IF($AE36=2017,VLOOKUP(Brut!EW36,Semaines!$E$2:$L$523,8,FALSE),IF($AE36=2018,VLOOKUP(Brut!EW36,Semaines!$F$2:$L$523,7,FALSE),IF($AE36=2019,VLOOKUP(Brut!EW36,Semaines!$G$2:$L$523,6,FALSE),IF($AE36=2020,VLOOKUP(Brut!EW36,Semaines!$H$2:$L$523,5,FALSE),IF($AE36=2021,VLOOKUP(Brut!EW36,Semaines!$I$2:$L$523,4,FALSE),IF($AE36=2022,VLOOKUP(Brut!EW36,Semaines!$J$2:$L$523,3,FALSE),""))))))))))</f>
        <v>2018</v>
      </c>
      <c r="EW36" s="134"/>
      <c r="EX36" s="133"/>
      <c r="EY36" s="208"/>
      <c r="EZ36" s="118">
        <f>IF($AE36=2013,VLOOKUP(Brut!FB36,Semaines!$A$2:$L$523,11,FALSE),IF($AE36=2014,VLOOKUP(Brut!FB36,Semaines!$B$2:$L$523,10,FALSE),IF($AE36=2015,VLOOKUP(Brut!FB36,Semaines!$C$2:$L$523,9,FALSE),IF($AE36=2016,VLOOKUP(Brut!FB36,Semaines!$D$2:$L$523,8,FALSE),IF($AE36=2017,VLOOKUP(Brut!FB36,Semaines!$E$2:$L$523,7,FALSE),IF($AE36=2018,VLOOKUP(Brut!FB36,Semaines!$F$2:$L$523,6,FALSE),IF($AE36=2019,VLOOKUP(Brut!FB36,Semaines!$G$2:$L$523,5,FALSE),IF($AE36=2020,VLOOKUP(Brut!FB36,Semaines!$H$2:$L$523,4,FALSE),IF($AE36=2021,VLOOKUP(Brut!FB36,Semaines!$I$2:$L$523,3,FALSE),IF($AE36=2022,VLOOKUP(Brut!FB36,Semaines!$J$2:$L$523,2,FALSE),""))))))))))</f>
        <v>17</v>
      </c>
      <c r="FA36" s="119">
        <f>IF($AE36=2013,VLOOKUP(Brut!FB36,Semaines!$A$2:$L$523,12,FALSE),IF($AE36=2014,VLOOKUP(Brut!FB36,Semaines!$B$2:$L$523,11,FALSE),IF($AE36=2015,VLOOKUP(Brut!FB36,Semaines!$C$2:$L$523,10,FALSE),IF($AE36=2016,VLOOKUP(Brut!FB36,Semaines!$D$2:$L$523,9,FALSE),IF($AE36=2017,VLOOKUP(Brut!FB36,Semaines!$E$2:$L$523,8,FALSE),IF($AE36=2018,VLOOKUP(Brut!FB36,Semaines!$F$2:$L$523,7,FALSE),IF($AE36=2019,VLOOKUP(Brut!FB36,Semaines!$G$2:$L$523,6,FALSE),IF($AE36=2020,VLOOKUP(Brut!FB36,Semaines!$H$2:$L$523,5,FALSE),IF($AE36=2021,VLOOKUP(Brut!FB36,Semaines!$I$2:$L$523,4,FALSE),IF($AE36=2022,VLOOKUP(Brut!FB36,Semaines!$J$2:$L$523,3,FALSE),""))))))))))</f>
        <v>2018</v>
      </c>
      <c r="FB36" s="134"/>
      <c r="FC36" s="133"/>
      <c r="FD36" s="210"/>
      <c r="FE36" s="209"/>
      <c r="FF36" s="118">
        <f>IF($AE36=2013,VLOOKUP(Brut!FH36,Semaines!$A$2:$L$523,11,FALSE),IF($AE36=2014,VLOOKUP(Brut!FH36,Semaines!$B$2:$L$523,10,FALSE),IF($AE36=2015,VLOOKUP(Brut!FH36,Semaines!$C$2:$L$523,9,FALSE),IF($AE36=2016,VLOOKUP(Brut!FH36,Semaines!$D$2:$L$523,8,FALSE),IF($AE36=2017,VLOOKUP(Brut!FH36,Semaines!$E$2:$L$523,7,FALSE),IF($AE36=2018,VLOOKUP(Brut!FH36,Semaines!$F$2:$L$523,6,FALSE),IF($AE36=2019,VLOOKUP(Brut!FH36,Semaines!$G$2:$L$523,5,FALSE),IF($AE36=2020,VLOOKUP(Brut!FH36,Semaines!$H$2:$L$523,4,FALSE),IF($AE36=2021,VLOOKUP(Brut!FH36,Semaines!$I$2:$L$523,3,FALSE),IF($AE36=2022,VLOOKUP(Brut!FH36,Semaines!$J$2:$L$523,2,FALSE),""))))))))))</f>
        <v>18</v>
      </c>
      <c r="FG36" s="119">
        <f>IF($AE36=2013,VLOOKUP(Brut!FH36,Semaines!$A$2:$L$523,12,FALSE),IF($AE36=2014,VLOOKUP(Brut!FH36,Semaines!$B$2:$L$523,11,FALSE),IF($AE36=2015,VLOOKUP(Brut!FH36,Semaines!$C$2:$L$523,10,FALSE),IF($AE36=2016,VLOOKUP(Brut!FH36,Semaines!$D$2:$L$523,9,FALSE),IF($AE36=2017,VLOOKUP(Brut!FH36,Semaines!$E$2:$L$523,8,FALSE),IF($AE36=2018,VLOOKUP(Brut!FH36,Semaines!$F$2:$L$523,7,FALSE),IF($AE36=2019,VLOOKUP(Brut!FH36,Semaines!$G$2:$L$523,6,FALSE),IF($AE36=2020,VLOOKUP(Brut!FH36,Semaines!$H$2:$L$523,5,FALSE),IF($AE36=2021,VLOOKUP(Brut!FH36,Semaines!$I$2:$L$523,4,FALSE),IF($AE36=2022,VLOOKUP(Brut!FH36,Semaines!$J$2:$L$523,3,FALSE),""))))))))))</f>
        <v>2018</v>
      </c>
      <c r="FH36" s="134"/>
      <c r="FI36" s="133"/>
      <c r="FJ36" s="208"/>
      <c r="FK36" s="118">
        <f>IF($AE36=2013,VLOOKUP(Brut!FM36,Semaines!$A$2:$L$523,11,FALSE),IF($AE36=2014,VLOOKUP(Brut!FM36,Semaines!$B$2:$L$523,10,FALSE),IF($AE36=2015,VLOOKUP(Brut!FM36,Semaines!$C$2:$L$523,9,FALSE),IF($AE36=2016,VLOOKUP(Brut!FM36,Semaines!$D$2:$L$523,8,FALSE),IF($AE36=2017,VLOOKUP(Brut!FM36,Semaines!$E$2:$L$523,7,FALSE),IF($AE36=2018,VLOOKUP(Brut!FM36,Semaines!$F$2:$L$523,6,FALSE),IF($AE36=2019,VLOOKUP(Brut!FM36,Semaines!$G$2:$L$523,5,FALSE),IF($AE36=2020,VLOOKUP(Brut!FM36,Semaines!$H$2:$L$523,4,FALSE),IF($AE36=2021,VLOOKUP(Brut!FM36,Semaines!$I$2:$L$523,3,FALSE),IF($AE36=2022,VLOOKUP(Brut!FM36,Semaines!$J$2:$L$523,2,FALSE),""))))))))))</f>
        <v>18</v>
      </c>
      <c r="FL36" s="119">
        <f>IF($AE36=2013,VLOOKUP(Brut!FM36,Semaines!$A$2:$L$523,12,FALSE),IF($AE36=2014,VLOOKUP(Brut!FM36,Semaines!$B$2:$L$523,11,FALSE),IF($AE36=2015,VLOOKUP(Brut!FM36,Semaines!$C$2:$L$523,10,FALSE),IF($AE36=2016,VLOOKUP(Brut!FM36,Semaines!$D$2:$L$523,9,FALSE),IF($AE36=2017,VLOOKUP(Brut!FM36,Semaines!$E$2:$L$523,8,FALSE),IF($AE36=2018,VLOOKUP(Brut!FM36,Semaines!$F$2:$L$523,7,FALSE),IF($AE36=2019,VLOOKUP(Brut!FM36,Semaines!$G$2:$L$523,6,FALSE),IF($AE36=2020,VLOOKUP(Brut!FM36,Semaines!$H$2:$L$523,5,FALSE),IF($AE36=2021,VLOOKUP(Brut!FM36,Semaines!$I$2:$L$523,4,FALSE),IF($AE36=2022,VLOOKUP(Brut!FM36,Semaines!$J$2:$L$523,3,FALSE),""))))))))))</f>
        <v>2018</v>
      </c>
      <c r="FM36" s="134"/>
      <c r="FN36" s="133"/>
      <c r="FO36" s="118">
        <f>IF($AE36=2013,VLOOKUP(Brut!FQ36,Semaines!$A$2:$L$523,11,FALSE),IF($AE36=2014,VLOOKUP(Brut!FQ36,Semaines!$B$2:$L$523,10,FALSE),IF($AE36=2015,VLOOKUP(Brut!FQ36,Semaines!$C$2:$L$523,9,FALSE),IF($AE36=2016,VLOOKUP(Brut!FQ36,Semaines!$D$2:$L$523,8,FALSE),IF($AE36=2017,VLOOKUP(Brut!FQ36,Semaines!$E$2:$L$523,7,FALSE),IF($AE36=2018,VLOOKUP(Brut!FQ36,Semaines!$F$2:$L$523,6,FALSE),IF($AE36=2019,VLOOKUP(Brut!FQ36,Semaines!$G$2:$L$523,5,FALSE),IF($AE36=2020,VLOOKUP(Brut!FQ36,Semaines!$H$2:$L$523,4,FALSE),IF($AE36=2021,VLOOKUP(Brut!FQ36,Semaines!$I$2:$L$523,3,FALSE),IF($AE36=2022,VLOOKUP(Brut!FQ36,Semaines!$J$2:$L$523,2,FALSE),""))))))))))</f>
        <v>19</v>
      </c>
      <c r="FP36" s="119">
        <f>IF($AE36=2013,VLOOKUP(Brut!FQ36,Semaines!$A$2:$L$523,12,FALSE),IF($AE36=2014,VLOOKUP(Brut!FQ36,Semaines!$B$2:$L$523,11,FALSE),IF($AE36=2015,VLOOKUP(Brut!FQ36,Semaines!$C$2:$L$523,10,FALSE),IF($AE36=2016,VLOOKUP(Brut!FQ36,Semaines!$D$2:$L$523,9,FALSE),IF($AE36=2017,VLOOKUP(Brut!FQ36,Semaines!$E$2:$L$523,8,FALSE),IF($AE36=2018,VLOOKUP(Brut!FQ36,Semaines!$F$2:$L$523,7,FALSE),IF($AE36=2019,VLOOKUP(Brut!FQ36,Semaines!$G$2:$L$523,6,FALSE),IF($AE36=2020,VLOOKUP(Brut!FQ36,Semaines!$H$2:$L$523,5,FALSE),IF($AE36=2021,VLOOKUP(Brut!FQ36,Semaines!$I$2:$L$523,4,FALSE),IF($AE36=2022,VLOOKUP(Brut!FQ36,Semaines!$J$2:$L$523,3,FALSE),""))))))))))</f>
        <v>2018</v>
      </c>
      <c r="FQ36" s="134"/>
      <c r="FR36" s="133"/>
      <c r="FS36" s="208"/>
      <c r="FT36" s="208"/>
      <c r="FU36" s="118">
        <f>IF($AE36=2013,VLOOKUP(Brut!FW36,Semaines!$A$2:$L$523,11,FALSE),IF($AE36=2014,VLOOKUP(Brut!FW36,Semaines!$B$2:$L$523,10,FALSE),IF($AE36=2015,VLOOKUP(Brut!FW36,Semaines!$C$2:$L$523,9,FALSE),IF($AE36=2016,VLOOKUP(Brut!FW36,Semaines!$D$2:$L$523,8,FALSE),IF($AE36=2017,VLOOKUP(Brut!FW36,Semaines!$E$2:$L$523,7,FALSE),IF($AE36=2018,VLOOKUP(Brut!FW36,Semaines!$F$2:$L$523,6,FALSE),IF($AE36=2019,VLOOKUP(Brut!FW36,Semaines!$G$2:$L$523,5,FALSE),IF($AE36=2020,VLOOKUP(Brut!FW36,Semaines!$H$2:$L$523,4,FALSE),IF($AE36=2021,VLOOKUP(Brut!FW36,Semaines!$I$2:$L$523,3,FALSE),IF($AE36=2022,VLOOKUP(Brut!FW36,Semaines!$J$2:$L$523,2,FALSE),""))))))))))</f>
        <v>21</v>
      </c>
      <c r="FV36" s="119">
        <f>IF($AE36=2013,VLOOKUP(Brut!FW36,Semaines!$A$2:$L$523,12,FALSE),IF($AE36=2014,VLOOKUP(Brut!FW36,Semaines!$B$2:$L$523,11,FALSE),IF($AE36=2015,VLOOKUP(Brut!FW36,Semaines!$C$2:$L$523,10,FALSE),IF($AE36=2016,VLOOKUP(Brut!FW36,Semaines!$D$2:$L$523,9,FALSE),IF($AE36=2017,VLOOKUP(Brut!FW36,Semaines!$E$2:$L$523,8,FALSE),IF($AE36=2018,VLOOKUP(Brut!FW36,Semaines!$F$2:$L$523,7,FALSE),IF($AE36=2019,VLOOKUP(Brut!FW36,Semaines!$G$2:$L$523,6,FALSE),IF($AE36=2020,VLOOKUP(Brut!FW36,Semaines!$H$2:$L$523,5,FALSE),IF($AE36=2021,VLOOKUP(Brut!FW36,Semaines!$I$2:$L$523,4,FALSE),IF($AE36=2022,VLOOKUP(Brut!FW36,Semaines!$J$2:$L$523,3,FALSE),""))))))))))</f>
        <v>2018</v>
      </c>
      <c r="FW36" s="134"/>
      <c r="FX36" s="133"/>
      <c r="FY36" s="118">
        <f>IF($AE36=2013,VLOOKUP(Brut!GA36,Semaines!$A$2:$L$523,11,FALSE),IF($AE36=2014,VLOOKUP(Brut!GA36,Semaines!$B$2:$L$523,10,FALSE),IF($AE36=2015,VLOOKUP(Brut!GA36,Semaines!$C$2:$L$523,9,FALSE),IF($AE36=2016,VLOOKUP(Brut!GA36,Semaines!$D$2:$L$523,8,FALSE),IF($AE36=2017,VLOOKUP(Brut!GA36,Semaines!$E$2:$L$523,7,FALSE),IF($AE36=2018,VLOOKUP(Brut!GA36,Semaines!$F$2:$L$523,6,FALSE),IF($AE36=2019,VLOOKUP(Brut!GA36,Semaines!$G$2:$L$523,5,FALSE),IF($AE36=2020,VLOOKUP(Brut!GA36,Semaines!$H$2:$L$523,4,FALSE),IF($AE36=2021,VLOOKUP(Brut!GA36,Semaines!$I$2:$L$523,3,FALSE),IF($AE36=2022,VLOOKUP(Brut!GA36,Semaines!$J$2:$L$523,2,FALSE),""))))))))))</f>
        <v>22</v>
      </c>
      <c r="FZ36" s="119">
        <f>IF($AE36=2013,VLOOKUP(Brut!GA36,Semaines!$A$2:$L$523,12,FALSE),IF($AE36=2014,VLOOKUP(Brut!GA36,Semaines!$B$2:$L$523,11,FALSE),IF($AE36=2015,VLOOKUP(Brut!GA36,Semaines!$C$2:$L$523,10,FALSE),IF($AE36=2016,VLOOKUP(Brut!GA36,Semaines!$D$2:$L$523,9,FALSE),IF($AE36=2017,VLOOKUP(Brut!GA36,Semaines!$E$2:$L$523,8,FALSE),IF($AE36=2018,VLOOKUP(Brut!GA36,Semaines!$F$2:$L$523,7,FALSE),IF($AE36=2019,VLOOKUP(Brut!GA36,Semaines!$G$2:$L$523,6,FALSE),IF($AE36=2020,VLOOKUP(Brut!GA36,Semaines!$H$2:$L$523,5,FALSE),IF($AE36=2021,VLOOKUP(Brut!GA36,Semaines!$I$2:$L$523,4,FALSE),IF($AE36=2022,VLOOKUP(Brut!GA36,Semaines!$J$2:$L$523,3,FALSE),""))))))))))</f>
        <v>2018</v>
      </c>
      <c r="GA36" s="134"/>
      <c r="GB36" s="133"/>
      <c r="GC36" s="118">
        <f>IF($AE36=2013,VLOOKUP(Brut!GE36,Semaines!$A$2:$L$523,11,FALSE),IF($AE36=2014,VLOOKUP(Brut!GE36,Semaines!$B$2:$L$523,10,FALSE),IF($AE36=2015,VLOOKUP(Brut!GE36,Semaines!$C$2:$L$523,9,FALSE),IF($AE36=2016,VLOOKUP(Brut!GE36,Semaines!$D$2:$L$523,8,FALSE),IF($AE36=2017,VLOOKUP(Brut!GE36,Semaines!$E$2:$L$523,7,FALSE),IF($AE36=2018,VLOOKUP(Brut!GE36,Semaines!$F$2:$L$523,6,FALSE),IF($AE36=2019,VLOOKUP(Brut!GE36,Semaines!$G$2:$L$523,5,FALSE),IF($AE36=2020,VLOOKUP(Brut!GE36,Semaines!$H$2:$L$523,4,FALSE),IF($AE36=2021,VLOOKUP(Brut!GE36,Semaines!$I$2:$L$523,3,FALSE),IF($AE36=2022,VLOOKUP(Brut!GE36,Semaines!$J$2:$L$523,2,FALSE),""))))))))))</f>
        <v>22</v>
      </c>
      <c r="GD36" s="119">
        <f>IF($AE36=2013,VLOOKUP(Brut!GE36,Semaines!$A$2:$L$523,12,FALSE),IF($AE36=2014,VLOOKUP(Brut!GE36,Semaines!$B$2:$L$523,11,FALSE),IF($AE36=2015,VLOOKUP(Brut!GE36,Semaines!$C$2:$L$523,10,FALSE),IF($AE36=2016,VLOOKUP(Brut!GE36,Semaines!$D$2:$L$523,9,FALSE),IF($AE36=2017,VLOOKUP(Brut!GE36,Semaines!$E$2:$L$523,8,FALSE),IF($AE36=2018,VLOOKUP(Brut!GE36,Semaines!$F$2:$L$523,7,FALSE),IF($AE36=2019,VLOOKUP(Brut!GE36,Semaines!$G$2:$L$523,6,FALSE),IF($AE36=2020,VLOOKUP(Brut!GE36,Semaines!$H$2:$L$523,5,FALSE),IF($AE36=2021,VLOOKUP(Brut!GE36,Semaines!$I$2:$L$523,4,FALSE),IF($AE36=2022,VLOOKUP(Brut!GE36,Semaines!$J$2:$L$523,3,FALSE),""))))))))))</f>
        <v>2018</v>
      </c>
      <c r="GE36" s="134"/>
      <c r="GF36" s="133"/>
      <c r="GG36" s="208"/>
      <c r="GH36" s="118">
        <f>IF($AE36=2013,VLOOKUP(Brut!GJ36,Semaines!$A$2:$L$523,11,FALSE),IF($AE36=2014,VLOOKUP(Brut!GJ36,Semaines!$B$2:$L$523,10,FALSE),IF($AE36=2015,VLOOKUP(Brut!GJ36,Semaines!$C$2:$L$523,9,FALSE),IF($AE36=2016,VLOOKUP(Brut!GJ36,Semaines!$D$2:$L$523,8,FALSE),IF($AE36=2017,VLOOKUP(Brut!GJ36,Semaines!$E$2:$L$523,7,FALSE),IF($AE36=2018,VLOOKUP(Brut!GJ36,Semaines!$F$2:$L$523,6,FALSE),IF($AE36=2019,VLOOKUP(Brut!GJ36,Semaines!$G$2:$L$523,5,FALSE),IF($AE36=2020,VLOOKUP(Brut!GJ36,Semaines!$H$2:$L$523,4,FALSE),IF($AE36=2021,VLOOKUP(Brut!GJ36,Semaines!$I$2:$L$523,3,FALSE),IF($AE36=2022,VLOOKUP(Brut!GJ36,Semaines!$J$2:$L$523,2,FALSE),""))))))))))</f>
        <v>23</v>
      </c>
      <c r="GI36" s="119">
        <f>IF($AE36=2013,VLOOKUP(Brut!GJ36,Semaines!$A$2:$L$523,12,FALSE),IF($AE36=2014,VLOOKUP(Brut!GJ36,Semaines!$B$2:$L$523,11,FALSE),IF($AE36=2015,VLOOKUP(Brut!GJ36,Semaines!$C$2:$L$523,10,FALSE),IF($AE36=2016,VLOOKUP(Brut!GJ36,Semaines!$D$2:$L$523,9,FALSE),IF($AE36=2017,VLOOKUP(Brut!GJ36,Semaines!$E$2:$L$523,8,FALSE),IF($AE36=2018,VLOOKUP(Brut!GJ36,Semaines!$F$2:$L$523,7,FALSE),IF($AE36=2019,VLOOKUP(Brut!GJ36,Semaines!$G$2:$L$523,6,FALSE),IF($AE36=2020,VLOOKUP(Brut!GJ36,Semaines!$H$2:$L$523,5,FALSE),IF($AE36=2021,VLOOKUP(Brut!GJ36,Semaines!$I$2:$L$523,4,FALSE),IF($AE36=2022,VLOOKUP(Brut!GJ36,Semaines!$J$2:$L$523,3,FALSE),""))))))))))</f>
        <v>2018</v>
      </c>
      <c r="GJ36" s="134"/>
      <c r="GK36" s="133"/>
      <c r="GL36" s="118">
        <f>IF($AE36=2013,VLOOKUP(Brut!GN36,Semaines!$A$2:$L$523,11,FALSE),IF($AE36=2014,VLOOKUP(Brut!GN36,Semaines!$B$2:$L$523,10,FALSE),IF($AE36=2015,VLOOKUP(Brut!GN36,Semaines!$C$2:$L$523,9,FALSE),IF($AE36=2016,VLOOKUP(Brut!GN36,Semaines!$D$2:$L$523,8,FALSE),IF($AE36=2017,VLOOKUP(Brut!GN36,Semaines!$E$2:$L$523,7,FALSE),IF($AE36=2018,VLOOKUP(Brut!GN36,Semaines!$F$2:$L$523,6,FALSE),IF($AE36=2019,VLOOKUP(Brut!GN36,Semaines!$G$2:$L$523,5,FALSE),IF($AE36=2020,VLOOKUP(Brut!GN36,Semaines!$H$2:$L$523,4,FALSE),IF($AE36=2021,VLOOKUP(Brut!GN36,Semaines!$I$2:$L$523,3,FALSE),IF($AE36=2022,VLOOKUP(Brut!GN36,Semaines!$J$2:$L$523,2,FALSE),""))))))))))</f>
        <v>24</v>
      </c>
      <c r="GM36" s="119">
        <f>IF($AE36=2013,VLOOKUP(Brut!GN36,Semaines!$A$2:$L$523,12,FALSE),IF($AE36=2014,VLOOKUP(Brut!GN36,Semaines!$B$2:$L$523,11,FALSE),IF($AE36=2015,VLOOKUP(Brut!GN36,Semaines!$C$2:$L$523,10,FALSE),IF($AE36=2016,VLOOKUP(Brut!GN36,Semaines!$D$2:$L$523,9,FALSE),IF($AE36=2017,VLOOKUP(Brut!GN36,Semaines!$E$2:$L$523,8,FALSE),IF($AE36=2018,VLOOKUP(Brut!GN36,Semaines!$F$2:$L$523,7,FALSE),IF($AE36=2019,VLOOKUP(Brut!GN36,Semaines!$G$2:$L$523,6,FALSE),IF($AE36=2020,VLOOKUP(Brut!GN36,Semaines!$H$2:$L$523,5,FALSE),IF($AE36=2021,VLOOKUP(Brut!GN36,Semaines!$I$2:$L$523,4,FALSE),IF($AE36=2022,VLOOKUP(Brut!GN36,Semaines!$J$2:$L$523,3,FALSE),""))))))))))</f>
        <v>2018</v>
      </c>
      <c r="GN36" s="134"/>
      <c r="GO36" s="133"/>
      <c r="GP36" s="210"/>
      <c r="GQ36" s="211"/>
      <c r="GR36" s="210"/>
      <c r="GS36" s="209"/>
      <c r="GT36" s="211"/>
      <c r="GU36" s="209"/>
      <c r="GV36" s="118">
        <f>IF($AE36=2013,VLOOKUP(Brut!GX36,Semaines!$A$2:$L$523,11,FALSE),IF($AE36=2014,VLOOKUP(Brut!GX36,Semaines!$B$2:$L$523,10,FALSE),IF($AE36=2015,VLOOKUP(Brut!GX36,Semaines!$C$2:$L$523,9,FALSE),IF($AE36=2016,VLOOKUP(Brut!GX36,Semaines!$D$2:$L$523,8,FALSE),IF($AE36=2017,VLOOKUP(Brut!GX36,Semaines!$E$2:$L$523,7,FALSE),IF($AE36=2018,VLOOKUP(Brut!GX36,Semaines!$F$2:$L$523,6,FALSE),IF($AE36=2019,VLOOKUP(Brut!GX36,Semaines!$G$2:$L$523,5,FALSE),IF($AE36=2020,VLOOKUP(Brut!GX36,Semaines!$H$2:$L$523,4,FALSE),IF($AE36=2021,VLOOKUP(Brut!GX36,Semaines!$I$2:$L$523,3,FALSE),IF($AE36=2022,VLOOKUP(Brut!GX36,Semaines!$J$2:$L$523,2,FALSE),""))))))))))</f>
        <v>25</v>
      </c>
      <c r="GW36" s="119">
        <f>IF($AE36=2013,VLOOKUP(Brut!GX36,Semaines!$A$2:$L$523,12,FALSE),IF($AE36=2014,VLOOKUP(Brut!GX36,Semaines!$B$2:$L$523,11,FALSE),IF($AE36=2015,VLOOKUP(Brut!GX36,Semaines!$C$2:$L$523,10,FALSE),IF($AE36=2016,VLOOKUP(Brut!GX36,Semaines!$D$2:$L$523,9,FALSE),IF($AE36=2017,VLOOKUP(Brut!GX36,Semaines!$E$2:$L$523,8,FALSE),IF($AE36=2018,VLOOKUP(Brut!GX36,Semaines!$F$2:$L$523,7,FALSE),IF($AE36=2019,VLOOKUP(Brut!GX36,Semaines!$G$2:$L$523,6,FALSE),IF($AE36=2020,VLOOKUP(Brut!GX36,Semaines!$H$2:$L$523,5,FALSE),IF($AE36=2021,VLOOKUP(Brut!GX36,Semaines!$I$2:$L$523,4,FALSE),IF($AE36=2022,VLOOKUP(Brut!GX36,Semaines!$J$2:$L$523,3,FALSE),""))))))))))</f>
        <v>2018</v>
      </c>
      <c r="GX36" s="134"/>
      <c r="GY36" s="133"/>
      <c r="GZ36" s="208"/>
      <c r="HA36" s="214"/>
      <c r="HB36" s="215"/>
      <c r="HC36" s="182"/>
      <c r="HD36" s="209"/>
      <c r="HE36" s="208"/>
      <c r="HF36" s="118">
        <f>IF($AE36=2013,VLOOKUP(Brut!HH36,Semaines!$A$2:$L$523,11,FALSE),IF($AE36=2014,VLOOKUP(Brut!HH36,Semaines!$B$2:$L$523,10,FALSE),IF($AE36=2015,VLOOKUP(Brut!HH36,Semaines!$C$2:$L$523,9,FALSE),IF($AE36=2016,VLOOKUP(Brut!HH36,Semaines!$D$2:$L$523,8,FALSE),IF($AE36=2017,VLOOKUP(Brut!HH36,Semaines!$E$2:$L$523,7,FALSE),IF($AE36=2018,VLOOKUP(Brut!HH36,Semaines!$F$2:$L$523,6,FALSE),IF($AE36=2019,VLOOKUP(Brut!HH36,Semaines!$G$2:$L$523,5,FALSE),IF($AE36=2020,VLOOKUP(Brut!HH36,Semaines!$H$2:$L$523,4,FALSE),IF($AE36=2021,VLOOKUP(Brut!HH36,Semaines!$I$2:$L$523,3,FALSE),IF($AE36=2022,VLOOKUP(Brut!HH36,Semaines!$J$2:$L$523,2,FALSE),""))))))))))</f>
        <v>26</v>
      </c>
      <c r="HG36" s="119">
        <f>IF($AE36=2013,VLOOKUP(Brut!HH36,Semaines!$A$2:$L$523,12,FALSE),IF($AE36=2014,VLOOKUP(Brut!HH36,Semaines!$B$2:$L$523,11,FALSE),IF($AE36=2015,VLOOKUP(Brut!HH36,Semaines!$C$2:$L$523,10,FALSE),IF($AE36=2016,VLOOKUP(Brut!HH36,Semaines!$D$2:$L$523,9,FALSE),IF($AE36=2017,VLOOKUP(Brut!HH36,Semaines!$E$2:$L$523,8,FALSE),IF($AE36=2018,VLOOKUP(Brut!HH36,Semaines!$F$2:$L$523,7,FALSE),IF($AE36=2019,VLOOKUP(Brut!HH36,Semaines!$G$2:$L$523,6,FALSE),IF($AE36=2020,VLOOKUP(Brut!HH36,Semaines!$H$2:$L$523,5,FALSE),IF($AE36=2021,VLOOKUP(Brut!HH36,Semaines!$I$2:$L$523,4,FALSE),IF($AE36=2022,VLOOKUP(Brut!HH36,Semaines!$J$2:$L$523,3,FALSE),""))))))))))</f>
        <v>2018</v>
      </c>
      <c r="HH36" s="134"/>
      <c r="HI36" s="133"/>
      <c r="HJ36" s="210"/>
      <c r="HK36" s="209"/>
      <c r="HL36" s="118">
        <f>IF($AE36=2013,VLOOKUP(Brut!HN36,Semaines!$A$2:$L$523,11,FALSE),IF($AE36=2014,VLOOKUP(Brut!HN36,Semaines!$B$2:$L$523,10,FALSE),IF($AE36=2015,VLOOKUP(Brut!HN36,Semaines!$C$2:$L$523,9,FALSE),IF($AE36=2016,VLOOKUP(Brut!HN36,Semaines!$D$2:$L$523,8,FALSE),IF($AE36=2017,VLOOKUP(Brut!HN36,Semaines!$E$2:$L$523,7,FALSE),IF($AE36=2018,VLOOKUP(Brut!HN36,Semaines!$F$2:$L$523,6,FALSE),IF($AE36=2019,VLOOKUP(Brut!HN36,Semaines!$G$2:$L$523,5,FALSE),IF($AE36=2020,VLOOKUP(Brut!HN36,Semaines!$H$2:$L$523,4,FALSE),IF($AE36=2021,VLOOKUP(Brut!HN36,Semaines!$I$2:$L$523,3,FALSE),IF($AE36=2022,VLOOKUP(Brut!HN36,Semaines!$J$2:$L$523,2,FALSE),""))))))))))</f>
        <v>27</v>
      </c>
      <c r="HM36" s="119">
        <f>IF($AE36=2013,VLOOKUP(Brut!HN36,Semaines!$A$2:$L$523,12,FALSE),IF($AE36=2014,VLOOKUP(Brut!HN36,Semaines!$B$2:$L$523,11,FALSE),IF($AE36=2015,VLOOKUP(Brut!HN36,Semaines!$C$2:$L$523,10,FALSE),IF($AE36=2016,VLOOKUP(Brut!HN36,Semaines!$D$2:$L$523,9,FALSE),IF($AE36=2017,VLOOKUP(Brut!HN36,Semaines!$E$2:$L$523,8,FALSE),IF($AE36=2018,VLOOKUP(Brut!HN36,Semaines!$F$2:$L$523,7,FALSE),IF($AE36=2019,VLOOKUP(Brut!HN36,Semaines!$G$2:$L$523,6,FALSE),IF($AE36=2020,VLOOKUP(Brut!HN36,Semaines!$H$2:$L$523,5,FALSE),IF($AE36=2021,VLOOKUP(Brut!HN36,Semaines!$I$2:$L$523,4,FALSE),IF($AE36=2022,VLOOKUP(Brut!HN36,Semaines!$J$2:$L$523,3,FALSE),""))))))))))</f>
        <v>2018</v>
      </c>
      <c r="HN36" s="134"/>
      <c r="HO36" s="133"/>
      <c r="HP36" s="210"/>
      <c r="HQ36" s="211"/>
      <c r="HR36" s="210"/>
      <c r="HS36" s="209"/>
      <c r="HT36" s="209"/>
      <c r="HU36" s="208"/>
      <c r="HV36" s="208"/>
      <c r="HW36" s="210"/>
      <c r="HX36" s="209"/>
      <c r="HY36" s="229">
        <f>IF($AE36=2013,VLOOKUP(Brut!IA36,Semaines!$A$2:$L$523,11,FALSE),IF($AE36=2014,VLOOKUP(Brut!IA36,Semaines!$B$2:$L$523,10,FALSE),IF($AE36=2015,VLOOKUP(Brut!IA36,Semaines!$C$2:$L$523,9,FALSE),IF($AE36=2016,VLOOKUP(Brut!IA36,Semaines!$D$2:$L$523,8,FALSE),IF($AE36=2017,VLOOKUP(Brut!IA36,Semaines!$E$2:$L$523,7,FALSE),IF($AE36=2018,VLOOKUP(Brut!IA36,Semaines!$F$2:$L$523,6,FALSE),IF($AE36=2019,VLOOKUP(Brut!IA36,Semaines!$G$2:$L$523,5,FALSE),IF($AE36=2020,VLOOKUP(Brut!IA36,Semaines!$H$2:$L$523,4,FALSE),IF($AE36=2021,VLOOKUP(Brut!IA36,Semaines!$I$2:$L$523,3,FALSE),IF($AE36=2022,VLOOKUP(Brut!IA36,Semaines!$J$2:$L$523,2,FALSE),""))))))))))</f>
        <v>28</v>
      </c>
      <c r="HZ36" s="119">
        <f>IF($AE36=2013,VLOOKUP(Brut!IA36,Semaines!$A$2:$L$523,12,FALSE),IF($AE36=2014,VLOOKUP(Brut!IA36,Semaines!$B$2:$L$523,11,FALSE),IF($AE36=2015,VLOOKUP(Brut!IA36,Semaines!$C$2:$L$523,10,FALSE),IF($AE36=2016,VLOOKUP(Brut!IA36,Semaines!$D$2:$L$523,9,FALSE),IF($AE36=2017,VLOOKUP(Brut!IA36,Semaines!$E$2:$L$523,8,FALSE),IF($AE36=2018,VLOOKUP(Brut!IA36,Semaines!$F$2:$L$523,7,FALSE),IF($AE36=2019,VLOOKUP(Brut!IA36,Semaines!$G$2:$L$523,6,FALSE),IF($AE36=2020,VLOOKUP(Brut!IA36,Semaines!$H$2:$L$523,5,FALSE),IF($AE36=2021,VLOOKUP(Brut!IA36,Semaines!$I$2:$L$523,4,FALSE),IF($AE36=2022,VLOOKUP(Brut!IA36,Semaines!$J$2:$L$523,3,FALSE),""))))))))))</f>
        <v>2018</v>
      </c>
      <c r="IA36" s="134"/>
      <c r="IB36" s="133"/>
      <c r="IC36" s="118">
        <f>IF($AE36=2013,VLOOKUP(Brut!IE36,Semaines!$A$2:$L$523,11,FALSE),IF($AE36=2014,VLOOKUP(Brut!IE36,Semaines!$B$2:$L$523,10,FALSE),IF($AE36=2015,VLOOKUP(Brut!IE36,Semaines!$C$2:$L$523,9,FALSE),IF($AE36=2016,VLOOKUP(Brut!IE36,Semaines!$D$2:$L$523,8,FALSE),IF($AE36=2017,VLOOKUP(Brut!IE36,Semaines!$E$2:$L$523,7,FALSE),IF($AE36=2018,VLOOKUP(Brut!IE36,Semaines!$F$2:$L$523,6,FALSE),IF($AE36=2019,VLOOKUP(Brut!IE36,Semaines!$G$2:$L$523,5,FALSE),IF($AE36=2020,VLOOKUP(Brut!IE36,Semaines!$H$2:$L$523,4,FALSE),IF($AE36=2021,VLOOKUP(Brut!IE36,Semaines!$I$2:$L$523,3,FALSE),IF($AE36=2022,VLOOKUP(Brut!IE36,Semaines!$J$2:$L$523,2,FALSE),""))))))))))</f>
        <v>28</v>
      </c>
      <c r="ID36" s="119">
        <f>IF($AE36=2013,VLOOKUP(Brut!IE36,Semaines!$A$2:$L$523,12,FALSE),IF($AE36=2014,VLOOKUP(Brut!IE36,Semaines!$B$2:$L$523,11,FALSE),IF($AE36=2015,VLOOKUP(Brut!IE36,Semaines!$C$2:$L$523,10,FALSE),IF($AE36=2016,VLOOKUP(Brut!IE36,Semaines!$D$2:$L$523,9,FALSE),IF($AE36=2017,VLOOKUP(Brut!IE36,Semaines!$E$2:$L$523,8,FALSE),IF($AE36=2018,VLOOKUP(Brut!IE36,Semaines!$F$2:$L$523,7,FALSE),IF($AE36=2019,VLOOKUP(Brut!IE36,Semaines!$G$2:$L$523,6,FALSE),IF($AE36=2020,VLOOKUP(Brut!IE36,Semaines!$H$2:$L$523,5,FALSE),IF($AE36=2021,VLOOKUP(Brut!IE36,Semaines!$I$2:$L$523,4,FALSE),IF($AE36=2022,VLOOKUP(Brut!IE36,Semaines!$J$2:$L$523,3,FALSE),""))))))))))</f>
        <v>2018</v>
      </c>
      <c r="IE36" s="134"/>
      <c r="IF36" s="133"/>
      <c r="IG36" s="128">
        <f>IF(Import!AY26=0,"",Import!AY26)</f>
        <v>43298</v>
      </c>
      <c r="IH36" s="118">
        <f t="array" ref="IH36">IFERROR(IF(IG36="",IF(IE36="",IF(IC36="","",IF($AE36=2013,VLOOKUP(Brut!IE36+1,Semaines!$A$2:$L$523,11,FALSE),IF($AE36=2014,VLOOKUP(Brut!IE36+1,Semaines!$B$2:$L$523,10,FALSE),IF($AE36=2015,VLOOKUP(Brut!IE36+1,Semaines!$C$2:$L$523,9,FALSE),IF($AE36=2016,VLOOKUP(Brut!IE36+1,Semaines!$D$2:$L$523,8,FALSE),IF($AE36=2017,VLOOKUP(Brut!IE36+1,Semaines!$E$2:$L$523,7,FALSE),IF($AE36=2018,VLOOKUP(Brut!IE36+1,Semaines!$F$2:$L$523,6,FALSE),IF($AE36=2019,VLOOKUP(Brut!IE36+1,Semaines!$G$2:$L$523,5,FALSE),IF($AE36=2020,VLOOKUP(Brut!IE36+1,Semaines!$H$2:$L$523,4,FALSE),IF($AE36=2021,VLOOKUP(Brut!IE36+1,Semaines!$I$2:$L$523,3,FALSE),IF($AE36=2022,VLOOKUP(Brut!IE36+1,Semaines!$J$2:$L$523,2,FALSE),""))))))))))),IF(IF36="",IF($AE36=2013,VLOOKUP(Brut!IE36+1,Semaines!$A$2:$L$523,11,FALSE),IF($AE36=2014,VLOOKUP(Brut!IE36+1,Semaines!$B$2:$L$523,10,FALSE),IF($AE36=2015,VLOOKUP(Brut!IE36+1,Semaines!$C$2:$L$523,9,FALSE),IF($AE36=2016,VLOOKUP(Brut!IE36+1,Semaines!$D$2:$L$523,8,FALSE),IF($AE36=2017,VLOOKUP(Brut!IE36+1,Semaines!$E$2:$L$523,7,FALSE),IF($AE36=2018,VLOOKUP(Brut!IE36+1,Semaines!$F$2:$L$523,6,FALSE),IF($AE36=2019,VLOOKUP(Brut!IE36+1,Semaines!$G$2:$L$523,5,FALSE),IF($AE36=2020,VLOOKUP(Brut!IE36+1,Semaines!$H$2:$L$523,4,FALSE),IF($AE36=2021,VLOOKUP(Brut!IE36+1,Semaines!$I$2:$L$523,3,FALSE),IF($AE36=2022,VLOOKUP(Brut!IE36+1,Semaines!$J$2:$L$523,2,FALSE),"")))))))))),IF($AE36=2013,VLOOKUP(Brut!IG36+1,Semaines!$A$2:$L$523,11,FALSE),IF($AE36=2014,VLOOKUP(Brut!IG36+1,Semaines!$B$2:$L$523,10,FALSE),IF($AE36=2015,VLOOKUP(Brut!IG36+1,Semaines!$C$2:$L$523,9,FALSE),IF($AE36=2016,VLOOKUP(Brut!IG36+1,Semaines!$D$2:$L$523,8,FALSE),IF($AE36=2017,VLOOKUP(Brut!IG36+1,Semaines!$E$2:$L$523,7,FALSE),IF($AE36=2018,VLOOKUP(Brut!IG36+1,Semaines!$F$2:$L$523,6,FALSE),IF($AE36=2019,VLOOKUP(Brut!IG36+1,Semaines!$G$2:$L$523,5,FALSE),IF($AE36=2020,VLOOKUP(Brut!IG36+1,Semaines!$H$2:$L$523,4,FALSE),IF($AE36=2021,VLOOKUP(Brut!IG36+1,Semaines!$I$2:$L$523,3,FALSE),IF($AE36=2022,VLOOKUP(Brut!IG36+1,Semaines!$J$2:$L$523,2,FALSE),"")))))))))))),_xlfn.ISOWEEKNUM(IG36)),"")</f>
        <v>29</v>
      </c>
      <c r="II36" s="119">
        <f>IF(IG36="",IF(IF36="",IF(ID36="","",IF($AE36=2013,VLOOKUP(Brut!IJ36,Semaines!$A$2:$L$523,12,FALSE),IF($AE36=2014,VLOOKUP(Brut!IJ36,Semaines!$B$2:$L$523,11,FALSE),IF($AE36=2015,VLOOKUP(Brut!IJ36,Semaines!$C$2:$L$523,10,FALSE),IF($AE36=2016,VLOOKUP(Brut!IJ36,Semaines!$D$2:$L$523,9,FALSE),IF($AE36=2017,VLOOKUP(Brut!IJ36,Semaines!$E$2:$L$523,8,FALSE),IF($AE36=2018,VLOOKUP(Brut!IJ36,Semaines!$F$2:$L$523,7,FALSE),IF($AE36=2019,VLOOKUP(Brut!IJ36,Semaines!$G$2:$L$523,6,FALSE),IF($AE36=2020,VLOOKUP(Brut!IJ36,Semaines!$H$2:$L$523,5,FALSE),IF($AE36=2021,VLOOKUP(Brut!IJ36,Semaines!$I$2:$L$523,4,FALSE),IF($AE36=2022,VLOOKUP(Brut!IJ36,Semaines!$J$2:$L$523,3,FALSE),""))))))))))),IF(IE36="",IF($AE36=2013,VLOOKUP(Brut!IJ36,Semaines!$A$2:$L$523,12,FALSE),IF($AE36=2014,VLOOKUP(Brut!IJ36,Semaines!$B$2:$L$523,11,FALSE),IF($AE36=2015,VLOOKUP(Brut!IJ36,Semaines!$C$2:$L$523,10,FALSE),IF($AE36=2016,VLOOKUP(Brut!IJ36,Semaines!$D$2:$L$523,9,FALSE),IF($AE36=2017,VLOOKUP(Brut!IJ36,Semaines!$E$2:$L$523,8,FALSE),IF($AE36=2018,VLOOKUP(Brut!IJ36,Semaines!$F$2:$L$523,7,FALSE),IF($AE36=2019,VLOOKUP(Brut!IJ36,Semaines!$G$2:$L$523,6,FALSE),IF($AE36=2020,VLOOKUP(Brut!IJ36,Semaines!$H$2:$L$523,5,FALSE),IF($AE36=2021,VLOOKUP(Brut!IJ36,Semaines!$I$2:$L$523,4,FALSE),IF($AE36=2022,VLOOKUP(Brut!IJ36,Semaines!$J$2:$L$523,3,FALSE),"")))))))))),IF(ID36="","",IF($AE36=2013,VLOOKUP(Brut!IJ36,Semaines!$A$2:$L$523,12,FALSE),IF($AE36=2014,VLOOKUP(Brut!IJ36,Semaines!$B$2:$L$523,11,FALSE),IF($AE36=2015,VLOOKUP(Brut!IJ36,Semaines!$C$2:$L$523,10,FALSE),IF($AE36=2016,VLOOKUP(Brut!IJ36,Semaines!$D$2:$L$523,9,FALSE),IF($AE36=2017,VLOOKUP(Brut!IJ36,Semaines!$E$2:$L$523,8,FALSE),IF($AE36=2018,VLOOKUP(Brut!IJ36,Semaines!$F$2:$L$523,7,FALSE),IF($AE36=2019,VLOOKUP(Brut!IJ36,Semaines!$G$2:$L$523,6,FALSE),IF($AE36=2020,VLOOKUP(Brut!IJ36,Semaines!$H$2:$L$523,5,FALSE),IF($AE36=2021,VLOOKUP(Brut!IJ36,Semaines!$I$2:$L$523,4,FALSE),IF($AE36=2022,VLOOKUP(Brut!IJ36,Semaines!$J$2:$L$523,3,FALSE),""))))))))))))),IF(AND(MONTH(IG36)=12,_xlfn.ISOWEEKNUM(IG36)=1),YEAR(IG36)+1,YEAR(IG36)))</f>
        <v>2018</v>
      </c>
      <c r="IJ36" s="135"/>
      <c r="IK36" s="136"/>
      <c r="IL36" s="208"/>
      <c r="IM36" s="118">
        <f>IF($AE36=2013,VLOOKUP(Brut!IO36,Semaines!$A$2:$L$523,11,FALSE),IF($AE36=2014,VLOOKUP(Brut!IO36,Semaines!$B$2:$L$523,10,FALSE),IF($AE36=2015,VLOOKUP(Brut!IO36,Semaines!$C$2:$L$523,9,FALSE),IF($AE36=2016,VLOOKUP(Brut!IO36,Semaines!$D$2:$L$523,8,FALSE),IF($AE36=2017,VLOOKUP(Brut!IO36,Semaines!$E$2:$L$523,7,FALSE),IF($AE36=2018,VLOOKUP(Brut!IO36,Semaines!$F$2:$L$523,6,FALSE),IF($AE36=2019,VLOOKUP(Brut!IO36,Semaines!$G$2:$L$523,5,FALSE),IF($AE36=2020,VLOOKUP(Brut!IO36,Semaines!$H$2:$L$523,4,FALSE),IF($AE36=2021,VLOOKUP(Brut!IO36,Semaines!$I$2:$L$523,3,FALSE),IF($AE36=2022,VLOOKUP(Brut!IO36,Semaines!$J$2:$L$523,2,FALSE),""))))))))))</f>
        <v>29</v>
      </c>
      <c r="IN36" s="119">
        <f>IF($AE36=2013,VLOOKUP(Brut!IO36,Semaines!$A$2:$L$523,12,FALSE),IF($AE36=2014,VLOOKUP(Brut!IO36,Semaines!$B$2:$L$523,11,FALSE),IF($AE36=2015,VLOOKUP(Brut!IO36,Semaines!$C$2:$L$523,10,FALSE),IF($AE36=2016,VLOOKUP(Brut!IO36,Semaines!$D$2:$L$523,9,FALSE),IF($AE36=2017,VLOOKUP(Brut!IO36,Semaines!$E$2:$L$523,8,FALSE),IF($AE36=2018,VLOOKUP(Brut!IO36,Semaines!$F$2:$L$523,7,FALSE),IF($AE36=2019,VLOOKUP(Brut!IO36,Semaines!$G$2:$L$523,6,FALSE),IF($AE36=2020,VLOOKUP(Brut!IO36,Semaines!$H$2:$L$523,5,FALSE),IF($AE36=2021,VLOOKUP(Brut!IO36,Semaines!$I$2:$L$523,4,FALSE),IF($AE36=2022,VLOOKUP(Brut!IO36,Semaines!$J$2:$L$523,3,FALSE),""))))))))))</f>
        <v>2018</v>
      </c>
      <c r="IO36" s="134"/>
      <c r="IP36" s="133"/>
      <c r="IQ36" s="118">
        <f>IF($AE36=2013,VLOOKUP(Brut!IS36,Semaines!$A$2:$L$523,11,FALSE),IF($AE36=2014,VLOOKUP(Brut!IS36,Semaines!$B$2:$L$523,10,FALSE),IF($AE36=2015,VLOOKUP(Brut!IS36,Semaines!$C$2:$L$523,9,FALSE),IF($AE36=2016,VLOOKUP(Brut!IS36,Semaines!$D$2:$L$523,8,FALSE),IF($AE36=2017,VLOOKUP(Brut!IS36,Semaines!$E$2:$L$523,7,FALSE),IF($AE36=2018,VLOOKUP(Brut!IS36,Semaines!$F$2:$L$523,6,FALSE),IF($AE36=2019,VLOOKUP(Brut!IS36,Semaines!$G$2:$L$523,5,FALSE),IF($AE36=2020,VLOOKUP(Brut!IS36,Semaines!$H$2:$L$523,4,FALSE),IF($AE36=2021,VLOOKUP(Brut!IS36,Semaines!$I$2:$L$523,3,FALSE),IF($AE36=2022,VLOOKUP(Brut!IS36,Semaines!$J$2:$L$523,2,FALSE),""))))))))))</f>
        <v>30</v>
      </c>
      <c r="IR36" s="119">
        <f>IF($AE36=2013,VLOOKUP(Brut!IS36,Semaines!$A$2:$L$523,12,FALSE),IF($AE36=2014,VLOOKUP(Brut!IS36,Semaines!$B$2:$L$523,11,FALSE),IF($AE36=2015,VLOOKUP(Brut!IS36,Semaines!$C$2:$L$523,10,FALSE),IF($AE36=2016,VLOOKUP(Brut!IS36,Semaines!$D$2:$L$523,9,FALSE),IF($AE36=2017,VLOOKUP(Brut!IS36,Semaines!$E$2:$L$523,8,FALSE),IF($AE36=2018,VLOOKUP(Brut!IS36,Semaines!$F$2:$L$523,7,FALSE),IF($AE36=2019,VLOOKUP(Brut!IS36,Semaines!$G$2:$L$523,6,FALSE),IF($AE36=2020,VLOOKUP(Brut!IS36,Semaines!$H$2:$L$523,5,FALSE),IF($AE36=2021,VLOOKUP(Brut!IS36,Semaines!$I$2:$L$523,4,FALSE),IF($AE36=2022,VLOOKUP(Brut!IS36,Semaines!$J$2:$L$523,3,FALSE),""))))))))))</f>
        <v>2018</v>
      </c>
      <c r="IS36" s="134"/>
      <c r="IT36" s="230"/>
      <c r="IU36" s="210"/>
      <c r="IV36" s="209"/>
      <c r="IW36" s="208"/>
      <c r="IX36" s="208"/>
      <c r="IY36" s="118">
        <f>IF($AE36=2013,VLOOKUP(Brut!JA36,Semaines!$A$2:$L$523,11,FALSE),IF($AE36=2014,VLOOKUP(Brut!JA36,Semaines!$B$2:$L$523,10,FALSE),IF($AE36=2015,VLOOKUP(Brut!JA36,Semaines!$C$2:$L$523,9,FALSE),IF($AE36=2016,VLOOKUP(Brut!JA36,Semaines!$D$2:$L$523,8,FALSE),IF($AE36=2017,VLOOKUP(Brut!JA36,Semaines!$E$2:$L$523,7,FALSE),IF($AE36=2018,VLOOKUP(Brut!JA36,Semaines!$F$2:$L$523,6,FALSE),IF($AE36=2019,VLOOKUP(Brut!JA36,Semaines!$G$2:$L$523,5,FALSE),IF($AE36=2020,VLOOKUP(Brut!JA36,Semaines!$H$2:$L$523,4,FALSE),IF($AE36=2021,VLOOKUP(Brut!JA36,Semaines!$I$2:$L$523,3,FALSE),IF($AE36=2022,VLOOKUP(Brut!JA36,Semaines!$J$2:$L$523,2,FALSE),""))))))))))</f>
        <v>30</v>
      </c>
      <c r="IZ36" s="119">
        <f>IF($AE36=2013,VLOOKUP(Brut!JA36,Semaines!$A$2:$L$523,12,FALSE),IF($AE36=2014,VLOOKUP(Brut!JA36,Semaines!$B$2:$L$523,11,FALSE),IF($AE36=2015,VLOOKUP(Brut!JA36,Semaines!$C$2:$L$523,10,FALSE),IF($AE36=2016,VLOOKUP(Brut!JA36,Semaines!$D$2:$L$523,9,FALSE),IF($AE36=2017,VLOOKUP(Brut!JA36,Semaines!$E$2:$L$523,8,FALSE),IF($AE36=2018,VLOOKUP(Brut!JA36,Semaines!$F$2:$L$523,7,FALSE),IF($AE36=2019,VLOOKUP(Brut!JA36,Semaines!$G$2:$L$523,6,FALSE),IF($AE36=2020,VLOOKUP(Brut!JA36,Semaines!$H$2:$L$523,5,FALSE),IF($AE36=2021,VLOOKUP(Brut!JA36,Semaines!$I$2:$L$523,4,FALSE),IF($AE36=2022,VLOOKUP(Brut!JA36,Semaines!$J$2:$L$523,3,FALSE),""))))))))))</f>
        <v>2018</v>
      </c>
      <c r="JA36" s="134"/>
      <c r="JB36" s="133"/>
      <c r="JC36" s="210"/>
      <c r="JD36" s="211"/>
      <c r="JE36" s="210"/>
      <c r="JF36" s="209"/>
      <c r="JG36" s="208"/>
      <c r="JH36" s="118">
        <f>IF($AE36=2013,VLOOKUP(Brut!JJ36,Semaines!$A$2:$L$523,11,FALSE),IF($AE36=2014,VLOOKUP(Brut!JJ36,Semaines!$B$2:$L$523,10,FALSE),IF($AE36=2015,VLOOKUP(Brut!JJ36,Semaines!$C$2:$L$523,9,FALSE),IF($AE36=2016,VLOOKUP(Brut!JJ36,Semaines!$D$2:$L$523,8,FALSE),IF($AE36=2017,VLOOKUP(Brut!JJ36,Semaines!$E$2:$L$523,7,FALSE),IF($AE36=2018,VLOOKUP(Brut!JJ36,Semaines!$F$2:$L$523,6,FALSE),IF($AE36=2019,VLOOKUP(Brut!JJ36,Semaines!$G$2:$L$523,5,FALSE),IF($AE36=2020,VLOOKUP(Brut!JJ36,Semaines!$H$2:$L$523,4,FALSE),IF($AE36=2021,VLOOKUP(Brut!JJ36,Semaines!$I$2:$L$523,3,FALSE),IF($AE36=2022,VLOOKUP(Brut!JJ36,Semaines!$J$2:$L$523,2,FALSE),""))))))))))</f>
        <v>31</v>
      </c>
      <c r="JI36" s="119">
        <f>IF($AE36=2013,VLOOKUP(Brut!JJ36,Semaines!$A$2:$L$523,12,FALSE),IF($AE36=2014,VLOOKUP(Brut!JJ36,Semaines!$B$2:$L$523,11,FALSE),IF($AE36=2015,VLOOKUP(Brut!JJ36,Semaines!$C$2:$L$523,10,FALSE),IF($AE36=2016,VLOOKUP(Brut!JJ36,Semaines!$D$2:$L$523,9,FALSE),IF($AE36=2017,VLOOKUP(Brut!JJ36,Semaines!$E$2:$L$523,8,FALSE),IF($AE36=2018,VLOOKUP(Brut!JJ36,Semaines!$F$2:$L$523,7,FALSE),IF($AE36=2019,VLOOKUP(Brut!JJ36,Semaines!$G$2:$L$523,6,FALSE),IF($AE36=2020,VLOOKUP(Brut!JJ36,Semaines!$H$2:$L$523,5,FALSE),IF($AE36=2021,VLOOKUP(Brut!JJ36,Semaines!$I$2:$L$523,4,FALSE),IF($AE36=2022,VLOOKUP(Brut!JJ36,Semaines!$J$2:$L$523,3,FALSE),""))))))))))</f>
        <v>2018</v>
      </c>
      <c r="JJ36" s="134"/>
      <c r="JK36" s="133"/>
      <c r="JL36" s="118">
        <f>IF($AE36=2013,VLOOKUP(Brut!JN36,Semaines!$A$2:$L$523,11,FALSE),IF($AE36=2014,VLOOKUP(Brut!JN36,Semaines!$B$2:$L$523,10,FALSE),IF($AE36=2015,VLOOKUP(Brut!JN36,Semaines!$C$2:$L$523,9,FALSE),IF($AE36=2016,VLOOKUP(Brut!JN36,Semaines!$D$2:$L$523,8,FALSE),IF($AE36=2017,VLOOKUP(Brut!JN36,Semaines!$E$2:$L$523,7,FALSE),IF($AE36=2018,VLOOKUP(Brut!JN36,Semaines!$F$2:$L$523,6,FALSE),IF($AE36=2019,VLOOKUP(Brut!JN36,Semaines!$G$2:$L$523,5,FALSE),IF($AE36=2020,VLOOKUP(Brut!JN36,Semaines!$H$2:$L$523,4,FALSE),IF($AE36=2021,VLOOKUP(Brut!JN36,Semaines!$I$2:$L$523,3,FALSE),IF($AE36=2022,VLOOKUP(Brut!JN36,Semaines!$J$2:$L$523,2,FALSE),""))))))))))</f>
        <v>32</v>
      </c>
      <c r="JM36" s="119">
        <f>IF($AE36=2013,VLOOKUP(Brut!JN36,Semaines!$A$2:$L$523,12,FALSE),IF($AE36=2014,VLOOKUP(Brut!JN36,Semaines!$B$2:$L$523,11,FALSE),IF($AE36=2015,VLOOKUP(Brut!JN36,Semaines!$C$2:$L$523,10,FALSE),IF($AE36=2016,VLOOKUP(Brut!JN36,Semaines!$D$2:$L$523,9,FALSE),IF($AE36=2017,VLOOKUP(Brut!JN36,Semaines!$E$2:$L$523,8,FALSE),IF($AE36=2018,VLOOKUP(Brut!JN36,Semaines!$F$2:$L$523,7,FALSE),IF($AE36=2019,VLOOKUP(Brut!JN36,Semaines!$G$2:$L$523,6,FALSE),IF($AE36=2020,VLOOKUP(Brut!JN36,Semaines!$H$2:$L$523,5,FALSE),IF($AE36=2021,VLOOKUP(Brut!JN36,Semaines!$I$2:$L$523,4,FALSE),IF($AE36=2022,VLOOKUP(Brut!JN36,Semaines!$J$2:$L$523,3,FALSE),""))))))))))</f>
        <v>2018</v>
      </c>
      <c r="JN36" s="134"/>
      <c r="JO36" s="133"/>
      <c r="JP36" s="128">
        <f>IF(Import!BC26=0,"",Import!BC26)</f>
        <v>43314</v>
      </c>
      <c r="JQ36" s="118">
        <f t="array" ref="JQ36">IFERROR(IF(JP36="",IF(JN36="",IF(JL36="","",IF($AE36=2013,VLOOKUP(Brut!JN36+1,Semaines!$A$2:$L$523,11,FALSE),IF($AE36=2014,VLOOKUP(Brut!JN36+1,Semaines!$B$2:$L$523,10,FALSE),IF($AE36=2015,VLOOKUP(Brut!JN36+1,Semaines!$C$2:$L$523,9,FALSE),IF($AE36=2016,VLOOKUP(Brut!JN36+1,Semaines!$D$2:$L$523,8,FALSE),IF($AE36=2017,VLOOKUP(Brut!JN36+1,Semaines!$E$2:$L$523,7,FALSE),IF($AE36=2018,VLOOKUP(Brut!JN36+1,Semaines!$F$2:$L$523,6,FALSE),IF($AE36=2019,VLOOKUP(Brut!JN36+1,Semaines!$G$2:$L$523,5,FALSE),IF($AE36=2020,VLOOKUP(Brut!JN36+1,Semaines!$H$2:$L$523,4,FALSE),IF($AE36=2021,VLOOKUP(Brut!JN36+1,Semaines!$I$2:$L$523,3,FALSE),IF($AE36=2022,VLOOKUP(Brut!JN36+1,Semaines!$J$2:$L$523,2,FALSE),""))))))))))),IF(JO36="",IF($AE36=2013,VLOOKUP(Brut!JN36+1,Semaines!$A$2:$L$523,11,FALSE),IF($AE36=2014,VLOOKUP(Brut!JN36+1,Semaines!$B$2:$L$523,10,FALSE),IF($AE36=2015,VLOOKUP(Brut!JN36+1,Semaines!$C$2:$L$523,9,FALSE),IF($AE36=2016,VLOOKUP(Brut!JN36+1,Semaines!$D$2:$L$523,8,FALSE),IF($AE36=2017,VLOOKUP(Brut!JN36+1,Semaines!$E$2:$L$523,7,FALSE),IF($AE36=2018,VLOOKUP(Brut!JN36+1,Semaines!$F$2:$L$523,6,FALSE),IF($AE36=2019,VLOOKUP(Brut!JN36+1,Semaines!$G$2:$L$523,5,FALSE),IF($AE36=2020,VLOOKUP(Brut!JN36+1,Semaines!$H$2:$L$523,4,FALSE),IF($AE36=2021,VLOOKUP(Brut!JN36+1,Semaines!$I$2:$L$523,3,FALSE),IF($AE36=2022,VLOOKUP(Brut!JN36+1,Semaines!$J$2:$L$523,2,FALSE),"")))))))))),IF($AE36=2013,VLOOKUP(Brut!JP36+1,Semaines!$A$2:$L$523,11,FALSE),IF($AE36=2014,VLOOKUP(Brut!JP36+1,Semaines!$B$2:$L$523,10,FALSE),IF($AE36=2015,VLOOKUP(Brut!JP36+1,Semaines!$C$2:$L$523,9,FALSE),IF($AE36=2016,VLOOKUP(Brut!JP36+1,Semaines!$D$2:$L$523,8,FALSE),IF($AE36=2017,VLOOKUP(Brut!JP36+1,Semaines!$E$2:$L$523,7,FALSE),IF($AE36=2018,VLOOKUP(Brut!JP36+1,Semaines!$F$2:$L$523,6,FALSE),IF($AE36=2019,VLOOKUP(Brut!JP36+1,Semaines!$G$2:$L$523,5,FALSE),IF($AE36=2020,VLOOKUP(Brut!JP36+1,Semaines!$H$2:$L$523,4,FALSE),IF($AE36=2021,VLOOKUP(Brut!JP36+1,Semaines!$I$2:$L$523,3,FALSE),IF($AE36=2022,VLOOKUP(Brut!JP36+1,Semaines!$J$2:$L$523,2,FALSE),"")))))))))))),_xlfn.ISOWEEKNUM(JP36)),"")</f>
        <v>31</v>
      </c>
      <c r="JR36" s="119">
        <f>IF(JP36="",IF(JO36="",IF(JM36="","",IF($AE36=2013,VLOOKUP(Brut!JS36,Semaines!$A$2:$L$523,12,FALSE),IF($AE36=2014,VLOOKUP(Brut!JS36,Semaines!$B$2:$L$523,11,FALSE),IF($AE36=2015,VLOOKUP(Brut!JS36,Semaines!$C$2:$L$523,10,FALSE),IF($AE36=2016,VLOOKUP(Brut!JS36,Semaines!$D$2:$L$523,9,FALSE),IF($AE36=2017,VLOOKUP(Brut!JS36,Semaines!$E$2:$L$523,8,FALSE),IF($AE36=2018,VLOOKUP(Brut!JS36,Semaines!$F$2:$L$523,7,FALSE),IF($AE36=2019,VLOOKUP(Brut!JS36,Semaines!$G$2:$L$523,6,FALSE),IF($AE36=2020,VLOOKUP(Brut!JS36,Semaines!$H$2:$L$523,5,FALSE),IF($AE36=2021,VLOOKUP(Brut!JS36,Semaines!$I$2:$L$523,4,FALSE),IF($AE36=2022,VLOOKUP(Brut!JS36,Semaines!$J$2:$L$523,3,FALSE),""))))))))))),IF(JN36="",IF($AE36=2013,VLOOKUP(Brut!JS36,Semaines!$A$2:$L$523,12,FALSE),IF($AE36=2014,VLOOKUP(Brut!JS36,Semaines!$B$2:$L$523,11,FALSE),IF($AE36=2015,VLOOKUP(Brut!JS36,Semaines!$C$2:$L$523,10,FALSE),IF($AE36=2016,VLOOKUP(Brut!JS36,Semaines!$D$2:$L$523,9,FALSE),IF($AE36=2017,VLOOKUP(Brut!JS36,Semaines!$E$2:$L$523,8,FALSE),IF($AE36=2018,VLOOKUP(Brut!JS36,Semaines!$F$2:$L$523,7,FALSE),IF($AE36=2019,VLOOKUP(Brut!JS36,Semaines!$G$2:$L$523,6,FALSE),IF($AE36=2020,VLOOKUP(Brut!JS36,Semaines!$H$2:$L$523,5,FALSE),IF($AE36=2021,VLOOKUP(Brut!JS36,Semaines!$I$2:$L$523,4,FALSE),IF($AE36=2022,VLOOKUP(Brut!JS36,Semaines!$J$2:$L$523,3,FALSE),"")))))))))),IF(JM36="","",IF($AE36=2013,VLOOKUP(Brut!JS36,Semaines!$A$2:$L$523,12,FALSE),IF($AE36=2014,VLOOKUP(Brut!JS36,Semaines!$B$2:$L$523,11,FALSE),IF($AE36=2015,VLOOKUP(Brut!JS36,Semaines!$C$2:$L$523,10,FALSE),IF($AE36=2016,VLOOKUP(Brut!JS36,Semaines!$D$2:$L$523,9,FALSE),IF($AE36=2017,VLOOKUP(Brut!JS36,Semaines!$E$2:$L$523,8,FALSE),IF($AE36=2018,VLOOKUP(Brut!JS36,Semaines!$F$2:$L$523,7,FALSE),IF($AE36=2019,VLOOKUP(Brut!JS36,Semaines!$G$2:$L$523,6,FALSE),IF($AE36=2020,VLOOKUP(Brut!JS36,Semaines!$H$2:$L$523,5,FALSE),IF($AE36=2021,VLOOKUP(Brut!JS36,Semaines!$I$2:$L$523,4,FALSE),IF($AE36=2022,VLOOKUP(Brut!JS36,Semaines!$J$2:$L$523,3,FALSE),""))))))))))))),IF(AND(MONTH(JP36)=12,_xlfn.ISOWEEKNUM(JP36)=1),YEAR(JP36)+1,YEAR(JP36)))</f>
        <v>2018</v>
      </c>
      <c r="JS36" s="224">
        <f>IFERROR(IF(JP36="",IF(AND(Brut!W36&lt;&gt;"Pas ouvert",Brut!W36&lt;&gt;"Annulé"),IF(Brut!JP36="",SUM(Brut!JN36-Brut!AD36),SUM(Brut!JP36-Brut!AD36)),IF(Brut!W36="Annulé","Annulé","Pas ouvert")),SUM(Brut!JU36-Brut!AD36)),"")</f>
        <v>32</v>
      </c>
      <c r="JT36" s="225">
        <f>IF(OR(JS36="Annulé",JS36=""),"",IF(JS36="Pas ouvert",IF(JQ36="","",INT(SUM(Brut!JU36-Brut!AD36)/4)),INT(JS36/4)))</f>
        <v>8</v>
      </c>
      <c r="JU36" s="226" t="str">
        <f t="shared" si="16"/>
        <v>Mois</v>
      </c>
      <c r="JV36" s="227" t="str">
        <f>IF(OR(JS36="Annulé",JS36=""),"",IF(JS36="Pas ouvert",IF(JQ36="","",SUM(Brut!JU36-Brut!AD36)-(JT36*4)),IF(JS36-(JT36*4)=0,"",JS36-(JT36*4))))</f>
        <v/>
      </c>
      <c r="JW36" s="228" t="str">
        <f t="shared" si="17"/>
        <v/>
      </c>
      <c r="JY36" s="208"/>
    </row>
    <row r="37" spans="1:285" x14ac:dyDescent="0.3">
      <c r="A37" s="235" t="str">
        <f>IF(Import!A27=0,"",Import!A27)</f>
        <v>26</v>
      </c>
      <c r="B37" s="236" t="str">
        <f>IF(Import!D27=0,"",Import!D27)</f>
        <v>26</v>
      </c>
      <c r="C37" s="236" t="str">
        <f>IF(Import!E27=0,"",Import!E27)</f>
        <v/>
      </c>
      <c r="D37" s="237" t="str">
        <f t="shared" si="11"/>
        <v/>
      </c>
      <c r="E37" s="236" t="str">
        <f>IF(Import!I27=0,"",Import!I27)</f>
        <v/>
      </c>
      <c r="F37" s="236" t="str">
        <f>IF(Import!J27="","",Import!J27)</f>
        <v/>
      </c>
      <c r="G37" s="236" t="str">
        <f>IF(Import!K27="","",Import!K27)</f>
        <v/>
      </c>
      <c r="H37" s="238" t="str">
        <f>IF(Import!L27=0,"",Import!L27)</f>
        <v>17</v>
      </c>
      <c r="I37" s="236" t="str">
        <f>IF(Import!N27=0,"",Import!N27)</f>
        <v/>
      </c>
      <c r="J37" s="239"/>
      <c r="K37" s="130">
        <f>IF(Import!O27=0,"",Import!O27)</f>
        <v>42307</v>
      </c>
      <c r="L37" s="130" t="str">
        <f>IF(Import!P27=0,"",Import!P27)</f>
        <v/>
      </c>
      <c r="M37" s="233" t="str">
        <f>IF(L37&lt;&gt;"","Annulé",IF(Import!R27=0,"",Import!R27))</f>
        <v/>
      </c>
      <c r="N37" s="233">
        <f>IF(L37&lt;&gt;"","Annulé",IF(Import!S27=0,"",Import!S27))</f>
        <v>100000</v>
      </c>
      <c r="O37" s="233" t="str">
        <f>IF(N37="Annulé","Annulé",IF(Import!T27=0,"",Import!T27))</f>
        <v/>
      </c>
      <c r="P37" s="130">
        <f>IF(Import!U27=0,IF($L37&lt;&gt;"","Annulé",IF($K37="","","En attente")),Import!U27)</f>
        <v>42325</v>
      </c>
      <c r="Q37" s="130">
        <f>IF(Import!V27=0,IF($L37&lt;&gt;"","Annulé",IF($K37="","","En attente")),Import!V27)</f>
        <v>42388</v>
      </c>
      <c r="R37" s="130">
        <f>IF(Import!W27=0,IF($L37&lt;&gt;"","Annulé",IF($K37="","","En attente")),Import!W27)</f>
        <v>42364</v>
      </c>
      <c r="S37" s="130">
        <f>IF(Import!X27=0,IF($L37&lt;&gt;"","Annulé",IF($K37="","","En attente")),Import!X27)</f>
        <v>42429</v>
      </c>
      <c r="T37" s="130">
        <f>IF(Import!Y27=0,IF($L37&lt;&gt;"","Annulé",IF($K37="","","En attente")),Import!Y27)</f>
        <v>42408</v>
      </c>
      <c r="U37" s="130">
        <f>IF(Import!Z27=0,IF($L37&lt;&gt;"","Annulé",IF($K37="","","En attente")),Import!Z27)</f>
        <v>42430</v>
      </c>
      <c r="V37" s="131"/>
      <c r="W37" s="130">
        <f>IF($L37&lt;&gt;"","Annulé",IF(Import!AA27=0,IF(K37="","","Pas ouvert"),Import!AA27))</f>
        <v>42489</v>
      </c>
      <c r="X37" s="130">
        <f>IF($L37&lt;&gt;"","Annulé",IF(Import!AB27=0,IF($W37&lt;&gt;"",IF(W37="Pas ouvert","Pas ouvert","En cours"),""),Import!AB27))</f>
        <v>42773</v>
      </c>
      <c r="Y37" s="233">
        <f>IF($L37&lt;&gt;"","Annulé",IF(Import!AC27=0,"",Import!AC27))</f>
        <v>102604</v>
      </c>
      <c r="Z37" s="233">
        <f>IF($L37&lt;&gt;"","Annulé",IF(Import!AD27=0,"",Import!AD27))</f>
        <v>34398.54</v>
      </c>
      <c r="AA37" s="234">
        <f t="shared" si="12"/>
        <v>17</v>
      </c>
      <c r="AB37" s="129">
        <f t="shared" si="13"/>
        <v>2016</v>
      </c>
      <c r="AC37" s="207"/>
      <c r="AD37" s="231">
        <f t="shared" si="14"/>
        <v>17</v>
      </c>
      <c r="AE37" s="232">
        <f t="shared" si="15"/>
        <v>2016</v>
      </c>
      <c r="AF37" s="128">
        <f>IF(Import!AE27=0,"",Import!AE27)</f>
        <v>42489</v>
      </c>
      <c r="AG37" s="211"/>
      <c r="AH37" s="209"/>
      <c r="AI37" s="208"/>
      <c r="AJ37" s="118">
        <f>IF($AE37=2013,VLOOKUP(Brut!AJ37,Semaines!$A$2:$L$523,11,FALSE),IF($AE37=2014,VLOOKUP(Brut!AJ37,Semaines!$B$2:$L$523,10,FALSE),IF($AE37=2015,VLOOKUP(Brut!AJ37,Semaines!$C$2:$L$523,9,FALSE),IF($AE37=2016,VLOOKUP(Brut!AJ37,Semaines!$D$2:$L$523,8,FALSE),IF($AE37=2017,VLOOKUP(Brut!AJ37,Semaines!$E$2:$L$523,7,FALSE),IF($AE37=2018,VLOOKUP(Brut!AJ37,Semaines!$F$2:$L$523,6,FALSE),IF($AE37=2019,VLOOKUP(Brut!AJ37,Semaines!$G$2:$L$523,5,FALSE),IF($AE37=2020,VLOOKUP(Brut!AJ37,Semaines!$H$2:$L$523,4,FALSE),IF($AE37=2021,VLOOKUP(Brut!AJ37,Semaines!$I$2:$L$523,3,FALSE),IF($AE37=2022,VLOOKUP(Brut!AJ37,Semaines!$J$2:$L$523,2,FALSE),""))))))))))</f>
        <v>18</v>
      </c>
      <c r="AK37" s="119">
        <f>IF($AE37=2013,VLOOKUP(Brut!AJ37,Semaines!$A$2:$L$523,12,FALSE),IF($AE37=2014,VLOOKUP(Brut!AJ37,Semaines!$B$2:$L$523,11,FALSE),IF($AE37=2015,VLOOKUP(Brut!AJ37,Semaines!$C$2:$L$523,10,FALSE),IF($AE37=2016,VLOOKUP(Brut!AJ37,Semaines!$D$2:$L$523,9,FALSE),IF($AE37=2017,VLOOKUP(Brut!AJ37,Semaines!$E$2:$L$523,8,FALSE),IF($AE37=2018,VLOOKUP(Brut!AJ37,Semaines!$F$2:$L$523,7,FALSE),IF($AE37=2019,VLOOKUP(Brut!AJ37,Semaines!$G$2:$L$523,6,FALSE),IF($AE37=2020,VLOOKUP(Brut!AJ37,Semaines!$H$2:$L$523,5,FALSE),IF($AE37=2021,VLOOKUP(Brut!AJ37,Semaines!$I$2:$L$523,4,FALSE),IF($AE37=2022,VLOOKUP(Brut!AJ37,Semaines!$J$2:$L$523,3,FALSE),""))))))))))</f>
        <v>2016</v>
      </c>
      <c r="AL37" s="132"/>
      <c r="AM37" s="133"/>
      <c r="AN37" s="128">
        <f>IF(Import!AI27=0,"",Import!AI27)</f>
        <v>42489</v>
      </c>
      <c r="AO37" s="118">
        <f t="array" ref="AO37">IFERROR(IF(AN37="",IF(AL37="",IF(AJ37="","",IF($AE37=2013,VLOOKUP(Brut!AJ37+1,Semaines!$A$2:$L$523,11,FALSE),IF($AE37=2014,VLOOKUP(Brut!AJ37+1,Semaines!$B$2:$L$523,10,FALSE),IF($AE37=2015,VLOOKUP(Brut!AJ37+1,Semaines!$C$2:$L$523,9,FALSE),IF($AE37=2016,VLOOKUP(Brut!AJ37+1,Semaines!$D$2:$L$523,8,FALSE),IF($AE37=2017,VLOOKUP(Brut!AJ37+1,Semaines!$E$2:$L$523,7,FALSE),IF($AE37=2018,VLOOKUP(Brut!AJ37+1,Semaines!$F$2:$L$523,6,FALSE),IF($AE37=2019,VLOOKUP(Brut!AJ37+1,Semaines!$G$2:$L$523,5,FALSE),IF($AE37=2020,VLOOKUP(Brut!AJ37+1,Semaines!$H$2:$L$523,4,FALSE),IF($AE37=2021,VLOOKUP(Brut!AJ37+1,Semaines!$I$2:$L$523,3,FALSE),IF($AE37=2022,VLOOKUP(Brut!AJ37+1,Semaines!$J$2:$L$523,2,FALSE),""))))))))))),IF(AM37="",IF($AE37=2013,VLOOKUP(Brut!AJ37+1,Semaines!$A$2:$L$523,11,FALSE),IF($AE37=2014,VLOOKUP(Brut!AJ37+1,Semaines!$B$2:$L$523,10,FALSE),IF($AE37=2015,VLOOKUP(Brut!AJ37+1,Semaines!$C$2:$L$523,9,FALSE),IF($AE37=2016,VLOOKUP(Brut!AJ37+1,Semaines!$D$2:$L$523,8,FALSE),IF($AE37=2017,VLOOKUP(Brut!AJ37+1,Semaines!$E$2:$L$523,7,FALSE),IF($AE37=2018,VLOOKUP(Brut!AJ37+1,Semaines!$F$2:$L$523,6,FALSE),IF($AE37=2019,VLOOKUP(Brut!AJ37+1,Semaines!$G$2:$L$523,5,FALSE),IF($AE37=2020,VLOOKUP(Brut!AJ37+1,Semaines!$H$2:$L$523,4,FALSE),IF($AE37=2021,VLOOKUP(Brut!AJ37+1,Semaines!$I$2:$L$523,3,FALSE),IF($AE37=2022,VLOOKUP(Brut!AJ37+1,Semaines!$J$2:$L$523,2,FALSE),"")))))))))),IF($AE37=2013,VLOOKUP(Brut!AL37+1,Semaines!$A$2:$L$523,11,FALSE),IF($AE37=2014,VLOOKUP(Brut!AL37+1,Semaines!$B$2:$L$523,10,FALSE),IF($AE37=2015,VLOOKUP(Brut!AL37+1,Semaines!$C$2:$L$523,9,FALSE),IF($AE37=2016,VLOOKUP(Brut!AL37+1,Semaines!$D$2:$L$523,8,FALSE),IF($AE37=2017,VLOOKUP(Brut!AL37+1,Semaines!$E$2:$L$523,7,FALSE),IF($AE37=2018,VLOOKUP(Brut!AL37+1,Semaines!$F$2:$L$523,6,FALSE),IF($AE37=2019,VLOOKUP(Brut!AL37+1,Semaines!$G$2:$L$523,5,FALSE),IF($AE37=2020,VLOOKUP(Brut!AL37+1,Semaines!$H$2:$L$523,4,FALSE),IF($AE37=2021,VLOOKUP(Brut!AL37+1,Semaines!$I$2:$L$523,3,FALSE),IF($AE37=2022,VLOOKUP(Brut!AL37+1,Semaines!$J$2:$L$523,2,FALSE),"")))))))))))),_xlfn.ISOWEEKNUM(AN37)),"")</f>
        <v>17</v>
      </c>
      <c r="AP37" s="119">
        <f>IF(AN37="",IF(AM37="",IF(AK37="","",IF($AE37=2013,VLOOKUP(Brut!AO37,Semaines!$A$2:$L$523,12,FALSE),IF($AE37=2014,VLOOKUP(Brut!AO37,Semaines!$B$2:$L$523,11,FALSE),IF($AE37=2015,VLOOKUP(Brut!AO37,Semaines!$C$2:$L$523,10,FALSE),IF($AE37=2016,VLOOKUP(Brut!AO37,Semaines!$D$2:$L$523,9,FALSE),IF($AE37=2017,VLOOKUP(Brut!AO37,Semaines!$E$2:$L$523,8,FALSE),IF($AE37=2018,VLOOKUP(Brut!AO37,Semaines!$F$2:$L$523,7,FALSE),IF($AE37=2019,VLOOKUP(Brut!AO37,Semaines!$G$2:$L$523,6,FALSE),IF($AE37=2020,VLOOKUP(Brut!AO37,Semaines!$H$2:$L$523,5,FALSE),IF($AE37=2021,VLOOKUP(Brut!AO37,Semaines!$I$2:$L$523,4,FALSE),IF($AE37=2022,VLOOKUP(Brut!AO37,Semaines!$J$2:$L$523,3,FALSE),""))))))))))),IF(AL37="",IF($AE37=2013,VLOOKUP(Brut!AO37,Semaines!$A$2:$L$523,12,FALSE),IF($AE37=2014,VLOOKUP(Brut!AO37,Semaines!$B$2:$L$523,11,FALSE),IF($AE37=2015,VLOOKUP(Brut!AO37,Semaines!$C$2:$L$523,10,FALSE),IF($AE37=2016,VLOOKUP(Brut!AO37,Semaines!$D$2:$L$523,9,FALSE),IF($AE37=2017,VLOOKUP(Brut!AO37,Semaines!$E$2:$L$523,8,FALSE),IF($AE37=2018,VLOOKUP(Brut!AO37,Semaines!$F$2:$L$523,7,FALSE),IF($AE37=2019,VLOOKUP(Brut!AO37,Semaines!$G$2:$L$523,6,FALSE),IF($AE37=2020,VLOOKUP(Brut!AO37,Semaines!$H$2:$L$523,5,FALSE),IF($AE37=2021,VLOOKUP(Brut!AO37,Semaines!$I$2:$L$523,4,FALSE),IF($AE37=2022,VLOOKUP(Brut!AO37,Semaines!$J$2:$L$523,3,FALSE),"")))))))))),IF(AK37="","",IF($AE37=2013,VLOOKUP(Brut!AO37,Semaines!$A$2:$L$523,12,FALSE),IF($AE37=2014,VLOOKUP(Brut!AO37,Semaines!$B$2:$L$523,11,FALSE),IF($AE37=2015,VLOOKUP(Brut!AO37,Semaines!$C$2:$L$523,10,FALSE),IF($AE37=2016,VLOOKUP(Brut!AO37,Semaines!$D$2:$L$523,9,FALSE),IF($AE37=2017,VLOOKUP(Brut!AO37,Semaines!$E$2:$L$523,8,FALSE),IF($AE37=2018,VLOOKUP(Brut!AO37,Semaines!$F$2:$L$523,7,FALSE),IF($AE37=2019,VLOOKUP(Brut!AO37,Semaines!$G$2:$L$523,6,FALSE),IF($AE37=2020,VLOOKUP(Brut!AO37,Semaines!$H$2:$L$523,5,FALSE),IF($AE37=2021,VLOOKUP(Brut!AO37,Semaines!$I$2:$L$523,4,FALSE),IF($AE37=2022,VLOOKUP(Brut!AO37,Semaines!$J$2:$L$523,3,FALSE),""))))))))))))),IF(AND(MONTH(AN37)=12,_xlfn.ISOWEEKNUM(AN37)=1),YEAR(AN37)+1,YEAR(AN37)))</f>
        <v>2016</v>
      </c>
      <c r="AQ37" s="132"/>
      <c r="AR37" s="133"/>
      <c r="AS37" s="210"/>
      <c r="AT37" s="209"/>
      <c r="AU37" s="208"/>
      <c r="AV37" s="208"/>
      <c r="AW37" s="118">
        <f>IF($AE37=2013,VLOOKUP(Brut!AW37,Semaines!$A$2:$L$523,11,FALSE),IF($AE37=2014,VLOOKUP(Brut!AW37,Semaines!$B$2:$L$523,10,FALSE),IF($AE37=2015,VLOOKUP(Brut!AW37,Semaines!$C$2:$L$523,9,FALSE),IF($AE37=2016,VLOOKUP(Brut!AW37,Semaines!$D$2:$L$523,8,FALSE),IF($AE37=2017,VLOOKUP(Brut!AW37,Semaines!$E$2:$L$523,7,FALSE),IF($AE37=2018,VLOOKUP(Brut!AW37,Semaines!$F$2:$L$523,6,FALSE),IF($AE37=2019,VLOOKUP(Brut!AW37,Semaines!$G$2:$L$523,5,FALSE),IF($AE37=2020,VLOOKUP(Brut!AW37,Semaines!$H$2:$L$523,4,FALSE),IF($AE37=2021,VLOOKUP(Brut!AW37,Semaines!$I$2:$L$523,3,FALSE),IF($AE37=2022,VLOOKUP(Brut!AW37,Semaines!$J$2:$L$523,2,FALSE),""))))))))))</f>
        <v>19</v>
      </c>
      <c r="AX37" s="119">
        <f>IF($AE37=2013,VLOOKUP(Brut!AW37,Semaines!$A$2:$L$523,12,FALSE),IF($AE37=2014,VLOOKUP(Brut!AW37,Semaines!$B$2:$L$523,11,FALSE),IF($AE37=2015,VLOOKUP(Brut!AW37,Semaines!$C$2:$L$523,10,FALSE),IF($AE37=2016,VLOOKUP(Brut!AW37,Semaines!$D$2:$L$523,9,FALSE),IF($AE37=2017,VLOOKUP(Brut!AW37,Semaines!$E$2:$L$523,8,FALSE),IF($AE37=2018,VLOOKUP(Brut!AW37,Semaines!$F$2:$L$523,7,FALSE),IF($AE37=2019,VLOOKUP(Brut!AW37,Semaines!$G$2:$L$523,6,FALSE),IF($AE37=2020,VLOOKUP(Brut!AW37,Semaines!$H$2:$L$523,5,FALSE),IF($AE37=2021,VLOOKUP(Brut!AW37,Semaines!$I$2:$L$523,4,FALSE),IF($AE37=2022,VLOOKUP(Brut!AW37,Semaines!$J$2:$L$523,3,FALSE),""))))))))))</f>
        <v>2016</v>
      </c>
      <c r="AY37" s="134"/>
      <c r="AZ37" s="133"/>
      <c r="BA37" s="118">
        <f>IF($AE37=2013,VLOOKUP(Brut!BA37,Semaines!$A$2:$L$523,11,FALSE),IF($AE37=2014,VLOOKUP(Brut!BA37,Semaines!$B$2:$L$523,10,FALSE),IF($AE37=2015,VLOOKUP(Brut!BA37,Semaines!$C$2:$L$523,9,FALSE),IF($AE37=2016,VLOOKUP(Brut!BA37,Semaines!$D$2:$L$523,8,FALSE),IF($AE37=2017,VLOOKUP(Brut!BA37,Semaines!$E$2:$L$523,7,FALSE),IF($AE37=2018,VLOOKUP(Brut!BA37,Semaines!$F$2:$L$523,6,FALSE),IF($AE37=2019,VLOOKUP(Brut!BA37,Semaines!$G$2:$L$523,5,FALSE),IF($AE37=2020,VLOOKUP(Brut!BA37,Semaines!$H$2:$L$523,4,FALSE),IF($AE37=2021,VLOOKUP(Brut!BA37,Semaines!$I$2:$L$523,3,FALSE),IF($AE37=2022,VLOOKUP(Brut!BA37,Semaines!$J$2:$L$523,2,FALSE),""))))))))))</f>
        <v>21</v>
      </c>
      <c r="BB37" s="119">
        <f>IF($AE37=2013,VLOOKUP(Brut!BA37,Semaines!$A$2:$L$523,12,FALSE),IF($AE37=2014,VLOOKUP(Brut!BA37,Semaines!$B$2:$L$523,11,FALSE),IF($AE37=2015,VLOOKUP(Brut!BA37,Semaines!$C$2:$L$523,10,FALSE),IF($AE37=2016,VLOOKUP(Brut!BA37,Semaines!$D$2:$L$523,9,FALSE),IF($AE37=2017,VLOOKUP(Brut!BA37,Semaines!$E$2:$L$523,8,FALSE),IF($AE37=2018,VLOOKUP(Brut!BA37,Semaines!$F$2:$L$523,7,FALSE),IF($AE37=2019,VLOOKUP(Brut!BA37,Semaines!$G$2:$L$523,6,FALSE),IF($AE37=2020,VLOOKUP(Brut!BA37,Semaines!$H$2:$L$523,5,FALSE),IF($AE37=2021,VLOOKUP(Brut!BA37,Semaines!$I$2:$L$523,4,FALSE),IF($AE37=2022,VLOOKUP(Brut!BA37,Semaines!$J$2:$L$523,3,FALSE),""))))))))))</f>
        <v>2016</v>
      </c>
      <c r="BC37" s="134"/>
      <c r="BD37" s="133"/>
      <c r="BE37" s="118">
        <f>IF($AE37=2013,VLOOKUP(Brut!BE37,Semaines!$A$2:$L$523,11,FALSE),IF($AE37=2014,VLOOKUP(Brut!BE37,Semaines!$B$2:$L$523,10,FALSE),IF($AE37=2015,VLOOKUP(Brut!BE37,Semaines!$C$2:$L$523,9,FALSE),IF($AE37=2016,VLOOKUP(Brut!BE37,Semaines!$D$2:$L$523,8,FALSE),IF($AE37=2017,VLOOKUP(Brut!BE37,Semaines!$E$2:$L$523,7,FALSE),IF($AE37=2018,VLOOKUP(Brut!BE37,Semaines!$F$2:$L$523,6,FALSE),IF($AE37=2019,VLOOKUP(Brut!BE37,Semaines!$G$2:$L$523,5,FALSE),IF($AE37=2020,VLOOKUP(Brut!BE37,Semaines!$H$2:$L$523,4,FALSE),IF($AE37=2021,VLOOKUP(Brut!BE37,Semaines!$I$2:$L$523,3,FALSE),IF($AE37=2022,VLOOKUP(Brut!BE37,Semaines!$J$2:$L$523,2,FALSE),""))))))))))</f>
        <v>23</v>
      </c>
      <c r="BF37" s="119">
        <f>IF($AE37=2013,VLOOKUP(Brut!BE37,Semaines!$A$2:$L$523,12,FALSE),IF($AE37=2014,VLOOKUP(Brut!BE37,Semaines!$B$2:$L$523,11,FALSE),IF($AE37=2015,VLOOKUP(Brut!BE37,Semaines!$C$2:$L$523,10,FALSE),IF($AE37=2016,VLOOKUP(Brut!BE37,Semaines!$D$2:$L$523,9,FALSE),IF($AE37=2017,VLOOKUP(Brut!BE37,Semaines!$E$2:$L$523,8,FALSE),IF($AE37=2018,VLOOKUP(Brut!BE37,Semaines!$F$2:$L$523,7,FALSE),IF($AE37=2019,VLOOKUP(Brut!BE37,Semaines!$G$2:$L$523,6,FALSE),IF($AE37=2020,VLOOKUP(Brut!BE37,Semaines!$H$2:$L$523,5,FALSE),IF($AE37=2021,VLOOKUP(Brut!BE37,Semaines!$I$2:$L$523,4,FALSE),IF($AE37=2022,VLOOKUP(Brut!BE37,Semaines!$J$2:$L$523,3,FALSE),""))))))))))</f>
        <v>2016</v>
      </c>
      <c r="BG37" s="134"/>
      <c r="BH37" s="133"/>
      <c r="BI37" s="130">
        <f>IF(Import!AM27=0,"",Import!AM27)</f>
        <v>42542</v>
      </c>
      <c r="BJ37" s="118">
        <f t="array" ref="BJ37">IFERROR(IF(BI37="",IF(BG37="",IF(BE37="","",IF($AE37=2013,VLOOKUP(Brut!BE37+1,Semaines!$A$2:$L$523,11,FALSE),IF($AE37=2014,VLOOKUP(Brut!BE37+1,Semaines!$B$2:$L$523,10,FALSE),IF($AE37=2015,VLOOKUP(Brut!BE37+1,Semaines!$C$2:$L$523,9,FALSE),IF($AE37=2016,VLOOKUP(Brut!BE37+1,Semaines!$D$2:$L$523,8,FALSE),IF($AE37=2017,VLOOKUP(Brut!BE37+1,Semaines!$E$2:$L$523,7,FALSE),IF($AE37=2018,VLOOKUP(Brut!BE37+1,Semaines!$F$2:$L$523,6,FALSE),IF($AE37=2019,VLOOKUP(Brut!BE37+1,Semaines!$G$2:$L$523,5,FALSE),IF($AE37=2020,VLOOKUP(Brut!BE37+1,Semaines!$H$2:$L$523,4,FALSE),IF($AE37=2021,VLOOKUP(Brut!BE37+1,Semaines!$I$2:$L$523,3,FALSE),IF($AE37=2022,VLOOKUP(Brut!BE37+1,Semaines!$J$2:$L$523,2,FALSE),""))))))))))),IF(BH37="",IF($AE37=2013,VLOOKUP(Brut!BE37+1,Semaines!$A$2:$L$523,11,FALSE),IF($AE37=2014,VLOOKUP(Brut!BE37+1,Semaines!$B$2:$L$523,10,FALSE),IF($AE37=2015,VLOOKUP(Brut!BE37+1,Semaines!$C$2:$L$523,9,FALSE),IF($AE37=2016,VLOOKUP(Brut!BE37+1,Semaines!$D$2:$L$523,8,FALSE),IF($AE37=2017,VLOOKUP(Brut!BE37+1,Semaines!$E$2:$L$523,7,FALSE),IF($AE37=2018,VLOOKUP(Brut!BE37+1,Semaines!$F$2:$L$523,6,FALSE),IF($AE37=2019,VLOOKUP(Brut!BE37+1,Semaines!$G$2:$L$523,5,FALSE),IF($AE37=2020,VLOOKUP(Brut!BE37+1,Semaines!$H$2:$L$523,4,FALSE),IF($AE37=2021,VLOOKUP(Brut!BE37+1,Semaines!$I$2:$L$523,3,FALSE),IF($AE37=2022,VLOOKUP(Brut!BE37+1,Semaines!$J$2:$L$523,2,FALSE),"")))))))))),IF($AE37=2013,VLOOKUP(Brut!BG37+1,Semaines!$A$2:$L$523,11,FALSE),IF($AE37=2014,VLOOKUP(Brut!BG37+1,Semaines!$B$2:$L$523,10,FALSE),IF($AE37=2015,VLOOKUP(Brut!BG37+1,Semaines!$C$2:$L$523,9,FALSE),IF($AE37=2016,VLOOKUP(Brut!BG37+1,Semaines!$D$2:$L$523,8,FALSE),IF($AE37=2017,VLOOKUP(Brut!BG37+1,Semaines!$E$2:$L$523,7,FALSE),IF($AE37=2018,VLOOKUP(Brut!BG37+1,Semaines!$F$2:$L$523,6,FALSE),IF($AE37=2019,VLOOKUP(Brut!BG37+1,Semaines!$G$2:$L$523,5,FALSE),IF($AE37=2020,VLOOKUP(Brut!BG37+1,Semaines!$H$2:$L$523,4,FALSE),IF($AE37=2021,VLOOKUP(Brut!BG37+1,Semaines!$I$2:$L$523,3,FALSE),IF($AE37=2022,VLOOKUP(Brut!BG37+1,Semaines!$J$2:$L$523,2,FALSE),"")))))))))))),_xlfn.ISOWEEKNUM(BI37)),"")</f>
        <v>25</v>
      </c>
      <c r="BK37" s="119">
        <f>IF(BI37="",IF(BH37="",IF(BF37="","",IF($AE37=2013,VLOOKUP(Brut!BJ37,Semaines!$A$2:$L$523,12,FALSE),IF($AE37=2014,VLOOKUP(Brut!BJ37,Semaines!$B$2:$L$523,11,FALSE),IF($AE37=2015,VLOOKUP(Brut!BJ37,Semaines!$C$2:$L$523,10,FALSE),IF($AE37=2016,VLOOKUP(Brut!BJ37,Semaines!$D$2:$L$523,9,FALSE),IF($AE37=2017,VLOOKUP(Brut!BJ37,Semaines!$E$2:$L$523,8,FALSE),IF($AE37=2018,VLOOKUP(Brut!BJ37,Semaines!$F$2:$L$523,7,FALSE),IF($AE37=2019,VLOOKUP(Brut!BJ37,Semaines!$G$2:$L$523,6,FALSE),IF($AE37=2020,VLOOKUP(Brut!BJ37,Semaines!$H$2:$L$523,5,FALSE),IF($AE37=2021,VLOOKUP(Brut!BJ37,Semaines!$I$2:$L$523,4,FALSE),IF($AE37=2022,VLOOKUP(Brut!BJ37,Semaines!$J$2:$L$523,3,FALSE),""))))))))))),IF(BG37="",IF($AE37=2013,VLOOKUP(Brut!BJ37,Semaines!$A$2:$L$523,12,FALSE),IF($AE37=2014,VLOOKUP(Brut!BJ37,Semaines!$B$2:$L$523,11,FALSE),IF($AE37=2015,VLOOKUP(Brut!BJ37,Semaines!$C$2:$L$523,10,FALSE),IF($AE37=2016,VLOOKUP(Brut!BJ37,Semaines!$D$2:$L$523,9,FALSE),IF($AE37=2017,VLOOKUP(Brut!BJ37,Semaines!$E$2:$L$523,8,FALSE),IF($AE37=2018,VLOOKUP(Brut!BJ37,Semaines!$F$2:$L$523,7,FALSE),IF($AE37=2019,VLOOKUP(Brut!BJ37,Semaines!$G$2:$L$523,6,FALSE),IF($AE37=2020,VLOOKUP(Brut!BJ37,Semaines!$H$2:$L$523,5,FALSE),IF($AE37=2021,VLOOKUP(Brut!BJ37,Semaines!$I$2:$L$523,4,FALSE),IF($AE37=2022,VLOOKUP(Brut!BJ37,Semaines!$J$2:$L$523,3,FALSE),"")))))))))),IF(BF37="","",IF($AE37=2013,VLOOKUP(Brut!BJ37,Semaines!$A$2:$L$523,12,FALSE),IF($AE37=2014,VLOOKUP(Brut!BJ37,Semaines!$B$2:$L$523,11,FALSE),IF($AE37=2015,VLOOKUP(Brut!BJ37,Semaines!$C$2:$L$523,10,FALSE),IF($AE37=2016,VLOOKUP(Brut!BJ37,Semaines!$D$2:$L$523,9,FALSE),IF($AE37=2017,VLOOKUP(Brut!BJ37,Semaines!$E$2:$L$523,8,FALSE),IF($AE37=2018,VLOOKUP(Brut!BJ37,Semaines!$F$2:$L$523,7,FALSE),IF($AE37=2019,VLOOKUP(Brut!BJ37,Semaines!$G$2:$L$523,6,FALSE),IF($AE37=2020,VLOOKUP(Brut!BJ37,Semaines!$H$2:$L$523,5,FALSE),IF($AE37=2021,VLOOKUP(Brut!BJ37,Semaines!$I$2:$L$523,4,FALSE),IF($AE37=2022,VLOOKUP(Brut!BJ37,Semaines!$J$2:$L$523,3,FALSE),""))))))))))))),IF(AND(MONTH(BI37)=12,_xlfn.ISOWEEKNUM(BI37)=1),YEAR(BI37)+1,YEAR(BI37)))</f>
        <v>2016</v>
      </c>
      <c r="BL37" s="132"/>
      <c r="BM37" s="133"/>
      <c r="BN37" s="118">
        <f>IF($AE37=2013,VLOOKUP(Brut!BN37,Semaines!$A$2:$L$523,11,FALSE),IF($AE37=2014,VLOOKUP(Brut!BN37,Semaines!$B$2:$L$523,10,FALSE),IF($AE37=2015,VLOOKUP(Brut!BN37,Semaines!$C$2:$L$523,9,FALSE),IF($AE37=2016,VLOOKUP(Brut!BN37,Semaines!$D$2:$L$523,8,FALSE),IF($AE37=2017,VLOOKUP(Brut!BN37,Semaines!$E$2:$L$523,7,FALSE),IF($AE37=2018,VLOOKUP(Brut!BN37,Semaines!$F$2:$L$523,6,FALSE),IF($AE37=2019,VLOOKUP(Brut!BN37,Semaines!$G$2:$L$523,5,FALSE),IF($AE37=2020,VLOOKUP(Brut!BN37,Semaines!$H$2:$L$523,4,FALSE),IF($AE37=2021,VLOOKUP(Brut!BN37,Semaines!$I$2:$L$523,3,FALSE),IF($AE37=2022,VLOOKUP(Brut!BN37,Semaines!$J$2:$L$523,2,FALSE),""))))))))))</f>
        <v>24</v>
      </c>
      <c r="BO37" s="119">
        <f>IF($AE37=2013,VLOOKUP(Brut!BN37,Semaines!$A$2:$L$523,12,FALSE),IF($AE37=2014,VLOOKUP(Brut!BN37,Semaines!$B$2:$L$523,11,FALSE),IF($AE37=2015,VLOOKUP(Brut!BN37,Semaines!$C$2:$L$523,10,FALSE),IF($AE37=2016,VLOOKUP(Brut!BN37,Semaines!$D$2:$L$523,9,FALSE),IF($AE37=2017,VLOOKUP(Brut!BN37,Semaines!$E$2:$L$523,8,FALSE),IF($AE37=2018,VLOOKUP(Brut!BN37,Semaines!$F$2:$L$523,7,FALSE),IF($AE37=2019,VLOOKUP(Brut!BN37,Semaines!$G$2:$L$523,6,FALSE),IF($AE37=2020,VLOOKUP(Brut!BN37,Semaines!$H$2:$L$523,5,FALSE),IF($AE37=2021,VLOOKUP(Brut!BN37,Semaines!$I$2:$L$523,4,FALSE),IF($AE37=2022,VLOOKUP(Brut!BN37,Semaines!$J$2:$L$523,3,FALSE),""))))))))))</f>
        <v>2016</v>
      </c>
      <c r="BP37" s="134"/>
      <c r="BQ37" s="133"/>
      <c r="BR37" s="208"/>
      <c r="BS37" s="118">
        <f>IF($AE37=2013,VLOOKUP(Brut!BS37,Semaines!$A$2:$L$523,11,FALSE),IF($AE37=2014,VLOOKUP(Brut!BS37,Semaines!$B$2:$L$523,10,FALSE),IF($AE37=2015,VLOOKUP(Brut!BS37,Semaines!$C$2:$L$523,9,FALSE),IF($AE37=2016,VLOOKUP(Brut!BS37,Semaines!$D$2:$L$523,8,FALSE),IF($AE37=2017,VLOOKUP(Brut!BS37,Semaines!$E$2:$L$523,7,FALSE),IF($AE37=2018,VLOOKUP(Brut!BS37,Semaines!$F$2:$L$523,6,FALSE),IF($AE37=2019,VLOOKUP(Brut!BS37,Semaines!$G$2:$L$523,5,FALSE),IF($AE37=2020,VLOOKUP(Brut!BS37,Semaines!$H$2:$L$523,4,FALSE),IF($AE37=2021,VLOOKUP(Brut!BS37,Semaines!$I$2:$L$523,3,FALSE),IF($AE37=2022,VLOOKUP(Brut!BS37,Semaines!$J$2:$L$523,2,FALSE),""))))))))))</f>
        <v>26</v>
      </c>
      <c r="BT37" s="119">
        <f>IF($AE37=2013,VLOOKUP(Brut!BS37,Semaines!$A$2:$L$523,12,FALSE),IF($AE37=2014,VLOOKUP(Brut!BS37,Semaines!$B$2:$L$523,11,FALSE),IF($AE37=2015,VLOOKUP(Brut!BS37,Semaines!$C$2:$L$523,10,FALSE),IF($AE37=2016,VLOOKUP(Brut!BS37,Semaines!$D$2:$L$523,9,FALSE),IF($AE37=2017,VLOOKUP(Brut!BS37,Semaines!$E$2:$L$523,8,FALSE),IF($AE37=2018,VLOOKUP(Brut!BS37,Semaines!$F$2:$L$523,7,FALSE),IF($AE37=2019,VLOOKUP(Brut!BS37,Semaines!$G$2:$L$523,6,FALSE),IF($AE37=2020,VLOOKUP(Brut!BS37,Semaines!$H$2:$L$523,5,FALSE),IF($AE37=2021,VLOOKUP(Brut!BS37,Semaines!$I$2:$L$523,4,FALSE),IF($AE37=2022,VLOOKUP(Brut!BS37,Semaines!$J$2:$L$523,3,FALSE),""))))))))))</f>
        <v>2016</v>
      </c>
      <c r="BU37" s="134"/>
      <c r="BV37" s="133"/>
      <c r="BW37" s="208"/>
      <c r="BX37" s="118">
        <f>IF($AE37=2013,VLOOKUP(Brut!BX37,Semaines!$A$2:$L$523,11,FALSE),IF($AE37=2014,VLOOKUP(Brut!BX37,Semaines!$B$2:$L$523,10,FALSE),IF($AE37=2015,VLOOKUP(Brut!BX37,Semaines!$C$2:$L$523,9,FALSE),IF($AE37=2016,VLOOKUP(Brut!BX37,Semaines!$D$2:$L$523,8,FALSE),IF($AE37=2017,VLOOKUP(Brut!BX37,Semaines!$E$2:$L$523,7,FALSE),IF($AE37=2018,VLOOKUP(Brut!BX37,Semaines!$F$2:$L$523,6,FALSE),IF($AE37=2019,VLOOKUP(Brut!BX37,Semaines!$G$2:$L$523,5,FALSE),IF($AE37=2020,VLOOKUP(Brut!BX37,Semaines!$H$2:$L$523,4,FALSE),IF($AE37=2021,VLOOKUP(Brut!BX37,Semaines!$I$2:$L$523,3,FALSE),IF($AE37=2022,VLOOKUP(Brut!BX37,Semaines!$J$2:$L$523,2,FALSE),""))))))))))</f>
        <v>28</v>
      </c>
      <c r="BY37" s="119">
        <f>IF($AE37=2013,VLOOKUP(Brut!BX37,Semaines!$A$2:$L$523,12,FALSE),IF($AE37=2014,VLOOKUP(Brut!BX37,Semaines!$B$2:$L$523,11,FALSE),IF($AE37=2015,VLOOKUP(Brut!BX37,Semaines!$C$2:$L$523,10,FALSE),IF($AE37=2016,VLOOKUP(Brut!BX37,Semaines!$D$2:$L$523,9,FALSE),IF($AE37=2017,VLOOKUP(Brut!BX37,Semaines!$E$2:$L$523,8,FALSE),IF($AE37=2018,VLOOKUP(Brut!BX37,Semaines!$F$2:$L$523,7,FALSE),IF($AE37=2019,VLOOKUP(Brut!BX37,Semaines!$G$2:$L$523,6,FALSE),IF($AE37=2020,VLOOKUP(Brut!BX37,Semaines!$H$2:$L$523,5,FALSE),IF($AE37=2021,VLOOKUP(Brut!BX37,Semaines!$I$2:$L$523,4,FALSE),IF($AE37=2022,VLOOKUP(Brut!BX37,Semaines!$J$2:$L$523,3,FALSE),""))))))))))</f>
        <v>2016</v>
      </c>
      <c r="BZ37" s="134"/>
      <c r="CA37" s="133"/>
      <c r="CB37" s="130">
        <f>IF(Import!AQ27=0,"",Import!AQ27)</f>
        <v>42556</v>
      </c>
      <c r="CC37" s="118">
        <f t="array" ref="CC37">IFERROR(IF(CB37="",IF(BZ37="",IF(BX37="","",IF($AE37=2013,VLOOKUP(Brut!BX37+1,Semaines!$A$2:$L$523,11,FALSE),IF($AE37=2014,VLOOKUP(Brut!BX37+1,Semaines!$B$2:$L$523,10,FALSE),IF($AE37=2015,VLOOKUP(Brut!BX37+1,Semaines!$C$2:$L$523,9,FALSE),IF($AE37=2016,VLOOKUP(Brut!BX37+1,Semaines!$D$2:$L$523,8,FALSE),IF($AE37=2017,VLOOKUP(Brut!BX37+1,Semaines!$E$2:$L$523,7,FALSE),IF($AE37=2018,VLOOKUP(Brut!BX37+1,Semaines!$F$2:$L$523,6,FALSE),IF($AE37=2019,VLOOKUP(Brut!BX37+1,Semaines!$G$2:$L$523,5,FALSE),IF($AE37=2020,VLOOKUP(Brut!BX37+1,Semaines!$H$2:$L$523,4,FALSE),IF($AE37=2021,VLOOKUP(Brut!BX37+1,Semaines!$I$2:$L$523,3,FALSE),IF($AE37=2022,VLOOKUP(Brut!BX37+1,Semaines!$J$2:$L$523,2,FALSE),""))))))))))),IF(CA37="",IF($AE37=2013,VLOOKUP(Brut!BX37+1,Semaines!$A$2:$L$523,11,FALSE),IF($AE37=2014,VLOOKUP(Brut!BX37+1,Semaines!$B$2:$L$523,10,FALSE),IF($AE37=2015,VLOOKUP(Brut!BX37+1,Semaines!$C$2:$L$523,9,FALSE),IF($AE37=2016,VLOOKUP(Brut!BX37+1,Semaines!$D$2:$L$523,8,FALSE),IF($AE37=2017,VLOOKUP(Brut!BX37+1,Semaines!$E$2:$L$523,7,FALSE),IF($AE37=2018,VLOOKUP(Brut!BX37+1,Semaines!$F$2:$L$523,6,FALSE),IF($AE37=2019,VLOOKUP(Brut!BX37+1,Semaines!$G$2:$L$523,5,FALSE),IF($AE37=2020,VLOOKUP(Brut!BX37+1,Semaines!$H$2:$L$523,4,FALSE),IF($AE37=2021,VLOOKUP(Brut!BX37+1,Semaines!$I$2:$L$523,3,FALSE),IF($AE37=2022,VLOOKUP(Brut!BX37+1,Semaines!$J$2:$L$523,2,FALSE),"")))))))))),IF($AE37=2013,VLOOKUP(Brut!BZ37+1,Semaines!$A$2:$L$523,11,FALSE),IF($AE37=2014,VLOOKUP(Brut!BZ37+1,Semaines!$B$2:$L$523,10,FALSE),IF($AE37=2015,VLOOKUP(Brut!BZ37+1,Semaines!$C$2:$L$523,9,FALSE),IF($AE37=2016,VLOOKUP(Brut!BZ37+1,Semaines!$D$2:$L$523,8,FALSE),IF($AE37=2017,VLOOKUP(Brut!BZ37+1,Semaines!$E$2:$L$523,7,FALSE),IF($AE37=2018,VLOOKUP(Brut!BZ37+1,Semaines!$F$2:$L$523,6,FALSE),IF($AE37=2019,VLOOKUP(Brut!BZ37+1,Semaines!$G$2:$L$523,5,FALSE),IF($AE37=2020,VLOOKUP(Brut!BZ37+1,Semaines!$H$2:$L$523,4,FALSE),IF($AE37=2021,VLOOKUP(Brut!BZ37+1,Semaines!$I$2:$L$523,3,FALSE),IF($AE37=2022,VLOOKUP(Brut!BZ37+1,Semaines!$J$2:$L$523,2,FALSE),"")))))))))))),_xlfn.ISOWEEKNUM(CB37)),"")</f>
        <v>27</v>
      </c>
      <c r="CD37" s="119">
        <f>IF(CB37="",IF(CA37="",IF(BY37="","",IF($AE37=2013,VLOOKUP(Brut!CC37,Semaines!$A$2:$L$523,12,FALSE),IF($AE37=2014,VLOOKUP(Brut!CC37,Semaines!$B$2:$L$523,11,FALSE),IF($AE37=2015,VLOOKUP(Brut!CC37,Semaines!$C$2:$L$523,10,FALSE),IF($AE37=2016,VLOOKUP(Brut!CC37,Semaines!$D$2:$L$523,9,FALSE),IF($AE37=2017,VLOOKUP(Brut!CC37,Semaines!$E$2:$L$523,8,FALSE),IF($AE37=2018,VLOOKUP(Brut!CC37,Semaines!$F$2:$L$523,7,FALSE),IF($AE37=2019,VLOOKUP(Brut!CC37,Semaines!$G$2:$L$523,6,FALSE),IF($AE37=2020,VLOOKUP(Brut!CC37,Semaines!$H$2:$L$523,5,FALSE),IF($AE37=2021,VLOOKUP(Brut!CC37,Semaines!$I$2:$L$523,4,FALSE),IF($AE37=2022,VLOOKUP(Brut!CC37,Semaines!$J$2:$L$523,3,FALSE),""))))))))))),IF(BZ37="",IF($AE37=2013,VLOOKUP(Brut!CC37,Semaines!$A$2:$L$523,12,FALSE),IF($AE37=2014,VLOOKUP(Brut!CC37,Semaines!$B$2:$L$523,11,FALSE),IF($AE37=2015,VLOOKUP(Brut!CC37,Semaines!$C$2:$L$523,10,FALSE),IF($AE37=2016,VLOOKUP(Brut!CC37,Semaines!$D$2:$L$523,9,FALSE),IF($AE37=2017,VLOOKUP(Brut!CC37,Semaines!$E$2:$L$523,8,FALSE),IF($AE37=2018,VLOOKUP(Brut!CC37,Semaines!$F$2:$L$523,7,FALSE),IF($AE37=2019,VLOOKUP(Brut!CC37,Semaines!$G$2:$L$523,6,FALSE),IF($AE37=2020,VLOOKUP(Brut!CC37,Semaines!$H$2:$L$523,5,FALSE),IF($AE37=2021,VLOOKUP(Brut!CC37,Semaines!$I$2:$L$523,4,FALSE),IF($AE37=2022,VLOOKUP(Brut!CC37,Semaines!$J$2:$L$523,3,FALSE),"")))))))))),IF(BY37="","",IF($AE37=2013,VLOOKUP(Brut!CC37,Semaines!$A$2:$L$523,12,FALSE),IF($AE37=2014,VLOOKUP(Brut!CC37,Semaines!$B$2:$L$523,11,FALSE),IF($AE37=2015,VLOOKUP(Brut!CC37,Semaines!$C$2:$L$523,10,FALSE),IF($AE37=2016,VLOOKUP(Brut!CC37,Semaines!$D$2:$L$523,9,FALSE),IF($AE37=2017,VLOOKUP(Brut!CC37,Semaines!$E$2:$L$523,8,FALSE),IF($AE37=2018,VLOOKUP(Brut!CC37,Semaines!$F$2:$L$523,7,FALSE),IF($AE37=2019,VLOOKUP(Brut!CC37,Semaines!$G$2:$L$523,6,FALSE),IF($AE37=2020,VLOOKUP(Brut!CC37,Semaines!$H$2:$L$523,5,FALSE),IF($AE37=2021,VLOOKUP(Brut!CC37,Semaines!$I$2:$L$523,4,FALSE),IF($AE37=2022,VLOOKUP(Brut!CC37,Semaines!$J$2:$L$523,3,FALSE),""))))))))))))),IF(AND(MONTH(CB37)=12,_xlfn.ISOWEEKNUM(CB37)=1),YEAR(CB37)+1,YEAR(CB37)))</f>
        <v>2016</v>
      </c>
      <c r="CE37" s="132"/>
      <c r="CF37" s="133"/>
      <c r="CG37" s="118">
        <f>IF($AE37=2013,VLOOKUP(Brut!CG37,Semaines!$A$2:$L$523,11,FALSE),IF($AE37=2014,VLOOKUP(Brut!CG37,Semaines!$B$2:$L$523,10,FALSE),IF($AE37=2015,VLOOKUP(Brut!CG37,Semaines!$C$2:$L$523,9,FALSE),IF($AE37=2016,VLOOKUP(Brut!CG37,Semaines!$D$2:$L$523,8,FALSE),IF($AE37=2017,VLOOKUP(Brut!CG37,Semaines!$E$2:$L$523,7,FALSE),IF($AE37=2018,VLOOKUP(Brut!CG37,Semaines!$F$2:$L$523,6,FALSE),IF($AE37=2019,VLOOKUP(Brut!CG37,Semaines!$G$2:$L$523,5,FALSE),IF($AE37=2020,VLOOKUP(Brut!CG37,Semaines!$H$2:$L$523,4,FALSE),IF($AE37=2021,VLOOKUP(Brut!CG37,Semaines!$I$2:$L$523,3,FALSE),IF($AE37=2022,VLOOKUP(Brut!CG37,Semaines!$J$2:$L$523,2,FALSE),""))))))))))</f>
        <v>29</v>
      </c>
      <c r="CH37" s="119">
        <f>IF($AE37=2013,VLOOKUP(Brut!CG37,Semaines!$A$2:$L$523,12,FALSE),IF($AE37=2014,VLOOKUP(Brut!CG37,Semaines!$B$2:$L$523,11,FALSE),IF($AE37=2015,VLOOKUP(Brut!CG37,Semaines!$C$2:$L$523,10,FALSE),IF($AE37=2016,VLOOKUP(Brut!CG37,Semaines!$D$2:$L$523,9,FALSE),IF($AE37=2017,VLOOKUP(Brut!CG37,Semaines!$E$2:$L$523,8,FALSE),IF($AE37=2018,VLOOKUP(Brut!CG37,Semaines!$F$2:$L$523,7,FALSE),IF($AE37=2019,VLOOKUP(Brut!CG37,Semaines!$G$2:$L$523,6,FALSE),IF($AE37=2020,VLOOKUP(Brut!CG37,Semaines!$H$2:$L$523,5,FALSE),IF($AE37=2021,VLOOKUP(Brut!CG37,Semaines!$I$2:$L$523,4,FALSE),IF($AE37=2022,VLOOKUP(Brut!CG37,Semaines!$J$2:$L$523,3,FALSE),""))))))))))</f>
        <v>2016</v>
      </c>
      <c r="CI37" s="134"/>
      <c r="CJ37" s="133"/>
      <c r="CK37" s="208"/>
      <c r="CL37" s="118">
        <f>IF($AE37=2013,VLOOKUP(Brut!CL37,Semaines!$A$2:$L$523,11,FALSE),IF($AE37=2014,VLOOKUP(Brut!CL37,Semaines!$B$2:$L$523,10,FALSE),IF($AE37=2015,VLOOKUP(Brut!CL37,Semaines!$C$2:$L$523,9,FALSE),IF($AE37=2016,VLOOKUP(Brut!CL37,Semaines!$D$2:$L$523,8,FALSE),IF($AE37=2017,VLOOKUP(Brut!CL37,Semaines!$E$2:$L$523,7,FALSE),IF($AE37=2018,VLOOKUP(Brut!CL37,Semaines!$F$2:$L$523,6,FALSE),IF($AE37=2019,VLOOKUP(Brut!CL37,Semaines!$G$2:$L$523,5,FALSE),IF($AE37=2020,VLOOKUP(Brut!CL37,Semaines!$H$2:$L$523,4,FALSE),IF($AE37=2021,VLOOKUP(Brut!CL37,Semaines!$I$2:$L$523,3,FALSE),IF($AE37=2022,VLOOKUP(Brut!CL37,Semaines!$J$2:$L$523,2,FALSE),""))))))))))</f>
        <v>30</v>
      </c>
      <c r="CM37" s="119">
        <f>IF($AE37=2013,VLOOKUP(Brut!CL37,Semaines!$A$2:$L$523,12,FALSE),IF($AE37=2014,VLOOKUP(Brut!CL37,Semaines!$B$2:$L$523,11,FALSE),IF($AE37=2015,VLOOKUP(Brut!CL37,Semaines!$C$2:$L$523,10,FALSE),IF($AE37=2016,VLOOKUP(Brut!CL37,Semaines!$D$2:$L$523,9,FALSE),IF($AE37=2017,VLOOKUP(Brut!CL37,Semaines!$E$2:$L$523,8,FALSE),IF($AE37=2018,VLOOKUP(Brut!CL37,Semaines!$F$2:$L$523,7,FALSE),IF($AE37=2019,VLOOKUP(Brut!CL37,Semaines!$G$2:$L$523,6,FALSE),IF($AE37=2020,VLOOKUP(Brut!CL37,Semaines!$H$2:$L$523,5,FALSE),IF($AE37=2021,VLOOKUP(Brut!CL37,Semaines!$I$2:$L$523,4,FALSE),IF($AE37=2022,VLOOKUP(Brut!CL37,Semaines!$J$2:$L$523,3,FALSE),""))))))))))</f>
        <v>2016</v>
      </c>
      <c r="CN37" s="134"/>
      <c r="CO37" s="133"/>
      <c r="CP37" s="118">
        <f>IF($AE37=2013,VLOOKUP(Brut!CP37,Semaines!$A$2:$L$523,11,FALSE),IF($AE37=2014,VLOOKUP(Brut!CP37,Semaines!$B$2:$L$523,10,FALSE),IF($AE37=2015,VLOOKUP(Brut!CP37,Semaines!$C$2:$L$523,9,FALSE),IF($AE37=2016,VLOOKUP(Brut!CP37,Semaines!$D$2:$L$523,8,FALSE),IF($AE37=2017,VLOOKUP(Brut!CP37,Semaines!$E$2:$L$523,7,FALSE),IF($AE37=2018,VLOOKUP(Brut!CP37,Semaines!$F$2:$L$523,6,FALSE),IF($AE37=2019,VLOOKUP(Brut!CP37,Semaines!$G$2:$L$523,5,FALSE),IF($AE37=2020,VLOOKUP(Brut!CP37,Semaines!$H$2:$L$523,4,FALSE),IF($AE37=2021,VLOOKUP(Brut!CP37,Semaines!$I$2:$L$523,3,FALSE),IF($AE37=2022,VLOOKUP(Brut!CP37,Semaines!$J$2:$L$523,2,FALSE),""))))))))))</f>
        <v>30</v>
      </c>
      <c r="CQ37" s="119">
        <f>IF($AE37=2013,VLOOKUP(Brut!CP37,Semaines!$A$2:$L$523,12,FALSE),IF($AE37=2014,VLOOKUP(Brut!CP37,Semaines!$B$2:$L$523,11,FALSE),IF($AE37=2015,VLOOKUP(Brut!CP37,Semaines!$C$2:$L$523,10,FALSE),IF($AE37=2016,VLOOKUP(Brut!CP37,Semaines!$D$2:$L$523,9,FALSE),IF($AE37=2017,VLOOKUP(Brut!CP37,Semaines!$E$2:$L$523,8,FALSE),IF($AE37=2018,VLOOKUP(Brut!CP37,Semaines!$F$2:$L$523,7,FALSE),IF($AE37=2019,VLOOKUP(Brut!CP37,Semaines!$G$2:$L$523,6,FALSE),IF($AE37=2020,VLOOKUP(Brut!CP37,Semaines!$H$2:$L$523,5,FALSE),IF($AE37=2021,VLOOKUP(Brut!CP37,Semaines!$I$2:$L$523,4,FALSE),IF($AE37=2022,VLOOKUP(Brut!CP37,Semaines!$J$2:$L$523,3,FALSE),""))))))))))</f>
        <v>2016</v>
      </c>
      <c r="CR37" s="134"/>
      <c r="CS37" s="133"/>
      <c r="CT37" s="208"/>
      <c r="CU37" s="118">
        <f>IF($AE37=2013,VLOOKUP(Brut!CV37,Semaines!$A$2:$L$523,11,FALSE),IF($AE37=2014,VLOOKUP(Brut!CV37,Semaines!$B$2:$L$523,10,FALSE),IF($AE37=2015,VLOOKUP(Brut!CV37,Semaines!$C$2:$L$523,9,FALSE),IF($AE37=2016,VLOOKUP(Brut!CV37,Semaines!$D$2:$L$523,8,FALSE),IF($AE37=2017,VLOOKUP(Brut!CV37,Semaines!$E$2:$L$523,7,FALSE),IF($AE37=2018,VLOOKUP(Brut!CV37,Semaines!$F$2:$L$523,6,FALSE),IF($AE37=2019,VLOOKUP(Brut!CV37,Semaines!$G$2:$L$523,5,FALSE),IF($AE37=2020,VLOOKUP(Brut!CV37,Semaines!$H$2:$L$523,4,FALSE),IF($AE37=2021,VLOOKUP(Brut!CV37,Semaines!$I$2:$L$523,3,FALSE),IF($AE37=2022,VLOOKUP(Brut!CV37,Semaines!$J$2:$L$523,2,FALSE),""))))))))))</f>
        <v>30</v>
      </c>
      <c r="CV37" s="119">
        <f>IF($AE37=2013,VLOOKUP(Brut!CV37,Semaines!$A$2:$L$523,12,FALSE),IF($AE37=2014,VLOOKUP(Brut!CV37,Semaines!$B$2:$L$523,11,FALSE),IF($AE37=2015,VLOOKUP(Brut!CV37,Semaines!$C$2:$L$523,10,FALSE),IF($AE37=2016,VLOOKUP(Brut!CV37,Semaines!$D$2:$L$523,9,FALSE),IF($AE37=2017,VLOOKUP(Brut!CV37,Semaines!$E$2:$L$523,8,FALSE),IF($AE37=2018,VLOOKUP(Brut!CV37,Semaines!$F$2:$L$523,7,FALSE),IF($AE37=2019,VLOOKUP(Brut!CV37,Semaines!$G$2:$L$523,6,FALSE),IF($AE37=2020,VLOOKUP(Brut!CV37,Semaines!$H$2:$L$523,5,FALSE),IF($AE37=2021,VLOOKUP(Brut!CV37,Semaines!$I$2:$L$523,4,FALSE),IF($AE37=2022,VLOOKUP(Brut!CV37,Semaines!$J$2:$L$523,3,FALSE),""))))))))))</f>
        <v>2016</v>
      </c>
      <c r="CW37" s="134"/>
      <c r="CX37" s="133"/>
      <c r="CY37" s="208"/>
      <c r="CZ37" s="118">
        <f>IF($AE37=2013,VLOOKUP(Brut!DB37,Semaines!$A$2:$L$523,11,FALSE),IF($AE37=2014,VLOOKUP(Brut!DB37,Semaines!$B$2:$L$523,10,FALSE),IF($AE37=2015,VLOOKUP(Brut!DB37,Semaines!$C$2:$L$523,9,FALSE),IF($AE37=2016,VLOOKUP(Brut!DB37,Semaines!$D$2:$L$523,8,FALSE),IF($AE37=2017,VLOOKUP(Brut!DB37,Semaines!$E$2:$L$523,7,FALSE),IF($AE37=2018,VLOOKUP(Brut!DB37,Semaines!$F$2:$L$523,6,FALSE),IF($AE37=2019,VLOOKUP(Brut!DB37,Semaines!$G$2:$L$523,5,FALSE),IF($AE37=2020,VLOOKUP(Brut!DB37,Semaines!$H$2:$L$523,4,FALSE),IF($AE37=2021,VLOOKUP(Brut!DB37,Semaines!$I$2:$L$523,3,FALSE),IF($AE37=2022,VLOOKUP(Brut!DB37,Semaines!$J$2:$L$523,2,FALSE),""))))))))))</f>
        <v>30</v>
      </c>
      <c r="DA37" s="119">
        <f>IF($AE37=2013,VLOOKUP(Brut!DB37,Semaines!$A$2:$L$523,12,FALSE),IF($AE37=2014,VLOOKUP(Brut!DB37,Semaines!$B$2:$L$523,11,FALSE),IF($AE37=2015,VLOOKUP(Brut!DB37,Semaines!$C$2:$L$523,10,FALSE),IF($AE37=2016,VLOOKUP(Brut!DB37,Semaines!$D$2:$L$523,9,FALSE),IF($AE37=2017,VLOOKUP(Brut!DB37,Semaines!$E$2:$L$523,8,FALSE),IF($AE37=2018,VLOOKUP(Brut!DB37,Semaines!$F$2:$L$523,7,FALSE),IF($AE37=2019,VLOOKUP(Brut!DB37,Semaines!$G$2:$L$523,6,FALSE),IF($AE37=2020,VLOOKUP(Brut!DB37,Semaines!$H$2:$L$523,5,FALSE),IF($AE37=2021,VLOOKUP(Brut!DB37,Semaines!$I$2:$L$523,4,FALSE),IF($AE37=2022,VLOOKUP(Brut!DB37,Semaines!$J$2:$L$523,3,FALSE),""))))))))))</f>
        <v>2016</v>
      </c>
      <c r="DB37" s="134"/>
      <c r="DC37" s="133"/>
      <c r="DD37" s="210"/>
      <c r="DE37" s="209"/>
      <c r="DF37" s="208"/>
      <c r="DG37" s="118">
        <f>IF($AE37=2013,VLOOKUP(Brut!DI37,Semaines!$A$2:$L$523,11,FALSE),IF($AE37=2014,VLOOKUP(Brut!DI37,Semaines!$B$2:$L$523,10,FALSE),IF($AE37=2015,VLOOKUP(Brut!DI37,Semaines!$C$2:$L$523,9,FALSE),IF($AE37=2016,VLOOKUP(Brut!DI37,Semaines!$D$2:$L$523,8,FALSE),IF($AE37=2017,VLOOKUP(Brut!DI37,Semaines!$E$2:$L$523,7,FALSE),IF($AE37=2018,VLOOKUP(Brut!DI37,Semaines!$F$2:$L$523,6,FALSE),IF($AE37=2019,VLOOKUP(Brut!DI37,Semaines!$G$2:$L$523,5,FALSE),IF($AE37=2020,VLOOKUP(Brut!DI37,Semaines!$H$2:$L$523,4,FALSE),IF($AE37=2021,VLOOKUP(Brut!DI37,Semaines!$I$2:$L$523,3,FALSE),IF($AE37=2022,VLOOKUP(Brut!DI37,Semaines!$J$2:$L$523,2,FALSE),""))))))))))</f>
        <v>31</v>
      </c>
      <c r="DH37" s="119">
        <f>IF($AE37=2013,VLOOKUP(Brut!DI37,Semaines!$A$2:$L$523,12,FALSE),IF($AE37=2014,VLOOKUP(Brut!DI37,Semaines!$B$2:$L$523,11,FALSE),IF($AE37=2015,VLOOKUP(Brut!DI37,Semaines!$C$2:$L$523,10,FALSE),IF($AE37=2016,VLOOKUP(Brut!DI37,Semaines!$D$2:$L$523,9,FALSE),IF($AE37=2017,VLOOKUP(Brut!DI37,Semaines!$E$2:$L$523,8,FALSE),IF($AE37=2018,VLOOKUP(Brut!DI37,Semaines!$F$2:$L$523,7,FALSE),IF($AE37=2019,VLOOKUP(Brut!DI37,Semaines!$G$2:$L$523,6,FALSE),IF($AE37=2020,VLOOKUP(Brut!DI37,Semaines!$H$2:$L$523,5,FALSE),IF($AE37=2021,VLOOKUP(Brut!DI37,Semaines!$I$2:$L$523,4,FALSE),IF($AE37=2022,VLOOKUP(Brut!DI37,Semaines!$J$2:$L$523,3,FALSE),""))))))))))</f>
        <v>2016</v>
      </c>
      <c r="DI37" s="134"/>
      <c r="DJ37" s="133"/>
      <c r="DK37" s="208"/>
      <c r="DL37" s="118">
        <f>IF($AE37=2013,VLOOKUP(Brut!DN37,Semaines!$A$2:$L$523,11,FALSE),IF($AE37=2014,VLOOKUP(Brut!DN37,Semaines!$B$2:$L$523,10,FALSE),IF($AE37=2015,VLOOKUP(Brut!DN37,Semaines!$C$2:$L$523,9,FALSE),IF($AE37=2016,VLOOKUP(Brut!DN37,Semaines!$D$2:$L$523,8,FALSE),IF($AE37=2017,VLOOKUP(Brut!DN37,Semaines!$E$2:$L$523,7,FALSE),IF($AE37=2018,VLOOKUP(Brut!DN37,Semaines!$F$2:$L$523,6,FALSE),IF($AE37=2019,VLOOKUP(Brut!DN37,Semaines!$G$2:$L$523,5,FALSE),IF($AE37=2020,VLOOKUP(Brut!DN37,Semaines!$H$2:$L$523,4,FALSE),IF($AE37=2021,VLOOKUP(Brut!DN37,Semaines!$I$2:$L$523,3,FALSE),IF($AE37=2022,VLOOKUP(Brut!DN37,Semaines!$J$2:$L$523,2,FALSE),""))))))))))</f>
        <v>32</v>
      </c>
      <c r="DM37" s="119">
        <f>IF($AE37=2013,VLOOKUP(Brut!DN37,Semaines!$A$2:$L$523,12,FALSE),IF($AE37=2014,VLOOKUP(Brut!DN37,Semaines!$B$2:$L$523,11,FALSE),IF($AE37=2015,VLOOKUP(Brut!DN37,Semaines!$C$2:$L$523,10,FALSE),IF($AE37=2016,VLOOKUP(Brut!DN37,Semaines!$D$2:$L$523,9,FALSE),IF($AE37=2017,VLOOKUP(Brut!DN37,Semaines!$E$2:$L$523,8,FALSE),IF($AE37=2018,VLOOKUP(Brut!DN37,Semaines!$F$2:$L$523,7,FALSE),IF($AE37=2019,VLOOKUP(Brut!DN37,Semaines!$G$2:$L$523,6,FALSE),IF($AE37=2020,VLOOKUP(Brut!DN37,Semaines!$H$2:$L$523,5,FALSE),IF($AE37=2021,VLOOKUP(Brut!DN37,Semaines!$I$2:$L$523,4,FALSE),IF($AE37=2022,VLOOKUP(Brut!DN37,Semaines!$J$2:$L$523,3,FALSE),""))))))))))</f>
        <v>2016</v>
      </c>
      <c r="DN37" s="134"/>
      <c r="DO37" s="133"/>
      <c r="DP37" s="208"/>
      <c r="DQ37" s="209"/>
      <c r="DR37" s="208"/>
      <c r="DS37" s="118">
        <f>IF($AE37=2013,VLOOKUP(Brut!DU37,Semaines!$A$2:$L$523,11,FALSE),IF($AE37=2014,VLOOKUP(Brut!DU37,Semaines!$B$2:$L$523,10,FALSE),IF($AE37=2015,VLOOKUP(Brut!DU37,Semaines!$C$2:$L$523,9,FALSE),IF($AE37=2016,VLOOKUP(Brut!DU37,Semaines!$D$2:$L$523,8,FALSE),IF($AE37=2017,VLOOKUP(Brut!DU37,Semaines!$E$2:$L$523,7,FALSE),IF($AE37=2018,VLOOKUP(Brut!DU37,Semaines!$F$2:$L$523,6,FALSE),IF($AE37=2019,VLOOKUP(Brut!DU37,Semaines!$G$2:$L$523,5,FALSE),IF($AE37=2020,VLOOKUP(Brut!DU37,Semaines!$H$2:$L$523,4,FALSE),IF($AE37=2021,VLOOKUP(Brut!DU37,Semaines!$I$2:$L$523,3,FALSE),IF($AE37=2022,VLOOKUP(Brut!DU37,Semaines!$J$2:$L$523,2,FALSE),""))))))))))</f>
        <v>32</v>
      </c>
      <c r="DT37" s="119">
        <f>IF($AE37=2013,VLOOKUP(Brut!DU37,Semaines!$A$2:$L$523,12,FALSE),IF($AE37=2014,VLOOKUP(Brut!DU37,Semaines!$B$2:$L$523,11,FALSE),IF($AE37=2015,VLOOKUP(Brut!DU37,Semaines!$C$2:$L$523,10,FALSE),IF($AE37=2016,VLOOKUP(Brut!DU37,Semaines!$D$2:$L$523,9,FALSE),IF($AE37=2017,VLOOKUP(Brut!DU37,Semaines!$E$2:$L$523,8,FALSE),IF($AE37=2018,VLOOKUP(Brut!DU37,Semaines!$F$2:$L$523,7,FALSE),IF($AE37=2019,VLOOKUP(Brut!DU37,Semaines!$G$2:$L$523,6,FALSE),IF($AE37=2020,VLOOKUP(Brut!DU37,Semaines!$H$2:$L$523,5,FALSE),IF($AE37=2021,VLOOKUP(Brut!DU37,Semaines!$I$2:$L$523,4,FALSE),IF($AE37=2022,VLOOKUP(Brut!DU37,Semaines!$J$2:$L$523,3,FALSE),""))))))))))</f>
        <v>2016</v>
      </c>
      <c r="DU37" s="134"/>
      <c r="DV37" s="133"/>
      <c r="DW37" s="118">
        <f>IF($AE37=2013,VLOOKUP(Brut!DY37,Semaines!$A$2:$L$523,11,FALSE),IF($AE37=2014,VLOOKUP(Brut!DY37,Semaines!$B$2:$L$523,10,FALSE),IF($AE37=2015,VLOOKUP(Brut!DY37,Semaines!$C$2:$L$523,9,FALSE),IF($AE37=2016,VLOOKUP(Brut!DY37,Semaines!$D$2:$L$523,8,FALSE),IF($AE37=2017,VLOOKUP(Brut!DY37,Semaines!$E$2:$L$523,7,FALSE),IF($AE37=2018,VLOOKUP(Brut!DY37,Semaines!$F$2:$L$523,6,FALSE),IF($AE37=2019,VLOOKUP(Brut!DY37,Semaines!$G$2:$L$523,5,FALSE),IF($AE37=2020,VLOOKUP(Brut!DY37,Semaines!$H$2:$L$523,4,FALSE),IF($AE37=2021,VLOOKUP(Brut!DY37,Semaines!$I$2:$L$523,3,FALSE),IF($AE37=2022,VLOOKUP(Brut!DY37,Semaines!$J$2:$L$523,2,FALSE),""))))))))))</f>
        <v>33</v>
      </c>
      <c r="DX37" s="119">
        <f>IF($AE37=2013,VLOOKUP(Brut!DY37,Semaines!$A$2:$L$523,12,FALSE),IF($AE37=2014,VLOOKUP(Brut!DY37,Semaines!$B$2:$L$523,11,FALSE),IF($AE37=2015,VLOOKUP(Brut!DY37,Semaines!$C$2:$L$523,10,FALSE),IF($AE37=2016,VLOOKUP(Brut!DY37,Semaines!$D$2:$L$523,9,FALSE),IF($AE37=2017,VLOOKUP(Brut!DY37,Semaines!$E$2:$L$523,8,FALSE),IF($AE37=2018,VLOOKUP(Brut!DY37,Semaines!$F$2:$L$523,7,FALSE),IF($AE37=2019,VLOOKUP(Brut!DY37,Semaines!$G$2:$L$523,6,FALSE),IF($AE37=2020,VLOOKUP(Brut!DY37,Semaines!$H$2:$L$523,5,FALSE),IF($AE37=2021,VLOOKUP(Brut!DY37,Semaines!$I$2:$L$523,4,FALSE),IF($AE37=2022,VLOOKUP(Brut!DY37,Semaines!$J$2:$L$523,3,FALSE),""))))))))))</f>
        <v>2016</v>
      </c>
      <c r="DY37" s="134"/>
      <c r="DZ37" s="133"/>
      <c r="EA37" s="118">
        <f>IF($AE37=2013,VLOOKUP(Brut!EC37,Semaines!$A$2:$L$523,11,FALSE),IF($AE37=2014,VLOOKUP(Brut!EC37,Semaines!$B$2:$L$523,10,FALSE),IF($AE37=2015,VLOOKUP(Brut!EC37,Semaines!$C$2:$L$523,9,FALSE),IF($AE37=2016,VLOOKUP(Brut!EC37,Semaines!$D$2:$L$523,8,FALSE),IF($AE37=2017,VLOOKUP(Brut!EC37,Semaines!$E$2:$L$523,7,FALSE),IF($AE37=2018,VLOOKUP(Brut!EC37,Semaines!$F$2:$L$523,6,FALSE),IF($AE37=2019,VLOOKUP(Brut!EC37,Semaines!$G$2:$L$523,5,FALSE),IF($AE37=2020,VLOOKUP(Brut!EC37,Semaines!$H$2:$L$523,4,FALSE),IF($AE37=2021,VLOOKUP(Brut!EC37,Semaines!$I$2:$L$523,3,FALSE),IF($AE37=2022,VLOOKUP(Brut!EC37,Semaines!$J$2:$L$523,2,FALSE),""))))))))))</f>
        <v>33</v>
      </c>
      <c r="EB37" s="119">
        <f>IF($AE37=2013,VLOOKUP(Brut!EC37,Semaines!$A$2:$L$523,12,FALSE),IF($AE37=2014,VLOOKUP(Brut!EC37,Semaines!$B$2:$L$523,11,FALSE),IF($AE37=2015,VLOOKUP(Brut!EC37,Semaines!$C$2:$L$523,10,FALSE),IF($AE37=2016,VLOOKUP(Brut!EC37,Semaines!$D$2:$L$523,9,FALSE),IF($AE37=2017,VLOOKUP(Brut!EC37,Semaines!$E$2:$L$523,8,FALSE),IF($AE37=2018,VLOOKUP(Brut!EC37,Semaines!$F$2:$L$523,7,FALSE),IF($AE37=2019,VLOOKUP(Brut!EC37,Semaines!$G$2:$L$523,6,FALSE),IF($AE37=2020,VLOOKUP(Brut!EC37,Semaines!$H$2:$L$523,5,FALSE),IF($AE37=2021,VLOOKUP(Brut!EC37,Semaines!$I$2:$L$523,4,FALSE),IF($AE37=2022,VLOOKUP(Brut!EC37,Semaines!$J$2:$L$523,3,FALSE),""))))))))))</f>
        <v>2016</v>
      </c>
      <c r="EC37" s="134"/>
      <c r="ED37" s="133"/>
      <c r="EE37" s="118">
        <f>IF($AE37=2013,VLOOKUP(Brut!EG37,Semaines!$A$2:$L$523,11,FALSE),IF($AE37=2014,VLOOKUP(Brut!EG37,Semaines!$B$2:$L$523,10,FALSE),IF($AE37=2015,VLOOKUP(Brut!EG37,Semaines!$C$2:$L$523,9,FALSE),IF($AE37=2016,VLOOKUP(Brut!EG37,Semaines!$D$2:$L$523,8,FALSE),IF($AE37=2017,VLOOKUP(Brut!EG37,Semaines!$E$2:$L$523,7,FALSE),IF($AE37=2018,VLOOKUP(Brut!EG37,Semaines!$F$2:$L$523,6,FALSE),IF($AE37=2019,VLOOKUP(Brut!EG37,Semaines!$G$2:$L$523,5,FALSE),IF($AE37=2020,VLOOKUP(Brut!EG37,Semaines!$H$2:$L$523,4,FALSE),IF($AE37=2021,VLOOKUP(Brut!EG37,Semaines!$I$2:$L$523,3,FALSE),IF($AE37=2022,VLOOKUP(Brut!EG37,Semaines!$J$2:$L$523,2,FALSE),""))))))))))</f>
        <v>33</v>
      </c>
      <c r="EF37" s="119">
        <f>IF($AE37=2013,VLOOKUP(Brut!EG37,Semaines!$A$2:$L$523,12,FALSE),IF($AE37=2014,VLOOKUP(Brut!EG37,Semaines!$B$2:$L$523,11,FALSE),IF($AE37=2015,VLOOKUP(Brut!EG37,Semaines!$C$2:$L$523,10,FALSE),IF($AE37=2016,VLOOKUP(Brut!EG37,Semaines!$D$2:$L$523,9,FALSE),IF($AE37=2017,VLOOKUP(Brut!EG37,Semaines!$E$2:$L$523,8,FALSE),IF($AE37=2018,VLOOKUP(Brut!EG37,Semaines!$F$2:$L$523,7,FALSE),IF($AE37=2019,VLOOKUP(Brut!EG37,Semaines!$G$2:$L$523,6,FALSE),IF($AE37=2020,VLOOKUP(Brut!EG37,Semaines!$H$2:$L$523,5,FALSE),IF($AE37=2021,VLOOKUP(Brut!EG37,Semaines!$I$2:$L$523,4,FALSE),IF($AE37=2022,VLOOKUP(Brut!EG37,Semaines!$J$2:$L$523,3,FALSE),""))))))))))</f>
        <v>2016</v>
      </c>
      <c r="EG37" s="134"/>
      <c r="EH37" s="133"/>
      <c r="EI37" s="130">
        <f>IF(Import!AU27=0,"",Import!AU27)</f>
        <v>42654</v>
      </c>
      <c r="EJ37" s="118">
        <f t="array" ref="EJ37">IFERROR(IF(EI37="",IF(EG37="",IF(EE37="","",IF($AE37=2013,VLOOKUP(Brut!EG37+1,Semaines!$A$2:$L$523,11,FALSE),IF($AE37=2014,VLOOKUP(Brut!EG37+1,Semaines!$B$2:$L$523,10,FALSE),IF($AE37=2015,VLOOKUP(Brut!EG37+1,Semaines!$C$2:$L$523,9,FALSE),IF($AE37=2016,VLOOKUP(Brut!EG37+1,Semaines!$D$2:$L$523,8,FALSE),IF($AE37=2017,VLOOKUP(Brut!EG37+1,Semaines!$E$2:$L$523,7,FALSE),IF($AE37=2018,VLOOKUP(Brut!EG37+1,Semaines!$F$2:$L$523,6,FALSE),IF($AE37=2019,VLOOKUP(Brut!EG37+1,Semaines!$G$2:$L$523,5,FALSE),IF($AE37=2020,VLOOKUP(Brut!EG37+1,Semaines!$H$2:$L$523,4,FALSE),IF($AE37=2021,VLOOKUP(Brut!EG37+1,Semaines!$I$2:$L$523,3,FALSE),IF($AE37=2022,VLOOKUP(Brut!EG37+1,Semaines!$J$2:$L$523,2,FALSE),""))))))))))),IF(EH37="",IF($AE37=2013,VLOOKUP(Brut!EG37+1,Semaines!$A$2:$L$523,11,FALSE),IF($AE37=2014,VLOOKUP(Brut!EG37+1,Semaines!$B$2:$L$523,10,FALSE),IF($AE37=2015,VLOOKUP(Brut!EG37+1,Semaines!$C$2:$L$523,9,FALSE),IF($AE37=2016,VLOOKUP(Brut!EG37+1,Semaines!$D$2:$L$523,8,FALSE),IF($AE37=2017,VLOOKUP(Brut!EG37+1,Semaines!$E$2:$L$523,7,FALSE),IF($AE37=2018,VLOOKUP(Brut!EG37+1,Semaines!$F$2:$L$523,6,FALSE),IF($AE37=2019,VLOOKUP(Brut!EG37+1,Semaines!$G$2:$L$523,5,FALSE),IF($AE37=2020,VLOOKUP(Brut!EG37+1,Semaines!$H$2:$L$523,4,FALSE),IF($AE37=2021,VLOOKUP(Brut!EG37+1,Semaines!$I$2:$L$523,3,FALSE),IF($AE37=2022,VLOOKUP(Brut!EG37+1,Semaines!$J$2:$L$523,2,FALSE),"")))))))))),IF($AE37=2013,VLOOKUP(Brut!EI37+1,Semaines!$A$2:$L$523,11,FALSE),IF($AE37=2014,VLOOKUP(Brut!EI37+1,Semaines!$B$2:$L$523,10,FALSE),IF($AE37=2015,VLOOKUP(Brut!EI37+1,Semaines!$C$2:$L$523,9,FALSE),IF($AE37=2016,VLOOKUP(Brut!EI37+1,Semaines!$D$2:$L$523,8,FALSE),IF($AE37=2017,VLOOKUP(Brut!EI37+1,Semaines!$E$2:$L$523,7,FALSE),IF($AE37=2018,VLOOKUP(Brut!EI37+1,Semaines!$F$2:$L$523,6,FALSE),IF($AE37=2019,VLOOKUP(Brut!EI37+1,Semaines!$G$2:$L$523,5,FALSE),IF($AE37=2020,VLOOKUP(Brut!EI37+1,Semaines!$H$2:$L$523,4,FALSE),IF($AE37=2021,VLOOKUP(Brut!EI37+1,Semaines!$I$2:$L$523,3,FALSE),IF($AE37=2022,VLOOKUP(Brut!EI37+1,Semaines!$J$2:$L$523,2,FALSE),"")))))))))))),_xlfn.ISOWEEKNUM(EI37)),"")</f>
        <v>41</v>
      </c>
      <c r="EK37" s="119">
        <f>IF(EI37="",IF(EH37="",IF(EF37="","",IF($AE37=2013,VLOOKUP(Brut!EL37,Semaines!$A$2:$L$523,12,FALSE),IF($AE37=2014,VLOOKUP(Brut!EL37,Semaines!$B$2:$L$523,11,FALSE),IF($AE37=2015,VLOOKUP(Brut!EL37,Semaines!$C$2:$L$523,10,FALSE),IF($AE37=2016,VLOOKUP(Brut!EL37,Semaines!$D$2:$L$523,9,FALSE),IF($AE37=2017,VLOOKUP(Brut!EL37,Semaines!$E$2:$L$523,8,FALSE),IF($AE37=2018,VLOOKUP(Brut!EL37,Semaines!$F$2:$L$523,7,FALSE),IF($AE37=2019,VLOOKUP(Brut!EL37,Semaines!$G$2:$L$523,6,FALSE),IF($AE37=2020,VLOOKUP(Brut!EL37,Semaines!$H$2:$L$523,5,FALSE),IF($AE37=2021,VLOOKUP(Brut!EL37,Semaines!$I$2:$L$523,4,FALSE),IF($AE37=2022,VLOOKUP(Brut!EL37,Semaines!$J$2:$L$523,3,FALSE),""))))))))))),IF(EG37="",IF($AE37=2013,VLOOKUP(Brut!EL37,Semaines!$A$2:$L$523,12,FALSE),IF($AE37=2014,VLOOKUP(Brut!EL37,Semaines!$B$2:$L$523,11,FALSE),IF($AE37=2015,VLOOKUP(Brut!EL37,Semaines!$C$2:$L$523,10,FALSE),IF($AE37=2016,VLOOKUP(Brut!EL37,Semaines!$D$2:$L$523,9,FALSE),IF($AE37=2017,VLOOKUP(Brut!EL37,Semaines!$E$2:$L$523,8,FALSE),IF($AE37=2018,VLOOKUP(Brut!EL37,Semaines!$F$2:$L$523,7,FALSE),IF($AE37=2019,VLOOKUP(Brut!EL37,Semaines!$G$2:$L$523,6,FALSE),IF($AE37=2020,VLOOKUP(Brut!EL37,Semaines!$H$2:$L$523,5,FALSE),IF($AE37=2021,VLOOKUP(Brut!EL37,Semaines!$I$2:$L$523,4,FALSE),IF($AE37=2022,VLOOKUP(Brut!EL37,Semaines!$J$2:$L$523,3,FALSE),"")))))))))),IF(EF37="","",IF($AE37=2013,VLOOKUP(Brut!EL37,Semaines!$A$2:$L$523,12,FALSE),IF($AE37=2014,VLOOKUP(Brut!EL37,Semaines!$B$2:$L$523,11,FALSE),IF($AE37=2015,VLOOKUP(Brut!EL37,Semaines!$C$2:$L$523,10,FALSE),IF($AE37=2016,VLOOKUP(Brut!EL37,Semaines!$D$2:$L$523,9,FALSE),IF($AE37=2017,VLOOKUP(Brut!EL37,Semaines!$E$2:$L$523,8,FALSE),IF($AE37=2018,VLOOKUP(Brut!EL37,Semaines!$F$2:$L$523,7,FALSE),IF($AE37=2019,VLOOKUP(Brut!EL37,Semaines!$G$2:$L$523,6,FALSE),IF($AE37=2020,VLOOKUP(Brut!EL37,Semaines!$H$2:$L$523,5,FALSE),IF($AE37=2021,VLOOKUP(Brut!EL37,Semaines!$I$2:$L$523,4,FALSE),IF($AE37=2022,VLOOKUP(Brut!EL37,Semaines!$J$2:$L$523,3,FALSE),""))))))))))))),IF(AND(MONTH(EI37)=12,_xlfn.ISOWEEKNUM(EI37)=1),YEAR(EI37)+1,YEAR(EI37)))</f>
        <v>2016</v>
      </c>
      <c r="EL37" s="135"/>
      <c r="EM37" s="136"/>
      <c r="EN37" s="210"/>
      <c r="EO37" s="209"/>
      <c r="EP37" s="208"/>
      <c r="EQ37" s="118">
        <f>IF($AE37=2013,VLOOKUP(Brut!ES37,Semaines!$A$2:$L$523,11,FALSE),IF($AE37=2014,VLOOKUP(Brut!ES37,Semaines!$B$2:$L$523,10,FALSE),IF($AE37=2015,VLOOKUP(Brut!ES37,Semaines!$C$2:$L$523,9,FALSE),IF($AE37=2016,VLOOKUP(Brut!ES37,Semaines!$D$2:$L$523,8,FALSE),IF($AE37=2017,VLOOKUP(Brut!ES37,Semaines!$E$2:$L$523,7,FALSE),IF($AE37=2018,VLOOKUP(Brut!ES37,Semaines!$F$2:$L$523,6,FALSE),IF($AE37=2019,VLOOKUP(Brut!ES37,Semaines!$G$2:$L$523,5,FALSE),IF($AE37=2020,VLOOKUP(Brut!ES37,Semaines!$H$2:$L$523,4,FALSE),IF($AE37=2021,VLOOKUP(Brut!ES37,Semaines!$I$2:$L$523,3,FALSE),IF($AE37=2022,VLOOKUP(Brut!ES37,Semaines!$J$2:$L$523,2,FALSE),""))))))))))</f>
        <v>34</v>
      </c>
      <c r="ER37" s="119">
        <f>IF($AE37=2013,VLOOKUP(Brut!ES37,Semaines!$A$2:$L$523,12,FALSE),IF($AE37=2014,VLOOKUP(Brut!ES37,Semaines!$B$2:$L$523,11,FALSE),IF($AE37=2015,VLOOKUP(Brut!ES37,Semaines!$C$2:$L$523,10,FALSE),IF($AE37=2016,VLOOKUP(Brut!ES37,Semaines!$D$2:$L$523,9,FALSE),IF($AE37=2017,VLOOKUP(Brut!ES37,Semaines!$E$2:$L$523,8,FALSE),IF($AE37=2018,VLOOKUP(Brut!ES37,Semaines!$F$2:$L$523,7,FALSE),IF($AE37=2019,VLOOKUP(Brut!ES37,Semaines!$G$2:$L$523,6,FALSE),IF($AE37=2020,VLOOKUP(Brut!ES37,Semaines!$H$2:$L$523,5,FALSE),IF($AE37=2021,VLOOKUP(Brut!ES37,Semaines!$I$2:$L$523,4,FALSE),IF($AE37=2022,VLOOKUP(Brut!ES37,Semaines!$J$2:$L$523,3,FALSE),""))))))))))</f>
        <v>2016</v>
      </c>
      <c r="ES37" s="134"/>
      <c r="ET37" s="133"/>
      <c r="EU37" s="118">
        <f>IF($AE37=2013,VLOOKUP(Brut!EW37,Semaines!$A$2:$L$523,11,FALSE),IF($AE37=2014,VLOOKUP(Brut!EW37,Semaines!$B$2:$L$523,10,FALSE),IF($AE37=2015,VLOOKUP(Brut!EW37,Semaines!$C$2:$L$523,9,FALSE),IF($AE37=2016,VLOOKUP(Brut!EW37,Semaines!$D$2:$L$523,8,FALSE),IF($AE37=2017,VLOOKUP(Brut!EW37,Semaines!$E$2:$L$523,7,FALSE),IF($AE37=2018,VLOOKUP(Brut!EW37,Semaines!$F$2:$L$523,6,FALSE),IF($AE37=2019,VLOOKUP(Brut!EW37,Semaines!$G$2:$L$523,5,FALSE),IF($AE37=2020,VLOOKUP(Brut!EW37,Semaines!$H$2:$L$523,4,FALSE),IF($AE37=2021,VLOOKUP(Brut!EW37,Semaines!$I$2:$L$523,3,FALSE),IF($AE37=2022,VLOOKUP(Brut!EW37,Semaines!$J$2:$L$523,2,FALSE),""))))))))))</f>
        <v>35</v>
      </c>
      <c r="EV37" s="119">
        <f>IF($AE37=2013,VLOOKUP(Brut!EW37,Semaines!$A$2:$L$523,12,FALSE),IF($AE37=2014,VLOOKUP(Brut!EW37,Semaines!$B$2:$L$523,11,FALSE),IF($AE37=2015,VLOOKUP(Brut!EW37,Semaines!$C$2:$L$523,10,FALSE),IF($AE37=2016,VLOOKUP(Brut!EW37,Semaines!$D$2:$L$523,9,FALSE),IF($AE37=2017,VLOOKUP(Brut!EW37,Semaines!$E$2:$L$523,8,FALSE),IF($AE37=2018,VLOOKUP(Brut!EW37,Semaines!$F$2:$L$523,7,FALSE),IF($AE37=2019,VLOOKUP(Brut!EW37,Semaines!$G$2:$L$523,6,FALSE),IF($AE37=2020,VLOOKUP(Brut!EW37,Semaines!$H$2:$L$523,5,FALSE),IF($AE37=2021,VLOOKUP(Brut!EW37,Semaines!$I$2:$L$523,4,FALSE),IF($AE37=2022,VLOOKUP(Brut!EW37,Semaines!$J$2:$L$523,3,FALSE),""))))))))))</f>
        <v>2016</v>
      </c>
      <c r="EW37" s="134"/>
      <c r="EX37" s="133"/>
      <c r="EY37" s="208"/>
      <c r="EZ37" s="118">
        <f>IF($AE37=2013,VLOOKUP(Brut!FB37,Semaines!$A$2:$L$523,11,FALSE),IF($AE37=2014,VLOOKUP(Brut!FB37,Semaines!$B$2:$L$523,10,FALSE),IF($AE37=2015,VLOOKUP(Brut!FB37,Semaines!$C$2:$L$523,9,FALSE),IF($AE37=2016,VLOOKUP(Brut!FB37,Semaines!$D$2:$L$523,8,FALSE),IF($AE37=2017,VLOOKUP(Brut!FB37,Semaines!$E$2:$L$523,7,FALSE),IF($AE37=2018,VLOOKUP(Brut!FB37,Semaines!$F$2:$L$523,6,FALSE),IF($AE37=2019,VLOOKUP(Brut!FB37,Semaines!$G$2:$L$523,5,FALSE),IF($AE37=2020,VLOOKUP(Brut!FB37,Semaines!$H$2:$L$523,4,FALSE),IF($AE37=2021,VLOOKUP(Brut!FB37,Semaines!$I$2:$L$523,3,FALSE),IF($AE37=2022,VLOOKUP(Brut!FB37,Semaines!$J$2:$L$523,2,FALSE),""))))))))))</f>
        <v>35</v>
      </c>
      <c r="FA37" s="119">
        <f>IF($AE37=2013,VLOOKUP(Brut!FB37,Semaines!$A$2:$L$523,12,FALSE),IF($AE37=2014,VLOOKUP(Brut!FB37,Semaines!$B$2:$L$523,11,FALSE),IF($AE37=2015,VLOOKUP(Brut!FB37,Semaines!$C$2:$L$523,10,FALSE),IF($AE37=2016,VLOOKUP(Brut!FB37,Semaines!$D$2:$L$523,9,FALSE),IF($AE37=2017,VLOOKUP(Brut!FB37,Semaines!$E$2:$L$523,8,FALSE),IF($AE37=2018,VLOOKUP(Brut!FB37,Semaines!$F$2:$L$523,7,FALSE),IF($AE37=2019,VLOOKUP(Brut!FB37,Semaines!$G$2:$L$523,6,FALSE),IF($AE37=2020,VLOOKUP(Brut!FB37,Semaines!$H$2:$L$523,5,FALSE),IF($AE37=2021,VLOOKUP(Brut!FB37,Semaines!$I$2:$L$523,4,FALSE),IF($AE37=2022,VLOOKUP(Brut!FB37,Semaines!$J$2:$L$523,3,FALSE),""))))))))))</f>
        <v>2016</v>
      </c>
      <c r="FB37" s="134"/>
      <c r="FC37" s="133"/>
      <c r="FD37" s="210"/>
      <c r="FE37" s="209"/>
      <c r="FF37" s="118">
        <f>IF($AE37=2013,VLOOKUP(Brut!FH37,Semaines!$A$2:$L$523,11,FALSE),IF($AE37=2014,VLOOKUP(Brut!FH37,Semaines!$B$2:$L$523,10,FALSE),IF($AE37=2015,VLOOKUP(Brut!FH37,Semaines!$C$2:$L$523,9,FALSE),IF($AE37=2016,VLOOKUP(Brut!FH37,Semaines!$D$2:$L$523,8,FALSE),IF($AE37=2017,VLOOKUP(Brut!FH37,Semaines!$E$2:$L$523,7,FALSE),IF($AE37=2018,VLOOKUP(Brut!FH37,Semaines!$F$2:$L$523,6,FALSE),IF($AE37=2019,VLOOKUP(Brut!FH37,Semaines!$G$2:$L$523,5,FALSE),IF($AE37=2020,VLOOKUP(Brut!FH37,Semaines!$H$2:$L$523,4,FALSE),IF($AE37=2021,VLOOKUP(Brut!FH37,Semaines!$I$2:$L$523,3,FALSE),IF($AE37=2022,VLOOKUP(Brut!FH37,Semaines!$J$2:$L$523,2,FALSE),""))))))))))</f>
        <v>36</v>
      </c>
      <c r="FG37" s="119">
        <f>IF($AE37=2013,VLOOKUP(Brut!FH37,Semaines!$A$2:$L$523,12,FALSE),IF($AE37=2014,VLOOKUP(Brut!FH37,Semaines!$B$2:$L$523,11,FALSE),IF($AE37=2015,VLOOKUP(Brut!FH37,Semaines!$C$2:$L$523,10,FALSE),IF($AE37=2016,VLOOKUP(Brut!FH37,Semaines!$D$2:$L$523,9,FALSE),IF($AE37=2017,VLOOKUP(Brut!FH37,Semaines!$E$2:$L$523,8,FALSE),IF($AE37=2018,VLOOKUP(Brut!FH37,Semaines!$F$2:$L$523,7,FALSE),IF($AE37=2019,VLOOKUP(Brut!FH37,Semaines!$G$2:$L$523,6,FALSE),IF($AE37=2020,VLOOKUP(Brut!FH37,Semaines!$H$2:$L$523,5,FALSE),IF($AE37=2021,VLOOKUP(Brut!FH37,Semaines!$I$2:$L$523,4,FALSE),IF($AE37=2022,VLOOKUP(Brut!FH37,Semaines!$J$2:$L$523,3,FALSE),""))))))))))</f>
        <v>2016</v>
      </c>
      <c r="FH37" s="134"/>
      <c r="FI37" s="133"/>
      <c r="FJ37" s="208"/>
      <c r="FK37" s="118">
        <f>IF($AE37=2013,VLOOKUP(Brut!FM37,Semaines!$A$2:$L$523,11,FALSE),IF($AE37=2014,VLOOKUP(Brut!FM37,Semaines!$B$2:$L$523,10,FALSE),IF($AE37=2015,VLOOKUP(Brut!FM37,Semaines!$C$2:$L$523,9,FALSE),IF($AE37=2016,VLOOKUP(Brut!FM37,Semaines!$D$2:$L$523,8,FALSE),IF($AE37=2017,VLOOKUP(Brut!FM37,Semaines!$E$2:$L$523,7,FALSE),IF($AE37=2018,VLOOKUP(Brut!FM37,Semaines!$F$2:$L$523,6,FALSE),IF($AE37=2019,VLOOKUP(Brut!FM37,Semaines!$G$2:$L$523,5,FALSE),IF($AE37=2020,VLOOKUP(Brut!FM37,Semaines!$H$2:$L$523,4,FALSE),IF($AE37=2021,VLOOKUP(Brut!FM37,Semaines!$I$2:$L$523,3,FALSE),IF($AE37=2022,VLOOKUP(Brut!FM37,Semaines!$J$2:$L$523,2,FALSE),""))))))))))</f>
        <v>36</v>
      </c>
      <c r="FL37" s="119">
        <f>IF($AE37=2013,VLOOKUP(Brut!FM37,Semaines!$A$2:$L$523,12,FALSE),IF($AE37=2014,VLOOKUP(Brut!FM37,Semaines!$B$2:$L$523,11,FALSE),IF($AE37=2015,VLOOKUP(Brut!FM37,Semaines!$C$2:$L$523,10,FALSE),IF($AE37=2016,VLOOKUP(Brut!FM37,Semaines!$D$2:$L$523,9,FALSE),IF($AE37=2017,VLOOKUP(Brut!FM37,Semaines!$E$2:$L$523,8,FALSE),IF($AE37=2018,VLOOKUP(Brut!FM37,Semaines!$F$2:$L$523,7,FALSE),IF($AE37=2019,VLOOKUP(Brut!FM37,Semaines!$G$2:$L$523,6,FALSE),IF($AE37=2020,VLOOKUP(Brut!FM37,Semaines!$H$2:$L$523,5,FALSE),IF($AE37=2021,VLOOKUP(Brut!FM37,Semaines!$I$2:$L$523,4,FALSE),IF($AE37=2022,VLOOKUP(Brut!FM37,Semaines!$J$2:$L$523,3,FALSE),""))))))))))</f>
        <v>2016</v>
      </c>
      <c r="FM37" s="134"/>
      <c r="FN37" s="133"/>
      <c r="FO37" s="118">
        <f>IF($AE37=2013,VLOOKUP(Brut!FQ37,Semaines!$A$2:$L$523,11,FALSE),IF($AE37=2014,VLOOKUP(Brut!FQ37,Semaines!$B$2:$L$523,10,FALSE),IF($AE37=2015,VLOOKUP(Brut!FQ37,Semaines!$C$2:$L$523,9,FALSE),IF($AE37=2016,VLOOKUP(Brut!FQ37,Semaines!$D$2:$L$523,8,FALSE),IF($AE37=2017,VLOOKUP(Brut!FQ37,Semaines!$E$2:$L$523,7,FALSE),IF($AE37=2018,VLOOKUP(Brut!FQ37,Semaines!$F$2:$L$523,6,FALSE),IF($AE37=2019,VLOOKUP(Brut!FQ37,Semaines!$G$2:$L$523,5,FALSE),IF($AE37=2020,VLOOKUP(Brut!FQ37,Semaines!$H$2:$L$523,4,FALSE),IF($AE37=2021,VLOOKUP(Brut!FQ37,Semaines!$I$2:$L$523,3,FALSE),IF($AE37=2022,VLOOKUP(Brut!FQ37,Semaines!$J$2:$L$523,2,FALSE),""))))))))))</f>
        <v>37</v>
      </c>
      <c r="FP37" s="119">
        <f>IF($AE37=2013,VLOOKUP(Brut!FQ37,Semaines!$A$2:$L$523,12,FALSE),IF($AE37=2014,VLOOKUP(Brut!FQ37,Semaines!$B$2:$L$523,11,FALSE),IF($AE37=2015,VLOOKUP(Brut!FQ37,Semaines!$C$2:$L$523,10,FALSE),IF($AE37=2016,VLOOKUP(Brut!FQ37,Semaines!$D$2:$L$523,9,FALSE),IF($AE37=2017,VLOOKUP(Brut!FQ37,Semaines!$E$2:$L$523,8,FALSE),IF($AE37=2018,VLOOKUP(Brut!FQ37,Semaines!$F$2:$L$523,7,FALSE),IF($AE37=2019,VLOOKUP(Brut!FQ37,Semaines!$G$2:$L$523,6,FALSE),IF($AE37=2020,VLOOKUP(Brut!FQ37,Semaines!$H$2:$L$523,5,FALSE),IF($AE37=2021,VLOOKUP(Brut!FQ37,Semaines!$I$2:$L$523,4,FALSE),IF($AE37=2022,VLOOKUP(Brut!FQ37,Semaines!$J$2:$L$523,3,FALSE),""))))))))))</f>
        <v>2016</v>
      </c>
      <c r="FQ37" s="134"/>
      <c r="FR37" s="133"/>
      <c r="FS37" s="208"/>
      <c r="FT37" s="208"/>
      <c r="FU37" s="118">
        <f>IF($AE37=2013,VLOOKUP(Brut!FW37,Semaines!$A$2:$L$523,11,FALSE),IF($AE37=2014,VLOOKUP(Brut!FW37,Semaines!$B$2:$L$523,10,FALSE),IF($AE37=2015,VLOOKUP(Brut!FW37,Semaines!$C$2:$L$523,9,FALSE),IF($AE37=2016,VLOOKUP(Brut!FW37,Semaines!$D$2:$L$523,8,FALSE),IF($AE37=2017,VLOOKUP(Brut!FW37,Semaines!$E$2:$L$523,7,FALSE),IF($AE37=2018,VLOOKUP(Brut!FW37,Semaines!$F$2:$L$523,6,FALSE),IF($AE37=2019,VLOOKUP(Brut!FW37,Semaines!$G$2:$L$523,5,FALSE),IF($AE37=2020,VLOOKUP(Brut!FW37,Semaines!$H$2:$L$523,4,FALSE),IF($AE37=2021,VLOOKUP(Brut!FW37,Semaines!$I$2:$L$523,3,FALSE),IF($AE37=2022,VLOOKUP(Brut!FW37,Semaines!$J$2:$L$523,2,FALSE),""))))))))))</f>
        <v>39</v>
      </c>
      <c r="FV37" s="119">
        <f>IF($AE37=2013,VLOOKUP(Brut!FW37,Semaines!$A$2:$L$523,12,FALSE),IF($AE37=2014,VLOOKUP(Brut!FW37,Semaines!$B$2:$L$523,11,FALSE),IF($AE37=2015,VLOOKUP(Brut!FW37,Semaines!$C$2:$L$523,10,FALSE),IF($AE37=2016,VLOOKUP(Brut!FW37,Semaines!$D$2:$L$523,9,FALSE),IF($AE37=2017,VLOOKUP(Brut!FW37,Semaines!$E$2:$L$523,8,FALSE),IF($AE37=2018,VLOOKUP(Brut!FW37,Semaines!$F$2:$L$523,7,FALSE),IF($AE37=2019,VLOOKUP(Brut!FW37,Semaines!$G$2:$L$523,6,FALSE),IF($AE37=2020,VLOOKUP(Brut!FW37,Semaines!$H$2:$L$523,5,FALSE),IF($AE37=2021,VLOOKUP(Brut!FW37,Semaines!$I$2:$L$523,4,FALSE),IF($AE37=2022,VLOOKUP(Brut!FW37,Semaines!$J$2:$L$523,3,FALSE),""))))))))))</f>
        <v>2016</v>
      </c>
      <c r="FW37" s="134"/>
      <c r="FX37" s="133"/>
      <c r="FY37" s="118">
        <f>IF($AE37=2013,VLOOKUP(Brut!GA37,Semaines!$A$2:$L$523,11,FALSE),IF($AE37=2014,VLOOKUP(Brut!GA37,Semaines!$B$2:$L$523,10,FALSE),IF($AE37=2015,VLOOKUP(Brut!GA37,Semaines!$C$2:$L$523,9,FALSE),IF($AE37=2016,VLOOKUP(Brut!GA37,Semaines!$D$2:$L$523,8,FALSE),IF($AE37=2017,VLOOKUP(Brut!GA37,Semaines!$E$2:$L$523,7,FALSE),IF($AE37=2018,VLOOKUP(Brut!GA37,Semaines!$F$2:$L$523,6,FALSE),IF($AE37=2019,VLOOKUP(Brut!GA37,Semaines!$G$2:$L$523,5,FALSE),IF($AE37=2020,VLOOKUP(Brut!GA37,Semaines!$H$2:$L$523,4,FALSE),IF($AE37=2021,VLOOKUP(Brut!GA37,Semaines!$I$2:$L$523,3,FALSE),IF($AE37=2022,VLOOKUP(Brut!GA37,Semaines!$J$2:$L$523,2,FALSE),""))))))))))</f>
        <v>40</v>
      </c>
      <c r="FZ37" s="119">
        <f>IF($AE37=2013,VLOOKUP(Brut!GA37,Semaines!$A$2:$L$523,12,FALSE),IF($AE37=2014,VLOOKUP(Brut!GA37,Semaines!$B$2:$L$523,11,FALSE),IF($AE37=2015,VLOOKUP(Brut!GA37,Semaines!$C$2:$L$523,10,FALSE),IF($AE37=2016,VLOOKUP(Brut!GA37,Semaines!$D$2:$L$523,9,FALSE),IF($AE37=2017,VLOOKUP(Brut!GA37,Semaines!$E$2:$L$523,8,FALSE),IF($AE37=2018,VLOOKUP(Brut!GA37,Semaines!$F$2:$L$523,7,FALSE),IF($AE37=2019,VLOOKUP(Brut!GA37,Semaines!$G$2:$L$523,6,FALSE),IF($AE37=2020,VLOOKUP(Brut!GA37,Semaines!$H$2:$L$523,5,FALSE),IF($AE37=2021,VLOOKUP(Brut!GA37,Semaines!$I$2:$L$523,4,FALSE),IF($AE37=2022,VLOOKUP(Brut!GA37,Semaines!$J$2:$L$523,3,FALSE),""))))))))))</f>
        <v>2016</v>
      </c>
      <c r="GA37" s="134"/>
      <c r="GB37" s="133"/>
      <c r="GC37" s="118">
        <f>IF($AE37=2013,VLOOKUP(Brut!GE37,Semaines!$A$2:$L$523,11,FALSE),IF($AE37=2014,VLOOKUP(Brut!GE37,Semaines!$B$2:$L$523,10,FALSE),IF($AE37=2015,VLOOKUP(Brut!GE37,Semaines!$C$2:$L$523,9,FALSE),IF($AE37=2016,VLOOKUP(Brut!GE37,Semaines!$D$2:$L$523,8,FALSE),IF($AE37=2017,VLOOKUP(Brut!GE37,Semaines!$E$2:$L$523,7,FALSE),IF($AE37=2018,VLOOKUP(Brut!GE37,Semaines!$F$2:$L$523,6,FALSE),IF($AE37=2019,VLOOKUP(Brut!GE37,Semaines!$G$2:$L$523,5,FALSE),IF($AE37=2020,VLOOKUP(Brut!GE37,Semaines!$H$2:$L$523,4,FALSE),IF($AE37=2021,VLOOKUP(Brut!GE37,Semaines!$I$2:$L$523,3,FALSE),IF($AE37=2022,VLOOKUP(Brut!GE37,Semaines!$J$2:$L$523,2,FALSE),""))))))))))</f>
        <v>40</v>
      </c>
      <c r="GD37" s="119">
        <f>IF($AE37=2013,VLOOKUP(Brut!GE37,Semaines!$A$2:$L$523,12,FALSE),IF($AE37=2014,VLOOKUP(Brut!GE37,Semaines!$B$2:$L$523,11,FALSE),IF($AE37=2015,VLOOKUP(Brut!GE37,Semaines!$C$2:$L$523,10,FALSE),IF($AE37=2016,VLOOKUP(Brut!GE37,Semaines!$D$2:$L$523,9,FALSE),IF($AE37=2017,VLOOKUP(Brut!GE37,Semaines!$E$2:$L$523,8,FALSE),IF($AE37=2018,VLOOKUP(Brut!GE37,Semaines!$F$2:$L$523,7,FALSE),IF($AE37=2019,VLOOKUP(Brut!GE37,Semaines!$G$2:$L$523,6,FALSE),IF($AE37=2020,VLOOKUP(Brut!GE37,Semaines!$H$2:$L$523,5,FALSE),IF($AE37=2021,VLOOKUP(Brut!GE37,Semaines!$I$2:$L$523,4,FALSE),IF($AE37=2022,VLOOKUP(Brut!GE37,Semaines!$J$2:$L$523,3,FALSE),""))))))))))</f>
        <v>2016</v>
      </c>
      <c r="GE37" s="134"/>
      <c r="GF37" s="133"/>
      <c r="GG37" s="208"/>
      <c r="GH37" s="118">
        <f>IF($AE37=2013,VLOOKUP(Brut!GJ37,Semaines!$A$2:$L$523,11,FALSE),IF($AE37=2014,VLOOKUP(Brut!GJ37,Semaines!$B$2:$L$523,10,FALSE),IF($AE37=2015,VLOOKUP(Brut!GJ37,Semaines!$C$2:$L$523,9,FALSE),IF($AE37=2016,VLOOKUP(Brut!GJ37,Semaines!$D$2:$L$523,8,FALSE),IF($AE37=2017,VLOOKUP(Brut!GJ37,Semaines!$E$2:$L$523,7,FALSE),IF($AE37=2018,VLOOKUP(Brut!GJ37,Semaines!$F$2:$L$523,6,FALSE),IF($AE37=2019,VLOOKUP(Brut!GJ37,Semaines!$G$2:$L$523,5,FALSE),IF($AE37=2020,VLOOKUP(Brut!GJ37,Semaines!$H$2:$L$523,4,FALSE),IF($AE37=2021,VLOOKUP(Brut!GJ37,Semaines!$I$2:$L$523,3,FALSE),IF($AE37=2022,VLOOKUP(Brut!GJ37,Semaines!$J$2:$L$523,2,FALSE),""))))))))))</f>
        <v>41</v>
      </c>
      <c r="GI37" s="119">
        <f>IF($AE37=2013,VLOOKUP(Brut!GJ37,Semaines!$A$2:$L$523,12,FALSE),IF($AE37=2014,VLOOKUP(Brut!GJ37,Semaines!$B$2:$L$523,11,FALSE),IF($AE37=2015,VLOOKUP(Brut!GJ37,Semaines!$C$2:$L$523,10,FALSE),IF($AE37=2016,VLOOKUP(Brut!GJ37,Semaines!$D$2:$L$523,9,FALSE),IF($AE37=2017,VLOOKUP(Brut!GJ37,Semaines!$E$2:$L$523,8,FALSE),IF($AE37=2018,VLOOKUP(Brut!GJ37,Semaines!$F$2:$L$523,7,FALSE),IF($AE37=2019,VLOOKUP(Brut!GJ37,Semaines!$G$2:$L$523,6,FALSE),IF($AE37=2020,VLOOKUP(Brut!GJ37,Semaines!$H$2:$L$523,5,FALSE),IF($AE37=2021,VLOOKUP(Brut!GJ37,Semaines!$I$2:$L$523,4,FALSE),IF($AE37=2022,VLOOKUP(Brut!GJ37,Semaines!$J$2:$L$523,3,FALSE),""))))))))))</f>
        <v>2016</v>
      </c>
      <c r="GJ37" s="134"/>
      <c r="GK37" s="133"/>
      <c r="GL37" s="118">
        <f>IF($AE37=2013,VLOOKUP(Brut!GN37,Semaines!$A$2:$L$523,11,FALSE),IF($AE37=2014,VLOOKUP(Brut!GN37,Semaines!$B$2:$L$523,10,FALSE),IF($AE37=2015,VLOOKUP(Brut!GN37,Semaines!$C$2:$L$523,9,FALSE),IF($AE37=2016,VLOOKUP(Brut!GN37,Semaines!$D$2:$L$523,8,FALSE),IF($AE37=2017,VLOOKUP(Brut!GN37,Semaines!$E$2:$L$523,7,FALSE),IF($AE37=2018,VLOOKUP(Brut!GN37,Semaines!$F$2:$L$523,6,FALSE),IF($AE37=2019,VLOOKUP(Brut!GN37,Semaines!$G$2:$L$523,5,FALSE),IF($AE37=2020,VLOOKUP(Brut!GN37,Semaines!$H$2:$L$523,4,FALSE),IF($AE37=2021,VLOOKUP(Brut!GN37,Semaines!$I$2:$L$523,3,FALSE),IF($AE37=2022,VLOOKUP(Brut!GN37,Semaines!$J$2:$L$523,2,FALSE),""))))))))))</f>
        <v>42</v>
      </c>
      <c r="GM37" s="119">
        <f>IF($AE37=2013,VLOOKUP(Brut!GN37,Semaines!$A$2:$L$523,12,FALSE),IF($AE37=2014,VLOOKUP(Brut!GN37,Semaines!$B$2:$L$523,11,FALSE),IF($AE37=2015,VLOOKUP(Brut!GN37,Semaines!$C$2:$L$523,10,FALSE),IF($AE37=2016,VLOOKUP(Brut!GN37,Semaines!$D$2:$L$523,9,FALSE),IF($AE37=2017,VLOOKUP(Brut!GN37,Semaines!$E$2:$L$523,8,FALSE),IF($AE37=2018,VLOOKUP(Brut!GN37,Semaines!$F$2:$L$523,7,FALSE),IF($AE37=2019,VLOOKUP(Brut!GN37,Semaines!$G$2:$L$523,6,FALSE),IF($AE37=2020,VLOOKUP(Brut!GN37,Semaines!$H$2:$L$523,5,FALSE),IF($AE37=2021,VLOOKUP(Brut!GN37,Semaines!$I$2:$L$523,4,FALSE),IF($AE37=2022,VLOOKUP(Brut!GN37,Semaines!$J$2:$L$523,3,FALSE),""))))))))))</f>
        <v>2016</v>
      </c>
      <c r="GN37" s="134"/>
      <c r="GO37" s="133"/>
      <c r="GP37" s="210"/>
      <c r="GQ37" s="211"/>
      <c r="GR37" s="210"/>
      <c r="GS37" s="209"/>
      <c r="GT37" s="211"/>
      <c r="GU37" s="209"/>
      <c r="GV37" s="118">
        <f>IF($AE37=2013,VLOOKUP(Brut!GX37,Semaines!$A$2:$L$523,11,FALSE),IF($AE37=2014,VLOOKUP(Brut!GX37,Semaines!$B$2:$L$523,10,FALSE),IF($AE37=2015,VLOOKUP(Brut!GX37,Semaines!$C$2:$L$523,9,FALSE),IF($AE37=2016,VLOOKUP(Brut!GX37,Semaines!$D$2:$L$523,8,FALSE),IF($AE37=2017,VLOOKUP(Brut!GX37,Semaines!$E$2:$L$523,7,FALSE),IF($AE37=2018,VLOOKUP(Brut!GX37,Semaines!$F$2:$L$523,6,FALSE),IF($AE37=2019,VLOOKUP(Brut!GX37,Semaines!$G$2:$L$523,5,FALSE),IF($AE37=2020,VLOOKUP(Brut!GX37,Semaines!$H$2:$L$523,4,FALSE),IF($AE37=2021,VLOOKUP(Brut!GX37,Semaines!$I$2:$L$523,3,FALSE),IF($AE37=2022,VLOOKUP(Brut!GX37,Semaines!$J$2:$L$523,2,FALSE),""))))))))))</f>
        <v>43</v>
      </c>
      <c r="GW37" s="119">
        <f>IF($AE37=2013,VLOOKUP(Brut!GX37,Semaines!$A$2:$L$523,12,FALSE),IF($AE37=2014,VLOOKUP(Brut!GX37,Semaines!$B$2:$L$523,11,FALSE),IF($AE37=2015,VLOOKUP(Brut!GX37,Semaines!$C$2:$L$523,10,FALSE),IF($AE37=2016,VLOOKUP(Brut!GX37,Semaines!$D$2:$L$523,9,FALSE),IF($AE37=2017,VLOOKUP(Brut!GX37,Semaines!$E$2:$L$523,8,FALSE),IF($AE37=2018,VLOOKUP(Brut!GX37,Semaines!$F$2:$L$523,7,FALSE),IF($AE37=2019,VLOOKUP(Brut!GX37,Semaines!$G$2:$L$523,6,FALSE),IF($AE37=2020,VLOOKUP(Brut!GX37,Semaines!$H$2:$L$523,5,FALSE),IF($AE37=2021,VLOOKUP(Brut!GX37,Semaines!$I$2:$L$523,4,FALSE),IF($AE37=2022,VLOOKUP(Brut!GX37,Semaines!$J$2:$L$523,3,FALSE),""))))))))))</f>
        <v>2016</v>
      </c>
      <c r="GX37" s="134"/>
      <c r="GY37" s="133"/>
      <c r="GZ37" s="208"/>
      <c r="HA37" s="214"/>
      <c r="HB37" s="215"/>
      <c r="HC37" s="182"/>
      <c r="HD37" s="209"/>
      <c r="HE37" s="208"/>
      <c r="HF37" s="118">
        <f>IF($AE37=2013,VLOOKUP(Brut!HH37,Semaines!$A$2:$L$523,11,FALSE),IF($AE37=2014,VLOOKUP(Brut!HH37,Semaines!$B$2:$L$523,10,FALSE),IF($AE37=2015,VLOOKUP(Brut!HH37,Semaines!$C$2:$L$523,9,FALSE),IF($AE37=2016,VLOOKUP(Brut!HH37,Semaines!$D$2:$L$523,8,FALSE),IF($AE37=2017,VLOOKUP(Brut!HH37,Semaines!$E$2:$L$523,7,FALSE),IF($AE37=2018,VLOOKUP(Brut!HH37,Semaines!$F$2:$L$523,6,FALSE),IF($AE37=2019,VLOOKUP(Brut!HH37,Semaines!$G$2:$L$523,5,FALSE),IF($AE37=2020,VLOOKUP(Brut!HH37,Semaines!$H$2:$L$523,4,FALSE),IF($AE37=2021,VLOOKUP(Brut!HH37,Semaines!$I$2:$L$523,3,FALSE),IF($AE37=2022,VLOOKUP(Brut!HH37,Semaines!$J$2:$L$523,2,FALSE),""))))))))))</f>
        <v>44</v>
      </c>
      <c r="HG37" s="119">
        <f>IF($AE37=2013,VLOOKUP(Brut!HH37,Semaines!$A$2:$L$523,12,FALSE),IF($AE37=2014,VLOOKUP(Brut!HH37,Semaines!$B$2:$L$523,11,FALSE),IF($AE37=2015,VLOOKUP(Brut!HH37,Semaines!$C$2:$L$523,10,FALSE),IF($AE37=2016,VLOOKUP(Brut!HH37,Semaines!$D$2:$L$523,9,FALSE),IF($AE37=2017,VLOOKUP(Brut!HH37,Semaines!$E$2:$L$523,8,FALSE),IF($AE37=2018,VLOOKUP(Brut!HH37,Semaines!$F$2:$L$523,7,FALSE),IF($AE37=2019,VLOOKUP(Brut!HH37,Semaines!$G$2:$L$523,6,FALSE),IF($AE37=2020,VLOOKUP(Brut!HH37,Semaines!$H$2:$L$523,5,FALSE),IF($AE37=2021,VLOOKUP(Brut!HH37,Semaines!$I$2:$L$523,4,FALSE),IF($AE37=2022,VLOOKUP(Brut!HH37,Semaines!$J$2:$L$523,3,FALSE),""))))))))))</f>
        <v>2016</v>
      </c>
      <c r="HH37" s="134"/>
      <c r="HI37" s="133"/>
      <c r="HJ37" s="210"/>
      <c r="HK37" s="209"/>
      <c r="HL37" s="118">
        <f>IF($AE37=2013,VLOOKUP(Brut!HN37,Semaines!$A$2:$L$523,11,FALSE),IF($AE37=2014,VLOOKUP(Brut!HN37,Semaines!$B$2:$L$523,10,FALSE),IF($AE37=2015,VLOOKUP(Brut!HN37,Semaines!$C$2:$L$523,9,FALSE),IF($AE37=2016,VLOOKUP(Brut!HN37,Semaines!$D$2:$L$523,8,FALSE),IF($AE37=2017,VLOOKUP(Brut!HN37,Semaines!$E$2:$L$523,7,FALSE),IF($AE37=2018,VLOOKUP(Brut!HN37,Semaines!$F$2:$L$523,6,FALSE),IF($AE37=2019,VLOOKUP(Brut!HN37,Semaines!$G$2:$L$523,5,FALSE),IF($AE37=2020,VLOOKUP(Brut!HN37,Semaines!$H$2:$L$523,4,FALSE),IF($AE37=2021,VLOOKUP(Brut!HN37,Semaines!$I$2:$L$523,3,FALSE),IF($AE37=2022,VLOOKUP(Brut!HN37,Semaines!$J$2:$L$523,2,FALSE),""))))))))))</f>
        <v>45</v>
      </c>
      <c r="HM37" s="119">
        <f>IF($AE37=2013,VLOOKUP(Brut!HN37,Semaines!$A$2:$L$523,12,FALSE),IF($AE37=2014,VLOOKUP(Brut!HN37,Semaines!$B$2:$L$523,11,FALSE),IF($AE37=2015,VLOOKUP(Brut!HN37,Semaines!$C$2:$L$523,10,FALSE),IF($AE37=2016,VLOOKUP(Brut!HN37,Semaines!$D$2:$L$523,9,FALSE),IF($AE37=2017,VLOOKUP(Brut!HN37,Semaines!$E$2:$L$523,8,FALSE),IF($AE37=2018,VLOOKUP(Brut!HN37,Semaines!$F$2:$L$523,7,FALSE),IF($AE37=2019,VLOOKUP(Brut!HN37,Semaines!$G$2:$L$523,6,FALSE),IF($AE37=2020,VLOOKUP(Brut!HN37,Semaines!$H$2:$L$523,5,FALSE),IF($AE37=2021,VLOOKUP(Brut!HN37,Semaines!$I$2:$L$523,4,FALSE),IF($AE37=2022,VLOOKUP(Brut!HN37,Semaines!$J$2:$L$523,3,FALSE),""))))))))))</f>
        <v>2016</v>
      </c>
      <c r="HN37" s="134"/>
      <c r="HO37" s="133"/>
      <c r="HP37" s="210"/>
      <c r="HQ37" s="211"/>
      <c r="HR37" s="210"/>
      <c r="HS37" s="209"/>
      <c r="HT37" s="209"/>
      <c r="HU37" s="208"/>
      <c r="HV37" s="208"/>
      <c r="HW37" s="210"/>
      <c r="HX37" s="209"/>
      <c r="HY37" s="229">
        <f>IF($AE37=2013,VLOOKUP(Brut!IA37,Semaines!$A$2:$L$523,11,FALSE),IF($AE37=2014,VLOOKUP(Brut!IA37,Semaines!$B$2:$L$523,10,FALSE),IF($AE37=2015,VLOOKUP(Brut!IA37,Semaines!$C$2:$L$523,9,FALSE),IF($AE37=2016,VLOOKUP(Brut!IA37,Semaines!$D$2:$L$523,8,FALSE),IF($AE37=2017,VLOOKUP(Brut!IA37,Semaines!$E$2:$L$523,7,FALSE),IF($AE37=2018,VLOOKUP(Brut!IA37,Semaines!$F$2:$L$523,6,FALSE),IF($AE37=2019,VLOOKUP(Brut!IA37,Semaines!$G$2:$L$523,5,FALSE),IF($AE37=2020,VLOOKUP(Brut!IA37,Semaines!$H$2:$L$523,4,FALSE),IF($AE37=2021,VLOOKUP(Brut!IA37,Semaines!$I$2:$L$523,3,FALSE),IF($AE37=2022,VLOOKUP(Brut!IA37,Semaines!$J$2:$L$523,2,FALSE),""))))))))))</f>
        <v>46</v>
      </c>
      <c r="HZ37" s="119">
        <f>IF($AE37=2013,VLOOKUP(Brut!IA37,Semaines!$A$2:$L$523,12,FALSE),IF($AE37=2014,VLOOKUP(Brut!IA37,Semaines!$B$2:$L$523,11,FALSE),IF($AE37=2015,VLOOKUP(Brut!IA37,Semaines!$C$2:$L$523,10,FALSE),IF($AE37=2016,VLOOKUP(Brut!IA37,Semaines!$D$2:$L$523,9,FALSE),IF($AE37=2017,VLOOKUP(Brut!IA37,Semaines!$E$2:$L$523,8,FALSE),IF($AE37=2018,VLOOKUP(Brut!IA37,Semaines!$F$2:$L$523,7,FALSE),IF($AE37=2019,VLOOKUP(Brut!IA37,Semaines!$G$2:$L$523,6,FALSE),IF($AE37=2020,VLOOKUP(Brut!IA37,Semaines!$H$2:$L$523,5,FALSE),IF($AE37=2021,VLOOKUP(Brut!IA37,Semaines!$I$2:$L$523,4,FALSE),IF($AE37=2022,VLOOKUP(Brut!IA37,Semaines!$J$2:$L$523,3,FALSE),""))))))))))</f>
        <v>2016</v>
      </c>
      <c r="IA37" s="134"/>
      <c r="IB37" s="133"/>
      <c r="IC37" s="118">
        <f>IF($AE37=2013,VLOOKUP(Brut!IE37,Semaines!$A$2:$L$523,11,FALSE),IF($AE37=2014,VLOOKUP(Brut!IE37,Semaines!$B$2:$L$523,10,FALSE),IF($AE37=2015,VLOOKUP(Brut!IE37,Semaines!$C$2:$L$523,9,FALSE),IF($AE37=2016,VLOOKUP(Brut!IE37,Semaines!$D$2:$L$523,8,FALSE),IF($AE37=2017,VLOOKUP(Brut!IE37,Semaines!$E$2:$L$523,7,FALSE),IF($AE37=2018,VLOOKUP(Brut!IE37,Semaines!$F$2:$L$523,6,FALSE),IF($AE37=2019,VLOOKUP(Brut!IE37,Semaines!$G$2:$L$523,5,FALSE),IF($AE37=2020,VLOOKUP(Brut!IE37,Semaines!$H$2:$L$523,4,FALSE),IF($AE37=2021,VLOOKUP(Brut!IE37,Semaines!$I$2:$L$523,3,FALSE),IF($AE37=2022,VLOOKUP(Brut!IE37,Semaines!$J$2:$L$523,2,FALSE),""))))))))))</f>
        <v>46</v>
      </c>
      <c r="ID37" s="119">
        <f>IF($AE37=2013,VLOOKUP(Brut!IE37,Semaines!$A$2:$L$523,12,FALSE),IF($AE37=2014,VLOOKUP(Brut!IE37,Semaines!$B$2:$L$523,11,FALSE),IF($AE37=2015,VLOOKUP(Brut!IE37,Semaines!$C$2:$L$523,10,FALSE),IF($AE37=2016,VLOOKUP(Brut!IE37,Semaines!$D$2:$L$523,9,FALSE),IF($AE37=2017,VLOOKUP(Brut!IE37,Semaines!$E$2:$L$523,8,FALSE),IF($AE37=2018,VLOOKUP(Brut!IE37,Semaines!$F$2:$L$523,7,FALSE),IF($AE37=2019,VLOOKUP(Brut!IE37,Semaines!$G$2:$L$523,6,FALSE),IF($AE37=2020,VLOOKUP(Brut!IE37,Semaines!$H$2:$L$523,5,FALSE),IF($AE37=2021,VLOOKUP(Brut!IE37,Semaines!$I$2:$L$523,4,FALSE),IF($AE37=2022,VLOOKUP(Brut!IE37,Semaines!$J$2:$L$523,3,FALSE),""))))))))))</f>
        <v>2016</v>
      </c>
      <c r="IE37" s="134"/>
      <c r="IF37" s="133"/>
      <c r="IG37" s="128">
        <f>IF(Import!AY27=0,"",Import!AY27)</f>
        <v>42758</v>
      </c>
      <c r="IH37" s="118">
        <f t="array" ref="IH37">IFERROR(IF(IG37="",IF(IE37="",IF(IC37="","",IF($AE37=2013,VLOOKUP(Brut!IE37+1,Semaines!$A$2:$L$523,11,FALSE),IF($AE37=2014,VLOOKUP(Brut!IE37+1,Semaines!$B$2:$L$523,10,FALSE),IF($AE37=2015,VLOOKUP(Brut!IE37+1,Semaines!$C$2:$L$523,9,FALSE),IF($AE37=2016,VLOOKUP(Brut!IE37+1,Semaines!$D$2:$L$523,8,FALSE),IF($AE37=2017,VLOOKUP(Brut!IE37+1,Semaines!$E$2:$L$523,7,FALSE),IF($AE37=2018,VLOOKUP(Brut!IE37+1,Semaines!$F$2:$L$523,6,FALSE),IF($AE37=2019,VLOOKUP(Brut!IE37+1,Semaines!$G$2:$L$523,5,FALSE),IF($AE37=2020,VLOOKUP(Brut!IE37+1,Semaines!$H$2:$L$523,4,FALSE),IF($AE37=2021,VLOOKUP(Brut!IE37+1,Semaines!$I$2:$L$523,3,FALSE),IF($AE37=2022,VLOOKUP(Brut!IE37+1,Semaines!$J$2:$L$523,2,FALSE),""))))))))))),IF(IF37="",IF($AE37=2013,VLOOKUP(Brut!IE37+1,Semaines!$A$2:$L$523,11,FALSE),IF($AE37=2014,VLOOKUP(Brut!IE37+1,Semaines!$B$2:$L$523,10,FALSE),IF($AE37=2015,VLOOKUP(Brut!IE37+1,Semaines!$C$2:$L$523,9,FALSE),IF($AE37=2016,VLOOKUP(Brut!IE37+1,Semaines!$D$2:$L$523,8,FALSE),IF($AE37=2017,VLOOKUP(Brut!IE37+1,Semaines!$E$2:$L$523,7,FALSE),IF($AE37=2018,VLOOKUP(Brut!IE37+1,Semaines!$F$2:$L$523,6,FALSE),IF($AE37=2019,VLOOKUP(Brut!IE37+1,Semaines!$G$2:$L$523,5,FALSE),IF($AE37=2020,VLOOKUP(Brut!IE37+1,Semaines!$H$2:$L$523,4,FALSE),IF($AE37=2021,VLOOKUP(Brut!IE37+1,Semaines!$I$2:$L$523,3,FALSE),IF($AE37=2022,VLOOKUP(Brut!IE37+1,Semaines!$J$2:$L$523,2,FALSE),"")))))))))),IF($AE37=2013,VLOOKUP(Brut!IG37+1,Semaines!$A$2:$L$523,11,FALSE),IF($AE37=2014,VLOOKUP(Brut!IG37+1,Semaines!$B$2:$L$523,10,FALSE),IF($AE37=2015,VLOOKUP(Brut!IG37+1,Semaines!$C$2:$L$523,9,FALSE),IF($AE37=2016,VLOOKUP(Brut!IG37+1,Semaines!$D$2:$L$523,8,FALSE),IF($AE37=2017,VLOOKUP(Brut!IG37+1,Semaines!$E$2:$L$523,7,FALSE),IF($AE37=2018,VLOOKUP(Brut!IG37+1,Semaines!$F$2:$L$523,6,FALSE),IF($AE37=2019,VLOOKUP(Brut!IG37+1,Semaines!$G$2:$L$523,5,FALSE),IF($AE37=2020,VLOOKUP(Brut!IG37+1,Semaines!$H$2:$L$523,4,FALSE),IF($AE37=2021,VLOOKUP(Brut!IG37+1,Semaines!$I$2:$L$523,3,FALSE),IF($AE37=2022,VLOOKUP(Brut!IG37+1,Semaines!$J$2:$L$523,2,FALSE),"")))))))))))),_xlfn.ISOWEEKNUM(IG37)),"")</f>
        <v>4</v>
      </c>
      <c r="II37" s="119">
        <f>IF(IG37="",IF(IF37="",IF(ID37="","",IF($AE37=2013,VLOOKUP(Brut!IJ37,Semaines!$A$2:$L$523,12,FALSE),IF($AE37=2014,VLOOKUP(Brut!IJ37,Semaines!$B$2:$L$523,11,FALSE),IF($AE37=2015,VLOOKUP(Brut!IJ37,Semaines!$C$2:$L$523,10,FALSE),IF($AE37=2016,VLOOKUP(Brut!IJ37,Semaines!$D$2:$L$523,9,FALSE),IF($AE37=2017,VLOOKUP(Brut!IJ37,Semaines!$E$2:$L$523,8,FALSE),IF($AE37=2018,VLOOKUP(Brut!IJ37,Semaines!$F$2:$L$523,7,FALSE),IF($AE37=2019,VLOOKUP(Brut!IJ37,Semaines!$G$2:$L$523,6,FALSE),IF($AE37=2020,VLOOKUP(Brut!IJ37,Semaines!$H$2:$L$523,5,FALSE),IF($AE37=2021,VLOOKUP(Brut!IJ37,Semaines!$I$2:$L$523,4,FALSE),IF($AE37=2022,VLOOKUP(Brut!IJ37,Semaines!$J$2:$L$523,3,FALSE),""))))))))))),IF(IE37="",IF($AE37=2013,VLOOKUP(Brut!IJ37,Semaines!$A$2:$L$523,12,FALSE),IF($AE37=2014,VLOOKUP(Brut!IJ37,Semaines!$B$2:$L$523,11,FALSE),IF($AE37=2015,VLOOKUP(Brut!IJ37,Semaines!$C$2:$L$523,10,FALSE),IF($AE37=2016,VLOOKUP(Brut!IJ37,Semaines!$D$2:$L$523,9,FALSE),IF($AE37=2017,VLOOKUP(Brut!IJ37,Semaines!$E$2:$L$523,8,FALSE),IF($AE37=2018,VLOOKUP(Brut!IJ37,Semaines!$F$2:$L$523,7,FALSE),IF($AE37=2019,VLOOKUP(Brut!IJ37,Semaines!$G$2:$L$523,6,FALSE),IF($AE37=2020,VLOOKUP(Brut!IJ37,Semaines!$H$2:$L$523,5,FALSE),IF($AE37=2021,VLOOKUP(Brut!IJ37,Semaines!$I$2:$L$523,4,FALSE),IF($AE37=2022,VLOOKUP(Brut!IJ37,Semaines!$J$2:$L$523,3,FALSE),"")))))))))),IF(ID37="","",IF($AE37=2013,VLOOKUP(Brut!IJ37,Semaines!$A$2:$L$523,12,FALSE),IF($AE37=2014,VLOOKUP(Brut!IJ37,Semaines!$B$2:$L$523,11,FALSE),IF($AE37=2015,VLOOKUP(Brut!IJ37,Semaines!$C$2:$L$523,10,FALSE),IF($AE37=2016,VLOOKUP(Brut!IJ37,Semaines!$D$2:$L$523,9,FALSE),IF($AE37=2017,VLOOKUP(Brut!IJ37,Semaines!$E$2:$L$523,8,FALSE),IF($AE37=2018,VLOOKUP(Brut!IJ37,Semaines!$F$2:$L$523,7,FALSE),IF($AE37=2019,VLOOKUP(Brut!IJ37,Semaines!$G$2:$L$523,6,FALSE),IF($AE37=2020,VLOOKUP(Brut!IJ37,Semaines!$H$2:$L$523,5,FALSE),IF($AE37=2021,VLOOKUP(Brut!IJ37,Semaines!$I$2:$L$523,4,FALSE),IF($AE37=2022,VLOOKUP(Brut!IJ37,Semaines!$J$2:$L$523,3,FALSE),""))))))))))))),IF(AND(MONTH(IG37)=12,_xlfn.ISOWEEKNUM(IG37)=1),YEAR(IG37)+1,YEAR(IG37)))</f>
        <v>2017</v>
      </c>
      <c r="IJ37" s="135"/>
      <c r="IK37" s="136"/>
      <c r="IL37" s="208"/>
      <c r="IM37" s="118">
        <f>IF($AE37=2013,VLOOKUP(Brut!IO37,Semaines!$A$2:$L$523,11,FALSE),IF($AE37=2014,VLOOKUP(Brut!IO37,Semaines!$B$2:$L$523,10,FALSE),IF($AE37=2015,VLOOKUP(Brut!IO37,Semaines!$C$2:$L$523,9,FALSE),IF($AE37=2016,VLOOKUP(Brut!IO37,Semaines!$D$2:$L$523,8,FALSE),IF($AE37=2017,VLOOKUP(Brut!IO37,Semaines!$E$2:$L$523,7,FALSE),IF($AE37=2018,VLOOKUP(Brut!IO37,Semaines!$F$2:$L$523,6,FALSE),IF($AE37=2019,VLOOKUP(Brut!IO37,Semaines!$G$2:$L$523,5,FALSE),IF($AE37=2020,VLOOKUP(Brut!IO37,Semaines!$H$2:$L$523,4,FALSE),IF($AE37=2021,VLOOKUP(Brut!IO37,Semaines!$I$2:$L$523,3,FALSE),IF($AE37=2022,VLOOKUP(Brut!IO37,Semaines!$J$2:$L$523,2,FALSE),""))))))))))</f>
        <v>47</v>
      </c>
      <c r="IN37" s="119">
        <f>IF($AE37=2013,VLOOKUP(Brut!IO37,Semaines!$A$2:$L$523,12,FALSE),IF($AE37=2014,VLOOKUP(Brut!IO37,Semaines!$B$2:$L$523,11,FALSE),IF($AE37=2015,VLOOKUP(Brut!IO37,Semaines!$C$2:$L$523,10,FALSE),IF($AE37=2016,VLOOKUP(Brut!IO37,Semaines!$D$2:$L$523,9,FALSE),IF($AE37=2017,VLOOKUP(Brut!IO37,Semaines!$E$2:$L$523,8,FALSE),IF($AE37=2018,VLOOKUP(Brut!IO37,Semaines!$F$2:$L$523,7,FALSE),IF($AE37=2019,VLOOKUP(Brut!IO37,Semaines!$G$2:$L$523,6,FALSE),IF($AE37=2020,VLOOKUP(Brut!IO37,Semaines!$H$2:$L$523,5,FALSE),IF($AE37=2021,VLOOKUP(Brut!IO37,Semaines!$I$2:$L$523,4,FALSE),IF($AE37=2022,VLOOKUP(Brut!IO37,Semaines!$J$2:$L$523,3,FALSE),""))))))))))</f>
        <v>2016</v>
      </c>
      <c r="IO37" s="134"/>
      <c r="IP37" s="133"/>
      <c r="IQ37" s="118">
        <f>IF($AE37=2013,VLOOKUP(Brut!IS37,Semaines!$A$2:$L$523,11,FALSE),IF($AE37=2014,VLOOKUP(Brut!IS37,Semaines!$B$2:$L$523,10,FALSE),IF($AE37=2015,VLOOKUP(Brut!IS37,Semaines!$C$2:$L$523,9,FALSE),IF($AE37=2016,VLOOKUP(Brut!IS37,Semaines!$D$2:$L$523,8,FALSE),IF($AE37=2017,VLOOKUP(Brut!IS37,Semaines!$E$2:$L$523,7,FALSE),IF($AE37=2018,VLOOKUP(Brut!IS37,Semaines!$F$2:$L$523,6,FALSE),IF($AE37=2019,VLOOKUP(Brut!IS37,Semaines!$G$2:$L$523,5,FALSE),IF($AE37=2020,VLOOKUP(Brut!IS37,Semaines!$H$2:$L$523,4,FALSE),IF($AE37=2021,VLOOKUP(Brut!IS37,Semaines!$I$2:$L$523,3,FALSE),IF($AE37=2022,VLOOKUP(Brut!IS37,Semaines!$J$2:$L$523,2,FALSE),""))))))))))</f>
        <v>48</v>
      </c>
      <c r="IR37" s="119">
        <f>IF($AE37=2013,VLOOKUP(Brut!IS37,Semaines!$A$2:$L$523,12,FALSE),IF($AE37=2014,VLOOKUP(Brut!IS37,Semaines!$B$2:$L$523,11,FALSE),IF($AE37=2015,VLOOKUP(Brut!IS37,Semaines!$C$2:$L$523,10,FALSE),IF($AE37=2016,VLOOKUP(Brut!IS37,Semaines!$D$2:$L$523,9,FALSE),IF($AE37=2017,VLOOKUP(Brut!IS37,Semaines!$E$2:$L$523,8,FALSE),IF($AE37=2018,VLOOKUP(Brut!IS37,Semaines!$F$2:$L$523,7,FALSE),IF($AE37=2019,VLOOKUP(Brut!IS37,Semaines!$G$2:$L$523,6,FALSE),IF($AE37=2020,VLOOKUP(Brut!IS37,Semaines!$H$2:$L$523,5,FALSE),IF($AE37=2021,VLOOKUP(Brut!IS37,Semaines!$I$2:$L$523,4,FALSE),IF($AE37=2022,VLOOKUP(Brut!IS37,Semaines!$J$2:$L$523,3,FALSE),""))))))))))</f>
        <v>2016</v>
      </c>
      <c r="IS37" s="134"/>
      <c r="IT37" s="230"/>
      <c r="IU37" s="210"/>
      <c r="IV37" s="209"/>
      <c r="IW37" s="208"/>
      <c r="IX37" s="208"/>
      <c r="IY37" s="118">
        <f>IF($AE37=2013,VLOOKUP(Brut!JA37,Semaines!$A$2:$L$523,11,FALSE),IF($AE37=2014,VLOOKUP(Brut!JA37,Semaines!$B$2:$L$523,10,FALSE),IF($AE37=2015,VLOOKUP(Brut!JA37,Semaines!$C$2:$L$523,9,FALSE),IF($AE37=2016,VLOOKUP(Brut!JA37,Semaines!$D$2:$L$523,8,FALSE),IF($AE37=2017,VLOOKUP(Brut!JA37,Semaines!$E$2:$L$523,7,FALSE),IF($AE37=2018,VLOOKUP(Brut!JA37,Semaines!$F$2:$L$523,6,FALSE),IF($AE37=2019,VLOOKUP(Brut!JA37,Semaines!$G$2:$L$523,5,FALSE),IF($AE37=2020,VLOOKUP(Brut!JA37,Semaines!$H$2:$L$523,4,FALSE),IF($AE37=2021,VLOOKUP(Brut!JA37,Semaines!$I$2:$L$523,3,FALSE),IF($AE37=2022,VLOOKUP(Brut!JA37,Semaines!$J$2:$L$523,2,FALSE),""))))))))))</f>
        <v>48</v>
      </c>
      <c r="IZ37" s="119">
        <f>IF($AE37=2013,VLOOKUP(Brut!JA37,Semaines!$A$2:$L$523,12,FALSE),IF($AE37=2014,VLOOKUP(Brut!JA37,Semaines!$B$2:$L$523,11,FALSE),IF($AE37=2015,VLOOKUP(Brut!JA37,Semaines!$C$2:$L$523,10,FALSE),IF($AE37=2016,VLOOKUP(Brut!JA37,Semaines!$D$2:$L$523,9,FALSE),IF($AE37=2017,VLOOKUP(Brut!JA37,Semaines!$E$2:$L$523,8,FALSE),IF($AE37=2018,VLOOKUP(Brut!JA37,Semaines!$F$2:$L$523,7,FALSE),IF($AE37=2019,VLOOKUP(Brut!JA37,Semaines!$G$2:$L$523,6,FALSE),IF($AE37=2020,VLOOKUP(Brut!JA37,Semaines!$H$2:$L$523,5,FALSE),IF($AE37=2021,VLOOKUP(Brut!JA37,Semaines!$I$2:$L$523,4,FALSE),IF($AE37=2022,VLOOKUP(Brut!JA37,Semaines!$J$2:$L$523,3,FALSE),""))))))))))</f>
        <v>2016</v>
      </c>
      <c r="JA37" s="134"/>
      <c r="JB37" s="133"/>
      <c r="JC37" s="210"/>
      <c r="JD37" s="211"/>
      <c r="JE37" s="210"/>
      <c r="JF37" s="209"/>
      <c r="JG37" s="208"/>
      <c r="JH37" s="118">
        <f>IF($AE37=2013,VLOOKUP(Brut!JJ37,Semaines!$A$2:$L$523,11,FALSE),IF($AE37=2014,VLOOKUP(Brut!JJ37,Semaines!$B$2:$L$523,10,FALSE),IF($AE37=2015,VLOOKUP(Brut!JJ37,Semaines!$C$2:$L$523,9,FALSE),IF($AE37=2016,VLOOKUP(Brut!JJ37,Semaines!$D$2:$L$523,8,FALSE),IF($AE37=2017,VLOOKUP(Brut!JJ37,Semaines!$E$2:$L$523,7,FALSE),IF($AE37=2018,VLOOKUP(Brut!JJ37,Semaines!$F$2:$L$523,6,FALSE),IF($AE37=2019,VLOOKUP(Brut!JJ37,Semaines!$G$2:$L$523,5,FALSE),IF($AE37=2020,VLOOKUP(Brut!JJ37,Semaines!$H$2:$L$523,4,FALSE),IF($AE37=2021,VLOOKUP(Brut!JJ37,Semaines!$I$2:$L$523,3,FALSE),IF($AE37=2022,VLOOKUP(Brut!JJ37,Semaines!$J$2:$L$523,2,FALSE),""))))))))))</f>
        <v>49</v>
      </c>
      <c r="JI37" s="119">
        <f>IF($AE37=2013,VLOOKUP(Brut!JJ37,Semaines!$A$2:$L$523,12,FALSE),IF($AE37=2014,VLOOKUP(Brut!JJ37,Semaines!$B$2:$L$523,11,FALSE),IF($AE37=2015,VLOOKUP(Brut!JJ37,Semaines!$C$2:$L$523,10,FALSE),IF($AE37=2016,VLOOKUP(Brut!JJ37,Semaines!$D$2:$L$523,9,FALSE),IF($AE37=2017,VLOOKUP(Brut!JJ37,Semaines!$E$2:$L$523,8,FALSE),IF($AE37=2018,VLOOKUP(Brut!JJ37,Semaines!$F$2:$L$523,7,FALSE),IF($AE37=2019,VLOOKUP(Brut!JJ37,Semaines!$G$2:$L$523,6,FALSE),IF($AE37=2020,VLOOKUP(Brut!JJ37,Semaines!$H$2:$L$523,5,FALSE),IF($AE37=2021,VLOOKUP(Brut!JJ37,Semaines!$I$2:$L$523,4,FALSE),IF($AE37=2022,VLOOKUP(Brut!JJ37,Semaines!$J$2:$L$523,3,FALSE),""))))))))))</f>
        <v>2016</v>
      </c>
      <c r="JJ37" s="134"/>
      <c r="JK37" s="133"/>
      <c r="JL37" s="118">
        <f>IF($AE37=2013,VLOOKUP(Brut!JN37,Semaines!$A$2:$L$523,11,FALSE),IF($AE37=2014,VLOOKUP(Brut!JN37,Semaines!$B$2:$L$523,10,FALSE),IF($AE37=2015,VLOOKUP(Brut!JN37,Semaines!$C$2:$L$523,9,FALSE),IF($AE37=2016,VLOOKUP(Brut!JN37,Semaines!$D$2:$L$523,8,FALSE),IF($AE37=2017,VLOOKUP(Brut!JN37,Semaines!$E$2:$L$523,7,FALSE),IF($AE37=2018,VLOOKUP(Brut!JN37,Semaines!$F$2:$L$523,6,FALSE),IF($AE37=2019,VLOOKUP(Brut!JN37,Semaines!$G$2:$L$523,5,FALSE),IF($AE37=2020,VLOOKUP(Brut!JN37,Semaines!$H$2:$L$523,4,FALSE),IF($AE37=2021,VLOOKUP(Brut!JN37,Semaines!$I$2:$L$523,3,FALSE),IF($AE37=2022,VLOOKUP(Brut!JN37,Semaines!$J$2:$L$523,2,FALSE),""))))))))))</f>
        <v>50</v>
      </c>
      <c r="JM37" s="119">
        <f>IF($AE37=2013,VLOOKUP(Brut!JN37,Semaines!$A$2:$L$523,12,FALSE),IF($AE37=2014,VLOOKUP(Brut!JN37,Semaines!$B$2:$L$523,11,FALSE),IF($AE37=2015,VLOOKUP(Brut!JN37,Semaines!$C$2:$L$523,10,FALSE),IF($AE37=2016,VLOOKUP(Brut!JN37,Semaines!$D$2:$L$523,9,FALSE),IF($AE37=2017,VLOOKUP(Brut!JN37,Semaines!$E$2:$L$523,8,FALSE),IF($AE37=2018,VLOOKUP(Brut!JN37,Semaines!$F$2:$L$523,7,FALSE),IF($AE37=2019,VLOOKUP(Brut!JN37,Semaines!$G$2:$L$523,6,FALSE),IF($AE37=2020,VLOOKUP(Brut!JN37,Semaines!$H$2:$L$523,5,FALSE),IF($AE37=2021,VLOOKUP(Brut!JN37,Semaines!$I$2:$L$523,4,FALSE),IF($AE37=2022,VLOOKUP(Brut!JN37,Semaines!$J$2:$L$523,3,FALSE),""))))))))))</f>
        <v>2016</v>
      </c>
      <c r="JN37" s="134"/>
      <c r="JO37" s="133"/>
      <c r="JP37" s="128">
        <f>IF(Import!BC27=0,"",Import!BC27)</f>
        <v>42773</v>
      </c>
      <c r="JQ37" s="118">
        <f t="array" ref="JQ37">IFERROR(IF(JP37="",IF(JN37="",IF(JL37="","",IF($AE37=2013,VLOOKUP(Brut!JN37+1,Semaines!$A$2:$L$523,11,FALSE),IF($AE37=2014,VLOOKUP(Brut!JN37+1,Semaines!$B$2:$L$523,10,FALSE),IF($AE37=2015,VLOOKUP(Brut!JN37+1,Semaines!$C$2:$L$523,9,FALSE),IF($AE37=2016,VLOOKUP(Brut!JN37+1,Semaines!$D$2:$L$523,8,FALSE),IF($AE37=2017,VLOOKUP(Brut!JN37+1,Semaines!$E$2:$L$523,7,FALSE),IF($AE37=2018,VLOOKUP(Brut!JN37+1,Semaines!$F$2:$L$523,6,FALSE),IF($AE37=2019,VLOOKUP(Brut!JN37+1,Semaines!$G$2:$L$523,5,FALSE),IF($AE37=2020,VLOOKUP(Brut!JN37+1,Semaines!$H$2:$L$523,4,FALSE),IF($AE37=2021,VLOOKUP(Brut!JN37+1,Semaines!$I$2:$L$523,3,FALSE),IF($AE37=2022,VLOOKUP(Brut!JN37+1,Semaines!$J$2:$L$523,2,FALSE),""))))))))))),IF(JO37="",IF($AE37=2013,VLOOKUP(Brut!JN37+1,Semaines!$A$2:$L$523,11,FALSE),IF($AE37=2014,VLOOKUP(Brut!JN37+1,Semaines!$B$2:$L$523,10,FALSE),IF($AE37=2015,VLOOKUP(Brut!JN37+1,Semaines!$C$2:$L$523,9,FALSE),IF($AE37=2016,VLOOKUP(Brut!JN37+1,Semaines!$D$2:$L$523,8,FALSE),IF($AE37=2017,VLOOKUP(Brut!JN37+1,Semaines!$E$2:$L$523,7,FALSE),IF($AE37=2018,VLOOKUP(Brut!JN37+1,Semaines!$F$2:$L$523,6,FALSE),IF($AE37=2019,VLOOKUP(Brut!JN37+1,Semaines!$G$2:$L$523,5,FALSE),IF($AE37=2020,VLOOKUP(Brut!JN37+1,Semaines!$H$2:$L$523,4,FALSE),IF($AE37=2021,VLOOKUP(Brut!JN37+1,Semaines!$I$2:$L$523,3,FALSE),IF($AE37=2022,VLOOKUP(Brut!JN37+1,Semaines!$J$2:$L$523,2,FALSE),"")))))))))),IF($AE37=2013,VLOOKUP(Brut!JP37+1,Semaines!$A$2:$L$523,11,FALSE),IF($AE37=2014,VLOOKUP(Brut!JP37+1,Semaines!$B$2:$L$523,10,FALSE),IF($AE37=2015,VLOOKUP(Brut!JP37+1,Semaines!$C$2:$L$523,9,FALSE),IF($AE37=2016,VLOOKUP(Brut!JP37+1,Semaines!$D$2:$L$523,8,FALSE),IF($AE37=2017,VLOOKUP(Brut!JP37+1,Semaines!$E$2:$L$523,7,FALSE),IF($AE37=2018,VLOOKUP(Brut!JP37+1,Semaines!$F$2:$L$523,6,FALSE),IF($AE37=2019,VLOOKUP(Brut!JP37+1,Semaines!$G$2:$L$523,5,FALSE),IF($AE37=2020,VLOOKUP(Brut!JP37+1,Semaines!$H$2:$L$523,4,FALSE),IF($AE37=2021,VLOOKUP(Brut!JP37+1,Semaines!$I$2:$L$523,3,FALSE),IF($AE37=2022,VLOOKUP(Brut!JP37+1,Semaines!$J$2:$L$523,2,FALSE),"")))))))))))),_xlfn.ISOWEEKNUM(JP37)),"")</f>
        <v>6</v>
      </c>
      <c r="JR37" s="119">
        <f>IF(JP37="",IF(JO37="",IF(JM37="","",IF($AE37=2013,VLOOKUP(Brut!JS37,Semaines!$A$2:$L$523,12,FALSE),IF($AE37=2014,VLOOKUP(Brut!JS37,Semaines!$B$2:$L$523,11,FALSE),IF($AE37=2015,VLOOKUP(Brut!JS37,Semaines!$C$2:$L$523,10,FALSE),IF($AE37=2016,VLOOKUP(Brut!JS37,Semaines!$D$2:$L$523,9,FALSE),IF($AE37=2017,VLOOKUP(Brut!JS37,Semaines!$E$2:$L$523,8,FALSE),IF($AE37=2018,VLOOKUP(Brut!JS37,Semaines!$F$2:$L$523,7,FALSE),IF($AE37=2019,VLOOKUP(Brut!JS37,Semaines!$G$2:$L$523,6,FALSE),IF($AE37=2020,VLOOKUP(Brut!JS37,Semaines!$H$2:$L$523,5,FALSE),IF($AE37=2021,VLOOKUP(Brut!JS37,Semaines!$I$2:$L$523,4,FALSE),IF($AE37=2022,VLOOKUP(Brut!JS37,Semaines!$J$2:$L$523,3,FALSE),""))))))))))),IF(JN37="",IF($AE37=2013,VLOOKUP(Brut!JS37,Semaines!$A$2:$L$523,12,FALSE),IF($AE37=2014,VLOOKUP(Brut!JS37,Semaines!$B$2:$L$523,11,FALSE),IF($AE37=2015,VLOOKUP(Brut!JS37,Semaines!$C$2:$L$523,10,FALSE),IF($AE37=2016,VLOOKUP(Brut!JS37,Semaines!$D$2:$L$523,9,FALSE),IF($AE37=2017,VLOOKUP(Brut!JS37,Semaines!$E$2:$L$523,8,FALSE),IF($AE37=2018,VLOOKUP(Brut!JS37,Semaines!$F$2:$L$523,7,FALSE),IF($AE37=2019,VLOOKUP(Brut!JS37,Semaines!$G$2:$L$523,6,FALSE),IF($AE37=2020,VLOOKUP(Brut!JS37,Semaines!$H$2:$L$523,5,FALSE),IF($AE37=2021,VLOOKUP(Brut!JS37,Semaines!$I$2:$L$523,4,FALSE),IF($AE37=2022,VLOOKUP(Brut!JS37,Semaines!$J$2:$L$523,3,FALSE),"")))))))))),IF(JM37="","",IF($AE37=2013,VLOOKUP(Brut!JS37,Semaines!$A$2:$L$523,12,FALSE),IF($AE37=2014,VLOOKUP(Brut!JS37,Semaines!$B$2:$L$523,11,FALSE),IF($AE37=2015,VLOOKUP(Brut!JS37,Semaines!$C$2:$L$523,10,FALSE),IF($AE37=2016,VLOOKUP(Brut!JS37,Semaines!$D$2:$L$523,9,FALSE),IF($AE37=2017,VLOOKUP(Brut!JS37,Semaines!$E$2:$L$523,8,FALSE),IF($AE37=2018,VLOOKUP(Brut!JS37,Semaines!$F$2:$L$523,7,FALSE),IF($AE37=2019,VLOOKUP(Brut!JS37,Semaines!$G$2:$L$523,6,FALSE),IF($AE37=2020,VLOOKUP(Brut!JS37,Semaines!$H$2:$L$523,5,FALSE),IF($AE37=2021,VLOOKUP(Brut!JS37,Semaines!$I$2:$L$523,4,FALSE),IF($AE37=2022,VLOOKUP(Brut!JS37,Semaines!$J$2:$L$523,3,FALSE),""))))))))))))),IF(AND(MONTH(JP37)=12,_xlfn.ISOWEEKNUM(JP37)=1),YEAR(JP37)+1,YEAR(JP37)))</f>
        <v>2017</v>
      </c>
      <c r="JS37" s="224">
        <f>IFERROR(IF(JP37="",IF(AND(Brut!W37&lt;&gt;"Pas ouvert",Brut!W37&lt;&gt;"Annulé"),IF(Brut!JP37="",SUM(Brut!JN37-Brut!AD37),SUM(Brut!JP37-Brut!AD37)),IF(Brut!W37="Annulé","Annulé","Pas ouvert")),SUM(Brut!JU37-Brut!AD37)),"")</f>
        <v>41</v>
      </c>
      <c r="JT37" s="225">
        <f>IF(OR(JS37="Annulé",JS37=""),"",IF(JS37="Pas ouvert",IF(JQ37="","",INT(SUM(Brut!JU37-Brut!AD37)/4)),INT(JS37/4)))</f>
        <v>10</v>
      </c>
      <c r="JU37" s="226" t="str">
        <f t="shared" si="16"/>
        <v>Mois</v>
      </c>
      <c r="JV37" s="227">
        <f>IF(OR(JS37="Annulé",JS37=""),"",IF(JS37="Pas ouvert",IF(JQ37="","",SUM(Brut!JU37-Brut!AD37)-(JT37*4)),IF(JS37-(JT37*4)=0,"",JS37-(JT37*4))))</f>
        <v>1</v>
      </c>
      <c r="JW37" s="228" t="str">
        <f t="shared" si="17"/>
        <v>Semaines</v>
      </c>
      <c r="JY37" s="208"/>
    </row>
    <row r="38" spans="1:285" x14ac:dyDescent="0.3">
      <c r="A38" s="235" t="str">
        <f>IF(Import!A28=0,"",Import!A28)</f>
        <v>27</v>
      </c>
      <c r="B38" s="236" t="str">
        <f>IF(Import!D28=0,"",Import!D28)</f>
        <v>27</v>
      </c>
      <c r="C38" s="236" t="str">
        <f>IF(Import!E28=0,"",Import!E28)</f>
        <v/>
      </c>
      <c r="D38" s="237" t="str">
        <f t="shared" si="11"/>
        <v/>
      </c>
      <c r="E38" s="236" t="str">
        <f>IF(Import!I28=0,"",Import!I28)</f>
        <v/>
      </c>
      <c r="F38" s="236" t="str">
        <f>IF(Import!J28="","",Import!J28)</f>
        <v/>
      </c>
      <c r="G38" s="236" t="str">
        <f>IF(Import!K28="","",Import!K28)</f>
        <v/>
      </c>
      <c r="H38" s="238" t="str">
        <f>IF(Import!L28=0,"",Import!L28)</f>
        <v>17</v>
      </c>
      <c r="I38" s="236" t="str">
        <f>IF(Import!N28=0,"",Import!N28)</f>
        <v/>
      </c>
      <c r="J38" s="239"/>
      <c r="K38" s="130">
        <f>IF(Import!O28=0,"",Import!O28)</f>
        <v>42982</v>
      </c>
      <c r="L38" s="130" t="str">
        <f>IF(Import!P28=0,"",Import!P28)</f>
        <v/>
      </c>
      <c r="M38" s="233" t="str">
        <f>IF(L38&lt;&gt;"","Annulé",IF(Import!R28=0,"",Import!R28))</f>
        <v/>
      </c>
      <c r="N38" s="233">
        <f>IF(L38&lt;&gt;"","Annulé",IF(Import!S28=0,"",Import!S28))</f>
        <v>100000</v>
      </c>
      <c r="O38" s="233" t="str">
        <f>IF(N38="Annulé","Annulé",IF(Import!T28=0,"",Import!T28))</f>
        <v/>
      </c>
      <c r="P38" s="130">
        <f>IF(Import!U28=0,IF($L38&lt;&gt;"","Annulé",IF($K38="","","En attente")),Import!U28)</f>
        <v>42990</v>
      </c>
      <c r="Q38" s="130">
        <f>IF(Import!V28=0,IF($L38&lt;&gt;"","Annulé",IF($K38="","","En attente")),Import!V28)</f>
        <v>43060</v>
      </c>
      <c r="R38" s="130">
        <f>IF(Import!W28=0,IF($L38&lt;&gt;"","Annulé",IF($K38="","","En attente")),Import!W28)</f>
        <v>43066</v>
      </c>
      <c r="S38" s="130">
        <f>IF(Import!X28=0,IF($L38&lt;&gt;"","Annulé",IF($K38="","","En attente")),Import!X28)</f>
        <v>43076</v>
      </c>
      <c r="T38" s="130">
        <f>IF(Import!Y28=0,IF($L38&lt;&gt;"","Annulé",IF($K38="","","En attente")),Import!Y28)</f>
        <v>43076</v>
      </c>
      <c r="U38" s="130">
        <f>IF(Import!Z28=0,IF($L38&lt;&gt;"","Annulé",IF($K38="","","En attente")),Import!Z28)</f>
        <v>43130</v>
      </c>
      <c r="V38" s="131"/>
      <c r="W38" s="130">
        <f>IF($L38&lt;&gt;"","Annulé",IF(Import!AA28=0,IF(K38="","","Pas ouvert"),Import!AA28))</f>
        <v>43187</v>
      </c>
      <c r="X38" s="130">
        <f>IF($L38&lt;&gt;"","Annulé",IF(Import!AB28=0,IF($W38&lt;&gt;"",IF(W38="Pas ouvert","Pas ouvert","En cours"),""),Import!AB28))</f>
        <v>43493</v>
      </c>
      <c r="Y38" s="233">
        <f>IF($L38&lt;&gt;"","Annulé",IF(Import!AC28=0,"",Import!AC28))</f>
        <v>74611</v>
      </c>
      <c r="Z38" s="233">
        <f>IF($L38&lt;&gt;"","Annulé",IF(Import!AD28=0,"",Import!AD28))</f>
        <v>20139.689999999999</v>
      </c>
      <c r="AA38" s="234">
        <f t="shared" si="12"/>
        <v>13</v>
      </c>
      <c r="AB38" s="129">
        <f t="shared" si="13"/>
        <v>2018</v>
      </c>
      <c r="AC38" s="207"/>
      <c r="AD38" s="231">
        <f t="shared" si="14"/>
        <v>13</v>
      </c>
      <c r="AE38" s="232">
        <f t="shared" si="15"/>
        <v>2018</v>
      </c>
      <c r="AF38" s="128">
        <f>IF(Import!AE28=0,"",Import!AE28)</f>
        <v>43187</v>
      </c>
      <c r="AG38" s="211"/>
      <c r="AH38" s="209"/>
      <c r="AI38" s="208"/>
      <c r="AJ38" s="118">
        <f>IF($AE38=2013,VLOOKUP(Brut!AJ38,Semaines!$A$2:$L$523,11,FALSE),IF($AE38=2014,VLOOKUP(Brut!AJ38,Semaines!$B$2:$L$523,10,FALSE),IF($AE38=2015,VLOOKUP(Brut!AJ38,Semaines!$C$2:$L$523,9,FALSE),IF($AE38=2016,VLOOKUP(Brut!AJ38,Semaines!$D$2:$L$523,8,FALSE),IF($AE38=2017,VLOOKUP(Brut!AJ38,Semaines!$E$2:$L$523,7,FALSE),IF($AE38=2018,VLOOKUP(Brut!AJ38,Semaines!$F$2:$L$523,6,FALSE),IF($AE38=2019,VLOOKUP(Brut!AJ38,Semaines!$G$2:$L$523,5,FALSE),IF($AE38=2020,VLOOKUP(Brut!AJ38,Semaines!$H$2:$L$523,4,FALSE),IF($AE38=2021,VLOOKUP(Brut!AJ38,Semaines!$I$2:$L$523,3,FALSE),IF($AE38=2022,VLOOKUP(Brut!AJ38,Semaines!$J$2:$L$523,2,FALSE),""))))))))))</f>
        <v>14</v>
      </c>
      <c r="AK38" s="119">
        <f>IF($AE38=2013,VLOOKUP(Brut!AJ38,Semaines!$A$2:$L$523,12,FALSE),IF($AE38=2014,VLOOKUP(Brut!AJ38,Semaines!$B$2:$L$523,11,FALSE),IF($AE38=2015,VLOOKUP(Brut!AJ38,Semaines!$C$2:$L$523,10,FALSE),IF($AE38=2016,VLOOKUP(Brut!AJ38,Semaines!$D$2:$L$523,9,FALSE),IF($AE38=2017,VLOOKUP(Brut!AJ38,Semaines!$E$2:$L$523,8,FALSE),IF($AE38=2018,VLOOKUP(Brut!AJ38,Semaines!$F$2:$L$523,7,FALSE),IF($AE38=2019,VLOOKUP(Brut!AJ38,Semaines!$G$2:$L$523,6,FALSE),IF($AE38=2020,VLOOKUP(Brut!AJ38,Semaines!$H$2:$L$523,5,FALSE),IF($AE38=2021,VLOOKUP(Brut!AJ38,Semaines!$I$2:$L$523,4,FALSE),IF($AE38=2022,VLOOKUP(Brut!AJ38,Semaines!$J$2:$L$523,3,FALSE),""))))))))))</f>
        <v>2018</v>
      </c>
      <c r="AL38" s="132"/>
      <c r="AM38" s="133"/>
      <c r="AN38" s="128">
        <f>IF(Import!AI28=0,"",Import!AI28)</f>
        <v>43196</v>
      </c>
      <c r="AO38" s="118">
        <f t="array" ref="AO38">IFERROR(IF(AN38="",IF(AL38="",IF(AJ38="","",IF($AE38=2013,VLOOKUP(Brut!AJ38+1,Semaines!$A$2:$L$523,11,FALSE),IF($AE38=2014,VLOOKUP(Brut!AJ38+1,Semaines!$B$2:$L$523,10,FALSE),IF($AE38=2015,VLOOKUP(Brut!AJ38+1,Semaines!$C$2:$L$523,9,FALSE),IF($AE38=2016,VLOOKUP(Brut!AJ38+1,Semaines!$D$2:$L$523,8,FALSE),IF($AE38=2017,VLOOKUP(Brut!AJ38+1,Semaines!$E$2:$L$523,7,FALSE),IF($AE38=2018,VLOOKUP(Brut!AJ38+1,Semaines!$F$2:$L$523,6,FALSE),IF($AE38=2019,VLOOKUP(Brut!AJ38+1,Semaines!$G$2:$L$523,5,FALSE),IF($AE38=2020,VLOOKUP(Brut!AJ38+1,Semaines!$H$2:$L$523,4,FALSE),IF($AE38=2021,VLOOKUP(Brut!AJ38+1,Semaines!$I$2:$L$523,3,FALSE),IF($AE38=2022,VLOOKUP(Brut!AJ38+1,Semaines!$J$2:$L$523,2,FALSE),""))))))))))),IF(AM38="",IF($AE38=2013,VLOOKUP(Brut!AJ38+1,Semaines!$A$2:$L$523,11,FALSE),IF($AE38=2014,VLOOKUP(Brut!AJ38+1,Semaines!$B$2:$L$523,10,FALSE),IF($AE38=2015,VLOOKUP(Brut!AJ38+1,Semaines!$C$2:$L$523,9,FALSE),IF($AE38=2016,VLOOKUP(Brut!AJ38+1,Semaines!$D$2:$L$523,8,FALSE),IF($AE38=2017,VLOOKUP(Brut!AJ38+1,Semaines!$E$2:$L$523,7,FALSE),IF($AE38=2018,VLOOKUP(Brut!AJ38+1,Semaines!$F$2:$L$523,6,FALSE),IF($AE38=2019,VLOOKUP(Brut!AJ38+1,Semaines!$G$2:$L$523,5,FALSE),IF($AE38=2020,VLOOKUP(Brut!AJ38+1,Semaines!$H$2:$L$523,4,FALSE),IF($AE38=2021,VLOOKUP(Brut!AJ38+1,Semaines!$I$2:$L$523,3,FALSE),IF($AE38=2022,VLOOKUP(Brut!AJ38+1,Semaines!$J$2:$L$523,2,FALSE),"")))))))))),IF($AE38=2013,VLOOKUP(Brut!AL38+1,Semaines!$A$2:$L$523,11,FALSE),IF($AE38=2014,VLOOKUP(Brut!AL38+1,Semaines!$B$2:$L$523,10,FALSE),IF($AE38=2015,VLOOKUP(Brut!AL38+1,Semaines!$C$2:$L$523,9,FALSE),IF($AE38=2016,VLOOKUP(Brut!AL38+1,Semaines!$D$2:$L$523,8,FALSE),IF($AE38=2017,VLOOKUP(Brut!AL38+1,Semaines!$E$2:$L$523,7,FALSE),IF($AE38=2018,VLOOKUP(Brut!AL38+1,Semaines!$F$2:$L$523,6,FALSE),IF($AE38=2019,VLOOKUP(Brut!AL38+1,Semaines!$G$2:$L$523,5,FALSE),IF($AE38=2020,VLOOKUP(Brut!AL38+1,Semaines!$H$2:$L$523,4,FALSE),IF($AE38=2021,VLOOKUP(Brut!AL38+1,Semaines!$I$2:$L$523,3,FALSE),IF($AE38=2022,VLOOKUP(Brut!AL38+1,Semaines!$J$2:$L$523,2,FALSE),"")))))))))))),_xlfn.ISOWEEKNUM(AN38)),"")</f>
        <v>14</v>
      </c>
      <c r="AP38" s="119">
        <f>IF(AN38="",IF(AM38="",IF(AK38="","",IF($AE38=2013,VLOOKUP(Brut!AO38,Semaines!$A$2:$L$523,12,FALSE),IF($AE38=2014,VLOOKUP(Brut!AO38,Semaines!$B$2:$L$523,11,FALSE),IF($AE38=2015,VLOOKUP(Brut!AO38,Semaines!$C$2:$L$523,10,FALSE),IF($AE38=2016,VLOOKUP(Brut!AO38,Semaines!$D$2:$L$523,9,FALSE),IF($AE38=2017,VLOOKUP(Brut!AO38,Semaines!$E$2:$L$523,8,FALSE),IF($AE38=2018,VLOOKUP(Brut!AO38,Semaines!$F$2:$L$523,7,FALSE),IF($AE38=2019,VLOOKUP(Brut!AO38,Semaines!$G$2:$L$523,6,FALSE),IF($AE38=2020,VLOOKUP(Brut!AO38,Semaines!$H$2:$L$523,5,FALSE),IF($AE38=2021,VLOOKUP(Brut!AO38,Semaines!$I$2:$L$523,4,FALSE),IF($AE38=2022,VLOOKUP(Brut!AO38,Semaines!$J$2:$L$523,3,FALSE),""))))))))))),IF(AL38="",IF($AE38=2013,VLOOKUP(Brut!AO38,Semaines!$A$2:$L$523,12,FALSE),IF($AE38=2014,VLOOKUP(Brut!AO38,Semaines!$B$2:$L$523,11,FALSE),IF($AE38=2015,VLOOKUP(Brut!AO38,Semaines!$C$2:$L$523,10,FALSE),IF($AE38=2016,VLOOKUP(Brut!AO38,Semaines!$D$2:$L$523,9,FALSE),IF($AE38=2017,VLOOKUP(Brut!AO38,Semaines!$E$2:$L$523,8,FALSE),IF($AE38=2018,VLOOKUP(Brut!AO38,Semaines!$F$2:$L$523,7,FALSE),IF($AE38=2019,VLOOKUP(Brut!AO38,Semaines!$G$2:$L$523,6,FALSE),IF($AE38=2020,VLOOKUP(Brut!AO38,Semaines!$H$2:$L$523,5,FALSE),IF($AE38=2021,VLOOKUP(Brut!AO38,Semaines!$I$2:$L$523,4,FALSE),IF($AE38=2022,VLOOKUP(Brut!AO38,Semaines!$J$2:$L$523,3,FALSE),"")))))))))),IF(AK38="","",IF($AE38=2013,VLOOKUP(Brut!AO38,Semaines!$A$2:$L$523,12,FALSE),IF($AE38=2014,VLOOKUP(Brut!AO38,Semaines!$B$2:$L$523,11,FALSE),IF($AE38=2015,VLOOKUP(Brut!AO38,Semaines!$C$2:$L$523,10,FALSE),IF($AE38=2016,VLOOKUP(Brut!AO38,Semaines!$D$2:$L$523,9,FALSE),IF($AE38=2017,VLOOKUP(Brut!AO38,Semaines!$E$2:$L$523,8,FALSE),IF($AE38=2018,VLOOKUP(Brut!AO38,Semaines!$F$2:$L$523,7,FALSE),IF($AE38=2019,VLOOKUP(Brut!AO38,Semaines!$G$2:$L$523,6,FALSE),IF($AE38=2020,VLOOKUP(Brut!AO38,Semaines!$H$2:$L$523,5,FALSE),IF($AE38=2021,VLOOKUP(Brut!AO38,Semaines!$I$2:$L$523,4,FALSE),IF($AE38=2022,VLOOKUP(Brut!AO38,Semaines!$J$2:$L$523,3,FALSE),""))))))))))))),IF(AND(MONTH(AN38)=12,_xlfn.ISOWEEKNUM(AN38)=1),YEAR(AN38)+1,YEAR(AN38)))</f>
        <v>2018</v>
      </c>
      <c r="AQ38" s="132"/>
      <c r="AR38" s="133"/>
      <c r="AS38" s="210"/>
      <c r="AT38" s="209"/>
      <c r="AU38" s="208"/>
      <c r="AV38" s="208"/>
      <c r="AW38" s="118">
        <f>IF($AE38=2013,VLOOKUP(Brut!AW38,Semaines!$A$2:$L$523,11,FALSE),IF($AE38=2014,VLOOKUP(Brut!AW38,Semaines!$B$2:$L$523,10,FALSE),IF($AE38=2015,VLOOKUP(Brut!AW38,Semaines!$C$2:$L$523,9,FALSE),IF($AE38=2016,VLOOKUP(Brut!AW38,Semaines!$D$2:$L$523,8,FALSE),IF($AE38=2017,VLOOKUP(Brut!AW38,Semaines!$E$2:$L$523,7,FALSE),IF($AE38=2018,VLOOKUP(Brut!AW38,Semaines!$F$2:$L$523,6,FALSE),IF($AE38=2019,VLOOKUP(Brut!AW38,Semaines!$G$2:$L$523,5,FALSE),IF($AE38=2020,VLOOKUP(Brut!AW38,Semaines!$H$2:$L$523,4,FALSE),IF($AE38=2021,VLOOKUP(Brut!AW38,Semaines!$I$2:$L$523,3,FALSE),IF($AE38=2022,VLOOKUP(Brut!AW38,Semaines!$J$2:$L$523,2,FALSE),""))))))))))</f>
        <v>15</v>
      </c>
      <c r="AX38" s="119">
        <f>IF($AE38=2013,VLOOKUP(Brut!AW38,Semaines!$A$2:$L$523,12,FALSE),IF($AE38=2014,VLOOKUP(Brut!AW38,Semaines!$B$2:$L$523,11,FALSE),IF($AE38=2015,VLOOKUP(Brut!AW38,Semaines!$C$2:$L$523,10,FALSE),IF($AE38=2016,VLOOKUP(Brut!AW38,Semaines!$D$2:$L$523,9,FALSE),IF($AE38=2017,VLOOKUP(Brut!AW38,Semaines!$E$2:$L$523,8,FALSE),IF($AE38=2018,VLOOKUP(Brut!AW38,Semaines!$F$2:$L$523,7,FALSE),IF($AE38=2019,VLOOKUP(Brut!AW38,Semaines!$G$2:$L$523,6,FALSE),IF($AE38=2020,VLOOKUP(Brut!AW38,Semaines!$H$2:$L$523,5,FALSE),IF($AE38=2021,VLOOKUP(Brut!AW38,Semaines!$I$2:$L$523,4,FALSE),IF($AE38=2022,VLOOKUP(Brut!AW38,Semaines!$J$2:$L$523,3,FALSE),""))))))))))</f>
        <v>2018</v>
      </c>
      <c r="AY38" s="134"/>
      <c r="AZ38" s="133"/>
      <c r="BA38" s="118">
        <f>IF($AE38=2013,VLOOKUP(Brut!BA38,Semaines!$A$2:$L$523,11,FALSE),IF($AE38=2014,VLOOKUP(Brut!BA38,Semaines!$B$2:$L$523,10,FALSE),IF($AE38=2015,VLOOKUP(Brut!BA38,Semaines!$C$2:$L$523,9,FALSE),IF($AE38=2016,VLOOKUP(Brut!BA38,Semaines!$D$2:$L$523,8,FALSE),IF($AE38=2017,VLOOKUP(Brut!BA38,Semaines!$E$2:$L$523,7,FALSE),IF($AE38=2018,VLOOKUP(Brut!BA38,Semaines!$F$2:$L$523,6,FALSE),IF($AE38=2019,VLOOKUP(Brut!BA38,Semaines!$G$2:$L$523,5,FALSE),IF($AE38=2020,VLOOKUP(Brut!BA38,Semaines!$H$2:$L$523,4,FALSE),IF($AE38=2021,VLOOKUP(Brut!BA38,Semaines!$I$2:$L$523,3,FALSE),IF($AE38=2022,VLOOKUP(Brut!BA38,Semaines!$J$2:$L$523,2,FALSE),""))))))))))</f>
        <v>17</v>
      </c>
      <c r="BB38" s="119">
        <f>IF($AE38=2013,VLOOKUP(Brut!BA38,Semaines!$A$2:$L$523,12,FALSE),IF($AE38=2014,VLOOKUP(Brut!BA38,Semaines!$B$2:$L$523,11,FALSE),IF($AE38=2015,VLOOKUP(Brut!BA38,Semaines!$C$2:$L$523,10,FALSE),IF($AE38=2016,VLOOKUP(Brut!BA38,Semaines!$D$2:$L$523,9,FALSE),IF($AE38=2017,VLOOKUP(Brut!BA38,Semaines!$E$2:$L$523,8,FALSE),IF($AE38=2018,VLOOKUP(Brut!BA38,Semaines!$F$2:$L$523,7,FALSE),IF($AE38=2019,VLOOKUP(Brut!BA38,Semaines!$G$2:$L$523,6,FALSE),IF($AE38=2020,VLOOKUP(Brut!BA38,Semaines!$H$2:$L$523,5,FALSE),IF($AE38=2021,VLOOKUP(Brut!BA38,Semaines!$I$2:$L$523,4,FALSE),IF($AE38=2022,VLOOKUP(Brut!BA38,Semaines!$J$2:$L$523,3,FALSE),""))))))))))</f>
        <v>2018</v>
      </c>
      <c r="BC38" s="134"/>
      <c r="BD38" s="133"/>
      <c r="BE38" s="118">
        <f>IF($AE38=2013,VLOOKUP(Brut!BE38,Semaines!$A$2:$L$523,11,FALSE),IF($AE38=2014,VLOOKUP(Brut!BE38,Semaines!$B$2:$L$523,10,FALSE),IF($AE38=2015,VLOOKUP(Brut!BE38,Semaines!$C$2:$L$523,9,FALSE),IF($AE38=2016,VLOOKUP(Brut!BE38,Semaines!$D$2:$L$523,8,FALSE),IF($AE38=2017,VLOOKUP(Brut!BE38,Semaines!$E$2:$L$523,7,FALSE),IF($AE38=2018,VLOOKUP(Brut!BE38,Semaines!$F$2:$L$523,6,FALSE),IF($AE38=2019,VLOOKUP(Brut!BE38,Semaines!$G$2:$L$523,5,FALSE),IF($AE38=2020,VLOOKUP(Brut!BE38,Semaines!$H$2:$L$523,4,FALSE),IF($AE38=2021,VLOOKUP(Brut!BE38,Semaines!$I$2:$L$523,3,FALSE),IF($AE38=2022,VLOOKUP(Brut!BE38,Semaines!$J$2:$L$523,2,FALSE),""))))))))))</f>
        <v>19</v>
      </c>
      <c r="BF38" s="119">
        <f>IF($AE38=2013,VLOOKUP(Brut!BE38,Semaines!$A$2:$L$523,12,FALSE),IF($AE38=2014,VLOOKUP(Brut!BE38,Semaines!$B$2:$L$523,11,FALSE),IF($AE38=2015,VLOOKUP(Brut!BE38,Semaines!$C$2:$L$523,10,FALSE),IF($AE38=2016,VLOOKUP(Brut!BE38,Semaines!$D$2:$L$523,9,FALSE),IF($AE38=2017,VLOOKUP(Brut!BE38,Semaines!$E$2:$L$523,8,FALSE),IF($AE38=2018,VLOOKUP(Brut!BE38,Semaines!$F$2:$L$523,7,FALSE),IF($AE38=2019,VLOOKUP(Brut!BE38,Semaines!$G$2:$L$523,6,FALSE),IF($AE38=2020,VLOOKUP(Brut!BE38,Semaines!$H$2:$L$523,5,FALSE),IF($AE38=2021,VLOOKUP(Brut!BE38,Semaines!$I$2:$L$523,4,FALSE),IF($AE38=2022,VLOOKUP(Brut!BE38,Semaines!$J$2:$L$523,3,FALSE),""))))))))))</f>
        <v>2018</v>
      </c>
      <c r="BG38" s="134"/>
      <c r="BH38" s="133"/>
      <c r="BI38" s="130">
        <f>IF(Import!AM28=0,"",Import!AM28)</f>
        <v>43265</v>
      </c>
      <c r="BJ38" s="118">
        <f t="array" ref="BJ38">IFERROR(IF(BI38="",IF(BG38="",IF(BE38="","",IF($AE38=2013,VLOOKUP(Brut!BE38+1,Semaines!$A$2:$L$523,11,FALSE),IF($AE38=2014,VLOOKUP(Brut!BE38+1,Semaines!$B$2:$L$523,10,FALSE),IF($AE38=2015,VLOOKUP(Brut!BE38+1,Semaines!$C$2:$L$523,9,FALSE),IF($AE38=2016,VLOOKUP(Brut!BE38+1,Semaines!$D$2:$L$523,8,FALSE),IF($AE38=2017,VLOOKUP(Brut!BE38+1,Semaines!$E$2:$L$523,7,FALSE),IF($AE38=2018,VLOOKUP(Brut!BE38+1,Semaines!$F$2:$L$523,6,FALSE),IF($AE38=2019,VLOOKUP(Brut!BE38+1,Semaines!$G$2:$L$523,5,FALSE),IF($AE38=2020,VLOOKUP(Brut!BE38+1,Semaines!$H$2:$L$523,4,FALSE),IF($AE38=2021,VLOOKUP(Brut!BE38+1,Semaines!$I$2:$L$523,3,FALSE),IF($AE38=2022,VLOOKUP(Brut!BE38+1,Semaines!$J$2:$L$523,2,FALSE),""))))))))))),IF(BH38="",IF($AE38=2013,VLOOKUP(Brut!BE38+1,Semaines!$A$2:$L$523,11,FALSE),IF($AE38=2014,VLOOKUP(Brut!BE38+1,Semaines!$B$2:$L$523,10,FALSE),IF($AE38=2015,VLOOKUP(Brut!BE38+1,Semaines!$C$2:$L$523,9,FALSE),IF($AE38=2016,VLOOKUP(Brut!BE38+1,Semaines!$D$2:$L$523,8,FALSE),IF($AE38=2017,VLOOKUP(Brut!BE38+1,Semaines!$E$2:$L$523,7,FALSE),IF($AE38=2018,VLOOKUP(Brut!BE38+1,Semaines!$F$2:$L$523,6,FALSE),IF($AE38=2019,VLOOKUP(Brut!BE38+1,Semaines!$G$2:$L$523,5,FALSE),IF($AE38=2020,VLOOKUP(Brut!BE38+1,Semaines!$H$2:$L$523,4,FALSE),IF($AE38=2021,VLOOKUP(Brut!BE38+1,Semaines!$I$2:$L$523,3,FALSE),IF($AE38=2022,VLOOKUP(Brut!BE38+1,Semaines!$J$2:$L$523,2,FALSE),"")))))))))),IF($AE38=2013,VLOOKUP(Brut!BG38+1,Semaines!$A$2:$L$523,11,FALSE),IF($AE38=2014,VLOOKUP(Brut!BG38+1,Semaines!$B$2:$L$523,10,FALSE),IF($AE38=2015,VLOOKUP(Brut!BG38+1,Semaines!$C$2:$L$523,9,FALSE),IF($AE38=2016,VLOOKUP(Brut!BG38+1,Semaines!$D$2:$L$523,8,FALSE),IF($AE38=2017,VLOOKUP(Brut!BG38+1,Semaines!$E$2:$L$523,7,FALSE),IF($AE38=2018,VLOOKUP(Brut!BG38+1,Semaines!$F$2:$L$523,6,FALSE),IF($AE38=2019,VLOOKUP(Brut!BG38+1,Semaines!$G$2:$L$523,5,FALSE),IF($AE38=2020,VLOOKUP(Brut!BG38+1,Semaines!$H$2:$L$523,4,FALSE),IF($AE38=2021,VLOOKUP(Brut!BG38+1,Semaines!$I$2:$L$523,3,FALSE),IF($AE38=2022,VLOOKUP(Brut!BG38+1,Semaines!$J$2:$L$523,2,FALSE),"")))))))))))),_xlfn.ISOWEEKNUM(BI38)),"")</f>
        <v>24</v>
      </c>
      <c r="BK38" s="119">
        <f>IF(BI38="",IF(BH38="",IF(BF38="","",IF($AE38=2013,VLOOKUP(Brut!BJ38,Semaines!$A$2:$L$523,12,FALSE),IF($AE38=2014,VLOOKUP(Brut!BJ38,Semaines!$B$2:$L$523,11,FALSE),IF($AE38=2015,VLOOKUP(Brut!BJ38,Semaines!$C$2:$L$523,10,FALSE),IF($AE38=2016,VLOOKUP(Brut!BJ38,Semaines!$D$2:$L$523,9,FALSE),IF($AE38=2017,VLOOKUP(Brut!BJ38,Semaines!$E$2:$L$523,8,FALSE),IF($AE38=2018,VLOOKUP(Brut!BJ38,Semaines!$F$2:$L$523,7,FALSE),IF($AE38=2019,VLOOKUP(Brut!BJ38,Semaines!$G$2:$L$523,6,FALSE),IF($AE38=2020,VLOOKUP(Brut!BJ38,Semaines!$H$2:$L$523,5,FALSE),IF($AE38=2021,VLOOKUP(Brut!BJ38,Semaines!$I$2:$L$523,4,FALSE),IF($AE38=2022,VLOOKUP(Brut!BJ38,Semaines!$J$2:$L$523,3,FALSE),""))))))))))),IF(BG38="",IF($AE38=2013,VLOOKUP(Brut!BJ38,Semaines!$A$2:$L$523,12,FALSE),IF($AE38=2014,VLOOKUP(Brut!BJ38,Semaines!$B$2:$L$523,11,FALSE),IF($AE38=2015,VLOOKUP(Brut!BJ38,Semaines!$C$2:$L$523,10,FALSE),IF($AE38=2016,VLOOKUP(Brut!BJ38,Semaines!$D$2:$L$523,9,FALSE),IF($AE38=2017,VLOOKUP(Brut!BJ38,Semaines!$E$2:$L$523,8,FALSE),IF($AE38=2018,VLOOKUP(Brut!BJ38,Semaines!$F$2:$L$523,7,FALSE),IF($AE38=2019,VLOOKUP(Brut!BJ38,Semaines!$G$2:$L$523,6,FALSE),IF($AE38=2020,VLOOKUP(Brut!BJ38,Semaines!$H$2:$L$523,5,FALSE),IF($AE38=2021,VLOOKUP(Brut!BJ38,Semaines!$I$2:$L$523,4,FALSE),IF($AE38=2022,VLOOKUP(Brut!BJ38,Semaines!$J$2:$L$523,3,FALSE),"")))))))))),IF(BF38="","",IF($AE38=2013,VLOOKUP(Brut!BJ38,Semaines!$A$2:$L$523,12,FALSE),IF($AE38=2014,VLOOKUP(Brut!BJ38,Semaines!$B$2:$L$523,11,FALSE),IF($AE38=2015,VLOOKUP(Brut!BJ38,Semaines!$C$2:$L$523,10,FALSE),IF($AE38=2016,VLOOKUP(Brut!BJ38,Semaines!$D$2:$L$523,9,FALSE),IF($AE38=2017,VLOOKUP(Brut!BJ38,Semaines!$E$2:$L$523,8,FALSE),IF($AE38=2018,VLOOKUP(Brut!BJ38,Semaines!$F$2:$L$523,7,FALSE),IF($AE38=2019,VLOOKUP(Brut!BJ38,Semaines!$G$2:$L$523,6,FALSE),IF($AE38=2020,VLOOKUP(Brut!BJ38,Semaines!$H$2:$L$523,5,FALSE),IF($AE38=2021,VLOOKUP(Brut!BJ38,Semaines!$I$2:$L$523,4,FALSE),IF($AE38=2022,VLOOKUP(Brut!BJ38,Semaines!$J$2:$L$523,3,FALSE),""))))))))))))),IF(AND(MONTH(BI38)=12,_xlfn.ISOWEEKNUM(BI38)=1),YEAR(BI38)+1,YEAR(BI38)))</f>
        <v>2018</v>
      </c>
      <c r="BL38" s="132"/>
      <c r="BM38" s="133"/>
      <c r="BN38" s="118">
        <f>IF($AE38=2013,VLOOKUP(Brut!BN38,Semaines!$A$2:$L$523,11,FALSE),IF($AE38=2014,VLOOKUP(Brut!BN38,Semaines!$B$2:$L$523,10,FALSE),IF($AE38=2015,VLOOKUP(Brut!BN38,Semaines!$C$2:$L$523,9,FALSE),IF($AE38=2016,VLOOKUP(Brut!BN38,Semaines!$D$2:$L$523,8,FALSE),IF($AE38=2017,VLOOKUP(Brut!BN38,Semaines!$E$2:$L$523,7,FALSE),IF($AE38=2018,VLOOKUP(Brut!BN38,Semaines!$F$2:$L$523,6,FALSE),IF($AE38=2019,VLOOKUP(Brut!BN38,Semaines!$G$2:$L$523,5,FALSE),IF($AE38=2020,VLOOKUP(Brut!BN38,Semaines!$H$2:$L$523,4,FALSE),IF($AE38=2021,VLOOKUP(Brut!BN38,Semaines!$I$2:$L$523,3,FALSE),IF($AE38=2022,VLOOKUP(Brut!BN38,Semaines!$J$2:$L$523,2,FALSE),""))))))))))</f>
        <v>20</v>
      </c>
      <c r="BO38" s="119">
        <f>IF($AE38=2013,VLOOKUP(Brut!BN38,Semaines!$A$2:$L$523,12,FALSE),IF($AE38=2014,VLOOKUP(Brut!BN38,Semaines!$B$2:$L$523,11,FALSE),IF($AE38=2015,VLOOKUP(Brut!BN38,Semaines!$C$2:$L$523,10,FALSE),IF($AE38=2016,VLOOKUP(Brut!BN38,Semaines!$D$2:$L$523,9,FALSE),IF($AE38=2017,VLOOKUP(Brut!BN38,Semaines!$E$2:$L$523,8,FALSE),IF($AE38=2018,VLOOKUP(Brut!BN38,Semaines!$F$2:$L$523,7,FALSE),IF($AE38=2019,VLOOKUP(Brut!BN38,Semaines!$G$2:$L$523,6,FALSE),IF($AE38=2020,VLOOKUP(Brut!BN38,Semaines!$H$2:$L$523,5,FALSE),IF($AE38=2021,VLOOKUP(Brut!BN38,Semaines!$I$2:$L$523,4,FALSE),IF($AE38=2022,VLOOKUP(Brut!BN38,Semaines!$J$2:$L$523,3,FALSE),""))))))))))</f>
        <v>2018</v>
      </c>
      <c r="BP38" s="134"/>
      <c r="BQ38" s="133"/>
      <c r="BR38" s="208"/>
      <c r="BS38" s="118">
        <f>IF($AE38=2013,VLOOKUP(Brut!BS38,Semaines!$A$2:$L$523,11,FALSE),IF($AE38=2014,VLOOKUP(Brut!BS38,Semaines!$B$2:$L$523,10,FALSE),IF($AE38=2015,VLOOKUP(Brut!BS38,Semaines!$C$2:$L$523,9,FALSE),IF($AE38=2016,VLOOKUP(Brut!BS38,Semaines!$D$2:$L$523,8,FALSE),IF($AE38=2017,VLOOKUP(Brut!BS38,Semaines!$E$2:$L$523,7,FALSE),IF($AE38=2018,VLOOKUP(Brut!BS38,Semaines!$F$2:$L$523,6,FALSE),IF($AE38=2019,VLOOKUP(Brut!BS38,Semaines!$G$2:$L$523,5,FALSE),IF($AE38=2020,VLOOKUP(Brut!BS38,Semaines!$H$2:$L$523,4,FALSE),IF($AE38=2021,VLOOKUP(Brut!BS38,Semaines!$I$2:$L$523,3,FALSE),IF($AE38=2022,VLOOKUP(Brut!BS38,Semaines!$J$2:$L$523,2,FALSE),""))))))))))</f>
        <v>22</v>
      </c>
      <c r="BT38" s="119">
        <f>IF($AE38=2013,VLOOKUP(Brut!BS38,Semaines!$A$2:$L$523,12,FALSE),IF($AE38=2014,VLOOKUP(Brut!BS38,Semaines!$B$2:$L$523,11,FALSE),IF($AE38=2015,VLOOKUP(Brut!BS38,Semaines!$C$2:$L$523,10,FALSE),IF($AE38=2016,VLOOKUP(Brut!BS38,Semaines!$D$2:$L$523,9,FALSE),IF($AE38=2017,VLOOKUP(Brut!BS38,Semaines!$E$2:$L$523,8,FALSE),IF($AE38=2018,VLOOKUP(Brut!BS38,Semaines!$F$2:$L$523,7,FALSE),IF($AE38=2019,VLOOKUP(Brut!BS38,Semaines!$G$2:$L$523,6,FALSE),IF($AE38=2020,VLOOKUP(Brut!BS38,Semaines!$H$2:$L$523,5,FALSE),IF($AE38=2021,VLOOKUP(Brut!BS38,Semaines!$I$2:$L$523,4,FALSE),IF($AE38=2022,VLOOKUP(Brut!BS38,Semaines!$J$2:$L$523,3,FALSE),""))))))))))</f>
        <v>2018</v>
      </c>
      <c r="BU38" s="134"/>
      <c r="BV38" s="133"/>
      <c r="BW38" s="208"/>
      <c r="BX38" s="118">
        <f>IF($AE38=2013,VLOOKUP(Brut!BX38,Semaines!$A$2:$L$523,11,FALSE),IF($AE38=2014,VLOOKUP(Brut!BX38,Semaines!$B$2:$L$523,10,FALSE),IF($AE38=2015,VLOOKUP(Brut!BX38,Semaines!$C$2:$L$523,9,FALSE),IF($AE38=2016,VLOOKUP(Brut!BX38,Semaines!$D$2:$L$523,8,FALSE),IF($AE38=2017,VLOOKUP(Brut!BX38,Semaines!$E$2:$L$523,7,FALSE),IF($AE38=2018,VLOOKUP(Brut!BX38,Semaines!$F$2:$L$523,6,FALSE),IF($AE38=2019,VLOOKUP(Brut!BX38,Semaines!$G$2:$L$523,5,FALSE),IF($AE38=2020,VLOOKUP(Brut!BX38,Semaines!$H$2:$L$523,4,FALSE),IF($AE38=2021,VLOOKUP(Brut!BX38,Semaines!$I$2:$L$523,3,FALSE),IF($AE38=2022,VLOOKUP(Brut!BX38,Semaines!$J$2:$L$523,2,FALSE),""))))))))))</f>
        <v>24</v>
      </c>
      <c r="BY38" s="119">
        <f>IF($AE38=2013,VLOOKUP(Brut!BX38,Semaines!$A$2:$L$523,12,FALSE),IF($AE38=2014,VLOOKUP(Brut!BX38,Semaines!$B$2:$L$523,11,FALSE),IF($AE38=2015,VLOOKUP(Brut!BX38,Semaines!$C$2:$L$523,10,FALSE),IF($AE38=2016,VLOOKUP(Brut!BX38,Semaines!$D$2:$L$523,9,FALSE),IF($AE38=2017,VLOOKUP(Brut!BX38,Semaines!$E$2:$L$523,8,FALSE),IF($AE38=2018,VLOOKUP(Brut!BX38,Semaines!$F$2:$L$523,7,FALSE),IF($AE38=2019,VLOOKUP(Brut!BX38,Semaines!$G$2:$L$523,6,FALSE),IF($AE38=2020,VLOOKUP(Brut!BX38,Semaines!$H$2:$L$523,5,FALSE),IF($AE38=2021,VLOOKUP(Brut!BX38,Semaines!$I$2:$L$523,4,FALSE),IF($AE38=2022,VLOOKUP(Brut!BX38,Semaines!$J$2:$L$523,3,FALSE),""))))))))))</f>
        <v>2018</v>
      </c>
      <c r="BZ38" s="134"/>
      <c r="CA38" s="133"/>
      <c r="CB38" s="130">
        <f>IF(Import!AQ28=0,"",Import!AQ28)</f>
        <v>43293</v>
      </c>
      <c r="CC38" s="118">
        <f t="array" ref="CC38">IFERROR(IF(CB38="",IF(BZ38="",IF(BX38="","",IF($AE38=2013,VLOOKUP(Brut!BX38+1,Semaines!$A$2:$L$523,11,FALSE),IF($AE38=2014,VLOOKUP(Brut!BX38+1,Semaines!$B$2:$L$523,10,FALSE),IF($AE38=2015,VLOOKUP(Brut!BX38+1,Semaines!$C$2:$L$523,9,FALSE),IF($AE38=2016,VLOOKUP(Brut!BX38+1,Semaines!$D$2:$L$523,8,FALSE),IF($AE38=2017,VLOOKUP(Brut!BX38+1,Semaines!$E$2:$L$523,7,FALSE),IF($AE38=2018,VLOOKUP(Brut!BX38+1,Semaines!$F$2:$L$523,6,FALSE),IF($AE38=2019,VLOOKUP(Brut!BX38+1,Semaines!$G$2:$L$523,5,FALSE),IF($AE38=2020,VLOOKUP(Brut!BX38+1,Semaines!$H$2:$L$523,4,FALSE),IF($AE38=2021,VLOOKUP(Brut!BX38+1,Semaines!$I$2:$L$523,3,FALSE),IF($AE38=2022,VLOOKUP(Brut!BX38+1,Semaines!$J$2:$L$523,2,FALSE),""))))))))))),IF(CA38="",IF($AE38=2013,VLOOKUP(Brut!BX38+1,Semaines!$A$2:$L$523,11,FALSE),IF($AE38=2014,VLOOKUP(Brut!BX38+1,Semaines!$B$2:$L$523,10,FALSE),IF($AE38=2015,VLOOKUP(Brut!BX38+1,Semaines!$C$2:$L$523,9,FALSE),IF($AE38=2016,VLOOKUP(Brut!BX38+1,Semaines!$D$2:$L$523,8,FALSE),IF($AE38=2017,VLOOKUP(Brut!BX38+1,Semaines!$E$2:$L$523,7,FALSE),IF($AE38=2018,VLOOKUP(Brut!BX38+1,Semaines!$F$2:$L$523,6,FALSE),IF($AE38=2019,VLOOKUP(Brut!BX38+1,Semaines!$G$2:$L$523,5,FALSE),IF($AE38=2020,VLOOKUP(Brut!BX38+1,Semaines!$H$2:$L$523,4,FALSE),IF($AE38=2021,VLOOKUP(Brut!BX38+1,Semaines!$I$2:$L$523,3,FALSE),IF($AE38=2022,VLOOKUP(Brut!BX38+1,Semaines!$J$2:$L$523,2,FALSE),"")))))))))),IF($AE38=2013,VLOOKUP(Brut!BZ38+1,Semaines!$A$2:$L$523,11,FALSE),IF($AE38=2014,VLOOKUP(Brut!BZ38+1,Semaines!$B$2:$L$523,10,FALSE),IF($AE38=2015,VLOOKUP(Brut!BZ38+1,Semaines!$C$2:$L$523,9,FALSE),IF($AE38=2016,VLOOKUP(Brut!BZ38+1,Semaines!$D$2:$L$523,8,FALSE),IF($AE38=2017,VLOOKUP(Brut!BZ38+1,Semaines!$E$2:$L$523,7,FALSE),IF($AE38=2018,VLOOKUP(Brut!BZ38+1,Semaines!$F$2:$L$523,6,FALSE),IF($AE38=2019,VLOOKUP(Brut!BZ38+1,Semaines!$G$2:$L$523,5,FALSE),IF($AE38=2020,VLOOKUP(Brut!BZ38+1,Semaines!$H$2:$L$523,4,FALSE),IF($AE38=2021,VLOOKUP(Brut!BZ38+1,Semaines!$I$2:$L$523,3,FALSE),IF($AE38=2022,VLOOKUP(Brut!BZ38+1,Semaines!$J$2:$L$523,2,FALSE),"")))))))))))),_xlfn.ISOWEEKNUM(CB38)),"")</f>
        <v>28</v>
      </c>
      <c r="CD38" s="119">
        <f>IF(CB38="",IF(CA38="",IF(BY38="","",IF($AE38=2013,VLOOKUP(Brut!CC38,Semaines!$A$2:$L$523,12,FALSE),IF($AE38=2014,VLOOKUP(Brut!CC38,Semaines!$B$2:$L$523,11,FALSE),IF($AE38=2015,VLOOKUP(Brut!CC38,Semaines!$C$2:$L$523,10,FALSE),IF($AE38=2016,VLOOKUP(Brut!CC38,Semaines!$D$2:$L$523,9,FALSE),IF($AE38=2017,VLOOKUP(Brut!CC38,Semaines!$E$2:$L$523,8,FALSE),IF($AE38=2018,VLOOKUP(Brut!CC38,Semaines!$F$2:$L$523,7,FALSE),IF($AE38=2019,VLOOKUP(Brut!CC38,Semaines!$G$2:$L$523,6,FALSE),IF($AE38=2020,VLOOKUP(Brut!CC38,Semaines!$H$2:$L$523,5,FALSE),IF($AE38=2021,VLOOKUP(Brut!CC38,Semaines!$I$2:$L$523,4,FALSE),IF($AE38=2022,VLOOKUP(Brut!CC38,Semaines!$J$2:$L$523,3,FALSE),""))))))))))),IF(BZ38="",IF($AE38=2013,VLOOKUP(Brut!CC38,Semaines!$A$2:$L$523,12,FALSE),IF($AE38=2014,VLOOKUP(Brut!CC38,Semaines!$B$2:$L$523,11,FALSE),IF($AE38=2015,VLOOKUP(Brut!CC38,Semaines!$C$2:$L$523,10,FALSE),IF($AE38=2016,VLOOKUP(Brut!CC38,Semaines!$D$2:$L$523,9,FALSE),IF($AE38=2017,VLOOKUP(Brut!CC38,Semaines!$E$2:$L$523,8,FALSE),IF($AE38=2018,VLOOKUP(Brut!CC38,Semaines!$F$2:$L$523,7,FALSE),IF($AE38=2019,VLOOKUP(Brut!CC38,Semaines!$G$2:$L$523,6,FALSE),IF($AE38=2020,VLOOKUP(Brut!CC38,Semaines!$H$2:$L$523,5,FALSE),IF($AE38=2021,VLOOKUP(Brut!CC38,Semaines!$I$2:$L$523,4,FALSE),IF($AE38=2022,VLOOKUP(Brut!CC38,Semaines!$J$2:$L$523,3,FALSE),"")))))))))),IF(BY38="","",IF($AE38=2013,VLOOKUP(Brut!CC38,Semaines!$A$2:$L$523,12,FALSE),IF($AE38=2014,VLOOKUP(Brut!CC38,Semaines!$B$2:$L$523,11,FALSE),IF($AE38=2015,VLOOKUP(Brut!CC38,Semaines!$C$2:$L$523,10,FALSE),IF($AE38=2016,VLOOKUP(Brut!CC38,Semaines!$D$2:$L$523,9,FALSE),IF($AE38=2017,VLOOKUP(Brut!CC38,Semaines!$E$2:$L$523,8,FALSE),IF($AE38=2018,VLOOKUP(Brut!CC38,Semaines!$F$2:$L$523,7,FALSE),IF($AE38=2019,VLOOKUP(Brut!CC38,Semaines!$G$2:$L$523,6,FALSE),IF($AE38=2020,VLOOKUP(Brut!CC38,Semaines!$H$2:$L$523,5,FALSE),IF($AE38=2021,VLOOKUP(Brut!CC38,Semaines!$I$2:$L$523,4,FALSE),IF($AE38=2022,VLOOKUP(Brut!CC38,Semaines!$J$2:$L$523,3,FALSE),""))))))))))))),IF(AND(MONTH(CB38)=12,_xlfn.ISOWEEKNUM(CB38)=1),YEAR(CB38)+1,YEAR(CB38)))</f>
        <v>2018</v>
      </c>
      <c r="CE38" s="132"/>
      <c r="CF38" s="133"/>
      <c r="CG38" s="118">
        <f>IF($AE38=2013,VLOOKUP(Brut!CG38,Semaines!$A$2:$L$523,11,FALSE),IF($AE38=2014,VLOOKUP(Brut!CG38,Semaines!$B$2:$L$523,10,FALSE),IF($AE38=2015,VLOOKUP(Brut!CG38,Semaines!$C$2:$L$523,9,FALSE),IF($AE38=2016,VLOOKUP(Brut!CG38,Semaines!$D$2:$L$523,8,FALSE),IF($AE38=2017,VLOOKUP(Brut!CG38,Semaines!$E$2:$L$523,7,FALSE),IF($AE38=2018,VLOOKUP(Brut!CG38,Semaines!$F$2:$L$523,6,FALSE),IF($AE38=2019,VLOOKUP(Brut!CG38,Semaines!$G$2:$L$523,5,FALSE),IF($AE38=2020,VLOOKUP(Brut!CG38,Semaines!$H$2:$L$523,4,FALSE),IF($AE38=2021,VLOOKUP(Brut!CG38,Semaines!$I$2:$L$523,3,FALSE),IF($AE38=2022,VLOOKUP(Brut!CG38,Semaines!$J$2:$L$523,2,FALSE),""))))))))))</f>
        <v>25</v>
      </c>
      <c r="CH38" s="119">
        <f>IF($AE38=2013,VLOOKUP(Brut!CG38,Semaines!$A$2:$L$523,12,FALSE),IF($AE38=2014,VLOOKUP(Brut!CG38,Semaines!$B$2:$L$523,11,FALSE),IF($AE38=2015,VLOOKUP(Brut!CG38,Semaines!$C$2:$L$523,10,FALSE),IF($AE38=2016,VLOOKUP(Brut!CG38,Semaines!$D$2:$L$523,9,FALSE),IF($AE38=2017,VLOOKUP(Brut!CG38,Semaines!$E$2:$L$523,8,FALSE),IF($AE38=2018,VLOOKUP(Brut!CG38,Semaines!$F$2:$L$523,7,FALSE),IF($AE38=2019,VLOOKUP(Brut!CG38,Semaines!$G$2:$L$523,6,FALSE),IF($AE38=2020,VLOOKUP(Brut!CG38,Semaines!$H$2:$L$523,5,FALSE),IF($AE38=2021,VLOOKUP(Brut!CG38,Semaines!$I$2:$L$523,4,FALSE),IF($AE38=2022,VLOOKUP(Brut!CG38,Semaines!$J$2:$L$523,3,FALSE),""))))))))))</f>
        <v>2018</v>
      </c>
      <c r="CI38" s="134"/>
      <c r="CJ38" s="133"/>
      <c r="CK38" s="208"/>
      <c r="CL38" s="118">
        <f>IF($AE38=2013,VLOOKUP(Brut!CL38,Semaines!$A$2:$L$523,11,FALSE),IF($AE38=2014,VLOOKUP(Brut!CL38,Semaines!$B$2:$L$523,10,FALSE),IF($AE38=2015,VLOOKUP(Brut!CL38,Semaines!$C$2:$L$523,9,FALSE),IF($AE38=2016,VLOOKUP(Brut!CL38,Semaines!$D$2:$L$523,8,FALSE),IF($AE38=2017,VLOOKUP(Brut!CL38,Semaines!$E$2:$L$523,7,FALSE),IF($AE38=2018,VLOOKUP(Brut!CL38,Semaines!$F$2:$L$523,6,FALSE),IF($AE38=2019,VLOOKUP(Brut!CL38,Semaines!$G$2:$L$523,5,FALSE),IF($AE38=2020,VLOOKUP(Brut!CL38,Semaines!$H$2:$L$523,4,FALSE),IF($AE38=2021,VLOOKUP(Brut!CL38,Semaines!$I$2:$L$523,3,FALSE),IF($AE38=2022,VLOOKUP(Brut!CL38,Semaines!$J$2:$L$523,2,FALSE),""))))))))))</f>
        <v>26</v>
      </c>
      <c r="CM38" s="119">
        <f>IF($AE38=2013,VLOOKUP(Brut!CL38,Semaines!$A$2:$L$523,12,FALSE),IF($AE38=2014,VLOOKUP(Brut!CL38,Semaines!$B$2:$L$523,11,FALSE),IF($AE38=2015,VLOOKUP(Brut!CL38,Semaines!$C$2:$L$523,10,FALSE),IF($AE38=2016,VLOOKUP(Brut!CL38,Semaines!$D$2:$L$523,9,FALSE),IF($AE38=2017,VLOOKUP(Brut!CL38,Semaines!$E$2:$L$523,8,FALSE),IF($AE38=2018,VLOOKUP(Brut!CL38,Semaines!$F$2:$L$523,7,FALSE),IF($AE38=2019,VLOOKUP(Brut!CL38,Semaines!$G$2:$L$523,6,FALSE),IF($AE38=2020,VLOOKUP(Brut!CL38,Semaines!$H$2:$L$523,5,FALSE),IF($AE38=2021,VLOOKUP(Brut!CL38,Semaines!$I$2:$L$523,4,FALSE),IF($AE38=2022,VLOOKUP(Brut!CL38,Semaines!$J$2:$L$523,3,FALSE),""))))))))))</f>
        <v>2018</v>
      </c>
      <c r="CN38" s="134"/>
      <c r="CO38" s="133"/>
      <c r="CP38" s="118">
        <f>IF($AE38=2013,VLOOKUP(Brut!CP38,Semaines!$A$2:$L$523,11,FALSE),IF($AE38=2014,VLOOKUP(Brut!CP38,Semaines!$B$2:$L$523,10,FALSE),IF($AE38=2015,VLOOKUP(Brut!CP38,Semaines!$C$2:$L$523,9,FALSE),IF($AE38=2016,VLOOKUP(Brut!CP38,Semaines!$D$2:$L$523,8,FALSE),IF($AE38=2017,VLOOKUP(Brut!CP38,Semaines!$E$2:$L$523,7,FALSE),IF($AE38=2018,VLOOKUP(Brut!CP38,Semaines!$F$2:$L$523,6,FALSE),IF($AE38=2019,VLOOKUP(Brut!CP38,Semaines!$G$2:$L$523,5,FALSE),IF($AE38=2020,VLOOKUP(Brut!CP38,Semaines!$H$2:$L$523,4,FALSE),IF($AE38=2021,VLOOKUP(Brut!CP38,Semaines!$I$2:$L$523,3,FALSE),IF($AE38=2022,VLOOKUP(Brut!CP38,Semaines!$J$2:$L$523,2,FALSE),""))))))))))</f>
        <v>26</v>
      </c>
      <c r="CQ38" s="119">
        <f>IF($AE38=2013,VLOOKUP(Brut!CP38,Semaines!$A$2:$L$523,12,FALSE),IF($AE38=2014,VLOOKUP(Brut!CP38,Semaines!$B$2:$L$523,11,FALSE),IF($AE38=2015,VLOOKUP(Brut!CP38,Semaines!$C$2:$L$523,10,FALSE),IF($AE38=2016,VLOOKUP(Brut!CP38,Semaines!$D$2:$L$523,9,FALSE),IF($AE38=2017,VLOOKUP(Brut!CP38,Semaines!$E$2:$L$523,8,FALSE),IF($AE38=2018,VLOOKUP(Brut!CP38,Semaines!$F$2:$L$523,7,FALSE),IF($AE38=2019,VLOOKUP(Brut!CP38,Semaines!$G$2:$L$523,6,FALSE),IF($AE38=2020,VLOOKUP(Brut!CP38,Semaines!$H$2:$L$523,5,FALSE),IF($AE38=2021,VLOOKUP(Brut!CP38,Semaines!$I$2:$L$523,4,FALSE),IF($AE38=2022,VLOOKUP(Brut!CP38,Semaines!$J$2:$L$523,3,FALSE),""))))))))))</f>
        <v>2018</v>
      </c>
      <c r="CR38" s="134"/>
      <c r="CS38" s="133"/>
      <c r="CT38" s="208"/>
      <c r="CU38" s="118">
        <f>IF($AE38=2013,VLOOKUP(Brut!CV38,Semaines!$A$2:$L$523,11,FALSE),IF($AE38=2014,VLOOKUP(Brut!CV38,Semaines!$B$2:$L$523,10,FALSE),IF($AE38=2015,VLOOKUP(Brut!CV38,Semaines!$C$2:$L$523,9,FALSE),IF($AE38=2016,VLOOKUP(Brut!CV38,Semaines!$D$2:$L$523,8,FALSE),IF($AE38=2017,VLOOKUP(Brut!CV38,Semaines!$E$2:$L$523,7,FALSE),IF($AE38=2018,VLOOKUP(Brut!CV38,Semaines!$F$2:$L$523,6,FALSE),IF($AE38=2019,VLOOKUP(Brut!CV38,Semaines!$G$2:$L$523,5,FALSE),IF($AE38=2020,VLOOKUP(Brut!CV38,Semaines!$H$2:$L$523,4,FALSE),IF($AE38=2021,VLOOKUP(Brut!CV38,Semaines!$I$2:$L$523,3,FALSE),IF($AE38=2022,VLOOKUP(Brut!CV38,Semaines!$J$2:$L$523,2,FALSE),""))))))))))</f>
        <v>26</v>
      </c>
      <c r="CV38" s="119">
        <f>IF($AE38=2013,VLOOKUP(Brut!CV38,Semaines!$A$2:$L$523,12,FALSE),IF($AE38=2014,VLOOKUP(Brut!CV38,Semaines!$B$2:$L$523,11,FALSE),IF($AE38=2015,VLOOKUP(Brut!CV38,Semaines!$C$2:$L$523,10,FALSE),IF($AE38=2016,VLOOKUP(Brut!CV38,Semaines!$D$2:$L$523,9,FALSE),IF($AE38=2017,VLOOKUP(Brut!CV38,Semaines!$E$2:$L$523,8,FALSE),IF($AE38=2018,VLOOKUP(Brut!CV38,Semaines!$F$2:$L$523,7,FALSE),IF($AE38=2019,VLOOKUP(Brut!CV38,Semaines!$G$2:$L$523,6,FALSE),IF($AE38=2020,VLOOKUP(Brut!CV38,Semaines!$H$2:$L$523,5,FALSE),IF($AE38=2021,VLOOKUP(Brut!CV38,Semaines!$I$2:$L$523,4,FALSE),IF($AE38=2022,VLOOKUP(Brut!CV38,Semaines!$J$2:$L$523,3,FALSE),""))))))))))</f>
        <v>2018</v>
      </c>
      <c r="CW38" s="134"/>
      <c r="CX38" s="133"/>
      <c r="CY38" s="208"/>
      <c r="CZ38" s="118">
        <f>IF($AE38=2013,VLOOKUP(Brut!DB38,Semaines!$A$2:$L$523,11,FALSE),IF($AE38=2014,VLOOKUP(Brut!DB38,Semaines!$B$2:$L$523,10,FALSE),IF($AE38=2015,VLOOKUP(Brut!DB38,Semaines!$C$2:$L$523,9,FALSE),IF($AE38=2016,VLOOKUP(Brut!DB38,Semaines!$D$2:$L$523,8,FALSE),IF($AE38=2017,VLOOKUP(Brut!DB38,Semaines!$E$2:$L$523,7,FALSE),IF($AE38=2018,VLOOKUP(Brut!DB38,Semaines!$F$2:$L$523,6,FALSE),IF($AE38=2019,VLOOKUP(Brut!DB38,Semaines!$G$2:$L$523,5,FALSE),IF($AE38=2020,VLOOKUP(Brut!DB38,Semaines!$H$2:$L$523,4,FALSE),IF($AE38=2021,VLOOKUP(Brut!DB38,Semaines!$I$2:$L$523,3,FALSE),IF($AE38=2022,VLOOKUP(Brut!DB38,Semaines!$J$2:$L$523,2,FALSE),""))))))))))</f>
        <v>26</v>
      </c>
      <c r="DA38" s="119">
        <f>IF($AE38=2013,VLOOKUP(Brut!DB38,Semaines!$A$2:$L$523,12,FALSE),IF($AE38=2014,VLOOKUP(Brut!DB38,Semaines!$B$2:$L$523,11,FALSE),IF($AE38=2015,VLOOKUP(Brut!DB38,Semaines!$C$2:$L$523,10,FALSE),IF($AE38=2016,VLOOKUP(Brut!DB38,Semaines!$D$2:$L$523,9,FALSE),IF($AE38=2017,VLOOKUP(Brut!DB38,Semaines!$E$2:$L$523,8,FALSE),IF($AE38=2018,VLOOKUP(Brut!DB38,Semaines!$F$2:$L$523,7,FALSE),IF($AE38=2019,VLOOKUP(Brut!DB38,Semaines!$G$2:$L$523,6,FALSE),IF($AE38=2020,VLOOKUP(Brut!DB38,Semaines!$H$2:$L$523,5,FALSE),IF($AE38=2021,VLOOKUP(Brut!DB38,Semaines!$I$2:$L$523,4,FALSE),IF($AE38=2022,VLOOKUP(Brut!DB38,Semaines!$J$2:$L$523,3,FALSE),""))))))))))</f>
        <v>2018</v>
      </c>
      <c r="DB38" s="134"/>
      <c r="DC38" s="133"/>
      <c r="DD38" s="210"/>
      <c r="DE38" s="209"/>
      <c r="DF38" s="208"/>
      <c r="DG38" s="118">
        <f>IF($AE38=2013,VLOOKUP(Brut!DI38,Semaines!$A$2:$L$523,11,FALSE),IF($AE38=2014,VLOOKUP(Brut!DI38,Semaines!$B$2:$L$523,10,FALSE),IF($AE38=2015,VLOOKUP(Brut!DI38,Semaines!$C$2:$L$523,9,FALSE),IF($AE38=2016,VLOOKUP(Brut!DI38,Semaines!$D$2:$L$523,8,FALSE),IF($AE38=2017,VLOOKUP(Brut!DI38,Semaines!$E$2:$L$523,7,FALSE),IF($AE38=2018,VLOOKUP(Brut!DI38,Semaines!$F$2:$L$523,6,FALSE),IF($AE38=2019,VLOOKUP(Brut!DI38,Semaines!$G$2:$L$523,5,FALSE),IF($AE38=2020,VLOOKUP(Brut!DI38,Semaines!$H$2:$L$523,4,FALSE),IF($AE38=2021,VLOOKUP(Brut!DI38,Semaines!$I$2:$L$523,3,FALSE),IF($AE38=2022,VLOOKUP(Brut!DI38,Semaines!$J$2:$L$523,2,FALSE),""))))))))))</f>
        <v>27</v>
      </c>
      <c r="DH38" s="119">
        <f>IF($AE38=2013,VLOOKUP(Brut!DI38,Semaines!$A$2:$L$523,12,FALSE),IF($AE38=2014,VLOOKUP(Brut!DI38,Semaines!$B$2:$L$523,11,FALSE),IF($AE38=2015,VLOOKUP(Brut!DI38,Semaines!$C$2:$L$523,10,FALSE),IF($AE38=2016,VLOOKUP(Brut!DI38,Semaines!$D$2:$L$523,9,FALSE),IF($AE38=2017,VLOOKUP(Brut!DI38,Semaines!$E$2:$L$523,8,FALSE),IF($AE38=2018,VLOOKUP(Brut!DI38,Semaines!$F$2:$L$523,7,FALSE),IF($AE38=2019,VLOOKUP(Brut!DI38,Semaines!$G$2:$L$523,6,FALSE),IF($AE38=2020,VLOOKUP(Brut!DI38,Semaines!$H$2:$L$523,5,FALSE),IF($AE38=2021,VLOOKUP(Brut!DI38,Semaines!$I$2:$L$523,4,FALSE),IF($AE38=2022,VLOOKUP(Brut!DI38,Semaines!$J$2:$L$523,3,FALSE),""))))))))))</f>
        <v>2018</v>
      </c>
      <c r="DI38" s="134"/>
      <c r="DJ38" s="133"/>
      <c r="DK38" s="208"/>
      <c r="DL38" s="118">
        <f>IF($AE38=2013,VLOOKUP(Brut!DN38,Semaines!$A$2:$L$523,11,FALSE),IF($AE38=2014,VLOOKUP(Brut!DN38,Semaines!$B$2:$L$523,10,FALSE),IF($AE38=2015,VLOOKUP(Brut!DN38,Semaines!$C$2:$L$523,9,FALSE),IF($AE38=2016,VLOOKUP(Brut!DN38,Semaines!$D$2:$L$523,8,FALSE),IF($AE38=2017,VLOOKUP(Brut!DN38,Semaines!$E$2:$L$523,7,FALSE),IF($AE38=2018,VLOOKUP(Brut!DN38,Semaines!$F$2:$L$523,6,FALSE),IF($AE38=2019,VLOOKUP(Brut!DN38,Semaines!$G$2:$L$523,5,FALSE),IF($AE38=2020,VLOOKUP(Brut!DN38,Semaines!$H$2:$L$523,4,FALSE),IF($AE38=2021,VLOOKUP(Brut!DN38,Semaines!$I$2:$L$523,3,FALSE),IF($AE38=2022,VLOOKUP(Brut!DN38,Semaines!$J$2:$L$523,2,FALSE),""))))))))))</f>
        <v>28</v>
      </c>
      <c r="DM38" s="119">
        <f>IF($AE38=2013,VLOOKUP(Brut!DN38,Semaines!$A$2:$L$523,12,FALSE),IF($AE38=2014,VLOOKUP(Brut!DN38,Semaines!$B$2:$L$523,11,FALSE),IF($AE38=2015,VLOOKUP(Brut!DN38,Semaines!$C$2:$L$523,10,FALSE),IF($AE38=2016,VLOOKUP(Brut!DN38,Semaines!$D$2:$L$523,9,FALSE),IF($AE38=2017,VLOOKUP(Brut!DN38,Semaines!$E$2:$L$523,8,FALSE),IF($AE38=2018,VLOOKUP(Brut!DN38,Semaines!$F$2:$L$523,7,FALSE),IF($AE38=2019,VLOOKUP(Brut!DN38,Semaines!$G$2:$L$523,6,FALSE),IF($AE38=2020,VLOOKUP(Brut!DN38,Semaines!$H$2:$L$523,5,FALSE),IF($AE38=2021,VLOOKUP(Brut!DN38,Semaines!$I$2:$L$523,4,FALSE),IF($AE38=2022,VLOOKUP(Brut!DN38,Semaines!$J$2:$L$523,3,FALSE),""))))))))))</f>
        <v>2018</v>
      </c>
      <c r="DN38" s="134"/>
      <c r="DO38" s="133"/>
      <c r="DP38" s="208"/>
      <c r="DQ38" s="209"/>
      <c r="DR38" s="208"/>
      <c r="DS38" s="118">
        <f>IF($AE38=2013,VLOOKUP(Brut!DU38,Semaines!$A$2:$L$523,11,FALSE),IF($AE38=2014,VLOOKUP(Brut!DU38,Semaines!$B$2:$L$523,10,FALSE),IF($AE38=2015,VLOOKUP(Brut!DU38,Semaines!$C$2:$L$523,9,FALSE),IF($AE38=2016,VLOOKUP(Brut!DU38,Semaines!$D$2:$L$523,8,FALSE),IF($AE38=2017,VLOOKUP(Brut!DU38,Semaines!$E$2:$L$523,7,FALSE),IF($AE38=2018,VLOOKUP(Brut!DU38,Semaines!$F$2:$L$523,6,FALSE),IF($AE38=2019,VLOOKUP(Brut!DU38,Semaines!$G$2:$L$523,5,FALSE),IF($AE38=2020,VLOOKUP(Brut!DU38,Semaines!$H$2:$L$523,4,FALSE),IF($AE38=2021,VLOOKUP(Brut!DU38,Semaines!$I$2:$L$523,3,FALSE),IF($AE38=2022,VLOOKUP(Brut!DU38,Semaines!$J$2:$L$523,2,FALSE),""))))))))))</f>
        <v>28</v>
      </c>
      <c r="DT38" s="119">
        <f>IF($AE38=2013,VLOOKUP(Brut!DU38,Semaines!$A$2:$L$523,12,FALSE),IF($AE38=2014,VLOOKUP(Brut!DU38,Semaines!$B$2:$L$523,11,FALSE),IF($AE38=2015,VLOOKUP(Brut!DU38,Semaines!$C$2:$L$523,10,FALSE),IF($AE38=2016,VLOOKUP(Brut!DU38,Semaines!$D$2:$L$523,9,FALSE),IF($AE38=2017,VLOOKUP(Brut!DU38,Semaines!$E$2:$L$523,8,FALSE),IF($AE38=2018,VLOOKUP(Brut!DU38,Semaines!$F$2:$L$523,7,FALSE),IF($AE38=2019,VLOOKUP(Brut!DU38,Semaines!$G$2:$L$523,6,FALSE),IF($AE38=2020,VLOOKUP(Brut!DU38,Semaines!$H$2:$L$523,5,FALSE),IF($AE38=2021,VLOOKUP(Brut!DU38,Semaines!$I$2:$L$523,4,FALSE),IF($AE38=2022,VLOOKUP(Brut!DU38,Semaines!$J$2:$L$523,3,FALSE),""))))))))))</f>
        <v>2018</v>
      </c>
      <c r="DU38" s="134"/>
      <c r="DV38" s="133"/>
      <c r="DW38" s="118">
        <f>IF($AE38=2013,VLOOKUP(Brut!DY38,Semaines!$A$2:$L$523,11,FALSE),IF($AE38=2014,VLOOKUP(Brut!DY38,Semaines!$B$2:$L$523,10,FALSE),IF($AE38=2015,VLOOKUP(Brut!DY38,Semaines!$C$2:$L$523,9,FALSE),IF($AE38=2016,VLOOKUP(Brut!DY38,Semaines!$D$2:$L$523,8,FALSE),IF($AE38=2017,VLOOKUP(Brut!DY38,Semaines!$E$2:$L$523,7,FALSE),IF($AE38=2018,VLOOKUP(Brut!DY38,Semaines!$F$2:$L$523,6,FALSE),IF($AE38=2019,VLOOKUP(Brut!DY38,Semaines!$G$2:$L$523,5,FALSE),IF($AE38=2020,VLOOKUP(Brut!DY38,Semaines!$H$2:$L$523,4,FALSE),IF($AE38=2021,VLOOKUP(Brut!DY38,Semaines!$I$2:$L$523,3,FALSE),IF($AE38=2022,VLOOKUP(Brut!DY38,Semaines!$J$2:$L$523,2,FALSE),""))))))))))</f>
        <v>29</v>
      </c>
      <c r="DX38" s="119">
        <f>IF($AE38=2013,VLOOKUP(Brut!DY38,Semaines!$A$2:$L$523,12,FALSE),IF($AE38=2014,VLOOKUP(Brut!DY38,Semaines!$B$2:$L$523,11,FALSE),IF($AE38=2015,VLOOKUP(Brut!DY38,Semaines!$C$2:$L$523,10,FALSE),IF($AE38=2016,VLOOKUP(Brut!DY38,Semaines!$D$2:$L$523,9,FALSE),IF($AE38=2017,VLOOKUP(Brut!DY38,Semaines!$E$2:$L$523,8,FALSE),IF($AE38=2018,VLOOKUP(Brut!DY38,Semaines!$F$2:$L$523,7,FALSE),IF($AE38=2019,VLOOKUP(Brut!DY38,Semaines!$G$2:$L$523,6,FALSE),IF($AE38=2020,VLOOKUP(Brut!DY38,Semaines!$H$2:$L$523,5,FALSE),IF($AE38=2021,VLOOKUP(Brut!DY38,Semaines!$I$2:$L$523,4,FALSE),IF($AE38=2022,VLOOKUP(Brut!DY38,Semaines!$J$2:$L$523,3,FALSE),""))))))))))</f>
        <v>2018</v>
      </c>
      <c r="DY38" s="134"/>
      <c r="DZ38" s="133"/>
      <c r="EA38" s="118">
        <f>IF($AE38=2013,VLOOKUP(Brut!EC38,Semaines!$A$2:$L$523,11,FALSE),IF($AE38=2014,VLOOKUP(Brut!EC38,Semaines!$B$2:$L$523,10,FALSE),IF($AE38=2015,VLOOKUP(Brut!EC38,Semaines!$C$2:$L$523,9,FALSE),IF($AE38=2016,VLOOKUP(Brut!EC38,Semaines!$D$2:$L$523,8,FALSE),IF($AE38=2017,VLOOKUP(Brut!EC38,Semaines!$E$2:$L$523,7,FALSE),IF($AE38=2018,VLOOKUP(Brut!EC38,Semaines!$F$2:$L$523,6,FALSE),IF($AE38=2019,VLOOKUP(Brut!EC38,Semaines!$G$2:$L$523,5,FALSE),IF($AE38=2020,VLOOKUP(Brut!EC38,Semaines!$H$2:$L$523,4,FALSE),IF($AE38=2021,VLOOKUP(Brut!EC38,Semaines!$I$2:$L$523,3,FALSE),IF($AE38=2022,VLOOKUP(Brut!EC38,Semaines!$J$2:$L$523,2,FALSE),""))))))))))</f>
        <v>29</v>
      </c>
      <c r="EB38" s="119">
        <f>IF($AE38=2013,VLOOKUP(Brut!EC38,Semaines!$A$2:$L$523,12,FALSE),IF($AE38=2014,VLOOKUP(Brut!EC38,Semaines!$B$2:$L$523,11,FALSE),IF($AE38=2015,VLOOKUP(Brut!EC38,Semaines!$C$2:$L$523,10,FALSE),IF($AE38=2016,VLOOKUP(Brut!EC38,Semaines!$D$2:$L$523,9,FALSE),IF($AE38=2017,VLOOKUP(Brut!EC38,Semaines!$E$2:$L$523,8,FALSE),IF($AE38=2018,VLOOKUP(Brut!EC38,Semaines!$F$2:$L$523,7,FALSE),IF($AE38=2019,VLOOKUP(Brut!EC38,Semaines!$G$2:$L$523,6,FALSE),IF($AE38=2020,VLOOKUP(Brut!EC38,Semaines!$H$2:$L$523,5,FALSE),IF($AE38=2021,VLOOKUP(Brut!EC38,Semaines!$I$2:$L$523,4,FALSE),IF($AE38=2022,VLOOKUP(Brut!EC38,Semaines!$J$2:$L$523,3,FALSE),""))))))))))</f>
        <v>2018</v>
      </c>
      <c r="EC38" s="134"/>
      <c r="ED38" s="133"/>
      <c r="EE38" s="118">
        <f>IF($AE38=2013,VLOOKUP(Brut!EG38,Semaines!$A$2:$L$523,11,FALSE),IF($AE38=2014,VLOOKUP(Brut!EG38,Semaines!$B$2:$L$523,10,FALSE),IF($AE38=2015,VLOOKUP(Brut!EG38,Semaines!$C$2:$L$523,9,FALSE),IF($AE38=2016,VLOOKUP(Brut!EG38,Semaines!$D$2:$L$523,8,FALSE),IF($AE38=2017,VLOOKUP(Brut!EG38,Semaines!$E$2:$L$523,7,FALSE),IF($AE38=2018,VLOOKUP(Brut!EG38,Semaines!$F$2:$L$523,6,FALSE),IF($AE38=2019,VLOOKUP(Brut!EG38,Semaines!$G$2:$L$523,5,FALSE),IF($AE38=2020,VLOOKUP(Brut!EG38,Semaines!$H$2:$L$523,4,FALSE),IF($AE38=2021,VLOOKUP(Brut!EG38,Semaines!$I$2:$L$523,3,FALSE),IF($AE38=2022,VLOOKUP(Brut!EG38,Semaines!$J$2:$L$523,2,FALSE),""))))))))))</f>
        <v>29</v>
      </c>
      <c r="EF38" s="119">
        <f>IF($AE38=2013,VLOOKUP(Brut!EG38,Semaines!$A$2:$L$523,12,FALSE),IF($AE38=2014,VLOOKUP(Brut!EG38,Semaines!$B$2:$L$523,11,FALSE),IF($AE38=2015,VLOOKUP(Brut!EG38,Semaines!$C$2:$L$523,10,FALSE),IF($AE38=2016,VLOOKUP(Brut!EG38,Semaines!$D$2:$L$523,9,FALSE),IF($AE38=2017,VLOOKUP(Brut!EG38,Semaines!$E$2:$L$523,8,FALSE),IF($AE38=2018,VLOOKUP(Brut!EG38,Semaines!$F$2:$L$523,7,FALSE),IF($AE38=2019,VLOOKUP(Brut!EG38,Semaines!$G$2:$L$523,6,FALSE),IF($AE38=2020,VLOOKUP(Brut!EG38,Semaines!$H$2:$L$523,5,FALSE),IF($AE38=2021,VLOOKUP(Brut!EG38,Semaines!$I$2:$L$523,4,FALSE),IF($AE38=2022,VLOOKUP(Brut!EG38,Semaines!$J$2:$L$523,3,FALSE),""))))))))))</f>
        <v>2018</v>
      </c>
      <c r="EG38" s="134"/>
      <c r="EH38" s="133"/>
      <c r="EI38" s="130">
        <f>IF(Import!AU28=0,"",Import!AU28)</f>
        <v>43390</v>
      </c>
      <c r="EJ38" s="118">
        <f t="array" ref="EJ38">IFERROR(IF(EI38="",IF(EG38="",IF(EE38="","",IF($AE38=2013,VLOOKUP(Brut!EG38+1,Semaines!$A$2:$L$523,11,FALSE),IF($AE38=2014,VLOOKUP(Brut!EG38+1,Semaines!$B$2:$L$523,10,FALSE),IF($AE38=2015,VLOOKUP(Brut!EG38+1,Semaines!$C$2:$L$523,9,FALSE),IF($AE38=2016,VLOOKUP(Brut!EG38+1,Semaines!$D$2:$L$523,8,FALSE),IF($AE38=2017,VLOOKUP(Brut!EG38+1,Semaines!$E$2:$L$523,7,FALSE),IF($AE38=2018,VLOOKUP(Brut!EG38+1,Semaines!$F$2:$L$523,6,FALSE),IF($AE38=2019,VLOOKUP(Brut!EG38+1,Semaines!$G$2:$L$523,5,FALSE),IF($AE38=2020,VLOOKUP(Brut!EG38+1,Semaines!$H$2:$L$523,4,FALSE),IF($AE38=2021,VLOOKUP(Brut!EG38+1,Semaines!$I$2:$L$523,3,FALSE),IF($AE38=2022,VLOOKUP(Brut!EG38+1,Semaines!$J$2:$L$523,2,FALSE),""))))))))))),IF(EH38="",IF($AE38=2013,VLOOKUP(Brut!EG38+1,Semaines!$A$2:$L$523,11,FALSE),IF($AE38=2014,VLOOKUP(Brut!EG38+1,Semaines!$B$2:$L$523,10,FALSE),IF($AE38=2015,VLOOKUP(Brut!EG38+1,Semaines!$C$2:$L$523,9,FALSE),IF($AE38=2016,VLOOKUP(Brut!EG38+1,Semaines!$D$2:$L$523,8,FALSE),IF($AE38=2017,VLOOKUP(Brut!EG38+1,Semaines!$E$2:$L$523,7,FALSE),IF($AE38=2018,VLOOKUP(Brut!EG38+1,Semaines!$F$2:$L$523,6,FALSE),IF($AE38=2019,VLOOKUP(Brut!EG38+1,Semaines!$G$2:$L$523,5,FALSE),IF($AE38=2020,VLOOKUP(Brut!EG38+1,Semaines!$H$2:$L$523,4,FALSE),IF($AE38=2021,VLOOKUP(Brut!EG38+1,Semaines!$I$2:$L$523,3,FALSE),IF($AE38=2022,VLOOKUP(Brut!EG38+1,Semaines!$J$2:$L$523,2,FALSE),"")))))))))),IF($AE38=2013,VLOOKUP(Brut!EI38+1,Semaines!$A$2:$L$523,11,FALSE),IF($AE38=2014,VLOOKUP(Brut!EI38+1,Semaines!$B$2:$L$523,10,FALSE),IF($AE38=2015,VLOOKUP(Brut!EI38+1,Semaines!$C$2:$L$523,9,FALSE),IF($AE38=2016,VLOOKUP(Brut!EI38+1,Semaines!$D$2:$L$523,8,FALSE),IF($AE38=2017,VLOOKUP(Brut!EI38+1,Semaines!$E$2:$L$523,7,FALSE),IF($AE38=2018,VLOOKUP(Brut!EI38+1,Semaines!$F$2:$L$523,6,FALSE),IF($AE38=2019,VLOOKUP(Brut!EI38+1,Semaines!$G$2:$L$523,5,FALSE),IF($AE38=2020,VLOOKUP(Brut!EI38+1,Semaines!$H$2:$L$523,4,FALSE),IF($AE38=2021,VLOOKUP(Brut!EI38+1,Semaines!$I$2:$L$523,3,FALSE),IF($AE38=2022,VLOOKUP(Brut!EI38+1,Semaines!$J$2:$L$523,2,FALSE),"")))))))))))),_xlfn.ISOWEEKNUM(EI38)),"")</f>
        <v>42</v>
      </c>
      <c r="EK38" s="119">
        <f>IF(EI38="",IF(EH38="",IF(EF38="","",IF($AE38=2013,VLOOKUP(Brut!EL38,Semaines!$A$2:$L$523,12,FALSE),IF($AE38=2014,VLOOKUP(Brut!EL38,Semaines!$B$2:$L$523,11,FALSE),IF($AE38=2015,VLOOKUP(Brut!EL38,Semaines!$C$2:$L$523,10,FALSE),IF($AE38=2016,VLOOKUP(Brut!EL38,Semaines!$D$2:$L$523,9,FALSE),IF($AE38=2017,VLOOKUP(Brut!EL38,Semaines!$E$2:$L$523,8,FALSE),IF($AE38=2018,VLOOKUP(Brut!EL38,Semaines!$F$2:$L$523,7,FALSE),IF($AE38=2019,VLOOKUP(Brut!EL38,Semaines!$G$2:$L$523,6,FALSE),IF($AE38=2020,VLOOKUP(Brut!EL38,Semaines!$H$2:$L$523,5,FALSE),IF($AE38=2021,VLOOKUP(Brut!EL38,Semaines!$I$2:$L$523,4,FALSE),IF($AE38=2022,VLOOKUP(Brut!EL38,Semaines!$J$2:$L$523,3,FALSE),""))))))))))),IF(EG38="",IF($AE38=2013,VLOOKUP(Brut!EL38,Semaines!$A$2:$L$523,12,FALSE),IF($AE38=2014,VLOOKUP(Brut!EL38,Semaines!$B$2:$L$523,11,FALSE),IF($AE38=2015,VLOOKUP(Brut!EL38,Semaines!$C$2:$L$523,10,FALSE),IF($AE38=2016,VLOOKUP(Brut!EL38,Semaines!$D$2:$L$523,9,FALSE),IF($AE38=2017,VLOOKUP(Brut!EL38,Semaines!$E$2:$L$523,8,FALSE),IF($AE38=2018,VLOOKUP(Brut!EL38,Semaines!$F$2:$L$523,7,FALSE),IF($AE38=2019,VLOOKUP(Brut!EL38,Semaines!$G$2:$L$523,6,FALSE),IF($AE38=2020,VLOOKUP(Brut!EL38,Semaines!$H$2:$L$523,5,FALSE),IF($AE38=2021,VLOOKUP(Brut!EL38,Semaines!$I$2:$L$523,4,FALSE),IF($AE38=2022,VLOOKUP(Brut!EL38,Semaines!$J$2:$L$523,3,FALSE),"")))))))))),IF(EF38="","",IF($AE38=2013,VLOOKUP(Brut!EL38,Semaines!$A$2:$L$523,12,FALSE),IF($AE38=2014,VLOOKUP(Brut!EL38,Semaines!$B$2:$L$523,11,FALSE),IF($AE38=2015,VLOOKUP(Brut!EL38,Semaines!$C$2:$L$523,10,FALSE),IF($AE38=2016,VLOOKUP(Brut!EL38,Semaines!$D$2:$L$523,9,FALSE),IF($AE38=2017,VLOOKUP(Brut!EL38,Semaines!$E$2:$L$523,8,FALSE),IF($AE38=2018,VLOOKUP(Brut!EL38,Semaines!$F$2:$L$523,7,FALSE),IF($AE38=2019,VLOOKUP(Brut!EL38,Semaines!$G$2:$L$523,6,FALSE),IF($AE38=2020,VLOOKUP(Brut!EL38,Semaines!$H$2:$L$523,5,FALSE),IF($AE38=2021,VLOOKUP(Brut!EL38,Semaines!$I$2:$L$523,4,FALSE),IF($AE38=2022,VLOOKUP(Brut!EL38,Semaines!$J$2:$L$523,3,FALSE),""))))))))))))),IF(AND(MONTH(EI38)=12,_xlfn.ISOWEEKNUM(EI38)=1),YEAR(EI38)+1,YEAR(EI38)))</f>
        <v>2018</v>
      </c>
      <c r="EL38" s="135"/>
      <c r="EM38" s="136"/>
      <c r="EN38" s="210"/>
      <c r="EO38" s="209"/>
      <c r="EP38" s="208"/>
      <c r="EQ38" s="118">
        <f>IF($AE38=2013,VLOOKUP(Brut!ES38,Semaines!$A$2:$L$523,11,FALSE),IF($AE38=2014,VLOOKUP(Brut!ES38,Semaines!$B$2:$L$523,10,FALSE),IF($AE38=2015,VLOOKUP(Brut!ES38,Semaines!$C$2:$L$523,9,FALSE),IF($AE38=2016,VLOOKUP(Brut!ES38,Semaines!$D$2:$L$523,8,FALSE),IF($AE38=2017,VLOOKUP(Brut!ES38,Semaines!$E$2:$L$523,7,FALSE),IF($AE38=2018,VLOOKUP(Brut!ES38,Semaines!$F$2:$L$523,6,FALSE),IF($AE38=2019,VLOOKUP(Brut!ES38,Semaines!$G$2:$L$523,5,FALSE),IF($AE38=2020,VLOOKUP(Brut!ES38,Semaines!$H$2:$L$523,4,FALSE),IF($AE38=2021,VLOOKUP(Brut!ES38,Semaines!$I$2:$L$523,3,FALSE),IF($AE38=2022,VLOOKUP(Brut!ES38,Semaines!$J$2:$L$523,2,FALSE),""))))))))))</f>
        <v>30</v>
      </c>
      <c r="ER38" s="119">
        <f>IF($AE38=2013,VLOOKUP(Brut!ES38,Semaines!$A$2:$L$523,12,FALSE),IF($AE38=2014,VLOOKUP(Brut!ES38,Semaines!$B$2:$L$523,11,FALSE),IF($AE38=2015,VLOOKUP(Brut!ES38,Semaines!$C$2:$L$523,10,FALSE),IF($AE38=2016,VLOOKUP(Brut!ES38,Semaines!$D$2:$L$523,9,FALSE),IF($AE38=2017,VLOOKUP(Brut!ES38,Semaines!$E$2:$L$523,8,FALSE),IF($AE38=2018,VLOOKUP(Brut!ES38,Semaines!$F$2:$L$523,7,FALSE),IF($AE38=2019,VLOOKUP(Brut!ES38,Semaines!$G$2:$L$523,6,FALSE),IF($AE38=2020,VLOOKUP(Brut!ES38,Semaines!$H$2:$L$523,5,FALSE),IF($AE38=2021,VLOOKUP(Brut!ES38,Semaines!$I$2:$L$523,4,FALSE),IF($AE38=2022,VLOOKUP(Brut!ES38,Semaines!$J$2:$L$523,3,FALSE),""))))))))))</f>
        <v>2018</v>
      </c>
      <c r="ES38" s="134"/>
      <c r="ET38" s="133"/>
      <c r="EU38" s="118">
        <f>IF($AE38=2013,VLOOKUP(Brut!EW38,Semaines!$A$2:$L$523,11,FALSE),IF($AE38=2014,VLOOKUP(Brut!EW38,Semaines!$B$2:$L$523,10,FALSE),IF($AE38=2015,VLOOKUP(Brut!EW38,Semaines!$C$2:$L$523,9,FALSE),IF($AE38=2016,VLOOKUP(Brut!EW38,Semaines!$D$2:$L$523,8,FALSE),IF($AE38=2017,VLOOKUP(Brut!EW38,Semaines!$E$2:$L$523,7,FALSE),IF($AE38=2018,VLOOKUP(Brut!EW38,Semaines!$F$2:$L$523,6,FALSE),IF($AE38=2019,VLOOKUP(Brut!EW38,Semaines!$G$2:$L$523,5,FALSE),IF($AE38=2020,VLOOKUP(Brut!EW38,Semaines!$H$2:$L$523,4,FALSE),IF($AE38=2021,VLOOKUP(Brut!EW38,Semaines!$I$2:$L$523,3,FALSE),IF($AE38=2022,VLOOKUP(Brut!EW38,Semaines!$J$2:$L$523,2,FALSE),""))))))))))</f>
        <v>31</v>
      </c>
      <c r="EV38" s="119">
        <f>IF($AE38=2013,VLOOKUP(Brut!EW38,Semaines!$A$2:$L$523,12,FALSE),IF($AE38=2014,VLOOKUP(Brut!EW38,Semaines!$B$2:$L$523,11,FALSE),IF($AE38=2015,VLOOKUP(Brut!EW38,Semaines!$C$2:$L$523,10,FALSE),IF($AE38=2016,VLOOKUP(Brut!EW38,Semaines!$D$2:$L$523,9,FALSE),IF($AE38=2017,VLOOKUP(Brut!EW38,Semaines!$E$2:$L$523,8,FALSE),IF($AE38=2018,VLOOKUP(Brut!EW38,Semaines!$F$2:$L$523,7,FALSE),IF($AE38=2019,VLOOKUP(Brut!EW38,Semaines!$G$2:$L$523,6,FALSE),IF($AE38=2020,VLOOKUP(Brut!EW38,Semaines!$H$2:$L$523,5,FALSE),IF($AE38=2021,VLOOKUP(Brut!EW38,Semaines!$I$2:$L$523,4,FALSE),IF($AE38=2022,VLOOKUP(Brut!EW38,Semaines!$J$2:$L$523,3,FALSE),""))))))))))</f>
        <v>2018</v>
      </c>
      <c r="EW38" s="134"/>
      <c r="EX38" s="133"/>
      <c r="EY38" s="208"/>
      <c r="EZ38" s="118">
        <f>IF($AE38=2013,VLOOKUP(Brut!FB38,Semaines!$A$2:$L$523,11,FALSE),IF($AE38=2014,VLOOKUP(Brut!FB38,Semaines!$B$2:$L$523,10,FALSE),IF($AE38=2015,VLOOKUP(Brut!FB38,Semaines!$C$2:$L$523,9,FALSE),IF($AE38=2016,VLOOKUP(Brut!FB38,Semaines!$D$2:$L$523,8,FALSE),IF($AE38=2017,VLOOKUP(Brut!FB38,Semaines!$E$2:$L$523,7,FALSE),IF($AE38=2018,VLOOKUP(Brut!FB38,Semaines!$F$2:$L$523,6,FALSE),IF($AE38=2019,VLOOKUP(Brut!FB38,Semaines!$G$2:$L$523,5,FALSE),IF($AE38=2020,VLOOKUP(Brut!FB38,Semaines!$H$2:$L$523,4,FALSE),IF($AE38=2021,VLOOKUP(Brut!FB38,Semaines!$I$2:$L$523,3,FALSE),IF($AE38=2022,VLOOKUP(Brut!FB38,Semaines!$J$2:$L$523,2,FALSE),""))))))))))</f>
        <v>31</v>
      </c>
      <c r="FA38" s="119">
        <f>IF($AE38=2013,VLOOKUP(Brut!FB38,Semaines!$A$2:$L$523,12,FALSE),IF($AE38=2014,VLOOKUP(Brut!FB38,Semaines!$B$2:$L$523,11,FALSE),IF($AE38=2015,VLOOKUP(Brut!FB38,Semaines!$C$2:$L$523,10,FALSE),IF($AE38=2016,VLOOKUP(Brut!FB38,Semaines!$D$2:$L$523,9,FALSE),IF($AE38=2017,VLOOKUP(Brut!FB38,Semaines!$E$2:$L$523,8,FALSE),IF($AE38=2018,VLOOKUP(Brut!FB38,Semaines!$F$2:$L$523,7,FALSE),IF($AE38=2019,VLOOKUP(Brut!FB38,Semaines!$G$2:$L$523,6,FALSE),IF($AE38=2020,VLOOKUP(Brut!FB38,Semaines!$H$2:$L$523,5,FALSE),IF($AE38=2021,VLOOKUP(Brut!FB38,Semaines!$I$2:$L$523,4,FALSE),IF($AE38=2022,VLOOKUP(Brut!FB38,Semaines!$J$2:$L$523,3,FALSE),""))))))))))</f>
        <v>2018</v>
      </c>
      <c r="FB38" s="134"/>
      <c r="FC38" s="133"/>
      <c r="FD38" s="210"/>
      <c r="FE38" s="209"/>
      <c r="FF38" s="118">
        <f>IF($AE38=2013,VLOOKUP(Brut!FH38,Semaines!$A$2:$L$523,11,FALSE),IF($AE38=2014,VLOOKUP(Brut!FH38,Semaines!$B$2:$L$523,10,FALSE),IF($AE38=2015,VLOOKUP(Brut!FH38,Semaines!$C$2:$L$523,9,FALSE),IF($AE38=2016,VLOOKUP(Brut!FH38,Semaines!$D$2:$L$523,8,FALSE),IF($AE38=2017,VLOOKUP(Brut!FH38,Semaines!$E$2:$L$523,7,FALSE),IF($AE38=2018,VLOOKUP(Brut!FH38,Semaines!$F$2:$L$523,6,FALSE),IF($AE38=2019,VLOOKUP(Brut!FH38,Semaines!$G$2:$L$523,5,FALSE),IF($AE38=2020,VLOOKUP(Brut!FH38,Semaines!$H$2:$L$523,4,FALSE),IF($AE38=2021,VLOOKUP(Brut!FH38,Semaines!$I$2:$L$523,3,FALSE),IF($AE38=2022,VLOOKUP(Brut!FH38,Semaines!$J$2:$L$523,2,FALSE),""))))))))))</f>
        <v>32</v>
      </c>
      <c r="FG38" s="119">
        <f>IF($AE38=2013,VLOOKUP(Brut!FH38,Semaines!$A$2:$L$523,12,FALSE),IF($AE38=2014,VLOOKUP(Brut!FH38,Semaines!$B$2:$L$523,11,FALSE),IF($AE38=2015,VLOOKUP(Brut!FH38,Semaines!$C$2:$L$523,10,FALSE),IF($AE38=2016,VLOOKUP(Brut!FH38,Semaines!$D$2:$L$523,9,FALSE),IF($AE38=2017,VLOOKUP(Brut!FH38,Semaines!$E$2:$L$523,8,FALSE),IF($AE38=2018,VLOOKUP(Brut!FH38,Semaines!$F$2:$L$523,7,FALSE),IF($AE38=2019,VLOOKUP(Brut!FH38,Semaines!$G$2:$L$523,6,FALSE),IF($AE38=2020,VLOOKUP(Brut!FH38,Semaines!$H$2:$L$523,5,FALSE),IF($AE38=2021,VLOOKUP(Brut!FH38,Semaines!$I$2:$L$523,4,FALSE),IF($AE38=2022,VLOOKUP(Brut!FH38,Semaines!$J$2:$L$523,3,FALSE),""))))))))))</f>
        <v>2018</v>
      </c>
      <c r="FH38" s="134"/>
      <c r="FI38" s="133"/>
      <c r="FJ38" s="208"/>
      <c r="FK38" s="118">
        <f>IF($AE38=2013,VLOOKUP(Brut!FM38,Semaines!$A$2:$L$523,11,FALSE),IF($AE38=2014,VLOOKUP(Brut!FM38,Semaines!$B$2:$L$523,10,FALSE),IF($AE38=2015,VLOOKUP(Brut!FM38,Semaines!$C$2:$L$523,9,FALSE),IF($AE38=2016,VLOOKUP(Brut!FM38,Semaines!$D$2:$L$523,8,FALSE),IF($AE38=2017,VLOOKUP(Brut!FM38,Semaines!$E$2:$L$523,7,FALSE),IF($AE38=2018,VLOOKUP(Brut!FM38,Semaines!$F$2:$L$523,6,FALSE),IF($AE38=2019,VLOOKUP(Brut!FM38,Semaines!$G$2:$L$523,5,FALSE),IF($AE38=2020,VLOOKUP(Brut!FM38,Semaines!$H$2:$L$523,4,FALSE),IF($AE38=2021,VLOOKUP(Brut!FM38,Semaines!$I$2:$L$523,3,FALSE),IF($AE38=2022,VLOOKUP(Brut!FM38,Semaines!$J$2:$L$523,2,FALSE),""))))))))))</f>
        <v>32</v>
      </c>
      <c r="FL38" s="119">
        <f>IF($AE38=2013,VLOOKUP(Brut!FM38,Semaines!$A$2:$L$523,12,FALSE),IF($AE38=2014,VLOOKUP(Brut!FM38,Semaines!$B$2:$L$523,11,FALSE),IF($AE38=2015,VLOOKUP(Brut!FM38,Semaines!$C$2:$L$523,10,FALSE),IF($AE38=2016,VLOOKUP(Brut!FM38,Semaines!$D$2:$L$523,9,FALSE),IF($AE38=2017,VLOOKUP(Brut!FM38,Semaines!$E$2:$L$523,8,FALSE),IF($AE38=2018,VLOOKUP(Brut!FM38,Semaines!$F$2:$L$523,7,FALSE),IF($AE38=2019,VLOOKUP(Brut!FM38,Semaines!$G$2:$L$523,6,FALSE),IF($AE38=2020,VLOOKUP(Brut!FM38,Semaines!$H$2:$L$523,5,FALSE),IF($AE38=2021,VLOOKUP(Brut!FM38,Semaines!$I$2:$L$523,4,FALSE),IF($AE38=2022,VLOOKUP(Brut!FM38,Semaines!$J$2:$L$523,3,FALSE),""))))))))))</f>
        <v>2018</v>
      </c>
      <c r="FM38" s="134"/>
      <c r="FN38" s="133"/>
      <c r="FO38" s="118">
        <f>IF($AE38=2013,VLOOKUP(Brut!FQ38,Semaines!$A$2:$L$523,11,FALSE),IF($AE38=2014,VLOOKUP(Brut!FQ38,Semaines!$B$2:$L$523,10,FALSE),IF($AE38=2015,VLOOKUP(Brut!FQ38,Semaines!$C$2:$L$523,9,FALSE),IF($AE38=2016,VLOOKUP(Brut!FQ38,Semaines!$D$2:$L$523,8,FALSE),IF($AE38=2017,VLOOKUP(Brut!FQ38,Semaines!$E$2:$L$523,7,FALSE),IF($AE38=2018,VLOOKUP(Brut!FQ38,Semaines!$F$2:$L$523,6,FALSE),IF($AE38=2019,VLOOKUP(Brut!FQ38,Semaines!$G$2:$L$523,5,FALSE),IF($AE38=2020,VLOOKUP(Brut!FQ38,Semaines!$H$2:$L$523,4,FALSE),IF($AE38=2021,VLOOKUP(Brut!FQ38,Semaines!$I$2:$L$523,3,FALSE),IF($AE38=2022,VLOOKUP(Brut!FQ38,Semaines!$J$2:$L$523,2,FALSE),""))))))))))</f>
        <v>33</v>
      </c>
      <c r="FP38" s="119">
        <f>IF($AE38=2013,VLOOKUP(Brut!FQ38,Semaines!$A$2:$L$523,12,FALSE),IF($AE38=2014,VLOOKUP(Brut!FQ38,Semaines!$B$2:$L$523,11,FALSE),IF($AE38=2015,VLOOKUP(Brut!FQ38,Semaines!$C$2:$L$523,10,FALSE),IF($AE38=2016,VLOOKUP(Brut!FQ38,Semaines!$D$2:$L$523,9,FALSE),IF($AE38=2017,VLOOKUP(Brut!FQ38,Semaines!$E$2:$L$523,8,FALSE),IF($AE38=2018,VLOOKUP(Brut!FQ38,Semaines!$F$2:$L$523,7,FALSE),IF($AE38=2019,VLOOKUP(Brut!FQ38,Semaines!$G$2:$L$523,6,FALSE),IF($AE38=2020,VLOOKUP(Brut!FQ38,Semaines!$H$2:$L$523,5,FALSE),IF($AE38=2021,VLOOKUP(Brut!FQ38,Semaines!$I$2:$L$523,4,FALSE),IF($AE38=2022,VLOOKUP(Brut!FQ38,Semaines!$J$2:$L$523,3,FALSE),""))))))))))</f>
        <v>2018</v>
      </c>
      <c r="FQ38" s="134"/>
      <c r="FR38" s="133"/>
      <c r="FS38" s="208"/>
      <c r="FT38" s="208"/>
      <c r="FU38" s="118">
        <f>IF($AE38=2013,VLOOKUP(Brut!FW38,Semaines!$A$2:$L$523,11,FALSE),IF($AE38=2014,VLOOKUP(Brut!FW38,Semaines!$B$2:$L$523,10,FALSE),IF($AE38=2015,VLOOKUP(Brut!FW38,Semaines!$C$2:$L$523,9,FALSE),IF($AE38=2016,VLOOKUP(Brut!FW38,Semaines!$D$2:$L$523,8,FALSE),IF($AE38=2017,VLOOKUP(Brut!FW38,Semaines!$E$2:$L$523,7,FALSE),IF($AE38=2018,VLOOKUP(Brut!FW38,Semaines!$F$2:$L$523,6,FALSE),IF($AE38=2019,VLOOKUP(Brut!FW38,Semaines!$G$2:$L$523,5,FALSE),IF($AE38=2020,VLOOKUP(Brut!FW38,Semaines!$H$2:$L$523,4,FALSE),IF($AE38=2021,VLOOKUP(Brut!FW38,Semaines!$I$2:$L$523,3,FALSE),IF($AE38=2022,VLOOKUP(Brut!FW38,Semaines!$J$2:$L$523,2,FALSE),""))))))))))</f>
        <v>35</v>
      </c>
      <c r="FV38" s="119">
        <f>IF($AE38=2013,VLOOKUP(Brut!FW38,Semaines!$A$2:$L$523,12,FALSE),IF($AE38=2014,VLOOKUP(Brut!FW38,Semaines!$B$2:$L$523,11,FALSE),IF($AE38=2015,VLOOKUP(Brut!FW38,Semaines!$C$2:$L$523,10,FALSE),IF($AE38=2016,VLOOKUP(Brut!FW38,Semaines!$D$2:$L$523,9,FALSE),IF($AE38=2017,VLOOKUP(Brut!FW38,Semaines!$E$2:$L$523,8,FALSE),IF($AE38=2018,VLOOKUP(Brut!FW38,Semaines!$F$2:$L$523,7,FALSE),IF($AE38=2019,VLOOKUP(Brut!FW38,Semaines!$G$2:$L$523,6,FALSE),IF($AE38=2020,VLOOKUP(Brut!FW38,Semaines!$H$2:$L$523,5,FALSE),IF($AE38=2021,VLOOKUP(Brut!FW38,Semaines!$I$2:$L$523,4,FALSE),IF($AE38=2022,VLOOKUP(Brut!FW38,Semaines!$J$2:$L$523,3,FALSE),""))))))))))</f>
        <v>2018</v>
      </c>
      <c r="FW38" s="134"/>
      <c r="FX38" s="133"/>
      <c r="FY38" s="118">
        <f>IF($AE38=2013,VLOOKUP(Brut!GA38,Semaines!$A$2:$L$523,11,FALSE),IF($AE38=2014,VLOOKUP(Brut!GA38,Semaines!$B$2:$L$523,10,FALSE),IF($AE38=2015,VLOOKUP(Brut!GA38,Semaines!$C$2:$L$523,9,FALSE),IF($AE38=2016,VLOOKUP(Brut!GA38,Semaines!$D$2:$L$523,8,FALSE),IF($AE38=2017,VLOOKUP(Brut!GA38,Semaines!$E$2:$L$523,7,FALSE),IF($AE38=2018,VLOOKUP(Brut!GA38,Semaines!$F$2:$L$523,6,FALSE),IF($AE38=2019,VLOOKUP(Brut!GA38,Semaines!$G$2:$L$523,5,FALSE),IF($AE38=2020,VLOOKUP(Brut!GA38,Semaines!$H$2:$L$523,4,FALSE),IF($AE38=2021,VLOOKUP(Brut!GA38,Semaines!$I$2:$L$523,3,FALSE),IF($AE38=2022,VLOOKUP(Brut!GA38,Semaines!$J$2:$L$523,2,FALSE),""))))))))))</f>
        <v>36</v>
      </c>
      <c r="FZ38" s="119">
        <f>IF($AE38=2013,VLOOKUP(Brut!GA38,Semaines!$A$2:$L$523,12,FALSE),IF($AE38=2014,VLOOKUP(Brut!GA38,Semaines!$B$2:$L$523,11,FALSE),IF($AE38=2015,VLOOKUP(Brut!GA38,Semaines!$C$2:$L$523,10,FALSE),IF($AE38=2016,VLOOKUP(Brut!GA38,Semaines!$D$2:$L$523,9,FALSE),IF($AE38=2017,VLOOKUP(Brut!GA38,Semaines!$E$2:$L$523,8,FALSE),IF($AE38=2018,VLOOKUP(Brut!GA38,Semaines!$F$2:$L$523,7,FALSE),IF($AE38=2019,VLOOKUP(Brut!GA38,Semaines!$G$2:$L$523,6,FALSE),IF($AE38=2020,VLOOKUP(Brut!GA38,Semaines!$H$2:$L$523,5,FALSE),IF($AE38=2021,VLOOKUP(Brut!GA38,Semaines!$I$2:$L$523,4,FALSE),IF($AE38=2022,VLOOKUP(Brut!GA38,Semaines!$J$2:$L$523,3,FALSE),""))))))))))</f>
        <v>2018</v>
      </c>
      <c r="GA38" s="134"/>
      <c r="GB38" s="133"/>
      <c r="GC38" s="118">
        <f>IF($AE38=2013,VLOOKUP(Brut!GE38,Semaines!$A$2:$L$523,11,FALSE),IF($AE38=2014,VLOOKUP(Brut!GE38,Semaines!$B$2:$L$523,10,FALSE),IF($AE38=2015,VLOOKUP(Brut!GE38,Semaines!$C$2:$L$523,9,FALSE),IF($AE38=2016,VLOOKUP(Brut!GE38,Semaines!$D$2:$L$523,8,FALSE),IF($AE38=2017,VLOOKUP(Brut!GE38,Semaines!$E$2:$L$523,7,FALSE),IF($AE38=2018,VLOOKUP(Brut!GE38,Semaines!$F$2:$L$523,6,FALSE),IF($AE38=2019,VLOOKUP(Brut!GE38,Semaines!$G$2:$L$523,5,FALSE),IF($AE38=2020,VLOOKUP(Brut!GE38,Semaines!$H$2:$L$523,4,FALSE),IF($AE38=2021,VLOOKUP(Brut!GE38,Semaines!$I$2:$L$523,3,FALSE),IF($AE38=2022,VLOOKUP(Brut!GE38,Semaines!$J$2:$L$523,2,FALSE),""))))))))))</f>
        <v>36</v>
      </c>
      <c r="GD38" s="119">
        <f>IF($AE38=2013,VLOOKUP(Brut!GE38,Semaines!$A$2:$L$523,12,FALSE),IF($AE38=2014,VLOOKUP(Brut!GE38,Semaines!$B$2:$L$523,11,FALSE),IF($AE38=2015,VLOOKUP(Brut!GE38,Semaines!$C$2:$L$523,10,FALSE),IF($AE38=2016,VLOOKUP(Brut!GE38,Semaines!$D$2:$L$523,9,FALSE),IF($AE38=2017,VLOOKUP(Brut!GE38,Semaines!$E$2:$L$523,8,FALSE),IF($AE38=2018,VLOOKUP(Brut!GE38,Semaines!$F$2:$L$523,7,FALSE),IF($AE38=2019,VLOOKUP(Brut!GE38,Semaines!$G$2:$L$523,6,FALSE),IF($AE38=2020,VLOOKUP(Brut!GE38,Semaines!$H$2:$L$523,5,FALSE),IF($AE38=2021,VLOOKUP(Brut!GE38,Semaines!$I$2:$L$523,4,FALSE),IF($AE38=2022,VLOOKUP(Brut!GE38,Semaines!$J$2:$L$523,3,FALSE),""))))))))))</f>
        <v>2018</v>
      </c>
      <c r="GE38" s="134"/>
      <c r="GF38" s="133"/>
      <c r="GG38" s="208"/>
      <c r="GH38" s="118">
        <f>IF($AE38=2013,VLOOKUP(Brut!GJ38,Semaines!$A$2:$L$523,11,FALSE),IF($AE38=2014,VLOOKUP(Brut!GJ38,Semaines!$B$2:$L$523,10,FALSE),IF($AE38=2015,VLOOKUP(Brut!GJ38,Semaines!$C$2:$L$523,9,FALSE),IF($AE38=2016,VLOOKUP(Brut!GJ38,Semaines!$D$2:$L$523,8,FALSE),IF($AE38=2017,VLOOKUP(Brut!GJ38,Semaines!$E$2:$L$523,7,FALSE),IF($AE38=2018,VLOOKUP(Brut!GJ38,Semaines!$F$2:$L$523,6,FALSE),IF($AE38=2019,VLOOKUP(Brut!GJ38,Semaines!$G$2:$L$523,5,FALSE),IF($AE38=2020,VLOOKUP(Brut!GJ38,Semaines!$H$2:$L$523,4,FALSE),IF($AE38=2021,VLOOKUP(Brut!GJ38,Semaines!$I$2:$L$523,3,FALSE),IF($AE38=2022,VLOOKUP(Brut!GJ38,Semaines!$J$2:$L$523,2,FALSE),""))))))))))</f>
        <v>37</v>
      </c>
      <c r="GI38" s="119">
        <f>IF($AE38=2013,VLOOKUP(Brut!GJ38,Semaines!$A$2:$L$523,12,FALSE),IF($AE38=2014,VLOOKUP(Brut!GJ38,Semaines!$B$2:$L$523,11,FALSE),IF($AE38=2015,VLOOKUP(Brut!GJ38,Semaines!$C$2:$L$523,10,FALSE),IF($AE38=2016,VLOOKUP(Brut!GJ38,Semaines!$D$2:$L$523,9,FALSE),IF($AE38=2017,VLOOKUP(Brut!GJ38,Semaines!$E$2:$L$523,8,FALSE),IF($AE38=2018,VLOOKUP(Brut!GJ38,Semaines!$F$2:$L$523,7,FALSE),IF($AE38=2019,VLOOKUP(Brut!GJ38,Semaines!$G$2:$L$523,6,FALSE),IF($AE38=2020,VLOOKUP(Brut!GJ38,Semaines!$H$2:$L$523,5,FALSE),IF($AE38=2021,VLOOKUP(Brut!GJ38,Semaines!$I$2:$L$523,4,FALSE),IF($AE38=2022,VLOOKUP(Brut!GJ38,Semaines!$J$2:$L$523,3,FALSE),""))))))))))</f>
        <v>2018</v>
      </c>
      <c r="GJ38" s="134"/>
      <c r="GK38" s="133"/>
      <c r="GL38" s="118">
        <f>IF($AE38=2013,VLOOKUP(Brut!GN38,Semaines!$A$2:$L$523,11,FALSE),IF($AE38=2014,VLOOKUP(Brut!GN38,Semaines!$B$2:$L$523,10,FALSE),IF($AE38=2015,VLOOKUP(Brut!GN38,Semaines!$C$2:$L$523,9,FALSE),IF($AE38=2016,VLOOKUP(Brut!GN38,Semaines!$D$2:$L$523,8,FALSE),IF($AE38=2017,VLOOKUP(Brut!GN38,Semaines!$E$2:$L$523,7,FALSE),IF($AE38=2018,VLOOKUP(Brut!GN38,Semaines!$F$2:$L$523,6,FALSE),IF($AE38=2019,VLOOKUP(Brut!GN38,Semaines!$G$2:$L$523,5,FALSE),IF($AE38=2020,VLOOKUP(Brut!GN38,Semaines!$H$2:$L$523,4,FALSE),IF($AE38=2021,VLOOKUP(Brut!GN38,Semaines!$I$2:$L$523,3,FALSE),IF($AE38=2022,VLOOKUP(Brut!GN38,Semaines!$J$2:$L$523,2,FALSE),""))))))))))</f>
        <v>38</v>
      </c>
      <c r="GM38" s="119">
        <f>IF($AE38=2013,VLOOKUP(Brut!GN38,Semaines!$A$2:$L$523,12,FALSE),IF($AE38=2014,VLOOKUP(Brut!GN38,Semaines!$B$2:$L$523,11,FALSE),IF($AE38=2015,VLOOKUP(Brut!GN38,Semaines!$C$2:$L$523,10,FALSE),IF($AE38=2016,VLOOKUP(Brut!GN38,Semaines!$D$2:$L$523,9,FALSE),IF($AE38=2017,VLOOKUP(Brut!GN38,Semaines!$E$2:$L$523,8,FALSE),IF($AE38=2018,VLOOKUP(Brut!GN38,Semaines!$F$2:$L$523,7,FALSE),IF($AE38=2019,VLOOKUP(Brut!GN38,Semaines!$G$2:$L$523,6,FALSE),IF($AE38=2020,VLOOKUP(Brut!GN38,Semaines!$H$2:$L$523,5,FALSE),IF($AE38=2021,VLOOKUP(Brut!GN38,Semaines!$I$2:$L$523,4,FALSE),IF($AE38=2022,VLOOKUP(Brut!GN38,Semaines!$J$2:$L$523,3,FALSE),""))))))))))</f>
        <v>2018</v>
      </c>
      <c r="GN38" s="134"/>
      <c r="GO38" s="133"/>
      <c r="GP38" s="210"/>
      <c r="GQ38" s="211"/>
      <c r="GR38" s="210"/>
      <c r="GS38" s="209"/>
      <c r="GT38" s="211"/>
      <c r="GU38" s="209"/>
      <c r="GV38" s="118">
        <f>IF($AE38=2013,VLOOKUP(Brut!GX38,Semaines!$A$2:$L$523,11,FALSE),IF($AE38=2014,VLOOKUP(Brut!GX38,Semaines!$B$2:$L$523,10,FALSE),IF($AE38=2015,VLOOKUP(Brut!GX38,Semaines!$C$2:$L$523,9,FALSE),IF($AE38=2016,VLOOKUP(Brut!GX38,Semaines!$D$2:$L$523,8,FALSE),IF($AE38=2017,VLOOKUP(Brut!GX38,Semaines!$E$2:$L$523,7,FALSE),IF($AE38=2018,VLOOKUP(Brut!GX38,Semaines!$F$2:$L$523,6,FALSE),IF($AE38=2019,VLOOKUP(Brut!GX38,Semaines!$G$2:$L$523,5,FALSE),IF($AE38=2020,VLOOKUP(Brut!GX38,Semaines!$H$2:$L$523,4,FALSE),IF($AE38=2021,VLOOKUP(Brut!GX38,Semaines!$I$2:$L$523,3,FALSE),IF($AE38=2022,VLOOKUP(Brut!GX38,Semaines!$J$2:$L$523,2,FALSE),""))))))))))</f>
        <v>39</v>
      </c>
      <c r="GW38" s="119">
        <f>IF($AE38=2013,VLOOKUP(Brut!GX38,Semaines!$A$2:$L$523,12,FALSE),IF($AE38=2014,VLOOKUP(Brut!GX38,Semaines!$B$2:$L$523,11,FALSE),IF($AE38=2015,VLOOKUP(Brut!GX38,Semaines!$C$2:$L$523,10,FALSE),IF($AE38=2016,VLOOKUP(Brut!GX38,Semaines!$D$2:$L$523,9,FALSE),IF($AE38=2017,VLOOKUP(Brut!GX38,Semaines!$E$2:$L$523,8,FALSE),IF($AE38=2018,VLOOKUP(Brut!GX38,Semaines!$F$2:$L$523,7,FALSE),IF($AE38=2019,VLOOKUP(Brut!GX38,Semaines!$G$2:$L$523,6,FALSE),IF($AE38=2020,VLOOKUP(Brut!GX38,Semaines!$H$2:$L$523,5,FALSE),IF($AE38=2021,VLOOKUP(Brut!GX38,Semaines!$I$2:$L$523,4,FALSE),IF($AE38=2022,VLOOKUP(Brut!GX38,Semaines!$J$2:$L$523,3,FALSE),""))))))))))</f>
        <v>2018</v>
      </c>
      <c r="GX38" s="134"/>
      <c r="GY38" s="133"/>
      <c r="GZ38" s="208"/>
      <c r="HA38" s="214"/>
      <c r="HB38" s="215"/>
      <c r="HC38" s="182"/>
      <c r="HD38" s="209"/>
      <c r="HE38" s="208"/>
      <c r="HF38" s="118">
        <f>IF($AE38=2013,VLOOKUP(Brut!HH38,Semaines!$A$2:$L$523,11,FALSE),IF($AE38=2014,VLOOKUP(Brut!HH38,Semaines!$B$2:$L$523,10,FALSE),IF($AE38=2015,VLOOKUP(Brut!HH38,Semaines!$C$2:$L$523,9,FALSE),IF($AE38=2016,VLOOKUP(Brut!HH38,Semaines!$D$2:$L$523,8,FALSE),IF($AE38=2017,VLOOKUP(Brut!HH38,Semaines!$E$2:$L$523,7,FALSE),IF($AE38=2018,VLOOKUP(Brut!HH38,Semaines!$F$2:$L$523,6,FALSE),IF($AE38=2019,VLOOKUP(Brut!HH38,Semaines!$G$2:$L$523,5,FALSE),IF($AE38=2020,VLOOKUP(Brut!HH38,Semaines!$H$2:$L$523,4,FALSE),IF($AE38=2021,VLOOKUP(Brut!HH38,Semaines!$I$2:$L$523,3,FALSE),IF($AE38=2022,VLOOKUP(Brut!HH38,Semaines!$J$2:$L$523,2,FALSE),""))))))))))</f>
        <v>40</v>
      </c>
      <c r="HG38" s="119">
        <f>IF($AE38=2013,VLOOKUP(Brut!HH38,Semaines!$A$2:$L$523,12,FALSE),IF($AE38=2014,VLOOKUP(Brut!HH38,Semaines!$B$2:$L$523,11,FALSE),IF($AE38=2015,VLOOKUP(Brut!HH38,Semaines!$C$2:$L$523,10,FALSE),IF($AE38=2016,VLOOKUP(Brut!HH38,Semaines!$D$2:$L$523,9,FALSE),IF($AE38=2017,VLOOKUP(Brut!HH38,Semaines!$E$2:$L$523,8,FALSE),IF($AE38=2018,VLOOKUP(Brut!HH38,Semaines!$F$2:$L$523,7,FALSE),IF($AE38=2019,VLOOKUP(Brut!HH38,Semaines!$G$2:$L$523,6,FALSE),IF($AE38=2020,VLOOKUP(Brut!HH38,Semaines!$H$2:$L$523,5,FALSE),IF($AE38=2021,VLOOKUP(Brut!HH38,Semaines!$I$2:$L$523,4,FALSE),IF($AE38=2022,VLOOKUP(Brut!HH38,Semaines!$J$2:$L$523,3,FALSE),""))))))))))</f>
        <v>2018</v>
      </c>
      <c r="HH38" s="134"/>
      <c r="HI38" s="133"/>
      <c r="HJ38" s="210"/>
      <c r="HK38" s="209"/>
      <c r="HL38" s="118">
        <f>IF($AE38=2013,VLOOKUP(Brut!HN38,Semaines!$A$2:$L$523,11,FALSE),IF($AE38=2014,VLOOKUP(Brut!HN38,Semaines!$B$2:$L$523,10,FALSE),IF($AE38=2015,VLOOKUP(Brut!HN38,Semaines!$C$2:$L$523,9,FALSE),IF($AE38=2016,VLOOKUP(Brut!HN38,Semaines!$D$2:$L$523,8,FALSE),IF($AE38=2017,VLOOKUP(Brut!HN38,Semaines!$E$2:$L$523,7,FALSE),IF($AE38=2018,VLOOKUP(Brut!HN38,Semaines!$F$2:$L$523,6,FALSE),IF($AE38=2019,VLOOKUP(Brut!HN38,Semaines!$G$2:$L$523,5,FALSE),IF($AE38=2020,VLOOKUP(Brut!HN38,Semaines!$H$2:$L$523,4,FALSE),IF($AE38=2021,VLOOKUP(Brut!HN38,Semaines!$I$2:$L$523,3,FALSE),IF($AE38=2022,VLOOKUP(Brut!HN38,Semaines!$J$2:$L$523,2,FALSE),""))))))))))</f>
        <v>41</v>
      </c>
      <c r="HM38" s="119">
        <f>IF($AE38=2013,VLOOKUP(Brut!HN38,Semaines!$A$2:$L$523,12,FALSE),IF($AE38=2014,VLOOKUP(Brut!HN38,Semaines!$B$2:$L$523,11,FALSE),IF($AE38=2015,VLOOKUP(Brut!HN38,Semaines!$C$2:$L$523,10,FALSE),IF($AE38=2016,VLOOKUP(Brut!HN38,Semaines!$D$2:$L$523,9,FALSE),IF($AE38=2017,VLOOKUP(Brut!HN38,Semaines!$E$2:$L$523,8,FALSE),IF($AE38=2018,VLOOKUP(Brut!HN38,Semaines!$F$2:$L$523,7,FALSE),IF($AE38=2019,VLOOKUP(Brut!HN38,Semaines!$G$2:$L$523,6,FALSE),IF($AE38=2020,VLOOKUP(Brut!HN38,Semaines!$H$2:$L$523,5,FALSE),IF($AE38=2021,VLOOKUP(Brut!HN38,Semaines!$I$2:$L$523,4,FALSE),IF($AE38=2022,VLOOKUP(Brut!HN38,Semaines!$J$2:$L$523,3,FALSE),""))))))))))</f>
        <v>2018</v>
      </c>
      <c r="HN38" s="134"/>
      <c r="HO38" s="133"/>
      <c r="HP38" s="210"/>
      <c r="HQ38" s="211"/>
      <c r="HR38" s="210"/>
      <c r="HS38" s="209"/>
      <c r="HT38" s="209"/>
      <c r="HU38" s="208"/>
      <c r="HV38" s="208"/>
      <c r="HW38" s="210"/>
      <c r="HX38" s="209"/>
      <c r="HY38" s="229">
        <f>IF($AE38=2013,VLOOKUP(Brut!IA38,Semaines!$A$2:$L$523,11,FALSE),IF($AE38=2014,VLOOKUP(Brut!IA38,Semaines!$B$2:$L$523,10,FALSE),IF($AE38=2015,VLOOKUP(Brut!IA38,Semaines!$C$2:$L$523,9,FALSE),IF($AE38=2016,VLOOKUP(Brut!IA38,Semaines!$D$2:$L$523,8,FALSE),IF($AE38=2017,VLOOKUP(Brut!IA38,Semaines!$E$2:$L$523,7,FALSE),IF($AE38=2018,VLOOKUP(Brut!IA38,Semaines!$F$2:$L$523,6,FALSE),IF($AE38=2019,VLOOKUP(Brut!IA38,Semaines!$G$2:$L$523,5,FALSE),IF($AE38=2020,VLOOKUP(Brut!IA38,Semaines!$H$2:$L$523,4,FALSE),IF($AE38=2021,VLOOKUP(Brut!IA38,Semaines!$I$2:$L$523,3,FALSE),IF($AE38=2022,VLOOKUP(Brut!IA38,Semaines!$J$2:$L$523,2,FALSE),""))))))))))</f>
        <v>42</v>
      </c>
      <c r="HZ38" s="119">
        <f>IF($AE38=2013,VLOOKUP(Brut!IA38,Semaines!$A$2:$L$523,12,FALSE),IF($AE38=2014,VLOOKUP(Brut!IA38,Semaines!$B$2:$L$523,11,FALSE),IF($AE38=2015,VLOOKUP(Brut!IA38,Semaines!$C$2:$L$523,10,FALSE),IF($AE38=2016,VLOOKUP(Brut!IA38,Semaines!$D$2:$L$523,9,FALSE),IF($AE38=2017,VLOOKUP(Brut!IA38,Semaines!$E$2:$L$523,8,FALSE),IF($AE38=2018,VLOOKUP(Brut!IA38,Semaines!$F$2:$L$523,7,FALSE),IF($AE38=2019,VLOOKUP(Brut!IA38,Semaines!$G$2:$L$523,6,FALSE),IF($AE38=2020,VLOOKUP(Brut!IA38,Semaines!$H$2:$L$523,5,FALSE),IF($AE38=2021,VLOOKUP(Brut!IA38,Semaines!$I$2:$L$523,4,FALSE),IF($AE38=2022,VLOOKUP(Brut!IA38,Semaines!$J$2:$L$523,3,FALSE),""))))))))))</f>
        <v>2018</v>
      </c>
      <c r="IA38" s="134"/>
      <c r="IB38" s="133"/>
      <c r="IC38" s="118">
        <f>IF($AE38=2013,VLOOKUP(Brut!IE38,Semaines!$A$2:$L$523,11,FALSE),IF($AE38=2014,VLOOKUP(Brut!IE38,Semaines!$B$2:$L$523,10,FALSE),IF($AE38=2015,VLOOKUP(Brut!IE38,Semaines!$C$2:$L$523,9,FALSE),IF($AE38=2016,VLOOKUP(Brut!IE38,Semaines!$D$2:$L$523,8,FALSE),IF($AE38=2017,VLOOKUP(Brut!IE38,Semaines!$E$2:$L$523,7,FALSE),IF($AE38=2018,VLOOKUP(Brut!IE38,Semaines!$F$2:$L$523,6,FALSE),IF($AE38=2019,VLOOKUP(Brut!IE38,Semaines!$G$2:$L$523,5,FALSE),IF($AE38=2020,VLOOKUP(Brut!IE38,Semaines!$H$2:$L$523,4,FALSE),IF($AE38=2021,VLOOKUP(Brut!IE38,Semaines!$I$2:$L$523,3,FALSE),IF($AE38=2022,VLOOKUP(Brut!IE38,Semaines!$J$2:$L$523,2,FALSE),""))))))))))</f>
        <v>42</v>
      </c>
      <c r="ID38" s="119">
        <f>IF($AE38=2013,VLOOKUP(Brut!IE38,Semaines!$A$2:$L$523,12,FALSE),IF($AE38=2014,VLOOKUP(Brut!IE38,Semaines!$B$2:$L$523,11,FALSE),IF($AE38=2015,VLOOKUP(Brut!IE38,Semaines!$C$2:$L$523,10,FALSE),IF($AE38=2016,VLOOKUP(Brut!IE38,Semaines!$D$2:$L$523,9,FALSE),IF($AE38=2017,VLOOKUP(Brut!IE38,Semaines!$E$2:$L$523,8,FALSE),IF($AE38=2018,VLOOKUP(Brut!IE38,Semaines!$F$2:$L$523,7,FALSE),IF($AE38=2019,VLOOKUP(Brut!IE38,Semaines!$G$2:$L$523,6,FALSE),IF($AE38=2020,VLOOKUP(Brut!IE38,Semaines!$H$2:$L$523,5,FALSE),IF($AE38=2021,VLOOKUP(Brut!IE38,Semaines!$I$2:$L$523,4,FALSE),IF($AE38=2022,VLOOKUP(Brut!IE38,Semaines!$J$2:$L$523,3,FALSE),""))))))))))</f>
        <v>2018</v>
      </c>
      <c r="IE38" s="134"/>
      <c r="IF38" s="133"/>
      <c r="IG38" s="128">
        <f>IF(Import!AY28=0,"",Import!AY28)</f>
        <v>43451</v>
      </c>
      <c r="IH38" s="118">
        <f t="array" ref="IH38">IFERROR(IF(IG38="",IF(IE38="",IF(IC38="","",IF($AE38=2013,VLOOKUP(Brut!IE38+1,Semaines!$A$2:$L$523,11,FALSE),IF($AE38=2014,VLOOKUP(Brut!IE38+1,Semaines!$B$2:$L$523,10,FALSE),IF($AE38=2015,VLOOKUP(Brut!IE38+1,Semaines!$C$2:$L$523,9,FALSE),IF($AE38=2016,VLOOKUP(Brut!IE38+1,Semaines!$D$2:$L$523,8,FALSE),IF($AE38=2017,VLOOKUP(Brut!IE38+1,Semaines!$E$2:$L$523,7,FALSE),IF($AE38=2018,VLOOKUP(Brut!IE38+1,Semaines!$F$2:$L$523,6,FALSE),IF($AE38=2019,VLOOKUP(Brut!IE38+1,Semaines!$G$2:$L$523,5,FALSE),IF($AE38=2020,VLOOKUP(Brut!IE38+1,Semaines!$H$2:$L$523,4,FALSE),IF($AE38=2021,VLOOKUP(Brut!IE38+1,Semaines!$I$2:$L$523,3,FALSE),IF($AE38=2022,VLOOKUP(Brut!IE38+1,Semaines!$J$2:$L$523,2,FALSE),""))))))))))),IF(IF38="",IF($AE38=2013,VLOOKUP(Brut!IE38+1,Semaines!$A$2:$L$523,11,FALSE),IF($AE38=2014,VLOOKUP(Brut!IE38+1,Semaines!$B$2:$L$523,10,FALSE),IF($AE38=2015,VLOOKUP(Brut!IE38+1,Semaines!$C$2:$L$523,9,FALSE),IF($AE38=2016,VLOOKUP(Brut!IE38+1,Semaines!$D$2:$L$523,8,FALSE),IF($AE38=2017,VLOOKUP(Brut!IE38+1,Semaines!$E$2:$L$523,7,FALSE),IF($AE38=2018,VLOOKUP(Brut!IE38+1,Semaines!$F$2:$L$523,6,FALSE),IF($AE38=2019,VLOOKUP(Brut!IE38+1,Semaines!$G$2:$L$523,5,FALSE),IF($AE38=2020,VLOOKUP(Brut!IE38+1,Semaines!$H$2:$L$523,4,FALSE),IF($AE38=2021,VLOOKUP(Brut!IE38+1,Semaines!$I$2:$L$523,3,FALSE),IF($AE38=2022,VLOOKUP(Brut!IE38+1,Semaines!$J$2:$L$523,2,FALSE),"")))))))))),IF($AE38=2013,VLOOKUP(Brut!IG38+1,Semaines!$A$2:$L$523,11,FALSE),IF($AE38=2014,VLOOKUP(Brut!IG38+1,Semaines!$B$2:$L$523,10,FALSE),IF($AE38=2015,VLOOKUP(Brut!IG38+1,Semaines!$C$2:$L$523,9,FALSE),IF($AE38=2016,VLOOKUP(Brut!IG38+1,Semaines!$D$2:$L$523,8,FALSE),IF($AE38=2017,VLOOKUP(Brut!IG38+1,Semaines!$E$2:$L$523,7,FALSE),IF($AE38=2018,VLOOKUP(Brut!IG38+1,Semaines!$F$2:$L$523,6,FALSE),IF($AE38=2019,VLOOKUP(Brut!IG38+1,Semaines!$G$2:$L$523,5,FALSE),IF($AE38=2020,VLOOKUP(Brut!IG38+1,Semaines!$H$2:$L$523,4,FALSE),IF($AE38=2021,VLOOKUP(Brut!IG38+1,Semaines!$I$2:$L$523,3,FALSE),IF($AE38=2022,VLOOKUP(Brut!IG38+1,Semaines!$J$2:$L$523,2,FALSE),"")))))))))))),_xlfn.ISOWEEKNUM(IG38)),"")</f>
        <v>51</v>
      </c>
      <c r="II38" s="119">
        <f>IF(IG38="",IF(IF38="",IF(ID38="","",IF($AE38=2013,VLOOKUP(Brut!IJ38,Semaines!$A$2:$L$523,12,FALSE),IF($AE38=2014,VLOOKUP(Brut!IJ38,Semaines!$B$2:$L$523,11,FALSE),IF($AE38=2015,VLOOKUP(Brut!IJ38,Semaines!$C$2:$L$523,10,FALSE),IF($AE38=2016,VLOOKUP(Brut!IJ38,Semaines!$D$2:$L$523,9,FALSE),IF($AE38=2017,VLOOKUP(Brut!IJ38,Semaines!$E$2:$L$523,8,FALSE),IF($AE38=2018,VLOOKUP(Brut!IJ38,Semaines!$F$2:$L$523,7,FALSE),IF($AE38=2019,VLOOKUP(Brut!IJ38,Semaines!$G$2:$L$523,6,FALSE),IF($AE38=2020,VLOOKUP(Brut!IJ38,Semaines!$H$2:$L$523,5,FALSE),IF($AE38=2021,VLOOKUP(Brut!IJ38,Semaines!$I$2:$L$523,4,FALSE),IF($AE38=2022,VLOOKUP(Brut!IJ38,Semaines!$J$2:$L$523,3,FALSE),""))))))))))),IF(IE38="",IF($AE38=2013,VLOOKUP(Brut!IJ38,Semaines!$A$2:$L$523,12,FALSE),IF($AE38=2014,VLOOKUP(Brut!IJ38,Semaines!$B$2:$L$523,11,FALSE),IF($AE38=2015,VLOOKUP(Brut!IJ38,Semaines!$C$2:$L$523,10,FALSE),IF($AE38=2016,VLOOKUP(Brut!IJ38,Semaines!$D$2:$L$523,9,FALSE),IF($AE38=2017,VLOOKUP(Brut!IJ38,Semaines!$E$2:$L$523,8,FALSE),IF($AE38=2018,VLOOKUP(Brut!IJ38,Semaines!$F$2:$L$523,7,FALSE),IF($AE38=2019,VLOOKUP(Brut!IJ38,Semaines!$G$2:$L$523,6,FALSE),IF($AE38=2020,VLOOKUP(Brut!IJ38,Semaines!$H$2:$L$523,5,FALSE),IF($AE38=2021,VLOOKUP(Brut!IJ38,Semaines!$I$2:$L$523,4,FALSE),IF($AE38=2022,VLOOKUP(Brut!IJ38,Semaines!$J$2:$L$523,3,FALSE),"")))))))))),IF(ID38="","",IF($AE38=2013,VLOOKUP(Brut!IJ38,Semaines!$A$2:$L$523,12,FALSE),IF($AE38=2014,VLOOKUP(Brut!IJ38,Semaines!$B$2:$L$523,11,FALSE),IF($AE38=2015,VLOOKUP(Brut!IJ38,Semaines!$C$2:$L$523,10,FALSE),IF($AE38=2016,VLOOKUP(Brut!IJ38,Semaines!$D$2:$L$523,9,FALSE),IF($AE38=2017,VLOOKUP(Brut!IJ38,Semaines!$E$2:$L$523,8,FALSE),IF($AE38=2018,VLOOKUP(Brut!IJ38,Semaines!$F$2:$L$523,7,FALSE),IF($AE38=2019,VLOOKUP(Brut!IJ38,Semaines!$G$2:$L$523,6,FALSE),IF($AE38=2020,VLOOKUP(Brut!IJ38,Semaines!$H$2:$L$523,5,FALSE),IF($AE38=2021,VLOOKUP(Brut!IJ38,Semaines!$I$2:$L$523,4,FALSE),IF($AE38=2022,VLOOKUP(Brut!IJ38,Semaines!$J$2:$L$523,3,FALSE),""))))))))))))),IF(AND(MONTH(IG38)=12,_xlfn.ISOWEEKNUM(IG38)=1),YEAR(IG38)+1,YEAR(IG38)))</f>
        <v>2018</v>
      </c>
      <c r="IJ38" s="135"/>
      <c r="IK38" s="136"/>
      <c r="IL38" s="208"/>
      <c r="IM38" s="118">
        <f>IF($AE38=2013,VLOOKUP(Brut!IO38,Semaines!$A$2:$L$523,11,FALSE),IF($AE38=2014,VLOOKUP(Brut!IO38,Semaines!$B$2:$L$523,10,FALSE),IF($AE38=2015,VLOOKUP(Brut!IO38,Semaines!$C$2:$L$523,9,FALSE),IF($AE38=2016,VLOOKUP(Brut!IO38,Semaines!$D$2:$L$523,8,FALSE),IF($AE38=2017,VLOOKUP(Brut!IO38,Semaines!$E$2:$L$523,7,FALSE),IF($AE38=2018,VLOOKUP(Brut!IO38,Semaines!$F$2:$L$523,6,FALSE),IF($AE38=2019,VLOOKUP(Brut!IO38,Semaines!$G$2:$L$523,5,FALSE),IF($AE38=2020,VLOOKUP(Brut!IO38,Semaines!$H$2:$L$523,4,FALSE),IF($AE38=2021,VLOOKUP(Brut!IO38,Semaines!$I$2:$L$523,3,FALSE),IF($AE38=2022,VLOOKUP(Brut!IO38,Semaines!$J$2:$L$523,2,FALSE),""))))))))))</f>
        <v>43</v>
      </c>
      <c r="IN38" s="119">
        <f>IF($AE38=2013,VLOOKUP(Brut!IO38,Semaines!$A$2:$L$523,12,FALSE),IF($AE38=2014,VLOOKUP(Brut!IO38,Semaines!$B$2:$L$523,11,FALSE),IF($AE38=2015,VLOOKUP(Brut!IO38,Semaines!$C$2:$L$523,10,FALSE),IF($AE38=2016,VLOOKUP(Brut!IO38,Semaines!$D$2:$L$523,9,FALSE),IF($AE38=2017,VLOOKUP(Brut!IO38,Semaines!$E$2:$L$523,8,FALSE),IF($AE38=2018,VLOOKUP(Brut!IO38,Semaines!$F$2:$L$523,7,FALSE),IF($AE38=2019,VLOOKUP(Brut!IO38,Semaines!$G$2:$L$523,6,FALSE),IF($AE38=2020,VLOOKUP(Brut!IO38,Semaines!$H$2:$L$523,5,FALSE),IF($AE38=2021,VLOOKUP(Brut!IO38,Semaines!$I$2:$L$523,4,FALSE),IF($AE38=2022,VLOOKUP(Brut!IO38,Semaines!$J$2:$L$523,3,FALSE),""))))))))))</f>
        <v>2018</v>
      </c>
      <c r="IO38" s="134"/>
      <c r="IP38" s="133"/>
      <c r="IQ38" s="118">
        <f>IF($AE38=2013,VLOOKUP(Brut!IS38,Semaines!$A$2:$L$523,11,FALSE),IF($AE38=2014,VLOOKUP(Brut!IS38,Semaines!$B$2:$L$523,10,FALSE),IF($AE38=2015,VLOOKUP(Brut!IS38,Semaines!$C$2:$L$523,9,FALSE),IF($AE38=2016,VLOOKUP(Brut!IS38,Semaines!$D$2:$L$523,8,FALSE),IF($AE38=2017,VLOOKUP(Brut!IS38,Semaines!$E$2:$L$523,7,FALSE),IF($AE38=2018,VLOOKUP(Brut!IS38,Semaines!$F$2:$L$523,6,FALSE),IF($AE38=2019,VLOOKUP(Brut!IS38,Semaines!$G$2:$L$523,5,FALSE),IF($AE38=2020,VLOOKUP(Brut!IS38,Semaines!$H$2:$L$523,4,FALSE),IF($AE38=2021,VLOOKUP(Brut!IS38,Semaines!$I$2:$L$523,3,FALSE),IF($AE38=2022,VLOOKUP(Brut!IS38,Semaines!$J$2:$L$523,2,FALSE),""))))))))))</f>
        <v>44</v>
      </c>
      <c r="IR38" s="119">
        <f>IF($AE38=2013,VLOOKUP(Brut!IS38,Semaines!$A$2:$L$523,12,FALSE),IF($AE38=2014,VLOOKUP(Brut!IS38,Semaines!$B$2:$L$523,11,FALSE),IF($AE38=2015,VLOOKUP(Brut!IS38,Semaines!$C$2:$L$523,10,FALSE),IF($AE38=2016,VLOOKUP(Brut!IS38,Semaines!$D$2:$L$523,9,FALSE),IF($AE38=2017,VLOOKUP(Brut!IS38,Semaines!$E$2:$L$523,8,FALSE),IF($AE38=2018,VLOOKUP(Brut!IS38,Semaines!$F$2:$L$523,7,FALSE),IF($AE38=2019,VLOOKUP(Brut!IS38,Semaines!$G$2:$L$523,6,FALSE),IF($AE38=2020,VLOOKUP(Brut!IS38,Semaines!$H$2:$L$523,5,FALSE),IF($AE38=2021,VLOOKUP(Brut!IS38,Semaines!$I$2:$L$523,4,FALSE),IF($AE38=2022,VLOOKUP(Brut!IS38,Semaines!$J$2:$L$523,3,FALSE),""))))))))))</f>
        <v>2018</v>
      </c>
      <c r="IS38" s="134"/>
      <c r="IT38" s="230"/>
      <c r="IU38" s="210"/>
      <c r="IV38" s="209"/>
      <c r="IW38" s="208"/>
      <c r="IX38" s="208"/>
      <c r="IY38" s="118">
        <f>IF($AE38=2013,VLOOKUP(Brut!JA38,Semaines!$A$2:$L$523,11,FALSE),IF($AE38=2014,VLOOKUP(Brut!JA38,Semaines!$B$2:$L$523,10,FALSE),IF($AE38=2015,VLOOKUP(Brut!JA38,Semaines!$C$2:$L$523,9,FALSE),IF($AE38=2016,VLOOKUP(Brut!JA38,Semaines!$D$2:$L$523,8,FALSE),IF($AE38=2017,VLOOKUP(Brut!JA38,Semaines!$E$2:$L$523,7,FALSE),IF($AE38=2018,VLOOKUP(Brut!JA38,Semaines!$F$2:$L$523,6,FALSE),IF($AE38=2019,VLOOKUP(Brut!JA38,Semaines!$G$2:$L$523,5,FALSE),IF($AE38=2020,VLOOKUP(Brut!JA38,Semaines!$H$2:$L$523,4,FALSE),IF($AE38=2021,VLOOKUP(Brut!JA38,Semaines!$I$2:$L$523,3,FALSE),IF($AE38=2022,VLOOKUP(Brut!JA38,Semaines!$J$2:$L$523,2,FALSE),""))))))))))</f>
        <v>44</v>
      </c>
      <c r="IZ38" s="119">
        <f>IF($AE38=2013,VLOOKUP(Brut!JA38,Semaines!$A$2:$L$523,12,FALSE),IF($AE38=2014,VLOOKUP(Brut!JA38,Semaines!$B$2:$L$523,11,FALSE),IF($AE38=2015,VLOOKUP(Brut!JA38,Semaines!$C$2:$L$523,10,FALSE),IF($AE38=2016,VLOOKUP(Brut!JA38,Semaines!$D$2:$L$523,9,FALSE),IF($AE38=2017,VLOOKUP(Brut!JA38,Semaines!$E$2:$L$523,8,FALSE),IF($AE38=2018,VLOOKUP(Brut!JA38,Semaines!$F$2:$L$523,7,FALSE),IF($AE38=2019,VLOOKUP(Brut!JA38,Semaines!$G$2:$L$523,6,FALSE),IF($AE38=2020,VLOOKUP(Brut!JA38,Semaines!$H$2:$L$523,5,FALSE),IF($AE38=2021,VLOOKUP(Brut!JA38,Semaines!$I$2:$L$523,4,FALSE),IF($AE38=2022,VLOOKUP(Brut!JA38,Semaines!$J$2:$L$523,3,FALSE),""))))))))))</f>
        <v>2018</v>
      </c>
      <c r="JA38" s="134"/>
      <c r="JB38" s="133"/>
      <c r="JC38" s="210"/>
      <c r="JD38" s="211"/>
      <c r="JE38" s="210"/>
      <c r="JF38" s="209"/>
      <c r="JG38" s="208"/>
      <c r="JH38" s="118">
        <f>IF($AE38=2013,VLOOKUP(Brut!JJ38,Semaines!$A$2:$L$523,11,FALSE),IF($AE38=2014,VLOOKUP(Brut!JJ38,Semaines!$B$2:$L$523,10,FALSE),IF($AE38=2015,VLOOKUP(Brut!JJ38,Semaines!$C$2:$L$523,9,FALSE),IF($AE38=2016,VLOOKUP(Brut!JJ38,Semaines!$D$2:$L$523,8,FALSE),IF($AE38=2017,VLOOKUP(Brut!JJ38,Semaines!$E$2:$L$523,7,FALSE),IF($AE38=2018,VLOOKUP(Brut!JJ38,Semaines!$F$2:$L$523,6,FALSE),IF($AE38=2019,VLOOKUP(Brut!JJ38,Semaines!$G$2:$L$523,5,FALSE),IF($AE38=2020,VLOOKUP(Brut!JJ38,Semaines!$H$2:$L$523,4,FALSE),IF($AE38=2021,VLOOKUP(Brut!JJ38,Semaines!$I$2:$L$523,3,FALSE),IF($AE38=2022,VLOOKUP(Brut!JJ38,Semaines!$J$2:$L$523,2,FALSE),""))))))))))</f>
        <v>45</v>
      </c>
      <c r="JI38" s="119">
        <f>IF($AE38=2013,VLOOKUP(Brut!JJ38,Semaines!$A$2:$L$523,12,FALSE),IF($AE38=2014,VLOOKUP(Brut!JJ38,Semaines!$B$2:$L$523,11,FALSE),IF($AE38=2015,VLOOKUP(Brut!JJ38,Semaines!$C$2:$L$523,10,FALSE),IF($AE38=2016,VLOOKUP(Brut!JJ38,Semaines!$D$2:$L$523,9,FALSE),IF($AE38=2017,VLOOKUP(Brut!JJ38,Semaines!$E$2:$L$523,8,FALSE),IF($AE38=2018,VLOOKUP(Brut!JJ38,Semaines!$F$2:$L$523,7,FALSE),IF($AE38=2019,VLOOKUP(Brut!JJ38,Semaines!$G$2:$L$523,6,FALSE),IF($AE38=2020,VLOOKUP(Brut!JJ38,Semaines!$H$2:$L$523,5,FALSE),IF($AE38=2021,VLOOKUP(Brut!JJ38,Semaines!$I$2:$L$523,4,FALSE),IF($AE38=2022,VLOOKUP(Brut!JJ38,Semaines!$J$2:$L$523,3,FALSE),""))))))))))</f>
        <v>2018</v>
      </c>
      <c r="JJ38" s="134"/>
      <c r="JK38" s="133"/>
      <c r="JL38" s="118">
        <f>IF($AE38=2013,VLOOKUP(Brut!JN38,Semaines!$A$2:$L$523,11,FALSE),IF($AE38=2014,VLOOKUP(Brut!JN38,Semaines!$B$2:$L$523,10,FALSE),IF($AE38=2015,VLOOKUP(Brut!JN38,Semaines!$C$2:$L$523,9,FALSE),IF($AE38=2016,VLOOKUP(Brut!JN38,Semaines!$D$2:$L$523,8,FALSE),IF($AE38=2017,VLOOKUP(Brut!JN38,Semaines!$E$2:$L$523,7,FALSE),IF($AE38=2018,VLOOKUP(Brut!JN38,Semaines!$F$2:$L$523,6,FALSE),IF($AE38=2019,VLOOKUP(Brut!JN38,Semaines!$G$2:$L$523,5,FALSE),IF($AE38=2020,VLOOKUP(Brut!JN38,Semaines!$H$2:$L$523,4,FALSE),IF($AE38=2021,VLOOKUP(Brut!JN38,Semaines!$I$2:$L$523,3,FALSE),IF($AE38=2022,VLOOKUP(Brut!JN38,Semaines!$J$2:$L$523,2,FALSE),""))))))))))</f>
        <v>46</v>
      </c>
      <c r="JM38" s="119">
        <f>IF($AE38=2013,VLOOKUP(Brut!JN38,Semaines!$A$2:$L$523,12,FALSE),IF($AE38=2014,VLOOKUP(Brut!JN38,Semaines!$B$2:$L$523,11,FALSE),IF($AE38=2015,VLOOKUP(Brut!JN38,Semaines!$C$2:$L$523,10,FALSE),IF($AE38=2016,VLOOKUP(Brut!JN38,Semaines!$D$2:$L$523,9,FALSE),IF($AE38=2017,VLOOKUP(Brut!JN38,Semaines!$E$2:$L$523,8,FALSE),IF($AE38=2018,VLOOKUP(Brut!JN38,Semaines!$F$2:$L$523,7,FALSE),IF($AE38=2019,VLOOKUP(Brut!JN38,Semaines!$G$2:$L$523,6,FALSE),IF($AE38=2020,VLOOKUP(Brut!JN38,Semaines!$H$2:$L$523,5,FALSE),IF($AE38=2021,VLOOKUP(Brut!JN38,Semaines!$I$2:$L$523,4,FALSE),IF($AE38=2022,VLOOKUP(Brut!JN38,Semaines!$J$2:$L$523,3,FALSE),""))))))))))</f>
        <v>2018</v>
      </c>
      <c r="JN38" s="134"/>
      <c r="JO38" s="133"/>
      <c r="JP38" s="128">
        <f>IF(Import!BC28=0,"",Import!BC28)</f>
        <v>43493</v>
      </c>
      <c r="JQ38" s="118">
        <f t="array" ref="JQ38">IFERROR(IF(JP38="",IF(JN38="",IF(JL38="","",IF($AE38=2013,VLOOKUP(Brut!JN38+1,Semaines!$A$2:$L$523,11,FALSE),IF($AE38=2014,VLOOKUP(Brut!JN38+1,Semaines!$B$2:$L$523,10,FALSE),IF($AE38=2015,VLOOKUP(Brut!JN38+1,Semaines!$C$2:$L$523,9,FALSE),IF($AE38=2016,VLOOKUP(Brut!JN38+1,Semaines!$D$2:$L$523,8,FALSE),IF($AE38=2017,VLOOKUP(Brut!JN38+1,Semaines!$E$2:$L$523,7,FALSE),IF($AE38=2018,VLOOKUP(Brut!JN38+1,Semaines!$F$2:$L$523,6,FALSE),IF($AE38=2019,VLOOKUP(Brut!JN38+1,Semaines!$G$2:$L$523,5,FALSE),IF($AE38=2020,VLOOKUP(Brut!JN38+1,Semaines!$H$2:$L$523,4,FALSE),IF($AE38=2021,VLOOKUP(Brut!JN38+1,Semaines!$I$2:$L$523,3,FALSE),IF($AE38=2022,VLOOKUP(Brut!JN38+1,Semaines!$J$2:$L$523,2,FALSE),""))))))))))),IF(JO38="",IF($AE38=2013,VLOOKUP(Brut!JN38+1,Semaines!$A$2:$L$523,11,FALSE),IF($AE38=2014,VLOOKUP(Brut!JN38+1,Semaines!$B$2:$L$523,10,FALSE),IF($AE38=2015,VLOOKUP(Brut!JN38+1,Semaines!$C$2:$L$523,9,FALSE),IF($AE38=2016,VLOOKUP(Brut!JN38+1,Semaines!$D$2:$L$523,8,FALSE),IF($AE38=2017,VLOOKUP(Brut!JN38+1,Semaines!$E$2:$L$523,7,FALSE),IF($AE38=2018,VLOOKUP(Brut!JN38+1,Semaines!$F$2:$L$523,6,FALSE),IF($AE38=2019,VLOOKUP(Brut!JN38+1,Semaines!$G$2:$L$523,5,FALSE),IF($AE38=2020,VLOOKUP(Brut!JN38+1,Semaines!$H$2:$L$523,4,FALSE),IF($AE38=2021,VLOOKUP(Brut!JN38+1,Semaines!$I$2:$L$523,3,FALSE),IF($AE38=2022,VLOOKUP(Brut!JN38+1,Semaines!$J$2:$L$523,2,FALSE),"")))))))))),IF($AE38=2013,VLOOKUP(Brut!JP38+1,Semaines!$A$2:$L$523,11,FALSE),IF($AE38=2014,VLOOKUP(Brut!JP38+1,Semaines!$B$2:$L$523,10,FALSE),IF($AE38=2015,VLOOKUP(Brut!JP38+1,Semaines!$C$2:$L$523,9,FALSE),IF($AE38=2016,VLOOKUP(Brut!JP38+1,Semaines!$D$2:$L$523,8,FALSE),IF($AE38=2017,VLOOKUP(Brut!JP38+1,Semaines!$E$2:$L$523,7,FALSE),IF($AE38=2018,VLOOKUP(Brut!JP38+1,Semaines!$F$2:$L$523,6,FALSE),IF($AE38=2019,VLOOKUP(Brut!JP38+1,Semaines!$G$2:$L$523,5,FALSE),IF($AE38=2020,VLOOKUP(Brut!JP38+1,Semaines!$H$2:$L$523,4,FALSE),IF($AE38=2021,VLOOKUP(Brut!JP38+1,Semaines!$I$2:$L$523,3,FALSE),IF($AE38=2022,VLOOKUP(Brut!JP38+1,Semaines!$J$2:$L$523,2,FALSE),"")))))))))))),_xlfn.ISOWEEKNUM(JP38)),"")</f>
        <v>5</v>
      </c>
      <c r="JR38" s="119">
        <f>IF(JP38="",IF(JO38="",IF(JM38="","",IF($AE38=2013,VLOOKUP(Brut!JS38,Semaines!$A$2:$L$523,12,FALSE),IF($AE38=2014,VLOOKUP(Brut!JS38,Semaines!$B$2:$L$523,11,FALSE),IF($AE38=2015,VLOOKUP(Brut!JS38,Semaines!$C$2:$L$523,10,FALSE),IF($AE38=2016,VLOOKUP(Brut!JS38,Semaines!$D$2:$L$523,9,FALSE),IF($AE38=2017,VLOOKUP(Brut!JS38,Semaines!$E$2:$L$523,8,FALSE),IF($AE38=2018,VLOOKUP(Brut!JS38,Semaines!$F$2:$L$523,7,FALSE),IF($AE38=2019,VLOOKUP(Brut!JS38,Semaines!$G$2:$L$523,6,FALSE),IF($AE38=2020,VLOOKUP(Brut!JS38,Semaines!$H$2:$L$523,5,FALSE),IF($AE38=2021,VLOOKUP(Brut!JS38,Semaines!$I$2:$L$523,4,FALSE),IF($AE38=2022,VLOOKUP(Brut!JS38,Semaines!$J$2:$L$523,3,FALSE),""))))))))))),IF(JN38="",IF($AE38=2013,VLOOKUP(Brut!JS38,Semaines!$A$2:$L$523,12,FALSE),IF($AE38=2014,VLOOKUP(Brut!JS38,Semaines!$B$2:$L$523,11,FALSE),IF($AE38=2015,VLOOKUP(Brut!JS38,Semaines!$C$2:$L$523,10,FALSE),IF($AE38=2016,VLOOKUP(Brut!JS38,Semaines!$D$2:$L$523,9,FALSE),IF($AE38=2017,VLOOKUP(Brut!JS38,Semaines!$E$2:$L$523,8,FALSE),IF($AE38=2018,VLOOKUP(Brut!JS38,Semaines!$F$2:$L$523,7,FALSE),IF($AE38=2019,VLOOKUP(Brut!JS38,Semaines!$G$2:$L$523,6,FALSE),IF($AE38=2020,VLOOKUP(Brut!JS38,Semaines!$H$2:$L$523,5,FALSE),IF($AE38=2021,VLOOKUP(Brut!JS38,Semaines!$I$2:$L$523,4,FALSE),IF($AE38=2022,VLOOKUP(Brut!JS38,Semaines!$J$2:$L$523,3,FALSE),"")))))))))),IF(JM38="","",IF($AE38=2013,VLOOKUP(Brut!JS38,Semaines!$A$2:$L$523,12,FALSE),IF($AE38=2014,VLOOKUP(Brut!JS38,Semaines!$B$2:$L$523,11,FALSE),IF($AE38=2015,VLOOKUP(Brut!JS38,Semaines!$C$2:$L$523,10,FALSE),IF($AE38=2016,VLOOKUP(Brut!JS38,Semaines!$D$2:$L$523,9,FALSE),IF($AE38=2017,VLOOKUP(Brut!JS38,Semaines!$E$2:$L$523,8,FALSE),IF($AE38=2018,VLOOKUP(Brut!JS38,Semaines!$F$2:$L$523,7,FALSE),IF($AE38=2019,VLOOKUP(Brut!JS38,Semaines!$G$2:$L$523,6,FALSE),IF($AE38=2020,VLOOKUP(Brut!JS38,Semaines!$H$2:$L$523,5,FALSE),IF($AE38=2021,VLOOKUP(Brut!JS38,Semaines!$I$2:$L$523,4,FALSE),IF($AE38=2022,VLOOKUP(Brut!JS38,Semaines!$J$2:$L$523,3,FALSE),""))))))))))))),IF(AND(MONTH(JP38)=12,_xlfn.ISOWEEKNUM(JP38)=1),YEAR(JP38)+1,YEAR(JP38)))</f>
        <v>2019</v>
      </c>
      <c r="JS38" s="224">
        <f>IFERROR(IF(JP38="",IF(AND(Brut!W38&lt;&gt;"Pas ouvert",Brut!W38&lt;&gt;"Annulé"),IF(Brut!JP38="",SUM(Brut!JN38-Brut!AD38),SUM(Brut!JP38-Brut!AD38)),IF(Brut!W38="Annulé","Annulé","Pas ouvert")),SUM(Brut!JU38-Brut!AD38)),"")</f>
        <v>44</v>
      </c>
      <c r="JT38" s="225">
        <f>IF(OR(JS38="Annulé",JS38=""),"",IF(JS38="Pas ouvert",IF(JQ38="","",INT(SUM(Brut!JU38-Brut!AD38)/4)),INT(JS38/4)))</f>
        <v>11</v>
      </c>
      <c r="JU38" s="226" t="str">
        <f t="shared" si="16"/>
        <v>Mois</v>
      </c>
      <c r="JV38" s="227" t="str">
        <f>IF(OR(JS38="Annulé",JS38=""),"",IF(JS38="Pas ouvert",IF(JQ38="","",SUM(Brut!JU38-Brut!AD38)-(JT38*4)),IF(JS38-(JT38*4)=0,"",JS38-(JT38*4))))</f>
        <v/>
      </c>
      <c r="JW38" s="228" t="str">
        <f t="shared" si="17"/>
        <v/>
      </c>
      <c r="JY38" s="208"/>
    </row>
    <row r="39" spans="1:285" x14ac:dyDescent="0.3">
      <c r="A39" s="235" t="str">
        <f>IF(Import!A29=0,"",Import!A29)</f>
        <v>28</v>
      </c>
      <c r="B39" s="236" t="str">
        <f>IF(Import!D29=0,"",Import!D29)</f>
        <v>28</v>
      </c>
      <c r="C39" s="236" t="str">
        <f>IF(Import!E29=0,"",Import!E29)</f>
        <v/>
      </c>
      <c r="D39" s="237" t="str">
        <f t="shared" si="11"/>
        <v/>
      </c>
      <c r="E39" s="236" t="str">
        <f>IF(Import!I29=0,"",Import!I29)</f>
        <v/>
      </c>
      <c r="F39" s="236" t="str">
        <f>IF(Import!J29="","",Import!J29)</f>
        <v/>
      </c>
      <c r="G39" s="236" t="str">
        <f>IF(Import!K29="","",Import!K29)</f>
        <v/>
      </c>
      <c r="H39" s="238" t="str">
        <f>IF(Import!L29=0,"",Import!L29)</f>
        <v>17</v>
      </c>
      <c r="I39" s="236" t="str">
        <f>IF(Import!N29=0,"",Import!N29)</f>
        <v/>
      </c>
      <c r="J39" s="239"/>
      <c r="K39" s="130">
        <f>IF(Import!O29=0,"",Import!O29)</f>
        <v>42493</v>
      </c>
      <c r="L39" s="130" t="str">
        <f>IF(Import!P29=0,"",Import!P29)</f>
        <v/>
      </c>
      <c r="M39" s="233" t="str">
        <f>IF(L39&lt;&gt;"","Annulé",IF(Import!R29=0,"",Import!R29))</f>
        <v/>
      </c>
      <c r="N39" s="233">
        <f>IF(L39&lt;&gt;"","Annulé",IF(Import!S29=0,"",Import!S29))</f>
        <v>100000</v>
      </c>
      <c r="O39" s="233" t="str">
        <f>IF(N39="Annulé","Annulé",IF(Import!T29=0,"",Import!T29))</f>
        <v/>
      </c>
      <c r="P39" s="130">
        <f>IF(Import!U29=0,IF($L39&lt;&gt;"","Annulé",IF($K39="","","En attente")),Import!U29)</f>
        <v>42528</v>
      </c>
      <c r="Q39" s="130">
        <f>IF(Import!V29=0,IF($L39&lt;&gt;"","Annulé",IF($K39="","","En attente")),Import!V29)</f>
        <v>42566</v>
      </c>
      <c r="R39" s="130">
        <f>IF(Import!W29=0,IF($L39&lt;&gt;"","Annulé",IF($K39="","","En attente")),Import!W29)</f>
        <v>42493</v>
      </c>
      <c r="S39" s="130">
        <f>IF(Import!X29=0,IF($L39&lt;&gt;"","Annulé",IF($K39="","","En attente")),Import!X29)</f>
        <v>42520</v>
      </c>
      <c r="T39" s="130">
        <f>IF(Import!Y29=0,IF($L39&lt;&gt;"","Annulé",IF($K39="","","En attente")),Import!Y29)</f>
        <v>42577</v>
      </c>
      <c r="U39" s="130" t="str">
        <f>IF(Import!Z29=0,IF($L39&lt;&gt;"","Annulé",IF($K39="","","En attente")),Import!Z29)</f>
        <v>En attente</v>
      </c>
      <c r="V39" s="131"/>
      <c r="W39" s="130">
        <f>IF($L39&lt;&gt;"","Annulé",IF(Import!AA29=0,IF(K39="","","Pas ouvert"),Import!AA29))</f>
        <v>42643</v>
      </c>
      <c r="X39" s="130">
        <f>IF($L39&lt;&gt;"","Annulé",IF(Import!AB29=0,IF($W39&lt;&gt;"",IF(W39="Pas ouvert","Pas ouvert","En cours"),""),Import!AB29))</f>
        <v>42886</v>
      </c>
      <c r="Y39" s="233">
        <f>IF($L39&lt;&gt;"","Annulé",IF(Import!AC29=0,"",Import!AC29))</f>
        <v>90431</v>
      </c>
      <c r="Z39" s="233">
        <f>IF($L39&lt;&gt;"","Annulé",IF(Import!AD29=0,"",Import!AD29))</f>
        <v>27263.82</v>
      </c>
      <c r="AA39" s="234">
        <f t="shared" si="12"/>
        <v>39</v>
      </c>
      <c r="AB39" s="129">
        <f t="shared" si="13"/>
        <v>2016</v>
      </c>
      <c r="AC39" s="207"/>
      <c r="AD39" s="231">
        <f t="shared" si="14"/>
        <v>39</v>
      </c>
      <c r="AE39" s="232">
        <f t="shared" si="15"/>
        <v>2016</v>
      </c>
      <c r="AF39" s="128">
        <f>IF(Import!AE29=0,"",Import!AE29)</f>
        <v>42643</v>
      </c>
      <c r="AG39" s="211"/>
      <c r="AH39" s="209"/>
      <c r="AI39" s="208"/>
      <c r="AJ39" s="118">
        <f>IF($AE39=2013,VLOOKUP(Brut!AJ39,Semaines!$A$2:$L$523,11,FALSE),IF($AE39=2014,VLOOKUP(Brut!AJ39,Semaines!$B$2:$L$523,10,FALSE),IF($AE39=2015,VLOOKUP(Brut!AJ39,Semaines!$C$2:$L$523,9,FALSE),IF($AE39=2016,VLOOKUP(Brut!AJ39,Semaines!$D$2:$L$523,8,FALSE),IF($AE39=2017,VLOOKUP(Brut!AJ39,Semaines!$E$2:$L$523,7,FALSE),IF($AE39=2018,VLOOKUP(Brut!AJ39,Semaines!$F$2:$L$523,6,FALSE),IF($AE39=2019,VLOOKUP(Brut!AJ39,Semaines!$G$2:$L$523,5,FALSE),IF($AE39=2020,VLOOKUP(Brut!AJ39,Semaines!$H$2:$L$523,4,FALSE),IF($AE39=2021,VLOOKUP(Brut!AJ39,Semaines!$I$2:$L$523,3,FALSE),IF($AE39=2022,VLOOKUP(Brut!AJ39,Semaines!$J$2:$L$523,2,FALSE),""))))))))))</f>
        <v>40</v>
      </c>
      <c r="AK39" s="119">
        <f>IF($AE39=2013,VLOOKUP(Brut!AJ39,Semaines!$A$2:$L$523,12,FALSE),IF($AE39=2014,VLOOKUP(Brut!AJ39,Semaines!$B$2:$L$523,11,FALSE),IF($AE39=2015,VLOOKUP(Brut!AJ39,Semaines!$C$2:$L$523,10,FALSE),IF($AE39=2016,VLOOKUP(Brut!AJ39,Semaines!$D$2:$L$523,9,FALSE),IF($AE39=2017,VLOOKUP(Brut!AJ39,Semaines!$E$2:$L$523,8,FALSE),IF($AE39=2018,VLOOKUP(Brut!AJ39,Semaines!$F$2:$L$523,7,FALSE),IF($AE39=2019,VLOOKUP(Brut!AJ39,Semaines!$G$2:$L$523,6,FALSE),IF($AE39=2020,VLOOKUP(Brut!AJ39,Semaines!$H$2:$L$523,5,FALSE),IF($AE39=2021,VLOOKUP(Brut!AJ39,Semaines!$I$2:$L$523,4,FALSE),IF($AE39=2022,VLOOKUP(Brut!AJ39,Semaines!$J$2:$L$523,3,FALSE),""))))))))))</f>
        <v>2016</v>
      </c>
      <c r="AL39" s="132"/>
      <c r="AM39" s="133"/>
      <c r="AN39" s="128">
        <f>IF(Import!AI29=0,"",Import!AI29)</f>
        <v>42643</v>
      </c>
      <c r="AO39" s="118">
        <f t="array" ref="AO39">IFERROR(IF(AN39="",IF(AL39="",IF(AJ39="","",IF($AE39=2013,VLOOKUP(Brut!AJ39+1,Semaines!$A$2:$L$523,11,FALSE),IF($AE39=2014,VLOOKUP(Brut!AJ39+1,Semaines!$B$2:$L$523,10,FALSE),IF($AE39=2015,VLOOKUP(Brut!AJ39+1,Semaines!$C$2:$L$523,9,FALSE),IF($AE39=2016,VLOOKUP(Brut!AJ39+1,Semaines!$D$2:$L$523,8,FALSE),IF($AE39=2017,VLOOKUP(Brut!AJ39+1,Semaines!$E$2:$L$523,7,FALSE),IF($AE39=2018,VLOOKUP(Brut!AJ39+1,Semaines!$F$2:$L$523,6,FALSE),IF($AE39=2019,VLOOKUP(Brut!AJ39+1,Semaines!$G$2:$L$523,5,FALSE),IF($AE39=2020,VLOOKUP(Brut!AJ39+1,Semaines!$H$2:$L$523,4,FALSE),IF($AE39=2021,VLOOKUP(Brut!AJ39+1,Semaines!$I$2:$L$523,3,FALSE),IF($AE39=2022,VLOOKUP(Brut!AJ39+1,Semaines!$J$2:$L$523,2,FALSE),""))))))))))),IF(AM39="",IF($AE39=2013,VLOOKUP(Brut!AJ39+1,Semaines!$A$2:$L$523,11,FALSE),IF($AE39=2014,VLOOKUP(Brut!AJ39+1,Semaines!$B$2:$L$523,10,FALSE),IF($AE39=2015,VLOOKUP(Brut!AJ39+1,Semaines!$C$2:$L$523,9,FALSE),IF($AE39=2016,VLOOKUP(Brut!AJ39+1,Semaines!$D$2:$L$523,8,FALSE),IF($AE39=2017,VLOOKUP(Brut!AJ39+1,Semaines!$E$2:$L$523,7,FALSE),IF($AE39=2018,VLOOKUP(Brut!AJ39+1,Semaines!$F$2:$L$523,6,FALSE),IF($AE39=2019,VLOOKUP(Brut!AJ39+1,Semaines!$G$2:$L$523,5,FALSE),IF($AE39=2020,VLOOKUP(Brut!AJ39+1,Semaines!$H$2:$L$523,4,FALSE),IF($AE39=2021,VLOOKUP(Brut!AJ39+1,Semaines!$I$2:$L$523,3,FALSE),IF($AE39=2022,VLOOKUP(Brut!AJ39+1,Semaines!$J$2:$L$523,2,FALSE),"")))))))))),IF($AE39=2013,VLOOKUP(Brut!AL39+1,Semaines!$A$2:$L$523,11,FALSE),IF($AE39=2014,VLOOKUP(Brut!AL39+1,Semaines!$B$2:$L$523,10,FALSE),IF($AE39=2015,VLOOKUP(Brut!AL39+1,Semaines!$C$2:$L$523,9,FALSE),IF($AE39=2016,VLOOKUP(Brut!AL39+1,Semaines!$D$2:$L$523,8,FALSE),IF($AE39=2017,VLOOKUP(Brut!AL39+1,Semaines!$E$2:$L$523,7,FALSE),IF($AE39=2018,VLOOKUP(Brut!AL39+1,Semaines!$F$2:$L$523,6,FALSE),IF($AE39=2019,VLOOKUP(Brut!AL39+1,Semaines!$G$2:$L$523,5,FALSE),IF($AE39=2020,VLOOKUP(Brut!AL39+1,Semaines!$H$2:$L$523,4,FALSE),IF($AE39=2021,VLOOKUP(Brut!AL39+1,Semaines!$I$2:$L$523,3,FALSE),IF($AE39=2022,VLOOKUP(Brut!AL39+1,Semaines!$J$2:$L$523,2,FALSE),"")))))))))))),_xlfn.ISOWEEKNUM(AN39)),"")</f>
        <v>39</v>
      </c>
      <c r="AP39" s="119">
        <f>IF(AN39="",IF(AM39="",IF(AK39="","",IF($AE39=2013,VLOOKUP(Brut!AO39,Semaines!$A$2:$L$523,12,FALSE),IF($AE39=2014,VLOOKUP(Brut!AO39,Semaines!$B$2:$L$523,11,FALSE),IF($AE39=2015,VLOOKUP(Brut!AO39,Semaines!$C$2:$L$523,10,FALSE),IF($AE39=2016,VLOOKUP(Brut!AO39,Semaines!$D$2:$L$523,9,FALSE),IF($AE39=2017,VLOOKUP(Brut!AO39,Semaines!$E$2:$L$523,8,FALSE),IF($AE39=2018,VLOOKUP(Brut!AO39,Semaines!$F$2:$L$523,7,FALSE),IF($AE39=2019,VLOOKUP(Brut!AO39,Semaines!$G$2:$L$523,6,FALSE),IF($AE39=2020,VLOOKUP(Brut!AO39,Semaines!$H$2:$L$523,5,FALSE),IF($AE39=2021,VLOOKUP(Brut!AO39,Semaines!$I$2:$L$523,4,FALSE),IF($AE39=2022,VLOOKUP(Brut!AO39,Semaines!$J$2:$L$523,3,FALSE),""))))))))))),IF(AL39="",IF($AE39=2013,VLOOKUP(Brut!AO39,Semaines!$A$2:$L$523,12,FALSE),IF($AE39=2014,VLOOKUP(Brut!AO39,Semaines!$B$2:$L$523,11,FALSE),IF($AE39=2015,VLOOKUP(Brut!AO39,Semaines!$C$2:$L$523,10,FALSE),IF($AE39=2016,VLOOKUP(Brut!AO39,Semaines!$D$2:$L$523,9,FALSE),IF($AE39=2017,VLOOKUP(Brut!AO39,Semaines!$E$2:$L$523,8,FALSE),IF($AE39=2018,VLOOKUP(Brut!AO39,Semaines!$F$2:$L$523,7,FALSE),IF($AE39=2019,VLOOKUP(Brut!AO39,Semaines!$G$2:$L$523,6,FALSE),IF($AE39=2020,VLOOKUP(Brut!AO39,Semaines!$H$2:$L$523,5,FALSE),IF($AE39=2021,VLOOKUP(Brut!AO39,Semaines!$I$2:$L$523,4,FALSE),IF($AE39=2022,VLOOKUP(Brut!AO39,Semaines!$J$2:$L$523,3,FALSE),"")))))))))),IF(AK39="","",IF($AE39=2013,VLOOKUP(Brut!AO39,Semaines!$A$2:$L$523,12,FALSE),IF($AE39=2014,VLOOKUP(Brut!AO39,Semaines!$B$2:$L$523,11,FALSE),IF($AE39=2015,VLOOKUP(Brut!AO39,Semaines!$C$2:$L$523,10,FALSE),IF($AE39=2016,VLOOKUP(Brut!AO39,Semaines!$D$2:$L$523,9,FALSE),IF($AE39=2017,VLOOKUP(Brut!AO39,Semaines!$E$2:$L$523,8,FALSE),IF($AE39=2018,VLOOKUP(Brut!AO39,Semaines!$F$2:$L$523,7,FALSE),IF($AE39=2019,VLOOKUP(Brut!AO39,Semaines!$G$2:$L$523,6,FALSE),IF($AE39=2020,VLOOKUP(Brut!AO39,Semaines!$H$2:$L$523,5,FALSE),IF($AE39=2021,VLOOKUP(Brut!AO39,Semaines!$I$2:$L$523,4,FALSE),IF($AE39=2022,VLOOKUP(Brut!AO39,Semaines!$J$2:$L$523,3,FALSE),""))))))))))))),IF(AND(MONTH(AN39)=12,_xlfn.ISOWEEKNUM(AN39)=1),YEAR(AN39)+1,YEAR(AN39)))</f>
        <v>2016</v>
      </c>
      <c r="AQ39" s="132"/>
      <c r="AR39" s="133"/>
      <c r="AS39" s="210"/>
      <c r="AT39" s="209"/>
      <c r="AU39" s="208"/>
      <c r="AV39" s="208"/>
      <c r="AW39" s="118">
        <f>IF($AE39=2013,VLOOKUP(Brut!AW39,Semaines!$A$2:$L$523,11,FALSE),IF($AE39=2014,VLOOKUP(Brut!AW39,Semaines!$B$2:$L$523,10,FALSE),IF($AE39=2015,VLOOKUP(Brut!AW39,Semaines!$C$2:$L$523,9,FALSE),IF($AE39=2016,VLOOKUP(Brut!AW39,Semaines!$D$2:$L$523,8,FALSE),IF($AE39=2017,VLOOKUP(Brut!AW39,Semaines!$E$2:$L$523,7,FALSE),IF($AE39=2018,VLOOKUP(Brut!AW39,Semaines!$F$2:$L$523,6,FALSE),IF($AE39=2019,VLOOKUP(Brut!AW39,Semaines!$G$2:$L$523,5,FALSE),IF($AE39=2020,VLOOKUP(Brut!AW39,Semaines!$H$2:$L$523,4,FALSE),IF($AE39=2021,VLOOKUP(Brut!AW39,Semaines!$I$2:$L$523,3,FALSE),IF($AE39=2022,VLOOKUP(Brut!AW39,Semaines!$J$2:$L$523,2,FALSE),""))))))))))</f>
        <v>41</v>
      </c>
      <c r="AX39" s="119">
        <f>IF($AE39=2013,VLOOKUP(Brut!AW39,Semaines!$A$2:$L$523,12,FALSE),IF($AE39=2014,VLOOKUP(Brut!AW39,Semaines!$B$2:$L$523,11,FALSE),IF($AE39=2015,VLOOKUP(Brut!AW39,Semaines!$C$2:$L$523,10,FALSE),IF($AE39=2016,VLOOKUP(Brut!AW39,Semaines!$D$2:$L$523,9,FALSE),IF($AE39=2017,VLOOKUP(Brut!AW39,Semaines!$E$2:$L$523,8,FALSE),IF($AE39=2018,VLOOKUP(Brut!AW39,Semaines!$F$2:$L$523,7,FALSE),IF($AE39=2019,VLOOKUP(Brut!AW39,Semaines!$G$2:$L$523,6,FALSE),IF($AE39=2020,VLOOKUP(Brut!AW39,Semaines!$H$2:$L$523,5,FALSE),IF($AE39=2021,VLOOKUP(Brut!AW39,Semaines!$I$2:$L$523,4,FALSE),IF($AE39=2022,VLOOKUP(Brut!AW39,Semaines!$J$2:$L$523,3,FALSE),""))))))))))</f>
        <v>2016</v>
      </c>
      <c r="AY39" s="134"/>
      <c r="AZ39" s="133"/>
      <c r="BA39" s="118">
        <f>IF($AE39=2013,VLOOKUP(Brut!BA39,Semaines!$A$2:$L$523,11,FALSE),IF($AE39=2014,VLOOKUP(Brut!BA39,Semaines!$B$2:$L$523,10,FALSE),IF($AE39=2015,VLOOKUP(Brut!BA39,Semaines!$C$2:$L$523,9,FALSE),IF($AE39=2016,VLOOKUP(Brut!BA39,Semaines!$D$2:$L$523,8,FALSE),IF($AE39=2017,VLOOKUP(Brut!BA39,Semaines!$E$2:$L$523,7,FALSE),IF($AE39=2018,VLOOKUP(Brut!BA39,Semaines!$F$2:$L$523,6,FALSE),IF($AE39=2019,VLOOKUP(Brut!BA39,Semaines!$G$2:$L$523,5,FALSE),IF($AE39=2020,VLOOKUP(Brut!BA39,Semaines!$H$2:$L$523,4,FALSE),IF($AE39=2021,VLOOKUP(Brut!BA39,Semaines!$I$2:$L$523,3,FALSE),IF($AE39=2022,VLOOKUP(Brut!BA39,Semaines!$J$2:$L$523,2,FALSE),""))))))))))</f>
        <v>43</v>
      </c>
      <c r="BB39" s="119">
        <f>IF($AE39=2013,VLOOKUP(Brut!BA39,Semaines!$A$2:$L$523,12,FALSE),IF($AE39=2014,VLOOKUP(Brut!BA39,Semaines!$B$2:$L$523,11,FALSE),IF($AE39=2015,VLOOKUP(Brut!BA39,Semaines!$C$2:$L$523,10,FALSE),IF($AE39=2016,VLOOKUP(Brut!BA39,Semaines!$D$2:$L$523,9,FALSE),IF($AE39=2017,VLOOKUP(Brut!BA39,Semaines!$E$2:$L$523,8,FALSE),IF($AE39=2018,VLOOKUP(Brut!BA39,Semaines!$F$2:$L$523,7,FALSE),IF($AE39=2019,VLOOKUP(Brut!BA39,Semaines!$G$2:$L$523,6,FALSE),IF($AE39=2020,VLOOKUP(Brut!BA39,Semaines!$H$2:$L$523,5,FALSE),IF($AE39=2021,VLOOKUP(Brut!BA39,Semaines!$I$2:$L$523,4,FALSE),IF($AE39=2022,VLOOKUP(Brut!BA39,Semaines!$J$2:$L$523,3,FALSE),""))))))))))</f>
        <v>2016</v>
      </c>
      <c r="BC39" s="134"/>
      <c r="BD39" s="133"/>
      <c r="BE39" s="118">
        <f>IF($AE39=2013,VLOOKUP(Brut!BE39,Semaines!$A$2:$L$523,11,FALSE),IF($AE39=2014,VLOOKUP(Brut!BE39,Semaines!$B$2:$L$523,10,FALSE),IF($AE39=2015,VLOOKUP(Brut!BE39,Semaines!$C$2:$L$523,9,FALSE),IF($AE39=2016,VLOOKUP(Brut!BE39,Semaines!$D$2:$L$523,8,FALSE),IF($AE39=2017,VLOOKUP(Brut!BE39,Semaines!$E$2:$L$523,7,FALSE),IF($AE39=2018,VLOOKUP(Brut!BE39,Semaines!$F$2:$L$523,6,FALSE),IF($AE39=2019,VLOOKUP(Brut!BE39,Semaines!$G$2:$L$523,5,FALSE),IF($AE39=2020,VLOOKUP(Brut!BE39,Semaines!$H$2:$L$523,4,FALSE),IF($AE39=2021,VLOOKUP(Brut!BE39,Semaines!$I$2:$L$523,3,FALSE),IF($AE39=2022,VLOOKUP(Brut!BE39,Semaines!$J$2:$L$523,2,FALSE),""))))))))))</f>
        <v>45</v>
      </c>
      <c r="BF39" s="119">
        <f>IF($AE39=2013,VLOOKUP(Brut!BE39,Semaines!$A$2:$L$523,12,FALSE),IF($AE39=2014,VLOOKUP(Brut!BE39,Semaines!$B$2:$L$523,11,FALSE),IF($AE39=2015,VLOOKUP(Brut!BE39,Semaines!$C$2:$L$523,10,FALSE),IF($AE39=2016,VLOOKUP(Brut!BE39,Semaines!$D$2:$L$523,9,FALSE),IF($AE39=2017,VLOOKUP(Brut!BE39,Semaines!$E$2:$L$523,8,FALSE),IF($AE39=2018,VLOOKUP(Brut!BE39,Semaines!$F$2:$L$523,7,FALSE),IF($AE39=2019,VLOOKUP(Brut!BE39,Semaines!$G$2:$L$523,6,FALSE),IF($AE39=2020,VLOOKUP(Brut!BE39,Semaines!$H$2:$L$523,5,FALSE),IF($AE39=2021,VLOOKUP(Brut!BE39,Semaines!$I$2:$L$523,4,FALSE),IF($AE39=2022,VLOOKUP(Brut!BE39,Semaines!$J$2:$L$523,3,FALSE),""))))))))))</f>
        <v>2016</v>
      </c>
      <c r="BG39" s="134"/>
      <c r="BH39" s="133"/>
      <c r="BI39" s="130">
        <f>IF(Import!AM29=0,"",Import!AM29)</f>
        <v>42682</v>
      </c>
      <c r="BJ39" s="118">
        <f t="array" ref="BJ39">IFERROR(IF(BI39="",IF(BG39="",IF(BE39="","",IF($AE39=2013,VLOOKUP(Brut!BE39+1,Semaines!$A$2:$L$523,11,FALSE),IF($AE39=2014,VLOOKUP(Brut!BE39+1,Semaines!$B$2:$L$523,10,FALSE),IF($AE39=2015,VLOOKUP(Brut!BE39+1,Semaines!$C$2:$L$523,9,FALSE),IF($AE39=2016,VLOOKUP(Brut!BE39+1,Semaines!$D$2:$L$523,8,FALSE),IF($AE39=2017,VLOOKUP(Brut!BE39+1,Semaines!$E$2:$L$523,7,FALSE),IF($AE39=2018,VLOOKUP(Brut!BE39+1,Semaines!$F$2:$L$523,6,FALSE),IF($AE39=2019,VLOOKUP(Brut!BE39+1,Semaines!$G$2:$L$523,5,FALSE),IF($AE39=2020,VLOOKUP(Brut!BE39+1,Semaines!$H$2:$L$523,4,FALSE),IF($AE39=2021,VLOOKUP(Brut!BE39+1,Semaines!$I$2:$L$523,3,FALSE),IF($AE39=2022,VLOOKUP(Brut!BE39+1,Semaines!$J$2:$L$523,2,FALSE),""))))))))))),IF(BH39="",IF($AE39=2013,VLOOKUP(Brut!BE39+1,Semaines!$A$2:$L$523,11,FALSE),IF($AE39=2014,VLOOKUP(Brut!BE39+1,Semaines!$B$2:$L$523,10,FALSE),IF($AE39=2015,VLOOKUP(Brut!BE39+1,Semaines!$C$2:$L$523,9,FALSE),IF($AE39=2016,VLOOKUP(Brut!BE39+1,Semaines!$D$2:$L$523,8,FALSE),IF($AE39=2017,VLOOKUP(Brut!BE39+1,Semaines!$E$2:$L$523,7,FALSE),IF($AE39=2018,VLOOKUP(Brut!BE39+1,Semaines!$F$2:$L$523,6,FALSE),IF($AE39=2019,VLOOKUP(Brut!BE39+1,Semaines!$G$2:$L$523,5,FALSE),IF($AE39=2020,VLOOKUP(Brut!BE39+1,Semaines!$H$2:$L$523,4,FALSE),IF($AE39=2021,VLOOKUP(Brut!BE39+1,Semaines!$I$2:$L$523,3,FALSE),IF($AE39=2022,VLOOKUP(Brut!BE39+1,Semaines!$J$2:$L$523,2,FALSE),"")))))))))),IF($AE39=2013,VLOOKUP(Brut!BG39+1,Semaines!$A$2:$L$523,11,FALSE),IF($AE39=2014,VLOOKUP(Brut!BG39+1,Semaines!$B$2:$L$523,10,FALSE),IF($AE39=2015,VLOOKUP(Brut!BG39+1,Semaines!$C$2:$L$523,9,FALSE),IF($AE39=2016,VLOOKUP(Brut!BG39+1,Semaines!$D$2:$L$523,8,FALSE),IF($AE39=2017,VLOOKUP(Brut!BG39+1,Semaines!$E$2:$L$523,7,FALSE),IF($AE39=2018,VLOOKUP(Brut!BG39+1,Semaines!$F$2:$L$523,6,FALSE),IF($AE39=2019,VLOOKUP(Brut!BG39+1,Semaines!$G$2:$L$523,5,FALSE),IF($AE39=2020,VLOOKUP(Brut!BG39+1,Semaines!$H$2:$L$523,4,FALSE),IF($AE39=2021,VLOOKUP(Brut!BG39+1,Semaines!$I$2:$L$523,3,FALSE),IF($AE39=2022,VLOOKUP(Brut!BG39+1,Semaines!$J$2:$L$523,2,FALSE),"")))))))))))),_xlfn.ISOWEEKNUM(BI39)),"")</f>
        <v>45</v>
      </c>
      <c r="BK39" s="119">
        <f>IF(BI39="",IF(BH39="",IF(BF39="","",IF($AE39=2013,VLOOKUP(Brut!BJ39,Semaines!$A$2:$L$523,12,FALSE),IF($AE39=2014,VLOOKUP(Brut!BJ39,Semaines!$B$2:$L$523,11,FALSE),IF($AE39=2015,VLOOKUP(Brut!BJ39,Semaines!$C$2:$L$523,10,FALSE),IF($AE39=2016,VLOOKUP(Brut!BJ39,Semaines!$D$2:$L$523,9,FALSE),IF($AE39=2017,VLOOKUP(Brut!BJ39,Semaines!$E$2:$L$523,8,FALSE),IF($AE39=2018,VLOOKUP(Brut!BJ39,Semaines!$F$2:$L$523,7,FALSE),IF($AE39=2019,VLOOKUP(Brut!BJ39,Semaines!$G$2:$L$523,6,FALSE),IF($AE39=2020,VLOOKUP(Brut!BJ39,Semaines!$H$2:$L$523,5,FALSE),IF($AE39=2021,VLOOKUP(Brut!BJ39,Semaines!$I$2:$L$523,4,FALSE),IF($AE39=2022,VLOOKUP(Brut!BJ39,Semaines!$J$2:$L$523,3,FALSE),""))))))))))),IF(BG39="",IF($AE39=2013,VLOOKUP(Brut!BJ39,Semaines!$A$2:$L$523,12,FALSE),IF($AE39=2014,VLOOKUP(Brut!BJ39,Semaines!$B$2:$L$523,11,FALSE),IF($AE39=2015,VLOOKUP(Brut!BJ39,Semaines!$C$2:$L$523,10,FALSE),IF($AE39=2016,VLOOKUP(Brut!BJ39,Semaines!$D$2:$L$523,9,FALSE),IF($AE39=2017,VLOOKUP(Brut!BJ39,Semaines!$E$2:$L$523,8,FALSE),IF($AE39=2018,VLOOKUP(Brut!BJ39,Semaines!$F$2:$L$523,7,FALSE),IF($AE39=2019,VLOOKUP(Brut!BJ39,Semaines!$G$2:$L$523,6,FALSE),IF($AE39=2020,VLOOKUP(Brut!BJ39,Semaines!$H$2:$L$523,5,FALSE),IF($AE39=2021,VLOOKUP(Brut!BJ39,Semaines!$I$2:$L$523,4,FALSE),IF($AE39=2022,VLOOKUP(Brut!BJ39,Semaines!$J$2:$L$523,3,FALSE),"")))))))))),IF(BF39="","",IF($AE39=2013,VLOOKUP(Brut!BJ39,Semaines!$A$2:$L$523,12,FALSE),IF($AE39=2014,VLOOKUP(Brut!BJ39,Semaines!$B$2:$L$523,11,FALSE),IF($AE39=2015,VLOOKUP(Brut!BJ39,Semaines!$C$2:$L$523,10,FALSE),IF($AE39=2016,VLOOKUP(Brut!BJ39,Semaines!$D$2:$L$523,9,FALSE),IF($AE39=2017,VLOOKUP(Brut!BJ39,Semaines!$E$2:$L$523,8,FALSE),IF($AE39=2018,VLOOKUP(Brut!BJ39,Semaines!$F$2:$L$523,7,FALSE),IF($AE39=2019,VLOOKUP(Brut!BJ39,Semaines!$G$2:$L$523,6,FALSE),IF($AE39=2020,VLOOKUP(Brut!BJ39,Semaines!$H$2:$L$523,5,FALSE),IF($AE39=2021,VLOOKUP(Brut!BJ39,Semaines!$I$2:$L$523,4,FALSE),IF($AE39=2022,VLOOKUP(Brut!BJ39,Semaines!$J$2:$L$523,3,FALSE),""))))))))))))),IF(AND(MONTH(BI39)=12,_xlfn.ISOWEEKNUM(BI39)=1),YEAR(BI39)+1,YEAR(BI39)))</f>
        <v>2016</v>
      </c>
      <c r="BL39" s="132"/>
      <c r="BM39" s="133"/>
      <c r="BN39" s="118">
        <f>IF($AE39=2013,VLOOKUP(Brut!BN39,Semaines!$A$2:$L$523,11,FALSE),IF($AE39=2014,VLOOKUP(Brut!BN39,Semaines!$B$2:$L$523,10,FALSE),IF($AE39=2015,VLOOKUP(Brut!BN39,Semaines!$C$2:$L$523,9,FALSE),IF($AE39=2016,VLOOKUP(Brut!BN39,Semaines!$D$2:$L$523,8,FALSE),IF($AE39=2017,VLOOKUP(Brut!BN39,Semaines!$E$2:$L$523,7,FALSE),IF($AE39=2018,VLOOKUP(Brut!BN39,Semaines!$F$2:$L$523,6,FALSE),IF($AE39=2019,VLOOKUP(Brut!BN39,Semaines!$G$2:$L$523,5,FALSE),IF($AE39=2020,VLOOKUP(Brut!BN39,Semaines!$H$2:$L$523,4,FALSE),IF($AE39=2021,VLOOKUP(Brut!BN39,Semaines!$I$2:$L$523,3,FALSE),IF($AE39=2022,VLOOKUP(Brut!BN39,Semaines!$J$2:$L$523,2,FALSE),""))))))))))</f>
        <v>46</v>
      </c>
      <c r="BO39" s="119">
        <f>IF($AE39=2013,VLOOKUP(Brut!BN39,Semaines!$A$2:$L$523,12,FALSE),IF($AE39=2014,VLOOKUP(Brut!BN39,Semaines!$B$2:$L$523,11,FALSE),IF($AE39=2015,VLOOKUP(Brut!BN39,Semaines!$C$2:$L$523,10,FALSE),IF($AE39=2016,VLOOKUP(Brut!BN39,Semaines!$D$2:$L$523,9,FALSE),IF($AE39=2017,VLOOKUP(Brut!BN39,Semaines!$E$2:$L$523,8,FALSE),IF($AE39=2018,VLOOKUP(Brut!BN39,Semaines!$F$2:$L$523,7,FALSE),IF($AE39=2019,VLOOKUP(Brut!BN39,Semaines!$G$2:$L$523,6,FALSE),IF($AE39=2020,VLOOKUP(Brut!BN39,Semaines!$H$2:$L$523,5,FALSE),IF($AE39=2021,VLOOKUP(Brut!BN39,Semaines!$I$2:$L$523,4,FALSE),IF($AE39=2022,VLOOKUP(Brut!BN39,Semaines!$J$2:$L$523,3,FALSE),""))))))))))</f>
        <v>2016</v>
      </c>
      <c r="BP39" s="134"/>
      <c r="BQ39" s="133"/>
      <c r="BR39" s="208"/>
      <c r="BS39" s="118">
        <f>IF($AE39=2013,VLOOKUP(Brut!BS39,Semaines!$A$2:$L$523,11,FALSE),IF($AE39=2014,VLOOKUP(Brut!BS39,Semaines!$B$2:$L$523,10,FALSE),IF($AE39=2015,VLOOKUP(Brut!BS39,Semaines!$C$2:$L$523,9,FALSE),IF($AE39=2016,VLOOKUP(Brut!BS39,Semaines!$D$2:$L$523,8,FALSE),IF($AE39=2017,VLOOKUP(Brut!BS39,Semaines!$E$2:$L$523,7,FALSE),IF($AE39=2018,VLOOKUP(Brut!BS39,Semaines!$F$2:$L$523,6,FALSE),IF($AE39=2019,VLOOKUP(Brut!BS39,Semaines!$G$2:$L$523,5,FALSE),IF($AE39=2020,VLOOKUP(Brut!BS39,Semaines!$H$2:$L$523,4,FALSE),IF($AE39=2021,VLOOKUP(Brut!BS39,Semaines!$I$2:$L$523,3,FALSE),IF($AE39=2022,VLOOKUP(Brut!BS39,Semaines!$J$2:$L$523,2,FALSE),""))))))))))</f>
        <v>48</v>
      </c>
      <c r="BT39" s="119">
        <f>IF($AE39=2013,VLOOKUP(Brut!BS39,Semaines!$A$2:$L$523,12,FALSE),IF($AE39=2014,VLOOKUP(Brut!BS39,Semaines!$B$2:$L$523,11,FALSE),IF($AE39=2015,VLOOKUP(Brut!BS39,Semaines!$C$2:$L$523,10,FALSE),IF($AE39=2016,VLOOKUP(Brut!BS39,Semaines!$D$2:$L$523,9,FALSE),IF($AE39=2017,VLOOKUP(Brut!BS39,Semaines!$E$2:$L$523,8,FALSE),IF($AE39=2018,VLOOKUP(Brut!BS39,Semaines!$F$2:$L$523,7,FALSE),IF($AE39=2019,VLOOKUP(Brut!BS39,Semaines!$G$2:$L$523,6,FALSE),IF($AE39=2020,VLOOKUP(Brut!BS39,Semaines!$H$2:$L$523,5,FALSE),IF($AE39=2021,VLOOKUP(Brut!BS39,Semaines!$I$2:$L$523,4,FALSE),IF($AE39=2022,VLOOKUP(Brut!BS39,Semaines!$J$2:$L$523,3,FALSE),""))))))))))</f>
        <v>2016</v>
      </c>
      <c r="BU39" s="134"/>
      <c r="BV39" s="133"/>
      <c r="BW39" s="208"/>
      <c r="BX39" s="118">
        <f>IF($AE39=2013,VLOOKUP(Brut!BX39,Semaines!$A$2:$L$523,11,FALSE),IF($AE39=2014,VLOOKUP(Brut!BX39,Semaines!$B$2:$L$523,10,FALSE),IF($AE39=2015,VLOOKUP(Brut!BX39,Semaines!$C$2:$L$523,9,FALSE),IF($AE39=2016,VLOOKUP(Brut!BX39,Semaines!$D$2:$L$523,8,FALSE),IF($AE39=2017,VLOOKUP(Brut!BX39,Semaines!$E$2:$L$523,7,FALSE),IF($AE39=2018,VLOOKUP(Brut!BX39,Semaines!$F$2:$L$523,6,FALSE),IF($AE39=2019,VLOOKUP(Brut!BX39,Semaines!$G$2:$L$523,5,FALSE),IF($AE39=2020,VLOOKUP(Brut!BX39,Semaines!$H$2:$L$523,4,FALSE),IF($AE39=2021,VLOOKUP(Brut!BX39,Semaines!$I$2:$L$523,3,FALSE),IF($AE39=2022,VLOOKUP(Brut!BX39,Semaines!$J$2:$L$523,2,FALSE),""))))))))))</f>
        <v>50</v>
      </c>
      <c r="BY39" s="119">
        <f>IF($AE39=2013,VLOOKUP(Brut!BX39,Semaines!$A$2:$L$523,12,FALSE),IF($AE39=2014,VLOOKUP(Brut!BX39,Semaines!$B$2:$L$523,11,FALSE),IF($AE39=2015,VLOOKUP(Brut!BX39,Semaines!$C$2:$L$523,10,FALSE),IF($AE39=2016,VLOOKUP(Brut!BX39,Semaines!$D$2:$L$523,9,FALSE),IF($AE39=2017,VLOOKUP(Brut!BX39,Semaines!$E$2:$L$523,8,FALSE),IF($AE39=2018,VLOOKUP(Brut!BX39,Semaines!$F$2:$L$523,7,FALSE),IF($AE39=2019,VLOOKUP(Brut!BX39,Semaines!$G$2:$L$523,6,FALSE),IF($AE39=2020,VLOOKUP(Brut!BX39,Semaines!$H$2:$L$523,5,FALSE),IF($AE39=2021,VLOOKUP(Brut!BX39,Semaines!$I$2:$L$523,4,FALSE),IF($AE39=2022,VLOOKUP(Brut!BX39,Semaines!$J$2:$L$523,3,FALSE),""))))))))))</f>
        <v>2016</v>
      </c>
      <c r="BZ39" s="134"/>
      <c r="CA39" s="133"/>
      <c r="CB39" s="130">
        <f>IF(Import!AQ29=0,"",Import!AQ29)</f>
        <v>42682</v>
      </c>
      <c r="CC39" s="118">
        <f t="array" ref="CC39">IFERROR(IF(CB39="",IF(BZ39="",IF(BX39="","",IF($AE39=2013,VLOOKUP(Brut!BX39+1,Semaines!$A$2:$L$523,11,FALSE),IF($AE39=2014,VLOOKUP(Brut!BX39+1,Semaines!$B$2:$L$523,10,FALSE),IF($AE39=2015,VLOOKUP(Brut!BX39+1,Semaines!$C$2:$L$523,9,FALSE),IF($AE39=2016,VLOOKUP(Brut!BX39+1,Semaines!$D$2:$L$523,8,FALSE),IF($AE39=2017,VLOOKUP(Brut!BX39+1,Semaines!$E$2:$L$523,7,FALSE),IF($AE39=2018,VLOOKUP(Brut!BX39+1,Semaines!$F$2:$L$523,6,FALSE),IF($AE39=2019,VLOOKUP(Brut!BX39+1,Semaines!$G$2:$L$523,5,FALSE),IF($AE39=2020,VLOOKUP(Brut!BX39+1,Semaines!$H$2:$L$523,4,FALSE),IF($AE39=2021,VLOOKUP(Brut!BX39+1,Semaines!$I$2:$L$523,3,FALSE),IF($AE39=2022,VLOOKUP(Brut!BX39+1,Semaines!$J$2:$L$523,2,FALSE),""))))))))))),IF(CA39="",IF($AE39=2013,VLOOKUP(Brut!BX39+1,Semaines!$A$2:$L$523,11,FALSE),IF($AE39=2014,VLOOKUP(Brut!BX39+1,Semaines!$B$2:$L$523,10,FALSE),IF($AE39=2015,VLOOKUP(Brut!BX39+1,Semaines!$C$2:$L$523,9,FALSE),IF($AE39=2016,VLOOKUP(Brut!BX39+1,Semaines!$D$2:$L$523,8,FALSE),IF($AE39=2017,VLOOKUP(Brut!BX39+1,Semaines!$E$2:$L$523,7,FALSE),IF($AE39=2018,VLOOKUP(Brut!BX39+1,Semaines!$F$2:$L$523,6,FALSE),IF($AE39=2019,VLOOKUP(Brut!BX39+1,Semaines!$G$2:$L$523,5,FALSE),IF($AE39=2020,VLOOKUP(Brut!BX39+1,Semaines!$H$2:$L$523,4,FALSE),IF($AE39=2021,VLOOKUP(Brut!BX39+1,Semaines!$I$2:$L$523,3,FALSE),IF($AE39=2022,VLOOKUP(Brut!BX39+1,Semaines!$J$2:$L$523,2,FALSE),"")))))))))),IF($AE39=2013,VLOOKUP(Brut!BZ39+1,Semaines!$A$2:$L$523,11,FALSE),IF($AE39=2014,VLOOKUP(Brut!BZ39+1,Semaines!$B$2:$L$523,10,FALSE),IF($AE39=2015,VLOOKUP(Brut!BZ39+1,Semaines!$C$2:$L$523,9,FALSE),IF($AE39=2016,VLOOKUP(Brut!BZ39+1,Semaines!$D$2:$L$523,8,FALSE),IF($AE39=2017,VLOOKUP(Brut!BZ39+1,Semaines!$E$2:$L$523,7,FALSE),IF($AE39=2018,VLOOKUP(Brut!BZ39+1,Semaines!$F$2:$L$523,6,FALSE),IF($AE39=2019,VLOOKUP(Brut!BZ39+1,Semaines!$G$2:$L$523,5,FALSE),IF($AE39=2020,VLOOKUP(Brut!BZ39+1,Semaines!$H$2:$L$523,4,FALSE),IF($AE39=2021,VLOOKUP(Brut!BZ39+1,Semaines!$I$2:$L$523,3,FALSE),IF($AE39=2022,VLOOKUP(Brut!BZ39+1,Semaines!$J$2:$L$523,2,FALSE),"")))))))))))),_xlfn.ISOWEEKNUM(CB39)),"")</f>
        <v>45</v>
      </c>
      <c r="CD39" s="119">
        <f>IF(CB39="",IF(CA39="",IF(BY39="","",IF($AE39=2013,VLOOKUP(Brut!CC39,Semaines!$A$2:$L$523,12,FALSE),IF($AE39=2014,VLOOKUP(Brut!CC39,Semaines!$B$2:$L$523,11,FALSE),IF($AE39=2015,VLOOKUP(Brut!CC39,Semaines!$C$2:$L$523,10,FALSE),IF($AE39=2016,VLOOKUP(Brut!CC39,Semaines!$D$2:$L$523,9,FALSE),IF($AE39=2017,VLOOKUP(Brut!CC39,Semaines!$E$2:$L$523,8,FALSE),IF($AE39=2018,VLOOKUP(Brut!CC39,Semaines!$F$2:$L$523,7,FALSE),IF($AE39=2019,VLOOKUP(Brut!CC39,Semaines!$G$2:$L$523,6,FALSE),IF($AE39=2020,VLOOKUP(Brut!CC39,Semaines!$H$2:$L$523,5,FALSE),IF($AE39=2021,VLOOKUP(Brut!CC39,Semaines!$I$2:$L$523,4,FALSE),IF($AE39=2022,VLOOKUP(Brut!CC39,Semaines!$J$2:$L$523,3,FALSE),""))))))))))),IF(BZ39="",IF($AE39=2013,VLOOKUP(Brut!CC39,Semaines!$A$2:$L$523,12,FALSE),IF($AE39=2014,VLOOKUP(Brut!CC39,Semaines!$B$2:$L$523,11,FALSE),IF($AE39=2015,VLOOKUP(Brut!CC39,Semaines!$C$2:$L$523,10,FALSE),IF($AE39=2016,VLOOKUP(Brut!CC39,Semaines!$D$2:$L$523,9,FALSE),IF($AE39=2017,VLOOKUP(Brut!CC39,Semaines!$E$2:$L$523,8,FALSE),IF($AE39=2018,VLOOKUP(Brut!CC39,Semaines!$F$2:$L$523,7,FALSE),IF($AE39=2019,VLOOKUP(Brut!CC39,Semaines!$G$2:$L$523,6,FALSE),IF($AE39=2020,VLOOKUP(Brut!CC39,Semaines!$H$2:$L$523,5,FALSE),IF($AE39=2021,VLOOKUP(Brut!CC39,Semaines!$I$2:$L$523,4,FALSE),IF($AE39=2022,VLOOKUP(Brut!CC39,Semaines!$J$2:$L$523,3,FALSE),"")))))))))),IF(BY39="","",IF($AE39=2013,VLOOKUP(Brut!CC39,Semaines!$A$2:$L$523,12,FALSE),IF($AE39=2014,VLOOKUP(Brut!CC39,Semaines!$B$2:$L$523,11,FALSE),IF($AE39=2015,VLOOKUP(Brut!CC39,Semaines!$C$2:$L$523,10,FALSE),IF($AE39=2016,VLOOKUP(Brut!CC39,Semaines!$D$2:$L$523,9,FALSE),IF($AE39=2017,VLOOKUP(Brut!CC39,Semaines!$E$2:$L$523,8,FALSE),IF($AE39=2018,VLOOKUP(Brut!CC39,Semaines!$F$2:$L$523,7,FALSE),IF($AE39=2019,VLOOKUP(Brut!CC39,Semaines!$G$2:$L$523,6,FALSE),IF($AE39=2020,VLOOKUP(Brut!CC39,Semaines!$H$2:$L$523,5,FALSE),IF($AE39=2021,VLOOKUP(Brut!CC39,Semaines!$I$2:$L$523,4,FALSE),IF($AE39=2022,VLOOKUP(Brut!CC39,Semaines!$J$2:$L$523,3,FALSE),""))))))))))))),IF(AND(MONTH(CB39)=12,_xlfn.ISOWEEKNUM(CB39)=1),YEAR(CB39)+1,YEAR(CB39)))</f>
        <v>2016</v>
      </c>
      <c r="CE39" s="132"/>
      <c r="CF39" s="133"/>
      <c r="CG39" s="118">
        <f>IF($AE39=2013,VLOOKUP(Brut!CG39,Semaines!$A$2:$L$523,11,FALSE),IF($AE39=2014,VLOOKUP(Brut!CG39,Semaines!$B$2:$L$523,10,FALSE),IF($AE39=2015,VLOOKUP(Brut!CG39,Semaines!$C$2:$L$523,9,FALSE),IF($AE39=2016,VLOOKUP(Brut!CG39,Semaines!$D$2:$L$523,8,FALSE),IF($AE39=2017,VLOOKUP(Brut!CG39,Semaines!$E$2:$L$523,7,FALSE),IF($AE39=2018,VLOOKUP(Brut!CG39,Semaines!$F$2:$L$523,6,FALSE),IF($AE39=2019,VLOOKUP(Brut!CG39,Semaines!$G$2:$L$523,5,FALSE),IF($AE39=2020,VLOOKUP(Brut!CG39,Semaines!$H$2:$L$523,4,FALSE),IF($AE39=2021,VLOOKUP(Brut!CG39,Semaines!$I$2:$L$523,3,FALSE),IF($AE39=2022,VLOOKUP(Brut!CG39,Semaines!$J$2:$L$523,2,FALSE),""))))))))))</f>
        <v>51</v>
      </c>
      <c r="CH39" s="119">
        <f>IF($AE39=2013,VLOOKUP(Brut!CG39,Semaines!$A$2:$L$523,12,FALSE),IF($AE39=2014,VLOOKUP(Brut!CG39,Semaines!$B$2:$L$523,11,FALSE),IF($AE39=2015,VLOOKUP(Brut!CG39,Semaines!$C$2:$L$523,10,FALSE),IF($AE39=2016,VLOOKUP(Brut!CG39,Semaines!$D$2:$L$523,9,FALSE),IF($AE39=2017,VLOOKUP(Brut!CG39,Semaines!$E$2:$L$523,8,FALSE),IF($AE39=2018,VLOOKUP(Brut!CG39,Semaines!$F$2:$L$523,7,FALSE),IF($AE39=2019,VLOOKUP(Brut!CG39,Semaines!$G$2:$L$523,6,FALSE),IF($AE39=2020,VLOOKUP(Brut!CG39,Semaines!$H$2:$L$523,5,FALSE),IF($AE39=2021,VLOOKUP(Brut!CG39,Semaines!$I$2:$L$523,4,FALSE),IF($AE39=2022,VLOOKUP(Brut!CG39,Semaines!$J$2:$L$523,3,FALSE),""))))))))))</f>
        <v>2016</v>
      </c>
      <c r="CI39" s="134"/>
      <c r="CJ39" s="133"/>
      <c r="CK39" s="208"/>
      <c r="CL39" s="118">
        <f>IF($AE39=2013,VLOOKUP(Brut!CL39,Semaines!$A$2:$L$523,11,FALSE),IF($AE39=2014,VLOOKUP(Brut!CL39,Semaines!$B$2:$L$523,10,FALSE),IF($AE39=2015,VLOOKUP(Brut!CL39,Semaines!$C$2:$L$523,9,FALSE),IF($AE39=2016,VLOOKUP(Brut!CL39,Semaines!$D$2:$L$523,8,FALSE),IF($AE39=2017,VLOOKUP(Brut!CL39,Semaines!$E$2:$L$523,7,FALSE),IF($AE39=2018,VLOOKUP(Brut!CL39,Semaines!$F$2:$L$523,6,FALSE),IF($AE39=2019,VLOOKUP(Brut!CL39,Semaines!$G$2:$L$523,5,FALSE),IF($AE39=2020,VLOOKUP(Brut!CL39,Semaines!$H$2:$L$523,4,FALSE),IF($AE39=2021,VLOOKUP(Brut!CL39,Semaines!$I$2:$L$523,3,FALSE),IF($AE39=2022,VLOOKUP(Brut!CL39,Semaines!$J$2:$L$523,2,FALSE),""))))))))))</f>
        <v>52</v>
      </c>
      <c r="CM39" s="119">
        <f>IF($AE39=2013,VLOOKUP(Brut!CL39,Semaines!$A$2:$L$523,12,FALSE),IF($AE39=2014,VLOOKUP(Brut!CL39,Semaines!$B$2:$L$523,11,FALSE),IF($AE39=2015,VLOOKUP(Brut!CL39,Semaines!$C$2:$L$523,10,FALSE),IF($AE39=2016,VLOOKUP(Brut!CL39,Semaines!$D$2:$L$523,9,FALSE),IF($AE39=2017,VLOOKUP(Brut!CL39,Semaines!$E$2:$L$523,8,FALSE),IF($AE39=2018,VLOOKUP(Brut!CL39,Semaines!$F$2:$L$523,7,FALSE),IF($AE39=2019,VLOOKUP(Brut!CL39,Semaines!$G$2:$L$523,6,FALSE),IF($AE39=2020,VLOOKUP(Brut!CL39,Semaines!$H$2:$L$523,5,FALSE),IF($AE39=2021,VLOOKUP(Brut!CL39,Semaines!$I$2:$L$523,4,FALSE),IF($AE39=2022,VLOOKUP(Brut!CL39,Semaines!$J$2:$L$523,3,FALSE),""))))))))))</f>
        <v>2016</v>
      </c>
      <c r="CN39" s="134"/>
      <c r="CO39" s="133"/>
      <c r="CP39" s="118">
        <f>IF($AE39=2013,VLOOKUP(Brut!CP39,Semaines!$A$2:$L$523,11,FALSE),IF($AE39=2014,VLOOKUP(Brut!CP39,Semaines!$B$2:$L$523,10,FALSE),IF($AE39=2015,VLOOKUP(Brut!CP39,Semaines!$C$2:$L$523,9,FALSE),IF($AE39=2016,VLOOKUP(Brut!CP39,Semaines!$D$2:$L$523,8,FALSE),IF($AE39=2017,VLOOKUP(Brut!CP39,Semaines!$E$2:$L$523,7,FALSE),IF($AE39=2018,VLOOKUP(Brut!CP39,Semaines!$F$2:$L$523,6,FALSE),IF($AE39=2019,VLOOKUP(Brut!CP39,Semaines!$G$2:$L$523,5,FALSE),IF($AE39=2020,VLOOKUP(Brut!CP39,Semaines!$H$2:$L$523,4,FALSE),IF($AE39=2021,VLOOKUP(Brut!CP39,Semaines!$I$2:$L$523,3,FALSE),IF($AE39=2022,VLOOKUP(Brut!CP39,Semaines!$J$2:$L$523,2,FALSE),""))))))))))</f>
        <v>52</v>
      </c>
      <c r="CQ39" s="119">
        <f>IF($AE39=2013,VLOOKUP(Brut!CP39,Semaines!$A$2:$L$523,12,FALSE),IF($AE39=2014,VLOOKUP(Brut!CP39,Semaines!$B$2:$L$523,11,FALSE),IF($AE39=2015,VLOOKUP(Brut!CP39,Semaines!$C$2:$L$523,10,FALSE),IF($AE39=2016,VLOOKUP(Brut!CP39,Semaines!$D$2:$L$523,9,FALSE),IF($AE39=2017,VLOOKUP(Brut!CP39,Semaines!$E$2:$L$523,8,FALSE),IF($AE39=2018,VLOOKUP(Brut!CP39,Semaines!$F$2:$L$523,7,FALSE),IF($AE39=2019,VLOOKUP(Brut!CP39,Semaines!$G$2:$L$523,6,FALSE),IF($AE39=2020,VLOOKUP(Brut!CP39,Semaines!$H$2:$L$523,5,FALSE),IF($AE39=2021,VLOOKUP(Brut!CP39,Semaines!$I$2:$L$523,4,FALSE),IF($AE39=2022,VLOOKUP(Brut!CP39,Semaines!$J$2:$L$523,3,FALSE),""))))))))))</f>
        <v>2016</v>
      </c>
      <c r="CR39" s="134"/>
      <c r="CS39" s="133"/>
      <c r="CT39" s="208"/>
      <c r="CU39" s="118">
        <f>IF($AE39=2013,VLOOKUP(Brut!CV39,Semaines!$A$2:$L$523,11,FALSE),IF($AE39=2014,VLOOKUP(Brut!CV39,Semaines!$B$2:$L$523,10,FALSE),IF($AE39=2015,VLOOKUP(Brut!CV39,Semaines!$C$2:$L$523,9,FALSE),IF($AE39=2016,VLOOKUP(Brut!CV39,Semaines!$D$2:$L$523,8,FALSE),IF($AE39=2017,VLOOKUP(Brut!CV39,Semaines!$E$2:$L$523,7,FALSE),IF($AE39=2018,VLOOKUP(Brut!CV39,Semaines!$F$2:$L$523,6,FALSE),IF($AE39=2019,VLOOKUP(Brut!CV39,Semaines!$G$2:$L$523,5,FALSE),IF($AE39=2020,VLOOKUP(Brut!CV39,Semaines!$H$2:$L$523,4,FALSE),IF($AE39=2021,VLOOKUP(Brut!CV39,Semaines!$I$2:$L$523,3,FALSE),IF($AE39=2022,VLOOKUP(Brut!CV39,Semaines!$J$2:$L$523,2,FALSE),""))))))))))</f>
        <v>52</v>
      </c>
      <c r="CV39" s="119">
        <f>IF($AE39=2013,VLOOKUP(Brut!CV39,Semaines!$A$2:$L$523,12,FALSE),IF($AE39=2014,VLOOKUP(Brut!CV39,Semaines!$B$2:$L$523,11,FALSE),IF($AE39=2015,VLOOKUP(Brut!CV39,Semaines!$C$2:$L$523,10,FALSE),IF($AE39=2016,VLOOKUP(Brut!CV39,Semaines!$D$2:$L$523,9,FALSE),IF($AE39=2017,VLOOKUP(Brut!CV39,Semaines!$E$2:$L$523,8,FALSE),IF($AE39=2018,VLOOKUP(Brut!CV39,Semaines!$F$2:$L$523,7,FALSE),IF($AE39=2019,VLOOKUP(Brut!CV39,Semaines!$G$2:$L$523,6,FALSE),IF($AE39=2020,VLOOKUP(Brut!CV39,Semaines!$H$2:$L$523,5,FALSE),IF($AE39=2021,VLOOKUP(Brut!CV39,Semaines!$I$2:$L$523,4,FALSE),IF($AE39=2022,VLOOKUP(Brut!CV39,Semaines!$J$2:$L$523,3,FALSE),""))))))))))</f>
        <v>2016</v>
      </c>
      <c r="CW39" s="134"/>
      <c r="CX39" s="133"/>
      <c r="CY39" s="208"/>
      <c r="CZ39" s="118">
        <f>IF($AE39=2013,VLOOKUP(Brut!DB39,Semaines!$A$2:$L$523,11,FALSE),IF($AE39=2014,VLOOKUP(Brut!DB39,Semaines!$B$2:$L$523,10,FALSE),IF($AE39=2015,VLOOKUP(Brut!DB39,Semaines!$C$2:$L$523,9,FALSE),IF($AE39=2016,VLOOKUP(Brut!DB39,Semaines!$D$2:$L$523,8,FALSE),IF($AE39=2017,VLOOKUP(Brut!DB39,Semaines!$E$2:$L$523,7,FALSE),IF($AE39=2018,VLOOKUP(Brut!DB39,Semaines!$F$2:$L$523,6,FALSE),IF($AE39=2019,VLOOKUP(Brut!DB39,Semaines!$G$2:$L$523,5,FALSE),IF($AE39=2020,VLOOKUP(Brut!DB39,Semaines!$H$2:$L$523,4,FALSE),IF($AE39=2021,VLOOKUP(Brut!DB39,Semaines!$I$2:$L$523,3,FALSE),IF($AE39=2022,VLOOKUP(Brut!DB39,Semaines!$J$2:$L$523,2,FALSE),""))))))))))</f>
        <v>52</v>
      </c>
      <c r="DA39" s="119">
        <f>IF($AE39=2013,VLOOKUP(Brut!DB39,Semaines!$A$2:$L$523,12,FALSE),IF($AE39=2014,VLOOKUP(Brut!DB39,Semaines!$B$2:$L$523,11,FALSE),IF($AE39=2015,VLOOKUP(Brut!DB39,Semaines!$C$2:$L$523,10,FALSE),IF($AE39=2016,VLOOKUP(Brut!DB39,Semaines!$D$2:$L$523,9,FALSE),IF($AE39=2017,VLOOKUP(Brut!DB39,Semaines!$E$2:$L$523,8,FALSE),IF($AE39=2018,VLOOKUP(Brut!DB39,Semaines!$F$2:$L$523,7,FALSE),IF($AE39=2019,VLOOKUP(Brut!DB39,Semaines!$G$2:$L$523,6,FALSE),IF($AE39=2020,VLOOKUP(Brut!DB39,Semaines!$H$2:$L$523,5,FALSE),IF($AE39=2021,VLOOKUP(Brut!DB39,Semaines!$I$2:$L$523,4,FALSE),IF($AE39=2022,VLOOKUP(Brut!DB39,Semaines!$J$2:$L$523,3,FALSE),""))))))))))</f>
        <v>2016</v>
      </c>
      <c r="DB39" s="134"/>
      <c r="DC39" s="133"/>
      <c r="DD39" s="210"/>
      <c r="DE39" s="209"/>
      <c r="DF39" s="208"/>
      <c r="DG39" s="118">
        <f>IF($AE39=2013,VLOOKUP(Brut!DI39,Semaines!$A$2:$L$523,11,FALSE),IF($AE39=2014,VLOOKUP(Brut!DI39,Semaines!$B$2:$L$523,10,FALSE),IF($AE39=2015,VLOOKUP(Brut!DI39,Semaines!$C$2:$L$523,9,FALSE),IF($AE39=2016,VLOOKUP(Brut!DI39,Semaines!$D$2:$L$523,8,FALSE),IF($AE39=2017,VLOOKUP(Brut!DI39,Semaines!$E$2:$L$523,7,FALSE),IF($AE39=2018,VLOOKUP(Brut!DI39,Semaines!$F$2:$L$523,6,FALSE),IF($AE39=2019,VLOOKUP(Brut!DI39,Semaines!$G$2:$L$523,5,FALSE),IF($AE39=2020,VLOOKUP(Brut!DI39,Semaines!$H$2:$L$523,4,FALSE),IF($AE39=2021,VLOOKUP(Brut!DI39,Semaines!$I$2:$L$523,3,FALSE),IF($AE39=2022,VLOOKUP(Brut!DI39,Semaines!$J$2:$L$523,2,FALSE),""))))))))))</f>
        <v>1</v>
      </c>
      <c r="DH39" s="119">
        <f>IF($AE39=2013,VLOOKUP(Brut!DI39,Semaines!$A$2:$L$523,12,FALSE),IF($AE39=2014,VLOOKUP(Brut!DI39,Semaines!$B$2:$L$523,11,FALSE),IF($AE39=2015,VLOOKUP(Brut!DI39,Semaines!$C$2:$L$523,10,FALSE),IF($AE39=2016,VLOOKUP(Brut!DI39,Semaines!$D$2:$L$523,9,FALSE),IF($AE39=2017,VLOOKUP(Brut!DI39,Semaines!$E$2:$L$523,8,FALSE),IF($AE39=2018,VLOOKUP(Brut!DI39,Semaines!$F$2:$L$523,7,FALSE),IF($AE39=2019,VLOOKUP(Brut!DI39,Semaines!$G$2:$L$523,6,FALSE),IF($AE39=2020,VLOOKUP(Brut!DI39,Semaines!$H$2:$L$523,5,FALSE),IF($AE39=2021,VLOOKUP(Brut!DI39,Semaines!$I$2:$L$523,4,FALSE),IF($AE39=2022,VLOOKUP(Brut!DI39,Semaines!$J$2:$L$523,3,FALSE),""))))))))))</f>
        <v>2017</v>
      </c>
      <c r="DI39" s="134"/>
      <c r="DJ39" s="133"/>
      <c r="DK39" s="208"/>
      <c r="DL39" s="118">
        <f>IF($AE39=2013,VLOOKUP(Brut!DN39,Semaines!$A$2:$L$523,11,FALSE),IF($AE39=2014,VLOOKUP(Brut!DN39,Semaines!$B$2:$L$523,10,FALSE),IF($AE39=2015,VLOOKUP(Brut!DN39,Semaines!$C$2:$L$523,9,FALSE),IF($AE39=2016,VLOOKUP(Brut!DN39,Semaines!$D$2:$L$523,8,FALSE),IF($AE39=2017,VLOOKUP(Brut!DN39,Semaines!$E$2:$L$523,7,FALSE),IF($AE39=2018,VLOOKUP(Brut!DN39,Semaines!$F$2:$L$523,6,FALSE),IF($AE39=2019,VLOOKUP(Brut!DN39,Semaines!$G$2:$L$523,5,FALSE),IF($AE39=2020,VLOOKUP(Brut!DN39,Semaines!$H$2:$L$523,4,FALSE),IF($AE39=2021,VLOOKUP(Brut!DN39,Semaines!$I$2:$L$523,3,FALSE),IF($AE39=2022,VLOOKUP(Brut!DN39,Semaines!$J$2:$L$523,2,FALSE),""))))))))))</f>
        <v>2</v>
      </c>
      <c r="DM39" s="119">
        <f>IF($AE39=2013,VLOOKUP(Brut!DN39,Semaines!$A$2:$L$523,12,FALSE),IF($AE39=2014,VLOOKUP(Brut!DN39,Semaines!$B$2:$L$523,11,FALSE),IF($AE39=2015,VLOOKUP(Brut!DN39,Semaines!$C$2:$L$523,10,FALSE),IF($AE39=2016,VLOOKUP(Brut!DN39,Semaines!$D$2:$L$523,9,FALSE),IF($AE39=2017,VLOOKUP(Brut!DN39,Semaines!$E$2:$L$523,8,FALSE),IF($AE39=2018,VLOOKUP(Brut!DN39,Semaines!$F$2:$L$523,7,FALSE),IF($AE39=2019,VLOOKUP(Brut!DN39,Semaines!$G$2:$L$523,6,FALSE),IF($AE39=2020,VLOOKUP(Brut!DN39,Semaines!$H$2:$L$523,5,FALSE),IF($AE39=2021,VLOOKUP(Brut!DN39,Semaines!$I$2:$L$523,4,FALSE),IF($AE39=2022,VLOOKUP(Brut!DN39,Semaines!$J$2:$L$523,3,FALSE),""))))))))))</f>
        <v>2017</v>
      </c>
      <c r="DN39" s="134"/>
      <c r="DO39" s="133"/>
      <c r="DP39" s="208"/>
      <c r="DQ39" s="209"/>
      <c r="DR39" s="208"/>
      <c r="DS39" s="118">
        <f>IF($AE39=2013,VLOOKUP(Brut!DU39,Semaines!$A$2:$L$523,11,FALSE),IF($AE39=2014,VLOOKUP(Brut!DU39,Semaines!$B$2:$L$523,10,FALSE),IF($AE39=2015,VLOOKUP(Brut!DU39,Semaines!$C$2:$L$523,9,FALSE),IF($AE39=2016,VLOOKUP(Brut!DU39,Semaines!$D$2:$L$523,8,FALSE),IF($AE39=2017,VLOOKUP(Brut!DU39,Semaines!$E$2:$L$523,7,FALSE),IF($AE39=2018,VLOOKUP(Brut!DU39,Semaines!$F$2:$L$523,6,FALSE),IF($AE39=2019,VLOOKUP(Brut!DU39,Semaines!$G$2:$L$523,5,FALSE),IF($AE39=2020,VLOOKUP(Brut!DU39,Semaines!$H$2:$L$523,4,FALSE),IF($AE39=2021,VLOOKUP(Brut!DU39,Semaines!$I$2:$L$523,3,FALSE),IF($AE39=2022,VLOOKUP(Brut!DU39,Semaines!$J$2:$L$523,2,FALSE),""))))))))))</f>
        <v>2</v>
      </c>
      <c r="DT39" s="119">
        <f>IF($AE39=2013,VLOOKUP(Brut!DU39,Semaines!$A$2:$L$523,12,FALSE),IF($AE39=2014,VLOOKUP(Brut!DU39,Semaines!$B$2:$L$523,11,FALSE),IF($AE39=2015,VLOOKUP(Brut!DU39,Semaines!$C$2:$L$523,10,FALSE),IF($AE39=2016,VLOOKUP(Brut!DU39,Semaines!$D$2:$L$523,9,FALSE),IF($AE39=2017,VLOOKUP(Brut!DU39,Semaines!$E$2:$L$523,8,FALSE),IF($AE39=2018,VLOOKUP(Brut!DU39,Semaines!$F$2:$L$523,7,FALSE),IF($AE39=2019,VLOOKUP(Brut!DU39,Semaines!$G$2:$L$523,6,FALSE),IF($AE39=2020,VLOOKUP(Brut!DU39,Semaines!$H$2:$L$523,5,FALSE),IF($AE39=2021,VLOOKUP(Brut!DU39,Semaines!$I$2:$L$523,4,FALSE),IF($AE39=2022,VLOOKUP(Brut!DU39,Semaines!$J$2:$L$523,3,FALSE),""))))))))))</f>
        <v>2017</v>
      </c>
      <c r="DU39" s="134"/>
      <c r="DV39" s="133"/>
      <c r="DW39" s="118">
        <f>IF($AE39=2013,VLOOKUP(Brut!DY39,Semaines!$A$2:$L$523,11,FALSE),IF($AE39=2014,VLOOKUP(Brut!DY39,Semaines!$B$2:$L$523,10,FALSE),IF($AE39=2015,VLOOKUP(Brut!DY39,Semaines!$C$2:$L$523,9,FALSE),IF($AE39=2016,VLOOKUP(Brut!DY39,Semaines!$D$2:$L$523,8,FALSE),IF($AE39=2017,VLOOKUP(Brut!DY39,Semaines!$E$2:$L$523,7,FALSE),IF($AE39=2018,VLOOKUP(Brut!DY39,Semaines!$F$2:$L$523,6,FALSE),IF($AE39=2019,VLOOKUP(Brut!DY39,Semaines!$G$2:$L$523,5,FALSE),IF($AE39=2020,VLOOKUP(Brut!DY39,Semaines!$H$2:$L$523,4,FALSE),IF($AE39=2021,VLOOKUP(Brut!DY39,Semaines!$I$2:$L$523,3,FALSE),IF($AE39=2022,VLOOKUP(Brut!DY39,Semaines!$J$2:$L$523,2,FALSE),""))))))))))</f>
        <v>3</v>
      </c>
      <c r="DX39" s="119">
        <f>IF($AE39=2013,VLOOKUP(Brut!DY39,Semaines!$A$2:$L$523,12,FALSE),IF($AE39=2014,VLOOKUP(Brut!DY39,Semaines!$B$2:$L$523,11,FALSE),IF($AE39=2015,VLOOKUP(Brut!DY39,Semaines!$C$2:$L$523,10,FALSE),IF($AE39=2016,VLOOKUP(Brut!DY39,Semaines!$D$2:$L$523,9,FALSE),IF($AE39=2017,VLOOKUP(Brut!DY39,Semaines!$E$2:$L$523,8,FALSE),IF($AE39=2018,VLOOKUP(Brut!DY39,Semaines!$F$2:$L$523,7,FALSE),IF($AE39=2019,VLOOKUP(Brut!DY39,Semaines!$G$2:$L$523,6,FALSE),IF($AE39=2020,VLOOKUP(Brut!DY39,Semaines!$H$2:$L$523,5,FALSE),IF($AE39=2021,VLOOKUP(Brut!DY39,Semaines!$I$2:$L$523,4,FALSE),IF($AE39=2022,VLOOKUP(Brut!DY39,Semaines!$J$2:$L$523,3,FALSE),""))))))))))</f>
        <v>2017</v>
      </c>
      <c r="DY39" s="134"/>
      <c r="DZ39" s="133"/>
      <c r="EA39" s="118">
        <f>IF($AE39=2013,VLOOKUP(Brut!EC39,Semaines!$A$2:$L$523,11,FALSE),IF($AE39=2014,VLOOKUP(Brut!EC39,Semaines!$B$2:$L$523,10,FALSE),IF($AE39=2015,VLOOKUP(Brut!EC39,Semaines!$C$2:$L$523,9,FALSE),IF($AE39=2016,VLOOKUP(Brut!EC39,Semaines!$D$2:$L$523,8,FALSE),IF($AE39=2017,VLOOKUP(Brut!EC39,Semaines!$E$2:$L$523,7,FALSE),IF($AE39=2018,VLOOKUP(Brut!EC39,Semaines!$F$2:$L$523,6,FALSE),IF($AE39=2019,VLOOKUP(Brut!EC39,Semaines!$G$2:$L$523,5,FALSE),IF($AE39=2020,VLOOKUP(Brut!EC39,Semaines!$H$2:$L$523,4,FALSE),IF($AE39=2021,VLOOKUP(Brut!EC39,Semaines!$I$2:$L$523,3,FALSE),IF($AE39=2022,VLOOKUP(Brut!EC39,Semaines!$J$2:$L$523,2,FALSE),""))))))))))</f>
        <v>3</v>
      </c>
      <c r="EB39" s="119">
        <f>IF($AE39=2013,VLOOKUP(Brut!EC39,Semaines!$A$2:$L$523,12,FALSE),IF($AE39=2014,VLOOKUP(Brut!EC39,Semaines!$B$2:$L$523,11,FALSE),IF($AE39=2015,VLOOKUP(Brut!EC39,Semaines!$C$2:$L$523,10,FALSE),IF($AE39=2016,VLOOKUP(Brut!EC39,Semaines!$D$2:$L$523,9,FALSE),IF($AE39=2017,VLOOKUP(Brut!EC39,Semaines!$E$2:$L$523,8,FALSE),IF($AE39=2018,VLOOKUP(Brut!EC39,Semaines!$F$2:$L$523,7,FALSE),IF($AE39=2019,VLOOKUP(Brut!EC39,Semaines!$G$2:$L$523,6,FALSE),IF($AE39=2020,VLOOKUP(Brut!EC39,Semaines!$H$2:$L$523,5,FALSE),IF($AE39=2021,VLOOKUP(Brut!EC39,Semaines!$I$2:$L$523,4,FALSE),IF($AE39=2022,VLOOKUP(Brut!EC39,Semaines!$J$2:$L$523,3,FALSE),""))))))))))</f>
        <v>2017</v>
      </c>
      <c r="EC39" s="134"/>
      <c r="ED39" s="133"/>
      <c r="EE39" s="118">
        <f>IF($AE39=2013,VLOOKUP(Brut!EG39,Semaines!$A$2:$L$523,11,FALSE),IF($AE39=2014,VLOOKUP(Brut!EG39,Semaines!$B$2:$L$523,10,FALSE),IF($AE39=2015,VLOOKUP(Brut!EG39,Semaines!$C$2:$L$523,9,FALSE),IF($AE39=2016,VLOOKUP(Brut!EG39,Semaines!$D$2:$L$523,8,FALSE),IF($AE39=2017,VLOOKUP(Brut!EG39,Semaines!$E$2:$L$523,7,FALSE),IF($AE39=2018,VLOOKUP(Brut!EG39,Semaines!$F$2:$L$523,6,FALSE),IF($AE39=2019,VLOOKUP(Brut!EG39,Semaines!$G$2:$L$523,5,FALSE),IF($AE39=2020,VLOOKUP(Brut!EG39,Semaines!$H$2:$L$523,4,FALSE),IF($AE39=2021,VLOOKUP(Brut!EG39,Semaines!$I$2:$L$523,3,FALSE),IF($AE39=2022,VLOOKUP(Brut!EG39,Semaines!$J$2:$L$523,2,FALSE),""))))))))))</f>
        <v>3</v>
      </c>
      <c r="EF39" s="119">
        <f>IF($AE39=2013,VLOOKUP(Brut!EG39,Semaines!$A$2:$L$523,12,FALSE),IF($AE39=2014,VLOOKUP(Brut!EG39,Semaines!$B$2:$L$523,11,FALSE),IF($AE39=2015,VLOOKUP(Brut!EG39,Semaines!$C$2:$L$523,10,FALSE),IF($AE39=2016,VLOOKUP(Brut!EG39,Semaines!$D$2:$L$523,9,FALSE),IF($AE39=2017,VLOOKUP(Brut!EG39,Semaines!$E$2:$L$523,8,FALSE),IF($AE39=2018,VLOOKUP(Brut!EG39,Semaines!$F$2:$L$523,7,FALSE),IF($AE39=2019,VLOOKUP(Brut!EG39,Semaines!$G$2:$L$523,6,FALSE),IF($AE39=2020,VLOOKUP(Brut!EG39,Semaines!$H$2:$L$523,5,FALSE),IF($AE39=2021,VLOOKUP(Brut!EG39,Semaines!$I$2:$L$523,4,FALSE),IF($AE39=2022,VLOOKUP(Brut!EG39,Semaines!$J$2:$L$523,3,FALSE),""))))))))))</f>
        <v>2017</v>
      </c>
      <c r="EG39" s="134"/>
      <c r="EH39" s="133"/>
      <c r="EI39" s="130">
        <f>IF(Import!AU29=0,"",Import!AU29)</f>
        <v>42773</v>
      </c>
      <c r="EJ39" s="118">
        <f t="array" ref="EJ39">IFERROR(IF(EI39="",IF(EG39="",IF(EE39="","",IF($AE39=2013,VLOOKUP(Brut!EG39+1,Semaines!$A$2:$L$523,11,FALSE),IF($AE39=2014,VLOOKUP(Brut!EG39+1,Semaines!$B$2:$L$523,10,FALSE),IF($AE39=2015,VLOOKUP(Brut!EG39+1,Semaines!$C$2:$L$523,9,FALSE),IF($AE39=2016,VLOOKUP(Brut!EG39+1,Semaines!$D$2:$L$523,8,FALSE),IF($AE39=2017,VLOOKUP(Brut!EG39+1,Semaines!$E$2:$L$523,7,FALSE),IF($AE39=2018,VLOOKUP(Brut!EG39+1,Semaines!$F$2:$L$523,6,FALSE),IF($AE39=2019,VLOOKUP(Brut!EG39+1,Semaines!$G$2:$L$523,5,FALSE),IF($AE39=2020,VLOOKUP(Brut!EG39+1,Semaines!$H$2:$L$523,4,FALSE),IF($AE39=2021,VLOOKUP(Brut!EG39+1,Semaines!$I$2:$L$523,3,FALSE),IF($AE39=2022,VLOOKUP(Brut!EG39+1,Semaines!$J$2:$L$523,2,FALSE),""))))))))))),IF(EH39="",IF($AE39=2013,VLOOKUP(Brut!EG39+1,Semaines!$A$2:$L$523,11,FALSE),IF($AE39=2014,VLOOKUP(Brut!EG39+1,Semaines!$B$2:$L$523,10,FALSE),IF($AE39=2015,VLOOKUP(Brut!EG39+1,Semaines!$C$2:$L$523,9,FALSE),IF($AE39=2016,VLOOKUP(Brut!EG39+1,Semaines!$D$2:$L$523,8,FALSE),IF($AE39=2017,VLOOKUP(Brut!EG39+1,Semaines!$E$2:$L$523,7,FALSE),IF($AE39=2018,VLOOKUP(Brut!EG39+1,Semaines!$F$2:$L$523,6,FALSE),IF($AE39=2019,VLOOKUP(Brut!EG39+1,Semaines!$G$2:$L$523,5,FALSE),IF($AE39=2020,VLOOKUP(Brut!EG39+1,Semaines!$H$2:$L$523,4,FALSE),IF($AE39=2021,VLOOKUP(Brut!EG39+1,Semaines!$I$2:$L$523,3,FALSE),IF($AE39=2022,VLOOKUP(Brut!EG39+1,Semaines!$J$2:$L$523,2,FALSE),"")))))))))),IF($AE39=2013,VLOOKUP(Brut!EI39+1,Semaines!$A$2:$L$523,11,FALSE),IF($AE39=2014,VLOOKUP(Brut!EI39+1,Semaines!$B$2:$L$523,10,FALSE),IF($AE39=2015,VLOOKUP(Brut!EI39+1,Semaines!$C$2:$L$523,9,FALSE),IF($AE39=2016,VLOOKUP(Brut!EI39+1,Semaines!$D$2:$L$523,8,FALSE),IF($AE39=2017,VLOOKUP(Brut!EI39+1,Semaines!$E$2:$L$523,7,FALSE),IF($AE39=2018,VLOOKUP(Brut!EI39+1,Semaines!$F$2:$L$523,6,FALSE),IF($AE39=2019,VLOOKUP(Brut!EI39+1,Semaines!$G$2:$L$523,5,FALSE),IF($AE39=2020,VLOOKUP(Brut!EI39+1,Semaines!$H$2:$L$523,4,FALSE),IF($AE39=2021,VLOOKUP(Brut!EI39+1,Semaines!$I$2:$L$523,3,FALSE),IF($AE39=2022,VLOOKUP(Brut!EI39+1,Semaines!$J$2:$L$523,2,FALSE),"")))))))))))),_xlfn.ISOWEEKNUM(EI39)),"")</f>
        <v>6</v>
      </c>
      <c r="EK39" s="119">
        <f>IF(EI39="",IF(EH39="",IF(EF39="","",IF($AE39=2013,VLOOKUP(Brut!EL39,Semaines!$A$2:$L$523,12,FALSE),IF($AE39=2014,VLOOKUP(Brut!EL39,Semaines!$B$2:$L$523,11,FALSE),IF($AE39=2015,VLOOKUP(Brut!EL39,Semaines!$C$2:$L$523,10,FALSE),IF($AE39=2016,VLOOKUP(Brut!EL39,Semaines!$D$2:$L$523,9,FALSE),IF($AE39=2017,VLOOKUP(Brut!EL39,Semaines!$E$2:$L$523,8,FALSE),IF($AE39=2018,VLOOKUP(Brut!EL39,Semaines!$F$2:$L$523,7,FALSE),IF($AE39=2019,VLOOKUP(Brut!EL39,Semaines!$G$2:$L$523,6,FALSE),IF($AE39=2020,VLOOKUP(Brut!EL39,Semaines!$H$2:$L$523,5,FALSE),IF($AE39=2021,VLOOKUP(Brut!EL39,Semaines!$I$2:$L$523,4,FALSE),IF($AE39=2022,VLOOKUP(Brut!EL39,Semaines!$J$2:$L$523,3,FALSE),""))))))))))),IF(EG39="",IF($AE39=2013,VLOOKUP(Brut!EL39,Semaines!$A$2:$L$523,12,FALSE),IF($AE39=2014,VLOOKUP(Brut!EL39,Semaines!$B$2:$L$523,11,FALSE),IF($AE39=2015,VLOOKUP(Brut!EL39,Semaines!$C$2:$L$523,10,FALSE),IF($AE39=2016,VLOOKUP(Brut!EL39,Semaines!$D$2:$L$523,9,FALSE),IF($AE39=2017,VLOOKUP(Brut!EL39,Semaines!$E$2:$L$523,8,FALSE),IF($AE39=2018,VLOOKUP(Brut!EL39,Semaines!$F$2:$L$523,7,FALSE),IF($AE39=2019,VLOOKUP(Brut!EL39,Semaines!$G$2:$L$523,6,FALSE),IF($AE39=2020,VLOOKUP(Brut!EL39,Semaines!$H$2:$L$523,5,FALSE),IF($AE39=2021,VLOOKUP(Brut!EL39,Semaines!$I$2:$L$523,4,FALSE),IF($AE39=2022,VLOOKUP(Brut!EL39,Semaines!$J$2:$L$523,3,FALSE),"")))))))))),IF(EF39="","",IF($AE39=2013,VLOOKUP(Brut!EL39,Semaines!$A$2:$L$523,12,FALSE),IF($AE39=2014,VLOOKUP(Brut!EL39,Semaines!$B$2:$L$523,11,FALSE),IF($AE39=2015,VLOOKUP(Brut!EL39,Semaines!$C$2:$L$523,10,FALSE),IF($AE39=2016,VLOOKUP(Brut!EL39,Semaines!$D$2:$L$523,9,FALSE),IF($AE39=2017,VLOOKUP(Brut!EL39,Semaines!$E$2:$L$523,8,FALSE),IF($AE39=2018,VLOOKUP(Brut!EL39,Semaines!$F$2:$L$523,7,FALSE),IF($AE39=2019,VLOOKUP(Brut!EL39,Semaines!$G$2:$L$523,6,FALSE),IF($AE39=2020,VLOOKUP(Brut!EL39,Semaines!$H$2:$L$523,5,FALSE),IF($AE39=2021,VLOOKUP(Brut!EL39,Semaines!$I$2:$L$523,4,FALSE),IF($AE39=2022,VLOOKUP(Brut!EL39,Semaines!$J$2:$L$523,3,FALSE),""))))))))))))),IF(AND(MONTH(EI39)=12,_xlfn.ISOWEEKNUM(EI39)=1),YEAR(EI39)+1,YEAR(EI39)))</f>
        <v>2017</v>
      </c>
      <c r="EL39" s="135"/>
      <c r="EM39" s="136"/>
      <c r="EN39" s="210"/>
      <c r="EO39" s="209"/>
      <c r="EP39" s="208"/>
      <c r="EQ39" s="118">
        <f>IF($AE39=2013,VLOOKUP(Brut!ES39,Semaines!$A$2:$L$523,11,FALSE),IF($AE39=2014,VLOOKUP(Brut!ES39,Semaines!$B$2:$L$523,10,FALSE),IF($AE39=2015,VLOOKUP(Brut!ES39,Semaines!$C$2:$L$523,9,FALSE),IF($AE39=2016,VLOOKUP(Brut!ES39,Semaines!$D$2:$L$523,8,FALSE),IF($AE39=2017,VLOOKUP(Brut!ES39,Semaines!$E$2:$L$523,7,FALSE),IF($AE39=2018,VLOOKUP(Brut!ES39,Semaines!$F$2:$L$523,6,FALSE),IF($AE39=2019,VLOOKUP(Brut!ES39,Semaines!$G$2:$L$523,5,FALSE),IF($AE39=2020,VLOOKUP(Brut!ES39,Semaines!$H$2:$L$523,4,FALSE),IF($AE39=2021,VLOOKUP(Brut!ES39,Semaines!$I$2:$L$523,3,FALSE),IF($AE39=2022,VLOOKUP(Brut!ES39,Semaines!$J$2:$L$523,2,FALSE),""))))))))))</f>
        <v>4</v>
      </c>
      <c r="ER39" s="119">
        <f>IF($AE39=2013,VLOOKUP(Brut!ES39,Semaines!$A$2:$L$523,12,FALSE),IF($AE39=2014,VLOOKUP(Brut!ES39,Semaines!$B$2:$L$523,11,FALSE),IF($AE39=2015,VLOOKUP(Brut!ES39,Semaines!$C$2:$L$523,10,FALSE),IF($AE39=2016,VLOOKUP(Brut!ES39,Semaines!$D$2:$L$523,9,FALSE),IF($AE39=2017,VLOOKUP(Brut!ES39,Semaines!$E$2:$L$523,8,FALSE),IF($AE39=2018,VLOOKUP(Brut!ES39,Semaines!$F$2:$L$523,7,FALSE),IF($AE39=2019,VLOOKUP(Brut!ES39,Semaines!$G$2:$L$523,6,FALSE),IF($AE39=2020,VLOOKUP(Brut!ES39,Semaines!$H$2:$L$523,5,FALSE),IF($AE39=2021,VLOOKUP(Brut!ES39,Semaines!$I$2:$L$523,4,FALSE),IF($AE39=2022,VLOOKUP(Brut!ES39,Semaines!$J$2:$L$523,3,FALSE),""))))))))))</f>
        <v>2017</v>
      </c>
      <c r="ES39" s="134"/>
      <c r="ET39" s="133"/>
      <c r="EU39" s="118">
        <f>IF($AE39=2013,VLOOKUP(Brut!EW39,Semaines!$A$2:$L$523,11,FALSE),IF($AE39=2014,VLOOKUP(Brut!EW39,Semaines!$B$2:$L$523,10,FALSE),IF($AE39=2015,VLOOKUP(Brut!EW39,Semaines!$C$2:$L$523,9,FALSE),IF($AE39=2016,VLOOKUP(Brut!EW39,Semaines!$D$2:$L$523,8,FALSE),IF($AE39=2017,VLOOKUP(Brut!EW39,Semaines!$E$2:$L$523,7,FALSE),IF($AE39=2018,VLOOKUP(Brut!EW39,Semaines!$F$2:$L$523,6,FALSE),IF($AE39=2019,VLOOKUP(Brut!EW39,Semaines!$G$2:$L$523,5,FALSE),IF($AE39=2020,VLOOKUP(Brut!EW39,Semaines!$H$2:$L$523,4,FALSE),IF($AE39=2021,VLOOKUP(Brut!EW39,Semaines!$I$2:$L$523,3,FALSE),IF($AE39=2022,VLOOKUP(Brut!EW39,Semaines!$J$2:$L$523,2,FALSE),""))))))))))</f>
        <v>5</v>
      </c>
      <c r="EV39" s="119">
        <f>IF($AE39=2013,VLOOKUP(Brut!EW39,Semaines!$A$2:$L$523,12,FALSE),IF($AE39=2014,VLOOKUP(Brut!EW39,Semaines!$B$2:$L$523,11,FALSE),IF($AE39=2015,VLOOKUP(Brut!EW39,Semaines!$C$2:$L$523,10,FALSE),IF($AE39=2016,VLOOKUP(Brut!EW39,Semaines!$D$2:$L$523,9,FALSE),IF($AE39=2017,VLOOKUP(Brut!EW39,Semaines!$E$2:$L$523,8,FALSE),IF($AE39=2018,VLOOKUP(Brut!EW39,Semaines!$F$2:$L$523,7,FALSE),IF($AE39=2019,VLOOKUP(Brut!EW39,Semaines!$G$2:$L$523,6,FALSE),IF($AE39=2020,VLOOKUP(Brut!EW39,Semaines!$H$2:$L$523,5,FALSE),IF($AE39=2021,VLOOKUP(Brut!EW39,Semaines!$I$2:$L$523,4,FALSE),IF($AE39=2022,VLOOKUP(Brut!EW39,Semaines!$J$2:$L$523,3,FALSE),""))))))))))</f>
        <v>2017</v>
      </c>
      <c r="EW39" s="134"/>
      <c r="EX39" s="133"/>
      <c r="EY39" s="208"/>
      <c r="EZ39" s="118">
        <f>IF($AE39=2013,VLOOKUP(Brut!FB39,Semaines!$A$2:$L$523,11,FALSE),IF($AE39=2014,VLOOKUP(Brut!FB39,Semaines!$B$2:$L$523,10,FALSE),IF($AE39=2015,VLOOKUP(Brut!FB39,Semaines!$C$2:$L$523,9,FALSE),IF($AE39=2016,VLOOKUP(Brut!FB39,Semaines!$D$2:$L$523,8,FALSE),IF($AE39=2017,VLOOKUP(Brut!FB39,Semaines!$E$2:$L$523,7,FALSE),IF($AE39=2018,VLOOKUP(Brut!FB39,Semaines!$F$2:$L$523,6,FALSE),IF($AE39=2019,VLOOKUP(Brut!FB39,Semaines!$G$2:$L$523,5,FALSE),IF($AE39=2020,VLOOKUP(Brut!FB39,Semaines!$H$2:$L$523,4,FALSE),IF($AE39=2021,VLOOKUP(Brut!FB39,Semaines!$I$2:$L$523,3,FALSE),IF($AE39=2022,VLOOKUP(Brut!FB39,Semaines!$J$2:$L$523,2,FALSE),""))))))))))</f>
        <v>5</v>
      </c>
      <c r="FA39" s="119">
        <f>IF($AE39=2013,VLOOKUP(Brut!FB39,Semaines!$A$2:$L$523,12,FALSE),IF($AE39=2014,VLOOKUP(Brut!FB39,Semaines!$B$2:$L$523,11,FALSE),IF($AE39=2015,VLOOKUP(Brut!FB39,Semaines!$C$2:$L$523,10,FALSE),IF($AE39=2016,VLOOKUP(Brut!FB39,Semaines!$D$2:$L$523,9,FALSE),IF($AE39=2017,VLOOKUP(Brut!FB39,Semaines!$E$2:$L$523,8,FALSE),IF($AE39=2018,VLOOKUP(Brut!FB39,Semaines!$F$2:$L$523,7,FALSE),IF($AE39=2019,VLOOKUP(Brut!FB39,Semaines!$G$2:$L$523,6,FALSE),IF($AE39=2020,VLOOKUP(Brut!FB39,Semaines!$H$2:$L$523,5,FALSE),IF($AE39=2021,VLOOKUP(Brut!FB39,Semaines!$I$2:$L$523,4,FALSE),IF($AE39=2022,VLOOKUP(Brut!FB39,Semaines!$J$2:$L$523,3,FALSE),""))))))))))</f>
        <v>2017</v>
      </c>
      <c r="FB39" s="134"/>
      <c r="FC39" s="133"/>
      <c r="FD39" s="210"/>
      <c r="FE39" s="209"/>
      <c r="FF39" s="118">
        <f>IF($AE39=2013,VLOOKUP(Brut!FH39,Semaines!$A$2:$L$523,11,FALSE),IF($AE39=2014,VLOOKUP(Brut!FH39,Semaines!$B$2:$L$523,10,FALSE),IF($AE39=2015,VLOOKUP(Brut!FH39,Semaines!$C$2:$L$523,9,FALSE),IF($AE39=2016,VLOOKUP(Brut!FH39,Semaines!$D$2:$L$523,8,FALSE),IF($AE39=2017,VLOOKUP(Brut!FH39,Semaines!$E$2:$L$523,7,FALSE),IF($AE39=2018,VLOOKUP(Brut!FH39,Semaines!$F$2:$L$523,6,FALSE),IF($AE39=2019,VLOOKUP(Brut!FH39,Semaines!$G$2:$L$523,5,FALSE),IF($AE39=2020,VLOOKUP(Brut!FH39,Semaines!$H$2:$L$523,4,FALSE),IF($AE39=2021,VLOOKUP(Brut!FH39,Semaines!$I$2:$L$523,3,FALSE),IF($AE39=2022,VLOOKUP(Brut!FH39,Semaines!$J$2:$L$523,2,FALSE),""))))))))))</f>
        <v>6</v>
      </c>
      <c r="FG39" s="119">
        <f>IF($AE39=2013,VLOOKUP(Brut!FH39,Semaines!$A$2:$L$523,12,FALSE),IF($AE39=2014,VLOOKUP(Brut!FH39,Semaines!$B$2:$L$523,11,FALSE),IF($AE39=2015,VLOOKUP(Brut!FH39,Semaines!$C$2:$L$523,10,FALSE),IF($AE39=2016,VLOOKUP(Brut!FH39,Semaines!$D$2:$L$523,9,FALSE),IF($AE39=2017,VLOOKUP(Brut!FH39,Semaines!$E$2:$L$523,8,FALSE),IF($AE39=2018,VLOOKUP(Brut!FH39,Semaines!$F$2:$L$523,7,FALSE),IF($AE39=2019,VLOOKUP(Brut!FH39,Semaines!$G$2:$L$523,6,FALSE),IF($AE39=2020,VLOOKUP(Brut!FH39,Semaines!$H$2:$L$523,5,FALSE),IF($AE39=2021,VLOOKUP(Brut!FH39,Semaines!$I$2:$L$523,4,FALSE),IF($AE39=2022,VLOOKUP(Brut!FH39,Semaines!$J$2:$L$523,3,FALSE),""))))))))))</f>
        <v>2017</v>
      </c>
      <c r="FH39" s="134"/>
      <c r="FI39" s="133"/>
      <c r="FJ39" s="208"/>
      <c r="FK39" s="118">
        <f>IF($AE39=2013,VLOOKUP(Brut!FM39,Semaines!$A$2:$L$523,11,FALSE),IF($AE39=2014,VLOOKUP(Brut!FM39,Semaines!$B$2:$L$523,10,FALSE),IF($AE39=2015,VLOOKUP(Brut!FM39,Semaines!$C$2:$L$523,9,FALSE),IF($AE39=2016,VLOOKUP(Brut!FM39,Semaines!$D$2:$L$523,8,FALSE),IF($AE39=2017,VLOOKUP(Brut!FM39,Semaines!$E$2:$L$523,7,FALSE),IF($AE39=2018,VLOOKUP(Brut!FM39,Semaines!$F$2:$L$523,6,FALSE),IF($AE39=2019,VLOOKUP(Brut!FM39,Semaines!$G$2:$L$523,5,FALSE),IF($AE39=2020,VLOOKUP(Brut!FM39,Semaines!$H$2:$L$523,4,FALSE),IF($AE39=2021,VLOOKUP(Brut!FM39,Semaines!$I$2:$L$523,3,FALSE),IF($AE39=2022,VLOOKUP(Brut!FM39,Semaines!$J$2:$L$523,2,FALSE),""))))))))))</f>
        <v>6</v>
      </c>
      <c r="FL39" s="119">
        <f>IF($AE39=2013,VLOOKUP(Brut!FM39,Semaines!$A$2:$L$523,12,FALSE),IF($AE39=2014,VLOOKUP(Brut!FM39,Semaines!$B$2:$L$523,11,FALSE),IF($AE39=2015,VLOOKUP(Brut!FM39,Semaines!$C$2:$L$523,10,FALSE),IF($AE39=2016,VLOOKUP(Brut!FM39,Semaines!$D$2:$L$523,9,FALSE),IF($AE39=2017,VLOOKUP(Brut!FM39,Semaines!$E$2:$L$523,8,FALSE),IF($AE39=2018,VLOOKUP(Brut!FM39,Semaines!$F$2:$L$523,7,FALSE),IF($AE39=2019,VLOOKUP(Brut!FM39,Semaines!$G$2:$L$523,6,FALSE),IF($AE39=2020,VLOOKUP(Brut!FM39,Semaines!$H$2:$L$523,5,FALSE),IF($AE39=2021,VLOOKUP(Brut!FM39,Semaines!$I$2:$L$523,4,FALSE),IF($AE39=2022,VLOOKUP(Brut!FM39,Semaines!$J$2:$L$523,3,FALSE),""))))))))))</f>
        <v>2017</v>
      </c>
      <c r="FM39" s="134"/>
      <c r="FN39" s="133"/>
      <c r="FO39" s="118">
        <f>IF($AE39=2013,VLOOKUP(Brut!FQ39,Semaines!$A$2:$L$523,11,FALSE),IF($AE39=2014,VLOOKUP(Brut!FQ39,Semaines!$B$2:$L$523,10,FALSE),IF($AE39=2015,VLOOKUP(Brut!FQ39,Semaines!$C$2:$L$523,9,FALSE),IF($AE39=2016,VLOOKUP(Brut!FQ39,Semaines!$D$2:$L$523,8,FALSE),IF($AE39=2017,VLOOKUP(Brut!FQ39,Semaines!$E$2:$L$523,7,FALSE),IF($AE39=2018,VLOOKUP(Brut!FQ39,Semaines!$F$2:$L$523,6,FALSE),IF($AE39=2019,VLOOKUP(Brut!FQ39,Semaines!$G$2:$L$523,5,FALSE),IF($AE39=2020,VLOOKUP(Brut!FQ39,Semaines!$H$2:$L$523,4,FALSE),IF($AE39=2021,VLOOKUP(Brut!FQ39,Semaines!$I$2:$L$523,3,FALSE),IF($AE39=2022,VLOOKUP(Brut!FQ39,Semaines!$J$2:$L$523,2,FALSE),""))))))))))</f>
        <v>7</v>
      </c>
      <c r="FP39" s="119">
        <f>IF($AE39=2013,VLOOKUP(Brut!FQ39,Semaines!$A$2:$L$523,12,FALSE),IF($AE39=2014,VLOOKUP(Brut!FQ39,Semaines!$B$2:$L$523,11,FALSE),IF($AE39=2015,VLOOKUP(Brut!FQ39,Semaines!$C$2:$L$523,10,FALSE),IF($AE39=2016,VLOOKUP(Brut!FQ39,Semaines!$D$2:$L$523,9,FALSE),IF($AE39=2017,VLOOKUP(Brut!FQ39,Semaines!$E$2:$L$523,8,FALSE),IF($AE39=2018,VLOOKUP(Brut!FQ39,Semaines!$F$2:$L$523,7,FALSE),IF($AE39=2019,VLOOKUP(Brut!FQ39,Semaines!$G$2:$L$523,6,FALSE),IF($AE39=2020,VLOOKUP(Brut!FQ39,Semaines!$H$2:$L$523,5,FALSE),IF($AE39=2021,VLOOKUP(Brut!FQ39,Semaines!$I$2:$L$523,4,FALSE),IF($AE39=2022,VLOOKUP(Brut!FQ39,Semaines!$J$2:$L$523,3,FALSE),""))))))))))</f>
        <v>2017</v>
      </c>
      <c r="FQ39" s="134"/>
      <c r="FR39" s="133"/>
      <c r="FS39" s="208"/>
      <c r="FT39" s="208"/>
      <c r="FU39" s="118">
        <f>IF($AE39=2013,VLOOKUP(Brut!FW39,Semaines!$A$2:$L$523,11,FALSE),IF($AE39=2014,VLOOKUP(Brut!FW39,Semaines!$B$2:$L$523,10,FALSE),IF($AE39=2015,VLOOKUP(Brut!FW39,Semaines!$C$2:$L$523,9,FALSE),IF($AE39=2016,VLOOKUP(Brut!FW39,Semaines!$D$2:$L$523,8,FALSE),IF($AE39=2017,VLOOKUP(Brut!FW39,Semaines!$E$2:$L$523,7,FALSE),IF($AE39=2018,VLOOKUP(Brut!FW39,Semaines!$F$2:$L$523,6,FALSE),IF($AE39=2019,VLOOKUP(Brut!FW39,Semaines!$G$2:$L$523,5,FALSE),IF($AE39=2020,VLOOKUP(Brut!FW39,Semaines!$H$2:$L$523,4,FALSE),IF($AE39=2021,VLOOKUP(Brut!FW39,Semaines!$I$2:$L$523,3,FALSE),IF($AE39=2022,VLOOKUP(Brut!FW39,Semaines!$J$2:$L$523,2,FALSE),""))))))))))</f>
        <v>9</v>
      </c>
      <c r="FV39" s="119">
        <f>IF($AE39=2013,VLOOKUP(Brut!FW39,Semaines!$A$2:$L$523,12,FALSE),IF($AE39=2014,VLOOKUP(Brut!FW39,Semaines!$B$2:$L$523,11,FALSE),IF($AE39=2015,VLOOKUP(Brut!FW39,Semaines!$C$2:$L$523,10,FALSE),IF($AE39=2016,VLOOKUP(Brut!FW39,Semaines!$D$2:$L$523,9,FALSE),IF($AE39=2017,VLOOKUP(Brut!FW39,Semaines!$E$2:$L$523,8,FALSE),IF($AE39=2018,VLOOKUP(Brut!FW39,Semaines!$F$2:$L$523,7,FALSE),IF($AE39=2019,VLOOKUP(Brut!FW39,Semaines!$G$2:$L$523,6,FALSE),IF($AE39=2020,VLOOKUP(Brut!FW39,Semaines!$H$2:$L$523,5,FALSE),IF($AE39=2021,VLOOKUP(Brut!FW39,Semaines!$I$2:$L$523,4,FALSE),IF($AE39=2022,VLOOKUP(Brut!FW39,Semaines!$J$2:$L$523,3,FALSE),""))))))))))</f>
        <v>2017</v>
      </c>
      <c r="FW39" s="134"/>
      <c r="FX39" s="133"/>
      <c r="FY39" s="118">
        <f>IF($AE39=2013,VLOOKUP(Brut!GA39,Semaines!$A$2:$L$523,11,FALSE),IF($AE39=2014,VLOOKUP(Brut!GA39,Semaines!$B$2:$L$523,10,FALSE),IF($AE39=2015,VLOOKUP(Brut!GA39,Semaines!$C$2:$L$523,9,FALSE),IF($AE39=2016,VLOOKUP(Brut!GA39,Semaines!$D$2:$L$523,8,FALSE),IF($AE39=2017,VLOOKUP(Brut!GA39,Semaines!$E$2:$L$523,7,FALSE),IF($AE39=2018,VLOOKUP(Brut!GA39,Semaines!$F$2:$L$523,6,FALSE),IF($AE39=2019,VLOOKUP(Brut!GA39,Semaines!$G$2:$L$523,5,FALSE),IF($AE39=2020,VLOOKUP(Brut!GA39,Semaines!$H$2:$L$523,4,FALSE),IF($AE39=2021,VLOOKUP(Brut!GA39,Semaines!$I$2:$L$523,3,FALSE),IF($AE39=2022,VLOOKUP(Brut!GA39,Semaines!$J$2:$L$523,2,FALSE),""))))))))))</f>
        <v>10</v>
      </c>
      <c r="FZ39" s="119">
        <f>IF($AE39=2013,VLOOKUP(Brut!GA39,Semaines!$A$2:$L$523,12,FALSE),IF($AE39=2014,VLOOKUP(Brut!GA39,Semaines!$B$2:$L$523,11,FALSE),IF($AE39=2015,VLOOKUP(Brut!GA39,Semaines!$C$2:$L$523,10,FALSE),IF($AE39=2016,VLOOKUP(Brut!GA39,Semaines!$D$2:$L$523,9,FALSE),IF($AE39=2017,VLOOKUP(Brut!GA39,Semaines!$E$2:$L$523,8,FALSE),IF($AE39=2018,VLOOKUP(Brut!GA39,Semaines!$F$2:$L$523,7,FALSE),IF($AE39=2019,VLOOKUP(Brut!GA39,Semaines!$G$2:$L$523,6,FALSE),IF($AE39=2020,VLOOKUP(Brut!GA39,Semaines!$H$2:$L$523,5,FALSE),IF($AE39=2021,VLOOKUP(Brut!GA39,Semaines!$I$2:$L$523,4,FALSE),IF($AE39=2022,VLOOKUP(Brut!GA39,Semaines!$J$2:$L$523,3,FALSE),""))))))))))</f>
        <v>2017</v>
      </c>
      <c r="GA39" s="134"/>
      <c r="GB39" s="133"/>
      <c r="GC39" s="118">
        <f>IF($AE39=2013,VLOOKUP(Brut!GE39,Semaines!$A$2:$L$523,11,FALSE),IF($AE39=2014,VLOOKUP(Brut!GE39,Semaines!$B$2:$L$523,10,FALSE),IF($AE39=2015,VLOOKUP(Brut!GE39,Semaines!$C$2:$L$523,9,FALSE),IF($AE39=2016,VLOOKUP(Brut!GE39,Semaines!$D$2:$L$523,8,FALSE),IF($AE39=2017,VLOOKUP(Brut!GE39,Semaines!$E$2:$L$523,7,FALSE),IF($AE39=2018,VLOOKUP(Brut!GE39,Semaines!$F$2:$L$523,6,FALSE),IF($AE39=2019,VLOOKUP(Brut!GE39,Semaines!$G$2:$L$523,5,FALSE),IF($AE39=2020,VLOOKUP(Brut!GE39,Semaines!$H$2:$L$523,4,FALSE),IF($AE39=2021,VLOOKUP(Brut!GE39,Semaines!$I$2:$L$523,3,FALSE),IF($AE39=2022,VLOOKUP(Brut!GE39,Semaines!$J$2:$L$523,2,FALSE),""))))))))))</f>
        <v>10</v>
      </c>
      <c r="GD39" s="119">
        <f>IF($AE39=2013,VLOOKUP(Brut!GE39,Semaines!$A$2:$L$523,12,FALSE),IF($AE39=2014,VLOOKUP(Brut!GE39,Semaines!$B$2:$L$523,11,FALSE),IF($AE39=2015,VLOOKUP(Brut!GE39,Semaines!$C$2:$L$523,10,FALSE),IF($AE39=2016,VLOOKUP(Brut!GE39,Semaines!$D$2:$L$523,9,FALSE),IF($AE39=2017,VLOOKUP(Brut!GE39,Semaines!$E$2:$L$523,8,FALSE),IF($AE39=2018,VLOOKUP(Brut!GE39,Semaines!$F$2:$L$523,7,FALSE),IF($AE39=2019,VLOOKUP(Brut!GE39,Semaines!$G$2:$L$523,6,FALSE),IF($AE39=2020,VLOOKUP(Brut!GE39,Semaines!$H$2:$L$523,5,FALSE),IF($AE39=2021,VLOOKUP(Brut!GE39,Semaines!$I$2:$L$523,4,FALSE),IF($AE39=2022,VLOOKUP(Brut!GE39,Semaines!$J$2:$L$523,3,FALSE),""))))))))))</f>
        <v>2017</v>
      </c>
      <c r="GE39" s="134"/>
      <c r="GF39" s="133"/>
      <c r="GG39" s="208"/>
      <c r="GH39" s="118">
        <f>IF($AE39=2013,VLOOKUP(Brut!GJ39,Semaines!$A$2:$L$523,11,FALSE),IF($AE39=2014,VLOOKUP(Brut!GJ39,Semaines!$B$2:$L$523,10,FALSE),IF($AE39=2015,VLOOKUP(Brut!GJ39,Semaines!$C$2:$L$523,9,FALSE),IF($AE39=2016,VLOOKUP(Brut!GJ39,Semaines!$D$2:$L$523,8,FALSE),IF($AE39=2017,VLOOKUP(Brut!GJ39,Semaines!$E$2:$L$523,7,FALSE),IF($AE39=2018,VLOOKUP(Brut!GJ39,Semaines!$F$2:$L$523,6,FALSE),IF($AE39=2019,VLOOKUP(Brut!GJ39,Semaines!$G$2:$L$523,5,FALSE),IF($AE39=2020,VLOOKUP(Brut!GJ39,Semaines!$H$2:$L$523,4,FALSE),IF($AE39=2021,VLOOKUP(Brut!GJ39,Semaines!$I$2:$L$523,3,FALSE),IF($AE39=2022,VLOOKUP(Brut!GJ39,Semaines!$J$2:$L$523,2,FALSE),""))))))))))</f>
        <v>11</v>
      </c>
      <c r="GI39" s="119">
        <f>IF($AE39=2013,VLOOKUP(Brut!GJ39,Semaines!$A$2:$L$523,12,FALSE),IF($AE39=2014,VLOOKUP(Brut!GJ39,Semaines!$B$2:$L$523,11,FALSE),IF($AE39=2015,VLOOKUP(Brut!GJ39,Semaines!$C$2:$L$523,10,FALSE),IF($AE39=2016,VLOOKUP(Brut!GJ39,Semaines!$D$2:$L$523,9,FALSE),IF($AE39=2017,VLOOKUP(Brut!GJ39,Semaines!$E$2:$L$523,8,FALSE),IF($AE39=2018,VLOOKUP(Brut!GJ39,Semaines!$F$2:$L$523,7,FALSE),IF($AE39=2019,VLOOKUP(Brut!GJ39,Semaines!$G$2:$L$523,6,FALSE),IF($AE39=2020,VLOOKUP(Brut!GJ39,Semaines!$H$2:$L$523,5,FALSE),IF($AE39=2021,VLOOKUP(Brut!GJ39,Semaines!$I$2:$L$523,4,FALSE),IF($AE39=2022,VLOOKUP(Brut!GJ39,Semaines!$J$2:$L$523,3,FALSE),""))))))))))</f>
        <v>2017</v>
      </c>
      <c r="GJ39" s="134"/>
      <c r="GK39" s="133"/>
      <c r="GL39" s="118">
        <f>IF($AE39=2013,VLOOKUP(Brut!GN39,Semaines!$A$2:$L$523,11,FALSE),IF($AE39=2014,VLOOKUP(Brut!GN39,Semaines!$B$2:$L$523,10,FALSE),IF($AE39=2015,VLOOKUP(Brut!GN39,Semaines!$C$2:$L$523,9,FALSE),IF($AE39=2016,VLOOKUP(Brut!GN39,Semaines!$D$2:$L$523,8,FALSE),IF($AE39=2017,VLOOKUP(Brut!GN39,Semaines!$E$2:$L$523,7,FALSE),IF($AE39=2018,VLOOKUP(Brut!GN39,Semaines!$F$2:$L$523,6,FALSE),IF($AE39=2019,VLOOKUP(Brut!GN39,Semaines!$G$2:$L$523,5,FALSE),IF($AE39=2020,VLOOKUP(Brut!GN39,Semaines!$H$2:$L$523,4,FALSE),IF($AE39=2021,VLOOKUP(Brut!GN39,Semaines!$I$2:$L$523,3,FALSE),IF($AE39=2022,VLOOKUP(Brut!GN39,Semaines!$J$2:$L$523,2,FALSE),""))))))))))</f>
        <v>12</v>
      </c>
      <c r="GM39" s="119">
        <f>IF($AE39=2013,VLOOKUP(Brut!GN39,Semaines!$A$2:$L$523,12,FALSE),IF($AE39=2014,VLOOKUP(Brut!GN39,Semaines!$B$2:$L$523,11,FALSE),IF($AE39=2015,VLOOKUP(Brut!GN39,Semaines!$C$2:$L$523,10,FALSE),IF($AE39=2016,VLOOKUP(Brut!GN39,Semaines!$D$2:$L$523,9,FALSE),IF($AE39=2017,VLOOKUP(Brut!GN39,Semaines!$E$2:$L$523,8,FALSE),IF($AE39=2018,VLOOKUP(Brut!GN39,Semaines!$F$2:$L$523,7,FALSE),IF($AE39=2019,VLOOKUP(Brut!GN39,Semaines!$G$2:$L$523,6,FALSE),IF($AE39=2020,VLOOKUP(Brut!GN39,Semaines!$H$2:$L$523,5,FALSE),IF($AE39=2021,VLOOKUP(Brut!GN39,Semaines!$I$2:$L$523,4,FALSE),IF($AE39=2022,VLOOKUP(Brut!GN39,Semaines!$J$2:$L$523,3,FALSE),""))))))))))</f>
        <v>2017</v>
      </c>
      <c r="GN39" s="134"/>
      <c r="GO39" s="133"/>
      <c r="GP39" s="210"/>
      <c r="GQ39" s="211"/>
      <c r="GR39" s="210"/>
      <c r="GS39" s="209"/>
      <c r="GT39" s="211"/>
      <c r="GU39" s="209"/>
      <c r="GV39" s="118">
        <f>IF($AE39=2013,VLOOKUP(Brut!GX39,Semaines!$A$2:$L$523,11,FALSE),IF($AE39=2014,VLOOKUP(Brut!GX39,Semaines!$B$2:$L$523,10,FALSE),IF($AE39=2015,VLOOKUP(Brut!GX39,Semaines!$C$2:$L$523,9,FALSE),IF($AE39=2016,VLOOKUP(Brut!GX39,Semaines!$D$2:$L$523,8,FALSE),IF($AE39=2017,VLOOKUP(Brut!GX39,Semaines!$E$2:$L$523,7,FALSE),IF($AE39=2018,VLOOKUP(Brut!GX39,Semaines!$F$2:$L$523,6,FALSE),IF($AE39=2019,VLOOKUP(Brut!GX39,Semaines!$G$2:$L$523,5,FALSE),IF($AE39=2020,VLOOKUP(Brut!GX39,Semaines!$H$2:$L$523,4,FALSE),IF($AE39=2021,VLOOKUP(Brut!GX39,Semaines!$I$2:$L$523,3,FALSE),IF($AE39=2022,VLOOKUP(Brut!GX39,Semaines!$J$2:$L$523,2,FALSE),""))))))))))</f>
        <v>13</v>
      </c>
      <c r="GW39" s="119">
        <f>IF($AE39=2013,VLOOKUP(Brut!GX39,Semaines!$A$2:$L$523,12,FALSE),IF($AE39=2014,VLOOKUP(Brut!GX39,Semaines!$B$2:$L$523,11,FALSE),IF($AE39=2015,VLOOKUP(Brut!GX39,Semaines!$C$2:$L$523,10,FALSE),IF($AE39=2016,VLOOKUP(Brut!GX39,Semaines!$D$2:$L$523,9,FALSE),IF($AE39=2017,VLOOKUP(Brut!GX39,Semaines!$E$2:$L$523,8,FALSE),IF($AE39=2018,VLOOKUP(Brut!GX39,Semaines!$F$2:$L$523,7,FALSE),IF($AE39=2019,VLOOKUP(Brut!GX39,Semaines!$G$2:$L$523,6,FALSE),IF($AE39=2020,VLOOKUP(Brut!GX39,Semaines!$H$2:$L$523,5,FALSE),IF($AE39=2021,VLOOKUP(Brut!GX39,Semaines!$I$2:$L$523,4,FALSE),IF($AE39=2022,VLOOKUP(Brut!GX39,Semaines!$J$2:$L$523,3,FALSE),""))))))))))</f>
        <v>2017</v>
      </c>
      <c r="GX39" s="134"/>
      <c r="GY39" s="133"/>
      <c r="GZ39" s="208"/>
      <c r="HA39" s="214"/>
      <c r="HB39" s="215"/>
      <c r="HC39" s="182"/>
      <c r="HD39" s="209"/>
      <c r="HE39" s="208"/>
      <c r="HF39" s="118">
        <f>IF($AE39=2013,VLOOKUP(Brut!HH39,Semaines!$A$2:$L$523,11,FALSE),IF($AE39=2014,VLOOKUP(Brut!HH39,Semaines!$B$2:$L$523,10,FALSE),IF($AE39=2015,VLOOKUP(Brut!HH39,Semaines!$C$2:$L$523,9,FALSE),IF($AE39=2016,VLOOKUP(Brut!HH39,Semaines!$D$2:$L$523,8,FALSE),IF($AE39=2017,VLOOKUP(Brut!HH39,Semaines!$E$2:$L$523,7,FALSE),IF($AE39=2018,VLOOKUP(Brut!HH39,Semaines!$F$2:$L$523,6,FALSE),IF($AE39=2019,VLOOKUP(Brut!HH39,Semaines!$G$2:$L$523,5,FALSE),IF($AE39=2020,VLOOKUP(Brut!HH39,Semaines!$H$2:$L$523,4,FALSE),IF($AE39=2021,VLOOKUP(Brut!HH39,Semaines!$I$2:$L$523,3,FALSE),IF($AE39=2022,VLOOKUP(Brut!HH39,Semaines!$J$2:$L$523,2,FALSE),""))))))))))</f>
        <v>14</v>
      </c>
      <c r="HG39" s="119">
        <f>IF($AE39=2013,VLOOKUP(Brut!HH39,Semaines!$A$2:$L$523,12,FALSE),IF($AE39=2014,VLOOKUP(Brut!HH39,Semaines!$B$2:$L$523,11,FALSE),IF($AE39=2015,VLOOKUP(Brut!HH39,Semaines!$C$2:$L$523,10,FALSE),IF($AE39=2016,VLOOKUP(Brut!HH39,Semaines!$D$2:$L$523,9,FALSE),IF($AE39=2017,VLOOKUP(Brut!HH39,Semaines!$E$2:$L$523,8,FALSE),IF($AE39=2018,VLOOKUP(Brut!HH39,Semaines!$F$2:$L$523,7,FALSE),IF($AE39=2019,VLOOKUP(Brut!HH39,Semaines!$G$2:$L$523,6,FALSE),IF($AE39=2020,VLOOKUP(Brut!HH39,Semaines!$H$2:$L$523,5,FALSE),IF($AE39=2021,VLOOKUP(Brut!HH39,Semaines!$I$2:$L$523,4,FALSE),IF($AE39=2022,VLOOKUP(Brut!HH39,Semaines!$J$2:$L$523,3,FALSE),""))))))))))</f>
        <v>2017</v>
      </c>
      <c r="HH39" s="134"/>
      <c r="HI39" s="133"/>
      <c r="HJ39" s="210"/>
      <c r="HK39" s="209"/>
      <c r="HL39" s="118">
        <f>IF($AE39=2013,VLOOKUP(Brut!HN39,Semaines!$A$2:$L$523,11,FALSE),IF($AE39=2014,VLOOKUP(Brut!HN39,Semaines!$B$2:$L$523,10,FALSE),IF($AE39=2015,VLOOKUP(Brut!HN39,Semaines!$C$2:$L$523,9,FALSE),IF($AE39=2016,VLOOKUP(Brut!HN39,Semaines!$D$2:$L$523,8,FALSE),IF($AE39=2017,VLOOKUP(Brut!HN39,Semaines!$E$2:$L$523,7,FALSE),IF($AE39=2018,VLOOKUP(Brut!HN39,Semaines!$F$2:$L$523,6,FALSE),IF($AE39=2019,VLOOKUP(Brut!HN39,Semaines!$G$2:$L$523,5,FALSE),IF($AE39=2020,VLOOKUP(Brut!HN39,Semaines!$H$2:$L$523,4,FALSE),IF($AE39=2021,VLOOKUP(Brut!HN39,Semaines!$I$2:$L$523,3,FALSE),IF($AE39=2022,VLOOKUP(Brut!HN39,Semaines!$J$2:$L$523,2,FALSE),""))))))))))</f>
        <v>15</v>
      </c>
      <c r="HM39" s="119">
        <f>IF($AE39=2013,VLOOKUP(Brut!HN39,Semaines!$A$2:$L$523,12,FALSE),IF($AE39=2014,VLOOKUP(Brut!HN39,Semaines!$B$2:$L$523,11,FALSE),IF($AE39=2015,VLOOKUP(Brut!HN39,Semaines!$C$2:$L$523,10,FALSE),IF($AE39=2016,VLOOKUP(Brut!HN39,Semaines!$D$2:$L$523,9,FALSE),IF($AE39=2017,VLOOKUP(Brut!HN39,Semaines!$E$2:$L$523,8,FALSE),IF($AE39=2018,VLOOKUP(Brut!HN39,Semaines!$F$2:$L$523,7,FALSE),IF($AE39=2019,VLOOKUP(Brut!HN39,Semaines!$G$2:$L$523,6,FALSE),IF($AE39=2020,VLOOKUP(Brut!HN39,Semaines!$H$2:$L$523,5,FALSE),IF($AE39=2021,VLOOKUP(Brut!HN39,Semaines!$I$2:$L$523,4,FALSE),IF($AE39=2022,VLOOKUP(Brut!HN39,Semaines!$J$2:$L$523,3,FALSE),""))))))))))</f>
        <v>2017</v>
      </c>
      <c r="HN39" s="134"/>
      <c r="HO39" s="133"/>
      <c r="HP39" s="210"/>
      <c r="HQ39" s="211"/>
      <c r="HR39" s="210"/>
      <c r="HS39" s="209"/>
      <c r="HT39" s="209"/>
      <c r="HU39" s="208"/>
      <c r="HV39" s="208"/>
      <c r="HW39" s="210"/>
      <c r="HX39" s="209"/>
      <c r="HY39" s="229">
        <f>IF($AE39=2013,VLOOKUP(Brut!IA39,Semaines!$A$2:$L$523,11,FALSE),IF($AE39=2014,VLOOKUP(Brut!IA39,Semaines!$B$2:$L$523,10,FALSE),IF($AE39=2015,VLOOKUP(Brut!IA39,Semaines!$C$2:$L$523,9,FALSE),IF($AE39=2016,VLOOKUP(Brut!IA39,Semaines!$D$2:$L$523,8,FALSE),IF($AE39=2017,VLOOKUP(Brut!IA39,Semaines!$E$2:$L$523,7,FALSE),IF($AE39=2018,VLOOKUP(Brut!IA39,Semaines!$F$2:$L$523,6,FALSE),IF($AE39=2019,VLOOKUP(Brut!IA39,Semaines!$G$2:$L$523,5,FALSE),IF($AE39=2020,VLOOKUP(Brut!IA39,Semaines!$H$2:$L$523,4,FALSE),IF($AE39=2021,VLOOKUP(Brut!IA39,Semaines!$I$2:$L$523,3,FALSE),IF($AE39=2022,VLOOKUP(Brut!IA39,Semaines!$J$2:$L$523,2,FALSE),""))))))))))</f>
        <v>16</v>
      </c>
      <c r="HZ39" s="119">
        <f>IF($AE39=2013,VLOOKUP(Brut!IA39,Semaines!$A$2:$L$523,12,FALSE),IF($AE39=2014,VLOOKUP(Brut!IA39,Semaines!$B$2:$L$523,11,FALSE),IF($AE39=2015,VLOOKUP(Brut!IA39,Semaines!$C$2:$L$523,10,FALSE),IF($AE39=2016,VLOOKUP(Brut!IA39,Semaines!$D$2:$L$523,9,FALSE),IF($AE39=2017,VLOOKUP(Brut!IA39,Semaines!$E$2:$L$523,8,FALSE),IF($AE39=2018,VLOOKUP(Brut!IA39,Semaines!$F$2:$L$523,7,FALSE),IF($AE39=2019,VLOOKUP(Brut!IA39,Semaines!$G$2:$L$523,6,FALSE),IF($AE39=2020,VLOOKUP(Brut!IA39,Semaines!$H$2:$L$523,5,FALSE),IF($AE39=2021,VLOOKUP(Brut!IA39,Semaines!$I$2:$L$523,4,FALSE),IF($AE39=2022,VLOOKUP(Brut!IA39,Semaines!$J$2:$L$523,3,FALSE),""))))))))))</f>
        <v>2017</v>
      </c>
      <c r="IA39" s="134"/>
      <c r="IB39" s="133"/>
      <c r="IC39" s="118">
        <f>IF($AE39=2013,VLOOKUP(Brut!IE39,Semaines!$A$2:$L$523,11,FALSE),IF($AE39=2014,VLOOKUP(Brut!IE39,Semaines!$B$2:$L$523,10,FALSE),IF($AE39=2015,VLOOKUP(Brut!IE39,Semaines!$C$2:$L$523,9,FALSE),IF($AE39=2016,VLOOKUP(Brut!IE39,Semaines!$D$2:$L$523,8,FALSE),IF($AE39=2017,VLOOKUP(Brut!IE39,Semaines!$E$2:$L$523,7,FALSE),IF($AE39=2018,VLOOKUP(Brut!IE39,Semaines!$F$2:$L$523,6,FALSE),IF($AE39=2019,VLOOKUP(Brut!IE39,Semaines!$G$2:$L$523,5,FALSE),IF($AE39=2020,VLOOKUP(Brut!IE39,Semaines!$H$2:$L$523,4,FALSE),IF($AE39=2021,VLOOKUP(Brut!IE39,Semaines!$I$2:$L$523,3,FALSE),IF($AE39=2022,VLOOKUP(Brut!IE39,Semaines!$J$2:$L$523,2,FALSE),""))))))))))</f>
        <v>16</v>
      </c>
      <c r="ID39" s="119">
        <f>IF($AE39=2013,VLOOKUP(Brut!IE39,Semaines!$A$2:$L$523,12,FALSE),IF($AE39=2014,VLOOKUP(Brut!IE39,Semaines!$B$2:$L$523,11,FALSE),IF($AE39=2015,VLOOKUP(Brut!IE39,Semaines!$C$2:$L$523,10,FALSE),IF($AE39=2016,VLOOKUP(Brut!IE39,Semaines!$D$2:$L$523,9,FALSE),IF($AE39=2017,VLOOKUP(Brut!IE39,Semaines!$E$2:$L$523,8,FALSE),IF($AE39=2018,VLOOKUP(Brut!IE39,Semaines!$F$2:$L$523,7,FALSE),IF($AE39=2019,VLOOKUP(Brut!IE39,Semaines!$G$2:$L$523,6,FALSE),IF($AE39=2020,VLOOKUP(Brut!IE39,Semaines!$H$2:$L$523,5,FALSE),IF($AE39=2021,VLOOKUP(Brut!IE39,Semaines!$I$2:$L$523,4,FALSE),IF($AE39=2022,VLOOKUP(Brut!IE39,Semaines!$J$2:$L$523,3,FALSE),""))))))))))</f>
        <v>2017</v>
      </c>
      <c r="IE39" s="134"/>
      <c r="IF39" s="133"/>
      <c r="IG39" s="128">
        <f>IF(Import!AY29=0,"",Import!AY29)</f>
        <v>42877</v>
      </c>
      <c r="IH39" s="118">
        <f t="array" ref="IH39">IFERROR(IF(IG39="",IF(IE39="",IF(IC39="","",IF($AE39=2013,VLOOKUP(Brut!IE39+1,Semaines!$A$2:$L$523,11,FALSE),IF($AE39=2014,VLOOKUP(Brut!IE39+1,Semaines!$B$2:$L$523,10,FALSE),IF($AE39=2015,VLOOKUP(Brut!IE39+1,Semaines!$C$2:$L$523,9,FALSE),IF($AE39=2016,VLOOKUP(Brut!IE39+1,Semaines!$D$2:$L$523,8,FALSE),IF($AE39=2017,VLOOKUP(Brut!IE39+1,Semaines!$E$2:$L$523,7,FALSE),IF($AE39=2018,VLOOKUP(Brut!IE39+1,Semaines!$F$2:$L$523,6,FALSE),IF($AE39=2019,VLOOKUP(Brut!IE39+1,Semaines!$G$2:$L$523,5,FALSE),IF($AE39=2020,VLOOKUP(Brut!IE39+1,Semaines!$H$2:$L$523,4,FALSE),IF($AE39=2021,VLOOKUP(Brut!IE39+1,Semaines!$I$2:$L$523,3,FALSE),IF($AE39=2022,VLOOKUP(Brut!IE39+1,Semaines!$J$2:$L$523,2,FALSE),""))))))))))),IF(IF39="",IF($AE39=2013,VLOOKUP(Brut!IE39+1,Semaines!$A$2:$L$523,11,FALSE),IF($AE39=2014,VLOOKUP(Brut!IE39+1,Semaines!$B$2:$L$523,10,FALSE),IF($AE39=2015,VLOOKUP(Brut!IE39+1,Semaines!$C$2:$L$523,9,FALSE),IF($AE39=2016,VLOOKUP(Brut!IE39+1,Semaines!$D$2:$L$523,8,FALSE),IF($AE39=2017,VLOOKUP(Brut!IE39+1,Semaines!$E$2:$L$523,7,FALSE),IF($AE39=2018,VLOOKUP(Brut!IE39+1,Semaines!$F$2:$L$523,6,FALSE),IF($AE39=2019,VLOOKUP(Brut!IE39+1,Semaines!$G$2:$L$523,5,FALSE),IF($AE39=2020,VLOOKUP(Brut!IE39+1,Semaines!$H$2:$L$523,4,FALSE),IF($AE39=2021,VLOOKUP(Brut!IE39+1,Semaines!$I$2:$L$523,3,FALSE),IF($AE39=2022,VLOOKUP(Brut!IE39+1,Semaines!$J$2:$L$523,2,FALSE),"")))))))))),IF($AE39=2013,VLOOKUP(Brut!IG39+1,Semaines!$A$2:$L$523,11,FALSE),IF($AE39=2014,VLOOKUP(Brut!IG39+1,Semaines!$B$2:$L$523,10,FALSE),IF($AE39=2015,VLOOKUP(Brut!IG39+1,Semaines!$C$2:$L$523,9,FALSE),IF($AE39=2016,VLOOKUP(Brut!IG39+1,Semaines!$D$2:$L$523,8,FALSE),IF($AE39=2017,VLOOKUP(Brut!IG39+1,Semaines!$E$2:$L$523,7,FALSE),IF($AE39=2018,VLOOKUP(Brut!IG39+1,Semaines!$F$2:$L$523,6,FALSE),IF($AE39=2019,VLOOKUP(Brut!IG39+1,Semaines!$G$2:$L$523,5,FALSE),IF($AE39=2020,VLOOKUP(Brut!IG39+1,Semaines!$H$2:$L$523,4,FALSE),IF($AE39=2021,VLOOKUP(Brut!IG39+1,Semaines!$I$2:$L$523,3,FALSE),IF($AE39=2022,VLOOKUP(Brut!IG39+1,Semaines!$J$2:$L$523,2,FALSE),"")))))))))))),_xlfn.ISOWEEKNUM(IG39)),"")</f>
        <v>21</v>
      </c>
      <c r="II39" s="119">
        <f>IF(IG39="",IF(IF39="",IF(ID39="","",IF($AE39=2013,VLOOKUP(Brut!IJ39,Semaines!$A$2:$L$523,12,FALSE),IF($AE39=2014,VLOOKUP(Brut!IJ39,Semaines!$B$2:$L$523,11,FALSE),IF($AE39=2015,VLOOKUP(Brut!IJ39,Semaines!$C$2:$L$523,10,FALSE),IF($AE39=2016,VLOOKUP(Brut!IJ39,Semaines!$D$2:$L$523,9,FALSE),IF($AE39=2017,VLOOKUP(Brut!IJ39,Semaines!$E$2:$L$523,8,FALSE),IF($AE39=2018,VLOOKUP(Brut!IJ39,Semaines!$F$2:$L$523,7,FALSE),IF($AE39=2019,VLOOKUP(Brut!IJ39,Semaines!$G$2:$L$523,6,FALSE),IF($AE39=2020,VLOOKUP(Brut!IJ39,Semaines!$H$2:$L$523,5,FALSE),IF($AE39=2021,VLOOKUP(Brut!IJ39,Semaines!$I$2:$L$523,4,FALSE),IF($AE39=2022,VLOOKUP(Brut!IJ39,Semaines!$J$2:$L$523,3,FALSE),""))))))))))),IF(IE39="",IF($AE39=2013,VLOOKUP(Brut!IJ39,Semaines!$A$2:$L$523,12,FALSE),IF($AE39=2014,VLOOKUP(Brut!IJ39,Semaines!$B$2:$L$523,11,FALSE),IF($AE39=2015,VLOOKUP(Brut!IJ39,Semaines!$C$2:$L$523,10,FALSE),IF($AE39=2016,VLOOKUP(Brut!IJ39,Semaines!$D$2:$L$523,9,FALSE),IF($AE39=2017,VLOOKUP(Brut!IJ39,Semaines!$E$2:$L$523,8,FALSE),IF($AE39=2018,VLOOKUP(Brut!IJ39,Semaines!$F$2:$L$523,7,FALSE),IF($AE39=2019,VLOOKUP(Brut!IJ39,Semaines!$G$2:$L$523,6,FALSE),IF($AE39=2020,VLOOKUP(Brut!IJ39,Semaines!$H$2:$L$523,5,FALSE),IF($AE39=2021,VLOOKUP(Brut!IJ39,Semaines!$I$2:$L$523,4,FALSE),IF($AE39=2022,VLOOKUP(Brut!IJ39,Semaines!$J$2:$L$523,3,FALSE),"")))))))))),IF(ID39="","",IF($AE39=2013,VLOOKUP(Brut!IJ39,Semaines!$A$2:$L$523,12,FALSE),IF($AE39=2014,VLOOKUP(Brut!IJ39,Semaines!$B$2:$L$523,11,FALSE),IF($AE39=2015,VLOOKUP(Brut!IJ39,Semaines!$C$2:$L$523,10,FALSE),IF($AE39=2016,VLOOKUP(Brut!IJ39,Semaines!$D$2:$L$523,9,FALSE),IF($AE39=2017,VLOOKUP(Brut!IJ39,Semaines!$E$2:$L$523,8,FALSE),IF($AE39=2018,VLOOKUP(Brut!IJ39,Semaines!$F$2:$L$523,7,FALSE),IF($AE39=2019,VLOOKUP(Brut!IJ39,Semaines!$G$2:$L$523,6,FALSE),IF($AE39=2020,VLOOKUP(Brut!IJ39,Semaines!$H$2:$L$523,5,FALSE),IF($AE39=2021,VLOOKUP(Brut!IJ39,Semaines!$I$2:$L$523,4,FALSE),IF($AE39=2022,VLOOKUP(Brut!IJ39,Semaines!$J$2:$L$523,3,FALSE),""))))))))))))),IF(AND(MONTH(IG39)=12,_xlfn.ISOWEEKNUM(IG39)=1),YEAR(IG39)+1,YEAR(IG39)))</f>
        <v>2017</v>
      </c>
      <c r="IJ39" s="135"/>
      <c r="IK39" s="136"/>
      <c r="IL39" s="208"/>
      <c r="IM39" s="118">
        <f>IF($AE39=2013,VLOOKUP(Brut!IO39,Semaines!$A$2:$L$523,11,FALSE),IF($AE39=2014,VLOOKUP(Brut!IO39,Semaines!$B$2:$L$523,10,FALSE),IF($AE39=2015,VLOOKUP(Brut!IO39,Semaines!$C$2:$L$523,9,FALSE),IF($AE39=2016,VLOOKUP(Brut!IO39,Semaines!$D$2:$L$523,8,FALSE),IF($AE39=2017,VLOOKUP(Brut!IO39,Semaines!$E$2:$L$523,7,FALSE),IF($AE39=2018,VLOOKUP(Brut!IO39,Semaines!$F$2:$L$523,6,FALSE),IF($AE39=2019,VLOOKUP(Brut!IO39,Semaines!$G$2:$L$523,5,FALSE),IF($AE39=2020,VLOOKUP(Brut!IO39,Semaines!$H$2:$L$523,4,FALSE),IF($AE39=2021,VLOOKUP(Brut!IO39,Semaines!$I$2:$L$523,3,FALSE),IF($AE39=2022,VLOOKUP(Brut!IO39,Semaines!$J$2:$L$523,2,FALSE),""))))))))))</f>
        <v>17</v>
      </c>
      <c r="IN39" s="119">
        <f>IF($AE39=2013,VLOOKUP(Brut!IO39,Semaines!$A$2:$L$523,12,FALSE),IF($AE39=2014,VLOOKUP(Brut!IO39,Semaines!$B$2:$L$523,11,FALSE),IF($AE39=2015,VLOOKUP(Brut!IO39,Semaines!$C$2:$L$523,10,FALSE),IF($AE39=2016,VLOOKUP(Brut!IO39,Semaines!$D$2:$L$523,9,FALSE),IF($AE39=2017,VLOOKUP(Brut!IO39,Semaines!$E$2:$L$523,8,FALSE),IF($AE39=2018,VLOOKUP(Brut!IO39,Semaines!$F$2:$L$523,7,FALSE),IF($AE39=2019,VLOOKUP(Brut!IO39,Semaines!$G$2:$L$523,6,FALSE),IF($AE39=2020,VLOOKUP(Brut!IO39,Semaines!$H$2:$L$523,5,FALSE),IF($AE39=2021,VLOOKUP(Brut!IO39,Semaines!$I$2:$L$523,4,FALSE),IF($AE39=2022,VLOOKUP(Brut!IO39,Semaines!$J$2:$L$523,3,FALSE),""))))))))))</f>
        <v>2017</v>
      </c>
      <c r="IO39" s="134"/>
      <c r="IP39" s="133"/>
      <c r="IQ39" s="118">
        <f>IF($AE39=2013,VLOOKUP(Brut!IS39,Semaines!$A$2:$L$523,11,FALSE),IF($AE39=2014,VLOOKUP(Brut!IS39,Semaines!$B$2:$L$523,10,FALSE),IF($AE39=2015,VLOOKUP(Brut!IS39,Semaines!$C$2:$L$523,9,FALSE),IF($AE39=2016,VLOOKUP(Brut!IS39,Semaines!$D$2:$L$523,8,FALSE),IF($AE39=2017,VLOOKUP(Brut!IS39,Semaines!$E$2:$L$523,7,FALSE),IF($AE39=2018,VLOOKUP(Brut!IS39,Semaines!$F$2:$L$523,6,FALSE),IF($AE39=2019,VLOOKUP(Brut!IS39,Semaines!$G$2:$L$523,5,FALSE),IF($AE39=2020,VLOOKUP(Brut!IS39,Semaines!$H$2:$L$523,4,FALSE),IF($AE39=2021,VLOOKUP(Brut!IS39,Semaines!$I$2:$L$523,3,FALSE),IF($AE39=2022,VLOOKUP(Brut!IS39,Semaines!$J$2:$L$523,2,FALSE),""))))))))))</f>
        <v>18</v>
      </c>
      <c r="IR39" s="119">
        <f>IF($AE39=2013,VLOOKUP(Brut!IS39,Semaines!$A$2:$L$523,12,FALSE),IF($AE39=2014,VLOOKUP(Brut!IS39,Semaines!$B$2:$L$523,11,FALSE),IF($AE39=2015,VLOOKUP(Brut!IS39,Semaines!$C$2:$L$523,10,FALSE),IF($AE39=2016,VLOOKUP(Brut!IS39,Semaines!$D$2:$L$523,9,FALSE),IF($AE39=2017,VLOOKUP(Brut!IS39,Semaines!$E$2:$L$523,8,FALSE),IF($AE39=2018,VLOOKUP(Brut!IS39,Semaines!$F$2:$L$523,7,FALSE),IF($AE39=2019,VLOOKUP(Brut!IS39,Semaines!$G$2:$L$523,6,FALSE),IF($AE39=2020,VLOOKUP(Brut!IS39,Semaines!$H$2:$L$523,5,FALSE),IF($AE39=2021,VLOOKUP(Brut!IS39,Semaines!$I$2:$L$523,4,FALSE),IF($AE39=2022,VLOOKUP(Brut!IS39,Semaines!$J$2:$L$523,3,FALSE),""))))))))))</f>
        <v>2017</v>
      </c>
      <c r="IS39" s="134"/>
      <c r="IT39" s="230"/>
      <c r="IU39" s="210"/>
      <c r="IV39" s="209"/>
      <c r="IW39" s="208"/>
      <c r="IX39" s="208"/>
      <c r="IY39" s="118">
        <f>IF($AE39=2013,VLOOKUP(Brut!JA39,Semaines!$A$2:$L$523,11,FALSE),IF($AE39=2014,VLOOKUP(Brut!JA39,Semaines!$B$2:$L$523,10,FALSE),IF($AE39=2015,VLOOKUP(Brut!JA39,Semaines!$C$2:$L$523,9,FALSE),IF($AE39=2016,VLOOKUP(Brut!JA39,Semaines!$D$2:$L$523,8,FALSE),IF($AE39=2017,VLOOKUP(Brut!JA39,Semaines!$E$2:$L$523,7,FALSE),IF($AE39=2018,VLOOKUP(Brut!JA39,Semaines!$F$2:$L$523,6,FALSE),IF($AE39=2019,VLOOKUP(Brut!JA39,Semaines!$G$2:$L$523,5,FALSE),IF($AE39=2020,VLOOKUP(Brut!JA39,Semaines!$H$2:$L$523,4,FALSE),IF($AE39=2021,VLOOKUP(Brut!JA39,Semaines!$I$2:$L$523,3,FALSE),IF($AE39=2022,VLOOKUP(Brut!JA39,Semaines!$J$2:$L$523,2,FALSE),""))))))))))</f>
        <v>18</v>
      </c>
      <c r="IZ39" s="119">
        <f>IF($AE39=2013,VLOOKUP(Brut!JA39,Semaines!$A$2:$L$523,12,FALSE),IF($AE39=2014,VLOOKUP(Brut!JA39,Semaines!$B$2:$L$523,11,FALSE),IF($AE39=2015,VLOOKUP(Brut!JA39,Semaines!$C$2:$L$523,10,FALSE),IF($AE39=2016,VLOOKUP(Brut!JA39,Semaines!$D$2:$L$523,9,FALSE),IF($AE39=2017,VLOOKUP(Brut!JA39,Semaines!$E$2:$L$523,8,FALSE),IF($AE39=2018,VLOOKUP(Brut!JA39,Semaines!$F$2:$L$523,7,FALSE),IF($AE39=2019,VLOOKUP(Brut!JA39,Semaines!$G$2:$L$523,6,FALSE),IF($AE39=2020,VLOOKUP(Brut!JA39,Semaines!$H$2:$L$523,5,FALSE),IF($AE39=2021,VLOOKUP(Brut!JA39,Semaines!$I$2:$L$523,4,FALSE),IF($AE39=2022,VLOOKUP(Brut!JA39,Semaines!$J$2:$L$523,3,FALSE),""))))))))))</f>
        <v>2017</v>
      </c>
      <c r="JA39" s="134"/>
      <c r="JB39" s="133"/>
      <c r="JC39" s="210"/>
      <c r="JD39" s="211"/>
      <c r="JE39" s="210"/>
      <c r="JF39" s="209"/>
      <c r="JG39" s="208"/>
      <c r="JH39" s="118">
        <f>IF($AE39=2013,VLOOKUP(Brut!JJ39,Semaines!$A$2:$L$523,11,FALSE),IF($AE39=2014,VLOOKUP(Brut!JJ39,Semaines!$B$2:$L$523,10,FALSE),IF($AE39=2015,VLOOKUP(Brut!JJ39,Semaines!$C$2:$L$523,9,FALSE),IF($AE39=2016,VLOOKUP(Brut!JJ39,Semaines!$D$2:$L$523,8,FALSE),IF($AE39=2017,VLOOKUP(Brut!JJ39,Semaines!$E$2:$L$523,7,FALSE),IF($AE39=2018,VLOOKUP(Brut!JJ39,Semaines!$F$2:$L$523,6,FALSE),IF($AE39=2019,VLOOKUP(Brut!JJ39,Semaines!$G$2:$L$523,5,FALSE),IF($AE39=2020,VLOOKUP(Brut!JJ39,Semaines!$H$2:$L$523,4,FALSE),IF($AE39=2021,VLOOKUP(Brut!JJ39,Semaines!$I$2:$L$523,3,FALSE),IF($AE39=2022,VLOOKUP(Brut!JJ39,Semaines!$J$2:$L$523,2,FALSE),""))))))))))</f>
        <v>19</v>
      </c>
      <c r="JI39" s="119">
        <f>IF($AE39=2013,VLOOKUP(Brut!JJ39,Semaines!$A$2:$L$523,12,FALSE),IF($AE39=2014,VLOOKUP(Brut!JJ39,Semaines!$B$2:$L$523,11,FALSE),IF($AE39=2015,VLOOKUP(Brut!JJ39,Semaines!$C$2:$L$523,10,FALSE),IF($AE39=2016,VLOOKUP(Brut!JJ39,Semaines!$D$2:$L$523,9,FALSE),IF($AE39=2017,VLOOKUP(Brut!JJ39,Semaines!$E$2:$L$523,8,FALSE),IF($AE39=2018,VLOOKUP(Brut!JJ39,Semaines!$F$2:$L$523,7,FALSE),IF($AE39=2019,VLOOKUP(Brut!JJ39,Semaines!$G$2:$L$523,6,FALSE),IF($AE39=2020,VLOOKUP(Brut!JJ39,Semaines!$H$2:$L$523,5,FALSE),IF($AE39=2021,VLOOKUP(Brut!JJ39,Semaines!$I$2:$L$523,4,FALSE),IF($AE39=2022,VLOOKUP(Brut!JJ39,Semaines!$J$2:$L$523,3,FALSE),""))))))))))</f>
        <v>2017</v>
      </c>
      <c r="JJ39" s="134"/>
      <c r="JK39" s="133"/>
      <c r="JL39" s="118">
        <f>IF($AE39=2013,VLOOKUP(Brut!JN39,Semaines!$A$2:$L$523,11,FALSE),IF($AE39=2014,VLOOKUP(Brut!JN39,Semaines!$B$2:$L$523,10,FALSE),IF($AE39=2015,VLOOKUP(Brut!JN39,Semaines!$C$2:$L$523,9,FALSE),IF($AE39=2016,VLOOKUP(Brut!JN39,Semaines!$D$2:$L$523,8,FALSE),IF($AE39=2017,VLOOKUP(Brut!JN39,Semaines!$E$2:$L$523,7,FALSE),IF($AE39=2018,VLOOKUP(Brut!JN39,Semaines!$F$2:$L$523,6,FALSE),IF($AE39=2019,VLOOKUP(Brut!JN39,Semaines!$G$2:$L$523,5,FALSE),IF($AE39=2020,VLOOKUP(Brut!JN39,Semaines!$H$2:$L$523,4,FALSE),IF($AE39=2021,VLOOKUP(Brut!JN39,Semaines!$I$2:$L$523,3,FALSE),IF($AE39=2022,VLOOKUP(Brut!JN39,Semaines!$J$2:$L$523,2,FALSE),""))))))))))</f>
        <v>20</v>
      </c>
      <c r="JM39" s="119">
        <f>IF($AE39=2013,VLOOKUP(Brut!JN39,Semaines!$A$2:$L$523,12,FALSE),IF($AE39=2014,VLOOKUP(Brut!JN39,Semaines!$B$2:$L$523,11,FALSE),IF($AE39=2015,VLOOKUP(Brut!JN39,Semaines!$C$2:$L$523,10,FALSE),IF($AE39=2016,VLOOKUP(Brut!JN39,Semaines!$D$2:$L$523,9,FALSE),IF($AE39=2017,VLOOKUP(Brut!JN39,Semaines!$E$2:$L$523,8,FALSE),IF($AE39=2018,VLOOKUP(Brut!JN39,Semaines!$F$2:$L$523,7,FALSE),IF($AE39=2019,VLOOKUP(Brut!JN39,Semaines!$G$2:$L$523,6,FALSE),IF($AE39=2020,VLOOKUP(Brut!JN39,Semaines!$H$2:$L$523,5,FALSE),IF($AE39=2021,VLOOKUP(Brut!JN39,Semaines!$I$2:$L$523,4,FALSE),IF($AE39=2022,VLOOKUP(Brut!JN39,Semaines!$J$2:$L$523,3,FALSE),""))))))))))</f>
        <v>2017</v>
      </c>
      <c r="JN39" s="134"/>
      <c r="JO39" s="133"/>
      <c r="JP39" s="128">
        <f>IF(Import!BC29=0,"",Import!BC29)</f>
        <v>42885</v>
      </c>
      <c r="JQ39" s="118">
        <f t="array" ref="JQ39">IFERROR(IF(JP39="",IF(JN39="",IF(JL39="","",IF($AE39=2013,VLOOKUP(Brut!JN39+1,Semaines!$A$2:$L$523,11,FALSE),IF($AE39=2014,VLOOKUP(Brut!JN39+1,Semaines!$B$2:$L$523,10,FALSE),IF($AE39=2015,VLOOKUP(Brut!JN39+1,Semaines!$C$2:$L$523,9,FALSE),IF($AE39=2016,VLOOKUP(Brut!JN39+1,Semaines!$D$2:$L$523,8,FALSE),IF($AE39=2017,VLOOKUP(Brut!JN39+1,Semaines!$E$2:$L$523,7,FALSE),IF($AE39=2018,VLOOKUP(Brut!JN39+1,Semaines!$F$2:$L$523,6,FALSE),IF($AE39=2019,VLOOKUP(Brut!JN39+1,Semaines!$G$2:$L$523,5,FALSE),IF($AE39=2020,VLOOKUP(Brut!JN39+1,Semaines!$H$2:$L$523,4,FALSE),IF($AE39=2021,VLOOKUP(Brut!JN39+1,Semaines!$I$2:$L$523,3,FALSE),IF($AE39=2022,VLOOKUP(Brut!JN39+1,Semaines!$J$2:$L$523,2,FALSE),""))))))))))),IF(JO39="",IF($AE39=2013,VLOOKUP(Brut!JN39+1,Semaines!$A$2:$L$523,11,FALSE),IF($AE39=2014,VLOOKUP(Brut!JN39+1,Semaines!$B$2:$L$523,10,FALSE),IF($AE39=2015,VLOOKUP(Brut!JN39+1,Semaines!$C$2:$L$523,9,FALSE),IF($AE39=2016,VLOOKUP(Brut!JN39+1,Semaines!$D$2:$L$523,8,FALSE),IF($AE39=2017,VLOOKUP(Brut!JN39+1,Semaines!$E$2:$L$523,7,FALSE),IF($AE39=2018,VLOOKUP(Brut!JN39+1,Semaines!$F$2:$L$523,6,FALSE),IF($AE39=2019,VLOOKUP(Brut!JN39+1,Semaines!$G$2:$L$523,5,FALSE),IF($AE39=2020,VLOOKUP(Brut!JN39+1,Semaines!$H$2:$L$523,4,FALSE),IF($AE39=2021,VLOOKUP(Brut!JN39+1,Semaines!$I$2:$L$523,3,FALSE),IF($AE39=2022,VLOOKUP(Brut!JN39+1,Semaines!$J$2:$L$523,2,FALSE),"")))))))))),IF($AE39=2013,VLOOKUP(Brut!JP39+1,Semaines!$A$2:$L$523,11,FALSE),IF($AE39=2014,VLOOKUP(Brut!JP39+1,Semaines!$B$2:$L$523,10,FALSE),IF($AE39=2015,VLOOKUP(Brut!JP39+1,Semaines!$C$2:$L$523,9,FALSE),IF($AE39=2016,VLOOKUP(Brut!JP39+1,Semaines!$D$2:$L$523,8,FALSE),IF($AE39=2017,VLOOKUP(Brut!JP39+1,Semaines!$E$2:$L$523,7,FALSE),IF($AE39=2018,VLOOKUP(Brut!JP39+1,Semaines!$F$2:$L$523,6,FALSE),IF($AE39=2019,VLOOKUP(Brut!JP39+1,Semaines!$G$2:$L$523,5,FALSE),IF($AE39=2020,VLOOKUP(Brut!JP39+1,Semaines!$H$2:$L$523,4,FALSE),IF($AE39=2021,VLOOKUP(Brut!JP39+1,Semaines!$I$2:$L$523,3,FALSE),IF($AE39=2022,VLOOKUP(Brut!JP39+1,Semaines!$J$2:$L$523,2,FALSE),"")))))))))))),_xlfn.ISOWEEKNUM(JP39)),"")</f>
        <v>22</v>
      </c>
      <c r="JR39" s="119">
        <f>IF(JP39="",IF(JO39="",IF(JM39="","",IF($AE39=2013,VLOOKUP(Brut!JS39,Semaines!$A$2:$L$523,12,FALSE),IF($AE39=2014,VLOOKUP(Brut!JS39,Semaines!$B$2:$L$523,11,FALSE),IF($AE39=2015,VLOOKUP(Brut!JS39,Semaines!$C$2:$L$523,10,FALSE),IF($AE39=2016,VLOOKUP(Brut!JS39,Semaines!$D$2:$L$523,9,FALSE),IF($AE39=2017,VLOOKUP(Brut!JS39,Semaines!$E$2:$L$523,8,FALSE),IF($AE39=2018,VLOOKUP(Brut!JS39,Semaines!$F$2:$L$523,7,FALSE),IF($AE39=2019,VLOOKUP(Brut!JS39,Semaines!$G$2:$L$523,6,FALSE),IF($AE39=2020,VLOOKUP(Brut!JS39,Semaines!$H$2:$L$523,5,FALSE),IF($AE39=2021,VLOOKUP(Brut!JS39,Semaines!$I$2:$L$523,4,FALSE),IF($AE39=2022,VLOOKUP(Brut!JS39,Semaines!$J$2:$L$523,3,FALSE),""))))))))))),IF(JN39="",IF($AE39=2013,VLOOKUP(Brut!JS39,Semaines!$A$2:$L$523,12,FALSE),IF($AE39=2014,VLOOKUP(Brut!JS39,Semaines!$B$2:$L$523,11,FALSE),IF($AE39=2015,VLOOKUP(Brut!JS39,Semaines!$C$2:$L$523,10,FALSE),IF($AE39=2016,VLOOKUP(Brut!JS39,Semaines!$D$2:$L$523,9,FALSE),IF($AE39=2017,VLOOKUP(Brut!JS39,Semaines!$E$2:$L$523,8,FALSE),IF($AE39=2018,VLOOKUP(Brut!JS39,Semaines!$F$2:$L$523,7,FALSE),IF($AE39=2019,VLOOKUP(Brut!JS39,Semaines!$G$2:$L$523,6,FALSE),IF($AE39=2020,VLOOKUP(Brut!JS39,Semaines!$H$2:$L$523,5,FALSE),IF($AE39=2021,VLOOKUP(Brut!JS39,Semaines!$I$2:$L$523,4,FALSE),IF($AE39=2022,VLOOKUP(Brut!JS39,Semaines!$J$2:$L$523,3,FALSE),"")))))))))),IF(JM39="","",IF($AE39=2013,VLOOKUP(Brut!JS39,Semaines!$A$2:$L$523,12,FALSE),IF($AE39=2014,VLOOKUP(Brut!JS39,Semaines!$B$2:$L$523,11,FALSE),IF($AE39=2015,VLOOKUP(Brut!JS39,Semaines!$C$2:$L$523,10,FALSE),IF($AE39=2016,VLOOKUP(Brut!JS39,Semaines!$D$2:$L$523,9,FALSE),IF($AE39=2017,VLOOKUP(Brut!JS39,Semaines!$E$2:$L$523,8,FALSE),IF($AE39=2018,VLOOKUP(Brut!JS39,Semaines!$F$2:$L$523,7,FALSE),IF($AE39=2019,VLOOKUP(Brut!JS39,Semaines!$G$2:$L$523,6,FALSE),IF($AE39=2020,VLOOKUP(Brut!JS39,Semaines!$H$2:$L$523,5,FALSE),IF($AE39=2021,VLOOKUP(Brut!JS39,Semaines!$I$2:$L$523,4,FALSE),IF($AE39=2022,VLOOKUP(Brut!JS39,Semaines!$J$2:$L$523,3,FALSE),""))))))))))))),IF(AND(MONTH(JP39)=12,_xlfn.ISOWEEKNUM(JP39)=1),YEAR(JP39)+1,YEAR(JP39)))</f>
        <v>2017</v>
      </c>
      <c r="JS39" s="224">
        <f>IFERROR(IF(JP39="",IF(AND(Brut!W39&lt;&gt;"Pas ouvert",Brut!W39&lt;&gt;"Annulé"),IF(Brut!JP39="",SUM(Brut!JN39-Brut!AD39),SUM(Brut!JP39-Brut!AD39)),IF(Brut!W39="Annulé","Annulé","Pas ouvert")),SUM(Brut!JU39-Brut!AD39)),"")</f>
        <v>35</v>
      </c>
      <c r="JT39" s="225">
        <f>IF(OR(JS39="Annulé",JS39=""),"",IF(JS39="Pas ouvert",IF(JQ39="","",INT(SUM(Brut!JU39-Brut!AD39)/4)),INT(JS39/4)))</f>
        <v>8</v>
      </c>
      <c r="JU39" s="226" t="str">
        <f t="shared" si="16"/>
        <v>Mois</v>
      </c>
      <c r="JV39" s="227">
        <f>IF(OR(JS39="Annulé",JS39=""),"",IF(JS39="Pas ouvert",IF(JQ39="","",SUM(Brut!JU39-Brut!AD39)-(JT39*4)),IF(JS39-(JT39*4)=0,"",JS39-(JT39*4))))</f>
        <v>3</v>
      </c>
      <c r="JW39" s="228" t="str">
        <f t="shared" si="17"/>
        <v>Semaines</v>
      </c>
      <c r="JY39" s="208"/>
    </row>
    <row r="40" spans="1:285" x14ac:dyDescent="0.3">
      <c r="A40" s="235" t="str">
        <f>IF(Import!A30=0,"",Import!A30)</f>
        <v>29</v>
      </c>
      <c r="B40" s="236" t="str">
        <f>IF(Import!D30=0,"",Import!D30)</f>
        <v>29</v>
      </c>
      <c r="C40" s="236" t="str">
        <f>IF(Import!E30=0,"",Import!E30)</f>
        <v/>
      </c>
      <c r="D40" s="237" t="str">
        <f t="shared" si="11"/>
        <v/>
      </c>
      <c r="E40" s="236" t="str">
        <f>IF(Import!I30=0,"",Import!I30)</f>
        <v/>
      </c>
      <c r="F40" s="236" t="str">
        <f>IF(Import!J30="","",Import!J30)</f>
        <v/>
      </c>
      <c r="G40" s="236" t="str">
        <f>IF(Import!K30="","",Import!K30)</f>
        <v/>
      </c>
      <c r="H40" s="238" t="str">
        <f>IF(Import!L30=0,"",Import!L30)</f>
        <v>17</v>
      </c>
      <c r="I40" s="236" t="str">
        <f>IF(Import!N30=0,"",Import!N30)</f>
        <v/>
      </c>
      <c r="J40" s="239"/>
      <c r="K40" s="130">
        <f>IF(Import!O30=0,"",Import!O30)</f>
        <v>42165</v>
      </c>
      <c r="L40" s="130">
        <f>IF(Import!P30=0,"",Import!P30)</f>
        <v>42466</v>
      </c>
      <c r="M40" s="233" t="str">
        <f>IF(L40&lt;&gt;"","Annulé",IF(Import!R30=0,"",Import!R30))</f>
        <v>Annulé</v>
      </c>
      <c r="N40" s="233" t="str">
        <f>IF(L40&lt;&gt;"","Annulé",IF(Import!S30=0,"",Import!S30))</f>
        <v>Annulé</v>
      </c>
      <c r="O40" s="233" t="str">
        <f>IF(N40="Annulé","Annulé",IF(Import!T30=0,"",Import!T30))</f>
        <v>Annulé</v>
      </c>
      <c r="P40" s="130" t="str">
        <f>IF(Import!U30=0,IF($L40&lt;&gt;"","Annulé",IF($K40="","","En attente")),Import!U30)</f>
        <v>Annulé</v>
      </c>
      <c r="Q40" s="130" t="str">
        <f>IF(Import!V30=0,IF($L40&lt;&gt;"","Annulé",IF($K40="","","En attente")),Import!V30)</f>
        <v>Annulé</v>
      </c>
      <c r="R40" s="130" t="str">
        <f>IF(Import!W30=0,IF($L40&lt;&gt;"","Annulé",IF($K40="","","En attente")),Import!W30)</f>
        <v>Annulé</v>
      </c>
      <c r="S40" s="130" t="str">
        <f>IF(Import!X30=0,IF($L40&lt;&gt;"","Annulé",IF($K40="","","En attente")),Import!X30)</f>
        <v>Annulé</v>
      </c>
      <c r="T40" s="130" t="str">
        <f>IF(Import!Y30=0,IF($L40&lt;&gt;"","Annulé",IF($K40="","","En attente")),Import!Y30)</f>
        <v>Annulé</v>
      </c>
      <c r="U40" s="130" t="str">
        <f>IF(Import!Z30=0,IF($L40&lt;&gt;"","Annulé",IF($K40="","","En attente")),Import!Z30)</f>
        <v>Annulé</v>
      </c>
      <c r="V40" s="131"/>
      <c r="W40" s="130" t="str">
        <f>IF($L40&lt;&gt;"","Annulé",IF(Import!AA30=0,IF(K40="","","Pas ouvert"),Import!AA30))</f>
        <v>Annulé</v>
      </c>
      <c r="X40" s="130" t="str">
        <f>IF($L40&lt;&gt;"","Annulé",IF(Import!AB30=0,IF($W40&lt;&gt;"",IF(W40="Pas ouvert","Pas ouvert","En cours"),""),Import!AB30))</f>
        <v>Annulé</v>
      </c>
      <c r="Y40" s="233" t="str">
        <f>IF($L40&lt;&gt;"","Annulé",IF(Import!AC30=0,"",Import!AC30))</f>
        <v>Annulé</v>
      </c>
      <c r="Z40" s="233" t="str">
        <f>IF($L40&lt;&gt;"","Annulé",IF(Import!AD30=0,"",Import!AD30))</f>
        <v>Annulé</v>
      </c>
      <c r="AA40" s="234" t="str">
        <f t="shared" si="12"/>
        <v>Annulé</v>
      </c>
      <c r="AB40" s="129" t="str">
        <f t="shared" si="13"/>
        <v/>
      </c>
      <c r="AC40" s="207"/>
      <c r="AD40" s="231" t="str">
        <f t="shared" si="14"/>
        <v/>
      </c>
      <c r="AE40" s="232" t="str">
        <f t="shared" si="15"/>
        <v/>
      </c>
      <c r="AF40" s="128" t="str">
        <f>IF(Import!AE30=0,"",Import!AE30)</f>
        <v/>
      </c>
      <c r="AG40" s="211"/>
      <c r="AH40" s="209"/>
      <c r="AI40" s="208"/>
      <c r="AJ40" s="118" t="str">
        <f>IF($AE40=2013,VLOOKUP(Brut!AJ40,Semaines!$A$2:$L$523,11,FALSE),IF($AE40=2014,VLOOKUP(Brut!AJ40,Semaines!$B$2:$L$523,10,FALSE),IF($AE40=2015,VLOOKUP(Brut!AJ40,Semaines!$C$2:$L$523,9,FALSE),IF($AE40=2016,VLOOKUP(Brut!AJ40,Semaines!$D$2:$L$523,8,FALSE),IF($AE40=2017,VLOOKUP(Brut!AJ40,Semaines!$E$2:$L$523,7,FALSE),IF($AE40=2018,VLOOKUP(Brut!AJ40,Semaines!$F$2:$L$523,6,FALSE),IF($AE40=2019,VLOOKUP(Brut!AJ40,Semaines!$G$2:$L$523,5,FALSE),IF($AE40=2020,VLOOKUP(Brut!AJ40,Semaines!$H$2:$L$523,4,FALSE),IF($AE40=2021,VLOOKUP(Brut!AJ40,Semaines!$I$2:$L$523,3,FALSE),IF($AE40=2022,VLOOKUP(Brut!AJ40,Semaines!$J$2:$L$523,2,FALSE),""))))))))))</f>
        <v/>
      </c>
      <c r="AK40" s="119" t="str">
        <f>IF($AE40=2013,VLOOKUP(Brut!AJ40,Semaines!$A$2:$L$523,12,FALSE),IF($AE40=2014,VLOOKUP(Brut!AJ40,Semaines!$B$2:$L$523,11,FALSE),IF($AE40=2015,VLOOKUP(Brut!AJ40,Semaines!$C$2:$L$523,10,FALSE),IF($AE40=2016,VLOOKUP(Brut!AJ40,Semaines!$D$2:$L$523,9,FALSE),IF($AE40=2017,VLOOKUP(Brut!AJ40,Semaines!$E$2:$L$523,8,FALSE),IF($AE40=2018,VLOOKUP(Brut!AJ40,Semaines!$F$2:$L$523,7,FALSE),IF($AE40=2019,VLOOKUP(Brut!AJ40,Semaines!$G$2:$L$523,6,FALSE),IF($AE40=2020,VLOOKUP(Brut!AJ40,Semaines!$H$2:$L$523,5,FALSE),IF($AE40=2021,VLOOKUP(Brut!AJ40,Semaines!$I$2:$L$523,4,FALSE),IF($AE40=2022,VLOOKUP(Brut!AJ40,Semaines!$J$2:$L$523,3,FALSE),""))))))))))</f>
        <v/>
      </c>
      <c r="AL40" s="132"/>
      <c r="AM40" s="133"/>
      <c r="AN40" s="128" t="str">
        <f>IF(Import!AI30=0,"",Import!AI30)</f>
        <v/>
      </c>
      <c r="AO40" s="118" t="str">
        <f t="array" ref="AO40">IFERROR(IF(AN40="",IF(AL40="",IF(AJ40="","",IF($AE40=2013,VLOOKUP(Brut!AJ40+1,Semaines!$A$2:$L$523,11,FALSE),IF($AE40=2014,VLOOKUP(Brut!AJ40+1,Semaines!$B$2:$L$523,10,FALSE),IF($AE40=2015,VLOOKUP(Brut!AJ40+1,Semaines!$C$2:$L$523,9,FALSE),IF($AE40=2016,VLOOKUP(Brut!AJ40+1,Semaines!$D$2:$L$523,8,FALSE),IF($AE40=2017,VLOOKUP(Brut!AJ40+1,Semaines!$E$2:$L$523,7,FALSE),IF($AE40=2018,VLOOKUP(Brut!AJ40+1,Semaines!$F$2:$L$523,6,FALSE),IF($AE40=2019,VLOOKUP(Brut!AJ40+1,Semaines!$G$2:$L$523,5,FALSE),IF($AE40=2020,VLOOKUP(Brut!AJ40+1,Semaines!$H$2:$L$523,4,FALSE),IF($AE40=2021,VLOOKUP(Brut!AJ40+1,Semaines!$I$2:$L$523,3,FALSE),IF($AE40=2022,VLOOKUP(Brut!AJ40+1,Semaines!$J$2:$L$523,2,FALSE),""))))))))))),IF(AM40="",IF($AE40=2013,VLOOKUP(Brut!AJ40+1,Semaines!$A$2:$L$523,11,FALSE),IF($AE40=2014,VLOOKUP(Brut!AJ40+1,Semaines!$B$2:$L$523,10,FALSE),IF($AE40=2015,VLOOKUP(Brut!AJ40+1,Semaines!$C$2:$L$523,9,FALSE),IF($AE40=2016,VLOOKUP(Brut!AJ40+1,Semaines!$D$2:$L$523,8,FALSE),IF($AE40=2017,VLOOKUP(Brut!AJ40+1,Semaines!$E$2:$L$523,7,FALSE),IF($AE40=2018,VLOOKUP(Brut!AJ40+1,Semaines!$F$2:$L$523,6,FALSE),IF($AE40=2019,VLOOKUP(Brut!AJ40+1,Semaines!$G$2:$L$523,5,FALSE),IF($AE40=2020,VLOOKUP(Brut!AJ40+1,Semaines!$H$2:$L$523,4,FALSE),IF($AE40=2021,VLOOKUP(Brut!AJ40+1,Semaines!$I$2:$L$523,3,FALSE),IF($AE40=2022,VLOOKUP(Brut!AJ40+1,Semaines!$J$2:$L$523,2,FALSE),"")))))))))),IF($AE40=2013,VLOOKUP(Brut!AL40+1,Semaines!$A$2:$L$523,11,FALSE),IF($AE40=2014,VLOOKUP(Brut!AL40+1,Semaines!$B$2:$L$523,10,FALSE),IF($AE40=2015,VLOOKUP(Brut!AL40+1,Semaines!$C$2:$L$523,9,FALSE),IF($AE40=2016,VLOOKUP(Brut!AL40+1,Semaines!$D$2:$L$523,8,FALSE),IF($AE40=2017,VLOOKUP(Brut!AL40+1,Semaines!$E$2:$L$523,7,FALSE),IF($AE40=2018,VLOOKUP(Brut!AL40+1,Semaines!$F$2:$L$523,6,FALSE),IF($AE40=2019,VLOOKUP(Brut!AL40+1,Semaines!$G$2:$L$523,5,FALSE),IF($AE40=2020,VLOOKUP(Brut!AL40+1,Semaines!$H$2:$L$523,4,FALSE),IF($AE40=2021,VLOOKUP(Brut!AL40+1,Semaines!$I$2:$L$523,3,FALSE),IF($AE40=2022,VLOOKUP(Brut!AL40+1,Semaines!$J$2:$L$523,2,FALSE),"")))))))))))),_xlfn.ISOWEEKNUM(AN40)),"")</f>
        <v/>
      </c>
      <c r="AP40" s="119" t="str">
        <f>IF(AN40="",IF(AM40="",IF(AK40="","",IF($AE40=2013,VLOOKUP(Brut!AO40,Semaines!$A$2:$L$523,12,FALSE),IF($AE40=2014,VLOOKUP(Brut!AO40,Semaines!$B$2:$L$523,11,FALSE),IF($AE40=2015,VLOOKUP(Brut!AO40,Semaines!$C$2:$L$523,10,FALSE),IF($AE40=2016,VLOOKUP(Brut!AO40,Semaines!$D$2:$L$523,9,FALSE),IF($AE40=2017,VLOOKUP(Brut!AO40,Semaines!$E$2:$L$523,8,FALSE),IF($AE40=2018,VLOOKUP(Brut!AO40,Semaines!$F$2:$L$523,7,FALSE),IF($AE40=2019,VLOOKUP(Brut!AO40,Semaines!$G$2:$L$523,6,FALSE),IF($AE40=2020,VLOOKUP(Brut!AO40,Semaines!$H$2:$L$523,5,FALSE),IF($AE40=2021,VLOOKUP(Brut!AO40,Semaines!$I$2:$L$523,4,FALSE),IF($AE40=2022,VLOOKUP(Brut!AO40,Semaines!$J$2:$L$523,3,FALSE),""))))))))))),IF(AL40="",IF($AE40=2013,VLOOKUP(Brut!AO40,Semaines!$A$2:$L$523,12,FALSE),IF($AE40=2014,VLOOKUP(Brut!AO40,Semaines!$B$2:$L$523,11,FALSE),IF($AE40=2015,VLOOKUP(Brut!AO40,Semaines!$C$2:$L$523,10,FALSE),IF($AE40=2016,VLOOKUP(Brut!AO40,Semaines!$D$2:$L$523,9,FALSE),IF($AE40=2017,VLOOKUP(Brut!AO40,Semaines!$E$2:$L$523,8,FALSE),IF($AE40=2018,VLOOKUP(Brut!AO40,Semaines!$F$2:$L$523,7,FALSE),IF($AE40=2019,VLOOKUP(Brut!AO40,Semaines!$G$2:$L$523,6,FALSE),IF($AE40=2020,VLOOKUP(Brut!AO40,Semaines!$H$2:$L$523,5,FALSE),IF($AE40=2021,VLOOKUP(Brut!AO40,Semaines!$I$2:$L$523,4,FALSE),IF($AE40=2022,VLOOKUP(Brut!AO40,Semaines!$J$2:$L$523,3,FALSE),"")))))))))),IF(AK40="","",IF($AE40=2013,VLOOKUP(Brut!AO40,Semaines!$A$2:$L$523,12,FALSE),IF($AE40=2014,VLOOKUP(Brut!AO40,Semaines!$B$2:$L$523,11,FALSE),IF($AE40=2015,VLOOKUP(Brut!AO40,Semaines!$C$2:$L$523,10,FALSE),IF($AE40=2016,VLOOKUP(Brut!AO40,Semaines!$D$2:$L$523,9,FALSE),IF($AE40=2017,VLOOKUP(Brut!AO40,Semaines!$E$2:$L$523,8,FALSE),IF($AE40=2018,VLOOKUP(Brut!AO40,Semaines!$F$2:$L$523,7,FALSE),IF($AE40=2019,VLOOKUP(Brut!AO40,Semaines!$G$2:$L$523,6,FALSE),IF($AE40=2020,VLOOKUP(Brut!AO40,Semaines!$H$2:$L$523,5,FALSE),IF($AE40=2021,VLOOKUP(Brut!AO40,Semaines!$I$2:$L$523,4,FALSE),IF($AE40=2022,VLOOKUP(Brut!AO40,Semaines!$J$2:$L$523,3,FALSE),""))))))))))))),IF(AND(MONTH(AN40)=12,_xlfn.ISOWEEKNUM(AN40)=1),YEAR(AN40)+1,YEAR(AN40)))</f>
        <v/>
      </c>
      <c r="AQ40" s="132"/>
      <c r="AR40" s="133"/>
      <c r="AS40" s="210"/>
      <c r="AT40" s="209"/>
      <c r="AU40" s="208"/>
      <c r="AV40" s="208"/>
      <c r="AW40" s="118" t="str">
        <f>IF($AE40=2013,VLOOKUP(Brut!AW40,Semaines!$A$2:$L$523,11,FALSE),IF($AE40=2014,VLOOKUP(Brut!AW40,Semaines!$B$2:$L$523,10,FALSE),IF($AE40=2015,VLOOKUP(Brut!AW40,Semaines!$C$2:$L$523,9,FALSE),IF($AE40=2016,VLOOKUP(Brut!AW40,Semaines!$D$2:$L$523,8,FALSE),IF($AE40=2017,VLOOKUP(Brut!AW40,Semaines!$E$2:$L$523,7,FALSE),IF($AE40=2018,VLOOKUP(Brut!AW40,Semaines!$F$2:$L$523,6,FALSE),IF($AE40=2019,VLOOKUP(Brut!AW40,Semaines!$G$2:$L$523,5,FALSE),IF($AE40=2020,VLOOKUP(Brut!AW40,Semaines!$H$2:$L$523,4,FALSE),IF($AE40=2021,VLOOKUP(Brut!AW40,Semaines!$I$2:$L$523,3,FALSE),IF($AE40=2022,VLOOKUP(Brut!AW40,Semaines!$J$2:$L$523,2,FALSE),""))))))))))</f>
        <v/>
      </c>
      <c r="AX40" s="119" t="str">
        <f>IF($AE40=2013,VLOOKUP(Brut!AW40,Semaines!$A$2:$L$523,12,FALSE),IF($AE40=2014,VLOOKUP(Brut!AW40,Semaines!$B$2:$L$523,11,FALSE),IF($AE40=2015,VLOOKUP(Brut!AW40,Semaines!$C$2:$L$523,10,FALSE),IF($AE40=2016,VLOOKUP(Brut!AW40,Semaines!$D$2:$L$523,9,FALSE),IF($AE40=2017,VLOOKUP(Brut!AW40,Semaines!$E$2:$L$523,8,FALSE),IF($AE40=2018,VLOOKUP(Brut!AW40,Semaines!$F$2:$L$523,7,FALSE),IF($AE40=2019,VLOOKUP(Brut!AW40,Semaines!$G$2:$L$523,6,FALSE),IF($AE40=2020,VLOOKUP(Brut!AW40,Semaines!$H$2:$L$523,5,FALSE),IF($AE40=2021,VLOOKUP(Brut!AW40,Semaines!$I$2:$L$523,4,FALSE),IF($AE40=2022,VLOOKUP(Brut!AW40,Semaines!$J$2:$L$523,3,FALSE),""))))))))))</f>
        <v/>
      </c>
      <c r="AY40" s="134"/>
      <c r="AZ40" s="133"/>
      <c r="BA40" s="118" t="str">
        <f>IF($AE40=2013,VLOOKUP(Brut!BA40,Semaines!$A$2:$L$523,11,FALSE),IF($AE40=2014,VLOOKUP(Brut!BA40,Semaines!$B$2:$L$523,10,FALSE),IF($AE40=2015,VLOOKUP(Brut!BA40,Semaines!$C$2:$L$523,9,FALSE),IF($AE40=2016,VLOOKUP(Brut!BA40,Semaines!$D$2:$L$523,8,FALSE),IF($AE40=2017,VLOOKUP(Brut!BA40,Semaines!$E$2:$L$523,7,FALSE),IF($AE40=2018,VLOOKUP(Brut!BA40,Semaines!$F$2:$L$523,6,FALSE),IF($AE40=2019,VLOOKUP(Brut!BA40,Semaines!$G$2:$L$523,5,FALSE),IF($AE40=2020,VLOOKUP(Brut!BA40,Semaines!$H$2:$L$523,4,FALSE),IF($AE40=2021,VLOOKUP(Brut!BA40,Semaines!$I$2:$L$523,3,FALSE),IF($AE40=2022,VLOOKUP(Brut!BA40,Semaines!$J$2:$L$523,2,FALSE),""))))))))))</f>
        <v/>
      </c>
      <c r="BB40" s="119" t="str">
        <f>IF($AE40=2013,VLOOKUP(Brut!BA40,Semaines!$A$2:$L$523,12,FALSE),IF($AE40=2014,VLOOKUP(Brut!BA40,Semaines!$B$2:$L$523,11,FALSE),IF($AE40=2015,VLOOKUP(Brut!BA40,Semaines!$C$2:$L$523,10,FALSE),IF($AE40=2016,VLOOKUP(Brut!BA40,Semaines!$D$2:$L$523,9,FALSE),IF($AE40=2017,VLOOKUP(Brut!BA40,Semaines!$E$2:$L$523,8,FALSE),IF($AE40=2018,VLOOKUP(Brut!BA40,Semaines!$F$2:$L$523,7,FALSE),IF($AE40=2019,VLOOKUP(Brut!BA40,Semaines!$G$2:$L$523,6,FALSE),IF($AE40=2020,VLOOKUP(Brut!BA40,Semaines!$H$2:$L$523,5,FALSE),IF($AE40=2021,VLOOKUP(Brut!BA40,Semaines!$I$2:$L$523,4,FALSE),IF($AE40=2022,VLOOKUP(Brut!BA40,Semaines!$J$2:$L$523,3,FALSE),""))))))))))</f>
        <v/>
      </c>
      <c r="BC40" s="134"/>
      <c r="BD40" s="133"/>
      <c r="BE40" s="118" t="str">
        <f>IF($AE40=2013,VLOOKUP(Brut!BE40,Semaines!$A$2:$L$523,11,FALSE),IF($AE40=2014,VLOOKUP(Brut!BE40,Semaines!$B$2:$L$523,10,FALSE),IF($AE40=2015,VLOOKUP(Brut!BE40,Semaines!$C$2:$L$523,9,FALSE),IF($AE40=2016,VLOOKUP(Brut!BE40,Semaines!$D$2:$L$523,8,FALSE),IF($AE40=2017,VLOOKUP(Brut!BE40,Semaines!$E$2:$L$523,7,FALSE),IF($AE40=2018,VLOOKUP(Brut!BE40,Semaines!$F$2:$L$523,6,FALSE),IF($AE40=2019,VLOOKUP(Brut!BE40,Semaines!$G$2:$L$523,5,FALSE),IF($AE40=2020,VLOOKUP(Brut!BE40,Semaines!$H$2:$L$523,4,FALSE),IF($AE40=2021,VLOOKUP(Brut!BE40,Semaines!$I$2:$L$523,3,FALSE),IF($AE40=2022,VLOOKUP(Brut!BE40,Semaines!$J$2:$L$523,2,FALSE),""))))))))))</f>
        <v/>
      </c>
      <c r="BF40" s="119" t="str">
        <f>IF($AE40=2013,VLOOKUP(Brut!BE40,Semaines!$A$2:$L$523,12,FALSE),IF($AE40=2014,VLOOKUP(Brut!BE40,Semaines!$B$2:$L$523,11,FALSE),IF($AE40=2015,VLOOKUP(Brut!BE40,Semaines!$C$2:$L$523,10,FALSE),IF($AE40=2016,VLOOKUP(Brut!BE40,Semaines!$D$2:$L$523,9,FALSE),IF($AE40=2017,VLOOKUP(Brut!BE40,Semaines!$E$2:$L$523,8,FALSE),IF($AE40=2018,VLOOKUP(Brut!BE40,Semaines!$F$2:$L$523,7,FALSE),IF($AE40=2019,VLOOKUP(Brut!BE40,Semaines!$G$2:$L$523,6,FALSE),IF($AE40=2020,VLOOKUP(Brut!BE40,Semaines!$H$2:$L$523,5,FALSE),IF($AE40=2021,VLOOKUP(Brut!BE40,Semaines!$I$2:$L$523,4,FALSE),IF($AE40=2022,VLOOKUP(Brut!BE40,Semaines!$J$2:$L$523,3,FALSE),""))))))))))</f>
        <v/>
      </c>
      <c r="BG40" s="134"/>
      <c r="BH40" s="133"/>
      <c r="BI40" s="130" t="str">
        <f>IF(Import!AM30=0,"",Import!AM30)</f>
        <v/>
      </c>
      <c r="BJ40" s="118" t="str">
        <f t="array" ref="BJ40">IFERROR(IF(BI40="",IF(BG40="",IF(BE40="","",IF($AE40=2013,VLOOKUP(Brut!BE40+1,Semaines!$A$2:$L$523,11,FALSE),IF($AE40=2014,VLOOKUP(Brut!BE40+1,Semaines!$B$2:$L$523,10,FALSE),IF($AE40=2015,VLOOKUP(Brut!BE40+1,Semaines!$C$2:$L$523,9,FALSE),IF($AE40=2016,VLOOKUP(Brut!BE40+1,Semaines!$D$2:$L$523,8,FALSE),IF($AE40=2017,VLOOKUP(Brut!BE40+1,Semaines!$E$2:$L$523,7,FALSE),IF($AE40=2018,VLOOKUP(Brut!BE40+1,Semaines!$F$2:$L$523,6,FALSE),IF($AE40=2019,VLOOKUP(Brut!BE40+1,Semaines!$G$2:$L$523,5,FALSE),IF($AE40=2020,VLOOKUP(Brut!BE40+1,Semaines!$H$2:$L$523,4,FALSE),IF($AE40=2021,VLOOKUP(Brut!BE40+1,Semaines!$I$2:$L$523,3,FALSE),IF($AE40=2022,VLOOKUP(Brut!BE40+1,Semaines!$J$2:$L$523,2,FALSE),""))))))))))),IF(BH40="",IF($AE40=2013,VLOOKUP(Brut!BE40+1,Semaines!$A$2:$L$523,11,FALSE),IF($AE40=2014,VLOOKUP(Brut!BE40+1,Semaines!$B$2:$L$523,10,FALSE),IF($AE40=2015,VLOOKUP(Brut!BE40+1,Semaines!$C$2:$L$523,9,FALSE),IF($AE40=2016,VLOOKUP(Brut!BE40+1,Semaines!$D$2:$L$523,8,FALSE),IF($AE40=2017,VLOOKUP(Brut!BE40+1,Semaines!$E$2:$L$523,7,FALSE),IF($AE40=2018,VLOOKUP(Brut!BE40+1,Semaines!$F$2:$L$523,6,FALSE),IF($AE40=2019,VLOOKUP(Brut!BE40+1,Semaines!$G$2:$L$523,5,FALSE),IF($AE40=2020,VLOOKUP(Brut!BE40+1,Semaines!$H$2:$L$523,4,FALSE),IF($AE40=2021,VLOOKUP(Brut!BE40+1,Semaines!$I$2:$L$523,3,FALSE),IF($AE40=2022,VLOOKUP(Brut!BE40+1,Semaines!$J$2:$L$523,2,FALSE),"")))))))))),IF($AE40=2013,VLOOKUP(Brut!BG40+1,Semaines!$A$2:$L$523,11,FALSE),IF($AE40=2014,VLOOKUP(Brut!BG40+1,Semaines!$B$2:$L$523,10,FALSE),IF($AE40=2015,VLOOKUP(Brut!BG40+1,Semaines!$C$2:$L$523,9,FALSE),IF($AE40=2016,VLOOKUP(Brut!BG40+1,Semaines!$D$2:$L$523,8,FALSE),IF($AE40=2017,VLOOKUP(Brut!BG40+1,Semaines!$E$2:$L$523,7,FALSE),IF($AE40=2018,VLOOKUP(Brut!BG40+1,Semaines!$F$2:$L$523,6,FALSE),IF($AE40=2019,VLOOKUP(Brut!BG40+1,Semaines!$G$2:$L$523,5,FALSE),IF($AE40=2020,VLOOKUP(Brut!BG40+1,Semaines!$H$2:$L$523,4,FALSE),IF($AE40=2021,VLOOKUP(Brut!BG40+1,Semaines!$I$2:$L$523,3,FALSE),IF($AE40=2022,VLOOKUP(Brut!BG40+1,Semaines!$J$2:$L$523,2,FALSE),"")))))))))))),_xlfn.ISOWEEKNUM(BI40)),"")</f>
        <v/>
      </c>
      <c r="BK40" s="119" t="str">
        <f>IF(BI40="",IF(BH40="",IF(BF40="","",IF($AE40=2013,VLOOKUP(Brut!BJ40,Semaines!$A$2:$L$523,12,FALSE),IF($AE40=2014,VLOOKUP(Brut!BJ40,Semaines!$B$2:$L$523,11,FALSE),IF($AE40=2015,VLOOKUP(Brut!BJ40,Semaines!$C$2:$L$523,10,FALSE),IF($AE40=2016,VLOOKUP(Brut!BJ40,Semaines!$D$2:$L$523,9,FALSE),IF($AE40=2017,VLOOKUP(Brut!BJ40,Semaines!$E$2:$L$523,8,FALSE),IF($AE40=2018,VLOOKUP(Brut!BJ40,Semaines!$F$2:$L$523,7,FALSE),IF($AE40=2019,VLOOKUP(Brut!BJ40,Semaines!$G$2:$L$523,6,FALSE),IF($AE40=2020,VLOOKUP(Brut!BJ40,Semaines!$H$2:$L$523,5,FALSE),IF($AE40=2021,VLOOKUP(Brut!BJ40,Semaines!$I$2:$L$523,4,FALSE),IF($AE40=2022,VLOOKUP(Brut!BJ40,Semaines!$J$2:$L$523,3,FALSE),""))))))))))),IF(BG40="",IF($AE40=2013,VLOOKUP(Brut!BJ40,Semaines!$A$2:$L$523,12,FALSE),IF($AE40=2014,VLOOKUP(Brut!BJ40,Semaines!$B$2:$L$523,11,FALSE),IF($AE40=2015,VLOOKUP(Brut!BJ40,Semaines!$C$2:$L$523,10,FALSE),IF($AE40=2016,VLOOKUP(Brut!BJ40,Semaines!$D$2:$L$523,9,FALSE),IF($AE40=2017,VLOOKUP(Brut!BJ40,Semaines!$E$2:$L$523,8,FALSE),IF($AE40=2018,VLOOKUP(Brut!BJ40,Semaines!$F$2:$L$523,7,FALSE),IF($AE40=2019,VLOOKUP(Brut!BJ40,Semaines!$G$2:$L$523,6,FALSE),IF($AE40=2020,VLOOKUP(Brut!BJ40,Semaines!$H$2:$L$523,5,FALSE),IF($AE40=2021,VLOOKUP(Brut!BJ40,Semaines!$I$2:$L$523,4,FALSE),IF($AE40=2022,VLOOKUP(Brut!BJ40,Semaines!$J$2:$L$523,3,FALSE),"")))))))))),IF(BF40="","",IF($AE40=2013,VLOOKUP(Brut!BJ40,Semaines!$A$2:$L$523,12,FALSE),IF($AE40=2014,VLOOKUP(Brut!BJ40,Semaines!$B$2:$L$523,11,FALSE),IF($AE40=2015,VLOOKUP(Brut!BJ40,Semaines!$C$2:$L$523,10,FALSE),IF($AE40=2016,VLOOKUP(Brut!BJ40,Semaines!$D$2:$L$523,9,FALSE),IF($AE40=2017,VLOOKUP(Brut!BJ40,Semaines!$E$2:$L$523,8,FALSE),IF($AE40=2018,VLOOKUP(Brut!BJ40,Semaines!$F$2:$L$523,7,FALSE),IF($AE40=2019,VLOOKUP(Brut!BJ40,Semaines!$G$2:$L$523,6,FALSE),IF($AE40=2020,VLOOKUP(Brut!BJ40,Semaines!$H$2:$L$523,5,FALSE),IF($AE40=2021,VLOOKUP(Brut!BJ40,Semaines!$I$2:$L$523,4,FALSE),IF($AE40=2022,VLOOKUP(Brut!BJ40,Semaines!$J$2:$L$523,3,FALSE),""))))))))))))),IF(AND(MONTH(BI40)=12,_xlfn.ISOWEEKNUM(BI40)=1),YEAR(BI40)+1,YEAR(BI40)))</f>
        <v/>
      </c>
      <c r="BL40" s="132"/>
      <c r="BM40" s="133"/>
      <c r="BN40" s="118" t="str">
        <f>IF($AE40=2013,VLOOKUP(Brut!BN40,Semaines!$A$2:$L$523,11,FALSE),IF($AE40=2014,VLOOKUP(Brut!BN40,Semaines!$B$2:$L$523,10,FALSE),IF($AE40=2015,VLOOKUP(Brut!BN40,Semaines!$C$2:$L$523,9,FALSE),IF($AE40=2016,VLOOKUP(Brut!BN40,Semaines!$D$2:$L$523,8,FALSE),IF($AE40=2017,VLOOKUP(Brut!BN40,Semaines!$E$2:$L$523,7,FALSE),IF($AE40=2018,VLOOKUP(Brut!BN40,Semaines!$F$2:$L$523,6,FALSE),IF($AE40=2019,VLOOKUP(Brut!BN40,Semaines!$G$2:$L$523,5,FALSE),IF($AE40=2020,VLOOKUP(Brut!BN40,Semaines!$H$2:$L$523,4,FALSE),IF($AE40=2021,VLOOKUP(Brut!BN40,Semaines!$I$2:$L$523,3,FALSE),IF($AE40=2022,VLOOKUP(Brut!BN40,Semaines!$J$2:$L$523,2,FALSE),""))))))))))</f>
        <v/>
      </c>
      <c r="BO40" s="119" t="str">
        <f>IF($AE40=2013,VLOOKUP(Brut!BN40,Semaines!$A$2:$L$523,12,FALSE),IF($AE40=2014,VLOOKUP(Brut!BN40,Semaines!$B$2:$L$523,11,FALSE),IF($AE40=2015,VLOOKUP(Brut!BN40,Semaines!$C$2:$L$523,10,FALSE),IF($AE40=2016,VLOOKUP(Brut!BN40,Semaines!$D$2:$L$523,9,FALSE),IF($AE40=2017,VLOOKUP(Brut!BN40,Semaines!$E$2:$L$523,8,FALSE),IF($AE40=2018,VLOOKUP(Brut!BN40,Semaines!$F$2:$L$523,7,FALSE),IF($AE40=2019,VLOOKUP(Brut!BN40,Semaines!$G$2:$L$523,6,FALSE),IF($AE40=2020,VLOOKUP(Brut!BN40,Semaines!$H$2:$L$523,5,FALSE),IF($AE40=2021,VLOOKUP(Brut!BN40,Semaines!$I$2:$L$523,4,FALSE),IF($AE40=2022,VLOOKUP(Brut!BN40,Semaines!$J$2:$L$523,3,FALSE),""))))))))))</f>
        <v/>
      </c>
      <c r="BP40" s="134"/>
      <c r="BQ40" s="133"/>
      <c r="BR40" s="208"/>
      <c r="BS40" s="118" t="str">
        <f>IF($AE40=2013,VLOOKUP(Brut!BS40,Semaines!$A$2:$L$523,11,FALSE),IF($AE40=2014,VLOOKUP(Brut!BS40,Semaines!$B$2:$L$523,10,FALSE),IF($AE40=2015,VLOOKUP(Brut!BS40,Semaines!$C$2:$L$523,9,FALSE),IF($AE40=2016,VLOOKUP(Brut!BS40,Semaines!$D$2:$L$523,8,FALSE),IF($AE40=2017,VLOOKUP(Brut!BS40,Semaines!$E$2:$L$523,7,FALSE),IF($AE40=2018,VLOOKUP(Brut!BS40,Semaines!$F$2:$L$523,6,FALSE),IF($AE40=2019,VLOOKUP(Brut!BS40,Semaines!$G$2:$L$523,5,FALSE),IF($AE40=2020,VLOOKUP(Brut!BS40,Semaines!$H$2:$L$523,4,FALSE),IF($AE40=2021,VLOOKUP(Brut!BS40,Semaines!$I$2:$L$523,3,FALSE),IF($AE40=2022,VLOOKUP(Brut!BS40,Semaines!$J$2:$L$523,2,FALSE),""))))))))))</f>
        <v/>
      </c>
      <c r="BT40" s="119" t="str">
        <f>IF($AE40=2013,VLOOKUP(Brut!BS40,Semaines!$A$2:$L$523,12,FALSE),IF($AE40=2014,VLOOKUP(Brut!BS40,Semaines!$B$2:$L$523,11,FALSE),IF($AE40=2015,VLOOKUP(Brut!BS40,Semaines!$C$2:$L$523,10,FALSE),IF($AE40=2016,VLOOKUP(Brut!BS40,Semaines!$D$2:$L$523,9,FALSE),IF($AE40=2017,VLOOKUP(Brut!BS40,Semaines!$E$2:$L$523,8,FALSE),IF($AE40=2018,VLOOKUP(Brut!BS40,Semaines!$F$2:$L$523,7,FALSE),IF($AE40=2019,VLOOKUP(Brut!BS40,Semaines!$G$2:$L$523,6,FALSE),IF($AE40=2020,VLOOKUP(Brut!BS40,Semaines!$H$2:$L$523,5,FALSE),IF($AE40=2021,VLOOKUP(Brut!BS40,Semaines!$I$2:$L$523,4,FALSE),IF($AE40=2022,VLOOKUP(Brut!BS40,Semaines!$J$2:$L$523,3,FALSE),""))))))))))</f>
        <v/>
      </c>
      <c r="BU40" s="134"/>
      <c r="BV40" s="133"/>
      <c r="BW40" s="208"/>
      <c r="BX40" s="118" t="str">
        <f>IF($AE40=2013,VLOOKUP(Brut!BX40,Semaines!$A$2:$L$523,11,FALSE),IF($AE40=2014,VLOOKUP(Brut!BX40,Semaines!$B$2:$L$523,10,FALSE),IF($AE40=2015,VLOOKUP(Brut!BX40,Semaines!$C$2:$L$523,9,FALSE),IF($AE40=2016,VLOOKUP(Brut!BX40,Semaines!$D$2:$L$523,8,FALSE),IF($AE40=2017,VLOOKUP(Brut!BX40,Semaines!$E$2:$L$523,7,FALSE),IF($AE40=2018,VLOOKUP(Brut!BX40,Semaines!$F$2:$L$523,6,FALSE),IF($AE40=2019,VLOOKUP(Brut!BX40,Semaines!$G$2:$L$523,5,FALSE),IF($AE40=2020,VLOOKUP(Brut!BX40,Semaines!$H$2:$L$523,4,FALSE),IF($AE40=2021,VLOOKUP(Brut!BX40,Semaines!$I$2:$L$523,3,FALSE),IF($AE40=2022,VLOOKUP(Brut!BX40,Semaines!$J$2:$L$523,2,FALSE),""))))))))))</f>
        <v/>
      </c>
      <c r="BY40" s="119" t="str">
        <f>IF($AE40=2013,VLOOKUP(Brut!BX40,Semaines!$A$2:$L$523,12,FALSE),IF($AE40=2014,VLOOKUP(Brut!BX40,Semaines!$B$2:$L$523,11,FALSE),IF($AE40=2015,VLOOKUP(Brut!BX40,Semaines!$C$2:$L$523,10,FALSE),IF($AE40=2016,VLOOKUP(Brut!BX40,Semaines!$D$2:$L$523,9,FALSE),IF($AE40=2017,VLOOKUP(Brut!BX40,Semaines!$E$2:$L$523,8,FALSE),IF($AE40=2018,VLOOKUP(Brut!BX40,Semaines!$F$2:$L$523,7,FALSE),IF($AE40=2019,VLOOKUP(Brut!BX40,Semaines!$G$2:$L$523,6,FALSE),IF($AE40=2020,VLOOKUP(Brut!BX40,Semaines!$H$2:$L$523,5,FALSE),IF($AE40=2021,VLOOKUP(Brut!BX40,Semaines!$I$2:$L$523,4,FALSE),IF($AE40=2022,VLOOKUP(Brut!BX40,Semaines!$J$2:$L$523,3,FALSE),""))))))))))</f>
        <v/>
      </c>
      <c r="BZ40" s="134"/>
      <c r="CA40" s="133"/>
      <c r="CB40" s="130" t="str">
        <f>IF(Import!AQ30=0,"",Import!AQ30)</f>
        <v/>
      </c>
      <c r="CC40" s="118" t="str">
        <f t="array" ref="CC40">IFERROR(IF(CB40="",IF(BZ40="",IF(BX40="","",IF($AE40=2013,VLOOKUP(Brut!BX40+1,Semaines!$A$2:$L$523,11,FALSE),IF($AE40=2014,VLOOKUP(Brut!BX40+1,Semaines!$B$2:$L$523,10,FALSE),IF($AE40=2015,VLOOKUP(Brut!BX40+1,Semaines!$C$2:$L$523,9,FALSE),IF($AE40=2016,VLOOKUP(Brut!BX40+1,Semaines!$D$2:$L$523,8,FALSE),IF($AE40=2017,VLOOKUP(Brut!BX40+1,Semaines!$E$2:$L$523,7,FALSE),IF($AE40=2018,VLOOKUP(Brut!BX40+1,Semaines!$F$2:$L$523,6,FALSE),IF($AE40=2019,VLOOKUP(Brut!BX40+1,Semaines!$G$2:$L$523,5,FALSE),IF($AE40=2020,VLOOKUP(Brut!BX40+1,Semaines!$H$2:$L$523,4,FALSE),IF($AE40=2021,VLOOKUP(Brut!BX40+1,Semaines!$I$2:$L$523,3,FALSE),IF($AE40=2022,VLOOKUP(Brut!BX40+1,Semaines!$J$2:$L$523,2,FALSE),""))))))))))),IF(CA40="",IF($AE40=2013,VLOOKUP(Brut!BX40+1,Semaines!$A$2:$L$523,11,FALSE),IF($AE40=2014,VLOOKUP(Brut!BX40+1,Semaines!$B$2:$L$523,10,FALSE),IF($AE40=2015,VLOOKUP(Brut!BX40+1,Semaines!$C$2:$L$523,9,FALSE),IF($AE40=2016,VLOOKUP(Brut!BX40+1,Semaines!$D$2:$L$523,8,FALSE),IF($AE40=2017,VLOOKUP(Brut!BX40+1,Semaines!$E$2:$L$523,7,FALSE),IF($AE40=2018,VLOOKUP(Brut!BX40+1,Semaines!$F$2:$L$523,6,FALSE),IF($AE40=2019,VLOOKUP(Brut!BX40+1,Semaines!$G$2:$L$523,5,FALSE),IF($AE40=2020,VLOOKUP(Brut!BX40+1,Semaines!$H$2:$L$523,4,FALSE),IF($AE40=2021,VLOOKUP(Brut!BX40+1,Semaines!$I$2:$L$523,3,FALSE),IF($AE40=2022,VLOOKUP(Brut!BX40+1,Semaines!$J$2:$L$523,2,FALSE),"")))))))))),IF($AE40=2013,VLOOKUP(Brut!BZ40+1,Semaines!$A$2:$L$523,11,FALSE),IF($AE40=2014,VLOOKUP(Brut!BZ40+1,Semaines!$B$2:$L$523,10,FALSE),IF($AE40=2015,VLOOKUP(Brut!BZ40+1,Semaines!$C$2:$L$523,9,FALSE),IF($AE40=2016,VLOOKUP(Brut!BZ40+1,Semaines!$D$2:$L$523,8,FALSE),IF($AE40=2017,VLOOKUP(Brut!BZ40+1,Semaines!$E$2:$L$523,7,FALSE),IF($AE40=2018,VLOOKUP(Brut!BZ40+1,Semaines!$F$2:$L$523,6,FALSE),IF($AE40=2019,VLOOKUP(Brut!BZ40+1,Semaines!$G$2:$L$523,5,FALSE),IF($AE40=2020,VLOOKUP(Brut!BZ40+1,Semaines!$H$2:$L$523,4,FALSE),IF($AE40=2021,VLOOKUP(Brut!BZ40+1,Semaines!$I$2:$L$523,3,FALSE),IF($AE40=2022,VLOOKUP(Brut!BZ40+1,Semaines!$J$2:$L$523,2,FALSE),"")))))))))))),_xlfn.ISOWEEKNUM(CB40)),"")</f>
        <v/>
      </c>
      <c r="CD40" s="119" t="str">
        <f>IF(CB40="",IF(CA40="",IF(BY40="","",IF($AE40=2013,VLOOKUP(Brut!CC40,Semaines!$A$2:$L$523,12,FALSE),IF($AE40=2014,VLOOKUP(Brut!CC40,Semaines!$B$2:$L$523,11,FALSE),IF($AE40=2015,VLOOKUP(Brut!CC40,Semaines!$C$2:$L$523,10,FALSE),IF($AE40=2016,VLOOKUP(Brut!CC40,Semaines!$D$2:$L$523,9,FALSE),IF($AE40=2017,VLOOKUP(Brut!CC40,Semaines!$E$2:$L$523,8,FALSE),IF($AE40=2018,VLOOKUP(Brut!CC40,Semaines!$F$2:$L$523,7,FALSE),IF($AE40=2019,VLOOKUP(Brut!CC40,Semaines!$G$2:$L$523,6,FALSE),IF($AE40=2020,VLOOKUP(Brut!CC40,Semaines!$H$2:$L$523,5,FALSE),IF($AE40=2021,VLOOKUP(Brut!CC40,Semaines!$I$2:$L$523,4,FALSE),IF($AE40=2022,VLOOKUP(Brut!CC40,Semaines!$J$2:$L$523,3,FALSE),""))))))))))),IF(BZ40="",IF($AE40=2013,VLOOKUP(Brut!CC40,Semaines!$A$2:$L$523,12,FALSE),IF($AE40=2014,VLOOKUP(Brut!CC40,Semaines!$B$2:$L$523,11,FALSE),IF($AE40=2015,VLOOKUP(Brut!CC40,Semaines!$C$2:$L$523,10,FALSE),IF($AE40=2016,VLOOKUP(Brut!CC40,Semaines!$D$2:$L$523,9,FALSE),IF($AE40=2017,VLOOKUP(Brut!CC40,Semaines!$E$2:$L$523,8,FALSE),IF($AE40=2018,VLOOKUP(Brut!CC40,Semaines!$F$2:$L$523,7,FALSE),IF($AE40=2019,VLOOKUP(Brut!CC40,Semaines!$G$2:$L$523,6,FALSE),IF($AE40=2020,VLOOKUP(Brut!CC40,Semaines!$H$2:$L$523,5,FALSE),IF($AE40=2021,VLOOKUP(Brut!CC40,Semaines!$I$2:$L$523,4,FALSE),IF($AE40=2022,VLOOKUP(Brut!CC40,Semaines!$J$2:$L$523,3,FALSE),"")))))))))),IF(BY40="","",IF($AE40=2013,VLOOKUP(Brut!CC40,Semaines!$A$2:$L$523,12,FALSE),IF($AE40=2014,VLOOKUP(Brut!CC40,Semaines!$B$2:$L$523,11,FALSE),IF($AE40=2015,VLOOKUP(Brut!CC40,Semaines!$C$2:$L$523,10,FALSE),IF($AE40=2016,VLOOKUP(Brut!CC40,Semaines!$D$2:$L$523,9,FALSE),IF($AE40=2017,VLOOKUP(Brut!CC40,Semaines!$E$2:$L$523,8,FALSE),IF($AE40=2018,VLOOKUP(Brut!CC40,Semaines!$F$2:$L$523,7,FALSE),IF($AE40=2019,VLOOKUP(Brut!CC40,Semaines!$G$2:$L$523,6,FALSE),IF($AE40=2020,VLOOKUP(Brut!CC40,Semaines!$H$2:$L$523,5,FALSE),IF($AE40=2021,VLOOKUP(Brut!CC40,Semaines!$I$2:$L$523,4,FALSE),IF($AE40=2022,VLOOKUP(Brut!CC40,Semaines!$J$2:$L$523,3,FALSE),""))))))))))))),IF(AND(MONTH(CB40)=12,_xlfn.ISOWEEKNUM(CB40)=1),YEAR(CB40)+1,YEAR(CB40)))</f>
        <v/>
      </c>
      <c r="CE40" s="132"/>
      <c r="CF40" s="133"/>
      <c r="CG40" s="118" t="str">
        <f>IF($AE40=2013,VLOOKUP(Brut!CG40,Semaines!$A$2:$L$523,11,FALSE),IF($AE40=2014,VLOOKUP(Brut!CG40,Semaines!$B$2:$L$523,10,FALSE),IF($AE40=2015,VLOOKUP(Brut!CG40,Semaines!$C$2:$L$523,9,FALSE),IF($AE40=2016,VLOOKUP(Brut!CG40,Semaines!$D$2:$L$523,8,FALSE),IF($AE40=2017,VLOOKUP(Brut!CG40,Semaines!$E$2:$L$523,7,FALSE),IF($AE40=2018,VLOOKUP(Brut!CG40,Semaines!$F$2:$L$523,6,FALSE),IF($AE40=2019,VLOOKUP(Brut!CG40,Semaines!$G$2:$L$523,5,FALSE),IF($AE40=2020,VLOOKUP(Brut!CG40,Semaines!$H$2:$L$523,4,FALSE),IF($AE40=2021,VLOOKUP(Brut!CG40,Semaines!$I$2:$L$523,3,FALSE),IF($AE40=2022,VLOOKUP(Brut!CG40,Semaines!$J$2:$L$523,2,FALSE),""))))))))))</f>
        <v/>
      </c>
      <c r="CH40" s="119" t="str">
        <f>IF($AE40=2013,VLOOKUP(Brut!CG40,Semaines!$A$2:$L$523,12,FALSE),IF($AE40=2014,VLOOKUP(Brut!CG40,Semaines!$B$2:$L$523,11,FALSE),IF($AE40=2015,VLOOKUP(Brut!CG40,Semaines!$C$2:$L$523,10,FALSE),IF($AE40=2016,VLOOKUP(Brut!CG40,Semaines!$D$2:$L$523,9,FALSE),IF($AE40=2017,VLOOKUP(Brut!CG40,Semaines!$E$2:$L$523,8,FALSE),IF($AE40=2018,VLOOKUP(Brut!CG40,Semaines!$F$2:$L$523,7,FALSE),IF($AE40=2019,VLOOKUP(Brut!CG40,Semaines!$G$2:$L$523,6,FALSE),IF($AE40=2020,VLOOKUP(Brut!CG40,Semaines!$H$2:$L$523,5,FALSE),IF($AE40=2021,VLOOKUP(Brut!CG40,Semaines!$I$2:$L$523,4,FALSE),IF($AE40=2022,VLOOKUP(Brut!CG40,Semaines!$J$2:$L$523,3,FALSE),""))))))))))</f>
        <v/>
      </c>
      <c r="CI40" s="134"/>
      <c r="CJ40" s="133"/>
      <c r="CK40" s="208"/>
      <c r="CL40" s="118" t="str">
        <f>IF($AE40=2013,VLOOKUP(Brut!CL40,Semaines!$A$2:$L$523,11,FALSE),IF($AE40=2014,VLOOKUP(Brut!CL40,Semaines!$B$2:$L$523,10,FALSE),IF($AE40=2015,VLOOKUP(Brut!CL40,Semaines!$C$2:$L$523,9,FALSE),IF($AE40=2016,VLOOKUP(Brut!CL40,Semaines!$D$2:$L$523,8,FALSE),IF($AE40=2017,VLOOKUP(Brut!CL40,Semaines!$E$2:$L$523,7,FALSE),IF($AE40=2018,VLOOKUP(Brut!CL40,Semaines!$F$2:$L$523,6,FALSE),IF($AE40=2019,VLOOKUP(Brut!CL40,Semaines!$G$2:$L$523,5,FALSE),IF($AE40=2020,VLOOKUP(Brut!CL40,Semaines!$H$2:$L$523,4,FALSE),IF($AE40=2021,VLOOKUP(Brut!CL40,Semaines!$I$2:$L$523,3,FALSE),IF($AE40=2022,VLOOKUP(Brut!CL40,Semaines!$J$2:$L$523,2,FALSE),""))))))))))</f>
        <v/>
      </c>
      <c r="CM40" s="119" t="str">
        <f>IF($AE40=2013,VLOOKUP(Brut!CL40,Semaines!$A$2:$L$523,12,FALSE),IF($AE40=2014,VLOOKUP(Brut!CL40,Semaines!$B$2:$L$523,11,FALSE),IF($AE40=2015,VLOOKUP(Brut!CL40,Semaines!$C$2:$L$523,10,FALSE),IF($AE40=2016,VLOOKUP(Brut!CL40,Semaines!$D$2:$L$523,9,FALSE),IF($AE40=2017,VLOOKUP(Brut!CL40,Semaines!$E$2:$L$523,8,FALSE),IF($AE40=2018,VLOOKUP(Brut!CL40,Semaines!$F$2:$L$523,7,FALSE),IF($AE40=2019,VLOOKUP(Brut!CL40,Semaines!$G$2:$L$523,6,FALSE),IF($AE40=2020,VLOOKUP(Brut!CL40,Semaines!$H$2:$L$523,5,FALSE),IF($AE40=2021,VLOOKUP(Brut!CL40,Semaines!$I$2:$L$523,4,FALSE),IF($AE40=2022,VLOOKUP(Brut!CL40,Semaines!$J$2:$L$523,3,FALSE),""))))))))))</f>
        <v/>
      </c>
      <c r="CN40" s="134"/>
      <c r="CO40" s="133"/>
      <c r="CP40" s="118" t="str">
        <f>IF($AE40=2013,VLOOKUP(Brut!CP40,Semaines!$A$2:$L$523,11,FALSE),IF($AE40=2014,VLOOKUP(Brut!CP40,Semaines!$B$2:$L$523,10,FALSE),IF($AE40=2015,VLOOKUP(Brut!CP40,Semaines!$C$2:$L$523,9,FALSE),IF($AE40=2016,VLOOKUP(Brut!CP40,Semaines!$D$2:$L$523,8,FALSE),IF($AE40=2017,VLOOKUP(Brut!CP40,Semaines!$E$2:$L$523,7,FALSE),IF($AE40=2018,VLOOKUP(Brut!CP40,Semaines!$F$2:$L$523,6,FALSE),IF($AE40=2019,VLOOKUP(Brut!CP40,Semaines!$G$2:$L$523,5,FALSE),IF($AE40=2020,VLOOKUP(Brut!CP40,Semaines!$H$2:$L$523,4,FALSE),IF($AE40=2021,VLOOKUP(Brut!CP40,Semaines!$I$2:$L$523,3,FALSE),IF($AE40=2022,VLOOKUP(Brut!CP40,Semaines!$J$2:$L$523,2,FALSE),""))))))))))</f>
        <v/>
      </c>
      <c r="CQ40" s="119" t="str">
        <f>IF($AE40=2013,VLOOKUP(Brut!CP40,Semaines!$A$2:$L$523,12,FALSE),IF($AE40=2014,VLOOKUP(Brut!CP40,Semaines!$B$2:$L$523,11,FALSE),IF($AE40=2015,VLOOKUP(Brut!CP40,Semaines!$C$2:$L$523,10,FALSE),IF($AE40=2016,VLOOKUP(Brut!CP40,Semaines!$D$2:$L$523,9,FALSE),IF($AE40=2017,VLOOKUP(Brut!CP40,Semaines!$E$2:$L$523,8,FALSE),IF($AE40=2018,VLOOKUP(Brut!CP40,Semaines!$F$2:$L$523,7,FALSE),IF($AE40=2019,VLOOKUP(Brut!CP40,Semaines!$G$2:$L$523,6,FALSE),IF($AE40=2020,VLOOKUP(Brut!CP40,Semaines!$H$2:$L$523,5,FALSE),IF($AE40=2021,VLOOKUP(Brut!CP40,Semaines!$I$2:$L$523,4,FALSE),IF($AE40=2022,VLOOKUP(Brut!CP40,Semaines!$J$2:$L$523,3,FALSE),""))))))))))</f>
        <v/>
      </c>
      <c r="CR40" s="134"/>
      <c r="CS40" s="133"/>
      <c r="CT40" s="208"/>
      <c r="CU40" s="118" t="str">
        <f>IF($AE40=2013,VLOOKUP(Brut!CV40,Semaines!$A$2:$L$523,11,FALSE),IF($AE40=2014,VLOOKUP(Brut!CV40,Semaines!$B$2:$L$523,10,FALSE),IF($AE40=2015,VLOOKUP(Brut!CV40,Semaines!$C$2:$L$523,9,FALSE),IF($AE40=2016,VLOOKUP(Brut!CV40,Semaines!$D$2:$L$523,8,FALSE),IF($AE40=2017,VLOOKUP(Brut!CV40,Semaines!$E$2:$L$523,7,FALSE),IF($AE40=2018,VLOOKUP(Brut!CV40,Semaines!$F$2:$L$523,6,FALSE),IF($AE40=2019,VLOOKUP(Brut!CV40,Semaines!$G$2:$L$523,5,FALSE),IF($AE40=2020,VLOOKUP(Brut!CV40,Semaines!$H$2:$L$523,4,FALSE),IF($AE40=2021,VLOOKUP(Brut!CV40,Semaines!$I$2:$L$523,3,FALSE),IF($AE40=2022,VLOOKUP(Brut!CV40,Semaines!$J$2:$L$523,2,FALSE),""))))))))))</f>
        <v/>
      </c>
      <c r="CV40" s="119" t="str">
        <f>IF($AE40=2013,VLOOKUP(Brut!CV40,Semaines!$A$2:$L$523,12,FALSE),IF($AE40=2014,VLOOKUP(Brut!CV40,Semaines!$B$2:$L$523,11,FALSE),IF($AE40=2015,VLOOKUP(Brut!CV40,Semaines!$C$2:$L$523,10,FALSE),IF($AE40=2016,VLOOKUP(Brut!CV40,Semaines!$D$2:$L$523,9,FALSE),IF($AE40=2017,VLOOKUP(Brut!CV40,Semaines!$E$2:$L$523,8,FALSE),IF($AE40=2018,VLOOKUP(Brut!CV40,Semaines!$F$2:$L$523,7,FALSE),IF($AE40=2019,VLOOKUP(Brut!CV40,Semaines!$G$2:$L$523,6,FALSE),IF($AE40=2020,VLOOKUP(Brut!CV40,Semaines!$H$2:$L$523,5,FALSE),IF($AE40=2021,VLOOKUP(Brut!CV40,Semaines!$I$2:$L$523,4,FALSE),IF($AE40=2022,VLOOKUP(Brut!CV40,Semaines!$J$2:$L$523,3,FALSE),""))))))))))</f>
        <v/>
      </c>
      <c r="CW40" s="134"/>
      <c r="CX40" s="133"/>
      <c r="CY40" s="208"/>
      <c r="CZ40" s="118" t="str">
        <f>IF($AE40=2013,VLOOKUP(Brut!DB40,Semaines!$A$2:$L$523,11,FALSE),IF($AE40=2014,VLOOKUP(Brut!DB40,Semaines!$B$2:$L$523,10,FALSE),IF($AE40=2015,VLOOKUP(Brut!DB40,Semaines!$C$2:$L$523,9,FALSE),IF($AE40=2016,VLOOKUP(Brut!DB40,Semaines!$D$2:$L$523,8,FALSE),IF($AE40=2017,VLOOKUP(Brut!DB40,Semaines!$E$2:$L$523,7,FALSE),IF($AE40=2018,VLOOKUP(Brut!DB40,Semaines!$F$2:$L$523,6,FALSE),IF($AE40=2019,VLOOKUP(Brut!DB40,Semaines!$G$2:$L$523,5,FALSE),IF($AE40=2020,VLOOKUP(Brut!DB40,Semaines!$H$2:$L$523,4,FALSE),IF($AE40=2021,VLOOKUP(Brut!DB40,Semaines!$I$2:$L$523,3,FALSE),IF($AE40=2022,VLOOKUP(Brut!DB40,Semaines!$J$2:$L$523,2,FALSE),""))))))))))</f>
        <v/>
      </c>
      <c r="DA40" s="119" t="str">
        <f>IF($AE40=2013,VLOOKUP(Brut!DB40,Semaines!$A$2:$L$523,12,FALSE),IF($AE40=2014,VLOOKUP(Brut!DB40,Semaines!$B$2:$L$523,11,FALSE),IF($AE40=2015,VLOOKUP(Brut!DB40,Semaines!$C$2:$L$523,10,FALSE),IF($AE40=2016,VLOOKUP(Brut!DB40,Semaines!$D$2:$L$523,9,FALSE),IF($AE40=2017,VLOOKUP(Brut!DB40,Semaines!$E$2:$L$523,8,FALSE),IF($AE40=2018,VLOOKUP(Brut!DB40,Semaines!$F$2:$L$523,7,FALSE),IF($AE40=2019,VLOOKUP(Brut!DB40,Semaines!$G$2:$L$523,6,FALSE),IF($AE40=2020,VLOOKUP(Brut!DB40,Semaines!$H$2:$L$523,5,FALSE),IF($AE40=2021,VLOOKUP(Brut!DB40,Semaines!$I$2:$L$523,4,FALSE),IF($AE40=2022,VLOOKUP(Brut!DB40,Semaines!$J$2:$L$523,3,FALSE),""))))))))))</f>
        <v/>
      </c>
      <c r="DB40" s="134"/>
      <c r="DC40" s="133"/>
      <c r="DD40" s="210"/>
      <c r="DE40" s="209"/>
      <c r="DF40" s="208"/>
      <c r="DG40" s="118" t="str">
        <f>IF($AE40=2013,VLOOKUP(Brut!DI40,Semaines!$A$2:$L$523,11,FALSE),IF($AE40=2014,VLOOKUP(Brut!DI40,Semaines!$B$2:$L$523,10,FALSE),IF($AE40=2015,VLOOKUP(Brut!DI40,Semaines!$C$2:$L$523,9,FALSE),IF($AE40=2016,VLOOKUP(Brut!DI40,Semaines!$D$2:$L$523,8,FALSE),IF($AE40=2017,VLOOKUP(Brut!DI40,Semaines!$E$2:$L$523,7,FALSE),IF($AE40=2018,VLOOKUP(Brut!DI40,Semaines!$F$2:$L$523,6,FALSE),IF($AE40=2019,VLOOKUP(Brut!DI40,Semaines!$G$2:$L$523,5,FALSE),IF($AE40=2020,VLOOKUP(Brut!DI40,Semaines!$H$2:$L$523,4,FALSE),IF($AE40=2021,VLOOKUP(Brut!DI40,Semaines!$I$2:$L$523,3,FALSE),IF($AE40=2022,VLOOKUP(Brut!DI40,Semaines!$J$2:$L$523,2,FALSE),""))))))))))</f>
        <v/>
      </c>
      <c r="DH40" s="119" t="str">
        <f>IF($AE40=2013,VLOOKUP(Brut!DI40,Semaines!$A$2:$L$523,12,FALSE),IF($AE40=2014,VLOOKUP(Brut!DI40,Semaines!$B$2:$L$523,11,FALSE),IF($AE40=2015,VLOOKUP(Brut!DI40,Semaines!$C$2:$L$523,10,FALSE),IF($AE40=2016,VLOOKUP(Brut!DI40,Semaines!$D$2:$L$523,9,FALSE),IF($AE40=2017,VLOOKUP(Brut!DI40,Semaines!$E$2:$L$523,8,FALSE),IF($AE40=2018,VLOOKUP(Brut!DI40,Semaines!$F$2:$L$523,7,FALSE),IF($AE40=2019,VLOOKUP(Brut!DI40,Semaines!$G$2:$L$523,6,FALSE),IF($AE40=2020,VLOOKUP(Brut!DI40,Semaines!$H$2:$L$523,5,FALSE),IF($AE40=2021,VLOOKUP(Brut!DI40,Semaines!$I$2:$L$523,4,FALSE),IF($AE40=2022,VLOOKUP(Brut!DI40,Semaines!$J$2:$L$523,3,FALSE),""))))))))))</f>
        <v/>
      </c>
      <c r="DI40" s="134"/>
      <c r="DJ40" s="133"/>
      <c r="DK40" s="208"/>
      <c r="DL40" s="118" t="str">
        <f>IF($AE40=2013,VLOOKUP(Brut!DN40,Semaines!$A$2:$L$523,11,FALSE),IF($AE40=2014,VLOOKUP(Brut!DN40,Semaines!$B$2:$L$523,10,FALSE),IF($AE40=2015,VLOOKUP(Brut!DN40,Semaines!$C$2:$L$523,9,FALSE),IF($AE40=2016,VLOOKUP(Brut!DN40,Semaines!$D$2:$L$523,8,FALSE),IF($AE40=2017,VLOOKUP(Brut!DN40,Semaines!$E$2:$L$523,7,FALSE),IF($AE40=2018,VLOOKUP(Brut!DN40,Semaines!$F$2:$L$523,6,FALSE),IF($AE40=2019,VLOOKUP(Brut!DN40,Semaines!$G$2:$L$523,5,FALSE),IF($AE40=2020,VLOOKUP(Brut!DN40,Semaines!$H$2:$L$523,4,FALSE),IF($AE40=2021,VLOOKUP(Brut!DN40,Semaines!$I$2:$L$523,3,FALSE),IF($AE40=2022,VLOOKUP(Brut!DN40,Semaines!$J$2:$L$523,2,FALSE),""))))))))))</f>
        <v/>
      </c>
      <c r="DM40" s="119" t="str">
        <f>IF($AE40=2013,VLOOKUP(Brut!DN40,Semaines!$A$2:$L$523,12,FALSE),IF($AE40=2014,VLOOKUP(Brut!DN40,Semaines!$B$2:$L$523,11,FALSE),IF($AE40=2015,VLOOKUP(Brut!DN40,Semaines!$C$2:$L$523,10,FALSE),IF($AE40=2016,VLOOKUP(Brut!DN40,Semaines!$D$2:$L$523,9,FALSE),IF($AE40=2017,VLOOKUP(Brut!DN40,Semaines!$E$2:$L$523,8,FALSE),IF($AE40=2018,VLOOKUP(Brut!DN40,Semaines!$F$2:$L$523,7,FALSE),IF($AE40=2019,VLOOKUP(Brut!DN40,Semaines!$G$2:$L$523,6,FALSE),IF($AE40=2020,VLOOKUP(Brut!DN40,Semaines!$H$2:$L$523,5,FALSE),IF($AE40=2021,VLOOKUP(Brut!DN40,Semaines!$I$2:$L$523,4,FALSE),IF($AE40=2022,VLOOKUP(Brut!DN40,Semaines!$J$2:$L$523,3,FALSE),""))))))))))</f>
        <v/>
      </c>
      <c r="DN40" s="134"/>
      <c r="DO40" s="133"/>
      <c r="DP40" s="208"/>
      <c r="DQ40" s="209"/>
      <c r="DR40" s="208"/>
      <c r="DS40" s="118" t="str">
        <f>IF($AE40=2013,VLOOKUP(Brut!DU40,Semaines!$A$2:$L$523,11,FALSE),IF($AE40=2014,VLOOKUP(Brut!DU40,Semaines!$B$2:$L$523,10,FALSE),IF($AE40=2015,VLOOKUP(Brut!DU40,Semaines!$C$2:$L$523,9,FALSE),IF($AE40=2016,VLOOKUP(Brut!DU40,Semaines!$D$2:$L$523,8,FALSE),IF($AE40=2017,VLOOKUP(Brut!DU40,Semaines!$E$2:$L$523,7,FALSE),IF($AE40=2018,VLOOKUP(Brut!DU40,Semaines!$F$2:$L$523,6,FALSE),IF($AE40=2019,VLOOKUP(Brut!DU40,Semaines!$G$2:$L$523,5,FALSE),IF($AE40=2020,VLOOKUP(Brut!DU40,Semaines!$H$2:$L$523,4,FALSE),IF($AE40=2021,VLOOKUP(Brut!DU40,Semaines!$I$2:$L$523,3,FALSE),IF($AE40=2022,VLOOKUP(Brut!DU40,Semaines!$J$2:$L$523,2,FALSE),""))))))))))</f>
        <v/>
      </c>
      <c r="DT40" s="119" t="str">
        <f>IF($AE40=2013,VLOOKUP(Brut!DU40,Semaines!$A$2:$L$523,12,FALSE),IF($AE40=2014,VLOOKUP(Brut!DU40,Semaines!$B$2:$L$523,11,FALSE),IF($AE40=2015,VLOOKUP(Brut!DU40,Semaines!$C$2:$L$523,10,FALSE),IF($AE40=2016,VLOOKUP(Brut!DU40,Semaines!$D$2:$L$523,9,FALSE),IF($AE40=2017,VLOOKUP(Brut!DU40,Semaines!$E$2:$L$523,8,FALSE),IF($AE40=2018,VLOOKUP(Brut!DU40,Semaines!$F$2:$L$523,7,FALSE),IF($AE40=2019,VLOOKUP(Brut!DU40,Semaines!$G$2:$L$523,6,FALSE),IF($AE40=2020,VLOOKUP(Brut!DU40,Semaines!$H$2:$L$523,5,FALSE),IF($AE40=2021,VLOOKUP(Brut!DU40,Semaines!$I$2:$L$523,4,FALSE),IF($AE40=2022,VLOOKUP(Brut!DU40,Semaines!$J$2:$L$523,3,FALSE),""))))))))))</f>
        <v/>
      </c>
      <c r="DU40" s="134"/>
      <c r="DV40" s="133"/>
      <c r="DW40" s="118" t="str">
        <f>IF($AE40=2013,VLOOKUP(Brut!DY40,Semaines!$A$2:$L$523,11,FALSE),IF($AE40=2014,VLOOKUP(Brut!DY40,Semaines!$B$2:$L$523,10,FALSE),IF($AE40=2015,VLOOKUP(Brut!DY40,Semaines!$C$2:$L$523,9,FALSE),IF($AE40=2016,VLOOKUP(Brut!DY40,Semaines!$D$2:$L$523,8,FALSE),IF($AE40=2017,VLOOKUP(Brut!DY40,Semaines!$E$2:$L$523,7,FALSE),IF($AE40=2018,VLOOKUP(Brut!DY40,Semaines!$F$2:$L$523,6,FALSE),IF($AE40=2019,VLOOKUP(Brut!DY40,Semaines!$G$2:$L$523,5,FALSE),IF($AE40=2020,VLOOKUP(Brut!DY40,Semaines!$H$2:$L$523,4,FALSE),IF($AE40=2021,VLOOKUP(Brut!DY40,Semaines!$I$2:$L$523,3,FALSE),IF($AE40=2022,VLOOKUP(Brut!DY40,Semaines!$J$2:$L$523,2,FALSE),""))))))))))</f>
        <v/>
      </c>
      <c r="DX40" s="119" t="str">
        <f>IF($AE40=2013,VLOOKUP(Brut!DY40,Semaines!$A$2:$L$523,12,FALSE),IF($AE40=2014,VLOOKUP(Brut!DY40,Semaines!$B$2:$L$523,11,FALSE),IF($AE40=2015,VLOOKUP(Brut!DY40,Semaines!$C$2:$L$523,10,FALSE),IF($AE40=2016,VLOOKUP(Brut!DY40,Semaines!$D$2:$L$523,9,FALSE),IF($AE40=2017,VLOOKUP(Brut!DY40,Semaines!$E$2:$L$523,8,FALSE),IF($AE40=2018,VLOOKUP(Brut!DY40,Semaines!$F$2:$L$523,7,FALSE),IF($AE40=2019,VLOOKUP(Brut!DY40,Semaines!$G$2:$L$523,6,FALSE),IF($AE40=2020,VLOOKUP(Brut!DY40,Semaines!$H$2:$L$523,5,FALSE),IF($AE40=2021,VLOOKUP(Brut!DY40,Semaines!$I$2:$L$523,4,FALSE),IF($AE40=2022,VLOOKUP(Brut!DY40,Semaines!$J$2:$L$523,3,FALSE),""))))))))))</f>
        <v/>
      </c>
      <c r="DY40" s="134"/>
      <c r="DZ40" s="133"/>
      <c r="EA40" s="118" t="str">
        <f>IF($AE40=2013,VLOOKUP(Brut!EC40,Semaines!$A$2:$L$523,11,FALSE),IF($AE40=2014,VLOOKUP(Brut!EC40,Semaines!$B$2:$L$523,10,FALSE),IF($AE40=2015,VLOOKUP(Brut!EC40,Semaines!$C$2:$L$523,9,FALSE),IF($AE40=2016,VLOOKUP(Brut!EC40,Semaines!$D$2:$L$523,8,FALSE),IF($AE40=2017,VLOOKUP(Brut!EC40,Semaines!$E$2:$L$523,7,FALSE),IF($AE40=2018,VLOOKUP(Brut!EC40,Semaines!$F$2:$L$523,6,FALSE),IF($AE40=2019,VLOOKUP(Brut!EC40,Semaines!$G$2:$L$523,5,FALSE),IF($AE40=2020,VLOOKUP(Brut!EC40,Semaines!$H$2:$L$523,4,FALSE),IF($AE40=2021,VLOOKUP(Brut!EC40,Semaines!$I$2:$L$523,3,FALSE),IF($AE40=2022,VLOOKUP(Brut!EC40,Semaines!$J$2:$L$523,2,FALSE),""))))))))))</f>
        <v/>
      </c>
      <c r="EB40" s="119" t="str">
        <f>IF($AE40=2013,VLOOKUP(Brut!EC40,Semaines!$A$2:$L$523,12,FALSE),IF($AE40=2014,VLOOKUP(Brut!EC40,Semaines!$B$2:$L$523,11,FALSE),IF($AE40=2015,VLOOKUP(Brut!EC40,Semaines!$C$2:$L$523,10,FALSE),IF($AE40=2016,VLOOKUP(Brut!EC40,Semaines!$D$2:$L$523,9,FALSE),IF($AE40=2017,VLOOKUP(Brut!EC40,Semaines!$E$2:$L$523,8,FALSE),IF($AE40=2018,VLOOKUP(Brut!EC40,Semaines!$F$2:$L$523,7,FALSE),IF($AE40=2019,VLOOKUP(Brut!EC40,Semaines!$G$2:$L$523,6,FALSE),IF($AE40=2020,VLOOKUP(Brut!EC40,Semaines!$H$2:$L$523,5,FALSE),IF($AE40=2021,VLOOKUP(Brut!EC40,Semaines!$I$2:$L$523,4,FALSE),IF($AE40=2022,VLOOKUP(Brut!EC40,Semaines!$J$2:$L$523,3,FALSE),""))))))))))</f>
        <v/>
      </c>
      <c r="EC40" s="134"/>
      <c r="ED40" s="133"/>
      <c r="EE40" s="118" t="str">
        <f>IF($AE40=2013,VLOOKUP(Brut!EG40,Semaines!$A$2:$L$523,11,FALSE),IF($AE40=2014,VLOOKUP(Brut!EG40,Semaines!$B$2:$L$523,10,FALSE),IF($AE40=2015,VLOOKUP(Brut!EG40,Semaines!$C$2:$L$523,9,FALSE),IF($AE40=2016,VLOOKUP(Brut!EG40,Semaines!$D$2:$L$523,8,FALSE),IF($AE40=2017,VLOOKUP(Brut!EG40,Semaines!$E$2:$L$523,7,FALSE),IF($AE40=2018,VLOOKUP(Brut!EG40,Semaines!$F$2:$L$523,6,FALSE),IF($AE40=2019,VLOOKUP(Brut!EG40,Semaines!$G$2:$L$523,5,FALSE),IF($AE40=2020,VLOOKUP(Brut!EG40,Semaines!$H$2:$L$523,4,FALSE),IF($AE40=2021,VLOOKUP(Brut!EG40,Semaines!$I$2:$L$523,3,FALSE),IF($AE40=2022,VLOOKUP(Brut!EG40,Semaines!$J$2:$L$523,2,FALSE),""))))))))))</f>
        <v/>
      </c>
      <c r="EF40" s="119" t="str">
        <f>IF($AE40=2013,VLOOKUP(Brut!EG40,Semaines!$A$2:$L$523,12,FALSE),IF($AE40=2014,VLOOKUP(Brut!EG40,Semaines!$B$2:$L$523,11,FALSE),IF($AE40=2015,VLOOKUP(Brut!EG40,Semaines!$C$2:$L$523,10,FALSE),IF($AE40=2016,VLOOKUP(Brut!EG40,Semaines!$D$2:$L$523,9,FALSE),IF($AE40=2017,VLOOKUP(Brut!EG40,Semaines!$E$2:$L$523,8,FALSE),IF($AE40=2018,VLOOKUP(Brut!EG40,Semaines!$F$2:$L$523,7,FALSE),IF($AE40=2019,VLOOKUP(Brut!EG40,Semaines!$G$2:$L$523,6,FALSE),IF($AE40=2020,VLOOKUP(Brut!EG40,Semaines!$H$2:$L$523,5,FALSE),IF($AE40=2021,VLOOKUP(Brut!EG40,Semaines!$I$2:$L$523,4,FALSE),IF($AE40=2022,VLOOKUP(Brut!EG40,Semaines!$J$2:$L$523,3,FALSE),""))))))))))</f>
        <v/>
      </c>
      <c r="EG40" s="134"/>
      <c r="EH40" s="133"/>
      <c r="EI40" s="130" t="str">
        <f>IF(Import!AU30=0,"",Import!AU30)</f>
        <v/>
      </c>
      <c r="EJ40" s="118" t="str">
        <f t="array" ref="EJ40">IFERROR(IF(EI40="",IF(EG40="",IF(EE40="","",IF($AE40=2013,VLOOKUP(Brut!EG40+1,Semaines!$A$2:$L$523,11,FALSE),IF($AE40=2014,VLOOKUP(Brut!EG40+1,Semaines!$B$2:$L$523,10,FALSE),IF($AE40=2015,VLOOKUP(Brut!EG40+1,Semaines!$C$2:$L$523,9,FALSE),IF($AE40=2016,VLOOKUP(Brut!EG40+1,Semaines!$D$2:$L$523,8,FALSE),IF($AE40=2017,VLOOKUP(Brut!EG40+1,Semaines!$E$2:$L$523,7,FALSE),IF($AE40=2018,VLOOKUP(Brut!EG40+1,Semaines!$F$2:$L$523,6,FALSE),IF($AE40=2019,VLOOKUP(Brut!EG40+1,Semaines!$G$2:$L$523,5,FALSE),IF($AE40=2020,VLOOKUP(Brut!EG40+1,Semaines!$H$2:$L$523,4,FALSE),IF($AE40=2021,VLOOKUP(Brut!EG40+1,Semaines!$I$2:$L$523,3,FALSE),IF($AE40=2022,VLOOKUP(Brut!EG40+1,Semaines!$J$2:$L$523,2,FALSE),""))))))))))),IF(EH40="",IF($AE40=2013,VLOOKUP(Brut!EG40+1,Semaines!$A$2:$L$523,11,FALSE),IF($AE40=2014,VLOOKUP(Brut!EG40+1,Semaines!$B$2:$L$523,10,FALSE),IF($AE40=2015,VLOOKUP(Brut!EG40+1,Semaines!$C$2:$L$523,9,FALSE),IF($AE40=2016,VLOOKUP(Brut!EG40+1,Semaines!$D$2:$L$523,8,FALSE),IF($AE40=2017,VLOOKUP(Brut!EG40+1,Semaines!$E$2:$L$523,7,FALSE),IF($AE40=2018,VLOOKUP(Brut!EG40+1,Semaines!$F$2:$L$523,6,FALSE),IF($AE40=2019,VLOOKUP(Brut!EG40+1,Semaines!$G$2:$L$523,5,FALSE),IF($AE40=2020,VLOOKUP(Brut!EG40+1,Semaines!$H$2:$L$523,4,FALSE),IF($AE40=2021,VLOOKUP(Brut!EG40+1,Semaines!$I$2:$L$523,3,FALSE),IF($AE40=2022,VLOOKUP(Brut!EG40+1,Semaines!$J$2:$L$523,2,FALSE),"")))))))))),IF($AE40=2013,VLOOKUP(Brut!EI40+1,Semaines!$A$2:$L$523,11,FALSE),IF($AE40=2014,VLOOKUP(Brut!EI40+1,Semaines!$B$2:$L$523,10,FALSE),IF($AE40=2015,VLOOKUP(Brut!EI40+1,Semaines!$C$2:$L$523,9,FALSE),IF($AE40=2016,VLOOKUP(Brut!EI40+1,Semaines!$D$2:$L$523,8,FALSE),IF($AE40=2017,VLOOKUP(Brut!EI40+1,Semaines!$E$2:$L$523,7,FALSE),IF($AE40=2018,VLOOKUP(Brut!EI40+1,Semaines!$F$2:$L$523,6,FALSE),IF($AE40=2019,VLOOKUP(Brut!EI40+1,Semaines!$G$2:$L$523,5,FALSE),IF($AE40=2020,VLOOKUP(Brut!EI40+1,Semaines!$H$2:$L$523,4,FALSE),IF($AE40=2021,VLOOKUP(Brut!EI40+1,Semaines!$I$2:$L$523,3,FALSE),IF($AE40=2022,VLOOKUP(Brut!EI40+1,Semaines!$J$2:$L$523,2,FALSE),"")))))))))))),_xlfn.ISOWEEKNUM(EI40)),"")</f>
        <v/>
      </c>
      <c r="EK40" s="119" t="str">
        <f>IF(EI40="",IF(EH40="",IF(EF40="","",IF($AE40=2013,VLOOKUP(Brut!EL40,Semaines!$A$2:$L$523,12,FALSE),IF($AE40=2014,VLOOKUP(Brut!EL40,Semaines!$B$2:$L$523,11,FALSE),IF($AE40=2015,VLOOKUP(Brut!EL40,Semaines!$C$2:$L$523,10,FALSE),IF($AE40=2016,VLOOKUP(Brut!EL40,Semaines!$D$2:$L$523,9,FALSE),IF($AE40=2017,VLOOKUP(Brut!EL40,Semaines!$E$2:$L$523,8,FALSE),IF($AE40=2018,VLOOKUP(Brut!EL40,Semaines!$F$2:$L$523,7,FALSE),IF($AE40=2019,VLOOKUP(Brut!EL40,Semaines!$G$2:$L$523,6,FALSE),IF($AE40=2020,VLOOKUP(Brut!EL40,Semaines!$H$2:$L$523,5,FALSE),IF($AE40=2021,VLOOKUP(Brut!EL40,Semaines!$I$2:$L$523,4,FALSE),IF($AE40=2022,VLOOKUP(Brut!EL40,Semaines!$J$2:$L$523,3,FALSE),""))))))))))),IF(EG40="",IF($AE40=2013,VLOOKUP(Brut!EL40,Semaines!$A$2:$L$523,12,FALSE),IF($AE40=2014,VLOOKUP(Brut!EL40,Semaines!$B$2:$L$523,11,FALSE),IF($AE40=2015,VLOOKUP(Brut!EL40,Semaines!$C$2:$L$523,10,FALSE),IF($AE40=2016,VLOOKUP(Brut!EL40,Semaines!$D$2:$L$523,9,FALSE),IF($AE40=2017,VLOOKUP(Brut!EL40,Semaines!$E$2:$L$523,8,FALSE),IF($AE40=2018,VLOOKUP(Brut!EL40,Semaines!$F$2:$L$523,7,FALSE),IF($AE40=2019,VLOOKUP(Brut!EL40,Semaines!$G$2:$L$523,6,FALSE),IF($AE40=2020,VLOOKUP(Brut!EL40,Semaines!$H$2:$L$523,5,FALSE),IF($AE40=2021,VLOOKUP(Brut!EL40,Semaines!$I$2:$L$523,4,FALSE),IF($AE40=2022,VLOOKUP(Brut!EL40,Semaines!$J$2:$L$523,3,FALSE),"")))))))))),IF(EF40="","",IF($AE40=2013,VLOOKUP(Brut!EL40,Semaines!$A$2:$L$523,12,FALSE),IF($AE40=2014,VLOOKUP(Brut!EL40,Semaines!$B$2:$L$523,11,FALSE),IF($AE40=2015,VLOOKUP(Brut!EL40,Semaines!$C$2:$L$523,10,FALSE),IF($AE40=2016,VLOOKUP(Brut!EL40,Semaines!$D$2:$L$523,9,FALSE),IF($AE40=2017,VLOOKUP(Brut!EL40,Semaines!$E$2:$L$523,8,FALSE),IF($AE40=2018,VLOOKUP(Brut!EL40,Semaines!$F$2:$L$523,7,FALSE),IF($AE40=2019,VLOOKUP(Brut!EL40,Semaines!$G$2:$L$523,6,FALSE),IF($AE40=2020,VLOOKUP(Brut!EL40,Semaines!$H$2:$L$523,5,FALSE),IF($AE40=2021,VLOOKUP(Brut!EL40,Semaines!$I$2:$L$523,4,FALSE),IF($AE40=2022,VLOOKUP(Brut!EL40,Semaines!$J$2:$L$523,3,FALSE),""))))))))))))),IF(AND(MONTH(EI40)=12,_xlfn.ISOWEEKNUM(EI40)=1),YEAR(EI40)+1,YEAR(EI40)))</f>
        <v/>
      </c>
      <c r="EL40" s="135"/>
      <c r="EM40" s="136"/>
      <c r="EN40" s="210"/>
      <c r="EO40" s="209"/>
      <c r="EP40" s="208"/>
      <c r="EQ40" s="118" t="str">
        <f>IF($AE40=2013,VLOOKUP(Brut!ES40,Semaines!$A$2:$L$523,11,FALSE),IF($AE40=2014,VLOOKUP(Brut!ES40,Semaines!$B$2:$L$523,10,FALSE),IF($AE40=2015,VLOOKUP(Brut!ES40,Semaines!$C$2:$L$523,9,FALSE),IF($AE40=2016,VLOOKUP(Brut!ES40,Semaines!$D$2:$L$523,8,FALSE),IF($AE40=2017,VLOOKUP(Brut!ES40,Semaines!$E$2:$L$523,7,FALSE),IF($AE40=2018,VLOOKUP(Brut!ES40,Semaines!$F$2:$L$523,6,FALSE),IF($AE40=2019,VLOOKUP(Brut!ES40,Semaines!$G$2:$L$523,5,FALSE),IF($AE40=2020,VLOOKUP(Brut!ES40,Semaines!$H$2:$L$523,4,FALSE),IF($AE40=2021,VLOOKUP(Brut!ES40,Semaines!$I$2:$L$523,3,FALSE),IF($AE40=2022,VLOOKUP(Brut!ES40,Semaines!$J$2:$L$523,2,FALSE),""))))))))))</f>
        <v/>
      </c>
      <c r="ER40" s="119" t="str">
        <f>IF($AE40=2013,VLOOKUP(Brut!ES40,Semaines!$A$2:$L$523,12,FALSE),IF($AE40=2014,VLOOKUP(Brut!ES40,Semaines!$B$2:$L$523,11,FALSE),IF($AE40=2015,VLOOKUP(Brut!ES40,Semaines!$C$2:$L$523,10,FALSE),IF($AE40=2016,VLOOKUP(Brut!ES40,Semaines!$D$2:$L$523,9,FALSE),IF($AE40=2017,VLOOKUP(Brut!ES40,Semaines!$E$2:$L$523,8,FALSE),IF($AE40=2018,VLOOKUP(Brut!ES40,Semaines!$F$2:$L$523,7,FALSE),IF($AE40=2019,VLOOKUP(Brut!ES40,Semaines!$G$2:$L$523,6,FALSE),IF($AE40=2020,VLOOKUP(Brut!ES40,Semaines!$H$2:$L$523,5,FALSE),IF($AE40=2021,VLOOKUP(Brut!ES40,Semaines!$I$2:$L$523,4,FALSE),IF($AE40=2022,VLOOKUP(Brut!ES40,Semaines!$J$2:$L$523,3,FALSE),""))))))))))</f>
        <v/>
      </c>
      <c r="ES40" s="134"/>
      <c r="ET40" s="133"/>
      <c r="EU40" s="118" t="str">
        <f>IF($AE40=2013,VLOOKUP(Brut!EW40,Semaines!$A$2:$L$523,11,FALSE),IF($AE40=2014,VLOOKUP(Brut!EW40,Semaines!$B$2:$L$523,10,FALSE),IF($AE40=2015,VLOOKUP(Brut!EW40,Semaines!$C$2:$L$523,9,FALSE),IF($AE40=2016,VLOOKUP(Brut!EW40,Semaines!$D$2:$L$523,8,FALSE),IF($AE40=2017,VLOOKUP(Brut!EW40,Semaines!$E$2:$L$523,7,FALSE),IF($AE40=2018,VLOOKUP(Brut!EW40,Semaines!$F$2:$L$523,6,FALSE),IF($AE40=2019,VLOOKUP(Brut!EW40,Semaines!$G$2:$L$523,5,FALSE),IF($AE40=2020,VLOOKUP(Brut!EW40,Semaines!$H$2:$L$523,4,FALSE),IF($AE40=2021,VLOOKUP(Brut!EW40,Semaines!$I$2:$L$523,3,FALSE),IF($AE40=2022,VLOOKUP(Brut!EW40,Semaines!$J$2:$L$523,2,FALSE),""))))))))))</f>
        <v/>
      </c>
      <c r="EV40" s="119" t="str">
        <f>IF($AE40=2013,VLOOKUP(Brut!EW40,Semaines!$A$2:$L$523,12,FALSE),IF($AE40=2014,VLOOKUP(Brut!EW40,Semaines!$B$2:$L$523,11,FALSE),IF($AE40=2015,VLOOKUP(Brut!EW40,Semaines!$C$2:$L$523,10,FALSE),IF($AE40=2016,VLOOKUP(Brut!EW40,Semaines!$D$2:$L$523,9,FALSE),IF($AE40=2017,VLOOKUP(Brut!EW40,Semaines!$E$2:$L$523,8,FALSE),IF($AE40=2018,VLOOKUP(Brut!EW40,Semaines!$F$2:$L$523,7,FALSE),IF($AE40=2019,VLOOKUP(Brut!EW40,Semaines!$G$2:$L$523,6,FALSE),IF($AE40=2020,VLOOKUP(Brut!EW40,Semaines!$H$2:$L$523,5,FALSE),IF($AE40=2021,VLOOKUP(Brut!EW40,Semaines!$I$2:$L$523,4,FALSE),IF($AE40=2022,VLOOKUP(Brut!EW40,Semaines!$J$2:$L$523,3,FALSE),""))))))))))</f>
        <v/>
      </c>
      <c r="EW40" s="134"/>
      <c r="EX40" s="133"/>
      <c r="EY40" s="208"/>
      <c r="EZ40" s="118" t="str">
        <f>IF($AE40=2013,VLOOKUP(Brut!FB40,Semaines!$A$2:$L$523,11,FALSE),IF($AE40=2014,VLOOKUP(Brut!FB40,Semaines!$B$2:$L$523,10,FALSE),IF($AE40=2015,VLOOKUP(Brut!FB40,Semaines!$C$2:$L$523,9,FALSE),IF($AE40=2016,VLOOKUP(Brut!FB40,Semaines!$D$2:$L$523,8,FALSE),IF($AE40=2017,VLOOKUP(Brut!FB40,Semaines!$E$2:$L$523,7,FALSE),IF($AE40=2018,VLOOKUP(Brut!FB40,Semaines!$F$2:$L$523,6,FALSE),IF($AE40=2019,VLOOKUP(Brut!FB40,Semaines!$G$2:$L$523,5,FALSE),IF($AE40=2020,VLOOKUP(Brut!FB40,Semaines!$H$2:$L$523,4,FALSE),IF($AE40=2021,VLOOKUP(Brut!FB40,Semaines!$I$2:$L$523,3,FALSE),IF($AE40=2022,VLOOKUP(Brut!FB40,Semaines!$J$2:$L$523,2,FALSE),""))))))))))</f>
        <v/>
      </c>
      <c r="FA40" s="119" t="str">
        <f>IF($AE40=2013,VLOOKUP(Brut!FB40,Semaines!$A$2:$L$523,12,FALSE),IF($AE40=2014,VLOOKUP(Brut!FB40,Semaines!$B$2:$L$523,11,FALSE),IF($AE40=2015,VLOOKUP(Brut!FB40,Semaines!$C$2:$L$523,10,FALSE),IF($AE40=2016,VLOOKUP(Brut!FB40,Semaines!$D$2:$L$523,9,FALSE),IF($AE40=2017,VLOOKUP(Brut!FB40,Semaines!$E$2:$L$523,8,FALSE),IF($AE40=2018,VLOOKUP(Brut!FB40,Semaines!$F$2:$L$523,7,FALSE),IF($AE40=2019,VLOOKUP(Brut!FB40,Semaines!$G$2:$L$523,6,FALSE),IF($AE40=2020,VLOOKUP(Brut!FB40,Semaines!$H$2:$L$523,5,FALSE),IF($AE40=2021,VLOOKUP(Brut!FB40,Semaines!$I$2:$L$523,4,FALSE),IF($AE40=2022,VLOOKUP(Brut!FB40,Semaines!$J$2:$L$523,3,FALSE),""))))))))))</f>
        <v/>
      </c>
      <c r="FB40" s="134"/>
      <c r="FC40" s="133"/>
      <c r="FD40" s="210"/>
      <c r="FE40" s="209"/>
      <c r="FF40" s="118" t="str">
        <f>IF($AE40=2013,VLOOKUP(Brut!FH40,Semaines!$A$2:$L$523,11,FALSE),IF($AE40=2014,VLOOKUP(Brut!FH40,Semaines!$B$2:$L$523,10,FALSE),IF($AE40=2015,VLOOKUP(Brut!FH40,Semaines!$C$2:$L$523,9,FALSE),IF($AE40=2016,VLOOKUP(Brut!FH40,Semaines!$D$2:$L$523,8,FALSE),IF($AE40=2017,VLOOKUP(Brut!FH40,Semaines!$E$2:$L$523,7,FALSE),IF($AE40=2018,VLOOKUP(Brut!FH40,Semaines!$F$2:$L$523,6,FALSE),IF($AE40=2019,VLOOKUP(Brut!FH40,Semaines!$G$2:$L$523,5,FALSE),IF($AE40=2020,VLOOKUP(Brut!FH40,Semaines!$H$2:$L$523,4,FALSE),IF($AE40=2021,VLOOKUP(Brut!FH40,Semaines!$I$2:$L$523,3,FALSE),IF($AE40=2022,VLOOKUP(Brut!FH40,Semaines!$J$2:$L$523,2,FALSE),""))))))))))</f>
        <v/>
      </c>
      <c r="FG40" s="119" t="str">
        <f>IF($AE40=2013,VLOOKUP(Brut!FH40,Semaines!$A$2:$L$523,12,FALSE),IF($AE40=2014,VLOOKUP(Brut!FH40,Semaines!$B$2:$L$523,11,FALSE),IF($AE40=2015,VLOOKUP(Brut!FH40,Semaines!$C$2:$L$523,10,FALSE),IF($AE40=2016,VLOOKUP(Brut!FH40,Semaines!$D$2:$L$523,9,FALSE),IF($AE40=2017,VLOOKUP(Brut!FH40,Semaines!$E$2:$L$523,8,FALSE),IF($AE40=2018,VLOOKUP(Brut!FH40,Semaines!$F$2:$L$523,7,FALSE),IF($AE40=2019,VLOOKUP(Brut!FH40,Semaines!$G$2:$L$523,6,FALSE),IF($AE40=2020,VLOOKUP(Brut!FH40,Semaines!$H$2:$L$523,5,FALSE),IF($AE40=2021,VLOOKUP(Brut!FH40,Semaines!$I$2:$L$523,4,FALSE),IF($AE40=2022,VLOOKUP(Brut!FH40,Semaines!$J$2:$L$523,3,FALSE),""))))))))))</f>
        <v/>
      </c>
      <c r="FH40" s="134"/>
      <c r="FI40" s="133"/>
      <c r="FJ40" s="208"/>
      <c r="FK40" s="118" t="str">
        <f>IF($AE40=2013,VLOOKUP(Brut!FM40,Semaines!$A$2:$L$523,11,FALSE),IF($AE40=2014,VLOOKUP(Brut!FM40,Semaines!$B$2:$L$523,10,FALSE),IF($AE40=2015,VLOOKUP(Brut!FM40,Semaines!$C$2:$L$523,9,FALSE),IF($AE40=2016,VLOOKUP(Brut!FM40,Semaines!$D$2:$L$523,8,FALSE),IF($AE40=2017,VLOOKUP(Brut!FM40,Semaines!$E$2:$L$523,7,FALSE),IF($AE40=2018,VLOOKUP(Brut!FM40,Semaines!$F$2:$L$523,6,FALSE),IF($AE40=2019,VLOOKUP(Brut!FM40,Semaines!$G$2:$L$523,5,FALSE),IF($AE40=2020,VLOOKUP(Brut!FM40,Semaines!$H$2:$L$523,4,FALSE),IF($AE40=2021,VLOOKUP(Brut!FM40,Semaines!$I$2:$L$523,3,FALSE),IF($AE40=2022,VLOOKUP(Brut!FM40,Semaines!$J$2:$L$523,2,FALSE),""))))))))))</f>
        <v/>
      </c>
      <c r="FL40" s="119" t="str">
        <f>IF($AE40=2013,VLOOKUP(Brut!FM40,Semaines!$A$2:$L$523,12,FALSE),IF($AE40=2014,VLOOKUP(Brut!FM40,Semaines!$B$2:$L$523,11,FALSE),IF($AE40=2015,VLOOKUP(Brut!FM40,Semaines!$C$2:$L$523,10,FALSE),IF($AE40=2016,VLOOKUP(Brut!FM40,Semaines!$D$2:$L$523,9,FALSE),IF($AE40=2017,VLOOKUP(Brut!FM40,Semaines!$E$2:$L$523,8,FALSE),IF($AE40=2018,VLOOKUP(Brut!FM40,Semaines!$F$2:$L$523,7,FALSE),IF($AE40=2019,VLOOKUP(Brut!FM40,Semaines!$G$2:$L$523,6,FALSE),IF($AE40=2020,VLOOKUP(Brut!FM40,Semaines!$H$2:$L$523,5,FALSE),IF($AE40=2021,VLOOKUP(Brut!FM40,Semaines!$I$2:$L$523,4,FALSE),IF($AE40=2022,VLOOKUP(Brut!FM40,Semaines!$J$2:$L$523,3,FALSE),""))))))))))</f>
        <v/>
      </c>
      <c r="FM40" s="134"/>
      <c r="FN40" s="133"/>
      <c r="FO40" s="118" t="str">
        <f>IF($AE40=2013,VLOOKUP(Brut!FQ40,Semaines!$A$2:$L$523,11,FALSE),IF($AE40=2014,VLOOKUP(Brut!FQ40,Semaines!$B$2:$L$523,10,FALSE),IF($AE40=2015,VLOOKUP(Brut!FQ40,Semaines!$C$2:$L$523,9,FALSE),IF($AE40=2016,VLOOKUP(Brut!FQ40,Semaines!$D$2:$L$523,8,FALSE),IF($AE40=2017,VLOOKUP(Brut!FQ40,Semaines!$E$2:$L$523,7,FALSE),IF($AE40=2018,VLOOKUP(Brut!FQ40,Semaines!$F$2:$L$523,6,FALSE),IF($AE40=2019,VLOOKUP(Brut!FQ40,Semaines!$G$2:$L$523,5,FALSE),IF($AE40=2020,VLOOKUP(Brut!FQ40,Semaines!$H$2:$L$523,4,FALSE),IF($AE40=2021,VLOOKUP(Brut!FQ40,Semaines!$I$2:$L$523,3,FALSE),IF($AE40=2022,VLOOKUP(Brut!FQ40,Semaines!$J$2:$L$523,2,FALSE),""))))))))))</f>
        <v/>
      </c>
      <c r="FP40" s="119" t="str">
        <f>IF($AE40=2013,VLOOKUP(Brut!FQ40,Semaines!$A$2:$L$523,12,FALSE),IF($AE40=2014,VLOOKUP(Brut!FQ40,Semaines!$B$2:$L$523,11,FALSE),IF($AE40=2015,VLOOKUP(Brut!FQ40,Semaines!$C$2:$L$523,10,FALSE),IF($AE40=2016,VLOOKUP(Brut!FQ40,Semaines!$D$2:$L$523,9,FALSE),IF($AE40=2017,VLOOKUP(Brut!FQ40,Semaines!$E$2:$L$523,8,FALSE),IF($AE40=2018,VLOOKUP(Brut!FQ40,Semaines!$F$2:$L$523,7,FALSE),IF($AE40=2019,VLOOKUP(Brut!FQ40,Semaines!$G$2:$L$523,6,FALSE),IF($AE40=2020,VLOOKUP(Brut!FQ40,Semaines!$H$2:$L$523,5,FALSE),IF($AE40=2021,VLOOKUP(Brut!FQ40,Semaines!$I$2:$L$523,4,FALSE),IF($AE40=2022,VLOOKUP(Brut!FQ40,Semaines!$J$2:$L$523,3,FALSE),""))))))))))</f>
        <v/>
      </c>
      <c r="FQ40" s="134"/>
      <c r="FR40" s="133"/>
      <c r="FS40" s="208"/>
      <c r="FT40" s="208"/>
      <c r="FU40" s="118" t="str">
        <f>IF($AE40=2013,VLOOKUP(Brut!FW40,Semaines!$A$2:$L$523,11,FALSE),IF($AE40=2014,VLOOKUP(Brut!FW40,Semaines!$B$2:$L$523,10,FALSE),IF($AE40=2015,VLOOKUP(Brut!FW40,Semaines!$C$2:$L$523,9,FALSE),IF($AE40=2016,VLOOKUP(Brut!FW40,Semaines!$D$2:$L$523,8,FALSE),IF($AE40=2017,VLOOKUP(Brut!FW40,Semaines!$E$2:$L$523,7,FALSE),IF($AE40=2018,VLOOKUP(Brut!FW40,Semaines!$F$2:$L$523,6,FALSE),IF($AE40=2019,VLOOKUP(Brut!FW40,Semaines!$G$2:$L$523,5,FALSE),IF($AE40=2020,VLOOKUP(Brut!FW40,Semaines!$H$2:$L$523,4,FALSE),IF($AE40=2021,VLOOKUP(Brut!FW40,Semaines!$I$2:$L$523,3,FALSE),IF($AE40=2022,VLOOKUP(Brut!FW40,Semaines!$J$2:$L$523,2,FALSE),""))))))))))</f>
        <v/>
      </c>
      <c r="FV40" s="119" t="str">
        <f>IF($AE40=2013,VLOOKUP(Brut!FW40,Semaines!$A$2:$L$523,12,FALSE),IF($AE40=2014,VLOOKUP(Brut!FW40,Semaines!$B$2:$L$523,11,FALSE),IF($AE40=2015,VLOOKUP(Brut!FW40,Semaines!$C$2:$L$523,10,FALSE),IF($AE40=2016,VLOOKUP(Brut!FW40,Semaines!$D$2:$L$523,9,FALSE),IF($AE40=2017,VLOOKUP(Brut!FW40,Semaines!$E$2:$L$523,8,FALSE),IF($AE40=2018,VLOOKUP(Brut!FW40,Semaines!$F$2:$L$523,7,FALSE),IF($AE40=2019,VLOOKUP(Brut!FW40,Semaines!$G$2:$L$523,6,FALSE),IF($AE40=2020,VLOOKUP(Brut!FW40,Semaines!$H$2:$L$523,5,FALSE),IF($AE40=2021,VLOOKUP(Brut!FW40,Semaines!$I$2:$L$523,4,FALSE),IF($AE40=2022,VLOOKUP(Brut!FW40,Semaines!$J$2:$L$523,3,FALSE),""))))))))))</f>
        <v/>
      </c>
      <c r="FW40" s="134"/>
      <c r="FX40" s="133"/>
      <c r="FY40" s="118" t="str">
        <f>IF($AE40=2013,VLOOKUP(Brut!GA40,Semaines!$A$2:$L$523,11,FALSE),IF($AE40=2014,VLOOKUP(Brut!GA40,Semaines!$B$2:$L$523,10,FALSE),IF($AE40=2015,VLOOKUP(Brut!GA40,Semaines!$C$2:$L$523,9,FALSE),IF($AE40=2016,VLOOKUP(Brut!GA40,Semaines!$D$2:$L$523,8,FALSE),IF($AE40=2017,VLOOKUP(Brut!GA40,Semaines!$E$2:$L$523,7,FALSE),IF($AE40=2018,VLOOKUP(Brut!GA40,Semaines!$F$2:$L$523,6,FALSE),IF($AE40=2019,VLOOKUP(Brut!GA40,Semaines!$G$2:$L$523,5,FALSE),IF($AE40=2020,VLOOKUP(Brut!GA40,Semaines!$H$2:$L$523,4,FALSE),IF($AE40=2021,VLOOKUP(Brut!GA40,Semaines!$I$2:$L$523,3,FALSE),IF($AE40=2022,VLOOKUP(Brut!GA40,Semaines!$J$2:$L$523,2,FALSE),""))))))))))</f>
        <v/>
      </c>
      <c r="FZ40" s="119" t="str">
        <f>IF($AE40=2013,VLOOKUP(Brut!GA40,Semaines!$A$2:$L$523,12,FALSE),IF($AE40=2014,VLOOKUP(Brut!GA40,Semaines!$B$2:$L$523,11,FALSE),IF($AE40=2015,VLOOKUP(Brut!GA40,Semaines!$C$2:$L$523,10,FALSE),IF($AE40=2016,VLOOKUP(Brut!GA40,Semaines!$D$2:$L$523,9,FALSE),IF($AE40=2017,VLOOKUP(Brut!GA40,Semaines!$E$2:$L$523,8,FALSE),IF($AE40=2018,VLOOKUP(Brut!GA40,Semaines!$F$2:$L$523,7,FALSE),IF($AE40=2019,VLOOKUP(Brut!GA40,Semaines!$G$2:$L$523,6,FALSE),IF($AE40=2020,VLOOKUP(Brut!GA40,Semaines!$H$2:$L$523,5,FALSE),IF($AE40=2021,VLOOKUP(Brut!GA40,Semaines!$I$2:$L$523,4,FALSE),IF($AE40=2022,VLOOKUP(Brut!GA40,Semaines!$J$2:$L$523,3,FALSE),""))))))))))</f>
        <v/>
      </c>
      <c r="GA40" s="134"/>
      <c r="GB40" s="133"/>
      <c r="GC40" s="118" t="str">
        <f>IF($AE40=2013,VLOOKUP(Brut!GE40,Semaines!$A$2:$L$523,11,FALSE),IF($AE40=2014,VLOOKUP(Brut!GE40,Semaines!$B$2:$L$523,10,FALSE),IF($AE40=2015,VLOOKUP(Brut!GE40,Semaines!$C$2:$L$523,9,FALSE),IF($AE40=2016,VLOOKUP(Brut!GE40,Semaines!$D$2:$L$523,8,FALSE),IF($AE40=2017,VLOOKUP(Brut!GE40,Semaines!$E$2:$L$523,7,FALSE),IF($AE40=2018,VLOOKUP(Brut!GE40,Semaines!$F$2:$L$523,6,FALSE),IF($AE40=2019,VLOOKUP(Brut!GE40,Semaines!$G$2:$L$523,5,FALSE),IF($AE40=2020,VLOOKUP(Brut!GE40,Semaines!$H$2:$L$523,4,FALSE),IF($AE40=2021,VLOOKUP(Brut!GE40,Semaines!$I$2:$L$523,3,FALSE),IF($AE40=2022,VLOOKUP(Brut!GE40,Semaines!$J$2:$L$523,2,FALSE),""))))))))))</f>
        <v/>
      </c>
      <c r="GD40" s="119" t="str">
        <f>IF($AE40=2013,VLOOKUP(Brut!GE40,Semaines!$A$2:$L$523,12,FALSE),IF($AE40=2014,VLOOKUP(Brut!GE40,Semaines!$B$2:$L$523,11,FALSE),IF($AE40=2015,VLOOKUP(Brut!GE40,Semaines!$C$2:$L$523,10,FALSE),IF($AE40=2016,VLOOKUP(Brut!GE40,Semaines!$D$2:$L$523,9,FALSE),IF($AE40=2017,VLOOKUP(Brut!GE40,Semaines!$E$2:$L$523,8,FALSE),IF($AE40=2018,VLOOKUP(Brut!GE40,Semaines!$F$2:$L$523,7,FALSE),IF($AE40=2019,VLOOKUP(Brut!GE40,Semaines!$G$2:$L$523,6,FALSE),IF($AE40=2020,VLOOKUP(Brut!GE40,Semaines!$H$2:$L$523,5,FALSE),IF($AE40=2021,VLOOKUP(Brut!GE40,Semaines!$I$2:$L$523,4,FALSE),IF($AE40=2022,VLOOKUP(Brut!GE40,Semaines!$J$2:$L$523,3,FALSE),""))))))))))</f>
        <v/>
      </c>
      <c r="GE40" s="134"/>
      <c r="GF40" s="133"/>
      <c r="GG40" s="208"/>
      <c r="GH40" s="118" t="str">
        <f>IF($AE40=2013,VLOOKUP(Brut!GJ40,Semaines!$A$2:$L$523,11,FALSE),IF($AE40=2014,VLOOKUP(Brut!GJ40,Semaines!$B$2:$L$523,10,FALSE),IF($AE40=2015,VLOOKUP(Brut!GJ40,Semaines!$C$2:$L$523,9,FALSE),IF($AE40=2016,VLOOKUP(Brut!GJ40,Semaines!$D$2:$L$523,8,FALSE),IF($AE40=2017,VLOOKUP(Brut!GJ40,Semaines!$E$2:$L$523,7,FALSE),IF($AE40=2018,VLOOKUP(Brut!GJ40,Semaines!$F$2:$L$523,6,FALSE),IF($AE40=2019,VLOOKUP(Brut!GJ40,Semaines!$G$2:$L$523,5,FALSE),IF($AE40=2020,VLOOKUP(Brut!GJ40,Semaines!$H$2:$L$523,4,FALSE),IF($AE40=2021,VLOOKUP(Brut!GJ40,Semaines!$I$2:$L$523,3,FALSE),IF($AE40=2022,VLOOKUP(Brut!GJ40,Semaines!$J$2:$L$523,2,FALSE),""))))))))))</f>
        <v/>
      </c>
      <c r="GI40" s="119" t="str">
        <f>IF($AE40=2013,VLOOKUP(Brut!GJ40,Semaines!$A$2:$L$523,12,FALSE),IF($AE40=2014,VLOOKUP(Brut!GJ40,Semaines!$B$2:$L$523,11,FALSE),IF($AE40=2015,VLOOKUP(Brut!GJ40,Semaines!$C$2:$L$523,10,FALSE),IF($AE40=2016,VLOOKUP(Brut!GJ40,Semaines!$D$2:$L$523,9,FALSE),IF($AE40=2017,VLOOKUP(Brut!GJ40,Semaines!$E$2:$L$523,8,FALSE),IF($AE40=2018,VLOOKUP(Brut!GJ40,Semaines!$F$2:$L$523,7,FALSE),IF($AE40=2019,VLOOKUP(Brut!GJ40,Semaines!$G$2:$L$523,6,FALSE),IF($AE40=2020,VLOOKUP(Brut!GJ40,Semaines!$H$2:$L$523,5,FALSE),IF($AE40=2021,VLOOKUP(Brut!GJ40,Semaines!$I$2:$L$523,4,FALSE),IF($AE40=2022,VLOOKUP(Brut!GJ40,Semaines!$J$2:$L$523,3,FALSE),""))))))))))</f>
        <v/>
      </c>
      <c r="GJ40" s="134"/>
      <c r="GK40" s="133"/>
      <c r="GL40" s="118" t="str">
        <f>IF($AE40=2013,VLOOKUP(Brut!GN40,Semaines!$A$2:$L$523,11,FALSE),IF($AE40=2014,VLOOKUP(Brut!GN40,Semaines!$B$2:$L$523,10,FALSE),IF($AE40=2015,VLOOKUP(Brut!GN40,Semaines!$C$2:$L$523,9,FALSE),IF($AE40=2016,VLOOKUP(Brut!GN40,Semaines!$D$2:$L$523,8,FALSE),IF($AE40=2017,VLOOKUP(Brut!GN40,Semaines!$E$2:$L$523,7,FALSE),IF($AE40=2018,VLOOKUP(Brut!GN40,Semaines!$F$2:$L$523,6,FALSE),IF($AE40=2019,VLOOKUP(Brut!GN40,Semaines!$G$2:$L$523,5,FALSE),IF($AE40=2020,VLOOKUP(Brut!GN40,Semaines!$H$2:$L$523,4,FALSE),IF($AE40=2021,VLOOKUP(Brut!GN40,Semaines!$I$2:$L$523,3,FALSE),IF($AE40=2022,VLOOKUP(Brut!GN40,Semaines!$J$2:$L$523,2,FALSE),""))))))))))</f>
        <v/>
      </c>
      <c r="GM40" s="119" t="str">
        <f>IF($AE40=2013,VLOOKUP(Brut!GN40,Semaines!$A$2:$L$523,12,FALSE),IF($AE40=2014,VLOOKUP(Brut!GN40,Semaines!$B$2:$L$523,11,FALSE),IF($AE40=2015,VLOOKUP(Brut!GN40,Semaines!$C$2:$L$523,10,FALSE),IF($AE40=2016,VLOOKUP(Brut!GN40,Semaines!$D$2:$L$523,9,FALSE),IF($AE40=2017,VLOOKUP(Brut!GN40,Semaines!$E$2:$L$523,8,FALSE),IF($AE40=2018,VLOOKUP(Brut!GN40,Semaines!$F$2:$L$523,7,FALSE),IF($AE40=2019,VLOOKUP(Brut!GN40,Semaines!$G$2:$L$523,6,FALSE),IF($AE40=2020,VLOOKUP(Brut!GN40,Semaines!$H$2:$L$523,5,FALSE),IF($AE40=2021,VLOOKUP(Brut!GN40,Semaines!$I$2:$L$523,4,FALSE),IF($AE40=2022,VLOOKUP(Brut!GN40,Semaines!$J$2:$L$523,3,FALSE),""))))))))))</f>
        <v/>
      </c>
      <c r="GN40" s="134"/>
      <c r="GO40" s="133"/>
      <c r="GP40" s="210"/>
      <c r="GQ40" s="211"/>
      <c r="GR40" s="210"/>
      <c r="GS40" s="209"/>
      <c r="GT40" s="211"/>
      <c r="GU40" s="209"/>
      <c r="GV40" s="118" t="str">
        <f>IF($AE40=2013,VLOOKUP(Brut!GX40,Semaines!$A$2:$L$523,11,FALSE),IF($AE40=2014,VLOOKUP(Brut!GX40,Semaines!$B$2:$L$523,10,FALSE),IF($AE40=2015,VLOOKUP(Brut!GX40,Semaines!$C$2:$L$523,9,FALSE),IF($AE40=2016,VLOOKUP(Brut!GX40,Semaines!$D$2:$L$523,8,FALSE),IF($AE40=2017,VLOOKUP(Brut!GX40,Semaines!$E$2:$L$523,7,FALSE),IF($AE40=2018,VLOOKUP(Brut!GX40,Semaines!$F$2:$L$523,6,FALSE),IF($AE40=2019,VLOOKUP(Brut!GX40,Semaines!$G$2:$L$523,5,FALSE),IF($AE40=2020,VLOOKUP(Brut!GX40,Semaines!$H$2:$L$523,4,FALSE),IF($AE40=2021,VLOOKUP(Brut!GX40,Semaines!$I$2:$L$523,3,FALSE),IF($AE40=2022,VLOOKUP(Brut!GX40,Semaines!$J$2:$L$523,2,FALSE),""))))))))))</f>
        <v/>
      </c>
      <c r="GW40" s="119" t="str">
        <f>IF($AE40=2013,VLOOKUP(Brut!GX40,Semaines!$A$2:$L$523,12,FALSE),IF($AE40=2014,VLOOKUP(Brut!GX40,Semaines!$B$2:$L$523,11,FALSE),IF($AE40=2015,VLOOKUP(Brut!GX40,Semaines!$C$2:$L$523,10,FALSE),IF($AE40=2016,VLOOKUP(Brut!GX40,Semaines!$D$2:$L$523,9,FALSE),IF($AE40=2017,VLOOKUP(Brut!GX40,Semaines!$E$2:$L$523,8,FALSE),IF($AE40=2018,VLOOKUP(Brut!GX40,Semaines!$F$2:$L$523,7,FALSE),IF($AE40=2019,VLOOKUP(Brut!GX40,Semaines!$G$2:$L$523,6,FALSE),IF($AE40=2020,VLOOKUP(Brut!GX40,Semaines!$H$2:$L$523,5,FALSE),IF($AE40=2021,VLOOKUP(Brut!GX40,Semaines!$I$2:$L$523,4,FALSE),IF($AE40=2022,VLOOKUP(Brut!GX40,Semaines!$J$2:$L$523,3,FALSE),""))))))))))</f>
        <v/>
      </c>
      <c r="GX40" s="134"/>
      <c r="GY40" s="133"/>
      <c r="GZ40" s="208"/>
      <c r="HA40" s="214"/>
      <c r="HB40" s="215"/>
      <c r="HC40" s="182"/>
      <c r="HD40" s="209"/>
      <c r="HE40" s="208"/>
      <c r="HF40" s="118" t="str">
        <f>IF($AE40=2013,VLOOKUP(Brut!HH40,Semaines!$A$2:$L$523,11,FALSE),IF($AE40=2014,VLOOKUP(Brut!HH40,Semaines!$B$2:$L$523,10,FALSE),IF($AE40=2015,VLOOKUP(Brut!HH40,Semaines!$C$2:$L$523,9,FALSE),IF($AE40=2016,VLOOKUP(Brut!HH40,Semaines!$D$2:$L$523,8,FALSE),IF($AE40=2017,VLOOKUP(Brut!HH40,Semaines!$E$2:$L$523,7,FALSE),IF($AE40=2018,VLOOKUP(Brut!HH40,Semaines!$F$2:$L$523,6,FALSE),IF($AE40=2019,VLOOKUP(Brut!HH40,Semaines!$G$2:$L$523,5,FALSE),IF($AE40=2020,VLOOKUP(Brut!HH40,Semaines!$H$2:$L$523,4,FALSE),IF($AE40=2021,VLOOKUP(Brut!HH40,Semaines!$I$2:$L$523,3,FALSE),IF($AE40=2022,VLOOKUP(Brut!HH40,Semaines!$J$2:$L$523,2,FALSE),""))))))))))</f>
        <v/>
      </c>
      <c r="HG40" s="119" t="str">
        <f>IF($AE40=2013,VLOOKUP(Brut!HH40,Semaines!$A$2:$L$523,12,FALSE),IF($AE40=2014,VLOOKUP(Brut!HH40,Semaines!$B$2:$L$523,11,FALSE),IF($AE40=2015,VLOOKUP(Brut!HH40,Semaines!$C$2:$L$523,10,FALSE),IF($AE40=2016,VLOOKUP(Brut!HH40,Semaines!$D$2:$L$523,9,FALSE),IF($AE40=2017,VLOOKUP(Brut!HH40,Semaines!$E$2:$L$523,8,FALSE),IF($AE40=2018,VLOOKUP(Brut!HH40,Semaines!$F$2:$L$523,7,FALSE),IF($AE40=2019,VLOOKUP(Brut!HH40,Semaines!$G$2:$L$523,6,FALSE),IF($AE40=2020,VLOOKUP(Brut!HH40,Semaines!$H$2:$L$523,5,FALSE),IF($AE40=2021,VLOOKUP(Brut!HH40,Semaines!$I$2:$L$523,4,FALSE),IF($AE40=2022,VLOOKUP(Brut!HH40,Semaines!$J$2:$L$523,3,FALSE),""))))))))))</f>
        <v/>
      </c>
      <c r="HH40" s="134"/>
      <c r="HI40" s="133"/>
      <c r="HJ40" s="210"/>
      <c r="HK40" s="209"/>
      <c r="HL40" s="118" t="str">
        <f>IF($AE40=2013,VLOOKUP(Brut!HN40,Semaines!$A$2:$L$523,11,FALSE),IF($AE40=2014,VLOOKUP(Brut!HN40,Semaines!$B$2:$L$523,10,FALSE),IF($AE40=2015,VLOOKUP(Brut!HN40,Semaines!$C$2:$L$523,9,FALSE),IF($AE40=2016,VLOOKUP(Brut!HN40,Semaines!$D$2:$L$523,8,FALSE),IF($AE40=2017,VLOOKUP(Brut!HN40,Semaines!$E$2:$L$523,7,FALSE),IF($AE40=2018,VLOOKUP(Brut!HN40,Semaines!$F$2:$L$523,6,FALSE),IF($AE40=2019,VLOOKUP(Brut!HN40,Semaines!$G$2:$L$523,5,FALSE),IF($AE40=2020,VLOOKUP(Brut!HN40,Semaines!$H$2:$L$523,4,FALSE),IF($AE40=2021,VLOOKUP(Brut!HN40,Semaines!$I$2:$L$523,3,FALSE),IF($AE40=2022,VLOOKUP(Brut!HN40,Semaines!$J$2:$L$523,2,FALSE),""))))))))))</f>
        <v/>
      </c>
      <c r="HM40" s="119" t="str">
        <f>IF($AE40=2013,VLOOKUP(Brut!HN40,Semaines!$A$2:$L$523,12,FALSE),IF($AE40=2014,VLOOKUP(Brut!HN40,Semaines!$B$2:$L$523,11,FALSE),IF($AE40=2015,VLOOKUP(Brut!HN40,Semaines!$C$2:$L$523,10,FALSE),IF($AE40=2016,VLOOKUP(Brut!HN40,Semaines!$D$2:$L$523,9,FALSE),IF($AE40=2017,VLOOKUP(Brut!HN40,Semaines!$E$2:$L$523,8,FALSE),IF($AE40=2018,VLOOKUP(Brut!HN40,Semaines!$F$2:$L$523,7,FALSE),IF($AE40=2019,VLOOKUP(Brut!HN40,Semaines!$G$2:$L$523,6,FALSE),IF($AE40=2020,VLOOKUP(Brut!HN40,Semaines!$H$2:$L$523,5,FALSE),IF($AE40=2021,VLOOKUP(Brut!HN40,Semaines!$I$2:$L$523,4,FALSE),IF($AE40=2022,VLOOKUP(Brut!HN40,Semaines!$J$2:$L$523,3,FALSE),""))))))))))</f>
        <v/>
      </c>
      <c r="HN40" s="134"/>
      <c r="HO40" s="133"/>
      <c r="HP40" s="210"/>
      <c r="HQ40" s="211"/>
      <c r="HR40" s="210"/>
      <c r="HS40" s="209"/>
      <c r="HT40" s="209"/>
      <c r="HU40" s="208"/>
      <c r="HV40" s="208"/>
      <c r="HW40" s="210"/>
      <c r="HX40" s="209"/>
      <c r="HY40" s="229" t="str">
        <f>IF($AE40=2013,VLOOKUP(Brut!IA40,Semaines!$A$2:$L$523,11,FALSE),IF($AE40=2014,VLOOKUP(Brut!IA40,Semaines!$B$2:$L$523,10,FALSE),IF($AE40=2015,VLOOKUP(Brut!IA40,Semaines!$C$2:$L$523,9,FALSE),IF($AE40=2016,VLOOKUP(Brut!IA40,Semaines!$D$2:$L$523,8,FALSE),IF($AE40=2017,VLOOKUP(Brut!IA40,Semaines!$E$2:$L$523,7,FALSE),IF($AE40=2018,VLOOKUP(Brut!IA40,Semaines!$F$2:$L$523,6,FALSE),IF($AE40=2019,VLOOKUP(Brut!IA40,Semaines!$G$2:$L$523,5,FALSE),IF($AE40=2020,VLOOKUP(Brut!IA40,Semaines!$H$2:$L$523,4,FALSE),IF($AE40=2021,VLOOKUP(Brut!IA40,Semaines!$I$2:$L$523,3,FALSE),IF($AE40=2022,VLOOKUP(Brut!IA40,Semaines!$J$2:$L$523,2,FALSE),""))))))))))</f>
        <v/>
      </c>
      <c r="HZ40" s="119" t="str">
        <f>IF($AE40=2013,VLOOKUP(Brut!IA40,Semaines!$A$2:$L$523,12,FALSE),IF($AE40=2014,VLOOKUP(Brut!IA40,Semaines!$B$2:$L$523,11,FALSE),IF($AE40=2015,VLOOKUP(Brut!IA40,Semaines!$C$2:$L$523,10,FALSE),IF($AE40=2016,VLOOKUP(Brut!IA40,Semaines!$D$2:$L$523,9,FALSE),IF($AE40=2017,VLOOKUP(Brut!IA40,Semaines!$E$2:$L$523,8,FALSE),IF($AE40=2018,VLOOKUP(Brut!IA40,Semaines!$F$2:$L$523,7,FALSE),IF($AE40=2019,VLOOKUP(Brut!IA40,Semaines!$G$2:$L$523,6,FALSE),IF($AE40=2020,VLOOKUP(Brut!IA40,Semaines!$H$2:$L$523,5,FALSE),IF($AE40=2021,VLOOKUP(Brut!IA40,Semaines!$I$2:$L$523,4,FALSE),IF($AE40=2022,VLOOKUP(Brut!IA40,Semaines!$J$2:$L$523,3,FALSE),""))))))))))</f>
        <v/>
      </c>
      <c r="IA40" s="134"/>
      <c r="IB40" s="133"/>
      <c r="IC40" s="118" t="str">
        <f>IF($AE40=2013,VLOOKUP(Brut!IE40,Semaines!$A$2:$L$523,11,FALSE),IF($AE40=2014,VLOOKUP(Brut!IE40,Semaines!$B$2:$L$523,10,FALSE),IF($AE40=2015,VLOOKUP(Brut!IE40,Semaines!$C$2:$L$523,9,FALSE),IF($AE40=2016,VLOOKUP(Brut!IE40,Semaines!$D$2:$L$523,8,FALSE),IF($AE40=2017,VLOOKUP(Brut!IE40,Semaines!$E$2:$L$523,7,FALSE),IF($AE40=2018,VLOOKUP(Brut!IE40,Semaines!$F$2:$L$523,6,FALSE),IF($AE40=2019,VLOOKUP(Brut!IE40,Semaines!$G$2:$L$523,5,FALSE),IF($AE40=2020,VLOOKUP(Brut!IE40,Semaines!$H$2:$L$523,4,FALSE),IF($AE40=2021,VLOOKUP(Brut!IE40,Semaines!$I$2:$L$523,3,FALSE),IF($AE40=2022,VLOOKUP(Brut!IE40,Semaines!$J$2:$L$523,2,FALSE),""))))))))))</f>
        <v/>
      </c>
      <c r="ID40" s="119" t="str">
        <f>IF($AE40=2013,VLOOKUP(Brut!IE40,Semaines!$A$2:$L$523,12,FALSE),IF($AE40=2014,VLOOKUP(Brut!IE40,Semaines!$B$2:$L$523,11,FALSE),IF($AE40=2015,VLOOKUP(Brut!IE40,Semaines!$C$2:$L$523,10,FALSE),IF($AE40=2016,VLOOKUP(Brut!IE40,Semaines!$D$2:$L$523,9,FALSE),IF($AE40=2017,VLOOKUP(Brut!IE40,Semaines!$E$2:$L$523,8,FALSE),IF($AE40=2018,VLOOKUP(Brut!IE40,Semaines!$F$2:$L$523,7,FALSE),IF($AE40=2019,VLOOKUP(Brut!IE40,Semaines!$G$2:$L$523,6,FALSE),IF($AE40=2020,VLOOKUP(Brut!IE40,Semaines!$H$2:$L$523,5,FALSE),IF($AE40=2021,VLOOKUP(Brut!IE40,Semaines!$I$2:$L$523,4,FALSE),IF($AE40=2022,VLOOKUP(Brut!IE40,Semaines!$J$2:$L$523,3,FALSE),""))))))))))</f>
        <v/>
      </c>
      <c r="IE40" s="134"/>
      <c r="IF40" s="133"/>
      <c r="IG40" s="128" t="str">
        <f>IF(Import!AY30=0,"",Import!AY30)</f>
        <v/>
      </c>
      <c r="IH40" s="118" t="str">
        <f t="array" ref="IH40">IFERROR(IF(IG40="",IF(IE40="",IF(IC40="","",IF($AE40=2013,VLOOKUP(Brut!IE40+1,Semaines!$A$2:$L$523,11,FALSE),IF($AE40=2014,VLOOKUP(Brut!IE40+1,Semaines!$B$2:$L$523,10,FALSE),IF($AE40=2015,VLOOKUP(Brut!IE40+1,Semaines!$C$2:$L$523,9,FALSE),IF($AE40=2016,VLOOKUP(Brut!IE40+1,Semaines!$D$2:$L$523,8,FALSE),IF($AE40=2017,VLOOKUP(Brut!IE40+1,Semaines!$E$2:$L$523,7,FALSE),IF($AE40=2018,VLOOKUP(Brut!IE40+1,Semaines!$F$2:$L$523,6,FALSE),IF($AE40=2019,VLOOKUP(Brut!IE40+1,Semaines!$G$2:$L$523,5,FALSE),IF($AE40=2020,VLOOKUP(Brut!IE40+1,Semaines!$H$2:$L$523,4,FALSE),IF($AE40=2021,VLOOKUP(Brut!IE40+1,Semaines!$I$2:$L$523,3,FALSE),IF($AE40=2022,VLOOKUP(Brut!IE40+1,Semaines!$J$2:$L$523,2,FALSE),""))))))))))),IF(IF40="",IF($AE40=2013,VLOOKUP(Brut!IE40+1,Semaines!$A$2:$L$523,11,FALSE),IF($AE40=2014,VLOOKUP(Brut!IE40+1,Semaines!$B$2:$L$523,10,FALSE),IF($AE40=2015,VLOOKUP(Brut!IE40+1,Semaines!$C$2:$L$523,9,FALSE),IF($AE40=2016,VLOOKUP(Brut!IE40+1,Semaines!$D$2:$L$523,8,FALSE),IF($AE40=2017,VLOOKUP(Brut!IE40+1,Semaines!$E$2:$L$523,7,FALSE),IF($AE40=2018,VLOOKUP(Brut!IE40+1,Semaines!$F$2:$L$523,6,FALSE),IF($AE40=2019,VLOOKUP(Brut!IE40+1,Semaines!$G$2:$L$523,5,FALSE),IF($AE40=2020,VLOOKUP(Brut!IE40+1,Semaines!$H$2:$L$523,4,FALSE),IF($AE40=2021,VLOOKUP(Brut!IE40+1,Semaines!$I$2:$L$523,3,FALSE),IF($AE40=2022,VLOOKUP(Brut!IE40+1,Semaines!$J$2:$L$523,2,FALSE),"")))))))))),IF($AE40=2013,VLOOKUP(Brut!IG40+1,Semaines!$A$2:$L$523,11,FALSE),IF($AE40=2014,VLOOKUP(Brut!IG40+1,Semaines!$B$2:$L$523,10,FALSE),IF($AE40=2015,VLOOKUP(Brut!IG40+1,Semaines!$C$2:$L$523,9,FALSE),IF($AE40=2016,VLOOKUP(Brut!IG40+1,Semaines!$D$2:$L$523,8,FALSE),IF($AE40=2017,VLOOKUP(Brut!IG40+1,Semaines!$E$2:$L$523,7,FALSE),IF($AE40=2018,VLOOKUP(Brut!IG40+1,Semaines!$F$2:$L$523,6,FALSE),IF($AE40=2019,VLOOKUP(Brut!IG40+1,Semaines!$G$2:$L$523,5,FALSE),IF($AE40=2020,VLOOKUP(Brut!IG40+1,Semaines!$H$2:$L$523,4,FALSE),IF($AE40=2021,VLOOKUP(Brut!IG40+1,Semaines!$I$2:$L$523,3,FALSE),IF($AE40=2022,VLOOKUP(Brut!IG40+1,Semaines!$J$2:$L$523,2,FALSE),"")))))))))))),_xlfn.ISOWEEKNUM(IG40)),"")</f>
        <v/>
      </c>
      <c r="II40" s="119" t="str">
        <f>IF(IG40="",IF(IF40="",IF(ID40="","",IF($AE40=2013,VLOOKUP(Brut!IJ40,Semaines!$A$2:$L$523,12,FALSE),IF($AE40=2014,VLOOKUP(Brut!IJ40,Semaines!$B$2:$L$523,11,FALSE),IF($AE40=2015,VLOOKUP(Brut!IJ40,Semaines!$C$2:$L$523,10,FALSE),IF($AE40=2016,VLOOKUP(Brut!IJ40,Semaines!$D$2:$L$523,9,FALSE),IF($AE40=2017,VLOOKUP(Brut!IJ40,Semaines!$E$2:$L$523,8,FALSE),IF($AE40=2018,VLOOKUP(Brut!IJ40,Semaines!$F$2:$L$523,7,FALSE),IF($AE40=2019,VLOOKUP(Brut!IJ40,Semaines!$G$2:$L$523,6,FALSE),IF($AE40=2020,VLOOKUP(Brut!IJ40,Semaines!$H$2:$L$523,5,FALSE),IF($AE40=2021,VLOOKUP(Brut!IJ40,Semaines!$I$2:$L$523,4,FALSE),IF($AE40=2022,VLOOKUP(Brut!IJ40,Semaines!$J$2:$L$523,3,FALSE),""))))))))))),IF(IE40="",IF($AE40=2013,VLOOKUP(Brut!IJ40,Semaines!$A$2:$L$523,12,FALSE),IF($AE40=2014,VLOOKUP(Brut!IJ40,Semaines!$B$2:$L$523,11,FALSE),IF($AE40=2015,VLOOKUP(Brut!IJ40,Semaines!$C$2:$L$523,10,FALSE),IF($AE40=2016,VLOOKUP(Brut!IJ40,Semaines!$D$2:$L$523,9,FALSE),IF($AE40=2017,VLOOKUP(Brut!IJ40,Semaines!$E$2:$L$523,8,FALSE),IF($AE40=2018,VLOOKUP(Brut!IJ40,Semaines!$F$2:$L$523,7,FALSE),IF($AE40=2019,VLOOKUP(Brut!IJ40,Semaines!$G$2:$L$523,6,FALSE),IF($AE40=2020,VLOOKUP(Brut!IJ40,Semaines!$H$2:$L$523,5,FALSE),IF($AE40=2021,VLOOKUP(Brut!IJ40,Semaines!$I$2:$L$523,4,FALSE),IF($AE40=2022,VLOOKUP(Brut!IJ40,Semaines!$J$2:$L$523,3,FALSE),"")))))))))),IF(ID40="","",IF($AE40=2013,VLOOKUP(Brut!IJ40,Semaines!$A$2:$L$523,12,FALSE),IF($AE40=2014,VLOOKUP(Brut!IJ40,Semaines!$B$2:$L$523,11,FALSE),IF($AE40=2015,VLOOKUP(Brut!IJ40,Semaines!$C$2:$L$523,10,FALSE),IF($AE40=2016,VLOOKUP(Brut!IJ40,Semaines!$D$2:$L$523,9,FALSE),IF($AE40=2017,VLOOKUP(Brut!IJ40,Semaines!$E$2:$L$523,8,FALSE),IF($AE40=2018,VLOOKUP(Brut!IJ40,Semaines!$F$2:$L$523,7,FALSE),IF($AE40=2019,VLOOKUP(Brut!IJ40,Semaines!$G$2:$L$523,6,FALSE),IF($AE40=2020,VLOOKUP(Brut!IJ40,Semaines!$H$2:$L$523,5,FALSE),IF($AE40=2021,VLOOKUP(Brut!IJ40,Semaines!$I$2:$L$523,4,FALSE),IF($AE40=2022,VLOOKUP(Brut!IJ40,Semaines!$J$2:$L$523,3,FALSE),""))))))))))))),IF(AND(MONTH(IG40)=12,_xlfn.ISOWEEKNUM(IG40)=1),YEAR(IG40)+1,YEAR(IG40)))</f>
        <v/>
      </c>
      <c r="IJ40" s="135"/>
      <c r="IK40" s="136"/>
      <c r="IL40" s="208"/>
      <c r="IM40" s="118" t="str">
        <f>IF($AE40=2013,VLOOKUP(Brut!IO40,Semaines!$A$2:$L$523,11,FALSE),IF($AE40=2014,VLOOKUP(Brut!IO40,Semaines!$B$2:$L$523,10,FALSE),IF($AE40=2015,VLOOKUP(Brut!IO40,Semaines!$C$2:$L$523,9,FALSE),IF($AE40=2016,VLOOKUP(Brut!IO40,Semaines!$D$2:$L$523,8,FALSE),IF($AE40=2017,VLOOKUP(Brut!IO40,Semaines!$E$2:$L$523,7,FALSE),IF($AE40=2018,VLOOKUP(Brut!IO40,Semaines!$F$2:$L$523,6,FALSE),IF($AE40=2019,VLOOKUP(Brut!IO40,Semaines!$G$2:$L$523,5,FALSE),IF($AE40=2020,VLOOKUP(Brut!IO40,Semaines!$H$2:$L$523,4,FALSE),IF($AE40=2021,VLOOKUP(Brut!IO40,Semaines!$I$2:$L$523,3,FALSE),IF($AE40=2022,VLOOKUP(Brut!IO40,Semaines!$J$2:$L$523,2,FALSE),""))))))))))</f>
        <v/>
      </c>
      <c r="IN40" s="119" t="str">
        <f>IF($AE40=2013,VLOOKUP(Brut!IO40,Semaines!$A$2:$L$523,12,FALSE),IF($AE40=2014,VLOOKUP(Brut!IO40,Semaines!$B$2:$L$523,11,FALSE),IF($AE40=2015,VLOOKUP(Brut!IO40,Semaines!$C$2:$L$523,10,FALSE),IF($AE40=2016,VLOOKUP(Brut!IO40,Semaines!$D$2:$L$523,9,FALSE),IF($AE40=2017,VLOOKUP(Brut!IO40,Semaines!$E$2:$L$523,8,FALSE),IF($AE40=2018,VLOOKUP(Brut!IO40,Semaines!$F$2:$L$523,7,FALSE),IF($AE40=2019,VLOOKUP(Brut!IO40,Semaines!$G$2:$L$523,6,FALSE),IF($AE40=2020,VLOOKUP(Brut!IO40,Semaines!$H$2:$L$523,5,FALSE),IF($AE40=2021,VLOOKUP(Brut!IO40,Semaines!$I$2:$L$523,4,FALSE),IF($AE40=2022,VLOOKUP(Brut!IO40,Semaines!$J$2:$L$523,3,FALSE),""))))))))))</f>
        <v/>
      </c>
      <c r="IO40" s="134"/>
      <c r="IP40" s="133"/>
      <c r="IQ40" s="118" t="str">
        <f>IF($AE40=2013,VLOOKUP(Brut!IS40,Semaines!$A$2:$L$523,11,FALSE),IF($AE40=2014,VLOOKUP(Brut!IS40,Semaines!$B$2:$L$523,10,FALSE),IF($AE40=2015,VLOOKUP(Brut!IS40,Semaines!$C$2:$L$523,9,FALSE),IF($AE40=2016,VLOOKUP(Brut!IS40,Semaines!$D$2:$L$523,8,FALSE),IF($AE40=2017,VLOOKUP(Brut!IS40,Semaines!$E$2:$L$523,7,FALSE),IF($AE40=2018,VLOOKUP(Brut!IS40,Semaines!$F$2:$L$523,6,FALSE),IF($AE40=2019,VLOOKUP(Brut!IS40,Semaines!$G$2:$L$523,5,FALSE),IF($AE40=2020,VLOOKUP(Brut!IS40,Semaines!$H$2:$L$523,4,FALSE),IF($AE40=2021,VLOOKUP(Brut!IS40,Semaines!$I$2:$L$523,3,FALSE),IF($AE40=2022,VLOOKUP(Brut!IS40,Semaines!$J$2:$L$523,2,FALSE),""))))))))))</f>
        <v/>
      </c>
      <c r="IR40" s="119" t="str">
        <f>IF($AE40=2013,VLOOKUP(Brut!IS40,Semaines!$A$2:$L$523,12,FALSE),IF($AE40=2014,VLOOKUP(Brut!IS40,Semaines!$B$2:$L$523,11,FALSE),IF($AE40=2015,VLOOKUP(Brut!IS40,Semaines!$C$2:$L$523,10,FALSE),IF($AE40=2016,VLOOKUP(Brut!IS40,Semaines!$D$2:$L$523,9,FALSE),IF($AE40=2017,VLOOKUP(Brut!IS40,Semaines!$E$2:$L$523,8,FALSE),IF($AE40=2018,VLOOKUP(Brut!IS40,Semaines!$F$2:$L$523,7,FALSE),IF($AE40=2019,VLOOKUP(Brut!IS40,Semaines!$G$2:$L$523,6,FALSE),IF($AE40=2020,VLOOKUP(Brut!IS40,Semaines!$H$2:$L$523,5,FALSE),IF($AE40=2021,VLOOKUP(Brut!IS40,Semaines!$I$2:$L$523,4,FALSE),IF($AE40=2022,VLOOKUP(Brut!IS40,Semaines!$J$2:$L$523,3,FALSE),""))))))))))</f>
        <v/>
      </c>
      <c r="IS40" s="134"/>
      <c r="IT40" s="230"/>
      <c r="IU40" s="210"/>
      <c r="IV40" s="209"/>
      <c r="IW40" s="208"/>
      <c r="IX40" s="208"/>
      <c r="IY40" s="118" t="str">
        <f>IF($AE40=2013,VLOOKUP(Brut!JA40,Semaines!$A$2:$L$523,11,FALSE),IF($AE40=2014,VLOOKUP(Brut!JA40,Semaines!$B$2:$L$523,10,FALSE),IF($AE40=2015,VLOOKUP(Brut!JA40,Semaines!$C$2:$L$523,9,FALSE),IF($AE40=2016,VLOOKUP(Brut!JA40,Semaines!$D$2:$L$523,8,FALSE),IF($AE40=2017,VLOOKUP(Brut!JA40,Semaines!$E$2:$L$523,7,FALSE),IF($AE40=2018,VLOOKUP(Brut!JA40,Semaines!$F$2:$L$523,6,FALSE),IF($AE40=2019,VLOOKUP(Brut!JA40,Semaines!$G$2:$L$523,5,FALSE),IF($AE40=2020,VLOOKUP(Brut!JA40,Semaines!$H$2:$L$523,4,FALSE),IF($AE40=2021,VLOOKUP(Brut!JA40,Semaines!$I$2:$L$523,3,FALSE),IF($AE40=2022,VLOOKUP(Brut!JA40,Semaines!$J$2:$L$523,2,FALSE),""))))))))))</f>
        <v/>
      </c>
      <c r="IZ40" s="119" t="str">
        <f>IF($AE40=2013,VLOOKUP(Brut!JA40,Semaines!$A$2:$L$523,12,FALSE),IF($AE40=2014,VLOOKUP(Brut!JA40,Semaines!$B$2:$L$523,11,FALSE),IF($AE40=2015,VLOOKUP(Brut!JA40,Semaines!$C$2:$L$523,10,FALSE),IF($AE40=2016,VLOOKUP(Brut!JA40,Semaines!$D$2:$L$523,9,FALSE),IF($AE40=2017,VLOOKUP(Brut!JA40,Semaines!$E$2:$L$523,8,FALSE),IF($AE40=2018,VLOOKUP(Brut!JA40,Semaines!$F$2:$L$523,7,FALSE),IF($AE40=2019,VLOOKUP(Brut!JA40,Semaines!$G$2:$L$523,6,FALSE),IF($AE40=2020,VLOOKUP(Brut!JA40,Semaines!$H$2:$L$523,5,FALSE),IF($AE40=2021,VLOOKUP(Brut!JA40,Semaines!$I$2:$L$523,4,FALSE),IF($AE40=2022,VLOOKUP(Brut!JA40,Semaines!$J$2:$L$523,3,FALSE),""))))))))))</f>
        <v/>
      </c>
      <c r="JA40" s="134"/>
      <c r="JB40" s="133"/>
      <c r="JC40" s="210"/>
      <c r="JD40" s="211"/>
      <c r="JE40" s="210"/>
      <c r="JF40" s="209"/>
      <c r="JG40" s="208"/>
      <c r="JH40" s="118" t="str">
        <f>IF($AE40=2013,VLOOKUP(Brut!JJ40,Semaines!$A$2:$L$523,11,FALSE),IF($AE40=2014,VLOOKUP(Brut!JJ40,Semaines!$B$2:$L$523,10,FALSE),IF($AE40=2015,VLOOKUP(Brut!JJ40,Semaines!$C$2:$L$523,9,FALSE),IF($AE40=2016,VLOOKUP(Brut!JJ40,Semaines!$D$2:$L$523,8,FALSE),IF($AE40=2017,VLOOKUP(Brut!JJ40,Semaines!$E$2:$L$523,7,FALSE),IF($AE40=2018,VLOOKUP(Brut!JJ40,Semaines!$F$2:$L$523,6,FALSE),IF($AE40=2019,VLOOKUP(Brut!JJ40,Semaines!$G$2:$L$523,5,FALSE),IF($AE40=2020,VLOOKUP(Brut!JJ40,Semaines!$H$2:$L$523,4,FALSE),IF($AE40=2021,VLOOKUP(Brut!JJ40,Semaines!$I$2:$L$523,3,FALSE),IF($AE40=2022,VLOOKUP(Brut!JJ40,Semaines!$J$2:$L$523,2,FALSE),""))))))))))</f>
        <v/>
      </c>
      <c r="JI40" s="119" t="str">
        <f>IF($AE40=2013,VLOOKUP(Brut!JJ40,Semaines!$A$2:$L$523,12,FALSE),IF($AE40=2014,VLOOKUP(Brut!JJ40,Semaines!$B$2:$L$523,11,FALSE),IF($AE40=2015,VLOOKUP(Brut!JJ40,Semaines!$C$2:$L$523,10,FALSE),IF($AE40=2016,VLOOKUP(Brut!JJ40,Semaines!$D$2:$L$523,9,FALSE),IF($AE40=2017,VLOOKUP(Brut!JJ40,Semaines!$E$2:$L$523,8,FALSE),IF($AE40=2018,VLOOKUP(Brut!JJ40,Semaines!$F$2:$L$523,7,FALSE),IF($AE40=2019,VLOOKUP(Brut!JJ40,Semaines!$G$2:$L$523,6,FALSE),IF($AE40=2020,VLOOKUP(Brut!JJ40,Semaines!$H$2:$L$523,5,FALSE),IF($AE40=2021,VLOOKUP(Brut!JJ40,Semaines!$I$2:$L$523,4,FALSE),IF($AE40=2022,VLOOKUP(Brut!JJ40,Semaines!$J$2:$L$523,3,FALSE),""))))))))))</f>
        <v/>
      </c>
      <c r="JJ40" s="134"/>
      <c r="JK40" s="133"/>
      <c r="JL40" s="118" t="str">
        <f>IF($AE40=2013,VLOOKUP(Brut!JN40,Semaines!$A$2:$L$523,11,FALSE),IF($AE40=2014,VLOOKUP(Brut!JN40,Semaines!$B$2:$L$523,10,FALSE),IF($AE40=2015,VLOOKUP(Brut!JN40,Semaines!$C$2:$L$523,9,FALSE),IF($AE40=2016,VLOOKUP(Brut!JN40,Semaines!$D$2:$L$523,8,FALSE),IF($AE40=2017,VLOOKUP(Brut!JN40,Semaines!$E$2:$L$523,7,FALSE),IF($AE40=2018,VLOOKUP(Brut!JN40,Semaines!$F$2:$L$523,6,FALSE),IF($AE40=2019,VLOOKUP(Brut!JN40,Semaines!$G$2:$L$523,5,FALSE),IF($AE40=2020,VLOOKUP(Brut!JN40,Semaines!$H$2:$L$523,4,FALSE),IF($AE40=2021,VLOOKUP(Brut!JN40,Semaines!$I$2:$L$523,3,FALSE),IF($AE40=2022,VLOOKUP(Brut!JN40,Semaines!$J$2:$L$523,2,FALSE),""))))))))))</f>
        <v/>
      </c>
      <c r="JM40" s="119" t="str">
        <f>IF($AE40=2013,VLOOKUP(Brut!JN40,Semaines!$A$2:$L$523,12,FALSE),IF($AE40=2014,VLOOKUP(Brut!JN40,Semaines!$B$2:$L$523,11,FALSE),IF($AE40=2015,VLOOKUP(Brut!JN40,Semaines!$C$2:$L$523,10,FALSE),IF($AE40=2016,VLOOKUP(Brut!JN40,Semaines!$D$2:$L$523,9,FALSE),IF($AE40=2017,VLOOKUP(Brut!JN40,Semaines!$E$2:$L$523,8,FALSE),IF($AE40=2018,VLOOKUP(Brut!JN40,Semaines!$F$2:$L$523,7,FALSE),IF($AE40=2019,VLOOKUP(Brut!JN40,Semaines!$G$2:$L$523,6,FALSE),IF($AE40=2020,VLOOKUP(Brut!JN40,Semaines!$H$2:$L$523,5,FALSE),IF($AE40=2021,VLOOKUP(Brut!JN40,Semaines!$I$2:$L$523,4,FALSE),IF($AE40=2022,VLOOKUP(Brut!JN40,Semaines!$J$2:$L$523,3,FALSE),""))))))))))</f>
        <v/>
      </c>
      <c r="JN40" s="134"/>
      <c r="JO40" s="133"/>
      <c r="JP40" s="128" t="str">
        <f>IF(Import!BC30=0,"",Import!BC30)</f>
        <v/>
      </c>
      <c r="JQ40" s="118" t="str">
        <f t="array" ref="JQ40">IFERROR(IF(JP40="",IF(JN40="",IF(JL40="","",IF($AE40=2013,VLOOKUP(Brut!JN40+1,Semaines!$A$2:$L$523,11,FALSE),IF($AE40=2014,VLOOKUP(Brut!JN40+1,Semaines!$B$2:$L$523,10,FALSE),IF($AE40=2015,VLOOKUP(Brut!JN40+1,Semaines!$C$2:$L$523,9,FALSE),IF($AE40=2016,VLOOKUP(Brut!JN40+1,Semaines!$D$2:$L$523,8,FALSE),IF($AE40=2017,VLOOKUP(Brut!JN40+1,Semaines!$E$2:$L$523,7,FALSE),IF($AE40=2018,VLOOKUP(Brut!JN40+1,Semaines!$F$2:$L$523,6,FALSE),IF($AE40=2019,VLOOKUP(Brut!JN40+1,Semaines!$G$2:$L$523,5,FALSE),IF($AE40=2020,VLOOKUP(Brut!JN40+1,Semaines!$H$2:$L$523,4,FALSE),IF($AE40=2021,VLOOKUP(Brut!JN40+1,Semaines!$I$2:$L$523,3,FALSE),IF($AE40=2022,VLOOKUP(Brut!JN40+1,Semaines!$J$2:$L$523,2,FALSE),""))))))))))),IF(JO40="",IF($AE40=2013,VLOOKUP(Brut!JN40+1,Semaines!$A$2:$L$523,11,FALSE),IF($AE40=2014,VLOOKUP(Brut!JN40+1,Semaines!$B$2:$L$523,10,FALSE),IF($AE40=2015,VLOOKUP(Brut!JN40+1,Semaines!$C$2:$L$523,9,FALSE),IF($AE40=2016,VLOOKUP(Brut!JN40+1,Semaines!$D$2:$L$523,8,FALSE),IF($AE40=2017,VLOOKUP(Brut!JN40+1,Semaines!$E$2:$L$523,7,FALSE),IF($AE40=2018,VLOOKUP(Brut!JN40+1,Semaines!$F$2:$L$523,6,FALSE),IF($AE40=2019,VLOOKUP(Brut!JN40+1,Semaines!$G$2:$L$523,5,FALSE),IF($AE40=2020,VLOOKUP(Brut!JN40+1,Semaines!$H$2:$L$523,4,FALSE),IF($AE40=2021,VLOOKUP(Brut!JN40+1,Semaines!$I$2:$L$523,3,FALSE),IF($AE40=2022,VLOOKUP(Brut!JN40+1,Semaines!$J$2:$L$523,2,FALSE),"")))))))))),IF($AE40=2013,VLOOKUP(Brut!JP40+1,Semaines!$A$2:$L$523,11,FALSE),IF($AE40=2014,VLOOKUP(Brut!JP40+1,Semaines!$B$2:$L$523,10,FALSE),IF($AE40=2015,VLOOKUP(Brut!JP40+1,Semaines!$C$2:$L$523,9,FALSE),IF($AE40=2016,VLOOKUP(Brut!JP40+1,Semaines!$D$2:$L$523,8,FALSE),IF($AE40=2017,VLOOKUP(Brut!JP40+1,Semaines!$E$2:$L$523,7,FALSE),IF($AE40=2018,VLOOKUP(Brut!JP40+1,Semaines!$F$2:$L$523,6,FALSE),IF($AE40=2019,VLOOKUP(Brut!JP40+1,Semaines!$G$2:$L$523,5,FALSE),IF($AE40=2020,VLOOKUP(Brut!JP40+1,Semaines!$H$2:$L$523,4,FALSE),IF($AE40=2021,VLOOKUP(Brut!JP40+1,Semaines!$I$2:$L$523,3,FALSE),IF($AE40=2022,VLOOKUP(Brut!JP40+1,Semaines!$J$2:$L$523,2,FALSE),"")))))))))))),_xlfn.ISOWEEKNUM(JP40)),"")</f>
        <v/>
      </c>
      <c r="JR40" s="119" t="str">
        <f>IF(JP40="",IF(JO40="",IF(JM40="","",IF($AE40=2013,VLOOKUP(Brut!JS40,Semaines!$A$2:$L$523,12,FALSE),IF($AE40=2014,VLOOKUP(Brut!JS40,Semaines!$B$2:$L$523,11,FALSE),IF($AE40=2015,VLOOKUP(Brut!JS40,Semaines!$C$2:$L$523,10,FALSE),IF($AE40=2016,VLOOKUP(Brut!JS40,Semaines!$D$2:$L$523,9,FALSE),IF($AE40=2017,VLOOKUP(Brut!JS40,Semaines!$E$2:$L$523,8,FALSE),IF($AE40=2018,VLOOKUP(Brut!JS40,Semaines!$F$2:$L$523,7,FALSE),IF($AE40=2019,VLOOKUP(Brut!JS40,Semaines!$G$2:$L$523,6,FALSE),IF($AE40=2020,VLOOKUP(Brut!JS40,Semaines!$H$2:$L$523,5,FALSE),IF($AE40=2021,VLOOKUP(Brut!JS40,Semaines!$I$2:$L$523,4,FALSE),IF($AE40=2022,VLOOKUP(Brut!JS40,Semaines!$J$2:$L$523,3,FALSE),""))))))))))),IF(JN40="",IF($AE40=2013,VLOOKUP(Brut!JS40,Semaines!$A$2:$L$523,12,FALSE),IF($AE40=2014,VLOOKUP(Brut!JS40,Semaines!$B$2:$L$523,11,FALSE),IF($AE40=2015,VLOOKUP(Brut!JS40,Semaines!$C$2:$L$523,10,FALSE),IF($AE40=2016,VLOOKUP(Brut!JS40,Semaines!$D$2:$L$523,9,FALSE),IF($AE40=2017,VLOOKUP(Brut!JS40,Semaines!$E$2:$L$523,8,FALSE),IF($AE40=2018,VLOOKUP(Brut!JS40,Semaines!$F$2:$L$523,7,FALSE),IF($AE40=2019,VLOOKUP(Brut!JS40,Semaines!$G$2:$L$523,6,FALSE),IF($AE40=2020,VLOOKUP(Brut!JS40,Semaines!$H$2:$L$523,5,FALSE),IF($AE40=2021,VLOOKUP(Brut!JS40,Semaines!$I$2:$L$523,4,FALSE),IF($AE40=2022,VLOOKUP(Brut!JS40,Semaines!$J$2:$L$523,3,FALSE),"")))))))))),IF(JM40="","",IF($AE40=2013,VLOOKUP(Brut!JS40,Semaines!$A$2:$L$523,12,FALSE),IF($AE40=2014,VLOOKUP(Brut!JS40,Semaines!$B$2:$L$523,11,FALSE),IF($AE40=2015,VLOOKUP(Brut!JS40,Semaines!$C$2:$L$523,10,FALSE),IF($AE40=2016,VLOOKUP(Brut!JS40,Semaines!$D$2:$L$523,9,FALSE),IF($AE40=2017,VLOOKUP(Brut!JS40,Semaines!$E$2:$L$523,8,FALSE),IF($AE40=2018,VLOOKUP(Brut!JS40,Semaines!$F$2:$L$523,7,FALSE),IF($AE40=2019,VLOOKUP(Brut!JS40,Semaines!$G$2:$L$523,6,FALSE),IF($AE40=2020,VLOOKUP(Brut!JS40,Semaines!$H$2:$L$523,5,FALSE),IF($AE40=2021,VLOOKUP(Brut!JS40,Semaines!$I$2:$L$523,4,FALSE),IF($AE40=2022,VLOOKUP(Brut!JS40,Semaines!$J$2:$L$523,3,FALSE),""))))))))))))),IF(AND(MONTH(JP40)=12,_xlfn.ISOWEEKNUM(JP40)=1),YEAR(JP40)+1,YEAR(JP40)))</f>
        <v/>
      </c>
      <c r="JS40" s="224" t="str">
        <f>IFERROR(IF(JP40="",IF(AND(Brut!W40&lt;&gt;"Pas ouvert",Brut!W40&lt;&gt;"Annulé"),IF(Brut!JP40="",SUM(Brut!JN40-Brut!AD40),SUM(Brut!JP40-Brut!AD40)),IF(Brut!W40="Annulé","Annulé","Pas ouvert")),SUM(Brut!JU40-Brut!AD40)),"")</f>
        <v>Annulé</v>
      </c>
      <c r="JT40" s="225" t="str">
        <f>IF(OR(JS40="Annulé",JS40=""),"",IF(JS40="Pas ouvert",IF(JQ40="","",INT(SUM(Brut!JU40-Brut!AD40)/4)),INT(JS40/4)))</f>
        <v/>
      </c>
      <c r="JU40" s="226" t="str">
        <f t="shared" si="16"/>
        <v/>
      </c>
      <c r="JV40" s="227" t="str">
        <f>IF(OR(JS40="Annulé",JS40=""),"",IF(JS40="Pas ouvert",IF(JQ40="","",SUM(Brut!JU40-Brut!AD40)-(JT40*4)),IF(JS40-(JT40*4)=0,"",JS40-(JT40*4))))</f>
        <v/>
      </c>
      <c r="JW40" s="228" t="str">
        <f t="shared" si="17"/>
        <v/>
      </c>
      <c r="JY40" s="208"/>
    </row>
    <row r="41" spans="1:285" x14ac:dyDescent="0.3">
      <c r="A41" s="235" t="str">
        <f>IF(Import!A31=0,"",Import!A31)</f>
        <v>30</v>
      </c>
      <c r="B41" s="236" t="str">
        <f>IF(Import!D31=0,"",Import!D31)</f>
        <v>30</v>
      </c>
      <c r="C41" s="236" t="str">
        <f>IF(Import!E31=0,"",Import!E31)</f>
        <v/>
      </c>
      <c r="D41" s="237" t="str">
        <f t="shared" si="11"/>
        <v/>
      </c>
      <c r="E41" s="236" t="str">
        <f>IF(Import!I31=0,"",Import!I31)</f>
        <v/>
      </c>
      <c r="F41" s="236" t="str">
        <f>IF(Import!J31="","",Import!J31)</f>
        <v/>
      </c>
      <c r="G41" s="236" t="str">
        <f>IF(Import!K31="","",Import!K31)</f>
        <v/>
      </c>
      <c r="H41" s="238" t="str">
        <f>IF(Import!L31=0,"",Import!L31)</f>
        <v>17</v>
      </c>
      <c r="I41" s="236" t="str">
        <f>IF(Import!N31=0,"",Import!N31)</f>
        <v/>
      </c>
      <c r="J41" s="239"/>
      <c r="K41" s="130">
        <f>IF(Import!O31=0,"",Import!O31)</f>
        <v>41571</v>
      </c>
      <c r="L41" s="130" t="str">
        <f>IF(Import!P31=0,"",Import!P31)</f>
        <v/>
      </c>
      <c r="M41" s="233" t="str">
        <f>IF(L41&lt;&gt;"","Annulé",IF(Import!R31=0,"",Import!R31))</f>
        <v/>
      </c>
      <c r="N41" s="233">
        <f>IF(L41&lt;&gt;"","Annulé",IF(Import!S31=0,"",Import!S31))</f>
        <v>100000</v>
      </c>
      <c r="O41" s="233" t="str">
        <f>IF(N41="Annulé","Annulé",IF(Import!T31=0,"",Import!T31))</f>
        <v/>
      </c>
      <c r="P41" s="130">
        <f>IF(Import!U31=0,IF($L41&lt;&gt;"","Annulé",IF($K41="","","En attente")),Import!U31)</f>
        <v>41578</v>
      </c>
      <c r="Q41" s="130">
        <f>IF(Import!V31=0,IF($L41&lt;&gt;"","Annulé",IF($K41="","","En attente")),Import!V31)</f>
        <v>41717</v>
      </c>
      <c r="R41" s="130">
        <f>IF(Import!W31=0,IF($L41&lt;&gt;"","Annulé",IF($K41="","","En attente")),Import!W31)</f>
        <v>41687</v>
      </c>
      <c r="S41" s="130">
        <f>IF(Import!X31=0,IF($L41&lt;&gt;"","Annulé",IF($K41="","","En attente")),Import!X31)</f>
        <v>41729</v>
      </c>
      <c r="T41" s="130">
        <f>IF(Import!Y31=0,IF($L41&lt;&gt;"","Annulé",IF($K41="","","En attente")),Import!Y31)</f>
        <v>41688</v>
      </c>
      <c r="U41" s="130" t="str">
        <f>IF(Import!Z31=0,IF($L41&lt;&gt;"","Annulé",IF($K41="","","En attente")),Import!Z31)</f>
        <v>En attente</v>
      </c>
      <c r="V41" s="131"/>
      <c r="W41" s="130">
        <f>IF($L41&lt;&gt;"","Annulé",IF(Import!AA31=0,IF(K41="","","Pas ouvert"),Import!AA31))</f>
        <v>41779</v>
      </c>
      <c r="X41" s="130">
        <f>IF($L41&lt;&gt;"","Annulé",IF(Import!AB31=0,IF($W41&lt;&gt;"",IF(W41="Pas ouvert","Pas ouvert","En cours"),""),Import!AB31))</f>
        <v>42086</v>
      </c>
      <c r="Y41" s="233">
        <f>IF($L41&lt;&gt;"","Annulé",IF(Import!AC31=0,"",Import!AC31))</f>
        <v>98758</v>
      </c>
      <c r="Z41" s="233">
        <f>IF($L41&lt;&gt;"","Annulé",IF(Import!AD31=0,"",Import!AD31))</f>
        <v>13018.28</v>
      </c>
      <c r="AA41" s="234">
        <f t="shared" si="12"/>
        <v>21</v>
      </c>
      <c r="AB41" s="129">
        <f t="shared" si="13"/>
        <v>2014</v>
      </c>
      <c r="AC41" s="207"/>
      <c r="AD41" s="231">
        <f t="shared" si="14"/>
        <v>21</v>
      </c>
      <c r="AE41" s="232">
        <f t="shared" si="15"/>
        <v>2014</v>
      </c>
      <c r="AF41" s="128">
        <f>IF(Import!AE31=0,"",Import!AE31)</f>
        <v>41786</v>
      </c>
      <c r="AG41" s="211"/>
      <c r="AH41" s="209"/>
      <c r="AI41" s="208"/>
      <c r="AJ41" s="118">
        <f>IF($AE41=2013,VLOOKUP(Brut!AJ41,Semaines!$A$2:$L$523,11,FALSE),IF($AE41=2014,VLOOKUP(Brut!AJ41,Semaines!$B$2:$L$523,10,FALSE),IF($AE41=2015,VLOOKUP(Brut!AJ41,Semaines!$C$2:$L$523,9,FALSE),IF($AE41=2016,VLOOKUP(Brut!AJ41,Semaines!$D$2:$L$523,8,FALSE),IF($AE41=2017,VLOOKUP(Brut!AJ41,Semaines!$E$2:$L$523,7,FALSE),IF($AE41=2018,VLOOKUP(Brut!AJ41,Semaines!$F$2:$L$523,6,FALSE),IF($AE41=2019,VLOOKUP(Brut!AJ41,Semaines!$G$2:$L$523,5,FALSE),IF($AE41=2020,VLOOKUP(Brut!AJ41,Semaines!$H$2:$L$523,4,FALSE),IF($AE41=2021,VLOOKUP(Brut!AJ41,Semaines!$I$2:$L$523,3,FALSE),IF($AE41=2022,VLOOKUP(Brut!AJ41,Semaines!$J$2:$L$523,2,FALSE),""))))))))))</f>
        <v>22</v>
      </c>
      <c r="AK41" s="119">
        <f>IF($AE41=2013,VLOOKUP(Brut!AJ41,Semaines!$A$2:$L$523,12,FALSE),IF($AE41=2014,VLOOKUP(Brut!AJ41,Semaines!$B$2:$L$523,11,FALSE),IF($AE41=2015,VLOOKUP(Brut!AJ41,Semaines!$C$2:$L$523,10,FALSE),IF($AE41=2016,VLOOKUP(Brut!AJ41,Semaines!$D$2:$L$523,9,FALSE),IF($AE41=2017,VLOOKUP(Brut!AJ41,Semaines!$E$2:$L$523,8,FALSE),IF($AE41=2018,VLOOKUP(Brut!AJ41,Semaines!$F$2:$L$523,7,FALSE),IF($AE41=2019,VLOOKUP(Brut!AJ41,Semaines!$G$2:$L$523,6,FALSE),IF($AE41=2020,VLOOKUP(Brut!AJ41,Semaines!$H$2:$L$523,5,FALSE),IF($AE41=2021,VLOOKUP(Brut!AJ41,Semaines!$I$2:$L$523,4,FALSE),IF($AE41=2022,VLOOKUP(Brut!AJ41,Semaines!$J$2:$L$523,3,FALSE),""))))))))))</f>
        <v>2014</v>
      </c>
      <c r="AL41" s="132"/>
      <c r="AM41" s="133"/>
      <c r="AN41" s="128">
        <f>IF(Import!AI31=0,"",Import!AI31)</f>
        <v>41786</v>
      </c>
      <c r="AO41" s="118">
        <f t="array" ref="AO41">IFERROR(IF(AN41="",IF(AL41="",IF(AJ41="","",IF($AE41=2013,VLOOKUP(Brut!AJ41+1,Semaines!$A$2:$L$523,11,FALSE),IF($AE41=2014,VLOOKUP(Brut!AJ41+1,Semaines!$B$2:$L$523,10,FALSE),IF($AE41=2015,VLOOKUP(Brut!AJ41+1,Semaines!$C$2:$L$523,9,FALSE),IF($AE41=2016,VLOOKUP(Brut!AJ41+1,Semaines!$D$2:$L$523,8,FALSE),IF($AE41=2017,VLOOKUP(Brut!AJ41+1,Semaines!$E$2:$L$523,7,FALSE),IF($AE41=2018,VLOOKUP(Brut!AJ41+1,Semaines!$F$2:$L$523,6,FALSE),IF($AE41=2019,VLOOKUP(Brut!AJ41+1,Semaines!$G$2:$L$523,5,FALSE),IF($AE41=2020,VLOOKUP(Brut!AJ41+1,Semaines!$H$2:$L$523,4,FALSE),IF($AE41=2021,VLOOKUP(Brut!AJ41+1,Semaines!$I$2:$L$523,3,FALSE),IF($AE41=2022,VLOOKUP(Brut!AJ41+1,Semaines!$J$2:$L$523,2,FALSE),""))))))))))),IF(AM41="",IF($AE41=2013,VLOOKUP(Brut!AJ41+1,Semaines!$A$2:$L$523,11,FALSE),IF($AE41=2014,VLOOKUP(Brut!AJ41+1,Semaines!$B$2:$L$523,10,FALSE),IF($AE41=2015,VLOOKUP(Brut!AJ41+1,Semaines!$C$2:$L$523,9,FALSE),IF($AE41=2016,VLOOKUP(Brut!AJ41+1,Semaines!$D$2:$L$523,8,FALSE),IF($AE41=2017,VLOOKUP(Brut!AJ41+1,Semaines!$E$2:$L$523,7,FALSE),IF($AE41=2018,VLOOKUP(Brut!AJ41+1,Semaines!$F$2:$L$523,6,FALSE),IF($AE41=2019,VLOOKUP(Brut!AJ41+1,Semaines!$G$2:$L$523,5,FALSE),IF($AE41=2020,VLOOKUP(Brut!AJ41+1,Semaines!$H$2:$L$523,4,FALSE),IF($AE41=2021,VLOOKUP(Brut!AJ41+1,Semaines!$I$2:$L$523,3,FALSE),IF($AE41=2022,VLOOKUP(Brut!AJ41+1,Semaines!$J$2:$L$523,2,FALSE),"")))))))))),IF($AE41=2013,VLOOKUP(Brut!AL41+1,Semaines!$A$2:$L$523,11,FALSE),IF($AE41=2014,VLOOKUP(Brut!AL41+1,Semaines!$B$2:$L$523,10,FALSE),IF($AE41=2015,VLOOKUP(Brut!AL41+1,Semaines!$C$2:$L$523,9,FALSE),IF($AE41=2016,VLOOKUP(Brut!AL41+1,Semaines!$D$2:$L$523,8,FALSE),IF($AE41=2017,VLOOKUP(Brut!AL41+1,Semaines!$E$2:$L$523,7,FALSE),IF($AE41=2018,VLOOKUP(Brut!AL41+1,Semaines!$F$2:$L$523,6,FALSE),IF($AE41=2019,VLOOKUP(Brut!AL41+1,Semaines!$G$2:$L$523,5,FALSE),IF($AE41=2020,VLOOKUP(Brut!AL41+1,Semaines!$H$2:$L$523,4,FALSE),IF($AE41=2021,VLOOKUP(Brut!AL41+1,Semaines!$I$2:$L$523,3,FALSE),IF($AE41=2022,VLOOKUP(Brut!AL41+1,Semaines!$J$2:$L$523,2,FALSE),"")))))))))))),_xlfn.ISOWEEKNUM(AN41)),"")</f>
        <v>22</v>
      </c>
      <c r="AP41" s="119">
        <f>IF(AN41="",IF(AM41="",IF(AK41="","",IF($AE41=2013,VLOOKUP(Brut!AO41,Semaines!$A$2:$L$523,12,FALSE),IF($AE41=2014,VLOOKUP(Brut!AO41,Semaines!$B$2:$L$523,11,FALSE),IF($AE41=2015,VLOOKUP(Brut!AO41,Semaines!$C$2:$L$523,10,FALSE),IF($AE41=2016,VLOOKUP(Brut!AO41,Semaines!$D$2:$L$523,9,FALSE),IF($AE41=2017,VLOOKUP(Brut!AO41,Semaines!$E$2:$L$523,8,FALSE),IF($AE41=2018,VLOOKUP(Brut!AO41,Semaines!$F$2:$L$523,7,FALSE),IF($AE41=2019,VLOOKUP(Brut!AO41,Semaines!$G$2:$L$523,6,FALSE),IF($AE41=2020,VLOOKUP(Brut!AO41,Semaines!$H$2:$L$523,5,FALSE),IF($AE41=2021,VLOOKUP(Brut!AO41,Semaines!$I$2:$L$523,4,FALSE),IF($AE41=2022,VLOOKUP(Brut!AO41,Semaines!$J$2:$L$523,3,FALSE),""))))))))))),IF(AL41="",IF($AE41=2013,VLOOKUP(Brut!AO41,Semaines!$A$2:$L$523,12,FALSE),IF($AE41=2014,VLOOKUP(Brut!AO41,Semaines!$B$2:$L$523,11,FALSE),IF($AE41=2015,VLOOKUP(Brut!AO41,Semaines!$C$2:$L$523,10,FALSE),IF($AE41=2016,VLOOKUP(Brut!AO41,Semaines!$D$2:$L$523,9,FALSE),IF($AE41=2017,VLOOKUP(Brut!AO41,Semaines!$E$2:$L$523,8,FALSE),IF($AE41=2018,VLOOKUP(Brut!AO41,Semaines!$F$2:$L$523,7,FALSE),IF($AE41=2019,VLOOKUP(Brut!AO41,Semaines!$G$2:$L$523,6,FALSE),IF($AE41=2020,VLOOKUP(Brut!AO41,Semaines!$H$2:$L$523,5,FALSE),IF($AE41=2021,VLOOKUP(Brut!AO41,Semaines!$I$2:$L$523,4,FALSE),IF($AE41=2022,VLOOKUP(Brut!AO41,Semaines!$J$2:$L$523,3,FALSE),"")))))))))),IF(AK41="","",IF($AE41=2013,VLOOKUP(Brut!AO41,Semaines!$A$2:$L$523,12,FALSE),IF($AE41=2014,VLOOKUP(Brut!AO41,Semaines!$B$2:$L$523,11,FALSE),IF($AE41=2015,VLOOKUP(Brut!AO41,Semaines!$C$2:$L$523,10,FALSE),IF($AE41=2016,VLOOKUP(Brut!AO41,Semaines!$D$2:$L$523,9,FALSE),IF($AE41=2017,VLOOKUP(Brut!AO41,Semaines!$E$2:$L$523,8,FALSE),IF($AE41=2018,VLOOKUP(Brut!AO41,Semaines!$F$2:$L$523,7,FALSE),IF($AE41=2019,VLOOKUP(Brut!AO41,Semaines!$G$2:$L$523,6,FALSE),IF($AE41=2020,VLOOKUP(Brut!AO41,Semaines!$H$2:$L$523,5,FALSE),IF($AE41=2021,VLOOKUP(Brut!AO41,Semaines!$I$2:$L$523,4,FALSE),IF($AE41=2022,VLOOKUP(Brut!AO41,Semaines!$J$2:$L$523,3,FALSE),""))))))))))))),IF(AND(MONTH(AN41)=12,_xlfn.ISOWEEKNUM(AN41)=1),YEAR(AN41)+1,YEAR(AN41)))</f>
        <v>2014</v>
      </c>
      <c r="AQ41" s="132"/>
      <c r="AR41" s="133"/>
      <c r="AS41" s="210"/>
      <c r="AT41" s="209"/>
      <c r="AU41" s="208"/>
      <c r="AV41" s="208"/>
      <c r="AW41" s="118">
        <f>IF($AE41=2013,VLOOKUP(Brut!AW41,Semaines!$A$2:$L$523,11,FALSE),IF($AE41=2014,VLOOKUP(Brut!AW41,Semaines!$B$2:$L$523,10,FALSE),IF($AE41=2015,VLOOKUP(Brut!AW41,Semaines!$C$2:$L$523,9,FALSE),IF($AE41=2016,VLOOKUP(Brut!AW41,Semaines!$D$2:$L$523,8,FALSE),IF($AE41=2017,VLOOKUP(Brut!AW41,Semaines!$E$2:$L$523,7,FALSE),IF($AE41=2018,VLOOKUP(Brut!AW41,Semaines!$F$2:$L$523,6,FALSE),IF($AE41=2019,VLOOKUP(Brut!AW41,Semaines!$G$2:$L$523,5,FALSE),IF($AE41=2020,VLOOKUP(Brut!AW41,Semaines!$H$2:$L$523,4,FALSE),IF($AE41=2021,VLOOKUP(Brut!AW41,Semaines!$I$2:$L$523,3,FALSE),IF($AE41=2022,VLOOKUP(Brut!AW41,Semaines!$J$2:$L$523,2,FALSE),""))))))))))</f>
        <v>23</v>
      </c>
      <c r="AX41" s="119">
        <f>IF($AE41=2013,VLOOKUP(Brut!AW41,Semaines!$A$2:$L$523,12,FALSE),IF($AE41=2014,VLOOKUP(Brut!AW41,Semaines!$B$2:$L$523,11,FALSE),IF($AE41=2015,VLOOKUP(Brut!AW41,Semaines!$C$2:$L$523,10,FALSE),IF($AE41=2016,VLOOKUP(Brut!AW41,Semaines!$D$2:$L$523,9,FALSE),IF($AE41=2017,VLOOKUP(Brut!AW41,Semaines!$E$2:$L$523,8,FALSE),IF($AE41=2018,VLOOKUP(Brut!AW41,Semaines!$F$2:$L$523,7,FALSE),IF($AE41=2019,VLOOKUP(Brut!AW41,Semaines!$G$2:$L$523,6,FALSE),IF($AE41=2020,VLOOKUP(Brut!AW41,Semaines!$H$2:$L$523,5,FALSE),IF($AE41=2021,VLOOKUP(Brut!AW41,Semaines!$I$2:$L$523,4,FALSE),IF($AE41=2022,VLOOKUP(Brut!AW41,Semaines!$J$2:$L$523,3,FALSE),""))))))))))</f>
        <v>2014</v>
      </c>
      <c r="AY41" s="134"/>
      <c r="AZ41" s="133"/>
      <c r="BA41" s="118">
        <f>IF($AE41=2013,VLOOKUP(Brut!BA41,Semaines!$A$2:$L$523,11,FALSE),IF($AE41=2014,VLOOKUP(Brut!BA41,Semaines!$B$2:$L$523,10,FALSE),IF($AE41=2015,VLOOKUP(Brut!BA41,Semaines!$C$2:$L$523,9,FALSE),IF($AE41=2016,VLOOKUP(Brut!BA41,Semaines!$D$2:$L$523,8,FALSE),IF($AE41=2017,VLOOKUP(Brut!BA41,Semaines!$E$2:$L$523,7,FALSE),IF($AE41=2018,VLOOKUP(Brut!BA41,Semaines!$F$2:$L$523,6,FALSE),IF($AE41=2019,VLOOKUP(Brut!BA41,Semaines!$G$2:$L$523,5,FALSE),IF($AE41=2020,VLOOKUP(Brut!BA41,Semaines!$H$2:$L$523,4,FALSE),IF($AE41=2021,VLOOKUP(Brut!BA41,Semaines!$I$2:$L$523,3,FALSE),IF($AE41=2022,VLOOKUP(Brut!BA41,Semaines!$J$2:$L$523,2,FALSE),""))))))))))</f>
        <v>25</v>
      </c>
      <c r="BB41" s="119">
        <f>IF($AE41=2013,VLOOKUP(Brut!BA41,Semaines!$A$2:$L$523,12,FALSE),IF($AE41=2014,VLOOKUP(Brut!BA41,Semaines!$B$2:$L$523,11,FALSE),IF($AE41=2015,VLOOKUP(Brut!BA41,Semaines!$C$2:$L$523,10,FALSE),IF($AE41=2016,VLOOKUP(Brut!BA41,Semaines!$D$2:$L$523,9,FALSE),IF($AE41=2017,VLOOKUP(Brut!BA41,Semaines!$E$2:$L$523,8,FALSE),IF($AE41=2018,VLOOKUP(Brut!BA41,Semaines!$F$2:$L$523,7,FALSE),IF($AE41=2019,VLOOKUP(Brut!BA41,Semaines!$G$2:$L$523,6,FALSE),IF($AE41=2020,VLOOKUP(Brut!BA41,Semaines!$H$2:$L$523,5,FALSE),IF($AE41=2021,VLOOKUP(Brut!BA41,Semaines!$I$2:$L$523,4,FALSE),IF($AE41=2022,VLOOKUP(Brut!BA41,Semaines!$J$2:$L$523,3,FALSE),""))))))))))</f>
        <v>2014</v>
      </c>
      <c r="BC41" s="134"/>
      <c r="BD41" s="133"/>
      <c r="BE41" s="118">
        <f>IF($AE41=2013,VLOOKUP(Brut!BE41,Semaines!$A$2:$L$523,11,FALSE),IF($AE41=2014,VLOOKUP(Brut!BE41,Semaines!$B$2:$L$523,10,FALSE),IF($AE41=2015,VLOOKUP(Brut!BE41,Semaines!$C$2:$L$523,9,FALSE),IF($AE41=2016,VLOOKUP(Brut!BE41,Semaines!$D$2:$L$523,8,FALSE),IF($AE41=2017,VLOOKUP(Brut!BE41,Semaines!$E$2:$L$523,7,FALSE),IF($AE41=2018,VLOOKUP(Brut!BE41,Semaines!$F$2:$L$523,6,FALSE),IF($AE41=2019,VLOOKUP(Brut!BE41,Semaines!$G$2:$L$523,5,FALSE),IF($AE41=2020,VLOOKUP(Brut!BE41,Semaines!$H$2:$L$523,4,FALSE),IF($AE41=2021,VLOOKUP(Brut!BE41,Semaines!$I$2:$L$523,3,FALSE),IF($AE41=2022,VLOOKUP(Brut!BE41,Semaines!$J$2:$L$523,2,FALSE),""))))))))))</f>
        <v>27</v>
      </c>
      <c r="BF41" s="119">
        <f>IF($AE41=2013,VLOOKUP(Brut!BE41,Semaines!$A$2:$L$523,12,FALSE),IF($AE41=2014,VLOOKUP(Brut!BE41,Semaines!$B$2:$L$523,11,FALSE),IF($AE41=2015,VLOOKUP(Brut!BE41,Semaines!$C$2:$L$523,10,FALSE),IF($AE41=2016,VLOOKUP(Brut!BE41,Semaines!$D$2:$L$523,9,FALSE),IF($AE41=2017,VLOOKUP(Brut!BE41,Semaines!$E$2:$L$523,8,FALSE),IF($AE41=2018,VLOOKUP(Brut!BE41,Semaines!$F$2:$L$523,7,FALSE),IF($AE41=2019,VLOOKUP(Brut!BE41,Semaines!$G$2:$L$523,6,FALSE),IF($AE41=2020,VLOOKUP(Brut!BE41,Semaines!$H$2:$L$523,5,FALSE),IF($AE41=2021,VLOOKUP(Brut!BE41,Semaines!$I$2:$L$523,4,FALSE),IF($AE41=2022,VLOOKUP(Brut!BE41,Semaines!$J$2:$L$523,3,FALSE),""))))))))))</f>
        <v>2014</v>
      </c>
      <c r="BG41" s="134"/>
      <c r="BH41" s="133"/>
      <c r="BI41" s="130">
        <f>IF(Import!AM31=0,"",Import!AM31)</f>
        <v>41851</v>
      </c>
      <c r="BJ41" s="118">
        <f t="array" ref="BJ41">IFERROR(IF(BI41="",IF(BG41="",IF(BE41="","",IF($AE41=2013,VLOOKUP(Brut!BE41+1,Semaines!$A$2:$L$523,11,FALSE),IF($AE41=2014,VLOOKUP(Brut!BE41+1,Semaines!$B$2:$L$523,10,FALSE),IF($AE41=2015,VLOOKUP(Brut!BE41+1,Semaines!$C$2:$L$523,9,FALSE),IF($AE41=2016,VLOOKUP(Brut!BE41+1,Semaines!$D$2:$L$523,8,FALSE),IF($AE41=2017,VLOOKUP(Brut!BE41+1,Semaines!$E$2:$L$523,7,FALSE),IF($AE41=2018,VLOOKUP(Brut!BE41+1,Semaines!$F$2:$L$523,6,FALSE),IF($AE41=2019,VLOOKUP(Brut!BE41+1,Semaines!$G$2:$L$523,5,FALSE),IF($AE41=2020,VLOOKUP(Brut!BE41+1,Semaines!$H$2:$L$523,4,FALSE),IF($AE41=2021,VLOOKUP(Brut!BE41+1,Semaines!$I$2:$L$523,3,FALSE),IF($AE41=2022,VLOOKUP(Brut!BE41+1,Semaines!$J$2:$L$523,2,FALSE),""))))))))))),IF(BH41="",IF($AE41=2013,VLOOKUP(Brut!BE41+1,Semaines!$A$2:$L$523,11,FALSE),IF($AE41=2014,VLOOKUP(Brut!BE41+1,Semaines!$B$2:$L$523,10,FALSE),IF($AE41=2015,VLOOKUP(Brut!BE41+1,Semaines!$C$2:$L$523,9,FALSE),IF($AE41=2016,VLOOKUP(Brut!BE41+1,Semaines!$D$2:$L$523,8,FALSE),IF($AE41=2017,VLOOKUP(Brut!BE41+1,Semaines!$E$2:$L$523,7,FALSE),IF($AE41=2018,VLOOKUP(Brut!BE41+1,Semaines!$F$2:$L$523,6,FALSE),IF($AE41=2019,VLOOKUP(Brut!BE41+1,Semaines!$G$2:$L$523,5,FALSE),IF($AE41=2020,VLOOKUP(Brut!BE41+1,Semaines!$H$2:$L$523,4,FALSE),IF($AE41=2021,VLOOKUP(Brut!BE41+1,Semaines!$I$2:$L$523,3,FALSE),IF($AE41=2022,VLOOKUP(Brut!BE41+1,Semaines!$J$2:$L$523,2,FALSE),"")))))))))),IF($AE41=2013,VLOOKUP(Brut!BG41+1,Semaines!$A$2:$L$523,11,FALSE),IF($AE41=2014,VLOOKUP(Brut!BG41+1,Semaines!$B$2:$L$523,10,FALSE),IF($AE41=2015,VLOOKUP(Brut!BG41+1,Semaines!$C$2:$L$523,9,FALSE),IF($AE41=2016,VLOOKUP(Brut!BG41+1,Semaines!$D$2:$L$523,8,FALSE),IF($AE41=2017,VLOOKUP(Brut!BG41+1,Semaines!$E$2:$L$523,7,FALSE),IF($AE41=2018,VLOOKUP(Brut!BG41+1,Semaines!$F$2:$L$523,6,FALSE),IF($AE41=2019,VLOOKUP(Brut!BG41+1,Semaines!$G$2:$L$523,5,FALSE),IF($AE41=2020,VLOOKUP(Brut!BG41+1,Semaines!$H$2:$L$523,4,FALSE),IF($AE41=2021,VLOOKUP(Brut!BG41+1,Semaines!$I$2:$L$523,3,FALSE),IF($AE41=2022,VLOOKUP(Brut!BG41+1,Semaines!$J$2:$L$523,2,FALSE),"")))))))))))),_xlfn.ISOWEEKNUM(BI41)),"")</f>
        <v>31</v>
      </c>
      <c r="BK41" s="119">
        <f>IF(BI41="",IF(BH41="",IF(BF41="","",IF($AE41=2013,VLOOKUP(Brut!BJ41,Semaines!$A$2:$L$523,12,FALSE),IF($AE41=2014,VLOOKUP(Brut!BJ41,Semaines!$B$2:$L$523,11,FALSE),IF($AE41=2015,VLOOKUP(Brut!BJ41,Semaines!$C$2:$L$523,10,FALSE),IF($AE41=2016,VLOOKUP(Brut!BJ41,Semaines!$D$2:$L$523,9,FALSE),IF($AE41=2017,VLOOKUP(Brut!BJ41,Semaines!$E$2:$L$523,8,FALSE),IF($AE41=2018,VLOOKUP(Brut!BJ41,Semaines!$F$2:$L$523,7,FALSE),IF($AE41=2019,VLOOKUP(Brut!BJ41,Semaines!$G$2:$L$523,6,FALSE),IF($AE41=2020,VLOOKUP(Brut!BJ41,Semaines!$H$2:$L$523,5,FALSE),IF($AE41=2021,VLOOKUP(Brut!BJ41,Semaines!$I$2:$L$523,4,FALSE),IF($AE41=2022,VLOOKUP(Brut!BJ41,Semaines!$J$2:$L$523,3,FALSE),""))))))))))),IF(BG41="",IF($AE41=2013,VLOOKUP(Brut!BJ41,Semaines!$A$2:$L$523,12,FALSE),IF($AE41=2014,VLOOKUP(Brut!BJ41,Semaines!$B$2:$L$523,11,FALSE),IF($AE41=2015,VLOOKUP(Brut!BJ41,Semaines!$C$2:$L$523,10,FALSE),IF($AE41=2016,VLOOKUP(Brut!BJ41,Semaines!$D$2:$L$523,9,FALSE),IF($AE41=2017,VLOOKUP(Brut!BJ41,Semaines!$E$2:$L$523,8,FALSE),IF($AE41=2018,VLOOKUP(Brut!BJ41,Semaines!$F$2:$L$523,7,FALSE),IF($AE41=2019,VLOOKUP(Brut!BJ41,Semaines!$G$2:$L$523,6,FALSE),IF($AE41=2020,VLOOKUP(Brut!BJ41,Semaines!$H$2:$L$523,5,FALSE),IF($AE41=2021,VLOOKUP(Brut!BJ41,Semaines!$I$2:$L$523,4,FALSE),IF($AE41=2022,VLOOKUP(Brut!BJ41,Semaines!$J$2:$L$523,3,FALSE),"")))))))))),IF(BF41="","",IF($AE41=2013,VLOOKUP(Brut!BJ41,Semaines!$A$2:$L$523,12,FALSE),IF($AE41=2014,VLOOKUP(Brut!BJ41,Semaines!$B$2:$L$523,11,FALSE),IF($AE41=2015,VLOOKUP(Brut!BJ41,Semaines!$C$2:$L$523,10,FALSE),IF($AE41=2016,VLOOKUP(Brut!BJ41,Semaines!$D$2:$L$523,9,FALSE),IF($AE41=2017,VLOOKUP(Brut!BJ41,Semaines!$E$2:$L$523,8,FALSE),IF($AE41=2018,VLOOKUP(Brut!BJ41,Semaines!$F$2:$L$523,7,FALSE),IF($AE41=2019,VLOOKUP(Brut!BJ41,Semaines!$G$2:$L$523,6,FALSE),IF($AE41=2020,VLOOKUP(Brut!BJ41,Semaines!$H$2:$L$523,5,FALSE),IF($AE41=2021,VLOOKUP(Brut!BJ41,Semaines!$I$2:$L$523,4,FALSE),IF($AE41=2022,VLOOKUP(Brut!BJ41,Semaines!$J$2:$L$523,3,FALSE),""))))))))))))),IF(AND(MONTH(BI41)=12,_xlfn.ISOWEEKNUM(BI41)=1),YEAR(BI41)+1,YEAR(BI41)))</f>
        <v>2014</v>
      </c>
      <c r="BL41" s="132"/>
      <c r="BM41" s="133"/>
      <c r="BN41" s="118">
        <f>IF($AE41=2013,VLOOKUP(Brut!BN41,Semaines!$A$2:$L$523,11,FALSE),IF($AE41=2014,VLOOKUP(Brut!BN41,Semaines!$B$2:$L$523,10,FALSE),IF($AE41=2015,VLOOKUP(Brut!BN41,Semaines!$C$2:$L$523,9,FALSE),IF($AE41=2016,VLOOKUP(Brut!BN41,Semaines!$D$2:$L$523,8,FALSE),IF($AE41=2017,VLOOKUP(Brut!BN41,Semaines!$E$2:$L$523,7,FALSE),IF($AE41=2018,VLOOKUP(Brut!BN41,Semaines!$F$2:$L$523,6,FALSE),IF($AE41=2019,VLOOKUP(Brut!BN41,Semaines!$G$2:$L$523,5,FALSE),IF($AE41=2020,VLOOKUP(Brut!BN41,Semaines!$H$2:$L$523,4,FALSE),IF($AE41=2021,VLOOKUP(Brut!BN41,Semaines!$I$2:$L$523,3,FALSE),IF($AE41=2022,VLOOKUP(Brut!BN41,Semaines!$J$2:$L$523,2,FALSE),""))))))))))</f>
        <v>28</v>
      </c>
      <c r="BO41" s="119">
        <f>IF($AE41=2013,VLOOKUP(Brut!BN41,Semaines!$A$2:$L$523,12,FALSE),IF($AE41=2014,VLOOKUP(Brut!BN41,Semaines!$B$2:$L$523,11,FALSE),IF($AE41=2015,VLOOKUP(Brut!BN41,Semaines!$C$2:$L$523,10,FALSE),IF($AE41=2016,VLOOKUP(Brut!BN41,Semaines!$D$2:$L$523,9,FALSE),IF($AE41=2017,VLOOKUP(Brut!BN41,Semaines!$E$2:$L$523,8,FALSE),IF($AE41=2018,VLOOKUP(Brut!BN41,Semaines!$F$2:$L$523,7,FALSE),IF($AE41=2019,VLOOKUP(Brut!BN41,Semaines!$G$2:$L$523,6,FALSE),IF($AE41=2020,VLOOKUP(Brut!BN41,Semaines!$H$2:$L$523,5,FALSE),IF($AE41=2021,VLOOKUP(Brut!BN41,Semaines!$I$2:$L$523,4,FALSE),IF($AE41=2022,VLOOKUP(Brut!BN41,Semaines!$J$2:$L$523,3,FALSE),""))))))))))</f>
        <v>2014</v>
      </c>
      <c r="BP41" s="134"/>
      <c r="BQ41" s="133"/>
      <c r="BR41" s="208"/>
      <c r="BS41" s="118">
        <f>IF($AE41=2013,VLOOKUP(Brut!BS41,Semaines!$A$2:$L$523,11,FALSE),IF($AE41=2014,VLOOKUP(Brut!BS41,Semaines!$B$2:$L$523,10,FALSE),IF($AE41=2015,VLOOKUP(Brut!BS41,Semaines!$C$2:$L$523,9,FALSE),IF($AE41=2016,VLOOKUP(Brut!BS41,Semaines!$D$2:$L$523,8,FALSE),IF($AE41=2017,VLOOKUP(Brut!BS41,Semaines!$E$2:$L$523,7,FALSE),IF($AE41=2018,VLOOKUP(Brut!BS41,Semaines!$F$2:$L$523,6,FALSE),IF($AE41=2019,VLOOKUP(Brut!BS41,Semaines!$G$2:$L$523,5,FALSE),IF($AE41=2020,VLOOKUP(Brut!BS41,Semaines!$H$2:$L$523,4,FALSE),IF($AE41=2021,VLOOKUP(Brut!BS41,Semaines!$I$2:$L$523,3,FALSE),IF($AE41=2022,VLOOKUP(Brut!BS41,Semaines!$J$2:$L$523,2,FALSE),""))))))))))</f>
        <v>30</v>
      </c>
      <c r="BT41" s="119">
        <f>IF($AE41=2013,VLOOKUP(Brut!BS41,Semaines!$A$2:$L$523,12,FALSE),IF($AE41=2014,VLOOKUP(Brut!BS41,Semaines!$B$2:$L$523,11,FALSE),IF($AE41=2015,VLOOKUP(Brut!BS41,Semaines!$C$2:$L$523,10,FALSE),IF($AE41=2016,VLOOKUP(Brut!BS41,Semaines!$D$2:$L$523,9,FALSE),IF($AE41=2017,VLOOKUP(Brut!BS41,Semaines!$E$2:$L$523,8,FALSE),IF($AE41=2018,VLOOKUP(Brut!BS41,Semaines!$F$2:$L$523,7,FALSE),IF($AE41=2019,VLOOKUP(Brut!BS41,Semaines!$G$2:$L$523,6,FALSE),IF($AE41=2020,VLOOKUP(Brut!BS41,Semaines!$H$2:$L$523,5,FALSE),IF($AE41=2021,VLOOKUP(Brut!BS41,Semaines!$I$2:$L$523,4,FALSE),IF($AE41=2022,VLOOKUP(Brut!BS41,Semaines!$J$2:$L$523,3,FALSE),""))))))))))</f>
        <v>2014</v>
      </c>
      <c r="BU41" s="134"/>
      <c r="BV41" s="133"/>
      <c r="BW41" s="208"/>
      <c r="BX41" s="118">
        <f>IF($AE41=2013,VLOOKUP(Brut!BX41,Semaines!$A$2:$L$523,11,FALSE),IF($AE41=2014,VLOOKUP(Brut!BX41,Semaines!$B$2:$L$523,10,FALSE),IF($AE41=2015,VLOOKUP(Brut!BX41,Semaines!$C$2:$L$523,9,FALSE),IF($AE41=2016,VLOOKUP(Brut!BX41,Semaines!$D$2:$L$523,8,FALSE),IF($AE41=2017,VLOOKUP(Brut!BX41,Semaines!$E$2:$L$523,7,FALSE),IF($AE41=2018,VLOOKUP(Brut!BX41,Semaines!$F$2:$L$523,6,FALSE),IF($AE41=2019,VLOOKUP(Brut!BX41,Semaines!$G$2:$L$523,5,FALSE),IF($AE41=2020,VLOOKUP(Brut!BX41,Semaines!$H$2:$L$523,4,FALSE),IF($AE41=2021,VLOOKUP(Brut!BX41,Semaines!$I$2:$L$523,3,FALSE),IF($AE41=2022,VLOOKUP(Brut!BX41,Semaines!$J$2:$L$523,2,FALSE),""))))))))))</f>
        <v>32</v>
      </c>
      <c r="BY41" s="119">
        <f>IF($AE41=2013,VLOOKUP(Brut!BX41,Semaines!$A$2:$L$523,12,FALSE),IF($AE41=2014,VLOOKUP(Brut!BX41,Semaines!$B$2:$L$523,11,FALSE),IF($AE41=2015,VLOOKUP(Brut!BX41,Semaines!$C$2:$L$523,10,FALSE),IF($AE41=2016,VLOOKUP(Brut!BX41,Semaines!$D$2:$L$523,9,FALSE),IF($AE41=2017,VLOOKUP(Brut!BX41,Semaines!$E$2:$L$523,8,FALSE),IF($AE41=2018,VLOOKUP(Brut!BX41,Semaines!$F$2:$L$523,7,FALSE),IF($AE41=2019,VLOOKUP(Brut!BX41,Semaines!$G$2:$L$523,6,FALSE),IF($AE41=2020,VLOOKUP(Brut!BX41,Semaines!$H$2:$L$523,5,FALSE),IF($AE41=2021,VLOOKUP(Brut!BX41,Semaines!$I$2:$L$523,4,FALSE),IF($AE41=2022,VLOOKUP(Brut!BX41,Semaines!$J$2:$L$523,3,FALSE),""))))))))))</f>
        <v>2014</v>
      </c>
      <c r="BZ41" s="134"/>
      <c r="CA41" s="133"/>
      <c r="CB41" s="130">
        <f>IF(Import!AQ31=0,"",Import!AQ31)</f>
        <v>41851</v>
      </c>
      <c r="CC41" s="118">
        <f t="array" ref="CC41">IFERROR(IF(CB41="",IF(BZ41="",IF(BX41="","",IF($AE41=2013,VLOOKUP(Brut!BX41+1,Semaines!$A$2:$L$523,11,FALSE),IF($AE41=2014,VLOOKUP(Brut!BX41+1,Semaines!$B$2:$L$523,10,FALSE),IF($AE41=2015,VLOOKUP(Brut!BX41+1,Semaines!$C$2:$L$523,9,FALSE),IF($AE41=2016,VLOOKUP(Brut!BX41+1,Semaines!$D$2:$L$523,8,FALSE),IF($AE41=2017,VLOOKUP(Brut!BX41+1,Semaines!$E$2:$L$523,7,FALSE),IF($AE41=2018,VLOOKUP(Brut!BX41+1,Semaines!$F$2:$L$523,6,FALSE),IF($AE41=2019,VLOOKUP(Brut!BX41+1,Semaines!$G$2:$L$523,5,FALSE),IF($AE41=2020,VLOOKUP(Brut!BX41+1,Semaines!$H$2:$L$523,4,FALSE),IF($AE41=2021,VLOOKUP(Brut!BX41+1,Semaines!$I$2:$L$523,3,FALSE),IF($AE41=2022,VLOOKUP(Brut!BX41+1,Semaines!$J$2:$L$523,2,FALSE),""))))))))))),IF(CA41="",IF($AE41=2013,VLOOKUP(Brut!BX41+1,Semaines!$A$2:$L$523,11,FALSE),IF($AE41=2014,VLOOKUP(Brut!BX41+1,Semaines!$B$2:$L$523,10,FALSE),IF($AE41=2015,VLOOKUP(Brut!BX41+1,Semaines!$C$2:$L$523,9,FALSE),IF($AE41=2016,VLOOKUP(Brut!BX41+1,Semaines!$D$2:$L$523,8,FALSE),IF($AE41=2017,VLOOKUP(Brut!BX41+1,Semaines!$E$2:$L$523,7,FALSE),IF($AE41=2018,VLOOKUP(Brut!BX41+1,Semaines!$F$2:$L$523,6,FALSE),IF($AE41=2019,VLOOKUP(Brut!BX41+1,Semaines!$G$2:$L$523,5,FALSE),IF($AE41=2020,VLOOKUP(Brut!BX41+1,Semaines!$H$2:$L$523,4,FALSE),IF($AE41=2021,VLOOKUP(Brut!BX41+1,Semaines!$I$2:$L$523,3,FALSE),IF($AE41=2022,VLOOKUP(Brut!BX41+1,Semaines!$J$2:$L$523,2,FALSE),"")))))))))),IF($AE41=2013,VLOOKUP(Brut!BZ41+1,Semaines!$A$2:$L$523,11,FALSE),IF($AE41=2014,VLOOKUP(Brut!BZ41+1,Semaines!$B$2:$L$523,10,FALSE),IF($AE41=2015,VLOOKUP(Brut!BZ41+1,Semaines!$C$2:$L$523,9,FALSE),IF($AE41=2016,VLOOKUP(Brut!BZ41+1,Semaines!$D$2:$L$523,8,FALSE),IF($AE41=2017,VLOOKUP(Brut!BZ41+1,Semaines!$E$2:$L$523,7,FALSE),IF($AE41=2018,VLOOKUP(Brut!BZ41+1,Semaines!$F$2:$L$523,6,FALSE),IF($AE41=2019,VLOOKUP(Brut!BZ41+1,Semaines!$G$2:$L$523,5,FALSE),IF($AE41=2020,VLOOKUP(Brut!BZ41+1,Semaines!$H$2:$L$523,4,FALSE),IF($AE41=2021,VLOOKUP(Brut!BZ41+1,Semaines!$I$2:$L$523,3,FALSE),IF($AE41=2022,VLOOKUP(Brut!BZ41+1,Semaines!$J$2:$L$523,2,FALSE),"")))))))))))),_xlfn.ISOWEEKNUM(CB41)),"")</f>
        <v>31</v>
      </c>
      <c r="CD41" s="119">
        <f>IF(CB41="",IF(CA41="",IF(BY41="","",IF($AE41=2013,VLOOKUP(Brut!CC41,Semaines!$A$2:$L$523,12,FALSE),IF($AE41=2014,VLOOKUP(Brut!CC41,Semaines!$B$2:$L$523,11,FALSE),IF($AE41=2015,VLOOKUP(Brut!CC41,Semaines!$C$2:$L$523,10,FALSE),IF($AE41=2016,VLOOKUP(Brut!CC41,Semaines!$D$2:$L$523,9,FALSE),IF($AE41=2017,VLOOKUP(Brut!CC41,Semaines!$E$2:$L$523,8,FALSE),IF($AE41=2018,VLOOKUP(Brut!CC41,Semaines!$F$2:$L$523,7,FALSE),IF($AE41=2019,VLOOKUP(Brut!CC41,Semaines!$G$2:$L$523,6,FALSE),IF($AE41=2020,VLOOKUP(Brut!CC41,Semaines!$H$2:$L$523,5,FALSE),IF($AE41=2021,VLOOKUP(Brut!CC41,Semaines!$I$2:$L$523,4,FALSE),IF($AE41=2022,VLOOKUP(Brut!CC41,Semaines!$J$2:$L$523,3,FALSE),""))))))))))),IF(BZ41="",IF($AE41=2013,VLOOKUP(Brut!CC41,Semaines!$A$2:$L$523,12,FALSE),IF($AE41=2014,VLOOKUP(Brut!CC41,Semaines!$B$2:$L$523,11,FALSE),IF($AE41=2015,VLOOKUP(Brut!CC41,Semaines!$C$2:$L$523,10,FALSE),IF($AE41=2016,VLOOKUP(Brut!CC41,Semaines!$D$2:$L$523,9,FALSE),IF($AE41=2017,VLOOKUP(Brut!CC41,Semaines!$E$2:$L$523,8,FALSE),IF($AE41=2018,VLOOKUP(Brut!CC41,Semaines!$F$2:$L$523,7,FALSE),IF($AE41=2019,VLOOKUP(Brut!CC41,Semaines!$G$2:$L$523,6,FALSE),IF($AE41=2020,VLOOKUP(Brut!CC41,Semaines!$H$2:$L$523,5,FALSE),IF($AE41=2021,VLOOKUP(Brut!CC41,Semaines!$I$2:$L$523,4,FALSE),IF($AE41=2022,VLOOKUP(Brut!CC41,Semaines!$J$2:$L$523,3,FALSE),"")))))))))),IF(BY41="","",IF($AE41=2013,VLOOKUP(Brut!CC41,Semaines!$A$2:$L$523,12,FALSE),IF($AE41=2014,VLOOKUP(Brut!CC41,Semaines!$B$2:$L$523,11,FALSE),IF($AE41=2015,VLOOKUP(Brut!CC41,Semaines!$C$2:$L$523,10,FALSE),IF($AE41=2016,VLOOKUP(Brut!CC41,Semaines!$D$2:$L$523,9,FALSE),IF($AE41=2017,VLOOKUP(Brut!CC41,Semaines!$E$2:$L$523,8,FALSE),IF($AE41=2018,VLOOKUP(Brut!CC41,Semaines!$F$2:$L$523,7,FALSE),IF($AE41=2019,VLOOKUP(Brut!CC41,Semaines!$G$2:$L$523,6,FALSE),IF($AE41=2020,VLOOKUP(Brut!CC41,Semaines!$H$2:$L$523,5,FALSE),IF($AE41=2021,VLOOKUP(Brut!CC41,Semaines!$I$2:$L$523,4,FALSE),IF($AE41=2022,VLOOKUP(Brut!CC41,Semaines!$J$2:$L$523,3,FALSE),""))))))))))))),IF(AND(MONTH(CB41)=12,_xlfn.ISOWEEKNUM(CB41)=1),YEAR(CB41)+1,YEAR(CB41)))</f>
        <v>2014</v>
      </c>
      <c r="CE41" s="132"/>
      <c r="CF41" s="133"/>
      <c r="CG41" s="118">
        <f>IF($AE41=2013,VLOOKUP(Brut!CG41,Semaines!$A$2:$L$523,11,FALSE),IF($AE41=2014,VLOOKUP(Brut!CG41,Semaines!$B$2:$L$523,10,FALSE),IF($AE41=2015,VLOOKUP(Brut!CG41,Semaines!$C$2:$L$523,9,FALSE),IF($AE41=2016,VLOOKUP(Brut!CG41,Semaines!$D$2:$L$523,8,FALSE),IF($AE41=2017,VLOOKUP(Brut!CG41,Semaines!$E$2:$L$523,7,FALSE),IF($AE41=2018,VLOOKUP(Brut!CG41,Semaines!$F$2:$L$523,6,FALSE),IF($AE41=2019,VLOOKUP(Brut!CG41,Semaines!$G$2:$L$523,5,FALSE),IF($AE41=2020,VLOOKUP(Brut!CG41,Semaines!$H$2:$L$523,4,FALSE),IF($AE41=2021,VLOOKUP(Brut!CG41,Semaines!$I$2:$L$523,3,FALSE),IF($AE41=2022,VLOOKUP(Brut!CG41,Semaines!$J$2:$L$523,2,FALSE),""))))))))))</f>
        <v>33</v>
      </c>
      <c r="CH41" s="119">
        <f>IF($AE41=2013,VLOOKUP(Brut!CG41,Semaines!$A$2:$L$523,12,FALSE),IF($AE41=2014,VLOOKUP(Brut!CG41,Semaines!$B$2:$L$523,11,FALSE),IF($AE41=2015,VLOOKUP(Brut!CG41,Semaines!$C$2:$L$523,10,FALSE),IF($AE41=2016,VLOOKUP(Brut!CG41,Semaines!$D$2:$L$523,9,FALSE),IF($AE41=2017,VLOOKUP(Brut!CG41,Semaines!$E$2:$L$523,8,FALSE),IF($AE41=2018,VLOOKUP(Brut!CG41,Semaines!$F$2:$L$523,7,FALSE),IF($AE41=2019,VLOOKUP(Brut!CG41,Semaines!$G$2:$L$523,6,FALSE),IF($AE41=2020,VLOOKUP(Brut!CG41,Semaines!$H$2:$L$523,5,FALSE),IF($AE41=2021,VLOOKUP(Brut!CG41,Semaines!$I$2:$L$523,4,FALSE),IF($AE41=2022,VLOOKUP(Brut!CG41,Semaines!$J$2:$L$523,3,FALSE),""))))))))))</f>
        <v>2014</v>
      </c>
      <c r="CI41" s="134"/>
      <c r="CJ41" s="133"/>
      <c r="CK41" s="208"/>
      <c r="CL41" s="118">
        <f>IF($AE41=2013,VLOOKUP(Brut!CL41,Semaines!$A$2:$L$523,11,FALSE),IF($AE41=2014,VLOOKUP(Brut!CL41,Semaines!$B$2:$L$523,10,FALSE),IF($AE41=2015,VLOOKUP(Brut!CL41,Semaines!$C$2:$L$523,9,FALSE),IF($AE41=2016,VLOOKUP(Brut!CL41,Semaines!$D$2:$L$523,8,FALSE),IF($AE41=2017,VLOOKUP(Brut!CL41,Semaines!$E$2:$L$523,7,FALSE),IF($AE41=2018,VLOOKUP(Brut!CL41,Semaines!$F$2:$L$523,6,FALSE),IF($AE41=2019,VLOOKUP(Brut!CL41,Semaines!$G$2:$L$523,5,FALSE),IF($AE41=2020,VLOOKUP(Brut!CL41,Semaines!$H$2:$L$523,4,FALSE),IF($AE41=2021,VLOOKUP(Brut!CL41,Semaines!$I$2:$L$523,3,FALSE),IF($AE41=2022,VLOOKUP(Brut!CL41,Semaines!$J$2:$L$523,2,FALSE),""))))))))))</f>
        <v>34</v>
      </c>
      <c r="CM41" s="119">
        <f>IF($AE41=2013,VLOOKUP(Brut!CL41,Semaines!$A$2:$L$523,12,FALSE),IF($AE41=2014,VLOOKUP(Brut!CL41,Semaines!$B$2:$L$523,11,FALSE),IF($AE41=2015,VLOOKUP(Brut!CL41,Semaines!$C$2:$L$523,10,FALSE),IF($AE41=2016,VLOOKUP(Brut!CL41,Semaines!$D$2:$L$523,9,FALSE),IF($AE41=2017,VLOOKUP(Brut!CL41,Semaines!$E$2:$L$523,8,FALSE),IF($AE41=2018,VLOOKUP(Brut!CL41,Semaines!$F$2:$L$523,7,FALSE),IF($AE41=2019,VLOOKUP(Brut!CL41,Semaines!$G$2:$L$523,6,FALSE),IF($AE41=2020,VLOOKUP(Brut!CL41,Semaines!$H$2:$L$523,5,FALSE),IF($AE41=2021,VLOOKUP(Brut!CL41,Semaines!$I$2:$L$523,4,FALSE),IF($AE41=2022,VLOOKUP(Brut!CL41,Semaines!$J$2:$L$523,3,FALSE),""))))))))))</f>
        <v>2014</v>
      </c>
      <c r="CN41" s="134"/>
      <c r="CO41" s="133"/>
      <c r="CP41" s="118">
        <f>IF($AE41=2013,VLOOKUP(Brut!CP41,Semaines!$A$2:$L$523,11,FALSE),IF($AE41=2014,VLOOKUP(Brut!CP41,Semaines!$B$2:$L$523,10,FALSE),IF($AE41=2015,VLOOKUP(Brut!CP41,Semaines!$C$2:$L$523,9,FALSE),IF($AE41=2016,VLOOKUP(Brut!CP41,Semaines!$D$2:$L$523,8,FALSE),IF($AE41=2017,VLOOKUP(Brut!CP41,Semaines!$E$2:$L$523,7,FALSE),IF($AE41=2018,VLOOKUP(Brut!CP41,Semaines!$F$2:$L$523,6,FALSE),IF($AE41=2019,VLOOKUP(Brut!CP41,Semaines!$G$2:$L$523,5,FALSE),IF($AE41=2020,VLOOKUP(Brut!CP41,Semaines!$H$2:$L$523,4,FALSE),IF($AE41=2021,VLOOKUP(Brut!CP41,Semaines!$I$2:$L$523,3,FALSE),IF($AE41=2022,VLOOKUP(Brut!CP41,Semaines!$J$2:$L$523,2,FALSE),""))))))))))</f>
        <v>34</v>
      </c>
      <c r="CQ41" s="119">
        <f>IF($AE41=2013,VLOOKUP(Brut!CP41,Semaines!$A$2:$L$523,12,FALSE),IF($AE41=2014,VLOOKUP(Brut!CP41,Semaines!$B$2:$L$523,11,FALSE),IF($AE41=2015,VLOOKUP(Brut!CP41,Semaines!$C$2:$L$523,10,FALSE),IF($AE41=2016,VLOOKUP(Brut!CP41,Semaines!$D$2:$L$523,9,FALSE),IF($AE41=2017,VLOOKUP(Brut!CP41,Semaines!$E$2:$L$523,8,FALSE),IF($AE41=2018,VLOOKUP(Brut!CP41,Semaines!$F$2:$L$523,7,FALSE),IF($AE41=2019,VLOOKUP(Brut!CP41,Semaines!$G$2:$L$523,6,FALSE),IF($AE41=2020,VLOOKUP(Brut!CP41,Semaines!$H$2:$L$523,5,FALSE),IF($AE41=2021,VLOOKUP(Brut!CP41,Semaines!$I$2:$L$523,4,FALSE),IF($AE41=2022,VLOOKUP(Brut!CP41,Semaines!$J$2:$L$523,3,FALSE),""))))))))))</f>
        <v>2014</v>
      </c>
      <c r="CR41" s="134"/>
      <c r="CS41" s="133"/>
      <c r="CT41" s="208"/>
      <c r="CU41" s="118">
        <f>IF($AE41=2013,VLOOKUP(Brut!CV41,Semaines!$A$2:$L$523,11,FALSE),IF($AE41=2014,VLOOKUP(Brut!CV41,Semaines!$B$2:$L$523,10,FALSE),IF($AE41=2015,VLOOKUP(Brut!CV41,Semaines!$C$2:$L$523,9,FALSE),IF($AE41=2016,VLOOKUP(Brut!CV41,Semaines!$D$2:$L$523,8,FALSE),IF($AE41=2017,VLOOKUP(Brut!CV41,Semaines!$E$2:$L$523,7,FALSE),IF($AE41=2018,VLOOKUP(Brut!CV41,Semaines!$F$2:$L$523,6,FALSE),IF($AE41=2019,VLOOKUP(Brut!CV41,Semaines!$G$2:$L$523,5,FALSE),IF($AE41=2020,VLOOKUP(Brut!CV41,Semaines!$H$2:$L$523,4,FALSE),IF($AE41=2021,VLOOKUP(Brut!CV41,Semaines!$I$2:$L$523,3,FALSE),IF($AE41=2022,VLOOKUP(Brut!CV41,Semaines!$J$2:$L$523,2,FALSE),""))))))))))</f>
        <v>34</v>
      </c>
      <c r="CV41" s="119">
        <f>IF($AE41=2013,VLOOKUP(Brut!CV41,Semaines!$A$2:$L$523,12,FALSE),IF($AE41=2014,VLOOKUP(Brut!CV41,Semaines!$B$2:$L$523,11,FALSE),IF($AE41=2015,VLOOKUP(Brut!CV41,Semaines!$C$2:$L$523,10,FALSE),IF($AE41=2016,VLOOKUP(Brut!CV41,Semaines!$D$2:$L$523,9,FALSE),IF($AE41=2017,VLOOKUP(Brut!CV41,Semaines!$E$2:$L$523,8,FALSE),IF($AE41=2018,VLOOKUP(Brut!CV41,Semaines!$F$2:$L$523,7,FALSE),IF($AE41=2019,VLOOKUP(Brut!CV41,Semaines!$G$2:$L$523,6,FALSE),IF($AE41=2020,VLOOKUP(Brut!CV41,Semaines!$H$2:$L$523,5,FALSE),IF($AE41=2021,VLOOKUP(Brut!CV41,Semaines!$I$2:$L$523,4,FALSE),IF($AE41=2022,VLOOKUP(Brut!CV41,Semaines!$J$2:$L$523,3,FALSE),""))))))))))</f>
        <v>2014</v>
      </c>
      <c r="CW41" s="134"/>
      <c r="CX41" s="133"/>
      <c r="CY41" s="208"/>
      <c r="CZ41" s="118">
        <f>IF($AE41=2013,VLOOKUP(Brut!DB41,Semaines!$A$2:$L$523,11,FALSE),IF($AE41=2014,VLOOKUP(Brut!DB41,Semaines!$B$2:$L$523,10,FALSE),IF($AE41=2015,VLOOKUP(Brut!DB41,Semaines!$C$2:$L$523,9,FALSE),IF($AE41=2016,VLOOKUP(Brut!DB41,Semaines!$D$2:$L$523,8,FALSE),IF($AE41=2017,VLOOKUP(Brut!DB41,Semaines!$E$2:$L$523,7,FALSE),IF($AE41=2018,VLOOKUP(Brut!DB41,Semaines!$F$2:$L$523,6,FALSE),IF($AE41=2019,VLOOKUP(Brut!DB41,Semaines!$G$2:$L$523,5,FALSE),IF($AE41=2020,VLOOKUP(Brut!DB41,Semaines!$H$2:$L$523,4,FALSE),IF($AE41=2021,VLOOKUP(Brut!DB41,Semaines!$I$2:$L$523,3,FALSE),IF($AE41=2022,VLOOKUP(Brut!DB41,Semaines!$J$2:$L$523,2,FALSE),""))))))))))</f>
        <v>34</v>
      </c>
      <c r="DA41" s="119">
        <f>IF($AE41=2013,VLOOKUP(Brut!DB41,Semaines!$A$2:$L$523,12,FALSE),IF($AE41=2014,VLOOKUP(Brut!DB41,Semaines!$B$2:$L$523,11,FALSE),IF($AE41=2015,VLOOKUP(Brut!DB41,Semaines!$C$2:$L$523,10,FALSE),IF($AE41=2016,VLOOKUP(Brut!DB41,Semaines!$D$2:$L$523,9,FALSE),IF($AE41=2017,VLOOKUP(Brut!DB41,Semaines!$E$2:$L$523,8,FALSE),IF($AE41=2018,VLOOKUP(Brut!DB41,Semaines!$F$2:$L$523,7,FALSE),IF($AE41=2019,VLOOKUP(Brut!DB41,Semaines!$G$2:$L$523,6,FALSE),IF($AE41=2020,VLOOKUP(Brut!DB41,Semaines!$H$2:$L$523,5,FALSE),IF($AE41=2021,VLOOKUP(Brut!DB41,Semaines!$I$2:$L$523,4,FALSE),IF($AE41=2022,VLOOKUP(Brut!DB41,Semaines!$J$2:$L$523,3,FALSE),""))))))))))</f>
        <v>2014</v>
      </c>
      <c r="DB41" s="134"/>
      <c r="DC41" s="133"/>
      <c r="DD41" s="210"/>
      <c r="DE41" s="209"/>
      <c r="DF41" s="208"/>
      <c r="DG41" s="118">
        <f>IF($AE41=2013,VLOOKUP(Brut!DI41,Semaines!$A$2:$L$523,11,FALSE),IF($AE41=2014,VLOOKUP(Brut!DI41,Semaines!$B$2:$L$523,10,FALSE),IF($AE41=2015,VLOOKUP(Brut!DI41,Semaines!$C$2:$L$523,9,FALSE),IF($AE41=2016,VLOOKUP(Brut!DI41,Semaines!$D$2:$L$523,8,FALSE),IF($AE41=2017,VLOOKUP(Brut!DI41,Semaines!$E$2:$L$523,7,FALSE),IF($AE41=2018,VLOOKUP(Brut!DI41,Semaines!$F$2:$L$523,6,FALSE),IF($AE41=2019,VLOOKUP(Brut!DI41,Semaines!$G$2:$L$523,5,FALSE),IF($AE41=2020,VLOOKUP(Brut!DI41,Semaines!$H$2:$L$523,4,FALSE),IF($AE41=2021,VLOOKUP(Brut!DI41,Semaines!$I$2:$L$523,3,FALSE),IF($AE41=2022,VLOOKUP(Brut!DI41,Semaines!$J$2:$L$523,2,FALSE),""))))))))))</f>
        <v>35</v>
      </c>
      <c r="DH41" s="119">
        <f>IF($AE41=2013,VLOOKUP(Brut!DI41,Semaines!$A$2:$L$523,12,FALSE),IF($AE41=2014,VLOOKUP(Brut!DI41,Semaines!$B$2:$L$523,11,FALSE),IF($AE41=2015,VLOOKUP(Brut!DI41,Semaines!$C$2:$L$523,10,FALSE),IF($AE41=2016,VLOOKUP(Brut!DI41,Semaines!$D$2:$L$523,9,FALSE),IF($AE41=2017,VLOOKUP(Brut!DI41,Semaines!$E$2:$L$523,8,FALSE),IF($AE41=2018,VLOOKUP(Brut!DI41,Semaines!$F$2:$L$523,7,FALSE),IF($AE41=2019,VLOOKUP(Brut!DI41,Semaines!$G$2:$L$523,6,FALSE),IF($AE41=2020,VLOOKUP(Brut!DI41,Semaines!$H$2:$L$523,5,FALSE),IF($AE41=2021,VLOOKUP(Brut!DI41,Semaines!$I$2:$L$523,4,FALSE),IF($AE41=2022,VLOOKUP(Brut!DI41,Semaines!$J$2:$L$523,3,FALSE),""))))))))))</f>
        <v>2014</v>
      </c>
      <c r="DI41" s="134"/>
      <c r="DJ41" s="133"/>
      <c r="DK41" s="208"/>
      <c r="DL41" s="118">
        <f>IF($AE41=2013,VLOOKUP(Brut!DN41,Semaines!$A$2:$L$523,11,FALSE),IF($AE41=2014,VLOOKUP(Brut!DN41,Semaines!$B$2:$L$523,10,FALSE),IF($AE41=2015,VLOOKUP(Brut!DN41,Semaines!$C$2:$L$523,9,FALSE),IF($AE41=2016,VLOOKUP(Brut!DN41,Semaines!$D$2:$L$523,8,FALSE),IF($AE41=2017,VLOOKUP(Brut!DN41,Semaines!$E$2:$L$523,7,FALSE),IF($AE41=2018,VLOOKUP(Brut!DN41,Semaines!$F$2:$L$523,6,FALSE),IF($AE41=2019,VLOOKUP(Brut!DN41,Semaines!$G$2:$L$523,5,FALSE),IF($AE41=2020,VLOOKUP(Brut!DN41,Semaines!$H$2:$L$523,4,FALSE),IF($AE41=2021,VLOOKUP(Brut!DN41,Semaines!$I$2:$L$523,3,FALSE),IF($AE41=2022,VLOOKUP(Brut!DN41,Semaines!$J$2:$L$523,2,FALSE),""))))))))))</f>
        <v>36</v>
      </c>
      <c r="DM41" s="119">
        <f>IF($AE41=2013,VLOOKUP(Brut!DN41,Semaines!$A$2:$L$523,12,FALSE),IF($AE41=2014,VLOOKUP(Brut!DN41,Semaines!$B$2:$L$523,11,FALSE),IF($AE41=2015,VLOOKUP(Brut!DN41,Semaines!$C$2:$L$523,10,FALSE),IF($AE41=2016,VLOOKUP(Brut!DN41,Semaines!$D$2:$L$523,9,FALSE),IF($AE41=2017,VLOOKUP(Brut!DN41,Semaines!$E$2:$L$523,8,FALSE),IF($AE41=2018,VLOOKUP(Brut!DN41,Semaines!$F$2:$L$523,7,FALSE),IF($AE41=2019,VLOOKUP(Brut!DN41,Semaines!$G$2:$L$523,6,FALSE),IF($AE41=2020,VLOOKUP(Brut!DN41,Semaines!$H$2:$L$523,5,FALSE),IF($AE41=2021,VLOOKUP(Brut!DN41,Semaines!$I$2:$L$523,4,FALSE),IF($AE41=2022,VLOOKUP(Brut!DN41,Semaines!$J$2:$L$523,3,FALSE),""))))))))))</f>
        <v>2014</v>
      </c>
      <c r="DN41" s="134"/>
      <c r="DO41" s="133"/>
      <c r="DP41" s="208"/>
      <c r="DQ41" s="209"/>
      <c r="DR41" s="208"/>
      <c r="DS41" s="118">
        <f>IF($AE41=2013,VLOOKUP(Brut!DU41,Semaines!$A$2:$L$523,11,FALSE),IF($AE41=2014,VLOOKUP(Brut!DU41,Semaines!$B$2:$L$523,10,FALSE),IF($AE41=2015,VLOOKUP(Brut!DU41,Semaines!$C$2:$L$523,9,FALSE),IF($AE41=2016,VLOOKUP(Brut!DU41,Semaines!$D$2:$L$523,8,FALSE),IF($AE41=2017,VLOOKUP(Brut!DU41,Semaines!$E$2:$L$523,7,FALSE),IF($AE41=2018,VLOOKUP(Brut!DU41,Semaines!$F$2:$L$523,6,FALSE),IF($AE41=2019,VLOOKUP(Brut!DU41,Semaines!$G$2:$L$523,5,FALSE),IF($AE41=2020,VLOOKUP(Brut!DU41,Semaines!$H$2:$L$523,4,FALSE),IF($AE41=2021,VLOOKUP(Brut!DU41,Semaines!$I$2:$L$523,3,FALSE),IF($AE41=2022,VLOOKUP(Brut!DU41,Semaines!$J$2:$L$523,2,FALSE),""))))))))))</f>
        <v>36</v>
      </c>
      <c r="DT41" s="119">
        <f>IF($AE41=2013,VLOOKUP(Brut!DU41,Semaines!$A$2:$L$523,12,FALSE),IF($AE41=2014,VLOOKUP(Brut!DU41,Semaines!$B$2:$L$523,11,FALSE),IF($AE41=2015,VLOOKUP(Brut!DU41,Semaines!$C$2:$L$523,10,FALSE),IF($AE41=2016,VLOOKUP(Brut!DU41,Semaines!$D$2:$L$523,9,FALSE),IF($AE41=2017,VLOOKUP(Brut!DU41,Semaines!$E$2:$L$523,8,FALSE),IF($AE41=2018,VLOOKUP(Brut!DU41,Semaines!$F$2:$L$523,7,FALSE),IF($AE41=2019,VLOOKUP(Brut!DU41,Semaines!$G$2:$L$523,6,FALSE),IF($AE41=2020,VLOOKUP(Brut!DU41,Semaines!$H$2:$L$523,5,FALSE),IF($AE41=2021,VLOOKUP(Brut!DU41,Semaines!$I$2:$L$523,4,FALSE),IF($AE41=2022,VLOOKUP(Brut!DU41,Semaines!$J$2:$L$523,3,FALSE),""))))))))))</f>
        <v>2014</v>
      </c>
      <c r="DU41" s="134"/>
      <c r="DV41" s="133"/>
      <c r="DW41" s="118">
        <f>IF($AE41=2013,VLOOKUP(Brut!DY41,Semaines!$A$2:$L$523,11,FALSE),IF($AE41=2014,VLOOKUP(Brut!DY41,Semaines!$B$2:$L$523,10,FALSE),IF($AE41=2015,VLOOKUP(Brut!DY41,Semaines!$C$2:$L$523,9,FALSE),IF($AE41=2016,VLOOKUP(Brut!DY41,Semaines!$D$2:$L$523,8,FALSE),IF($AE41=2017,VLOOKUP(Brut!DY41,Semaines!$E$2:$L$523,7,FALSE),IF($AE41=2018,VLOOKUP(Brut!DY41,Semaines!$F$2:$L$523,6,FALSE),IF($AE41=2019,VLOOKUP(Brut!DY41,Semaines!$G$2:$L$523,5,FALSE),IF($AE41=2020,VLOOKUP(Brut!DY41,Semaines!$H$2:$L$523,4,FALSE),IF($AE41=2021,VLOOKUP(Brut!DY41,Semaines!$I$2:$L$523,3,FALSE),IF($AE41=2022,VLOOKUP(Brut!DY41,Semaines!$J$2:$L$523,2,FALSE),""))))))))))</f>
        <v>37</v>
      </c>
      <c r="DX41" s="119">
        <f>IF($AE41=2013,VLOOKUP(Brut!DY41,Semaines!$A$2:$L$523,12,FALSE),IF($AE41=2014,VLOOKUP(Brut!DY41,Semaines!$B$2:$L$523,11,FALSE),IF($AE41=2015,VLOOKUP(Brut!DY41,Semaines!$C$2:$L$523,10,FALSE),IF($AE41=2016,VLOOKUP(Brut!DY41,Semaines!$D$2:$L$523,9,FALSE),IF($AE41=2017,VLOOKUP(Brut!DY41,Semaines!$E$2:$L$523,8,FALSE),IF($AE41=2018,VLOOKUP(Brut!DY41,Semaines!$F$2:$L$523,7,FALSE),IF($AE41=2019,VLOOKUP(Brut!DY41,Semaines!$G$2:$L$523,6,FALSE),IF($AE41=2020,VLOOKUP(Brut!DY41,Semaines!$H$2:$L$523,5,FALSE),IF($AE41=2021,VLOOKUP(Brut!DY41,Semaines!$I$2:$L$523,4,FALSE),IF($AE41=2022,VLOOKUP(Brut!DY41,Semaines!$J$2:$L$523,3,FALSE),""))))))))))</f>
        <v>2014</v>
      </c>
      <c r="DY41" s="134"/>
      <c r="DZ41" s="133"/>
      <c r="EA41" s="118">
        <f>IF($AE41=2013,VLOOKUP(Brut!EC41,Semaines!$A$2:$L$523,11,FALSE),IF($AE41=2014,VLOOKUP(Brut!EC41,Semaines!$B$2:$L$523,10,FALSE),IF($AE41=2015,VLOOKUP(Brut!EC41,Semaines!$C$2:$L$523,9,FALSE),IF($AE41=2016,VLOOKUP(Brut!EC41,Semaines!$D$2:$L$523,8,FALSE),IF($AE41=2017,VLOOKUP(Brut!EC41,Semaines!$E$2:$L$523,7,FALSE),IF($AE41=2018,VLOOKUP(Brut!EC41,Semaines!$F$2:$L$523,6,FALSE),IF($AE41=2019,VLOOKUP(Brut!EC41,Semaines!$G$2:$L$523,5,FALSE),IF($AE41=2020,VLOOKUP(Brut!EC41,Semaines!$H$2:$L$523,4,FALSE),IF($AE41=2021,VLOOKUP(Brut!EC41,Semaines!$I$2:$L$523,3,FALSE),IF($AE41=2022,VLOOKUP(Brut!EC41,Semaines!$J$2:$L$523,2,FALSE),""))))))))))</f>
        <v>37</v>
      </c>
      <c r="EB41" s="119">
        <f>IF($AE41=2013,VLOOKUP(Brut!EC41,Semaines!$A$2:$L$523,12,FALSE),IF($AE41=2014,VLOOKUP(Brut!EC41,Semaines!$B$2:$L$523,11,FALSE),IF($AE41=2015,VLOOKUP(Brut!EC41,Semaines!$C$2:$L$523,10,FALSE),IF($AE41=2016,VLOOKUP(Brut!EC41,Semaines!$D$2:$L$523,9,FALSE),IF($AE41=2017,VLOOKUP(Brut!EC41,Semaines!$E$2:$L$523,8,FALSE),IF($AE41=2018,VLOOKUP(Brut!EC41,Semaines!$F$2:$L$523,7,FALSE),IF($AE41=2019,VLOOKUP(Brut!EC41,Semaines!$G$2:$L$523,6,FALSE),IF($AE41=2020,VLOOKUP(Brut!EC41,Semaines!$H$2:$L$523,5,FALSE),IF($AE41=2021,VLOOKUP(Brut!EC41,Semaines!$I$2:$L$523,4,FALSE),IF($AE41=2022,VLOOKUP(Brut!EC41,Semaines!$J$2:$L$523,3,FALSE),""))))))))))</f>
        <v>2014</v>
      </c>
      <c r="EC41" s="134"/>
      <c r="ED41" s="133"/>
      <c r="EE41" s="118">
        <f>IF($AE41=2013,VLOOKUP(Brut!EG41,Semaines!$A$2:$L$523,11,FALSE),IF($AE41=2014,VLOOKUP(Brut!EG41,Semaines!$B$2:$L$523,10,FALSE),IF($AE41=2015,VLOOKUP(Brut!EG41,Semaines!$C$2:$L$523,9,FALSE),IF($AE41=2016,VLOOKUP(Brut!EG41,Semaines!$D$2:$L$523,8,FALSE),IF($AE41=2017,VLOOKUP(Brut!EG41,Semaines!$E$2:$L$523,7,FALSE),IF($AE41=2018,VLOOKUP(Brut!EG41,Semaines!$F$2:$L$523,6,FALSE),IF($AE41=2019,VLOOKUP(Brut!EG41,Semaines!$G$2:$L$523,5,FALSE),IF($AE41=2020,VLOOKUP(Brut!EG41,Semaines!$H$2:$L$523,4,FALSE),IF($AE41=2021,VLOOKUP(Brut!EG41,Semaines!$I$2:$L$523,3,FALSE),IF($AE41=2022,VLOOKUP(Brut!EG41,Semaines!$J$2:$L$523,2,FALSE),""))))))))))</f>
        <v>37</v>
      </c>
      <c r="EF41" s="119">
        <f>IF($AE41=2013,VLOOKUP(Brut!EG41,Semaines!$A$2:$L$523,12,FALSE),IF($AE41=2014,VLOOKUP(Brut!EG41,Semaines!$B$2:$L$523,11,FALSE),IF($AE41=2015,VLOOKUP(Brut!EG41,Semaines!$C$2:$L$523,10,FALSE),IF($AE41=2016,VLOOKUP(Brut!EG41,Semaines!$D$2:$L$523,9,FALSE),IF($AE41=2017,VLOOKUP(Brut!EG41,Semaines!$E$2:$L$523,8,FALSE),IF($AE41=2018,VLOOKUP(Brut!EG41,Semaines!$F$2:$L$523,7,FALSE),IF($AE41=2019,VLOOKUP(Brut!EG41,Semaines!$G$2:$L$523,6,FALSE),IF($AE41=2020,VLOOKUP(Brut!EG41,Semaines!$H$2:$L$523,5,FALSE),IF($AE41=2021,VLOOKUP(Brut!EG41,Semaines!$I$2:$L$523,4,FALSE),IF($AE41=2022,VLOOKUP(Brut!EG41,Semaines!$J$2:$L$523,3,FALSE),""))))))))))</f>
        <v>2014</v>
      </c>
      <c r="EG41" s="134"/>
      <c r="EH41" s="133"/>
      <c r="EI41" s="130">
        <f>IF(Import!AU31=0,"",Import!AU31)</f>
        <v>41943</v>
      </c>
      <c r="EJ41" s="118">
        <f t="array" ref="EJ41">IFERROR(IF(EI41="",IF(EG41="",IF(EE41="","",IF($AE41=2013,VLOOKUP(Brut!EG41+1,Semaines!$A$2:$L$523,11,FALSE),IF($AE41=2014,VLOOKUP(Brut!EG41+1,Semaines!$B$2:$L$523,10,FALSE),IF($AE41=2015,VLOOKUP(Brut!EG41+1,Semaines!$C$2:$L$523,9,FALSE),IF($AE41=2016,VLOOKUP(Brut!EG41+1,Semaines!$D$2:$L$523,8,FALSE),IF($AE41=2017,VLOOKUP(Brut!EG41+1,Semaines!$E$2:$L$523,7,FALSE),IF($AE41=2018,VLOOKUP(Brut!EG41+1,Semaines!$F$2:$L$523,6,FALSE),IF($AE41=2019,VLOOKUP(Brut!EG41+1,Semaines!$G$2:$L$523,5,FALSE),IF($AE41=2020,VLOOKUP(Brut!EG41+1,Semaines!$H$2:$L$523,4,FALSE),IF($AE41=2021,VLOOKUP(Brut!EG41+1,Semaines!$I$2:$L$523,3,FALSE),IF($AE41=2022,VLOOKUP(Brut!EG41+1,Semaines!$J$2:$L$523,2,FALSE),""))))))))))),IF(EH41="",IF($AE41=2013,VLOOKUP(Brut!EG41+1,Semaines!$A$2:$L$523,11,FALSE),IF($AE41=2014,VLOOKUP(Brut!EG41+1,Semaines!$B$2:$L$523,10,FALSE),IF($AE41=2015,VLOOKUP(Brut!EG41+1,Semaines!$C$2:$L$523,9,FALSE),IF($AE41=2016,VLOOKUP(Brut!EG41+1,Semaines!$D$2:$L$523,8,FALSE),IF($AE41=2017,VLOOKUP(Brut!EG41+1,Semaines!$E$2:$L$523,7,FALSE),IF($AE41=2018,VLOOKUP(Brut!EG41+1,Semaines!$F$2:$L$523,6,FALSE),IF($AE41=2019,VLOOKUP(Brut!EG41+1,Semaines!$G$2:$L$523,5,FALSE),IF($AE41=2020,VLOOKUP(Brut!EG41+1,Semaines!$H$2:$L$523,4,FALSE),IF($AE41=2021,VLOOKUP(Brut!EG41+1,Semaines!$I$2:$L$523,3,FALSE),IF($AE41=2022,VLOOKUP(Brut!EG41+1,Semaines!$J$2:$L$523,2,FALSE),"")))))))))),IF($AE41=2013,VLOOKUP(Brut!EI41+1,Semaines!$A$2:$L$523,11,FALSE),IF($AE41=2014,VLOOKUP(Brut!EI41+1,Semaines!$B$2:$L$523,10,FALSE),IF($AE41=2015,VLOOKUP(Brut!EI41+1,Semaines!$C$2:$L$523,9,FALSE),IF($AE41=2016,VLOOKUP(Brut!EI41+1,Semaines!$D$2:$L$523,8,FALSE),IF($AE41=2017,VLOOKUP(Brut!EI41+1,Semaines!$E$2:$L$523,7,FALSE),IF($AE41=2018,VLOOKUP(Brut!EI41+1,Semaines!$F$2:$L$523,6,FALSE),IF($AE41=2019,VLOOKUP(Brut!EI41+1,Semaines!$G$2:$L$523,5,FALSE),IF($AE41=2020,VLOOKUP(Brut!EI41+1,Semaines!$H$2:$L$523,4,FALSE),IF($AE41=2021,VLOOKUP(Brut!EI41+1,Semaines!$I$2:$L$523,3,FALSE),IF($AE41=2022,VLOOKUP(Brut!EI41+1,Semaines!$J$2:$L$523,2,FALSE),"")))))))))))),_xlfn.ISOWEEKNUM(EI41)),"")</f>
        <v>44</v>
      </c>
      <c r="EK41" s="119">
        <f>IF(EI41="",IF(EH41="",IF(EF41="","",IF($AE41=2013,VLOOKUP(Brut!EL41,Semaines!$A$2:$L$523,12,FALSE),IF($AE41=2014,VLOOKUP(Brut!EL41,Semaines!$B$2:$L$523,11,FALSE),IF($AE41=2015,VLOOKUP(Brut!EL41,Semaines!$C$2:$L$523,10,FALSE),IF($AE41=2016,VLOOKUP(Brut!EL41,Semaines!$D$2:$L$523,9,FALSE),IF($AE41=2017,VLOOKUP(Brut!EL41,Semaines!$E$2:$L$523,8,FALSE),IF($AE41=2018,VLOOKUP(Brut!EL41,Semaines!$F$2:$L$523,7,FALSE),IF($AE41=2019,VLOOKUP(Brut!EL41,Semaines!$G$2:$L$523,6,FALSE),IF($AE41=2020,VLOOKUP(Brut!EL41,Semaines!$H$2:$L$523,5,FALSE),IF($AE41=2021,VLOOKUP(Brut!EL41,Semaines!$I$2:$L$523,4,FALSE),IF($AE41=2022,VLOOKUP(Brut!EL41,Semaines!$J$2:$L$523,3,FALSE),""))))))))))),IF(EG41="",IF($AE41=2013,VLOOKUP(Brut!EL41,Semaines!$A$2:$L$523,12,FALSE),IF($AE41=2014,VLOOKUP(Brut!EL41,Semaines!$B$2:$L$523,11,FALSE),IF($AE41=2015,VLOOKUP(Brut!EL41,Semaines!$C$2:$L$523,10,FALSE),IF($AE41=2016,VLOOKUP(Brut!EL41,Semaines!$D$2:$L$523,9,FALSE),IF($AE41=2017,VLOOKUP(Brut!EL41,Semaines!$E$2:$L$523,8,FALSE),IF($AE41=2018,VLOOKUP(Brut!EL41,Semaines!$F$2:$L$523,7,FALSE),IF($AE41=2019,VLOOKUP(Brut!EL41,Semaines!$G$2:$L$523,6,FALSE),IF($AE41=2020,VLOOKUP(Brut!EL41,Semaines!$H$2:$L$523,5,FALSE),IF($AE41=2021,VLOOKUP(Brut!EL41,Semaines!$I$2:$L$523,4,FALSE),IF($AE41=2022,VLOOKUP(Brut!EL41,Semaines!$J$2:$L$523,3,FALSE),"")))))))))),IF(EF41="","",IF($AE41=2013,VLOOKUP(Brut!EL41,Semaines!$A$2:$L$523,12,FALSE),IF($AE41=2014,VLOOKUP(Brut!EL41,Semaines!$B$2:$L$523,11,FALSE),IF($AE41=2015,VLOOKUP(Brut!EL41,Semaines!$C$2:$L$523,10,FALSE),IF($AE41=2016,VLOOKUP(Brut!EL41,Semaines!$D$2:$L$523,9,FALSE),IF($AE41=2017,VLOOKUP(Brut!EL41,Semaines!$E$2:$L$523,8,FALSE),IF($AE41=2018,VLOOKUP(Brut!EL41,Semaines!$F$2:$L$523,7,FALSE),IF($AE41=2019,VLOOKUP(Brut!EL41,Semaines!$G$2:$L$523,6,FALSE),IF($AE41=2020,VLOOKUP(Brut!EL41,Semaines!$H$2:$L$523,5,FALSE),IF($AE41=2021,VLOOKUP(Brut!EL41,Semaines!$I$2:$L$523,4,FALSE),IF($AE41=2022,VLOOKUP(Brut!EL41,Semaines!$J$2:$L$523,3,FALSE),""))))))))))))),IF(AND(MONTH(EI41)=12,_xlfn.ISOWEEKNUM(EI41)=1),YEAR(EI41)+1,YEAR(EI41)))</f>
        <v>2014</v>
      </c>
      <c r="EL41" s="135"/>
      <c r="EM41" s="136"/>
      <c r="EN41" s="210"/>
      <c r="EO41" s="209"/>
      <c r="EP41" s="208"/>
      <c r="EQ41" s="118">
        <f>IF($AE41=2013,VLOOKUP(Brut!ES41,Semaines!$A$2:$L$523,11,FALSE),IF($AE41=2014,VLOOKUP(Brut!ES41,Semaines!$B$2:$L$523,10,FALSE),IF($AE41=2015,VLOOKUP(Brut!ES41,Semaines!$C$2:$L$523,9,FALSE),IF($AE41=2016,VLOOKUP(Brut!ES41,Semaines!$D$2:$L$523,8,FALSE),IF($AE41=2017,VLOOKUP(Brut!ES41,Semaines!$E$2:$L$523,7,FALSE),IF($AE41=2018,VLOOKUP(Brut!ES41,Semaines!$F$2:$L$523,6,FALSE),IF($AE41=2019,VLOOKUP(Brut!ES41,Semaines!$G$2:$L$523,5,FALSE),IF($AE41=2020,VLOOKUP(Brut!ES41,Semaines!$H$2:$L$523,4,FALSE),IF($AE41=2021,VLOOKUP(Brut!ES41,Semaines!$I$2:$L$523,3,FALSE),IF($AE41=2022,VLOOKUP(Brut!ES41,Semaines!$J$2:$L$523,2,FALSE),""))))))))))</f>
        <v>38</v>
      </c>
      <c r="ER41" s="119">
        <f>IF($AE41=2013,VLOOKUP(Brut!ES41,Semaines!$A$2:$L$523,12,FALSE),IF($AE41=2014,VLOOKUP(Brut!ES41,Semaines!$B$2:$L$523,11,FALSE),IF($AE41=2015,VLOOKUP(Brut!ES41,Semaines!$C$2:$L$523,10,FALSE),IF($AE41=2016,VLOOKUP(Brut!ES41,Semaines!$D$2:$L$523,9,FALSE),IF($AE41=2017,VLOOKUP(Brut!ES41,Semaines!$E$2:$L$523,8,FALSE),IF($AE41=2018,VLOOKUP(Brut!ES41,Semaines!$F$2:$L$523,7,FALSE),IF($AE41=2019,VLOOKUP(Brut!ES41,Semaines!$G$2:$L$523,6,FALSE),IF($AE41=2020,VLOOKUP(Brut!ES41,Semaines!$H$2:$L$523,5,FALSE),IF($AE41=2021,VLOOKUP(Brut!ES41,Semaines!$I$2:$L$523,4,FALSE),IF($AE41=2022,VLOOKUP(Brut!ES41,Semaines!$J$2:$L$523,3,FALSE),""))))))))))</f>
        <v>2014</v>
      </c>
      <c r="ES41" s="134"/>
      <c r="ET41" s="133"/>
      <c r="EU41" s="118">
        <f>IF($AE41=2013,VLOOKUP(Brut!EW41,Semaines!$A$2:$L$523,11,FALSE),IF($AE41=2014,VLOOKUP(Brut!EW41,Semaines!$B$2:$L$523,10,FALSE),IF($AE41=2015,VLOOKUP(Brut!EW41,Semaines!$C$2:$L$523,9,FALSE),IF($AE41=2016,VLOOKUP(Brut!EW41,Semaines!$D$2:$L$523,8,FALSE),IF($AE41=2017,VLOOKUP(Brut!EW41,Semaines!$E$2:$L$523,7,FALSE),IF($AE41=2018,VLOOKUP(Brut!EW41,Semaines!$F$2:$L$523,6,FALSE),IF($AE41=2019,VLOOKUP(Brut!EW41,Semaines!$G$2:$L$523,5,FALSE),IF($AE41=2020,VLOOKUP(Brut!EW41,Semaines!$H$2:$L$523,4,FALSE),IF($AE41=2021,VLOOKUP(Brut!EW41,Semaines!$I$2:$L$523,3,FALSE),IF($AE41=2022,VLOOKUP(Brut!EW41,Semaines!$J$2:$L$523,2,FALSE),""))))))))))</f>
        <v>39</v>
      </c>
      <c r="EV41" s="119">
        <f>IF($AE41=2013,VLOOKUP(Brut!EW41,Semaines!$A$2:$L$523,12,FALSE),IF($AE41=2014,VLOOKUP(Brut!EW41,Semaines!$B$2:$L$523,11,FALSE),IF($AE41=2015,VLOOKUP(Brut!EW41,Semaines!$C$2:$L$523,10,FALSE),IF($AE41=2016,VLOOKUP(Brut!EW41,Semaines!$D$2:$L$523,9,FALSE),IF($AE41=2017,VLOOKUP(Brut!EW41,Semaines!$E$2:$L$523,8,FALSE),IF($AE41=2018,VLOOKUP(Brut!EW41,Semaines!$F$2:$L$523,7,FALSE),IF($AE41=2019,VLOOKUP(Brut!EW41,Semaines!$G$2:$L$523,6,FALSE),IF($AE41=2020,VLOOKUP(Brut!EW41,Semaines!$H$2:$L$523,5,FALSE),IF($AE41=2021,VLOOKUP(Brut!EW41,Semaines!$I$2:$L$523,4,FALSE),IF($AE41=2022,VLOOKUP(Brut!EW41,Semaines!$J$2:$L$523,3,FALSE),""))))))))))</f>
        <v>2014</v>
      </c>
      <c r="EW41" s="134"/>
      <c r="EX41" s="133"/>
      <c r="EY41" s="208"/>
      <c r="EZ41" s="118">
        <f>IF($AE41=2013,VLOOKUP(Brut!FB41,Semaines!$A$2:$L$523,11,FALSE),IF($AE41=2014,VLOOKUP(Brut!FB41,Semaines!$B$2:$L$523,10,FALSE),IF($AE41=2015,VLOOKUP(Brut!FB41,Semaines!$C$2:$L$523,9,FALSE),IF($AE41=2016,VLOOKUP(Brut!FB41,Semaines!$D$2:$L$523,8,FALSE),IF($AE41=2017,VLOOKUP(Brut!FB41,Semaines!$E$2:$L$523,7,FALSE),IF($AE41=2018,VLOOKUP(Brut!FB41,Semaines!$F$2:$L$523,6,FALSE),IF($AE41=2019,VLOOKUP(Brut!FB41,Semaines!$G$2:$L$523,5,FALSE),IF($AE41=2020,VLOOKUP(Brut!FB41,Semaines!$H$2:$L$523,4,FALSE),IF($AE41=2021,VLOOKUP(Brut!FB41,Semaines!$I$2:$L$523,3,FALSE),IF($AE41=2022,VLOOKUP(Brut!FB41,Semaines!$J$2:$L$523,2,FALSE),""))))))))))</f>
        <v>39</v>
      </c>
      <c r="FA41" s="119">
        <f>IF($AE41=2013,VLOOKUP(Brut!FB41,Semaines!$A$2:$L$523,12,FALSE),IF($AE41=2014,VLOOKUP(Brut!FB41,Semaines!$B$2:$L$523,11,FALSE),IF($AE41=2015,VLOOKUP(Brut!FB41,Semaines!$C$2:$L$523,10,FALSE),IF($AE41=2016,VLOOKUP(Brut!FB41,Semaines!$D$2:$L$523,9,FALSE),IF($AE41=2017,VLOOKUP(Brut!FB41,Semaines!$E$2:$L$523,8,FALSE),IF($AE41=2018,VLOOKUP(Brut!FB41,Semaines!$F$2:$L$523,7,FALSE),IF($AE41=2019,VLOOKUP(Brut!FB41,Semaines!$G$2:$L$523,6,FALSE),IF($AE41=2020,VLOOKUP(Brut!FB41,Semaines!$H$2:$L$523,5,FALSE),IF($AE41=2021,VLOOKUP(Brut!FB41,Semaines!$I$2:$L$523,4,FALSE),IF($AE41=2022,VLOOKUP(Brut!FB41,Semaines!$J$2:$L$523,3,FALSE),""))))))))))</f>
        <v>2014</v>
      </c>
      <c r="FB41" s="134"/>
      <c r="FC41" s="133"/>
      <c r="FD41" s="210"/>
      <c r="FE41" s="209"/>
      <c r="FF41" s="118">
        <f>IF($AE41=2013,VLOOKUP(Brut!FH41,Semaines!$A$2:$L$523,11,FALSE),IF($AE41=2014,VLOOKUP(Brut!FH41,Semaines!$B$2:$L$523,10,FALSE),IF($AE41=2015,VLOOKUP(Brut!FH41,Semaines!$C$2:$L$523,9,FALSE),IF($AE41=2016,VLOOKUP(Brut!FH41,Semaines!$D$2:$L$523,8,FALSE),IF($AE41=2017,VLOOKUP(Brut!FH41,Semaines!$E$2:$L$523,7,FALSE),IF($AE41=2018,VLOOKUP(Brut!FH41,Semaines!$F$2:$L$523,6,FALSE),IF($AE41=2019,VLOOKUP(Brut!FH41,Semaines!$G$2:$L$523,5,FALSE),IF($AE41=2020,VLOOKUP(Brut!FH41,Semaines!$H$2:$L$523,4,FALSE),IF($AE41=2021,VLOOKUP(Brut!FH41,Semaines!$I$2:$L$523,3,FALSE),IF($AE41=2022,VLOOKUP(Brut!FH41,Semaines!$J$2:$L$523,2,FALSE),""))))))))))</f>
        <v>40</v>
      </c>
      <c r="FG41" s="119">
        <f>IF($AE41=2013,VLOOKUP(Brut!FH41,Semaines!$A$2:$L$523,12,FALSE),IF($AE41=2014,VLOOKUP(Brut!FH41,Semaines!$B$2:$L$523,11,FALSE),IF($AE41=2015,VLOOKUP(Brut!FH41,Semaines!$C$2:$L$523,10,FALSE),IF($AE41=2016,VLOOKUP(Brut!FH41,Semaines!$D$2:$L$523,9,FALSE),IF($AE41=2017,VLOOKUP(Brut!FH41,Semaines!$E$2:$L$523,8,FALSE),IF($AE41=2018,VLOOKUP(Brut!FH41,Semaines!$F$2:$L$523,7,FALSE),IF($AE41=2019,VLOOKUP(Brut!FH41,Semaines!$G$2:$L$523,6,FALSE),IF($AE41=2020,VLOOKUP(Brut!FH41,Semaines!$H$2:$L$523,5,FALSE),IF($AE41=2021,VLOOKUP(Brut!FH41,Semaines!$I$2:$L$523,4,FALSE),IF($AE41=2022,VLOOKUP(Brut!FH41,Semaines!$J$2:$L$523,3,FALSE),""))))))))))</f>
        <v>2014</v>
      </c>
      <c r="FH41" s="134"/>
      <c r="FI41" s="133"/>
      <c r="FJ41" s="208"/>
      <c r="FK41" s="118">
        <f>IF($AE41=2013,VLOOKUP(Brut!FM41,Semaines!$A$2:$L$523,11,FALSE),IF($AE41=2014,VLOOKUP(Brut!FM41,Semaines!$B$2:$L$523,10,FALSE),IF($AE41=2015,VLOOKUP(Brut!FM41,Semaines!$C$2:$L$523,9,FALSE),IF($AE41=2016,VLOOKUP(Brut!FM41,Semaines!$D$2:$L$523,8,FALSE),IF($AE41=2017,VLOOKUP(Brut!FM41,Semaines!$E$2:$L$523,7,FALSE),IF($AE41=2018,VLOOKUP(Brut!FM41,Semaines!$F$2:$L$523,6,FALSE),IF($AE41=2019,VLOOKUP(Brut!FM41,Semaines!$G$2:$L$523,5,FALSE),IF($AE41=2020,VLOOKUP(Brut!FM41,Semaines!$H$2:$L$523,4,FALSE),IF($AE41=2021,VLOOKUP(Brut!FM41,Semaines!$I$2:$L$523,3,FALSE),IF($AE41=2022,VLOOKUP(Brut!FM41,Semaines!$J$2:$L$523,2,FALSE),""))))))))))</f>
        <v>40</v>
      </c>
      <c r="FL41" s="119">
        <f>IF($AE41=2013,VLOOKUP(Brut!FM41,Semaines!$A$2:$L$523,12,FALSE),IF($AE41=2014,VLOOKUP(Brut!FM41,Semaines!$B$2:$L$523,11,FALSE),IF($AE41=2015,VLOOKUP(Brut!FM41,Semaines!$C$2:$L$523,10,FALSE),IF($AE41=2016,VLOOKUP(Brut!FM41,Semaines!$D$2:$L$523,9,FALSE),IF($AE41=2017,VLOOKUP(Brut!FM41,Semaines!$E$2:$L$523,8,FALSE),IF($AE41=2018,VLOOKUP(Brut!FM41,Semaines!$F$2:$L$523,7,FALSE),IF($AE41=2019,VLOOKUP(Brut!FM41,Semaines!$G$2:$L$523,6,FALSE),IF($AE41=2020,VLOOKUP(Brut!FM41,Semaines!$H$2:$L$523,5,FALSE),IF($AE41=2021,VLOOKUP(Brut!FM41,Semaines!$I$2:$L$523,4,FALSE),IF($AE41=2022,VLOOKUP(Brut!FM41,Semaines!$J$2:$L$523,3,FALSE),""))))))))))</f>
        <v>2014</v>
      </c>
      <c r="FM41" s="134"/>
      <c r="FN41" s="133"/>
      <c r="FO41" s="118">
        <f>IF($AE41=2013,VLOOKUP(Brut!FQ41,Semaines!$A$2:$L$523,11,FALSE),IF($AE41=2014,VLOOKUP(Brut!FQ41,Semaines!$B$2:$L$523,10,FALSE),IF($AE41=2015,VLOOKUP(Brut!FQ41,Semaines!$C$2:$L$523,9,FALSE),IF($AE41=2016,VLOOKUP(Brut!FQ41,Semaines!$D$2:$L$523,8,FALSE),IF($AE41=2017,VLOOKUP(Brut!FQ41,Semaines!$E$2:$L$523,7,FALSE),IF($AE41=2018,VLOOKUP(Brut!FQ41,Semaines!$F$2:$L$523,6,FALSE),IF($AE41=2019,VLOOKUP(Brut!FQ41,Semaines!$G$2:$L$523,5,FALSE),IF($AE41=2020,VLOOKUP(Brut!FQ41,Semaines!$H$2:$L$523,4,FALSE),IF($AE41=2021,VLOOKUP(Brut!FQ41,Semaines!$I$2:$L$523,3,FALSE),IF($AE41=2022,VLOOKUP(Brut!FQ41,Semaines!$J$2:$L$523,2,FALSE),""))))))))))</f>
        <v>41</v>
      </c>
      <c r="FP41" s="119">
        <f>IF($AE41=2013,VLOOKUP(Brut!FQ41,Semaines!$A$2:$L$523,12,FALSE),IF($AE41=2014,VLOOKUP(Brut!FQ41,Semaines!$B$2:$L$523,11,FALSE),IF($AE41=2015,VLOOKUP(Brut!FQ41,Semaines!$C$2:$L$523,10,FALSE),IF($AE41=2016,VLOOKUP(Brut!FQ41,Semaines!$D$2:$L$523,9,FALSE),IF($AE41=2017,VLOOKUP(Brut!FQ41,Semaines!$E$2:$L$523,8,FALSE),IF($AE41=2018,VLOOKUP(Brut!FQ41,Semaines!$F$2:$L$523,7,FALSE),IF($AE41=2019,VLOOKUP(Brut!FQ41,Semaines!$G$2:$L$523,6,FALSE),IF($AE41=2020,VLOOKUP(Brut!FQ41,Semaines!$H$2:$L$523,5,FALSE),IF($AE41=2021,VLOOKUP(Brut!FQ41,Semaines!$I$2:$L$523,4,FALSE),IF($AE41=2022,VLOOKUP(Brut!FQ41,Semaines!$J$2:$L$523,3,FALSE),""))))))))))</f>
        <v>2014</v>
      </c>
      <c r="FQ41" s="134"/>
      <c r="FR41" s="133"/>
      <c r="FS41" s="208"/>
      <c r="FT41" s="208"/>
      <c r="FU41" s="118">
        <f>IF($AE41=2013,VLOOKUP(Brut!FW41,Semaines!$A$2:$L$523,11,FALSE),IF($AE41=2014,VLOOKUP(Brut!FW41,Semaines!$B$2:$L$523,10,FALSE),IF($AE41=2015,VLOOKUP(Brut!FW41,Semaines!$C$2:$L$523,9,FALSE),IF($AE41=2016,VLOOKUP(Brut!FW41,Semaines!$D$2:$L$523,8,FALSE),IF($AE41=2017,VLOOKUP(Brut!FW41,Semaines!$E$2:$L$523,7,FALSE),IF($AE41=2018,VLOOKUP(Brut!FW41,Semaines!$F$2:$L$523,6,FALSE),IF($AE41=2019,VLOOKUP(Brut!FW41,Semaines!$G$2:$L$523,5,FALSE),IF($AE41=2020,VLOOKUP(Brut!FW41,Semaines!$H$2:$L$523,4,FALSE),IF($AE41=2021,VLOOKUP(Brut!FW41,Semaines!$I$2:$L$523,3,FALSE),IF($AE41=2022,VLOOKUP(Brut!FW41,Semaines!$J$2:$L$523,2,FALSE),""))))))))))</f>
        <v>43</v>
      </c>
      <c r="FV41" s="119">
        <f>IF($AE41=2013,VLOOKUP(Brut!FW41,Semaines!$A$2:$L$523,12,FALSE),IF($AE41=2014,VLOOKUP(Brut!FW41,Semaines!$B$2:$L$523,11,FALSE),IF($AE41=2015,VLOOKUP(Brut!FW41,Semaines!$C$2:$L$523,10,FALSE),IF($AE41=2016,VLOOKUP(Brut!FW41,Semaines!$D$2:$L$523,9,FALSE),IF($AE41=2017,VLOOKUP(Brut!FW41,Semaines!$E$2:$L$523,8,FALSE),IF($AE41=2018,VLOOKUP(Brut!FW41,Semaines!$F$2:$L$523,7,FALSE),IF($AE41=2019,VLOOKUP(Brut!FW41,Semaines!$G$2:$L$523,6,FALSE),IF($AE41=2020,VLOOKUP(Brut!FW41,Semaines!$H$2:$L$523,5,FALSE),IF($AE41=2021,VLOOKUP(Brut!FW41,Semaines!$I$2:$L$523,4,FALSE),IF($AE41=2022,VLOOKUP(Brut!FW41,Semaines!$J$2:$L$523,3,FALSE),""))))))))))</f>
        <v>2014</v>
      </c>
      <c r="FW41" s="134"/>
      <c r="FX41" s="133"/>
      <c r="FY41" s="118">
        <f>IF($AE41=2013,VLOOKUP(Brut!GA41,Semaines!$A$2:$L$523,11,FALSE),IF($AE41=2014,VLOOKUP(Brut!GA41,Semaines!$B$2:$L$523,10,FALSE),IF($AE41=2015,VLOOKUP(Brut!GA41,Semaines!$C$2:$L$523,9,FALSE),IF($AE41=2016,VLOOKUP(Brut!GA41,Semaines!$D$2:$L$523,8,FALSE),IF($AE41=2017,VLOOKUP(Brut!GA41,Semaines!$E$2:$L$523,7,FALSE),IF($AE41=2018,VLOOKUP(Brut!GA41,Semaines!$F$2:$L$523,6,FALSE),IF($AE41=2019,VLOOKUP(Brut!GA41,Semaines!$G$2:$L$523,5,FALSE),IF($AE41=2020,VLOOKUP(Brut!GA41,Semaines!$H$2:$L$523,4,FALSE),IF($AE41=2021,VLOOKUP(Brut!GA41,Semaines!$I$2:$L$523,3,FALSE),IF($AE41=2022,VLOOKUP(Brut!GA41,Semaines!$J$2:$L$523,2,FALSE),""))))))))))</f>
        <v>44</v>
      </c>
      <c r="FZ41" s="119">
        <f>IF($AE41=2013,VLOOKUP(Brut!GA41,Semaines!$A$2:$L$523,12,FALSE),IF($AE41=2014,VLOOKUP(Brut!GA41,Semaines!$B$2:$L$523,11,FALSE),IF($AE41=2015,VLOOKUP(Brut!GA41,Semaines!$C$2:$L$523,10,FALSE),IF($AE41=2016,VLOOKUP(Brut!GA41,Semaines!$D$2:$L$523,9,FALSE),IF($AE41=2017,VLOOKUP(Brut!GA41,Semaines!$E$2:$L$523,8,FALSE),IF($AE41=2018,VLOOKUP(Brut!GA41,Semaines!$F$2:$L$523,7,FALSE),IF($AE41=2019,VLOOKUP(Brut!GA41,Semaines!$G$2:$L$523,6,FALSE),IF($AE41=2020,VLOOKUP(Brut!GA41,Semaines!$H$2:$L$523,5,FALSE),IF($AE41=2021,VLOOKUP(Brut!GA41,Semaines!$I$2:$L$523,4,FALSE),IF($AE41=2022,VLOOKUP(Brut!GA41,Semaines!$J$2:$L$523,3,FALSE),""))))))))))</f>
        <v>2014</v>
      </c>
      <c r="GA41" s="134"/>
      <c r="GB41" s="133"/>
      <c r="GC41" s="118">
        <f>IF($AE41=2013,VLOOKUP(Brut!GE41,Semaines!$A$2:$L$523,11,FALSE),IF($AE41=2014,VLOOKUP(Brut!GE41,Semaines!$B$2:$L$523,10,FALSE),IF($AE41=2015,VLOOKUP(Brut!GE41,Semaines!$C$2:$L$523,9,FALSE),IF($AE41=2016,VLOOKUP(Brut!GE41,Semaines!$D$2:$L$523,8,FALSE),IF($AE41=2017,VLOOKUP(Brut!GE41,Semaines!$E$2:$L$523,7,FALSE),IF($AE41=2018,VLOOKUP(Brut!GE41,Semaines!$F$2:$L$523,6,FALSE),IF($AE41=2019,VLOOKUP(Brut!GE41,Semaines!$G$2:$L$523,5,FALSE),IF($AE41=2020,VLOOKUP(Brut!GE41,Semaines!$H$2:$L$523,4,FALSE),IF($AE41=2021,VLOOKUP(Brut!GE41,Semaines!$I$2:$L$523,3,FALSE),IF($AE41=2022,VLOOKUP(Brut!GE41,Semaines!$J$2:$L$523,2,FALSE),""))))))))))</f>
        <v>44</v>
      </c>
      <c r="GD41" s="119">
        <f>IF($AE41=2013,VLOOKUP(Brut!GE41,Semaines!$A$2:$L$523,12,FALSE),IF($AE41=2014,VLOOKUP(Brut!GE41,Semaines!$B$2:$L$523,11,FALSE),IF($AE41=2015,VLOOKUP(Brut!GE41,Semaines!$C$2:$L$523,10,FALSE),IF($AE41=2016,VLOOKUP(Brut!GE41,Semaines!$D$2:$L$523,9,FALSE),IF($AE41=2017,VLOOKUP(Brut!GE41,Semaines!$E$2:$L$523,8,FALSE),IF($AE41=2018,VLOOKUP(Brut!GE41,Semaines!$F$2:$L$523,7,FALSE),IF($AE41=2019,VLOOKUP(Brut!GE41,Semaines!$G$2:$L$523,6,FALSE),IF($AE41=2020,VLOOKUP(Brut!GE41,Semaines!$H$2:$L$523,5,FALSE),IF($AE41=2021,VLOOKUP(Brut!GE41,Semaines!$I$2:$L$523,4,FALSE),IF($AE41=2022,VLOOKUP(Brut!GE41,Semaines!$J$2:$L$523,3,FALSE),""))))))))))</f>
        <v>2014</v>
      </c>
      <c r="GE41" s="134"/>
      <c r="GF41" s="133"/>
      <c r="GG41" s="208"/>
      <c r="GH41" s="118">
        <f>IF($AE41=2013,VLOOKUP(Brut!GJ41,Semaines!$A$2:$L$523,11,FALSE),IF($AE41=2014,VLOOKUP(Brut!GJ41,Semaines!$B$2:$L$523,10,FALSE),IF($AE41=2015,VLOOKUP(Brut!GJ41,Semaines!$C$2:$L$523,9,FALSE),IF($AE41=2016,VLOOKUP(Brut!GJ41,Semaines!$D$2:$L$523,8,FALSE),IF($AE41=2017,VLOOKUP(Brut!GJ41,Semaines!$E$2:$L$523,7,FALSE),IF($AE41=2018,VLOOKUP(Brut!GJ41,Semaines!$F$2:$L$523,6,FALSE),IF($AE41=2019,VLOOKUP(Brut!GJ41,Semaines!$G$2:$L$523,5,FALSE),IF($AE41=2020,VLOOKUP(Brut!GJ41,Semaines!$H$2:$L$523,4,FALSE),IF($AE41=2021,VLOOKUP(Brut!GJ41,Semaines!$I$2:$L$523,3,FALSE),IF($AE41=2022,VLOOKUP(Brut!GJ41,Semaines!$J$2:$L$523,2,FALSE),""))))))))))</f>
        <v>45</v>
      </c>
      <c r="GI41" s="119">
        <f>IF($AE41=2013,VLOOKUP(Brut!GJ41,Semaines!$A$2:$L$523,12,FALSE),IF($AE41=2014,VLOOKUP(Brut!GJ41,Semaines!$B$2:$L$523,11,FALSE),IF($AE41=2015,VLOOKUP(Brut!GJ41,Semaines!$C$2:$L$523,10,FALSE),IF($AE41=2016,VLOOKUP(Brut!GJ41,Semaines!$D$2:$L$523,9,FALSE),IF($AE41=2017,VLOOKUP(Brut!GJ41,Semaines!$E$2:$L$523,8,FALSE),IF($AE41=2018,VLOOKUP(Brut!GJ41,Semaines!$F$2:$L$523,7,FALSE),IF($AE41=2019,VLOOKUP(Brut!GJ41,Semaines!$G$2:$L$523,6,FALSE),IF($AE41=2020,VLOOKUP(Brut!GJ41,Semaines!$H$2:$L$523,5,FALSE),IF($AE41=2021,VLOOKUP(Brut!GJ41,Semaines!$I$2:$L$523,4,FALSE),IF($AE41=2022,VLOOKUP(Brut!GJ41,Semaines!$J$2:$L$523,3,FALSE),""))))))))))</f>
        <v>2014</v>
      </c>
      <c r="GJ41" s="134"/>
      <c r="GK41" s="133"/>
      <c r="GL41" s="118">
        <f>IF($AE41=2013,VLOOKUP(Brut!GN41,Semaines!$A$2:$L$523,11,FALSE),IF($AE41=2014,VLOOKUP(Brut!GN41,Semaines!$B$2:$L$523,10,FALSE),IF($AE41=2015,VLOOKUP(Brut!GN41,Semaines!$C$2:$L$523,9,FALSE),IF($AE41=2016,VLOOKUP(Brut!GN41,Semaines!$D$2:$L$523,8,FALSE),IF($AE41=2017,VLOOKUP(Brut!GN41,Semaines!$E$2:$L$523,7,FALSE),IF($AE41=2018,VLOOKUP(Brut!GN41,Semaines!$F$2:$L$523,6,FALSE),IF($AE41=2019,VLOOKUP(Brut!GN41,Semaines!$G$2:$L$523,5,FALSE),IF($AE41=2020,VLOOKUP(Brut!GN41,Semaines!$H$2:$L$523,4,FALSE),IF($AE41=2021,VLOOKUP(Brut!GN41,Semaines!$I$2:$L$523,3,FALSE),IF($AE41=2022,VLOOKUP(Brut!GN41,Semaines!$J$2:$L$523,2,FALSE),""))))))))))</f>
        <v>46</v>
      </c>
      <c r="GM41" s="119">
        <f>IF($AE41=2013,VLOOKUP(Brut!GN41,Semaines!$A$2:$L$523,12,FALSE),IF($AE41=2014,VLOOKUP(Brut!GN41,Semaines!$B$2:$L$523,11,FALSE),IF($AE41=2015,VLOOKUP(Brut!GN41,Semaines!$C$2:$L$523,10,FALSE),IF($AE41=2016,VLOOKUP(Brut!GN41,Semaines!$D$2:$L$523,9,FALSE),IF($AE41=2017,VLOOKUP(Brut!GN41,Semaines!$E$2:$L$523,8,FALSE),IF($AE41=2018,VLOOKUP(Brut!GN41,Semaines!$F$2:$L$523,7,FALSE),IF($AE41=2019,VLOOKUP(Brut!GN41,Semaines!$G$2:$L$523,6,FALSE),IF($AE41=2020,VLOOKUP(Brut!GN41,Semaines!$H$2:$L$523,5,FALSE),IF($AE41=2021,VLOOKUP(Brut!GN41,Semaines!$I$2:$L$523,4,FALSE),IF($AE41=2022,VLOOKUP(Brut!GN41,Semaines!$J$2:$L$523,3,FALSE),""))))))))))</f>
        <v>2014</v>
      </c>
      <c r="GN41" s="134"/>
      <c r="GO41" s="133"/>
      <c r="GP41" s="210"/>
      <c r="GQ41" s="211"/>
      <c r="GR41" s="210"/>
      <c r="GS41" s="209"/>
      <c r="GT41" s="211"/>
      <c r="GU41" s="209"/>
      <c r="GV41" s="118">
        <f>IF($AE41=2013,VLOOKUP(Brut!GX41,Semaines!$A$2:$L$523,11,FALSE),IF($AE41=2014,VLOOKUP(Brut!GX41,Semaines!$B$2:$L$523,10,FALSE),IF($AE41=2015,VLOOKUP(Brut!GX41,Semaines!$C$2:$L$523,9,FALSE),IF($AE41=2016,VLOOKUP(Brut!GX41,Semaines!$D$2:$L$523,8,FALSE),IF($AE41=2017,VLOOKUP(Brut!GX41,Semaines!$E$2:$L$523,7,FALSE),IF($AE41=2018,VLOOKUP(Brut!GX41,Semaines!$F$2:$L$523,6,FALSE),IF($AE41=2019,VLOOKUP(Brut!GX41,Semaines!$G$2:$L$523,5,FALSE),IF($AE41=2020,VLOOKUP(Brut!GX41,Semaines!$H$2:$L$523,4,FALSE),IF($AE41=2021,VLOOKUP(Brut!GX41,Semaines!$I$2:$L$523,3,FALSE),IF($AE41=2022,VLOOKUP(Brut!GX41,Semaines!$J$2:$L$523,2,FALSE),""))))))))))</f>
        <v>47</v>
      </c>
      <c r="GW41" s="119">
        <f>IF($AE41=2013,VLOOKUP(Brut!GX41,Semaines!$A$2:$L$523,12,FALSE),IF($AE41=2014,VLOOKUP(Brut!GX41,Semaines!$B$2:$L$523,11,FALSE),IF($AE41=2015,VLOOKUP(Brut!GX41,Semaines!$C$2:$L$523,10,FALSE),IF($AE41=2016,VLOOKUP(Brut!GX41,Semaines!$D$2:$L$523,9,FALSE),IF($AE41=2017,VLOOKUP(Brut!GX41,Semaines!$E$2:$L$523,8,FALSE),IF($AE41=2018,VLOOKUP(Brut!GX41,Semaines!$F$2:$L$523,7,FALSE),IF($AE41=2019,VLOOKUP(Brut!GX41,Semaines!$G$2:$L$523,6,FALSE),IF($AE41=2020,VLOOKUP(Brut!GX41,Semaines!$H$2:$L$523,5,FALSE),IF($AE41=2021,VLOOKUP(Brut!GX41,Semaines!$I$2:$L$523,4,FALSE),IF($AE41=2022,VLOOKUP(Brut!GX41,Semaines!$J$2:$L$523,3,FALSE),""))))))))))</f>
        <v>2014</v>
      </c>
      <c r="GX41" s="134"/>
      <c r="GY41" s="133"/>
      <c r="GZ41" s="208"/>
      <c r="HA41" s="214"/>
      <c r="HB41" s="215"/>
      <c r="HC41" s="182"/>
      <c r="HD41" s="209"/>
      <c r="HE41" s="208"/>
      <c r="HF41" s="118">
        <f>IF($AE41=2013,VLOOKUP(Brut!HH41,Semaines!$A$2:$L$523,11,FALSE),IF($AE41=2014,VLOOKUP(Brut!HH41,Semaines!$B$2:$L$523,10,FALSE),IF($AE41=2015,VLOOKUP(Brut!HH41,Semaines!$C$2:$L$523,9,FALSE),IF($AE41=2016,VLOOKUP(Brut!HH41,Semaines!$D$2:$L$523,8,FALSE),IF($AE41=2017,VLOOKUP(Brut!HH41,Semaines!$E$2:$L$523,7,FALSE),IF($AE41=2018,VLOOKUP(Brut!HH41,Semaines!$F$2:$L$523,6,FALSE),IF($AE41=2019,VLOOKUP(Brut!HH41,Semaines!$G$2:$L$523,5,FALSE),IF($AE41=2020,VLOOKUP(Brut!HH41,Semaines!$H$2:$L$523,4,FALSE),IF($AE41=2021,VLOOKUP(Brut!HH41,Semaines!$I$2:$L$523,3,FALSE),IF($AE41=2022,VLOOKUP(Brut!HH41,Semaines!$J$2:$L$523,2,FALSE),""))))))))))</f>
        <v>48</v>
      </c>
      <c r="HG41" s="119">
        <f>IF($AE41=2013,VLOOKUP(Brut!HH41,Semaines!$A$2:$L$523,12,FALSE),IF($AE41=2014,VLOOKUP(Brut!HH41,Semaines!$B$2:$L$523,11,FALSE),IF($AE41=2015,VLOOKUP(Brut!HH41,Semaines!$C$2:$L$523,10,FALSE),IF($AE41=2016,VLOOKUP(Brut!HH41,Semaines!$D$2:$L$523,9,FALSE),IF($AE41=2017,VLOOKUP(Brut!HH41,Semaines!$E$2:$L$523,8,FALSE),IF($AE41=2018,VLOOKUP(Brut!HH41,Semaines!$F$2:$L$523,7,FALSE),IF($AE41=2019,VLOOKUP(Brut!HH41,Semaines!$G$2:$L$523,6,FALSE),IF($AE41=2020,VLOOKUP(Brut!HH41,Semaines!$H$2:$L$523,5,FALSE),IF($AE41=2021,VLOOKUP(Brut!HH41,Semaines!$I$2:$L$523,4,FALSE),IF($AE41=2022,VLOOKUP(Brut!HH41,Semaines!$J$2:$L$523,3,FALSE),""))))))))))</f>
        <v>2014</v>
      </c>
      <c r="HH41" s="134"/>
      <c r="HI41" s="133"/>
      <c r="HJ41" s="210"/>
      <c r="HK41" s="209"/>
      <c r="HL41" s="118">
        <f>IF($AE41=2013,VLOOKUP(Brut!HN41,Semaines!$A$2:$L$523,11,FALSE),IF($AE41=2014,VLOOKUP(Brut!HN41,Semaines!$B$2:$L$523,10,FALSE),IF($AE41=2015,VLOOKUP(Brut!HN41,Semaines!$C$2:$L$523,9,FALSE),IF($AE41=2016,VLOOKUP(Brut!HN41,Semaines!$D$2:$L$523,8,FALSE),IF($AE41=2017,VLOOKUP(Brut!HN41,Semaines!$E$2:$L$523,7,FALSE),IF($AE41=2018,VLOOKUP(Brut!HN41,Semaines!$F$2:$L$523,6,FALSE),IF($AE41=2019,VLOOKUP(Brut!HN41,Semaines!$G$2:$L$523,5,FALSE),IF($AE41=2020,VLOOKUP(Brut!HN41,Semaines!$H$2:$L$523,4,FALSE),IF($AE41=2021,VLOOKUP(Brut!HN41,Semaines!$I$2:$L$523,3,FALSE),IF($AE41=2022,VLOOKUP(Brut!HN41,Semaines!$J$2:$L$523,2,FALSE),""))))))))))</f>
        <v>49</v>
      </c>
      <c r="HM41" s="119">
        <f>IF($AE41=2013,VLOOKUP(Brut!HN41,Semaines!$A$2:$L$523,12,FALSE),IF($AE41=2014,VLOOKUP(Brut!HN41,Semaines!$B$2:$L$523,11,FALSE),IF($AE41=2015,VLOOKUP(Brut!HN41,Semaines!$C$2:$L$523,10,FALSE),IF($AE41=2016,VLOOKUP(Brut!HN41,Semaines!$D$2:$L$523,9,FALSE),IF($AE41=2017,VLOOKUP(Brut!HN41,Semaines!$E$2:$L$523,8,FALSE),IF($AE41=2018,VLOOKUP(Brut!HN41,Semaines!$F$2:$L$523,7,FALSE),IF($AE41=2019,VLOOKUP(Brut!HN41,Semaines!$G$2:$L$523,6,FALSE),IF($AE41=2020,VLOOKUP(Brut!HN41,Semaines!$H$2:$L$523,5,FALSE),IF($AE41=2021,VLOOKUP(Brut!HN41,Semaines!$I$2:$L$523,4,FALSE),IF($AE41=2022,VLOOKUP(Brut!HN41,Semaines!$J$2:$L$523,3,FALSE),""))))))))))</f>
        <v>2014</v>
      </c>
      <c r="HN41" s="134"/>
      <c r="HO41" s="133"/>
      <c r="HP41" s="210"/>
      <c r="HQ41" s="211"/>
      <c r="HR41" s="210"/>
      <c r="HS41" s="209"/>
      <c r="HT41" s="209"/>
      <c r="HU41" s="208"/>
      <c r="HV41" s="208"/>
      <c r="HW41" s="210"/>
      <c r="HX41" s="209"/>
      <c r="HY41" s="229">
        <f>IF($AE41=2013,VLOOKUP(Brut!IA41,Semaines!$A$2:$L$523,11,FALSE),IF($AE41=2014,VLOOKUP(Brut!IA41,Semaines!$B$2:$L$523,10,FALSE),IF($AE41=2015,VLOOKUP(Brut!IA41,Semaines!$C$2:$L$523,9,FALSE),IF($AE41=2016,VLOOKUP(Brut!IA41,Semaines!$D$2:$L$523,8,FALSE),IF($AE41=2017,VLOOKUP(Brut!IA41,Semaines!$E$2:$L$523,7,FALSE),IF($AE41=2018,VLOOKUP(Brut!IA41,Semaines!$F$2:$L$523,6,FALSE),IF($AE41=2019,VLOOKUP(Brut!IA41,Semaines!$G$2:$L$523,5,FALSE),IF($AE41=2020,VLOOKUP(Brut!IA41,Semaines!$H$2:$L$523,4,FALSE),IF($AE41=2021,VLOOKUP(Brut!IA41,Semaines!$I$2:$L$523,3,FALSE),IF($AE41=2022,VLOOKUP(Brut!IA41,Semaines!$J$2:$L$523,2,FALSE),""))))))))))</f>
        <v>50</v>
      </c>
      <c r="HZ41" s="119">
        <f>IF($AE41=2013,VLOOKUP(Brut!IA41,Semaines!$A$2:$L$523,12,FALSE),IF($AE41=2014,VLOOKUP(Brut!IA41,Semaines!$B$2:$L$523,11,FALSE),IF($AE41=2015,VLOOKUP(Brut!IA41,Semaines!$C$2:$L$523,10,FALSE),IF($AE41=2016,VLOOKUP(Brut!IA41,Semaines!$D$2:$L$523,9,FALSE),IF($AE41=2017,VLOOKUP(Brut!IA41,Semaines!$E$2:$L$523,8,FALSE),IF($AE41=2018,VLOOKUP(Brut!IA41,Semaines!$F$2:$L$523,7,FALSE),IF($AE41=2019,VLOOKUP(Brut!IA41,Semaines!$G$2:$L$523,6,FALSE),IF($AE41=2020,VLOOKUP(Brut!IA41,Semaines!$H$2:$L$523,5,FALSE),IF($AE41=2021,VLOOKUP(Brut!IA41,Semaines!$I$2:$L$523,4,FALSE),IF($AE41=2022,VLOOKUP(Brut!IA41,Semaines!$J$2:$L$523,3,FALSE),""))))))))))</f>
        <v>2014</v>
      </c>
      <c r="IA41" s="134"/>
      <c r="IB41" s="133"/>
      <c r="IC41" s="118">
        <f>IF($AE41=2013,VLOOKUP(Brut!IE41,Semaines!$A$2:$L$523,11,FALSE),IF($AE41=2014,VLOOKUP(Brut!IE41,Semaines!$B$2:$L$523,10,FALSE),IF($AE41=2015,VLOOKUP(Brut!IE41,Semaines!$C$2:$L$523,9,FALSE),IF($AE41=2016,VLOOKUP(Brut!IE41,Semaines!$D$2:$L$523,8,FALSE),IF($AE41=2017,VLOOKUP(Brut!IE41,Semaines!$E$2:$L$523,7,FALSE),IF($AE41=2018,VLOOKUP(Brut!IE41,Semaines!$F$2:$L$523,6,FALSE),IF($AE41=2019,VLOOKUP(Brut!IE41,Semaines!$G$2:$L$523,5,FALSE),IF($AE41=2020,VLOOKUP(Brut!IE41,Semaines!$H$2:$L$523,4,FALSE),IF($AE41=2021,VLOOKUP(Brut!IE41,Semaines!$I$2:$L$523,3,FALSE),IF($AE41=2022,VLOOKUP(Brut!IE41,Semaines!$J$2:$L$523,2,FALSE),""))))))))))</f>
        <v>50</v>
      </c>
      <c r="ID41" s="119">
        <f>IF($AE41=2013,VLOOKUP(Brut!IE41,Semaines!$A$2:$L$523,12,FALSE),IF($AE41=2014,VLOOKUP(Brut!IE41,Semaines!$B$2:$L$523,11,FALSE),IF($AE41=2015,VLOOKUP(Brut!IE41,Semaines!$C$2:$L$523,10,FALSE),IF($AE41=2016,VLOOKUP(Brut!IE41,Semaines!$D$2:$L$523,9,FALSE),IF($AE41=2017,VLOOKUP(Brut!IE41,Semaines!$E$2:$L$523,8,FALSE),IF($AE41=2018,VLOOKUP(Brut!IE41,Semaines!$F$2:$L$523,7,FALSE),IF($AE41=2019,VLOOKUP(Brut!IE41,Semaines!$G$2:$L$523,6,FALSE),IF($AE41=2020,VLOOKUP(Brut!IE41,Semaines!$H$2:$L$523,5,FALSE),IF($AE41=2021,VLOOKUP(Brut!IE41,Semaines!$I$2:$L$523,4,FALSE),IF($AE41=2022,VLOOKUP(Brut!IE41,Semaines!$J$2:$L$523,3,FALSE),""))))))))))</f>
        <v>2014</v>
      </c>
      <c r="IE41" s="134"/>
      <c r="IF41" s="133"/>
      <c r="IG41" s="128">
        <f>IF(Import!AY31=0,"",Import!AY31)</f>
        <v>42053</v>
      </c>
      <c r="IH41" s="118">
        <f t="array" ref="IH41">IFERROR(IF(IG41="",IF(IE41="",IF(IC41="","",IF($AE41=2013,VLOOKUP(Brut!IE41+1,Semaines!$A$2:$L$523,11,FALSE),IF($AE41=2014,VLOOKUP(Brut!IE41+1,Semaines!$B$2:$L$523,10,FALSE),IF($AE41=2015,VLOOKUP(Brut!IE41+1,Semaines!$C$2:$L$523,9,FALSE),IF($AE41=2016,VLOOKUP(Brut!IE41+1,Semaines!$D$2:$L$523,8,FALSE),IF($AE41=2017,VLOOKUP(Brut!IE41+1,Semaines!$E$2:$L$523,7,FALSE),IF($AE41=2018,VLOOKUP(Brut!IE41+1,Semaines!$F$2:$L$523,6,FALSE),IF($AE41=2019,VLOOKUP(Brut!IE41+1,Semaines!$G$2:$L$523,5,FALSE),IF($AE41=2020,VLOOKUP(Brut!IE41+1,Semaines!$H$2:$L$523,4,FALSE),IF($AE41=2021,VLOOKUP(Brut!IE41+1,Semaines!$I$2:$L$523,3,FALSE),IF($AE41=2022,VLOOKUP(Brut!IE41+1,Semaines!$J$2:$L$523,2,FALSE),""))))))))))),IF(IF41="",IF($AE41=2013,VLOOKUP(Brut!IE41+1,Semaines!$A$2:$L$523,11,FALSE),IF($AE41=2014,VLOOKUP(Brut!IE41+1,Semaines!$B$2:$L$523,10,FALSE),IF($AE41=2015,VLOOKUP(Brut!IE41+1,Semaines!$C$2:$L$523,9,FALSE),IF($AE41=2016,VLOOKUP(Brut!IE41+1,Semaines!$D$2:$L$523,8,FALSE),IF($AE41=2017,VLOOKUP(Brut!IE41+1,Semaines!$E$2:$L$523,7,FALSE),IF($AE41=2018,VLOOKUP(Brut!IE41+1,Semaines!$F$2:$L$523,6,FALSE),IF($AE41=2019,VLOOKUP(Brut!IE41+1,Semaines!$G$2:$L$523,5,FALSE),IF($AE41=2020,VLOOKUP(Brut!IE41+1,Semaines!$H$2:$L$523,4,FALSE),IF($AE41=2021,VLOOKUP(Brut!IE41+1,Semaines!$I$2:$L$523,3,FALSE),IF($AE41=2022,VLOOKUP(Brut!IE41+1,Semaines!$J$2:$L$523,2,FALSE),"")))))))))),IF($AE41=2013,VLOOKUP(Brut!IG41+1,Semaines!$A$2:$L$523,11,FALSE),IF($AE41=2014,VLOOKUP(Brut!IG41+1,Semaines!$B$2:$L$523,10,FALSE),IF($AE41=2015,VLOOKUP(Brut!IG41+1,Semaines!$C$2:$L$523,9,FALSE),IF($AE41=2016,VLOOKUP(Brut!IG41+1,Semaines!$D$2:$L$523,8,FALSE),IF($AE41=2017,VLOOKUP(Brut!IG41+1,Semaines!$E$2:$L$523,7,FALSE),IF($AE41=2018,VLOOKUP(Brut!IG41+1,Semaines!$F$2:$L$523,6,FALSE),IF($AE41=2019,VLOOKUP(Brut!IG41+1,Semaines!$G$2:$L$523,5,FALSE),IF($AE41=2020,VLOOKUP(Brut!IG41+1,Semaines!$H$2:$L$523,4,FALSE),IF($AE41=2021,VLOOKUP(Brut!IG41+1,Semaines!$I$2:$L$523,3,FALSE),IF($AE41=2022,VLOOKUP(Brut!IG41+1,Semaines!$J$2:$L$523,2,FALSE),"")))))))))))),_xlfn.ISOWEEKNUM(IG41)),"")</f>
        <v>8</v>
      </c>
      <c r="II41" s="119">
        <f>IF(IG41="",IF(IF41="",IF(ID41="","",IF($AE41=2013,VLOOKUP(Brut!IJ41,Semaines!$A$2:$L$523,12,FALSE),IF($AE41=2014,VLOOKUP(Brut!IJ41,Semaines!$B$2:$L$523,11,FALSE),IF($AE41=2015,VLOOKUP(Brut!IJ41,Semaines!$C$2:$L$523,10,FALSE),IF($AE41=2016,VLOOKUP(Brut!IJ41,Semaines!$D$2:$L$523,9,FALSE),IF($AE41=2017,VLOOKUP(Brut!IJ41,Semaines!$E$2:$L$523,8,FALSE),IF($AE41=2018,VLOOKUP(Brut!IJ41,Semaines!$F$2:$L$523,7,FALSE),IF($AE41=2019,VLOOKUP(Brut!IJ41,Semaines!$G$2:$L$523,6,FALSE),IF($AE41=2020,VLOOKUP(Brut!IJ41,Semaines!$H$2:$L$523,5,FALSE),IF($AE41=2021,VLOOKUP(Brut!IJ41,Semaines!$I$2:$L$523,4,FALSE),IF($AE41=2022,VLOOKUP(Brut!IJ41,Semaines!$J$2:$L$523,3,FALSE),""))))))))))),IF(IE41="",IF($AE41=2013,VLOOKUP(Brut!IJ41,Semaines!$A$2:$L$523,12,FALSE),IF($AE41=2014,VLOOKUP(Brut!IJ41,Semaines!$B$2:$L$523,11,FALSE),IF($AE41=2015,VLOOKUP(Brut!IJ41,Semaines!$C$2:$L$523,10,FALSE),IF($AE41=2016,VLOOKUP(Brut!IJ41,Semaines!$D$2:$L$523,9,FALSE),IF($AE41=2017,VLOOKUP(Brut!IJ41,Semaines!$E$2:$L$523,8,FALSE),IF($AE41=2018,VLOOKUP(Brut!IJ41,Semaines!$F$2:$L$523,7,FALSE),IF($AE41=2019,VLOOKUP(Brut!IJ41,Semaines!$G$2:$L$523,6,FALSE),IF($AE41=2020,VLOOKUP(Brut!IJ41,Semaines!$H$2:$L$523,5,FALSE),IF($AE41=2021,VLOOKUP(Brut!IJ41,Semaines!$I$2:$L$523,4,FALSE),IF($AE41=2022,VLOOKUP(Brut!IJ41,Semaines!$J$2:$L$523,3,FALSE),"")))))))))),IF(ID41="","",IF($AE41=2013,VLOOKUP(Brut!IJ41,Semaines!$A$2:$L$523,12,FALSE),IF($AE41=2014,VLOOKUP(Brut!IJ41,Semaines!$B$2:$L$523,11,FALSE),IF($AE41=2015,VLOOKUP(Brut!IJ41,Semaines!$C$2:$L$523,10,FALSE),IF($AE41=2016,VLOOKUP(Brut!IJ41,Semaines!$D$2:$L$523,9,FALSE),IF($AE41=2017,VLOOKUP(Brut!IJ41,Semaines!$E$2:$L$523,8,FALSE),IF($AE41=2018,VLOOKUP(Brut!IJ41,Semaines!$F$2:$L$523,7,FALSE),IF($AE41=2019,VLOOKUP(Brut!IJ41,Semaines!$G$2:$L$523,6,FALSE),IF($AE41=2020,VLOOKUP(Brut!IJ41,Semaines!$H$2:$L$523,5,FALSE),IF($AE41=2021,VLOOKUP(Brut!IJ41,Semaines!$I$2:$L$523,4,FALSE),IF($AE41=2022,VLOOKUP(Brut!IJ41,Semaines!$J$2:$L$523,3,FALSE),""))))))))))))),IF(AND(MONTH(IG41)=12,_xlfn.ISOWEEKNUM(IG41)=1),YEAR(IG41)+1,YEAR(IG41)))</f>
        <v>2015</v>
      </c>
      <c r="IJ41" s="135"/>
      <c r="IK41" s="136"/>
      <c r="IL41" s="208"/>
      <c r="IM41" s="118">
        <f>IF($AE41=2013,VLOOKUP(Brut!IO41,Semaines!$A$2:$L$523,11,FALSE),IF($AE41=2014,VLOOKUP(Brut!IO41,Semaines!$B$2:$L$523,10,FALSE),IF($AE41=2015,VLOOKUP(Brut!IO41,Semaines!$C$2:$L$523,9,FALSE),IF($AE41=2016,VLOOKUP(Brut!IO41,Semaines!$D$2:$L$523,8,FALSE),IF($AE41=2017,VLOOKUP(Brut!IO41,Semaines!$E$2:$L$523,7,FALSE),IF($AE41=2018,VLOOKUP(Brut!IO41,Semaines!$F$2:$L$523,6,FALSE),IF($AE41=2019,VLOOKUP(Brut!IO41,Semaines!$G$2:$L$523,5,FALSE),IF($AE41=2020,VLOOKUP(Brut!IO41,Semaines!$H$2:$L$523,4,FALSE),IF($AE41=2021,VLOOKUP(Brut!IO41,Semaines!$I$2:$L$523,3,FALSE),IF($AE41=2022,VLOOKUP(Brut!IO41,Semaines!$J$2:$L$523,2,FALSE),""))))))))))</f>
        <v>51</v>
      </c>
      <c r="IN41" s="119">
        <f>IF($AE41=2013,VLOOKUP(Brut!IO41,Semaines!$A$2:$L$523,12,FALSE),IF($AE41=2014,VLOOKUP(Brut!IO41,Semaines!$B$2:$L$523,11,FALSE),IF($AE41=2015,VLOOKUP(Brut!IO41,Semaines!$C$2:$L$523,10,FALSE),IF($AE41=2016,VLOOKUP(Brut!IO41,Semaines!$D$2:$L$523,9,FALSE),IF($AE41=2017,VLOOKUP(Brut!IO41,Semaines!$E$2:$L$523,8,FALSE),IF($AE41=2018,VLOOKUP(Brut!IO41,Semaines!$F$2:$L$523,7,FALSE),IF($AE41=2019,VLOOKUP(Brut!IO41,Semaines!$G$2:$L$523,6,FALSE),IF($AE41=2020,VLOOKUP(Brut!IO41,Semaines!$H$2:$L$523,5,FALSE),IF($AE41=2021,VLOOKUP(Brut!IO41,Semaines!$I$2:$L$523,4,FALSE),IF($AE41=2022,VLOOKUP(Brut!IO41,Semaines!$J$2:$L$523,3,FALSE),""))))))))))</f>
        <v>2014</v>
      </c>
      <c r="IO41" s="134"/>
      <c r="IP41" s="133"/>
      <c r="IQ41" s="118">
        <f>IF($AE41=2013,VLOOKUP(Brut!IS41,Semaines!$A$2:$L$523,11,FALSE),IF($AE41=2014,VLOOKUP(Brut!IS41,Semaines!$B$2:$L$523,10,FALSE),IF($AE41=2015,VLOOKUP(Brut!IS41,Semaines!$C$2:$L$523,9,FALSE),IF($AE41=2016,VLOOKUP(Brut!IS41,Semaines!$D$2:$L$523,8,FALSE),IF($AE41=2017,VLOOKUP(Brut!IS41,Semaines!$E$2:$L$523,7,FALSE),IF($AE41=2018,VLOOKUP(Brut!IS41,Semaines!$F$2:$L$523,6,FALSE),IF($AE41=2019,VLOOKUP(Brut!IS41,Semaines!$G$2:$L$523,5,FALSE),IF($AE41=2020,VLOOKUP(Brut!IS41,Semaines!$H$2:$L$523,4,FALSE),IF($AE41=2021,VLOOKUP(Brut!IS41,Semaines!$I$2:$L$523,3,FALSE),IF($AE41=2022,VLOOKUP(Brut!IS41,Semaines!$J$2:$L$523,2,FALSE),""))))))))))</f>
        <v>52</v>
      </c>
      <c r="IR41" s="119">
        <f>IF($AE41=2013,VLOOKUP(Brut!IS41,Semaines!$A$2:$L$523,12,FALSE),IF($AE41=2014,VLOOKUP(Brut!IS41,Semaines!$B$2:$L$523,11,FALSE),IF($AE41=2015,VLOOKUP(Brut!IS41,Semaines!$C$2:$L$523,10,FALSE),IF($AE41=2016,VLOOKUP(Brut!IS41,Semaines!$D$2:$L$523,9,FALSE),IF($AE41=2017,VLOOKUP(Brut!IS41,Semaines!$E$2:$L$523,8,FALSE),IF($AE41=2018,VLOOKUP(Brut!IS41,Semaines!$F$2:$L$523,7,FALSE),IF($AE41=2019,VLOOKUP(Brut!IS41,Semaines!$G$2:$L$523,6,FALSE),IF($AE41=2020,VLOOKUP(Brut!IS41,Semaines!$H$2:$L$523,5,FALSE),IF($AE41=2021,VLOOKUP(Brut!IS41,Semaines!$I$2:$L$523,4,FALSE),IF($AE41=2022,VLOOKUP(Brut!IS41,Semaines!$J$2:$L$523,3,FALSE),""))))))))))</f>
        <v>2014</v>
      </c>
      <c r="IS41" s="134"/>
      <c r="IT41" s="230"/>
      <c r="IU41" s="210"/>
      <c r="IV41" s="209"/>
      <c r="IW41" s="208"/>
      <c r="IX41" s="208"/>
      <c r="IY41" s="118">
        <f>IF($AE41=2013,VLOOKUP(Brut!JA41,Semaines!$A$2:$L$523,11,FALSE),IF($AE41=2014,VLOOKUP(Brut!JA41,Semaines!$B$2:$L$523,10,FALSE),IF($AE41=2015,VLOOKUP(Brut!JA41,Semaines!$C$2:$L$523,9,FALSE),IF($AE41=2016,VLOOKUP(Brut!JA41,Semaines!$D$2:$L$523,8,FALSE),IF($AE41=2017,VLOOKUP(Brut!JA41,Semaines!$E$2:$L$523,7,FALSE),IF($AE41=2018,VLOOKUP(Brut!JA41,Semaines!$F$2:$L$523,6,FALSE),IF($AE41=2019,VLOOKUP(Brut!JA41,Semaines!$G$2:$L$523,5,FALSE),IF($AE41=2020,VLOOKUP(Brut!JA41,Semaines!$H$2:$L$523,4,FALSE),IF($AE41=2021,VLOOKUP(Brut!JA41,Semaines!$I$2:$L$523,3,FALSE),IF($AE41=2022,VLOOKUP(Brut!JA41,Semaines!$J$2:$L$523,2,FALSE),""))))))))))</f>
        <v>52</v>
      </c>
      <c r="IZ41" s="119">
        <f>IF($AE41=2013,VLOOKUP(Brut!JA41,Semaines!$A$2:$L$523,12,FALSE),IF($AE41=2014,VLOOKUP(Brut!JA41,Semaines!$B$2:$L$523,11,FALSE),IF($AE41=2015,VLOOKUP(Brut!JA41,Semaines!$C$2:$L$523,10,FALSE),IF($AE41=2016,VLOOKUP(Brut!JA41,Semaines!$D$2:$L$523,9,FALSE),IF($AE41=2017,VLOOKUP(Brut!JA41,Semaines!$E$2:$L$523,8,FALSE),IF($AE41=2018,VLOOKUP(Brut!JA41,Semaines!$F$2:$L$523,7,FALSE),IF($AE41=2019,VLOOKUP(Brut!JA41,Semaines!$G$2:$L$523,6,FALSE),IF($AE41=2020,VLOOKUP(Brut!JA41,Semaines!$H$2:$L$523,5,FALSE),IF($AE41=2021,VLOOKUP(Brut!JA41,Semaines!$I$2:$L$523,4,FALSE),IF($AE41=2022,VLOOKUP(Brut!JA41,Semaines!$J$2:$L$523,3,FALSE),""))))))))))</f>
        <v>2014</v>
      </c>
      <c r="JA41" s="134"/>
      <c r="JB41" s="133"/>
      <c r="JC41" s="210"/>
      <c r="JD41" s="211"/>
      <c r="JE41" s="210"/>
      <c r="JF41" s="209"/>
      <c r="JG41" s="208"/>
      <c r="JH41" s="118">
        <f>IF($AE41=2013,VLOOKUP(Brut!JJ41,Semaines!$A$2:$L$523,11,FALSE),IF($AE41=2014,VLOOKUP(Brut!JJ41,Semaines!$B$2:$L$523,10,FALSE),IF($AE41=2015,VLOOKUP(Brut!JJ41,Semaines!$C$2:$L$523,9,FALSE),IF($AE41=2016,VLOOKUP(Brut!JJ41,Semaines!$D$2:$L$523,8,FALSE),IF($AE41=2017,VLOOKUP(Brut!JJ41,Semaines!$E$2:$L$523,7,FALSE),IF($AE41=2018,VLOOKUP(Brut!JJ41,Semaines!$F$2:$L$523,6,FALSE),IF($AE41=2019,VLOOKUP(Brut!JJ41,Semaines!$G$2:$L$523,5,FALSE),IF($AE41=2020,VLOOKUP(Brut!JJ41,Semaines!$H$2:$L$523,4,FALSE),IF($AE41=2021,VLOOKUP(Brut!JJ41,Semaines!$I$2:$L$523,3,FALSE),IF($AE41=2022,VLOOKUP(Brut!JJ41,Semaines!$J$2:$L$523,2,FALSE),""))))))))))</f>
        <v>1</v>
      </c>
      <c r="JI41" s="119">
        <f>IF($AE41=2013,VLOOKUP(Brut!JJ41,Semaines!$A$2:$L$523,12,FALSE),IF($AE41=2014,VLOOKUP(Brut!JJ41,Semaines!$B$2:$L$523,11,FALSE),IF($AE41=2015,VLOOKUP(Brut!JJ41,Semaines!$C$2:$L$523,10,FALSE),IF($AE41=2016,VLOOKUP(Brut!JJ41,Semaines!$D$2:$L$523,9,FALSE),IF($AE41=2017,VLOOKUP(Brut!JJ41,Semaines!$E$2:$L$523,8,FALSE),IF($AE41=2018,VLOOKUP(Brut!JJ41,Semaines!$F$2:$L$523,7,FALSE),IF($AE41=2019,VLOOKUP(Brut!JJ41,Semaines!$G$2:$L$523,6,FALSE),IF($AE41=2020,VLOOKUP(Brut!JJ41,Semaines!$H$2:$L$523,5,FALSE),IF($AE41=2021,VLOOKUP(Brut!JJ41,Semaines!$I$2:$L$523,4,FALSE),IF($AE41=2022,VLOOKUP(Brut!JJ41,Semaines!$J$2:$L$523,3,FALSE),""))))))))))</f>
        <v>2015</v>
      </c>
      <c r="JJ41" s="134"/>
      <c r="JK41" s="133"/>
      <c r="JL41" s="118">
        <f>IF($AE41=2013,VLOOKUP(Brut!JN41,Semaines!$A$2:$L$523,11,FALSE),IF($AE41=2014,VLOOKUP(Brut!JN41,Semaines!$B$2:$L$523,10,FALSE),IF($AE41=2015,VLOOKUP(Brut!JN41,Semaines!$C$2:$L$523,9,FALSE),IF($AE41=2016,VLOOKUP(Brut!JN41,Semaines!$D$2:$L$523,8,FALSE),IF($AE41=2017,VLOOKUP(Brut!JN41,Semaines!$E$2:$L$523,7,FALSE),IF($AE41=2018,VLOOKUP(Brut!JN41,Semaines!$F$2:$L$523,6,FALSE),IF($AE41=2019,VLOOKUP(Brut!JN41,Semaines!$G$2:$L$523,5,FALSE),IF($AE41=2020,VLOOKUP(Brut!JN41,Semaines!$H$2:$L$523,4,FALSE),IF($AE41=2021,VLOOKUP(Brut!JN41,Semaines!$I$2:$L$523,3,FALSE),IF($AE41=2022,VLOOKUP(Brut!JN41,Semaines!$J$2:$L$523,2,FALSE),""))))))))))</f>
        <v>2</v>
      </c>
      <c r="JM41" s="119">
        <f>IF($AE41=2013,VLOOKUP(Brut!JN41,Semaines!$A$2:$L$523,12,FALSE),IF($AE41=2014,VLOOKUP(Brut!JN41,Semaines!$B$2:$L$523,11,FALSE),IF($AE41=2015,VLOOKUP(Brut!JN41,Semaines!$C$2:$L$523,10,FALSE),IF($AE41=2016,VLOOKUP(Brut!JN41,Semaines!$D$2:$L$523,9,FALSE),IF($AE41=2017,VLOOKUP(Brut!JN41,Semaines!$E$2:$L$523,8,FALSE),IF($AE41=2018,VLOOKUP(Brut!JN41,Semaines!$F$2:$L$523,7,FALSE),IF($AE41=2019,VLOOKUP(Brut!JN41,Semaines!$G$2:$L$523,6,FALSE),IF($AE41=2020,VLOOKUP(Brut!JN41,Semaines!$H$2:$L$523,5,FALSE),IF($AE41=2021,VLOOKUP(Brut!JN41,Semaines!$I$2:$L$523,4,FALSE),IF($AE41=2022,VLOOKUP(Brut!JN41,Semaines!$J$2:$L$523,3,FALSE),""))))))))))</f>
        <v>2015</v>
      </c>
      <c r="JN41" s="134"/>
      <c r="JO41" s="133"/>
      <c r="JP41" s="128">
        <f>IF(Import!BC31=0,"",Import!BC31)</f>
        <v>42083</v>
      </c>
      <c r="JQ41" s="118">
        <f t="array" ref="JQ41">IFERROR(IF(JP41="",IF(JN41="",IF(JL41="","",IF($AE41=2013,VLOOKUP(Brut!JN41+1,Semaines!$A$2:$L$523,11,FALSE),IF($AE41=2014,VLOOKUP(Brut!JN41+1,Semaines!$B$2:$L$523,10,FALSE),IF($AE41=2015,VLOOKUP(Brut!JN41+1,Semaines!$C$2:$L$523,9,FALSE),IF($AE41=2016,VLOOKUP(Brut!JN41+1,Semaines!$D$2:$L$523,8,FALSE),IF($AE41=2017,VLOOKUP(Brut!JN41+1,Semaines!$E$2:$L$523,7,FALSE),IF($AE41=2018,VLOOKUP(Brut!JN41+1,Semaines!$F$2:$L$523,6,FALSE),IF($AE41=2019,VLOOKUP(Brut!JN41+1,Semaines!$G$2:$L$523,5,FALSE),IF($AE41=2020,VLOOKUP(Brut!JN41+1,Semaines!$H$2:$L$523,4,FALSE),IF($AE41=2021,VLOOKUP(Brut!JN41+1,Semaines!$I$2:$L$523,3,FALSE),IF($AE41=2022,VLOOKUP(Brut!JN41+1,Semaines!$J$2:$L$523,2,FALSE),""))))))))))),IF(JO41="",IF($AE41=2013,VLOOKUP(Brut!JN41+1,Semaines!$A$2:$L$523,11,FALSE),IF($AE41=2014,VLOOKUP(Brut!JN41+1,Semaines!$B$2:$L$523,10,FALSE),IF($AE41=2015,VLOOKUP(Brut!JN41+1,Semaines!$C$2:$L$523,9,FALSE),IF($AE41=2016,VLOOKUP(Brut!JN41+1,Semaines!$D$2:$L$523,8,FALSE),IF($AE41=2017,VLOOKUP(Brut!JN41+1,Semaines!$E$2:$L$523,7,FALSE),IF($AE41=2018,VLOOKUP(Brut!JN41+1,Semaines!$F$2:$L$523,6,FALSE),IF($AE41=2019,VLOOKUP(Brut!JN41+1,Semaines!$G$2:$L$523,5,FALSE),IF($AE41=2020,VLOOKUP(Brut!JN41+1,Semaines!$H$2:$L$523,4,FALSE),IF($AE41=2021,VLOOKUP(Brut!JN41+1,Semaines!$I$2:$L$523,3,FALSE),IF($AE41=2022,VLOOKUP(Brut!JN41+1,Semaines!$J$2:$L$523,2,FALSE),"")))))))))),IF($AE41=2013,VLOOKUP(Brut!JP41+1,Semaines!$A$2:$L$523,11,FALSE),IF($AE41=2014,VLOOKUP(Brut!JP41+1,Semaines!$B$2:$L$523,10,FALSE),IF($AE41=2015,VLOOKUP(Brut!JP41+1,Semaines!$C$2:$L$523,9,FALSE),IF($AE41=2016,VLOOKUP(Brut!JP41+1,Semaines!$D$2:$L$523,8,FALSE),IF($AE41=2017,VLOOKUP(Brut!JP41+1,Semaines!$E$2:$L$523,7,FALSE),IF($AE41=2018,VLOOKUP(Brut!JP41+1,Semaines!$F$2:$L$523,6,FALSE),IF($AE41=2019,VLOOKUP(Brut!JP41+1,Semaines!$G$2:$L$523,5,FALSE),IF($AE41=2020,VLOOKUP(Brut!JP41+1,Semaines!$H$2:$L$523,4,FALSE),IF($AE41=2021,VLOOKUP(Brut!JP41+1,Semaines!$I$2:$L$523,3,FALSE),IF($AE41=2022,VLOOKUP(Brut!JP41+1,Semaines!$J$2:$L$523,2,FALSE),"")))))))))))),_xlfn.ISOWEEKNUM(JP41)),"")</f>
        <v>12</v>
      </c>
      <c r="JR41" s="119">
        <f>IF(JP41="",IF(JO41="",IF(JM41="","",IF($AE41=2013,VLOOKUP(Brut!JS41,Semaines!$A$2:$L$523,12,FALSE),IF($AE41=2014,VLOOKUP(Brut!JS41,Semaines!$B$2:$L$523,11,FALSE),IF($AE41=2015,VLOOKUP(Brut!JS41,Semaines!$C$2:$L$523,10,FALSE),IF($AE41=2016,VLOOKUP(Brut!JS41,Semaines!$D$2:$L$523,9,FALSE),IF($AE41=2017,VLOOKUP(Brut!JS41,Semaines!$E$2:$L$523,8,FALSE),IF($AE41=2018,VLOOKUP(Brut!JS41,Semaines!$F$2:$L$523,7,FALSE),IF($AE41=2019,VLOOKUP(Brut!JS41,Semaines!$G$2:$L$523,6,FALSE),IF($AE41=2020,VLOOKUP(Brut!JS41,Semaines!$H$2:$L$523,5,FALSE),IF($AE41=2021,VLOOKUP(Brut!JS41,Semaines!$I$2:$L$523,4,FALSE),IF($AE41=2022,VLOOKUP(Brut!JS41,Semaines!$J$2:$L$523,3,FALSE),""))))))))))),IF(JN41="",IF($AE41=2013,VLOOKUP(Brut!JS41,Semaines!$A$2:$L$523,12,FALSE),IF($AE41=2014,VLOOKUP(Brut!JS41,Semaines!$B$2:$L$523,11,FALSE),IF($AE41=2015,VLOOKUP(Brut!JS41,Semaines!$C$2:$L$523,10,FALSE),IF($AE41=2016,VLOOKUP(Brut!JS41,Semaines!$D$2:$L$523,9,FALSE),IF($AE41=2017,VLOOKUP(Brut!JS41,Semaines!$E$2:$L$523,8,FALSE),IF($AE41=2018,VLOOKUP(Brut!JS41,Semaines!$F$2:$L$523,7,FALSE),IF($AE41=2019,VLOOKUP(Brut!JS41,Semaines!$G$2:$L$523,6,FALSE),IF($AE41=2020,VLOOKUP(Brut!JS41,Semaines!$H$2:$L$523,5,FALSE),IF($AE41=2021,VLOOKUP(Brut!JS41,Semaines!$I$2:$L$523,4,FALSE),IF($AE41=2022,VLOOKUP(Brut!JS41,Semaines!$J$2:$L$523,3,FALSE),"")))))))))),IF(JM41="","",IF($AE41=2013,VLOOKUP(Brut!JS41,Semaines!$A$2:$L$523,12,FALSE),IF($AE41=2014,VLOOKUP(Brut!JS41,Semaines!$B$2:$L$523,11,FALSE),IF($AE41=2015,VLOOKUP(Brut!JS41,Semaines!$C$2:$L$523,10,FALSE),IF($AE41=2016,VLOOKUP(Brut!JS41,Semaines!$D$2:$L$523,9,FALSE),IF($AE41=2017,VLOOKUP(Brut!JS41,Semaines!$E$2:$L$523,8,FALSE),IF($AE41=2018,VLOOKUP(Brut!JS41,Semaines!$F$2:$L$523,7,FALSE),IF($AE41=2019,VLOOKUP(Brut!JS41,Semaines!$G$2:$L$523,6,FALSE),IF($AE41=2020,VLOOKUP(Brut!JS41,Semaines!$H$2:$L$523,5,FALSE),IF($AE41=2021,VLOOKUP(Brut!JS41,Semaines!$I$2:$L$523,4,FALSE),IF($AE41=2022,VLOOKUP(Brut!JS41,Semaines!$J$2:$L$523,3,FALSE),""))))))))))))),IF(AND(MONTH(JP41)=12,_xlfn.ISOWEEKNUM(JP41)=1),YEAR(JP41)+1,YEAR(JP41)))</f>
        <v>2015</v>
      </c>
      <c r="JS41" s="224">
        <f>IFERROR(IF(JP41="",IF(AND(Brut!W41&lt;&gt;"Pas ouvert",Brut!W41&lt;&gt;"Annulé"),IF(Brut!JP41="",SUM(Brut!JN41-Brut!AD41),SUM(Brut!JP41-Brut!AD41)),IF(Brut!W41="Annulé","Annulé","Pas ouvert")),SUM(Brut!JU41-Brut!AD41)),"")</f>
        <v>43</v>
      </c>
      <c r="JT41" s="225">
        <f>IF(OR(JS41="Annulé",JS41=""),"",IF(JS41="Pas ouvert",IF(JQ41="","",INT(SUM(Brut!JU41-Brut!AD41)/4)),INT(JS41/4)))</f>
        <v>10</v>
      </c>
      <c r="JU41" s="226" t="str">
        <f t="shared" si="16"/>
        <v>Mois</v>
      </c>
      <c r="JV41" s="227">
        <f>IF(OR(JS41="Annulé",JS41=""),"",IF(JS41="Pas ouvert",IF(JQ41="","",SUM(Brut!JU41-Brut!AD41)-(JT41*4)),IF(JS41-(JT41*4)=0,"",JS41-(JT41*4))))</f>
        <v>3</v>
      </c>
      <c r="JW41" s="228" t="str">
        <f t="shared" si="17"/>
        <v>Semaines</v>
      </c>
      <c r="JY41" s="208"/>
    </row>
    <row r="42" spans="1:285" x14ac:dyDescent="0.3">
      <c r="A42" s="235" t="str">
        <f>IF(Import!A32=0,"",Import!A32)</f>
        <v>31</v>
      </c>
      <c r="B42" s="236" t="str">
        <f>IF(Import!D32=0,"",Import!D32)</f>
        <v>31</v>
      </c>
      <c r="C42" s="236" t="str">
        <f>IF(Import!E32=0,"",Import!E32)</f>
        <v/>
      </c>
      <c r="D42" s="237" t="str">
        <f t="shared" si="11"/>
        <v/>
      </c>
      <c r="E42" s="236" t="str">
        <f>IF(Import!I32=0,"",Import!I32)</f>
        <v/>
      </c>
      <c r="F42" s="236" t="str">
        <f>IF(Import!J32="","",Import!J32)</f>
        <v/>
      </c>
      <c r="G42" s="236" t="str">
        <f>IF(Import!K32="","",Import!K32)</f>
        <v/>
      </c>
      <c r="H42" s="238" t="str">
        <f>IF(Import!L32=0,"",Import!L32)</f>
        <v>17</v>
      </c>
      <c r="I42" s="236" t="str">
        <f>IF(Import!N32=0,"",Import!N32)</f>
        <v/>
      </c>
      <c r="J42" s="239"/>
      <c r="K42" s="130">
        <f>IF(Import!O32=0,"",Import!O32)</f>
        <v>42768</v>
      </c>
      <c r="L42" s="130" t="str">
        <f>IF(Import!P32=0,"",Import!P32)</f>
        <v/>
      </c>
      <c r="M42" s="233" t="str">
        <f>IF(L42&lt;&gt;"","Annulé",IF(Import!R32=0,"",Import!R32))</f>
        <v/>
      </c>
      <c r="N42" s="233">
        <f>IF(L42&lt;&gt;"","Annulé",IF(Import!S32=0,"",Import!S32))</f>
        <v>100000</v>
      </c>
      <c r="O42" s="233" t="str">
        <f>IF(N42="Annulé","Annulé",IF(Import!T32=0,"",Import!T32))</f>
        <v/>
      </c>
      <c r="P42" s="130">
        <f>IF(Import!U32=0,IF($L42&lt;&gt;"","Annulé",IF($K42="","","En attente")),Import!U32)</f>
        <v>42822</v>
      </c>
      <c r="Q42" s="130">
        <f>IF(Import!V32=0,IF($L42&lt;&gt;"","Annulé",IF($K42="","","En attente")),Import!V32)</f>
        <v>42878</v>
      </c>
      <c r="R42" s="130">
        <f>IF(Import!W32=0,IF($L42&lt;&gt;"","Annulé",IF($K42="","","En attente")),Import!W32)</f>
        <v>42871</v>
      </c>
      <c r="S42" s="130">
        <f>IF(Import!X32=0,IF($L42&lt;&gt;"","Annulé",IF($K42="","","En attente")),Import!X32)</f>
        <v>42963</v>
      </c>
      <c r="T42" s="130">
        <f>IF(Import!Y32=0,IF($L42&lt;&gt;"","Annulé",IF($K42="","","En attente")),Import!Y32)</f>
        <v>42915</v>
      </c>
      <c r="U42" s="130">
        <f>IF(Import!Z32=0,IF($L42&lt;&gt;"","Annulé",IF($K42="","","En attente")),Import!Z32)</f>
        <v>43005</v>
      </c>
      <c r="V42" s="131"/>
      <c r="W42" s="130">
        <f>IF($L42&lt;&gt;"","Annulé",IF(Import!AA32=0,IF(K42="","","Pas ouvert"),Import!AA32))</f>
        <v>43048</v>
      </c>
      <c r="X42" s="130">
        <f>IF($L42&lt;&gt;"","Annulé",IF(Import!AB32=0,IF($W42&lt;&gt;"",IF(W42="Pas ouvert","Pas ouvert","En cours"),""),Import!AB32))</f>
        <v>43388</v>
      </c>
      <c r="Y42" s="233">
        <f>IF($L42&lt;&gt;"","Annulé",IF(Import!AC32=0,"",Import!AC32))</f>
        <v>74264</v>
      </c>
      <c r="Z42" s="233">
        <f>IF($L42&lt;&gt;"","Annulé",IF(Import!AD32=0,"",Import!AD32))</f>
        <v>20041.07</v>
      </c>
      <c r="AA42" s="234">
        <f t="shared" si="12"/>
        <v>45</v>
      </c>
      <c r="AB42" s="129">
        <f t="shared" si="13"/>
        <v>2017</v>
      </c>
      <c r="AC42" s="207"/>
      <c r="AD42" s="231">
        <f t="shared" si="14"/>
        <v>45</v>
      </c>
      <c r="AE42" s="232">
        <f t="shared" si="15"/>
        <v>2017</v>
      </c>
      <c r="AF42" s="128">
        <f>IF(Import!AE32=0,"",Import!AE32)</f>
        <v>43048</v>
      </c>
      <c r="AG42" s="211"/>
      <c r="AH42" s="209"/>
      <c r="AI42" s="208"/>
      <c r="AJ42" s="118">
        <f>IF($AE42=2013,VLOOKUP(Brut!AJ42,Semaines!$A$2:$L$523,11,FALSE),IF($AE42=2014,VLOOKUP(Brut!AJ42,Semaines!$B$2:$L$523,10,FALSE),IF($AE42=2015,VLOOKUP(Brut!AJ42,Semaines!$C$2:$L$523,9,FALSE),IF($AE42=2016,VLOOKUP(Brut!AJ42,Semaines!$D$2:$L$523,8,FALSE),IF($AE42=2017,VLOOKUP(Brut!AJ42,Semaines!$E$2:$L$523,7,FALSE),IF($AE42=2018,VLOOKUP(Brut!AJ42,Semaines!$F$2:$L$523,6,FALSE),IF($AE42=2019,VLOOKUP(Brut!AJ42,Semaines!$G$2:$L$523,5,FALSE),IF($AE42=2020,VLOOKUP(Brut!AJ42,Semaines!$H$2:$L$523,4,FALSE),IF($AE42=2021,VLOOKUP(Brut!AJ42,Semaines!$I$2:$L$523,3,FALSE),IF($AE42=2022,VLOOKUP(Brut!AJ42,Semaines!$J$2:$L$523,2,FALSE),""))))))))))</f>
        <v>46</v>
      </c>
      <c r="AK42" s="119">
        <f>IF($AE42=2013,VLOOKUP(Brut!AJ42,Semaines!$A$2:$L$523,12,FALSE),IF($AE42=2014,VLOOKUP(Brut!AJ42,Semaines!$B$2:$L$523,11,FALSE),IF($AE42=2015,VLOOKUP(Brut!AJ42,Semaines!$C$2:$L$523,10,FALSE),IF($AE42=2016,VLOOKUP(Brut!AJ42,Semaines!$D$2:$L$523,9,FALSE),IF($AE42=2017,VLOOKUP(Brut!AJ42,Semaines!$E$2:$L$523,8,FALSE),IF($AE42=2018,VLOOKUP(Brut!AJ42,Semaines!$F$2:$L$523,7,FALSE),IF($AE42=2019,VLOOKUP(Brut!AJ42,Semaines!$G$2:$L$523,6,FALSE),IF($AE42=2020,VLOOKUP(Brut!AJ42,Semaines!$H$2:$L$523,5,FALSE),IF($AE42=2021,VLOOKUP(Brut!AJ42,Semaines!$I$2:$L$523,4,FALSE),IF($AE42=2022,VLOOKUP(Brut!AJ42,Semaines!$J$2:$L$523,3,FALSE),""))))))))))</f>
        <v>2017</v>
      </c>
      <c r="AL42" s="132"/>
      <c r="AM42" s="133"/>
      <c r="AN42" s="128">
        <f>IF(Import!AI32=0,"",Import!AI32)</f>
        <v>43048</v>
      </c>
      <c r="AO42" s="118">
        <f t="array" ref="AO42">IFERROR(IF(AN42="",IF(AL42="",IF(AJ42="","",IF($AE42=2013,VLOOKUP(Brut!AJ42+1,Semaines!$A$2:$L$523,11,FALSE),IF($AE42=2014,VLOOKUP(Brut!AJ42+1,Semaines!$B$2:$L$523,10,FALSE),IF($AE42=2015,VLOOKUP(Brut!AJ42+1,Semaines!$C$2:$L$523,9,FALSE),IF($AE42=2016,VLOOKUP(Brut!AJ42+1,Semaines!$D$2:$L$523,8,FALSE),IF($AE42=2017,VLOOKUP(Brut!AJ42+1,Semaines!$E$2:$L$523,7,FALSE),IF($AE42=2018,VLOOKUP(Brut!AJ42+1,Semaines!$F$2:$L$523,6,FALSE),IF($AE42=2019,VLOOKUP(Brut!AJ42+1,Semaines!$G$2:$L$523,5,FALSE),IF($AE42=2020,VLOOKUP(Brut!AJ42+1,Semaines!$H$2:$L$523,4,FALSE),IF($AE42=2021,VLOOKUP(Brut!AJ42+1,Semaines!$I$2:$L$523,3,FALSE),IF($AE42=2022,VLOOKUP(Brut!AJ42+1,Semaines!$J$2:$L$523,2,FALSE),""))))))))))),IF(AM42="",IF($AE42=2013,VLOOKUP(Brut!AJ42+1,Semaines!$A$2:$L$523,11,FALSE),IF($AE42=2014,VLOOKUP(Brut!AJ42+1,Semaines!$B$2:$L$523,10,FALSE),IF($AE42=2015,VLOOKUP(Brut!AJ42+1,Semaines!$C$2:$L$523,9,FALSE),IF($AE42=2016,VLOOKUP(Brut!AJ42+1,Semaines!$D$2:$L$523,8,FALSE),IF($AE42=2017,VLOOKUP(Brut!AJ42+1,Semaines!$E$2:$L$523,7,FALSE),IF($AE42=2018,VLOOKUP(Brut!AJ42+1,Semaines!$F$2:$L$523,6,FALSE),IF($AE42=2019,VLOOKUP(Brut!AJ42+1,Semaines!$G$2:$L$523,5,FALSE),IF($AE42=2020,VLOOKUP(Brut!AJ42+1,Semaines!$H$2:$L$523,4,FALSE),IF($AE42=2021,VLOOKUP(Brut!AJ42+1,Semaines!$I$2:$L$523,3,FALSE),IF($AE42=2022,VLOOKUP(Brut!AJ42+1,Semaines!$J$2:$L$523,2,FALSE),"")))))))))),IF($AE42=2013,VLOOKUP(Brut!AL42+1,Semaines!$A$2:$L$523,11,FALSE),IF($AE42=2014,VLOOKUP(Brut!AL42+1,Semaines!$B$2:$L$523,10,FALSE),IF($AE42=2015,VLOOKUP(Brut!AL42+1,Semaines!$C$2:$L$523,9,FALSE),IF($AE42=2016,VLOOKUP(Brut!AL42+1,Semaines!$D$2:$L$523,8,FALSE),IF($AE42=2017,VLOOKUP(Brut!AL42+1,Semaines!$E$2:$L$523,7,FALSE),IF($AE42=2018,VLOOKUP(Brut!AL42+1,Semaines!$F$2:$L$523,6,FALSE),IF($AE42=2019,VLOOKUP(Brut!AL42+1,Semaines!$G$2:$L$523,5,FALSE),IF($AE42=2020,VLOOKUP(Brut!AL42+1,Semaines!$H$2:$L$523,4,FALSE),IF($AE42=2021,VLOOKUP(Brut!AL42+1,Semaines!$I$2:$L$523,3,FALSE),IF($AE42=2022,VLOOKUP(Brut!AL42+1,Semaines!$J$2:$L$523,2,FALSE),"")))))))))))),_xlfn.ISOWEEKNUM(AN42)),"")</f>
        <v>45</v>
      </c>
      <c r="AP42" s="119">
        <f>IF(AN42="",IF(AM42="",IF(AK42="","",IF($AE42=2013,VLOOKUP(Brut!AO42,Semaines!$A$2:$L$523,12,FALSE),IF($AE42=2014,VLOOKUP(Brut!AO42,Semaines!$B$2:$L$523,11,FALSE),IF($AE42=2015,VLOOKUP(Brut!AO42,Semaines!$C$2:$L$523,10,FALSE),IF($AE42=2016,VLOOKUP(Brut!AO42,Semaines!$D$2:$L$523,9,FALSE),IF($AE42=2017,VLOOKUP(Brut!AO42,Semaines!$E$2:$L$523,8,FALSE),IF($AE42=2018,VLOOKUP(Brut!AO42,Semaines!$F$2:$L$523,7,FALSE),IF($AE42=2019,VLOOKUP(Brut!AO42,Semaines!$G$2:$L$523,6,FALSE),IF($AE42=2020,VLOOKUP(Brut!AO42,Semaines!$H$2:$L$523,5,FALSE),IF($AE42=2021,VLOOKUP(Brut!AO42,Semaines!$I$2:$L$523,4,FALSE),IF($AE42=2022,VLOOKUP(Brut!AO42,Semaines!$J$2:$L$523,3,FALSE),""))))))))))),IF(AL42="",IF($AE42=2013,VLOOKUP(Brut!AO42,Semaines!$A$2:$L$523,12,FALSE),IF($AE42=2014,VLOOKUP(Brut!AO42,Semaines!$B$2:$L$523,11,FALSE),IF($AE42=2015,VLOOKUP(Brut!AO42,Semaines!$C$2:$L$523,10,FALSE),IF($AE42=2016,VLOOKUP(Brut!AO42,Semaines!$D$2:$L$523,9,FALSE),IF($AE42=2017,VLOOKUP(Brut!AO42,Semaines!$E$2:$L$523,8,FALSE),IF($AE42=2018,VLOOKUP(Brut!AO42,Semaines!$F$2:$L$523,7,FALSE),IF($AE42=2019,VLOOKUP(Brut!AO42,Semaines!$G$2:$L$523,6,FALSE),IF($AE42=2020,VLOOKUP(Brut!AO42,Semaines!$H$2:$L$523,5,FALSE),IF($AE42=2021,VLOOKUP(Brut!AO42,Semaines!$I$2:$L$523,4,FALSE),IF($AE42=2022,VLOOKUP(Brut!AO42,Semaines!$J$2:$L$523,3,FALSE),"")))))))))),IF(AK42="","",IF($AE42=2013,VLOOKUP(Brut!AO42,Semaines!$A$2:$L$523,12,FALSE),IF($AE42=2014,VLOOKUP(Brut!AO42,Semaines!$B$2:$L$523,11,FALSE),IF($AE42=2015,VLOOKUP(Brut!AO42,Semaines!$C$2:$L$523,10,FALSE),IF($AE42=2016,VLOOKUP(Brut!AO42,Semaines!$D$2:$L$523,9,FALSE),IF($AE42=2017,VLOOKUP(Brut!AO42,Semaines!$E$2:$L$523,8,FALSE),IF($AE42=2018,VLOOKUP(Brut!AO42,Semaines!$F$2:$L$523,7,FALSE),IF($AE42=2019,VLOOKUP(Brut!AO42,Semaines!$G$2:$L$523,6,FALSE),IF($AE42=2020,VLOOKUP(Brut!AO42,Semaines!$H$2:$L$523,5,FALSE),IF($AE42=2021,VLOOKUP(Brut!AO42,Semaines!$I$2:$L$523,4,FALSE),IF($AE42=2022,VLOOKUP(Brut!AO42,Semaines!$J$2:$L$523,3,FALSE),""))))))))))))),IF(AND(MONTH(AN42)=12,_xlfn.ISOWEEKNUM(AN42)=1),YEAR(AN42)+1,YEAR(AN42)))</f>
        <v>2017</v>
      </c>
      <c r="AQ42" s="132"/>
      <c r="AR42" s="133"/>
      <c r="AS42" s="210"/>
      <c r="AT42" s="209"/>
      <c r="AU42" s="208"/>
      <c r="AV42" s="208"/>
      <c r="AW42" s="118">
        <f>IF($AE42=2013,VLOOKUP(Brut!AW42,Semaines!$A$2:$L$523,11,FALSE),IF($AE42=2014,VLOOKUP(Brut!AW42,Semaines!$B$2:$L$523,10,FALSE),IF($AE42=2015,VLOOKUP(Brut!AW42,Semaines!$C$2:$L$523,9,FALSE),IF($AE42=2016,VLOOKUP(Brut!AW42,Semaines!$D$2:$L$523,8,FALSE),IF($AE42=2017,VLOOKUP(Brut!AW42,Semaines!$E$2:$L$523,7,FALSE),IF($AE42=2018,VLOOKUP(Brut!AW42,Semaines!$F$2:$L$523,6,FALSE),IF($AE42=2019,VLOOKUP(Brut!AW42,Semaines!$G$2:$L$523,5,FALSE),IF($AE42=2020,VLOOKUP(Brut!AW42,Semaines!$H$2:$L$523,4,FALSE),IF($AE42=2021,VLOOKUP(Brut!AW42,Semaines!$I$2:$L$523,3,FALSE),IF($AE42=2022,VLOOKUP(Brut!AW42,Semaines!$J$2:$L$523,2,FALSE),""))))))))))</f>
        <v>47</v>
      </c>
      <c r="AX42" s="119">
        <f>IF($AE42=2013,VLOOKUP(Brut!AW42,Semaines!$A$2:$L$523,12,FALSE),IF($AE42=2014,VLOOKUP(Brut!AW42,Semaines!$B$2:$L$523,11,FALSE),IF($AE42=2015,VLOOKUP(Brut!AW42,Semaines!$C$2:$L$523,10,FALSE),IF($AE42=2016,VLOOKUP(Brut!AW42,Semaines!$D$2:$L$523,9,FALSE),IF($AE42=2017,VLOOKUP(Brut!AW42,Semaines!$E$2:$L$523,8,FALSE),IF($AE42=2018,VLOOKUP(Brut!AW42,Semaines!$F$2:$L$523,7,FALSE),IF($AE42=2019,VLOOKUP(Brut!AW42,Semaines!$G$2:$L$523,6,FALSE),IF($AE42=2020,VLOOKUP(Brut!AW42,Semaines!$H$2:$L$523,5,FALSE),IF($AE42=2021,VLOOKUP(Brut!AW42,Semaines!$I$2:$L$523,4,FALSE),IF($AE42=2022,VLOOKUP(Brut!AW42,Semaines!$J$2:$L$523,3,FALSE),""))))))))))</f>
        <v>2017</v>
      </c>
      <c r="AY42" s="134"/>
      <c r="AZ42" s="133"/>
      <c r="BA42" s="118">
        <f>IF($AE42=2013,VLOOKUP(Brut!BA42,Semaines!$A$2:$L$523,11,FALSE),IF($AE42=2014,VLOOKUP(Brut!BA42,Semaines!$B$2:$L$523,10,FALSE),IF($AE42=2015,VLOOKUP(Brut!BA42,Semaines!$C$2:$L$523,9,FALSE),IF($AE42=2016,VLOOKUP(Brut!BA42,Semaines!$D$2:$L$523,8,FALSE),IF($AE42=2017,VLOOKUP(Brut!BA42,Semaines!$E$2:$L$523,7,FALSE),IF($AE42=2018,VLOOKUP(Brut!BA42,Semaines!$F$2:$L$523,6,FALSE),IF($AE42=2019,VLOOKUP(Brut!BA42,Semaines!$G$2:$L$523,5,FALSE),IF($AE42=2020,VLOOKUP(Brut!BA42,Semaines!$H$2:$L$523,4,FALSE),IF($AE42=2021,VLOOKUP(Brut!BA42,Semaines!$I$2:$L$523,3,FALSE),IF($AE42=2022,VLOOKUP(Brut!BA42,Semaines!$J$2:$L$523,2,FALSE),""))))))))))</f>
        <v>49</v>
      </c>
      <c r="BB42" s="119">
        <f>IF($AE42=2013,VLOOKUP(Brut!BA42,Semaines!$A$2:$L$523,12,FALSE),IF($AE42=2014,VLOOKUP(Brut!BA42,Semaines!$B$2:$L$523,11,FALSE),IF($AE42=2015,VLOOKUP(Brut!BA42,Semaines!$C$2:$L$523,10,FALSE),IF($AE42=2016,VLOOKUP(Brut!BA42,Semaines!$D$2:$L$523,9,FALSE),IF($AE42=2017,VLOOKUP(Brut!BA42,Semaines!$E$2:$L$523,8,FALSE),IF($AE42=2018,VLOOKUP(Brut!BA42,Semaines!$F$2:$L$523,7,FALSE),IF($AE42=2019,VLOOKUP(Brut!BA42,Semaines!$G$2:$L$523,6,FALSE),IF($AE42=2020,VLOOKUP(Brut!BA42,Semaines!$H$2:$L$523,5,FALSE),IF($AE42=2021,VLOOKUP(Brut!BA42,Semaines!$I$2:$L$523,4,FALSE),IF($AE42=2022,VLOOKUP(Brut!BA42,Semaines!$J$2:$L$523,3,FALSE),""))))))))))</f>
        <v>2017</v>
      </c>
      <c r="BC42" s="134"/>
      <c r="BD42" s="133"/>
      <c r="BE42" s="118">
        <f>IF($AE42=2013,VLOOKUP(Brut!BE42,Semaines!$A$2:$L$523,11,FALSE),IF($AE42=2014,VLOOKUP(Brut!BE42,Semaines!$B$2:$L$523,10,FALSE),IF($AE42=2015,VLOOKUP(Brut!BE42,Semaines!$C$2:$L$523,9,FALSE),IF($AE42=2016,VLOOKUP(Brut!BE42,Semaines!$D$2:$L$523,8,FALSE),IF($AE42=2017,VLOOKUP(Brut!BE42,Semaines!$E$2:$L$523,7,FALSE),IF($AE42=2018,VLOOKUP(Brut!BE42,Semaines!$F$2:$L$523,6,FALSE),IF($AE42=2019,VLOOKUP(Brut!BE42,Semaines!$G$2:$L$523,5,FALSE),IF($AE42=2020,VLOOKUP(Brut!BE42,Semaines!$H$2:$L$523,4,FALSE),IF($AE42=2021,VLOOKUP(Brut!BE42,Semaines!$I$2:$L$523,3,FALSE),IF($AE42=2022,VLOOKUP(Brut!BE42,Semaines!$J$2:$L$523,2,FALSE),""))))))))))</f>
        <v>51</v>
      </c>
      <c r="BF42" s="119">
        <f>IF($AE42=2013,VLOOKUP(Brut!BE42,Semaines!$A$2:$L$523,12,FALSE),IF($AE42=2014,VLOOKUP(Brut!BE42,Semaines!$B$2:$L$523,11,FALSE),IF($AE42=2015,VLOOKUP(Brut!BE42,Semaines!$C$2:$L$523,10,FALSE),IF($AE42=2016,VLOOKUP(Brut!BE42,Semaines!$D$2:$L$523,9,FALSE),IF($AE42=2017,VLOOKUP(Brut!BE42,Semaines!$E$2:$L$523,8,FALSE),IF($AE42=2018,VLOOKUP(Brut!BE42,Semaines!$F$2:$L$523,7,FALSE),IF($AE42=2019,VLOOKUP(Brut!BE42,Semaines!$G$2:$L$523,6,FALSE),IF($AE42=2020,VLOOKUP(Brut!BE42,Semaines!$H$2:$L$523,5,FALSE),IF($AE42=2021,VLOOKUP(Brut!BE42,Semaines!$I$2:$L$523,4,FALSE),IF($AE42=2022,VLOOKUP(Brut!BE42,Semaines!$J$2:$L$523,3,FALSE),""))))))))))</f>
        <v>2017</v>
      </c>
      <c r="BG42" s="134"/>
      <c r="BH42" s="133"/>
      <c r="BI42" s="130">
        <f>IF(Import!AM32=0,"",Import!AM32)</f>
        <v>43165</v>
      </c>
      <c r="BJ42" s="118">
        <f t="array" ref="BJ42">IFERROR(IF(BI42="",IF(BG42="",IF(BE42="","",IF($AE42=2013,VLOOKUP(Brut!BE42+1,Semaines!$A$2:$L$523,11,FALSE),IF($AE42=2014,VLOOKUP(Brut!BE42+1,Semaines!$B$2:$L$523,10,FALSE),IF($AE42=2015,VLOOKUP(Brut!BE42+1,Semaines!$C$2:$L$523,9,FALSE),IF($AE42=2016,VLOOKUP(Brut!BE42+1,Semaines!$D$2:$L$523,8,FALSE),IF($AE42=2017,VLOOKUP(Brut!BE42+1,Semaines!$E$2:$L$523,7,FALSE),IF($AE42=2018,VLOOKUP(Brut!BE42+1,Semaines!$F$2:$L$523,6,FALSE),IF($AE42=2019,VLOOKUP(Brut!BE42+1,Semaines!$G$2:$L$523,5,FALSE),IF($AE42=2020,VLOOKUP(Brut!BE42+1,Semaines!$H$2:$L$523,4,FALSE),IF($AE42=2021,VLOOKUP(Brut!BE42+1,Semaines!$I$2:$L$523,3,FALSE),IF($AE42=2022,VLOOKUP(Brut!BE42+1,Semaines!$J$2:$L$523,2,FALSE),""))))))))))),IF(BH42="",IF($AE42=2013,VLOOKUP(Brut!BE42+1,Semaines!$A$2:$L$523,11,FALSE),IF($AE42=2014,VLOOKUP(Brut!BE42+1,Semaines!$B$2:$L$523,10,FALSE),IF($AE42=2015,VLOOKUP(Brut!BE42+1,Semaines!$C$2:$L$523,9,FALSE),IF($AE42=2016,VLOOKUP(Brut!BE42+1,Semaines!$D$2:$L$523,8,FALSE),IF($AE42=2017,VLOOKUP(Brut!BE42+1,Semaines!$E$2:$L$523,7,FALSE),IF($AE42=2018,VLOOKUP(Brut!BE42+1,Semaines!$F$2:$L$523,6,FALSE),IF($AE42=2019,VLOOKUP(Brut!BE42+1,Semaines!$G$2:$L$523,5,FALSE),IF($AE42=2020,VLOOKUP(Brut!BE42+1,Semaines!$H$2:$L$523,4,FALSE),IF($AE42=2021,VLOOKUP(Brut!BE42+1,Semaines!$I$2:$L$523,3,FALSE),IF($AE42=2022,VLOOKUP(Brut!BE42+1,Semaines!$J$2:$L$523,2,FALSE),"")))))))))),IF($AE42=2013,VLOOKUP(Brut!BG42+1,Semaines!$A$2:$L$523,11,FALSE),IF($AE42=2014,VLOOKUP(Brut!BG42+1,Semaines!$B$2:$L$523,10,FALSE),IF($AE42=2015,VLOOKUP(Brut!BG42+1,Semaines!$C$2:$L$523,9,FALSE),IF($AE42=2016,VLOOKUP(Brut!BG42+1,Semaines!$D$2:$L$523,8,FALSE),IF($AE42=2017,VLOOKUP(Brut!BG42+1,Semaines!$E$2:$L$523,7,FALSE),IF($AE42=2018,VLOOKUP(Brut!BG42+1,Semaines!$F$2:$L$523,6,FALSE),IF($AE42=2019,VLOOKUP(Brut!BG42+1,Semaines!$G$2:$L$523,5,FALSE),IF($AE42=2020,VLOOKUP(Brut!BG42+1,Semaines!$H$2:$L$523,4,FALSE),IF($AE42=2021,VLOOKUP(Brut!BG42+1,Semaines!$I$2:$L$523,3,FALSE),IF($AE42=2022,VLOOKUP(Brut!BG42+1,Semaines!$J$2:$L$523,2,FALSE),"")))))))))))),_xlfn.ISOWEEKNUM(BI42)),"")</f>
        <v>10</v>
      </c>
      <c r="BK42" s="119">
        <f>IF(BI42="",IF(BH42="",IF(BF42="","",IF($AE42=2013,VLOOKUP(Brut!BJ42,Semaines!$A$2:$L$523,12,FALSE),IF($AE42=2014,VLOOKUP(Brut!BJ42,Semaines!$B$2:$L$523,11,FALSE),IF($AE42=2015,VLOOKUP(Brut!BJ42,Semaines!$C$2:$L$523,10,FALSE),IF($AE42=2016,VLOOKUP(Brut!BJ42,Semaines!$D$2:$L$523,9,FALSE),IF($AE42=2017,VLOOKUP(Brut!BJ42,Semaines!$E$2:$L$523,8,FALSE),IF($AE42=2018,VLOOKUP(Brut!BJ42,Semaines!$F$2:$L$523,7,FALSE),IF($AE42=2019,VLOOKUP(Brut!BJ42,Semaines!$G$2:$L$523,6,FALSE),IF($AE42=2020,VLOOKUP(Brut!BJ42,Semaines!$H$2:$L$523,5,FALSE),IF($AE42=2021,VLOOKUP(Brut!BJ42,Semaines!$I$2:$L$523,4,FALSE),IF($AE42=2022,VLOOKUP(Brut!BJ42,Semaines!$J$2:$L$523,3,FALSE),""))))))))))),IF(BG42="",IF($AE42=2013,VLOOKUP(Brut!BJ42,Semaines!$A$2:$L$523,12,FALSE),IF($AE42=2014,VLOOKUP(Brut!BJ42,Semaines!$B$2:$L$523,11,FALSE),IF($AE42=2015,VLOOKUP(Brut!BJ42,Semaines!$C$2:$L$523,10,FALSE),IF($AE42=2016,VLOOKUP(Brut!BJ42,Semaines!$D$2:$L$523,9,FALSE),IF($AE42=2017,VLOOKUP(Brut!BJ42,Semaines!$E$2:$L$523,8,FALSE),IF($AE42=2018,VLOOKUP(Brut!BJ42,Semaines!$F$2:$L$523,7,FALSE),IF($AE42=2019,VLOOKUP(Brut!BJ42,Semaines!$G$2:$L$523,6,FALSE),IF($AE42=2020,VLOOKUP(Brut!BJ42,Semaines!$H$2:$L$523,5,FALSE),IF($AE42=2021,VLOOKUP(Brut!BJ42,Semaines!$I$2:$L$523,4,FALSE),IF($AE42=2022,VLOOKUP(Brut!BJ42,Semaines!$J$2:$L$523,3,FALSE),"")))))))))),IF(BF42="","",IF($AE42=2013,VLOOKUP(Brut!BJ42,Semaines!$A$2:$L$523,12,FALSE),IF($AE42=2014,VLOOKUP(Brut!BJ42,Semaines!$B$2:$L$523,11,FALSE),IF($AE42=2015,VLOOKUP(Brut!BJ42,Semaines!$C$2:$L$523,10,FALSE),IF($AE42=2016,VLOOKUP(Brut!BJ42,Semaines!$D$2:$L$523,9,FALSE),IF($AE42=2017,VLOOKUP(Brut!BJ42,Semaines!$E$2:$L$523,8,FALSE),IF($AE42=2018,VLOOKUP(Brut!BJ42,Semaines!$F$2:$L$523,7,FALSE),IF($AE42=2019,VLOOKUP(Brut!BJ42,Semaines!$G$2:$L$523,6,FALSE),IF($AE42=2020,VLOOKUP(Brut!BJ42,Semaines!$H$2:$L$523,5,FALSE),IF($AE42=2021,VLOOKUP(Brut!BJ42,Semaines!$I$2:$L$523,4,FALSE),IF($AE42=2022,VLOOKUP(Brut!BJ42,Semaines!$J$2:$L$523,3,FALSE),""))))))))))))),IF(AND(MONTH(BI42)=12,_xlfn.ISOWEEKNUM(BI42)=1),YEAR(BI42)+1,YEAR(BI42)))</f>
        <v>2018</v>
      </c>
      <c r="BL42" s="132"/>
      <c r="BM42" s="133"/>
      <c r="BN42" s="118">
        <f>IF($AE42=2013,VLOOKUP(Brut!BN42,Semaines!$A$2:$L$523,11,FALSE),IF($AE42=2014,VLOOKUP(Brut!BN42,Semaines!$B$2:$L$523,10,FALSE),IF($AE42=2015,VLOOKUP(Brut!BN42,Semaines!$C$2:$L$523,9,FALSE),IF($AE42=2016,VLOOKUP(Brut!BN42,Semaines!$D$2:$L$523,8,FALSE),IF($AE42=2017,VLOOKUP(Brut!BN42,Semaines!$E$2:$L$523,7,FALSE),IF($AE42=2018,VLOOKUP(Brut!BN42,Semaines!$F$2:$L$523,6,FALSE),IF($AE42=2019,VLOOKUP(Brut!BN42,Semaines!$G$2:$L$523,5,FALSE),IF($AE42=2020,VLOOKUP(Brut!BN42,Semaines!$H$2:$L$523,4,FALSE),IF($AE42=2021,VLOOKUP(Brut!BN42,Semaines!$I$2:$L$523,3,FALSE),IF($AE42=2022,VLOOKUP(Brut!BN42,Semaines!$J$2:$L$523,2,FALSE),""))))))))))</f>
        <v>52</v>
      </c>
      <c r="BO42" s="119">
        <f>IF($AE42=2013,VLOOKUP(Brut!BN42,Semaines!$A$2:$L$523,12,FALSE),IF($AE42=2014,VLOOKUP(Brut!BN42,Semaines!$B$2:$L$523,11,FALSE),IF($AE42=2015,VLOOKUP(Brut!BN42,Semaines!$C$2:$L$523,10,FALSE),IF($AE42=2016,VLOOKUP(Brut!BN42,Semaines!$D$2:$L$523,9,FALSE),IF($AE42=2017,VLOOKUP(Brut!BN42,Semaines!$E$2:$L$523,8,FALSE),IF($AE42=2018,VLOOKUP(Brut!BN42,Semaines!$F$2:$L$523,7,FALSE),IF($AE42=2019,VLOOKUP(Brut!BN42,Semaines!$G$2:$L$523,6,FALSE),IF($AE42=2020,VLOOKUP(Brut!BN42,Semaines!$H$2:$L$523,5,FALSE),IF($AE42=2021,VLOOKUP(Brut!BN42,Semaines!$I$2:$L$523,4,FALSE),IF($AE42=2022,VLOOKUP(Brut!BN42,Semaines!$J$2:$L$523,3,FALSE),""))))))))))</f>
        <v>2017</v>
      </c>
      <c r="BP42" s="134"/>
      <c r="BQ42" s="133"/>
      <c r="BR42" s="208"/>
      <c r="BS42" s="118">
        <f>IF($AE42=2013,VLOOKUP(Brut!BS42,Semaines!$A$2:$L$523,11,FALSE),IF($AE42=2014,VLOOKUP(Brut!BS42,Semaines!$B$2:$L$523,10,FALSE),IF($AE42=2015,VLOOKUP(Brut!BS42,Semaines!$C$2:$L$523,9,FALSE),IF($AE42=2016,VLOOKUP(Brut!BS42,Semaines!$D$2:$L$523,8,FALSE),IF($AE42=2017,VLOOKUP(Brut!BS42,Semaines!$E$2:$L$523,7,FALSE),IF($AE42=2018,VLOOKUP(Brut!BS42,Semaines!$F$2:$L$523,6,FALSE),IF($AE42=2019,VLOOKUP(Brut!BS42,Semaines!$G$2:$L$523,5,FALSE),IF($AE42=2020,VLOOKUP(Brut!BS42,Semaines!$H$2:$L$523,4,FALSE),IF($AE42=2021,VLOOKUP(Brut!BS42,Semaines!$I$2:$L$523,3,FALSE),IF($AE42=2022,VLOOKUP(Brut!BS42,Semaines!$J$2:$L$523,2,FALSE),""))))))))))</f>
        <v>2</v>
      </c>
      <c r="BT42" s="119">
        <f>IF($AE42=2013,VLOOKUP(Brut!BS42,Semaines!$A$2:$L$523,12,FALSE),IF($AE42=2014,VLOOKUP(Brut!BS42,Semaines!$B$2:$L$523,11,FALSE),IF($AE42=2015,VLOOKUP(Brut!BS42,Semaines!$C$2:$L$523,10,FALSE),IF($AE42=2016,VLOOKUP(Brut!BS42,Semaines!$D$2:$L$523,9,FALSE),IF($AE42=2017,VLOOKUP(Brut!BS42,Semaines!$E$2:$L$523,8,FALSE),IF($AE42=2018,VLOOKUP(Brut!BS42,Semaines!$F$2:$L$523,7,FALSE),IF($AE42=2019,VLOOKUP(Brut!BS42,Semaines!$G$2:$L$523,6,FALSE),IF($AE42=2020,VLOOKUP(Brut!BS42,Semaines!$H$2:$L$523,5,FALSE),IF($AE42=2021,VLOOKUP(Brut!BS42,Semaines!$I$2:$L$523,4,FALSE),IF($AE42=2022,VLOOKUP(Brut!BS42,Semaines!$J$2:$L$523,3,FALSE),""))))))))))</f>
        <v>2018</v>
      </c>
      <c r="BU42" s="134"/>
      <c r="BV42" s="133"/>
      <c r="BW42" s="208"/>
      <c r="BX42" s="118">
        <f>IF($AE42=2013,VLOOKUP(Brut!BX42,Semaines!$A$2:$L$523,11,FALSE),IF($AE42=2014,VLOOKUP(Brut!BX42,Semaines!$B$2:$L$523,10,FALSE),IF($AE42=2015,VLOOKUP(Brut!BX42,Semaines!$C$2:$L$523,9,FALSE),IF($AE42=2016,VLOOKUP(Brut!BX42,Semaines!$D$2:$L$523,8,FALSE),IF($AE42=2017,VLOOKUP(Brut!BX42,Semaines!$E$2:$L$523,7,FALSE),IF($AE42=2018,VLOOKUP(Brut!BX42,Semaines!$F$2:$L$523,6,FALSE),IF($AE42=2019,VLOOKUP(Brut!BX42,Semaines!$G$2:$L$523,5,FALSE),IF($AE42=2020,VLOOKUP(Brut!BX42,Semaines!$H$2:$L$523,4,FALSE),IF($AE42=2021,VLOOKUP(Brut!BX42,Semaines!$I$2:$L$523,3,FALSE),IF($AE42=2022,VLOOKUP(Brut!BX42,Semaines!$J$2:$L$523,2,FALSE),""))))))))))</f>
        <v>4</v>
      </c>
      <c r="BY42" s="119">
        <f>IF($AE42=2013,VLOOKUP(Brut!BX42,Semaines!$A$2:$L$523,12,FALSE),IF($AE42=2014,VLOOKUP(Brut!BX42,Semaines!$B$2:$L$523,11,FALSE),IF($AE42=2015,VLOOKUP(Brut!BX42,Semaines!$C$2:$L$523,10,FALSE),IF($AE42=2016,VLOOKUP(Brut!BX42,Semaines!$D$2:$L$523,9,FALSE),IF($AE42=2017,VLOOKUP(Brut!BX42,Semaines!$E$2:$L$523,8,FALSE),IF($AE42=2018,VLOOKUP(Brut!BX42,Semaines!$F$2:$L$523,7,FALSE),IF($AE42=2019,VLOOKUP(Brut!BX42,Semaines!$G$2:$L$523,6,FALSE),IF($AE42=2020,VLOOKUP(Brut!BX42,Semaines!$H$2:$L$523,5,FALSE),IF($AE42=2021,VLOOKUP(Brut!BX42,Semaines!$I$2:$L$523,4,FALSE),IF($AE42=2022,VLOOKUP(Brut!BX42,Semaines!$J$2:$L$523,3,FALSE),""))))))))))</f>
        <v>2018</v>
      </c>
      <c r="BZ42" s="134"/>
      <c r="CA42" s="133"/>
      <c r="CB42" s="130">
        <f>IF(Import!AQ32=0,"",Import!AQ32)</f>
        <v>43185</v>
      </c>
      <c r="CC42" s="118">
        <f t="array" ref="CC42">IFERROR(IF(CB42="",IF(BZ42="",IF(BX42="","",IF($AE42=2013,VLOOKUP(Brut!BX42+1,Semaines!$A$2:$L$523,11,FALSE),IF($AE42=2014,VLOOKUP(Brut!BX42+1,Semaines!$B$2:$L$523,10,FALSE),IF($AE42=2015,VLOOKUP(Brut!BX42+1,Semaines!$C$2:$L$523,9,FALSE),IF($AE42=2016,VLOOKUP(Brut!BX42+1,Semaines!$D$2:$L$523,8,FALSE),IF($AE42=2017,VLOOKUP(Brut!BX42+1,Semaines!$E$2:$L$523,7,FALSE),IF($AE42=2018,VLOOKUP(Brut!BX42+1,Semaines!$F$2:$L$523,6,FALSE),IF($AE42=2019,VLOOKUP(Brut!BX42+1,Semaines!$G$2:$L$523,5,FALSE),IF($AE42=2020,VLOOKUP(Brut!BX42+1,Semaines!$H$2:$L$523,4,FALSE),IF($AE42=2021,VLOOKUP(Brut!BX42+1,Semaines!$I$2:$L$523,3,FALSE),IF($AE42=2022,VLOOKUP(Brut!BX42+1,Semaines!$J$2:$L$523,2,FALSE),""))))))))))),IF(CA42="",IF($AE42=2013,VLOOKUP(Brut!BX42+1,Semaines!$A$2:$L$523,11,FALSE),IF($AE42=2014,VLOOKUP(Brut!BX42+1,Semaines!$B$2:$L$523,10,FALSE),IF($AE42=2015,VLOOKUP(Brut!BX42+1,Semaines!$C$2:$L$523,9,FALSE),IF($AE42=2016,VLOOKUP(Brut!BX42+1,Semaines!$D$2:$L$523,8,FALSE),IF($AE42=2017,VLOOKUP(Brut!BX42+1,Semaines!$E$2:$L$523,7,FALSE),IF($AE42=2018,VLOOKUP(Brut!BX42+1,Semaines!$F$2:$L$523,6,FALSE),IF($AE42=2019,VLOOKUP(Brut!BX42+1,Semaines!$G$2:$L$523,5,FALSE),IF($AE42=2020,VLOOKUP(Brut!BX42+1,Semaines!$H$2:$L$523,4,FALSE),IF($AE42=2021,VLOOKUP(Brut!BX42+1,Semaines!$I$2:$L$523,3,FALSE),IF($AE42=2022,VLOOKUP(Brut!BX42+1,Semaines!$J$2:$L$523,2,FALSE),"")))))))))),IF($AE42=2013,VLOOKUP(Brut!BZ42+1,Semaines!$A$2:$L$523,11,FALSE),IF($AE42=2014,VLOOKUP(Brut!BZ42+1,Semaines!$B$2:$L$523,10,FALSE),IF($AE42=2015,VLOOKUP(Brut!BZ42+1,Semaines!$C$2:$L$523,9,FALSE),IF($AE42=2016,VLOOKUP(Brut!BZ42+1,Semaines!$D$2:$L$523,8,FALSE),IF($AE42=2017,VLOOKUP(Brut!BZ42+1,Semaines!$E$2:$L$523,7,FALSE),IF($AE42=2018,VLOOKUP(Brut!BZ42+1,Semaines!$F$2:$L$523,6,FALSE),IF($AE42=2019,VLOOKUP(Brut!BZ42+1,Semaines!$G$2:$L$523,5,FALSE),IF($AE42=2020,VLOOKUP(Brut!BZ42+1,Semaines!$H$2:$L$523,4,FALSE),IF($AE42=2021,VLOOKUP(Brut!BZ42+1,Semaines!$I$2:$L$523,3,FALSE),IF($AE42=2022,VLOOKUP(Brut!BZ42+1,Semaines!$J$2:$L$523,2,FALSE),"")))))))))))),_xlfn.ISOWEEKNUM(CB42)),"")</f>
        <v>13</v>
      </c>
      <c r="CD42" s="119">
        <f>IF(CB42="",IF(CA42="",IF(BY42="","",IF($AE42=2013,VLOOKUP(Brut!CC42,Semaines!$A$2:$L$523,12,FALSE),IF($AE42=2014,VLOOKUP(Brut!CC42,Semaines!$B$2:$L$523,11,FALSE),IF($AE42=2015,VLOOKUP(Brut!CC42,Semaines!$C$2:$L$523,10,FALSE),IF($AE42=2016,VLOOKUP(Brut!CC42,Semaines!$D$2:$L$523,9,FALSE),IF($AE42=2017,VLOOKUP(Brut!CC42,Semaines!$E$2:$L$523,8,FALSE),IF($AE42=2018,VLOOKUP(Brut!CC42,Semaines!$F$2:$L$523,7,FALSE),IF($AE42=2019,VLOOKUP(Brut!CC42,Semaines!$G$2:$L$523,6,FALSE),IF($AE42=2020,VLOOKUP(Brut!CC42,Semaines!$H$2:$L$523,5,FALSE),IF($AE42=2021,VLOOKUP(Brut!CC42,Semaines!$I$2:$L$523,4,FALSE),IF($AE42=2022,VLOOKUP(Brut!CC42,Semaines!$J$2:$L$523,3,FALSE),""))))))))))),IF(BZ42="",IF($AE42=2013,VLOOKUP(Brut!CC42,Semaines!$A$2:$L$523,12,FALSE),IF($AE42=2014,VLOOKUP(Brut!CC42,Semaines!$B$2:$L$523,11,FALSE),IF($AE42=2015,VLOOKUP(Brut!CC42,Semaines!$C$2:$L$523,10,FALSE),IF($AE42=2016,VLOOKUP(Brut!CC42,Semaines!$D$2:$L$523,9,FALSE),IF($AE42=2017,VLOOKUP(Brut!CC42,Semaines!$E$2:$L$523,8,FALSE),IF($AE42=2018,VLOOKUP(Brut!CC42,Semaines!$F$2:$L$523,7,FALSE),IF($AE42=2019,VLOOKUP(Brut!CC42,Semaines!$G$2:$L$523,6,FALSE),IF($AE42=2020,VLOOKUP(Brut!CC42,Semaines!$H$2:$L$523,5,FALSE),IF($AE42=2021,VLOOKUP(Brut!CC42,Semaines!$I$2:$L$523,4,FALSE),IF($AE42=2022,VLOOKUP(Brut!CC42,Semaines!$J$2:$L$523,3,FALSE),"")))))))))),IF(BY42="","",IF($AE42=2013,VLOOKUP(Brut!CC42,Semaines!$A$2:$L$523,12,FALSE),IF($AE42=2014,VLOOKUP(Brut!CC42,Semaines!$B$2:$L$523,11,FALSE),IF($AE42=2015,VLOOKUP(Brut!CC42,Semaines!$C$2:$L$523,10,FALSE),IF($AE42=2016,VLOOKUP(Brut!CC42,Semaines!$D$2:$L$523,9,FALSE),IF($AE42=2017,VLOOKUP(Brut!CC42,Semaines!$E$2:$L$523,8,FALSE),IF($AE42=2018,VLOOKUP(Brut!CC42,Semaines!$F$2:$L$523,7,FALSE),IF($AE42=2019,VLOOKUP(Brut!CC42,Semaines!$G$2:$L$523,6,FALSE),IF($AE42=2020,VLOOKUP(Brut!CC42,Semaines!$H$2:$L$523,5,FALSE),IF($AE42=2021,VLOOKUP(Brut!CC42,Semaines!$I$2:$L$523,4,FALSE),IF($AE42=2022,VLOOKUP(Brut!CC42,Semaines!$J$2:$L$523,3,FALSE),""))))))))))))),IF(AND(MONTH(CB42)=12,_xlfn.ISOWEEKNUM(CB42)=1),YEAR(CB42)+1,YEAR(CB42)))</f>
        <v>2018</v>
      </c>
      <c r="CE42" s="132"/>
      <c r="CF42" s="133"/>
      <c r="CG42" s="118">
        <f>IF($AE42=2013,VLOOKUP(Brut!CG42,Semaines!$A$2:$L$523,11,FALSE),IF($AE42=2014,VLOOKUP(Brut!CG42,Semaines!$B$2:$L$523,10,FALSE),IF($AE42=2015,VLOOKUP(Brut!CG42,Semaines!$C$2:$L$523,9,FALSE),IF($AE42=2016,VLOOKUP(Brut!CG42,Semaines!$D$2:$L$523,8,FALSE),IF($AE42=2017,VLOOKUP(Brut!CG42,Semaines!$E$2:$L$523,7,FALSE),IF($AE42=2018,VLOOKUP(Brut!CG42,Semaines!$F$2:$L$523,6,FALSE),IF($AE42=2019,VLOOKUP(Brut!CG42,Semaines!$G$2:$L$523,5,FALSE),IF($AE42=2020,VLOOKUP(Brut!CG42,Semaines!$H$2:$L$523,4,FALSE),IF($AE42=2021,VLOOKUP(Brut!CG42,Semaines!$I$2:$L$523,3,FALSE),IF($AE42=2022,VLOOKUP(Brut!CG42,Semaines!$J$2:$L$523,2,FALSE),""))))))))))</f>
        <v>5</v>
      </c>
      <c r="CH42" s="119">
        <f>IF($AE42=2013,VLOOKUP(Brut!CG42,Semaines!$A$2:$L$523,12,FALSE),IF($AE42=2014,VLOOKUP(Brut!CG42,Semaines!$B$2:$L$523,11,FALSE),IF($AE42=2015,VLOOKUP(Brut!CG42,Semaines!$C$2:$L$523,10,FALSE),IF($AE42=2016,VLOOKUP(Brut!CG42,Semaines!$D$2:$L$523,9,FALSE),IF($AE42=2017,VLOOKUP(Brut!CG42,Semaines!$E$2:$L$523,8,FALSE),IF($AE42=2018,VLOOKUP(Brut!CG42,Semaines!$F$2:$L$523,7,FALSE),IF($AE42=2019,VLOOKUP(Brut!CG42,Semaines!$G$2:$L$523,6,FALSE),IF($AE42=2020,VLOOKUP(Brut!CG42,Semaines!$H$2:$L$523,5,FALSE),IF($AE42=2021,VLOOKUP(Brut!CG42,Semaines!$I$2:$L$523,4,FALSE),IF($AE42=2022,VLOOKUP(Brut!CG42,Semaines!$J$2:$L$523,3,FALSE),""))))))))))</f>
        <v>2018</v>
      </c>
      <c r="CI42" s="134"/>
      <c r="CJ42" s="133"/>
      <c r="CK42" s="208"/>
      <c r="CL42" s="118">
        <f>IF($AE42=2013,VLOOKUP(Brut!CL42,Semaines!$A$2:$L$523,11,FALSE),IF($AE42=2014,VLOOKUP(Brut!CL42,Semaines!$B$2:$L$523,10,FALSE),IF($AE42=2015,VLOOKUP(Brut!CL42,Semaines!$C$2:$L$523,9,FALSE),IF($AE42=2016,VLOOKUP(Brut!CL42,Semaines!$D$2:$L$523,8,FALSE),IF($AE42=2017,VLOOKUP(Brut!CL42,Semaines!$E$2:$L$523,7,FALSE),IF($AE42=2018,VLOOKUP(Brut!CL42,Semaines!$F$2:$L$523,6,FALSE),IF($AE42=2019,VLOOKUP(Brut!CL42,Semaines!$G$2:$L$523,5,FALSE),IF($AE42=2020,VLOOKUP(Brut!CL42,Semaines!$H$2:$L$523,4,FALSE),IF($AE42=2021,VLOOKUP(Brut!CL42,Semaines!$I$2:$L$523,3,FALSE),IF($AE42=2022,VLOOKUP(Brut!CL42,Semaines!$J$2:$L$523,2,FALSE),""))))))))))</f>
        <v>6</v>
      </c>
      <c r="CM42" s="119">
        <f>IF($AE42=2013,VLOOKUP(Brut!CL42,Semaines!$A$2:$L$523,12,FALSE),IF($AE42=2014,VLOOKUP(Brut!CL42,Semaines!$B$2:$L$523,11,FALSE),IF($AE42=2015,VLOOKUP(Brut!CL42,Semaines!$C$2:$L$523,10,FALSE),IF($AE42=2016,VLOOKUP(Brut!CL42,Semaines!$D$2:$L$523,9,FALSE),IF($AE42=2017,VLOOKUP(Brut!CL42,Semaines!$E$2:$L$523,8,FALSE),IF($AE42=2018,VLOOKUP(Brut!CL42,Semaines!$F$2:$L$523,7,FALSE),IF($AE42=2019,VLOOKUP(Brut!CL42,Semaines!$G$2:$L$523,6,FALSE),IF($AE42=2020,VLOOKUP(Brut!CL42,Semaines!$H$2:$L$523,5,FALSE),IF($AE42=2021,VLOOKUP(Brut!CL42,Semaines!$I$2:$L$523,4,FALSE),IF($AE42=2022,VLOOKUP(Brut!CL42,Semaines!$J$2:$L$523,3,FALSE),""))))))))))</f>
        <v>2018</v>
      </c>
      <c r="CN42" s="134"/>
      <c r="CO42" s="133"/>
      <c r="CP42" s="118">
        <f>IF($AE42=2013,VLOOKUP(Brut!CP42,Semaines!$A$2:$L$523,11,FALSE),IF($AE42=2014,VLOOKUP(Brut!CP42,Semaines!$B$2:$L$523,10,FALSE),IF($AE42=2015,VLOOKUP(Brut!CP42,Semaines!$C$2:$L$523,9,FALSE),IF($AE42=2016,VLOOKUP(Brut!CP42,Semaines!$D$2:$L$523,8,FALSE),IF($AE42=2017,VLOOKUP(Brut!CP42,Semaines!$E$2:$L$523,7,FALSE),IF($AE42=2018,VLOOKUP(Brut!CP42,Semaines!$F$2:$L$523,6,FALSE),IF($AE42=2019,VLOOKUP(Brut!CP42,Semaines!$G$2:$L$523,5,FALSE),IF($AE42=2020,VLOOKUP(Brut!CP42,Semaines!$H$2:$L$523,4,FALSE),IF($AE42=2021,VLOOKUP(Brut!CP42,Semaines!$I$2:$L$523,3,FALSE),IF($AE42=2022,VLOOKUP(Brut!CP42,Semaines!$J$2:$L$523,2,FALSE),""))))))))))</f>
        <v>6</v>
      </c>
      <c r="CQ42" s="119">
        <f>IF($AE42=2013,VLOOKUP(Brut!CP42,Semaines!$A$2:$L$523,12,FALSE),IF($AE42=2014,VLOOKUP(Brut!CP42,Semaines!$B$2:$L$523,11,FALSE),IF($AE42=2015,VLOOKUP(Brut!CP42,Semaines!$C$2:$L$523,10,FALSE),IF($AE42=2016,VLOOKUP(Brut!CP42,Semaines!$D$2:$L$523,9,FALSE),IF($AE42=2017,VLOOKUP(Brut!CP42,Semaines!$E$2:$L$523,8,FALSE),IF($AE42=2018,VLOOKUP(Brut!CP42,Semaines!$F$2:$L$523,7,FALSE),IF($AE42=2019,VLOOKUP(Brut!CP42,Semaines!$G$2:$L$523,6,FALSE),IF($AE42=2020,VLOOKUP(Brut!CP42,Semaines!$H$2:$L$523,5,FALSE),IF($AE42=2021,VLOOKUP(Brut!CP42,Semaines!$I$2:$L$523,4,FALSE),IF($AE42=2022,VLOOKUP(Brut!CP42,Semaines!$J$2:$L$523,3,FALSE),""))))))))))</f>
        <v>2018</v>
      </c>
      <c r="CR42" s="134"/>
      <c r="CS42" s="133"/>
      <c r="CT42" s="208"/>
      <c r="CU42" s="118">
        <f>IF($AE42=2013,VLOOKUP(Brut!CV42,Semaines!$A$2:$L$523,11,FALSE),IF($AE42=2014,VLOOKUP(Brut!CV42,Semaines!$B$2:$L$523,10,FALSE),IF($AE42=2015,VLOOKUP(Brut!CV42,Semaines!$C$2:$L$523,9,FALSE),IF($AE42=2016,VLOOKUP(Brut!CV42,Semaines!$D$2:$L$523,8,FALSE),IF($AE42=2017,VLOOKUP(Brut!CV42,Semaines!$E$2:$L$523,7,FALSE),IF($AE42=2018,VLOOKUP(Brut!CV42,Semaines!$F$2:$L$523,6,FALSE),IF($AE42=2019,VLOOKUP(Brut!CV42,Semaines!$G$2:$L$523,5,FALSE),IF($AE42=2020,VLOOKUP(Brut!CV42,Semaines!$H$2:$L$523,4,FALSE),IF($AE42=2021,VLOOKUP(Brut!CV42,Semaines!$I$2:$L$523,3,FALSE),IF($AE42=2022,VLOOKUP(Brut!CV42,Semaines!$J$2:$L$523,2,FALSE),""))))))))))</f>
        <v>6</v>
      </c>
      <c r="CV42" s="119">
        <f>IF($AE42=2013,VLOOKUP(Brut!CV42,Semaines!$A$2:$L$523,12,FALSE),IF($AE42=2014,VLOOKUP(Brut!CV42,Semaines!$B$2:$L$523,11,FALSE),IF($AE42=2015,VLOOKUP(Brut!CV42,Semaines!$C$2:$L$523,10,FALSE),IF($AE42=2016,VLOOKUP(Brut!CV42,Semaines!$D$2:$L$523,9,FALSE),IF($AE42=2017,VLOOKUP(Brut!CV42,Semaines!$E$2:$L$523,8,FALSE),IF($AE42=2018,VLOOKUP(Brut!CV42,Semaines!$F$2:$L$523,7,FALSE),IF($AE42=2019,VLOOKUP(Brut!CV42,Semaines!$G$2:$L$523,6,FALSE),IF($AE42=2020,VLOOKUP(Brut!CV42,Semaines!$H$2:$L$523,5,FALSE),IF($AE42=2021,VLOOKUP(Brut!CV42,Semaines!$I$2:$L$523,4,FALSE),IF($AE42=2022,VLOOKUP(Brut!CV42,Semaines!$J$2:$L$523,3,FALSE),""))))))))))</f>
        <v>2018</v>
      </c>
      <c r="CW42" s="134"/>
      <c r="CX42" s="133"/>
      <c r="CY42" s="208"/>
      <c r="CZ42" s="118">
        <f>IF($AE42=2013,VLOOKUP(Brut!DB42,Semaines!$A$2:$L$523,11,FALSE),IF($AE42=2014,VLOOKUP(Brut!DB42,Semaines!$B$2:$L$523,10,FALSE),IF($AE42=2015,VLOOKUP(Brut!DB42,Semaines!$C$2:$L$523,9,FALSE),IF($AE42=2016,VLOOKUP(Brut!DB42,Semaines!$D$2:$L$523,8,FALSE),IF($AE42=2017,VLOOKUP(Brut!DB42,Semaines!$E$2:$L$523,7,FALSE),IF($AE42=2018,VLOOKUP(Brut!DB42,Semaines!$F$2:$L$523,6,FALSE),IF($AE42=2019,VLOOKUP(Brut!DB42,Semaines!$G$2:$L$523,5,FALSE),IF($AE42=2020,VLOOKUP(Brut!DB42,Semaines!$H$2:$L$523,4,FALSE),IF($AE42=2021,VLOOKUP(Brut!DB42,Semaines!$I$2:$L$523,3,FALSE),IF($AE42=2022,VLOOKUP(Brut!DB42,Semaines!$J$2:$L$523,2,FALSE),""))))))))))</f>
        <v>6</v>
      </c>
      <c r="DA42" s="119">
        <f>IF($AE42=2013,VLOOKUP(Brut!DB42,Semaines!$A$2:$L$523,12,FALSE),IF($AE42=2014,VLOOKUP(Brut!DB42,Semaines!$B$2:$L$523,11,FALSE),IF($AE42=2015,VLOOKUP(Brut!DB42,Semaines!$C$2:$L$523,10,FALSE),IF($AE42=2016,VLOOKUP(Brut!DB42,Semaines!$D$2:$L$523,9,FALSE),IF($AE42=2017,VLOOKUP(Brut!DB42,Semaines!$E$2:$L$523,8,FALSE),IF($AE42=2018,VLOOKUP(Brut!DB42,Semaines!$F$2:$L$523,7,FALSE),IF($AE42=2019,VLOOKUP(Brut!DB42,Semaines!$G$2:$L$523,6,FALSE),IF($AE42=2020,VLOOKUP(Brut!DB42,Semaines!$H$2:$L$523,5,FALSE),IF($AE42=2021,VLOOKUP(Brut!DB42,Semaines!$I$2:$L$523,4,FALSE),IF($AE42=2022,VLOOKUP(Brut!DB42,Semaines!$J$2:$L$523,3,FALSE),""))))))))))</f>
        <v>2018</v>
      </c>
      <c r="DB42" s="134"/>
      <c r="DC42" s="133"/>
      <c r="DD42" s="210"/>
      <c r="DE42" s="209"/>
      <c r="DF42" s="208"/>
      <c r="DG42" s="118">
        <f>IF($AE42=2013,VLOOKUP(Brut!DI42,Semaines!$A$2:$L$523,11,FALSE),IF($AE42=2014,VLOOKUP(Brut!DI42,Semaines!$B$2:$L$523,10,FALSE),IF($AE42=2015,VLOOKUP(Brut!DI42,Semaines!$C$2:$L$523,9,FALSE),IF($AE42=2016,VLOOKUP(Brut!DI42,Semaines!$D$2:$L$523,8,FALSE),IF($AE42=2017,VLOOKUP(Brut!DI42,Semaines!$E$2:$L$523,7,FALSE),IF($AE42=2018,VLOOKUP(Brut!DI42,Semaines!$F$2:$L$523,6,FALSE),IF($AE42=2019,VLOOKUP(Brut!DI42,Semaines!$G$2:$L$523,5,FALSE),IF($AE42=2020,VLOOKUP(Brut!DI42,Semaines!$H$2:$L$523,4,FALSE),IF($AE42=2021,VLOOKUP(Brut!DI42,Semaines!$I$2:$L$523,3,FALSE),IF($AE42=2022,VLOOKUP(Brut!DI42,Semaines!$J$2:$L$523,2,FALSE),""))))))))))</f>
        <v>7</v>
      </c>
      <c r="DH42" s="119">
        <f>IF($AE42=2013,VLOOKUP(Brut!DI42,Semaines!$A$2:$L$523,12,FALSE),IF($AE42=2014,VLOOKUP(Brut!DI42,Semaines!$B$2:$L$523,11,FALSE),IF($AE42=2015,VLOOKUP(Brut!DI42,Semaines!$C$2:$L$523,10,FALSE),IF($AE42=2016,VLOOKUP(Brut!DI42,Semaines!$D$2:$L$523,9,FALSE),IF($AE42=2017,VLOOKUP(Brut!DI42,Semaines!$E$2:$L$523,8,FALSE),IF($AE42=2018,VLOOKUP(Brut!DI42,Semaines!$F$2:$L$523,7,FALSE),IF($AE42=2019,VLOOKUP(Brut!DI42,Semaines!$G$2:$L$523,6,FALSE),IF($AE42=2020,VLOOKUP(Brut!DI42,Semaines!$H$2:$L$523,5,FALSE),IF($AE42=2021,VLOOKUP(Brut!DI42,Semaines!$I$2:$L$523,4,FALSE),IF($AE42=2022,VLOOKUP(Brut!DI42,Semaines!$J$2:$L$523,3,FALSE),""))))))))))</f>
        <v>2018</v>
      </c>
      <c r="DI42" s="134"/>
      <c r="DJ42" s="133"/>
      <c r="DK42" s="208"/>
      <c r="DL42" s="118">
        <f>IF($AE42=2013,VLOOKUP(Brut!DN42,Semaines!$A$2:$L$523,11,FALSE),IF($AE42=2014,VLOOKUP(Brut!DN42,Semaines!$B$2:$L$523,10,FALSE),IF($AE42=2015,VLOOKUP(Brut!DN42,Semaines!$C$2:$L$523,9,FALSE),IF($AE42=2016,VLOOKUP(Brut!DN42,Semaines!$D$2:$L$523,8,FALSE),IF($AE42=2017,VLOOKUP(Brut!DN42,Semaines!$E$2:$L$523,7,FALSE),IF($AE42=2018,VLOOKUP(Brut!DN42,Semaines!$F$2:$L$523,6,FALSE),IF($AE42=2019,VLOOKUP(Brut!DN42,Semaines!$G$2:$L$523,5,FALSE),IF($AE42=2020,VLOOKUP(Brut!DN42,Semaines!$H$2:$L$523,4,FALSE),IF($AE42=2021,VLOOKUP(Brut!DN42,Semaines!$I$2:$L$523,3,FALSE),IF($AE42=2022,VLOOKUP(Brut!DN42,Semaines!$J$2:$L$523,2,FALSE),""))))))))))</f>
        <v>8</v>
      </c>
      <c r="DM42" s="119">
        <f>IF($AE42=2013,VLOOKUP(Brut!DN42,Semaines!$A$2:$L$523,12,FALSE),IF($AE42=2014,VLOOKUP(Brut!DN42,Semaines!$B$2:$L$523,11,FALSE),IF($AE42=2015,VLOOKUP(Brut!DN42,Semaines!$C$2:$L$523,10,FALSE),IF($AE42=2016,VLOOKUP(Brut!DN42,Semaines!$D$2:$L$523,9,FALSE),IF($AE42=2017,VLOOKUP(Brut!DN42,Semaines!$E$2:$L$523,8,FALSE),IF($AE42=2018,VLOOKUP(Brut!DN42,Semaines!$F$2:$L$523,7,FALSE),IF($AE42=2019,VLOOKUP(Brut!DN42,Semaines!$G$2:$L$523,6,FALSE),IF($AE42=2020,VLOOKUP(Brut!DN42,Semaines!$H$2:$L$523,5,FALSE),IF($AE42=2021,VLOOKUP(Brut!DN42,Semaines!$I$2:$L$523,4,FALSE),IF($AE42=2022,VLOOKUP(Brut!DN42,Semaines!$J$2:$L$523,3,FALSE),""))))))))))</f>
        <v>2018</v>
      </c>
      <c r="DN42" s="134"/>
      <c r="DO42" s="133"/>
      <c r="DP42" s="208"/>
      <c r="DQ42" s="209"/>
      <c r="DR42" s="208"/>
      <c r="DS42" s="118">
        <f>IF($AE42=2013,VLOOKUP(Brut!DU42,Semaines!$A$2:$L$523,11,FALSE),IF($AE42=2014,VLOOKUP(Brut!DU42,Semaines!$B$2:$L$523,10,FALSE),IF($AE42=2015,VLOOKUP(Brut!DU42,Semaines!$C$2:$L$523,9,FALSE),IF($AE42=2016,VLOOKUP(Brut!DU42,Semaines!$D$2:$L$523,8,FALSE),IF($AE42=2017,VLOOKUP(Brut!DU42,Semaines!$E$2:$L$523,7,FALSE),IF($AE42=2018,VLOOKUP(Brut!DU42,Semaines!$F$2:$L$523,6,FALSE),IF($AE42=2019,VLOOKUP(Brut!DU42,Semaines!$G$2:$L$523,5,FALSE),IF($AE42=2020,VLOOKUP(Brut!DU42,Semaines!$H$2:$L$523,4,FALSE),IF($AE42=2021,VLOOKUP(Brut!DU42,Semaines!$I$2:$L$523,3,FALSE),IF($AE42=2022,VLOOKUP(Brut!DU42,Semaines!$J$2:$L$523,2,FALSE),""))))))))))</f>
        <v>8</v>
      </c>
      <c r="DT42" s="119">
        <f>IF($AE42=2013,VLOOKUP(Brut!DU42,Semaines!$A$2:$L$523,12,FALSE),IF($AE42=2014,VLOOKUP(Brut!DU42,Semaines!$B$2:$L$523,11,FALSE),IF($AE42=2015,VLOOKUP(Brut!DU42,Semaines!$C$2:$L$523,10,FALSE),IF($AE42=2016,VLOOKUP(Brut!DU42,Semaines!$D$2:$L$523,9,FALSE),IF($AE42=2017,VLOOKUP(Brut!DU42,Semaines!$E$2:$L$523,8,FALSE),IF($AE42=2018,VLOOKUP(Brut!DU42,Semaines!$F$2:$L$523,7,FALSE),IF($AE42=2019,VLOOKUP(Brut!DU42,Semaines!$G$2:$L$523,6,FALSE),IF($AE42=2020,VLOOKUP(Brut!DU42,Semaines!$H$2:$L$523,5,FALSE),IF($AE42=2021,VLOOKUP(Brut!DU42,Semaines!$I$2:$L$523,4,FALSE),IF($AE42=2022,VLOOKUP(Brut!DU42,Semaines!$J$2:$L$523,3,FALSE),""))))))))))</f>
        <v>2018</v>
      </c>
      <c r="DU42" s="134"/>
      <c r="DV42" s="133"/>
      <c r="DW42" s="118">
        <f>IF($AE42=2013,VLOOKUP(Brut!DY42,Semaines!$A$2:$L$523,11,FALSE),IF($AE42=2014,VLOOKUP(Brut!DY42,Semaines!$B$2:$L$523,10,FALSE),IF($AE42=2015,VLOOKUP(Brut!DY42,Semaines!$C$2:$L$523,9,FALSE),IF($AE42=2016,VLOOKUP(Brut!DY42,Semaines!$D$2:$L$523,8,FALSE),IF($AE42=2017,VLOOKUP(Brut!DY42,Semaines!$E$2:$L$523,7,FALSE),IF($AE42=2018,VLOOKUP(Brut!DY42,Semaines!$F$2:$L$523,6,FALSE),IF($AE42=2019,VLOOKUP(Brut!DY42,Semaines!$G$2:$L$523,5,FALSE),IF($AE42=2020,VLOOKUP(Brut!DY42,Semaines!$H$2:$L$523,4,FALSE),IF($AE42=2021,VLOOKUP(Brut!DY42,Semaines!$I$2:$L$523,3,FALSE),IF($AE42=2022,VLOOKUP(Brut!DY42,Semaines!$J$2:$L$523,2,FALSE),""))))))))))</f>
        <v>9</v>
      </c>
      <c r="DX42" s="119">
        <f>IF($AE42=2013,VLOOKUP(Brut!DY42,Semaines!$A$2:$L$523,12,FALSE),IF($AE42=2014,VLOOKUP(Brut!DY42,Semaines!$B$2:$L$523,11,FALSE),IF($AE42=2015,VLOOKUP(Brut!DY42,Semaines!$C$2:$L$523,10,FALSE),IF($AE42=2016,VLOOKUP(Brut!DY42,Semaines!$D$2:$L$523,9,FALSE),IF($AE42=2017,VLOOKUP(Brut!DY42,Semaines!$E$2:$L$523,8,FALSE),IF($AE42=2018,VLOOKUP(Brut!DY42,Semaines!$F$2:$L$523,7,FALSE),IF($AE42=2019,VLOOKUP(Brut!DY42,Semaines!$G$2:$L$523,6,FALSE),IF($AE42=2020,VLOOKUP(Brut!DY42,Semaines!$H$2:$L$523,5,FALSE),IF($AE42=2021,VLOOKUP(Brut!DY42,Semaines!$I$2:$L$523,4,FALSE),IF($AE42=2022,VLOOKUP(Brut!DY42,Semaines!$J$2:$L$523,3,FALSE),""))))))))))</f>
        <v>2018</v>
      </c>
      <c r="DY42" s="134"/>
      <c r="DZ42" s="133"/>
      <c r="EA42" s="118">
        <f>IF($AE42=2013,VLOOKUP(Brut!EC42,Semaines!$A$2:$L$523,11,FALSE),IF($AE42=2014,VLOOKUP(Brut!EC42,Semaines!$B$2:$L$523,10,FALSE),IF($AE42=2015,VLOOKUP(Brut!EC42,Semaines!$C$2:$L$523,9,FALSE),IF($AE42=2016,VLOOKUP(Brut!EC42,Semaines!$D$2:$L$523,8,FALSE),IF($AE42=2017,VLOOKUP(Brut!EC42,Semaines!$E$2:$L$523,7,FALSE),IF($AE42=2018,VLOOKUP(Brut!EC42,Semaines!$F$2:$L$523,6,FALSE),IF($AE42=2019,VLOOKUP(Brut!EC42,Semaines!$G$2:$L$523,5,FALSE),IF($AE42=2020,VLOOKUP(Brut!EC42,Semaines!$H$2:$L$523,4,FALSE),IF($AE42=2021,VLOOKUP(Brut!EC42,Semaines!$I$2:$L$523,3,FALSE),IF($AE42=2022,VLOOKUP(Brut!EC42,Semaines!$J$2:$L$523,2,FALSE),""))))))))))</f>
        <v>9</v>
      </c>
      <c r="EB42" s="119">
        <f>IF($AE42=2013,VLOOKUP(Brut!EC42,Semaines!$A$2:$L$523,12,FALSE),IF($AE42=2014,VLOOKUP(Brut!EC42,Semaines!$B$2:$L$523,11,FALSE),IF($AE42=2015,VLOOKUP(Brut!EC42,Semaines!$C$2:$L$523,10,FALSE),IF($AE42=2016,VLOOKUP(Brut!EC42,Semaines!$D$2:$L$523,9,FALSE),IF($AE42=2017,VLOOKUP(Brut!EC42,Semaines!$E$2:$L$523,8,FALSE),IF($AE42=2018,VLOOKUP(Brut!EC42,Semaines!$F$2:$L$523,7,FALSE),IF($AE42=2019,VLOOKUP(Brut!EC42,Semaines!$G$2:$L$523,6,FALSE),IF($AE42=2020,VLOOKUP(Brut!EC42,Semaines!$H$2:$L$523,5,FALSE),IF($AE42=2021,VLOOKUP(Brut!EC42,Semaines!$I$2:$L$523,4,FALSE),IF($AE42=2022,VLOOKUP(Brut!EC42,Semaines!$J$2:$L$523,3,FALSE),""))))))))))</f>
        <v>2018</v>
      </c>
      <c r="EC42" s="134"/>
      <c r="ED42" s="133"/>
      <c r="EE42" s="118">
        <f>IF($AE42=2013,VLOOKUP(Brut!EG42,Semaines!$A$2:$L$523,11,FALSE),IF($AE42=2014,VLOOKUP(Brut!EG42,Semaines!$B$2:$L$523,10,FALSE),IF($AE42=2015,VLOOKUP(Brut!EG42,Semaines!$C$2:$L$523,9,FALSE),IF($AE42=2016,VLOOKUP(Brut!EG42,Semaines!$D$2:$L$523,8,FALSE),IF($AE42=2017,VLOOKUP(Brut!EG42,Semaines!$E$2:$L$523,7,FALSE),IF($AE42=2018,VLOOKUP(Brut!EG42,Semaines!$F$2:$L$523,6,FALSE),IF($AE42=2019,VLOOKUP(Brut!EG42,Semaines!$G$2:$L$523,5,FALSE),IF($AE42=2020,VLOOKUP(Brut!EG42,Semaines!$H$2:$L$523,4,FALSE),IF($AE42=2021,VLOOKUP(Brut!EG42,Semaines!$I$2:$L$523,3,FALSE),IF($AE42=2022,VLOOKUP(Brut!EG42,Semaines!$J$2:$L$523,2,FALSE),""))))))))))</f>
        <v>9</v>
      </c>
      <c r="EF42" s="119">
        <f>IF($AE42=2013,VLOOKUP(Brut!EG42,Semaines!$A$2:$L$523,12,FALSE),IF($AE42=2014,VLOOKUP(Brut!EG42,Semaines!$B$2:$L$523,11,FALSE),IF($AE42=2015,VLOOKUP(Brut!EG42,Semaines!$C$2:$L$523,10,FALSE),IF($AE42=2016,VLOOKUP(Brut!EG42,Semaines!$D$2:$L$523,9,FALSE),IF($AE42=2017,VLOOKUP(Brut!EG42,Semaines!$E$2:$L$523,8,FALSE),IF($AE42=2018,VLOOKUP(Brut!EG42,Semaines!$F$2:$L$523,7,FALSE),IF($AE42=2019,VLOOKUP(Brut!EG42,Semaines!$G$2:$L$523,6,FALSE),IF($AE42=2020,VLOOKUP(Brut!EG42,Semaines!$H$2:$L$523,5,FALSE),IF($AE42=2021,VLOOKUP(Brut!EG42,Semaines!$I$2:$L$523,4,FALSE),IF($AE42=2022,VLOOKUP(Brut!EG42,Semaines!$J$2:$L$523,3,FALSE),""))))))))))</f>
        <v>2018</v>
      </c>
      <c r="EG42" s="134"/>
      <c r="EH42" s="133"/>
      <c r="EI42" s="130">
        <f>IF(Import!AU32=0,"",Import!AU32)</f>
        <v>43298</v>
      </c>
      <c r="EJ42" s="118">
        <f t="array" ref="EJ42">IFERROR(IF(EI42="",IF(EG42="",IF(EE42="","",IF($AE42=2013,VLOOKUP(Brut!EG42+1,Semaines!$A$2:$L$523,11,FALSE),IF($AE42=2014,VLOOKUP(Brut!EG42+1,Semaines!$B$2:$L$523,10,FALSE),IF($AE42=2015,VLOOKUP(Brut!EG42+1,Semaines!$C$2:$L$523,9,FALSE),IF($AE42=2016,VLOOKUP(Brut!EG42+1,Semaines!$D$2:$L$523,8,FALSE),IF($AE42=2017,VLOOKUP(Brut!EG42+1,Semaines!$E$2:$L$523,7,FALSE),IF($AE42=2018,VLOOKUP(Brut!EG42+1,Semaines!$F$2:$L$523,6,FALSE),IF($AE42=2019,VLOOKUP(Brut!EG42+1,Semaines!$G$2:$L$523,5,FALSE),IF($AE42=2020,VLOOKUP(Brut!EG42+1,Semaines!$H$2:$L$523,4,FALSE),IF($AE42=2021,VLOOKUP(Brut!EG42+1,Semaines!$I$2:$L$523,3,FALSE),IF($AE42=2022,VLOOKUP(Brut!EG42+1,Semaines!$J$2:$L$523,2,FALSE),""))))))))))),IF(EH42="",IF($AE42=2013,VLOOKUP(Brut!EG42+1,Semaines!$A$2:$L$523,11,FALSE),IF($AE42=2014,VLOOKUP(Brut!EG42+1,Semaines!$B$2:$L$523,10,FALSE),IF($AE42=2015,VLOOKUP(Brut!EG42+1,Semaines!$C$2:$L$523,9,FALSE),IF($AE42=2016,VLOOKUP(Brut!EG42+1,Semaines!$D$2:$L$523,8,FALSE),IF($AE42=2017,VLOOKUP(Brut!EG42+1,Semaines!$E$2:$L$523,7,FALSE),IF($AE42=2018,VLOOKUP(Brut!EG42+1,Semaines!$F$2:$L$523,6,FALSE),IF($AE42=2019,VLOOKUP(Brut!EG42+1,Semaines!$G$2:$L$523,5,FALSE),IF($AE42=2020,VLOOKUP(Brut!EG42+1,Semaines!$H$2:$L$523,4,FALSE),IF($AE42=2021,VLOOKUP(Brut!EG42+1,Semaines!$I$2:$L$523,3,FALSE),IF($AE42=2022,VLOOKUP(Brut!EG42+1,Semaines!$J$2:$L$523,2,FALSE),"")))))))))),IF($AE42=2013,VLOOKUP(Brut!EI42+1,Semaines!$A$2:$L$523,11,FALSE),IF($AE42=2014,VLOOKUP(Brut!EI42+1,Semaines!$B$2:$L$523,10,FALSE),IF($AE42=2015,VLOOKUP(Brut!EI42+1,Semaines!$C$2:$L$523,9,FALSE),IF($AE42=2016,VLOOKUP(Brut!EI42+1,Semaines!$D$2:$L$523,8,FALSE),IF($AE42=2017,VLOOKUP(Brut!EI42+1,Semaines!$E$2:$L$523,7,FALSE),IF($AE42=2018,VLOOKUP(Brut!EI42+1,Semaines!$F$2:$L$523,6,FALSE),IF($AE42=2019,VLOOKUP(Brut!EI42+1,Semaines!$G$2:$L$523,5,FALSE),IF($AE42=2020,VLOOKUP(Brut!EI42+1,Semaines!$H$2:$L$523,4,FALSE),IF($AE42=2021,VLOOKUP(Brut!EI42+1,Semaines!$I$2:$L$523,3,FALSE),IF($AE42=2022,VLOOKUP(Brut!EI42+1,Semaines!$J$2:$L$523,2,FALSE),"")))))))))))),_xlfn.ISOWEEKNUM(EI42)),"")</f>
        <v>29</v>
      </c>
      <c r="EK42" s="119">
        <f>IF(EI42="",IF(EH42="",IF(EF42="","",IF($AE42=2013,VLOOKUP(Brut!EL42,Semaines!$A$2:$L$523,12,FALSE),IF($AE42=2014,VLOOKUP(Brut!EL42,Semaines!$B$2:$L$523,11,FALSE),IF($AE42=2015,VLOOKUP(Brut!EL42,Semaines!$C$2:$L$523,10,FALSE),IF($AE42=2016,VLOOKUP(Brut!EL42,Semaines!$D$2:$L$523,9,FALSE),IF($AE42=2017,VLOOKUP(Brut!EL42,Semaines!$E$2:$L$523,8,FALSE),IF($AE42=2018,VLOOKUP(Brut!EL42,Semaines!$F$2:$L$523,7,FALSE),IF($AE42=2019,VLOOKUP(Brut!EL42,Semaines!$G$2:$L$523,6,FALSE),IF($AE42=2020,VLOOKUP(Brut!EL42,Semaines!$H$2:$L$523,5,FALSE),IF($AE42=2021,VLOOKUP(Brut!EL42,Semaines!$I$2:$L$523,4,FALSE),IF($AE42=2022,VLOOKUP(Brut!EL42,Semaines!$J$2:$L$523,3,FALSE),""))))))))))),IF(EG42="",IF($AE42=2013,VLOOKUP(Brut!EL42,Semaines!$A$2:$L$523,12,FALSE),IF($AE42=2014,VLOOKUP(Brut!EL42,Semaines!$B$2:$L$523,11,FALSE),IF($AE42=2015,VLOOKUP(Brut!EL42,Semaines!$C$2:$L$523,10,FALSE),IF($AE42=2016,VLOOKUP(Brut!EL42,Semaines!$D$2:$L$523,9,FALSE),IF($AE42=2017,VLOOKUP(Brut!EL42,Semaines!$E$2:$L$523,8,FALSE),IF($AE42=2018,VLOOKUP(Brut!EL42,Semaines!$F$2:$L$523,7,FALSE),IF($AE42=2019,VLOOKUP(Brut!EL42,Semaines!$G$2:$L$523,6,FALSE),IF($AE42=2020,VLOOKUP(Brut!EL42,Semaines!$H$2:$L$523,5,FALSE),IF($AE42=2021,VLOOKUP(Brut!EL42,Semaines!$I$2:$L$523,4,FALSE),IF($AE42=2022,VLOOKUP(Brut!EL42,Semaines!$J$2:$L$523,3,FALSE),"")))))))))),IF(EF42="","",IF($AE42=2013,VLOOKUP(Brut!EL42,Semaines!$A$2:$L$523,12,FALSE),IF($AE42=2014,VLOOKUP(Brut!EL42,Semaines!$B$2:$L$523,11,FALSE),IF($AE42=2015,VLOOKUP(Brut!EL42,Semaines!$C$2:$L$523,10,FALSE),IF($AE42=2016,VLOOKUP(Brut!EL42,Semaines!$D$2:$L$523,9,FALSE),IF($AE42=2017,VLOOKUP(Brut!EL42,Semaines!$E$2:$L$523,8,FALSE),IF($AE42=2018,VLOOKUP(Brut!EL42,Semaines!$F$2:$L$523,7,FALSE),IF($AE42=2019,VLOOKUP(Brut!EL42,Semaines!$G$2:$L$523,6,FALSE),IF($AE42=2020,VLOOKUP(Brut!EL42,Semaines!$H$2:$L$523,5,FALSE),IF($AE42=2021,VLOOKUP(Brut!EL42,Semaines!$I$2:$L$523,4,FALSE),IF($AE42=2022,VLOOKUP(Brut!EL42,Semaines!$J$2:$L$523,3,FALSE),""))))))))))))),IF(AND(MONTH(EI42)=12,_xlfn.ISOWEEKNUM(EI42)=1),YEAR(EI42)+1,YEAR(EI42)))</f>
        <v>2018</v>
      </c>
      <c r="EL42" s="135"/>
      <c r="EM42" s="136"/>
      <c r="EN42" s="210"/>
      <c r="EO42" s="209"/>
      <c r="EP42" s="208"/>
      <c r="EQ42" s="118">
        <f>IF($AE42=2013,VLOOKUP(Brut!ES42,Semaines!$A$2:$L$523,11,FALSE),IF($AE42=2014,VLOOKUP(Brut!ES42,Semaines!$B$2:$L$523,10,FALSE),IF($AE42=2015,VLOOKUP(Brut!ES42,Semaines!$C$2:$L$523,9,FALSE),IF($AE42=2016,VLOOKUP(Brut!ES42,Semaines!$D$2:$L$523,8,FALSE),IF($AE42=2017,VLOOKUP(Brut!ES42,Semaines!$E$2:$L$523,7,FALSE),IF($AE42=2018,VLOOKUP(Brut!ES42,Semaines!$F$2:$L$523,6,FALSE),IF($AE42=2019,VLOOKUP(Brut!ES42,Semaines!$G$2:$L$523,5,FALSE),IF($AE42=2020,VLOOKUP(Brut!ES42,Semaines!$H$2:$L$523,4,FALSE),IF($AE42=2021,VLOOKUP(Brut!ES42,Semaines!$I$2:$L$523,3,FALSE),IF($AE42=2022,VLOOKUP(Brut!ES42,Semaines!$J$2:$L$523,2,FALSE),""))))))))))</f>
        <v>10</v>
      </c>
      <c r="ER42" s="119">
        <f>IF($AE42=2013,VLOOKUP(Brut!ES42,Semaines!$A$2:$L$523,12,FALSE),IF($AE42=2014,VLOOKUP(Brut!ES42,Semaines!$B$2:$L$523,11,FALSE),IF($AE42=2015,VLOOKUP(Brut!ES42,Semaines!$C$2:$L$523,10,FALSE),IF($AE42=2016,VLOOKUP(Brut!ES42,Semaines!$D$2:$L$523,9,FALSE),IF($AE42=2017,VLOOKUP(Brut!ES42,Semaines!$E$2:$L$523,8,FALSE),IF($AE42=2018,VLOOKUP(Brut!ES42,Semaines!$F$2:$L$523,7,FALSE),IF($AE42=2019,VLOOKUP(Brut!ES42,Semaines!$G$2:$L$523,6,FALSE),IF($AE42=2020,VLOOKUP(Brut!ES42,Semaines!$H$2:$L$523,5,FALSE),IF($AE42=2021,VLOOKUP(Brut!ES42,Semaines!$I$2:$L$523,4,FALSE),IF($AE42=2022,VLOOKUP(Brut!ES42,Semaines!$J$2:$L$523,3,FALSE),""))))))))))</f>
        <v>2018</v>
      </c>
      <c r="ES42" s="134"/>
      <c r="ET42" s="133"/>
      <c r="EU42" s="118">
        <f>IF($AE42=2013,VLOOKUP(Brut!EW42,Semaines!$A$2:$L$523,11,FALSE),IF($AE42=2014,VLOOKUP(Brut!EW42,Semaines!$B$2:$L$523,10,FALSE),IF($AE42=2015,VLOOKUP(Brut!EW42,Semaines!$C$2:$L$523,9,FALSE),IF($AE42=2016,VLOOKUP(Brut!EW42,Semaines!$D$2:$L$523,8,FALSE),IF($AE42=2017,VLOOKUP(Brut!EW42,Semaines!$E$2:$L$523,7,FALSE),IF($AE42=2018,VLOOKUP(Brut!EW42,Semaines!$F$2:$L$523,6,FALSE),IF($AE42=2019,VLOOKUP(Brut!EW42,Semaines!$G$2:$L$523,5,FALSE),IF($AE42=2020,VLOOKUP(Brut!EW42,Semaines!$H$2:$L$523,4,FALSE),IF($AE42=2021,VLOOKUP(Brut!EW42,Semaines!$I$2:$L$523,3,FALSE),IF($AE42=2022,VLOOKUP(Brut!EW42,Semaines!$J$2:$L$523,2,FALSE),""))))))))))</f>
        <v>11</v>
      </c>
      <c r="EV42" s="119">
        <f>IF($AE42=2013,VLOOKUP(Brut!EW42,Semaines!$A$2:$L$523,12,FALSE),IF($AE42=2014,VLOOKUP(Brut!EW42,Semaines!$B$2:$L$523,11,FALSE),IF($AE42=2015,VLOOKUP(Brut!EW42,Semaines!$C$2:$L$523,10,FALSE),IF($AE42=2016,VLOOKUP(Brut!EW42,Semaines!$D$2:$L$523,9,FALSE),IF($AE42=2017,VLOOKUP(Brut!EW42,Semaines!$E$2:$L$523,8,FALSE),IF($AE42=2018,VLOOKUP(Brut!EW42,Semaines!$F$2:$L$523,7,FALSE),IF($AE42=2019,VLOOKUP(Brut!EW42,Semaines!$G$2:$L$523,6,FALSE),IF($AE42=2020,VLOOKUP(Brut!EW42,Semaines!$H$2:$L$523,5,FALSE),IF($AE42=2021,VLOOKUP(Brut!EW42,Semaines!$I$2:$L$523,4,FALSE),IF($AE42=2022,VLOOKUP(Brut!EW42,Semaines!$J$2:$L$523,3,FALSE),""))))))))))</f>
        <v>2018</v>
      </c>
      <c r="EW42" s="134"/>
      <c r="EX42" s="133"/>
      <c r="EY42" s="208"/>
      <c r="EZ42" s="118">
        <f>IF($AE42=2013,VLOOKUP(Brut!FB42,Semaines!$A$2:$L$523,11,FALSE),IF($AE42=2014,VLOOKUP(Brut!FB42,Semaines!$B$2:$L$523,10,FALSE),IF($AE42=2015,VLOOKUP(Brut!FB42,Semaines!$C$2:$L$523,9,FALSE),IF($AE42=2016,VLOOKUP(Brut!FB42,Semaines!$D$2:$L$523,8,FALSE),IF($AE42=2017,VLOOKUP(Brut!FB42,Semaines!$E$2:$L$523,7,FALSE),IF($AE42=2018,VLOOKUP(Brut!FB42,Semaines!$F$2:$L$523,6,FALSE),IF($AE42=2019,VLOOKUP(Brut!FB42,Semaines!$G$2:$L$523,5,FALSE),IF($AE42=2020,VLOOKUP(Brut!FB42,Semaines!$H$2:$L$523,4,FALSE),IF($AE42=2021,VLOOKUP(Brut!FB42,Semaines!$I$2:$L$523,3,FALSE),IF($AE42=2022,VLOOKUP(Brut!FB42,Semaines!$J$2:$L$523,2,FALSE),""))))))))))</f>
        <v>11</v>
      </c>
      <c r="FA42" s="119">
        <f>IF($AE42=2013,VLOOKUP(Brut!FB42,Semaines!$A$2:$L$523,12,FALSE),IF($AE42=2014,VLOOKUP(Brut!FB42,Semaines!$B$2:$L$523,11,FALSE),IF($AE42=2015,VLOOKUP(Brut!FB42,Semaines!$C$2:$L$523,10,FALSE),IF($AE42=2016,VLOOKUP(Brut!FB42,Semaines!$D$2:$L$523,9,FALSE),IF($AE42=2017,VLOOKUP(Brut!FB42,Semaines!$E$2:$L$523,8,FALSE),IF($AE42=2018,VLOOKUP(Brut!FB42,Semaines!$F$2:$L$523,7,FALSE),IF($AE42=2019,VLOOKUP(Brut!FB42,Semaines!$G$2:$L$523,6,FALSE),IF($AE42=2020,VLOOKUP(Brut!FB42,Semaines!$H$2:$L$523,5,FALSE),IF($AE42=2021,VLOOKUP(Brut!FB42,Semaines!$I$2:$L$523,4,FALSE),IF($AE42=2022,VLOOKUP(Brut!FB42,Semaines!$J$2:$L$523,3,FALSE),""))))))))))</f>
        <v>2018</v>
      </c>
      <c r="FB42" s="134"/>
      <c r="FC42" s="133"/>
      <c r="FD42" s="210"/>
      <c r="FE42" s="209"/>
      <c r="FF42" s="118">
        <f>IF($AE42=2013,VLOOKUP(Brut!FH42,Semaines!$A$2:$L$523,11,FALSE),IF($AE42=2014,VLOOKUP(Brut!FH42,Semaines!$B$2:$L$523,10,FALSE),IF($AE42=2015,VLOOKUP(Brut!FH42,Semaines!$C$2:$L$523,9,FALSE),IF($AE42=2016,VLOOKUP(Brut!FH42,Semaines!$D$2:$L$523,8,FALSE),IF($AE42=2017,VLOOKUP(Brut!FH42,Semaines!$E$2:$L$523,7,FALSE),IF($AE42=2018,VLOOKUP(Brut!FH42,Semaines!$F$2:$L$523,6,FALSE),IF($AE42=2019,VLOOKUP(Brut!FH42,Semaines!$G$2:$L$523,5,FALSE),IF($AE42=2020,VLOOKUP(Brut!FH42,Semaines!$H$2:$L$523,4,FALSE),IF($AE42=2021,VLOOKUP(Brut!FH42,Semaines!$I$2:$L$523,3,FALSE),IF($AE42=2022,VLOOKUP(Brut!FH42,Semaines!$J$2:$L$523,2,FALSE),""))))))))))</f>
        <v>12</v>
      </c>
      <c r="FG42" s="119">
        <f>IF($AE42=2013,VLOOKUP(Brut!FH42,Semaines!$A$2:$L$523,12,FALSE),IF($AE42=2014,VLOOKUP(Brut!FH42,Semaines!$B$2:$L$523,11,FALSE),IF($AE42=2015,VLOOKUP(Brut!FH42,Semaines!$C$2:$L$523,10,FALSE),IF($AE42=2016,VLOOKUP(Brut!FH42,Semaines!$D$2:$L$523,9,FALSE),IF($AE42=2017,VLOOKUP(Brut!FH42,Semaines!$E$2:$L$523,8,FALSE),IF($AE42=2018,VLOOKUP(Brut!FH42,Semaines!$F$2:$L$523,7,FALSE),IF($AE42=2019,VLOOKUP(Brut!FH42,Semaines!$G$2:$L$523,6,FALSE),IF($AE42=2020,VLOOKUP(Brut!FH42,Semaines!$H$2:$L$523,5,FALSE),IF($AE42=2021,VLOOKUP(Brut!FH42,Semaines!$I$2:$L$523,4,FALSE),IF($AE42=2022,VLOOKUP(Brut!FH42,Semaines!$J$2:$L$523,3,FALSE),""))))))))))</f>
        <v>2018</v>
      </c>
      <c r="FH42" s="134"/>
      <c r="FI42" s="133"/>
      <c r="FJ42" s="208"/>
      <c r="FK42" s="118">
        <f>IF($AE42=2013,VLOOKUP(Brut!FM42,Semaines!$A$2:$L$523,11,FALSE),IF($AE42=2014,VLOOKUP(Brut!FM42,Semaines!$B$2:$L$523,10,FALSE),IF($AE42=2015,VLOOKUP(Brut!FM42,Semaines!$C$2:$L$523,9,FALSE),IF($AE42=2016,VLOOKUP(Brut!FM42,Semaines!$D$2:$L$523,8,FALSE),IF($AE42=2017,VLOOKUP(Brut!FM42,Semaines!$E$2:$L$523,7,FALSE),IF($AE42=2018,VLOOKUP(Brut!FM42,Semaines!$F$2:$L$523,6,FALSE),IF($AE42=2019,VLOOKUP(Brut!FM42,Semaines!$G$2:$L$523,5,FALSE),IF($AE42=2020,VLOOKUP(Brut!FM42,Semaines!$H$2:$L$523,4,FALSE),IF($AE42=2021,VLOOKUP(Brut!FM42,Semaines!$I$2:$L$523,3,FALSE),IF($AE42=2022,VLOOKUP(Brut!FM42,Semaines!$J$2:$L$523,2,FALSE),""))))))))))</f>
        <v>12</v>
      </c>
      <c r="FL42" s="119">
        <f>IF($AE42=2013,VLOOKUP(Brut!FM42,Semaines!$A$2:$L$523,12,FALSE),IF($AE42=2014,VLOOKUP(Brut!FM42,Semaines!$B$2:$L$523,11,FALSE),IF($AE42=2015,VLOOKUP(Brut!FM42,Semaines!$C$2:$L$523,10,FALSE),IF($AE42=2016,VLOOKUP(Brut!FM42,Semaines!$D$2:$L$523,9,FALSE),IF($AE42=2017,VLOOKUP(Brut!FM42,Semaines!$E$2:$L$523,8,FALSE),IF($AE42=2018,VLOOKUP(Brut!FM42,Semaines!$F$2:$L$523,7,FALSE),IF($AE42=2019,VLOOKUP(Brut!FM42,Semaines!$G$2:$L$523,6,FALSE),IF($AE42=2020,VLOOKUP(Brut!FM42,Semaines!$H$2:$L$523,5,FALSE),IF($AE42=2021,VLOOKUP(Brut!FM42,Semaines!$I$2:$L$523,4,FALSE),IF($AE42=2022,VLOOKUP(Brut!FM42,Semaines!$J$2:$L$523,3,FALSE),""))))))))))</f>
        <v>2018</v>
      </c>
      <c r="FM42" s="134"/>
      <c r="FN42" s="133"/>
      <c r="FO42" s="118">
        <f>IF($AE42=2013,VLOOKUP(Brut!FQ42,Semaines!$A$2:$L$523,11,FALSE),IF($AE42=2014,VLOOKUP(Brut!FQ42,Semaines!$B$2:$L$523,10,FALSE),IF($AE42=2015,VLOOKUP(Brut!FQ42,Semaines!$C$2:$L$523,9,FALSE),IF($AE42=2016,VLOOKUP(Brut!FQ42,Semaines!$D$2:$L$523,8,FALSE),IF($AE42=2017,VLOOKUP(Brut!FQ42,Semaines!$E$2:$L$523,7,FALSE),IF($AE42=2018,VLOOKUP(Brut!FQ42,Semaines!$F$2:$L$523,6,FALSE),IF($AE42=2019,VLOOKUP(Brut!FQ42,Semaines!$G$2:$L$523,5,FALSE),IF($AE42=2020,VLOOKUP(Brut!FQ42,Semaines!$H$2:$L$523,4,FALSE),IF($AE42=2021,VLOOKUP(Brut!FQ42,Semaines!$I$2:$L$523,3,FALSE),IF($AE42=2022,VLOOKUP(Brut!FQ42,Semaines!$J$2:$L$523,2,FALSE),""))))))))))</f>
        <v>13</v>
      </c>
      <c r="FP42" s="119">
        <f>IF($AE42=2013,VLOOKUP(Brut!FQ42,Semaines!$A$2:$L$523,12,FALSE),IF($AE42=2014,VLOOKUP(Brut!FQ42,Semaines!$B$2:$L$523,11,FALSE),IF($AE42=2015,VLOOKUP(Brut!FQ42,Semaines!$C$2:$L$523,10,FALSE),IF($AE42=2016,VLOOKUP(Brut!FQ42,Semaines!$D$2:$L$523,9,FALSE),IF($AE42=2017,VLOOKUP(Brut!FQ42,Semaines!$E$2:$L$523,8,FALSE),IF($AE42=2018,VLOOKUP(Brut!FQ42,Semaines!$F$2:$L$523,7,FALSE),IF($AE42=2019,VLOOKUP(Brut!FQ42,Semaines!$G$2:$L$523,6,FALSE),IF($AE42=2020,VLOOKUP(Brut!FQ42,Semaines!$H$2:$L$523,5,FALSE),IF($AE42=2021,VLOOKUP(Brut!FQ42,Semaines!$I$2:$L$523,4,FALSE),IF($AE42=2022,VLOOKUP(Brut!FQ42,Semaines!$J$2:$L$523,3,FALSE),""))))))))))</f>
        <v>2018</v>
      </c>
      <c r="FQ42" s="134"/>
      <c r="FR42" s="133"/>
      <c r="FS42" s="208"/>
      <c r="FT42" s="208"/>
      <c r="FU42" s="118">
        <f>IF($AE42=2013,VLOOKUP(Brut!FW42,Semaines!$A$2:$L$523,11,FALSE),IF($AE42=2014,VLOOKUP(Brut!FW42,Semaines!$B$2:$L$523,10,FALSE),IF($AE42=2015,VLOOKUP(Brut!FW42,Semaines!$C$2:$L$523,9,FALSE),IF($AE42=2016,VLOOKUP(Brut!FW42,Semaines!$D$2:$L$523,8,FALSE),IF($AE42=2017,VLOOKUP(Brut!FW42,Semaines!$E$2:$L$523,7,FALSE),IF($AE42=2018,VLOOKUP(Brut!FW42,Semaines!$F$2:$L$523,6,FALSE),IF($AE42=2019,VLOOKUP(Brut!FW42,Semaines!$G$2:$L$523,5,FALSE),IF($AE42=2020,VLOOKUP(Brut!FW42,Semaines!$H$2:$L$523,4,FALSE),IF($AE42=2021,VLOOKUP(Brut!FW42,Semaines!$I$2:$L$523,3,FALSE),IF($AE42=2022,VLOOKUP(Brut!FW42,Semaines!$J$2:$L$523,2,FALSE),""))))))))))</f>
        <v>15</v>
      </c>
      <c r="FV42" s="119">
        <f>IF($AE42=2013,VLOOKUP(Brut!FW42,Semaines!$A$2:$L$523,12,FALSE),IF($AE42=2014,VLOOKUP(Brut!FW42,Semaines!$B$2:$L$523,11,FALSE),IF($AE42=2015,VLOOKUP(Brut!FW42,Semaines!$C$2:$L$523,10,FALSE),IF($AE42=2016,VLOOKUP(Brut!FW42,Semaines!$D$2:$L$523,9,FALSE),IF($AE42=2017,VLOOKUP(Brut!FW42,Semaines!$E$2:$L$523,8,FALSE),IF($AE42=2018,VLOOKUP(Brut!FW42,Semaines!$F$2:$L$523,7,FALSE),IF($AE42=2019,VLOOKUP(Brut!FW42,Semaines!$G$2:$L$523,6,FALSE),IF($AE42=2020,VLOOKUP(Brut!FW42,Semaines!$H$2:$L$523,5,FALSE),IF($AE42=2021,VLOOKUP(Brut!FW42,Semaines!$I$2:$L$523,4,FALSE),IF($AE42=2022,VLOOKUP(Brut!FW42,Semaines!$J$2:$L$523,3,FALSE),""))))))))))</f>
        <v>2018</v>
      </c>
      <c r="FW42" s="134"/>
      <c r="FX42" s="133"/>
      <c r="FY42" s="118">
        <f>IF($AE42=2013,VLOOKUP(Brut!GA42,Semaines!$A$2:$L$523,11,FALSE),IF($AE42=2014,VLOOKUP(Brut!GA42,Semaines!$B$2:$L$523,10,FALSE),IF($AE42=2015,VLOOKUP(Brut!GA42,Semaines!$C$2:$L$523,9,FALSE),IF($AE42=2016,VLOOKUP(Brut!GA42,Semaines!$D$2:$L$523,8,FALSE),IF($AE42=2017,VLOOKUP(Brut!GA42,Semaines!$E$2:$L$523,7,FALSE),IF($AE42=2018,VLOOKUP(Brut!GA42,Semaines!$F$2:$L$523,6,FALSE),IF($AE42=2019,VLOOKUP(Brut!GA42,Semaines!$G$2:$L$523,5,FALSE),IF($AE42=2020,VLOOKUP(Brut!GA42,Semaines!$H$2:$L$523,4,FALSE),IF($AE42=2021,VLOOKUP(Brut!GA42,Semaines!$I$2:$L$523,3,FALSE),IF($AE42=2022,VLOOKUP(Brut!GA42,Semaines!$J$2:$L$523,2,FALSE),""))))))))))</f>
        <v>16</v>
      </c>
      <c r="FZ42" s="119">
        <f>IF($AE42=2013,VLOOKUP(Brut!GA42,Semaines!$A$2:$L$523,12,FALSE),IF($AE42=2014,VLOOKUP(Brut!GA42,Semaines!$B$2:$L$523,11,FALSE),IF($AE42=2015,VLOOKUP(Brut!GA42,Semaines!$C$2:$L$523,10,FALSE),IF($AE42=2016,VLOOKUP(Brut!GA42,Semaines!$D$2:$L$523,9,FALSE),IF($AE42=2017,VLOOKUP(Brut!GA42,Semaines!$E$2:$L$523,8,FALSE),IF($AE42=2018,VLOOKUP(Brut!GA42,Semaines!$F$2:$L$523,7,FALSE),IF($AE42=2019,VLOOKUP(Brut!GA42,Semaines!$G$2:$L$523,6,FALSE),IF($AE42=2020,VLOOKUP(Brut!GA42,Semaines!$H$2:$L$523,5,FALSE),IF($AE42=2021,VLOOKUP(Brut!GA42,Semaines!$I$2:$L$523,4,FALSE),IF($AE42=2022,VLOOKUP(Brut!GA42,Semaines!$J$2:$L$523,3,FALSE),""))))))))))</f>
        <v>2018</v>
      </c>
      <c r="GA42" s="134"/>
      <c r="GB42" s="133"/>
      <c r="GC42" s="118">
        <f>IF($AE42=2013,VLOOKUP(Brut!GE42,Semaines!$A$2:$L$523,11,FALSE),IF($AE42=2014,VLOOKUP(Brut!GE42,Semaines!$B$2:$L$523,10,FALSE),IF($AE42=2015,VLOOKUP(Brut!GE42,Semaines!$C$2:$L$523,9,FALSE),IF($AE42=2016,VLOOKUP(Brut!GE42,Semaines!$D$2:$L$523,8,FALSE),IF($AE42=2017,VLOOKUP(Brut!GE42,Semaines!$E$2:$L$523,7,FALSE),IF($AE42=2018,VLOOKUP(Brut!GE42,Semaines!$F$2:$L$523,6,FALSE),IF($AE42=2019,VLOOKUP(Brut!GE42,Semaines!$G$2:$L$523,5,FALSE),IF($AE42=2020,VLOOKUP(Brut!GE42,Semaines!$H$2:$L$523,4,FALSE),IF($AE42=2021,VLOOKUP(Brut!GE42,Semaines!$I$2:$L$523,3,FALSE),IF($AE42=2022,VLOOKUP(Brut!GE42,Semaines!$J$2:$L$523,2,FALSE),""))))))))))</f>
        <v>16</v>
      </c>
      <c r="GD42" s="119">
        <f>IF($AE42=2013,VLOOKUP(Brut!GE42,Semaines!$A$2:$L$523,12,FALSE),IF($AE42=2014,VLOOKUP(Brut!GE42,Semaines!$B$2:$L$523,11,FALSE),IF($AE42=2015,VLOOKUP(Brut!GE42,Semaines!$C$2:$L$523,10,FALSE),IF($AE42=2016,VLOOKUP(Brut!GE42,Semaines!$D$2:$L$523,9,FALSE),IF($AE42=2017,VLOOKUP(Brut!GE42,Semaines!$E$2:$L$523,8,FALSE),IF($AE42=2018,VLOOKUP(Brut!GE42,Semaines!$F$2:$L$523,7,FALSE),IF($AE42=2019,VLOOKUP(Brut!GE42,Semaines!$G$2:$L$523,6,FALSE),IF($AE42=2020,VLOOKUP(Brut!GE42,Semaines!$H$2:$L$523,5,FALSE),IF($AE42=2021,VLOOKUP(Brut!GE42,Semaines!$I$2:$L$523,4,FALSE),IF($AE42=2022,VLOOKUP(Brut!GE42,Semaines!$J$2:$L$523,3,FALSE),""))))))))))</f>
        <v>2018</v>
      </c>
      <c r="GE42" s="134"/>
      <c r="GF42" s="133"/>
      <c r="GG42" s="208"/>
      <c r="GH42" s="118">
        <f>IF($AE42=2013,VLOOKUP(Brut!GJ42,Semaines!$A$2:$L$523,11,FALSE),IF($AE42=2014,VLOOKUP(Brut!GJ42,Semaines!$B$2:$L$523,10,FALSE),IF($AE42=2015,VLOOKUP(Brut!GJ42,Semaines!$C$2:$L$523,9,FALSE),IF($AE42=2016,VLOOKUP(Brut!GJ42,Semaines!$D$2:$L$523,8,FALSE),IF($AE42=2017,VLOOKUP(Brut!GJ42,Semaines!$E$2:$L$523,7,FALSE),IF($AE42=2018,VLOOKUP(Brut!GJ42,Semaines!$F$2:$L$523,6,FALSE),IF($AE42=2019,VLOOKUP(Brut!GJ42,Semaines!$G$2:$L$523,5,FALSE),IF($AE42=2020,VLOOKUP(Brut!GJ42,Semaines!$H$2:$L$523,4,FALSE),IF($AE42=2021,VLOOKUP(Brut!GJ42,Semaines!$I$2:$L$523,3,FALSE),IF($AE42=2022,VLOOKUP(Brut!GJ42,Semaines!$J$2:$L$523,2,FALSE),""))))))))))</f>
        <v>17</v>
      </c>
      <c r="GI42" s="119">
        <f>IF($AE42=2013,VLOOKUP(Brut!GJ42,Semaines!$A$2:$L$523,12,FALSE),IF($AE42=2014,VLOOKUP(Brut!GJ42,Semaines!$B$2:$L$523,11,FALSE),IF($AE42=2015,VLOOKUP(Brut!GJ42,Semaines!$C$2:$L$523,10,FALSE),IF($AE42=2016,VLOOKUP(Brut!GJ42,Semaines!$D$2:$L$523,9,FALSE),IF($AE42=2017,VLOOKUP(Brut!GJ42,Semaines!$E$2:$L$523,8,FALSE),IF($AE42=2018,VLOOKUP(Brut!GJ42,Semaines!$F$2:$L$523,7,FALSE),IF($AE42=2019,VLOOKUP(Brut!GJ42,Semaines!$G$2:$L$523,6,FALSE),IF($AE42=2020,VLOOKUP(Brut!GJ42,Semaines!$H$2:$L$523,5,FALSE),IF($AE42=2021,VLOOKUP(Brut!GJ42,Semaines!$I$2:$L$523,4,FALSE),IF($AE42=2022,VLOOKUP(Brut!GJ42,Semaines!$J$2:$L$523,3,FALSE),""))))))))))</f>
        <v>2018</v>
      </c>
      <c r="GJ42" s="134"/>
      <c r="GK42" s="133"/>
      <c r="GL42" s="118">
        <f>IF($AE42=2013,VLOOKUP(Brut!GN42,Semaines!$A$2:$L$523,11,FALSE),IF($AE42=2014,VLOOKUP(Brut!GN42,Semaines!$B$2:$L$523,10,FALSE),IF($AE42=2015,VLOOKUP(Brut!GN42,Semaines!$C$2:$L$523,9,FALSE),IF($AE42=2016,VLOOKUP(Brut!GN42,Semaines!$D$2:$L$523,8,FALSE),IF($AE42=2017,VLOOKUP(Brut!GN42,Semaines!$E$2:$L$523,7,FALSE),IF($AE42=2018,VLOOKUP(Brut!GN42,Semaines!$F$2:$L$523,6,FALSE),IF($AE42=2019,VLOOKUP(Brut!GN42,Semaines!$G$2:$L$523,5,FALSE),IF($AE42=2020,VLOOKUP(Brut!GN42,Semaines!$H$2:$L$523,4,FALSE),IF($AE42=2021,VLOOKUP(Brut!GN42,Semaines!$I$2:$L$523,3,FALSE),IF($AE42=2022,VLOOKUP(Brut!GN42,Semaines!$J$2:$L$523,2,FALSE),""))))))))))</f>
        <v>18</v>
      </c>
      <c r="GM42" s="119">
        <f>IF($AE42=2013,VLOOKUP(Brut!GN42,Semaines!$A$2:$L$523,12,FALSE),IF($AE42=2014,VLOOKUP(Brut!GN42,Semaines!$B$2:$L$523,11,FALSE),IF($AE42=2015,VLOOKUP(Brut!GN42,Semaines!$C$2:$L$523,10,FALSE),IF($AE42=2016,VLOOKUP(Brut!GN42,Semaines!$D$2:$L$523,9,FALSE),IF($AE42=2017,VLOOKUP(Brut!GN42,Semaines!$E$2:$L$523,8,FALSE),IF($AE42=2018,VLOOKUP(Brut!GN42,Semaines!$F$2:$L$523,7,FALSE),IF($AE42=2019,VLOOKUP(Brut!GN42,Semaines!$G$2:$L$523,6,FALSE),IF($AE42=2020,VLOOKUP(Brut!GN42,Semaines!$H$2:$L$523,5,FALSE),IF($AE42=2021,VLOOKUP(Brut!GN42,Semaines!$I$2:$L$523,4,FALSE),IF($AE42=2022,VLOOKUP(Brut!GN42,Semaines!$J$2:$L$523,3,FALSE),""))))))))))</f>
        <v>2018</v>
      </c>
      <c r="GN42" s="134"/>
      <c r="GO42" s="133"/>
      <c r="GP42" s="210"/>
      <c r="GQ42" s="211"/>
      <c r="GR42" s="210"/>
      <c r="GS42" s="209"/>
      <c r="GT42" s="211"/>
      <c r="GU42" s="209"/>
      <c r="GV42" s="118">
        <f>IF($AE42=2013,VLOOKUP(Brut!GX42,Semaines!$A$2:$L$523,11,FALSE),IF($AE42=2014,VLOOKUP(Brut!GX42,Semaines!$B$2:$L$523,10,FALSE),IF($AE42=2015,VLOOKUP(Brut!GX42,Semaines!$C$2:$L$523,9,FALSE),IF($AE42=2016,VLOOKUP(Brut!GX42,Semaines!$D$2:$L$523,8,FALSE),IF($AE42=2017,VLOOKUP(Brut!GX42,Semaines!$E$2:$L$523,7,FALSE),IF($AE42=2018,VLOOKUP(Brut!GX42,Semaines!$F$2:$L$523,6,FALSE),IF($AE42=2019,VLOOKUP(Brut!GX42,Semaines!$G$2:$L$523,5,FALSE),IF($AE42=2020,VLOOKUP(Brut!GX42,Semaines!$H$2:$L$523,4,FALSE),IF($AE42=2021,VLOOKUP(Brut!GX42,Semaines!$I$2:$L$523,3,FALSE),IF($AE42=2022,VLOOKUP(Brut!GX42,Semaines!$J$2:$L$523,2,FALSE),""))))))))))</f>
        <v>19</v>
      </c>
      <c r="GW42" s="119">
        <f>IF($AE42=2013,VLOOKUP(Brut!GX42,Semaines!$A$2:$L$523,12,FALSE),IF($AE42=2014,VLOOKUP(Brut!GX42,Semaines!$B$2:$L$523,11,FALSE),IF($AE42=2015,VLOOKUP(Brut!GX42,Semaines!$C$2:$L$523,10,FALSE),IF($AE42=2016,VLOOKUP(Brut!GX42,Semaines!$D$2:$L$523,9,FALSE),IF($AE42=2017,VLOOKUP(Brut!GX42,Semaines!$E$2:$L$523,8,FALSE),IF($AE42=2018,VLOOKUP(Brut!GX42,Semaines!$F$2:$L$523,7,FALSE),IF($AE42=2019,VLOOKUP(Brut!GX42,Semaines!$G$2:$L$523,6,FALSE),IF($AE42=2020,VLOOKUP(Brut!GX42,Semaines!$H$2:$L$523,5,FALSE),IF($AE42=2021,VLOOKUP(Brut!GX42,Semaines!$I$2:$L$523,4,FALSE),IF($AE42=2022,VLOOKUP(Brut!GX42,Semaines!$J$2:$L$523,3,FALSE),""))))))))))</f>
        <v>2018</v>
      </c>
      <c r="GX42" s="134"/>
      <c r="GY42" s="133"/>
      <c r="GZ42" s="208"/>
      <c r="HA42" s="214"/>
      <c r="HB42" s="215"/>
      <c r="HC42" s="182"/>
      <c r="HD42" s="209"/>
      <c r="HE42" s="208"/>
      <c r="HF42" s="118">
        <f>IF($AE42=2013,VLOOKUP(Brut!HH42,Semaines!$A$2:$L$523,11,FALSE),IF($AE42=2014,VLOOKUP(Brut!HH42,Semaines!$B$2:$L$523,10,FALSE),IF($AE42=2015,VLOOKUP(Brut!HH42,Semaines!$C$2:$L$523,9,FALSE),IF($AE42=2016,VLOOKUP(Brut!HH42,Semaines!$D$2:$L$523,8,FALSE),IF($AE42=2017,VLOOKUP(Brut!HH42,Semaines!$E$2:$L$523,7,FALSE),IF($AE42=2018,VLOOKUP(Brut!HH42,Semaines!$F$2:$L$523,6,FALSE),IF($AE42=2019,VLOOKUP(Brut!HH42,Semaines!$G$2:$L$523,5,FALSE),IF($AE42=2020,VLOOKUP(Brut!HH42,Semaines!$H$2:$L$523,4,FALSE),IF($AE42=2021,VLOOKUP(Brut!HH42,Semaines!$I$2:$L$523,3,FALSE),IF($AE42=2022,VLOOKUP(Brut!HH42,Semaines!$J$2:$L$523,2,FALSE),""))))))))))</f>
        <v>20</v>
      </c>
      <c r="HG42" s="119">
        <f>IF($AE42=2013,VLOOKUP(Brut!HH42,Semaines!$A$2:$L$523,12,FALSE),IF($AE42=2014,VLOOKUP(Brut!HH42,Semaines!$B$2:$L$523,11,FALSE),IF($AE42=2015,VLOOKUP(Brut!HH42,Semaines!$C$2:$L$523,10,FALSE),IF($AE42=2016,VLOOKUP(Brut!HH42,Semaines!$D$2:$L$523,9,FALSE),IF($AE42=2017,VLOOKUP(Brut!HH42,Semaines!$E$2:$L$523,8,FALSE),IF($AE42=2018,VLOOKUP(Brut!HH42,Semaines!$F$2:$L$523,7,FALSE),IF($AE42=2019,VLOOKUP(Brut!HH42,Semaines!$G$2:$L$523,6,FALSE),IF($AE42=2020,VLOOKUP(Brut!HH42,Semaines!$H$2:$L$523,5,FALSE),IF($AE42=2021,VLOOKUP(Brut!HH42,Semaines!$I$2:$L$523,4,FALSE),IF($AE42=2022,VLOOKUP(Brut!HH42,Semaines!$J$2:$L$523,3,FALSE),""))))))))))</f>
        <v>2018</v>
      </c>
      <c r="HH42" s="134"/>
      <c r="HI42" s="133"/>
      <c r="HJ42" s="210"/>
      <c r="HK42" s="209"/>
      <c r="HL42" s="118">
        <f>IF($AE42=2013,VLOOKUP(Brut!HN42,Semaines!$A$2:$L$523,11,FALSE),IF($AE42=2014,VLOOKUP(Brut!HN42,Semaines!$B$2:$L$523,10,FALSE),IF($AE42=2015,VLOOKUP(Brut!HN42,Semaines!$C$2:$L$523,9,FALSE),IF($AE42=2016,VLOOKUP(Brut!HN42,Semaines!$D$2:$L$523,8,FALSE),IF($AE42=2017,VLOOKUP(Brut!HN42,Semaines!$E$2:$L$523,7,FALSE),IF($AE42=2018,VLOOKUP(Brut!HN42,Semaines!$F$2:$L$523,6,FALSE),IF($AE42=2019,VLOOKUP(Brut!HN42,Semaines!$G$2:$L$523,5,FALSE),IF($AE42=2020,VLOOKUP(Brut!HN42,Semaines!$H$2:$L$523,4,FALSE),IF($AE42=2021,VLOOKUP(Brut!HN42,Semaines!$I$2:$L$523,3,FALSE),IF($AE42=2022,VLOOKUP(Brut!HN42,Semaines!$J$2:$L$523,2,FALSE),""))))))))))</f>
        <v>21</v>
      </c>
      <c r="HM42" s="119">
        <f>IF($AE42=2013,VLOOKUP(Brut!HN42,Semaines!$A$2:$L$523,12,FALSE),IF($AE42=2014,VLOOKUP(Brut!HN42,Semaines!$B$2:$L$523,11,FALSE),IF($AE42=2015,VLOOKUP(Brut!HN42,Semaines!$C$2:$L$523,10,FALSE),IF($AE42=2016,VLOOKUP(Brut!HN42,Semaines!$D$2:$L$523,9,FALSE),IF($AE42=2017,VLOOKUP(Brut!HN42,Semaines!$E$2:$L$523,8,FALSE),IF($AE42=2018,VLOOKUP(Brut!HN42,Semaines!$F$2:$L$523,7,FALSE),IF($AE42=2019,VLOOKUP(Brut!HN42,Semaines!$G$2:$L$523,6,FALSE),IF($AE42=2020,VLOOKUP(Brut!HN42,Semaines!$H$2:$L$523,5,FALSE),IF($AE42=2021,VLOOKUP(Brut!HN42,Semaines!$I$2:$L$523,4,FALSE),IF($AE42=2022,VLOOKUP(Brut!HN42,Semaines!$J$2:$L$523,3,FALSE),""))))))))))</f>
        <v>2018</v>
      </c>
      <c r="HN42" s="134"/>
      <c r="HO42" s="133"/>
      <c r="HP42" s="210"/>
      <c r="HQ42" s="211"/>
      <c r="HR42" s="210"/>
      <c r="HS42" s="209"/>
      <c r="HT42" s="209"/>
      <c r="HU42" s="208"/>
      <c r="HV42" s="208"/>
      <c r="HW42" s="210"/>
      <c r="HX42" s="209"/>
      <c r="HY42" s="229">
        <f>IF($AE42=2013,VLOOKUP(Brut!IA42,Semaines!$A$2:$L$523,11,FALSE),IF($AE42=2014,VLOOKUP(Brut!IA42,Semaines!$B$2:$L$523,10,FALSE),IF($AE42=2015,VLOOKUP(Brut!IA42,Semaines!$C$2:$L$523,9,FALSE),IF($AE42=2016,VLOOKUP(Brut!IA42,Semaines!$D$2:$L$523,8,FALSE),IF($AE42=2017,VLOOKUP(Brut!IA42,Semaines!$E$2:$L$523,7,FALSE),IF($AE42=2018,VLOOKUP(Brut!IA42,Semaines!$F$2:$L$523,6,FALSE),IF($AE42=2019,VLOOKUP(Brut!IA42,Semaines!$G$2:$L$523,5,FALSE),IF($AE42=2020,VLOOKUP(Brut!IA42,Semaines!$H$2:$L$523,4,FALSE),IF($AE42=2021,VLOOKUP(Brut!IA42,Semaines!$I$2:$L$523,3,FALSE),IF($AE42=2022,VLOOKUP(Brut!IA42,Semaines!$J$2:$L$523,2,FALSE),""))))))))))</f>
        <v>22</v>
      </c>
      <c r="HZ42" s="119">
        <f>IF($AE42=2013,VLOOKUP(Brut!IA42,Semaines!$A$2:$L$523,12,FALSE),IF($AE42=2014,VLOOKUP(Brut!IA42,Semaines!$B$2:$L$523,11,FALSE),IF($AE42=2015,VLOOKUP(Brut!IA42,Semaines!$C$2:$L$523,10,FALSE),IF($AE42=2016,VLOOKUP(Brut!IA42,Semaines!$D$2:$L$523,9,FALSE),IF($AE42=2017,VLOOKUP(Brut!IA42,Semaines!$E$2:$L$523,8,FALSE),IF($AE42=2018,VLOOKUP(Brut!IA42,Semaines!$F$2:$L$523,7,FALSE),IF($AE42=2019,VLOOKUP(Brut!IA42,Semaines!$G$2:$L$523,6,FALSE),IF($AE42=2020,VLOOKUP(Brut!IA42,Semaines!$H$2:$L$523,5,FALSE),IF($AE42=2021,VLOOKUP(Brut!IA42,Semaines!$I$2:$L$523,4,FALSE),IF($AE42=2022,VLOOKUP(Brut!IA42,Semaines!$J$2:$L$523,3,FALSE),""))))))))))</f>
        <v>2018</v>
      </c>
      <c r="IA42" s="134"/>
      <c r="IB42" s="133"/>
      <c r="IC42" s="118">
        <f>IF($AE42=2013,VLOOKUP(Brut!IE42,Semaines!$A$2:$L$523,11,FALSE),IF($AE42=2014,VLOOKUP(Brut!IE42,Semaines!$B$2:$L$523,10,FALSE),IF($AE42=2015,VLOOKUP(Brut!IE42,Semaines!$C$2:$L$523,9,FALSE),IF($AE42=2016,VLOOKUP(Brut!IE42,Semaines!$D$2:$L$523,8,FALSE),IF($AE42=2017,VLOOKUP(Brut!IE42,Semaines!$E$2:$L$523,7,FALSE),IF($AE42=2018,VLOOKUP(Brut!IE42,Semaines!$F$2:$L$523,6,FALSE),IF($AE42=2019,VLOOKUP(Brut!IE42,Semaines!$G$2:$L$523,5,FALSE),IF($AE42=2020,VLOOKUP(Brut!IE42,Semaines!$H$2:$L$523,4,FALSE),IF($AE42=2021,VLOOKUP(Brut!IE42,Semaines!$I$2:$L$523,3,FALSE),IF($AE42=2022,VLOOKUP(Brut!IE42,Semaines!$J$2:$L$523,2,FALSE),""))))))))))</f>
        <v>22</v>
      </c>
      <c r="ID42" s="119">
        <f>IF($AE42=2013,VLOOKUP(Brut!IE42,Semaines!$A$2:$L$523,12,FALSE),IF($AE42=2014,VLOOKUP(Brut!IE42,Semaines!$B$2:$L$523,11,FALSE),IF($AE42=2015,VLOOKUP(Brut!IE42,Semaines!$C$2:$L$523,10,FALSE),IF($AE42=2016,VLOOKUP(Brut!IE42,Semaines!$D$2:$L$523,9,FALSE),IF($AE42=2017,VLOOKUP(Brut!IE42,Semaines!$E$2:$L$523,8,FALSE),IF($AE42=2018,VLOOKUP(Brut!IE42,Semaines!$F$2:$L$523,7,FALSE),IF($AE42=2019,VLOOKUP(Brut!IE42,Semaines!$G$2:$L$523,6,FALSE),IF($AE42=2020,VLOOKUP(Brut!IE42,Semaines!$H$2:$L$523,5,FALSE),IF($AE42=2021,VLOOKUP(Brut!IE42,Semaines!$I$2:$L$523,4,FALSE),IF($AE42=2022,VLOOKUP(Brut!IE42,Semaines!$J$2:$L$523,3,FALSE),""))))))))))</f>
        <v>2018</v>
      </c>
      <c r="IE42" s="134"/>
      <c r="IF42" s="133"/>
      <c r="IG42" s="128">
        <f>IF(Import!AY32=0,"",Import!AY32)</f>
        <v>43364</v>
      </c>
      <c r="IH42" s="118">
        <f t="array" ref="IH42">IFERROR(IF(IG42="",IF(IE42="",IF(IC42="","",IF($AE42=2013,VLOOKUP(Brut!IE42+1,Semaines!$A$2:$L$523,11,FALSE),IF($AE42=2014,VLOOKUP(Brut!IE42+1,Semaines!$B$2:$L$523,10,FALSE),IF($AE42=2015,VLOOKUP(Brut!IE42+1,Semaines!$C$2:$L$523,9,FALSE),IF($AE42=2016,VLOOKUP(Brut!IE42+1,Semaines!$D$2:$L$523,8,FALSE),IF($AE42=2017,VLOOKUP(Brut!IE42+1,Semaines!$E$2:$L$523,7,FALSE),IF($AE42=2018,VLOOKUP(Brut!IE42+1,Semaines!$F$2:$L$523,6,FALSE),IF($AE42=2019,VLOOKUP(Brut!IE42+1,Semaines!$G$2:$L$523,5,FALSE),IF($AE42=2020,VLOOKUP(Brut!IE42+1,Semaines!$H$2:$L$523,4,FALSE),IF($AE42=2021,VLOOKUP(Brut!IE42+1,Semaines!$I$2:$L$523,3,FALSE),IF($AE42=2022,VLOOKUP(Brut!IE42+1,Semaines!$J$2:$L$523,2,FALSE),""))))))))))),IF(IF42="",IF($AE42=2013,VLOOKUP(Brut!IE42+1,Semaines!$A$2:$L$523,11,FALSE),IF($AE42=2014,VLOOKUP(Brut!IE42+1,Semaines!$B$2:$L$523,10,FALSE),IF($AE42=2015,VLOOKUP(Brut!IE42+1,Semaines!$C$2:$L$523,9,FALSE),IF($AE42=2016,VLOOKUP(Brut!IE42+1,Semaines!$D$2:$L$523,8,FALSE),IF($AE42=2017,VLOOKUP(Brut!IE42+1,Semaines!$E$2:$L$523,7,FALSE),IF($AE42=2018,VLOOKUP(Brut!IE42+1,Semaines!$F$2:$L$523,6,FALSE),IF($AE42=2019,VLOOKUP(Brut!IE42+1,Semaines!$G$2:$L$523,5,FALSE),IF($AE42=2020,VLOOKUP(Brut!IE42+1,Semaines!$H$2:$L$523,4,FALSE),IF($AE42=2021,VLOOKUP(Brut!IE42+1,Semaines!$I$2:$L$523,3,FALSE),IF($AE42=2022,VLOOKUP(Brut!IE42+1,Semaines!$J$2:$L$523,2,FALSE),"")))))))))),IF($AE42=2013,VLOOKUP(Brut!IG42+1,Semaines!$A$2:$L$523,11,FALSE),IF($AE42=2014,VLOOKUP(Brut!IG42+1,Semaines!$B$2:$L$523,10,FALSE),IF($AE42=2015,VLOOKUP(Brut!IG42+1,Semaines!$C$2:$L$523,9,FALSE),IF($AE42=2016,VLOOKUP(Brut!IG42+1,Semaines!$D$2:$L$523,8,FALSE),IF($AE42=2017,VLOOKUP(Brut!IG42+1,Semaines!$E$2:$L$523,7,FALSE),IF($AE42=2018,VLOOKUP(Brut!IG42+1,Semaines!$F$2:$L$523,6,FALSE),IF($AE42=2019,VLOOKUP(Brut!IG42+1,Semaines!$G$2:$L$523,5,FALSE),IF($AE42=2020,VLOOKUP(Brut!IG42+1,Semaines!$H$2:$L$523,4,FALSE),IF($AE42=2021,VLOOKUP(Brut!IG42+1,Semaines!$I$2:$L$523,3,FALSE),IF($AE42=2022,VLOOKUP(Brut!IG42+1,Semaines!$J$2:$L$523,2,FALSE),"")))))))))))),_xlfn.ISOWEEKNUM(IG42)),"")</f>
        <v>38</v>
      </c>
      <c r="II42" s="119">
        <f>IF(IG42="",IF(IF42="",IF(ID42="","",IF($AE42=2013,VLOOKUP(Brut!IJ42,Semaines!$A$2:$L$523,12,FALSE),IF($AE42=2014,VLOOKUP(Brut!IJ42,Semaines!$B$2:$L$523,11,FALSE),IF($AE42=2015,VLOOKUP(Brut!IJ42,Semaines!$C$2:$L$523,10,FALSE),IF($AE42=2016,VLOOKUP(Brut!IJ42,Semaines!$D$2:$L$523,9,FALSE),IF($AE42=2017,VLOOKUP(Brut!IJ42,Semaines!$E$2:$L$523,8,FALSE),IF($AE42=2018,VLOOKUP(Brut!IJ42,Semaines!$F$2:$L$523,7,FALSE),IF($AE42=2019,VLOOKUP(Brut!IJ42,Semaines!$G$2:$L$523,6,FALSE),IF($AE42=2020,VLOOKUP(Brut!IJ42,Semaines!$H$2:$L$523,5,FALSE),IF($AE42=2021,VLOOKUP(Brut!IJ42,Semaines!$I$2:$L$523,4,FALSE),IF($AE42=2022,VLOOKUP(Brut!IJ42,Semaines!$J$2:$L$523,3,FALSE),""))))))))))),IF(IE42="",IF($AE42=2013,VLOOKUP(Brut!IJ42,Semaines!$A$2:$L$523,12,FALSE),IF($AE42=2014,VLOOKUP(Brut!IJ42,Semaines!$B$2:$L$523,11,FALSE),IF($AE42=2015,VLOOKUP(Brut!IJ42,Semaines!$C$2:$L$523,10,FALSE),IF($AE42=2016,VLOOKUP(Brut!IJ42,Semaines!$D$2:$L$523,9,FALSE),IF($AE42=2017,VLOOKUP(Brut!IJ42,Semaines!$E$2:$L$523,8,FALSE),IF($AE42=2018,VLOOKUP(Brut!IJ42,Semaines!$F$2:$L$523,7,FALSE),IF($AE42=2019,VLOOKUP(Brut!IJ42,Semaines!$G$2:$L$523,6,FALSE),IF($AE42=2020,VLOOKUP(Brut!IJ42,Semaines!$H$2:$L$523,5,FALSE),IF($AE42=2021,VLOOKUP(Brut!IJ42,Semaines!$I$2:$L$523,4,FALSE),IF($AE42=2022,VLOOKUP(Brut!IJ42,Semaines!$J$2:$L$523,3,FALSE),"")))))))))),IF(ID42="","",IF($AE42=2013,VLOOKUP(Brut!IJ42,Semaines!$A$2:$L$523,12,FALSE),IF($AE42=2014,VLOOKUP(Brut!IJ42,Semaines!$B$2:$L$523,11,FALSE),IF($AE42=2015,VLOOKUP(Brut!IJ42,Semaines!$C$2:$L$523,10,FALSE),IF($AE42=2016,VLOOKUP(Brut!IJ42,Semaines!$D$2:$L$523,9,FALSE),IF($AE42=2017,VLOOKUP(Brut!IJ42,Semaines!$E$2:$L$523,8,FALSE),IF($AE42=2018,VLOOKUP(Brut!IJ42,Semaines!$F$2:$L$523,7,FALSE),IF($AE42=2019,VLOOKUP(Brut!IJ42,Semaines!$G$2:$L$523,6,FALSE),IF($AE42=2020,VLOOKUP(Brut!IJ42,Semaines!$H$2:$L$523,5,FALSE),IF($AE42=2021,VLOOKUP(Brut!IJ42,Semaines!$I$2:$L$523,4,FALSE),IF($AE42=2022,VLOOKUP(Brut!IJ42,Semaines!$J$2:$L$523,3,FALSE),""))))))))))))),IF(AND(MONTH(IG42)=12,_xlfn.ISOWEEKNUM(IG42)=1),YEAR(IG42)+1,YEAR(IG42)))</f>
        <v>2018</v>
      </c>
      <c r="IJ42" s="135"/>
      <c r="IK42" s="136"/>
      <c r="IL42" s="208"/>
      <c r="IM42" s="118">
        <f>IF($AE42=2013,VLOOKUP(Brut!IO42,Semaines!$A$2:$L$523,11,FALSE),IF($AE42=2014,VLOOKUP(Brut!IO42,Semaines!$B$2:$L$523,10,FALSE),IF($AE42=2015,VLOOKUP(Brut!IO42,Semaines!$C$2:$L$523,9,FALSE),IF($AE42=2016,VLOOKUP(Brut!IO42,Semaines!$D$2:$L$523,8,FALSE),IF($AE42=2017,VLOOKUP(Brut!IO42,Semaines!$E$2:$L$523,7,FALSE),IF($AE42=2018,VLOOKUP(Brut!IO42,Semaines!$F$2:$L$523,6,FALSE),IF($AE42=2019,VLOOKUP(Brut!IO42,Semaines!$G$2:$L$523,5,FALSE),IF($AE42=2020,VLOOKUP(Brut!IO42,Semaines!$H$2:$L$523,4,FALSE),IF($AE42=2021,VLOOKUP(Brut!IO42,Semaines!$I$2:$L$523,3,FALSE),IF($AE42=2022,VLOOKUP(Brut!IO42,Semaines!$J$2:$L$523,2,FALSE),""))))))))))</f>
        <v>23</v>
      </c>
      <c r="IN42" s="119">
        <f>IF($AE42=2013,VLOOKUP(Brut!IO42,Semaines!$A$2:$L$523,12,FALSE),IF($AE42=2014,VLOOKUP(Brut!IO42,Semaines!$B$2:$L$523,11,FALSE),IF($AE42=2015,VLOOKUP(Brut!IO42,Semaines!$C$2:$L$523,10,FALSE),IF($AE42=2016,VLOOKUP(Brut!IO42,Semaines!$D$2:$L$523,9,FALSE),IF($AE42=2017,VLOOKUP(Brut!IO42,Semaines!$E$2:$L$523,8,FALSE),IF($AE42=2018,VLOOKUP(Brut!IO42,Semaines!$F$2:$L$523,7,FALSE),IF($AE42=2019,VLOOKUP(Brut!IO42,Semaines!$G$2:$L$523,6,FALSE),IF($AE42=2020,VLOOKUP(Brut!IO42,Semaines!$H$2:$L$523,5,FALSE),IF($AE42=2021,VLOOKUP(Brut!IO42,Semaines!$I$2:$L$523,4,FALSE),IF($AE42=2022,VLOOKUP(Brut!IO42,Semaines!$J$2:$L$523,3,FALSE),""))))))))))</f>
        <v>2018</v>
      </c>
      <c r="IO42" s="134"/>
      <c r="IP42" s="133"/>
      <c r="IQ42" s="118">
        <f>IF($AE42=2013,VLOOKUP(Brut!IS42,Semaines!$A$2:$L$523,11,FALSE),IF($AE42=2014,VLOOKUP(Brut!IS42,Semaines!$B$2:$L$523,10,FALSE),IF($AE42=2015,VLOOKUP(Brut!IS42,Semaines!$C$2:$L$523,9,FALSE),IF($AE42=2016,VLOOKUP(Brut!IS42,Semaines!$D$2:$L$523,8,FALSE),IF($AE42=2017,VLOOKUP(Brut!IS42,Semaines!$E$2:$L$523,7,FALSE),IF($AE42=2018,VLOOKUP(Brut!IS42,Semaines!$F$2:$L$523,6,FALSE),IF($AE42=2019,VLOOKUP(Brut!IS42,Semaines!$G$2:$L$523,5,FALSE),IF($AE42=2020,VLOOKUP(Brut!IS42,Semaines!$H$2:$L$523,4,FALSE),IF($AE42=2021,VLOOKUP(Brut!IS42,Semaines!$I$2:$L$523,3,FALSE),IF($AE42=2022,VLOOKUP(Brut!IS42,Semaines!$J$2:$L$523,2,FALSE),""))))))))))</f>
        <v>24</v>
      </c>
      <c r="IR42" s="119">
        <f>IF($AE42=2013,VLOOKUP(Brut!IS42,Semaines!$A$2:$L$523,12,FALSE),IF($AE42=2014,VLOOKUP(Brut!IS42,Semaines!$B$2:$L$523,11,FALSE),IF($AE42=2015,VLOOKUP(Brut!IS42,Semaines!$C$2:$L$523,10,FALSE),IF($AE42=2016,VLOOKUP(Brut!IS42,Semaines!$D$2:$L$523,9,FALSE),IF($AE42=2017,VLOOKUP(Brut!IS42,Semaines!$E$2:$L$523,8,FALSE),IF($AE42=2018,VLOOKUP(Brut!IS42,Semaines!$F$2:$L$523,7,FALSE),IF($AE42=2019,VLOOKUP(Brut!IS42,Semaines!$G$2:$L$523,6,FALSE),IF($AE42=2020,VLOOKUP(Brut!IS42,Semaines!$H$2:$L$523,5,FALSE),IF($AE42=2021,VLOOKUP(Brut!IS42,Semaines!$I$2:$L$523,4,FALSE),IF($AE42=2022,VLOOKUP(Brut!IS42,Semaines!$J$2:$L$523,3,FALSE),""))))))))))</f>
        <v>2018</v>
      </c>
      <c r="IS42" s="134"/>
      <c r="IT42" s="230"/>
      <c r="IU42" s="210"/>
      <c r="IV42" s="209"/>
      <c r="IW42" s="208"/>
      <c r="IX42" s="208"/>
      <c r="IY42" s="118">
        <f>IF($AE42=2013,VLOOKUP(Brut!JA42,Semaines!$A$2:$L$523,11,FALSE),IF($AE42=2014,VLOOKUP(Brut!JA42,Semaines!$B$2:$L$523,10,FALSE),IF($AE42=2015,VLOOKUP(Brut!JA42,Semaines!$C$2:$L$523,9,FALSE),IF($AE42=2016,VLOOKUP(Brut!JA42,Semaines!$D$2:$L$523,8,FALSE),IF($AE42=2017,VLOOKUP(Brut!JA42,Semaines!$E$2:$L$523,7,FALSE),IF($AE42=2018,VLOOKUP(Brut!JA42,Semaines!$F$2:$L$523,6,FALSE),IF($AE42=2019,VLOOKUP(Brut!JA42,Semaines!$G$2:$L$523,5,FALSE),IF($AE42=2020,VLOOKUP(Brut!JA42,Semaines!$H$2:$L$523,4,FALSE),IF($AE42=2021,VLOOKUP(Brut!JA42,Semaines!$I$2:$L$523,3,FALSE),IF($AE42=2022,VLOOKUP(Brut!JA42,Semaines!$J$2:$L$523,2,FALSE),""))))))))))</f>
        <v>24</v>
      </c>
      <c r="IZ42" s="119">
        <f>IF($AE42=2013,VLOOKUP(Brut!JA42,Semaines!$A$2:$L$523,12,FALSE),IF($AE42=2014,VLOOKUP(Brut!JA42,Semaines!$B$2:$L$523,11,FALSE),IF($AE42=2015,VLOOKUP(Brut!JA42,Semaines!$C$2:$L$523,10,FALSE),IF($AE42=2016,VLOOKUP(Brut!JA42,Semaines!$D$2:$L$523,9,FALSE),IF($AE42=2017,VLOOKUP(Brut!JA42,Semaines!$E$2:$L$523,8,FALSE),IF($AE42=2018,VLOOKUP(Brut!JA42,Semaines!$F$2:$L$523,7,FALSE),IF($AE42=2019,VLOOKUP(Brut!JA42,Semaines!$G$2:$L$523,6,FALSE),IF($AE42=2020,VLOOKUP(Brut!JA42,Semaines!$H$2:$L$523,5,FALSE),IF($AE42=2021,VLOOKUP(Brut!JA42,Semaines!$I$2:$L$523,4,FALSE),IF($AE42=2022,VLOOKUP(Brut!JA42,Semaines!$J$2:$L$523,3,FALSE),""))))))))))</f>
        <v>2018</v>
      </c>
      <c r="JA42" s="134"/>
      <c r="JB42" s="133"/>
      <c r="JC42" s="210"/>
      <c r="JD42" s="211"/>
      <c r="JE42" s="210"/>
      <c r="JF42" s="209"/>
      <c r="JG42" s="208"/>
      <c r="JH42" s="118">
        <f>IF($AE42=2013,VLOOKUP(Brut!JJ42,Semaines!$A$2:$L$523,11,FALSE),IF($AE42=2014,VLOOKUP(Brut!JJ42,Semaines!$B$2:$L$523,10,FALSE),IF($AE42=2015,VLOOKUP(Brut!JJ42,Semaines!$C$2:$L$523,9,FALSE),IF($AE42=2016,VLOOKUP(Brut!JJ42,Semaines!$D$2:$L$523,8,FALSE),IF($AE42=2017,VLOOKUP(Brut!JJ42,Semaines!$E$2:$L$523,7,FALSE),IF($AE42=2018,VLOOKUP(Brut!JJ42,Semaines!$F$2:$L$523,6,FALSE),IF($AE42=2019,VLOOKUP(Brut!JJ42,Semaines!$G$2:$L$523,5,FALSE),IF($AE42=2020,VLOOKUP(Brut!JJ42,Semaines!$H$2:$L$523,4,FALSE),IF($AE42=2021,VLOOKUP(Brut!JJ42,Semaines!$I$2:$L$523,3,FALSE),IF($AE42=2022,VLOOKUP(Brut!JJ42,Semaines!$J$2:$L$523,2,FALSE),""))))))))))</f>
        <v>25</v>
      </c>
      <c r="JI42" s="119">
        <f>IF($AE42=2013,VLOOKUP(Brut!JJ42,Semaines!$A$2:$L$523,12,FALSE),IF($AE42=2014,VLOOKUP(Brut!JJ42,Semaines!$B$2:$L$523,11,FALSE),IF($AE42=2015,VLOOKUP(Brut!JJ42,Semaines!$C$2:$L$523,10,FALSE),IF($AE42=2016,VLOOKUP(Brut!JJ42,Semaines!$D$2:$L$523,9,FALSE),IF($AE42=2017,VLOOKUP(Brut!JJ42,Semaines!$E$2:$L$523,8,FALSE),IF($AE42=2018,VLOOKUP(Brut!JJ42,Semaines!$F$2:$L$523,7,FALSE),IF($AE42=2019,VLOOKUP(Brut!JJ42,Semaines!$G$2:$L$523,6,FALSE),IF($AE42=2020,VLOOKUP(Brut!JJ42,Semaines!$H$2:$L$523,5,FALSE),IF($AE42=2021,VLOOKUP(Brut!JJ42,Semaines!$I$2:$L$523,4,FALSE),IF($AE42=2022,VLOOKUP(Brut!JJ42,Semaines!$J$2:$L$523,3,FALSE),""))))))))))</f>
        <v>2018</v>
      </c>
      <c r="JJ42" s="134"/>
      <c r="JK42" s="133"/>
      <c r="JL42" s="118">
        <f>IF($AE42=2013,VLOOKUP(Brut!JN42,Semaines!$A$2:$L$523,11,FALSE),IF($AE42=2014,VLOOKUP(Brut!JN42,Semaines!$B$2:$L$523,10,FALSE),IF($AE42=2015,VLOOKUP(Brut!JN42,Semaines!$C$2:$L$523,9,FALSE),IF($AE42=2016,VLOOKUP(Brut!JN42,Semaines!$D$2:$L$523,8,FALSE),IF($AE42=2017,VLOOKUP(Brut!JN42,Semaines!$E$2:$L$523,7,FALSE),IF($AE42=2018,VLOOKUP(Brut!JN42,Semaines!$F$2:$L$523,6,FALSE),IF($AE42=2019,VLOOKUP(Brut!JN42,Semaines!$G$2:$L$523,5,FALSE),IF($AE42=2020,VLOOKUP(Brut!JN42,Semaines!$H$2:$L$523,4,FALSE),IF($AE42=2021,VLOOKUP(Brut!JN42,Semaines!$I$2:$L$523,3,FALSE),IF($AE42=2022,VLOOKUP(Brut!JN42,Semaines!$J$2:$L$523,2,FALSE),""))))))))))</f>
        <v>26</v>
      </c>
      <c r="JM42" s="119">
        <f>IF($AE42=2013,VLOOKUP(Brut!JN42,Semaines!$A$2:$L$523,12,FALSE),IF($AE42=2014,VLOOKUP(Brut!JN42,Semaines!$B$2:$L$523,11,FALSE),IF($AE42=2015,VLOOKUP(Brut!JN42,Semaines!$C$2:$L$523,10,FALSE),IF($AE42=2016,VLOOKUP(Brut!JN42,Semaines!$D$2:$L$523,9,FALSE),IF($AE42=2017,VLOOKUP(Brut!JN42,Semaines!$E$2:$L$523,8,FALSE),IF($AE42=2018,VLOOKUP(Brut!JN42,Semaines!$F$2:$L$523,7,FALSE),IF($AE42=2019,VLOOKUP(Brut!JN42,Semaines!$G$2:$L$523,6,FALSE),IF($AE42=2020,VLOOKUP(Brut!JN42,Semaines!$H$2:$L$523,5,FALSE),IF($AE42=2021,VLOOKUP(Brut!JN42,Semaines!$I$2:$L$523,4,FALSE),IF($AE42=2022,VLOOKUP(Brut!JN42,Semaines!$J$2:$L$523,3,FALSE),""))))))))))</f>
        <v>2018</v>
      </c>
      <c r="JN42" s="134"/>
      <c r="JO42" s="133"/>
      <c r="JP42" s="128">
        <f>IF(Import!BC32=0,"",Import!BC32)</f>
        <v>43388</v>
      </c>
      <c r="JQ42" s="118">
        <f t="array" ref="JQ42">IFERROR(IF(JP42="",IF(JN42="",IF(JL42="","",IF($AE42=2013,VLOOKUP(Brut!JN42+1,Semaines!$A$2:$L$523,11,FALSE),IF($AE42=2014,VLOOKUP(Brut!JN42+1,Semaines!$B$2:$L$523,10,FALSE),IF($AE42=2015,VLOOKUP(Brut!JN42+1,Semaines!$C$2:$L$523,9,FALSE),IF($AE42=2016,VLOOKUP(Brut!JN42+1,Semaines!$D$2:$L$523,8,FALSE),IF($AE42=2017,VLOOKUP(Brut!JN42+1,Semaines!$E$2:$L$523,7,FALSE),IF($AE42=2018,VLOOKUP(Brut!JN42+1,Semaines!$F$2:$L$523,6,FALSE),IF($AE42=2019,VLOOKUP(Brut!JN42+1,Semaines!$G$2:$L$523,5,FALSE),IF($AE42=2020,VLOOKUP(Brut!JN42+1,Semaines!$H$2:$L$523,4,FALSE),IF($AE42=2021,VLOOKUP(Brut!JN42+1,Semaines!$I$2:$L$523,3,FALSE),IF($AE42=2022,VLOOKUP(Brut!JN42+1,Semaines!$J$2:$L$523,2,FALSE),""))))))))))),IF(JO42="",IF($AE42=2013,VLOOKUP(Brut!JN42+1,Semaines!$A$2:$L$523,11,FALSE),IF($AE42=2014,VLOOKUP(Brut!JN42+1,Semaines!$B$2:$L$523,10,FALSE),IF($AE42=2015,VLOOKUP(Brut!JN42+1,Semaines!$C$2:$L$523,9,FALSE),IF($AE42=2016,VLOOKUP(Brut!JN42+1,Semaines!$D$2:$L$523,8,FALSE),IF($AE42=2017,VLOOKUP(Brut!JN42+1,Semaines!$E$2:$L$523,7,FALSE),IF($AE42=2018,VLOOKUP(Brut!JN42+1,Semaines!$F$2:$L$523,6,FALSE),IF($AE42=2019,VLOOKUP(Brut!JN42+1,Semaines!$G$2:$L$523,5,FALSE),IF($AE42=2020,VLOOKUP(Brut!JN42+1,Semaines!$H$2:$L$523,4,FALSE),IF($AE42=2021,VLOOKUP(Brut!JN42+1,Semaines!$I$2:$L$523,3,FALSE),IF($AE42=2022,VLOOKUP(Brut!JN42+1,Semaines!$J$2:$L$523,2,FALSE),"")))))))))),IF($AE42=2013,VLOOKUP(Brut!JP42+1,Semaines!$A$2:$L$523,11,FALSE),IF($AE42=2014,VLOOKUP(Brut!JP42+1,Semaines!$B$2:$L$523,10,FALSE),IF($AE42=2015,VLOOKUP(Brut!JP42+1,Semaines!$C$2:$L$523,9,FALSE),IF($AE42=2016,VLOOKUP(Brut!JP42+1,Semaines!$D$2:$L$523,8,FALSE),IF($AE42=2017,VLOOKUP(Brut!JP42+1,Semaines!$E$2:$L$523,7,FALSE),IF($AE42=2018,VLOOKUP(Brut!JP42+1,Semaines!$F$2:$L$523,6,FALSE),IF($AE42=2019,VLOOKUP(Brut!JP42+1,Semaines!$G$2:$L$523,5,FALSE),IF($AE42=2020,VLOOKUP(Brut!JP42+1,Semaines!$H$2:$L$523,4,FALSE),IF($AE42=2021,VLOOKUP(Brut!JP42+1,Semaines!$I$2:$L$523,3,FALSE),IF($AE42=2022,VLOOKUP(Brut!JP42+1,Semaines!$J$2:$L$523,2,FALSE),"")))))))))))),_xlfn.ISOWEEKNUM(JP42)),"")</f>
        <v>42</v>
      </c>
      <c r="JR42" s="119">
        <f>IF(JP42="",IF(JO42="",IF(JM42="","",IF($AE42=2013,VLOOKUP(Brut!JS42,Semaines!$A$2:$L$523,12,FALSE),IF($AE42=2014,VLOOKUP(Brut!JS42,Semaines!$B$2:$L$523,11,FALSE),IF($AE42=2015,VLOOKUP(Brut!JS42,Semaines!$C$2:$L$523,10,FALSE),IF($AE42=2016,VLOOKUP(Brut!JS42,Semaines!$D$2:$L$523,9,FALSE),IF($AE42=2017,VLOOKUP(Brut!JS42,Semaines!$E$2:$L$523,8,FALSE),IF($AE42=2018,VLOOKUP(Brut!JS42,Semaines!$F$2:$L$523,7,FALSE),IF($AE42=2019,VLOOKUP(Brut!JS42,Semaines!$G$2:$L$523,6,FALSE),IF($AE42=2020,VLOOKUP(Brut!JS42,Semaines!$H$2:$L$523,5,FALSE),IF($AE42=2021,VLOOKUP(Brut!JS42,Semaines!$I$2:$L$523,4,FALSE),IF($AE42=2022,VLOOKUP(Brut!JS42,Semaines!$J$2:$L$523,3,FALSE),""))))))))))),IF(JN42="",IF($AE42=2013,VLOOKUP(Brut!JS42,Semaines!$A$2:$L$523,12,FALSE),IF($AE42=2014,VLOOKUP(Brut!JS42,Semaines!$B$2:$L$523,11,FALSE),IF($AE42=2015,VLOOKUP(Brut!JS42,Semaines!$C$2:$L$523,10,FALSE),IF($AE42=2016,VLOOKUP(Brut!JS42,Semaines!$D$2:$L$523,9,FALSE),IF($AE42=2017,VLOOKUP(Brut!JS42,Semaines!$E$2:$L$523,8,FALSE),IF($AE42=2018,VLOOKUP(Brut!JS42,Semaines!$F$2:$L$523,7,FALSE),IF($AE42=2019,VLOOKUP(Brut!JS42,Semaines!$G$2:$L$523,6,FALSE),IF($AE42=2020,VLOOKUP(Brut!JS42,Semaines!$H$2:$L$523,5,FALSE),IF($AE42=2021,VLOOKUP(Brut!JS42,Semaines!$I$2:$L$523,4,FALSE),IF($AE42=2022,VLOOKUP(Brut!JS42,Semaines!$J$2:$L$523,3,FALSE),"")))))))))),IF(JM42="","",IF($AE42=2013,VLOOKUP(Brut!JS42,Semaines!$A$2:$L$523,12,FALSE),IF($AE42=2014,VLOOKUP(Brut!JS42,Semaines!$B$2:$L$523,11,FALSE),IF($AE42=2015,VLOOKUP(Brut!JS42,Semaines!$C$2:$L$523,10,FALSE),IF($AE42=2016,VLOOKUP(Brut!JS42,Semaines!$D$2:$L$523,9,FALSE),IF($AE42=2017,VLOOKUP(Brut!JS42,Semaines!$E$2:$L$523,8,FALSE),IF($AE42=2018,VLOOKUP(Brut!JS42,Semaines!$F$2:$L$523,7,FALSE),IF($AE42=2019,VLOOKUP(Brut!JS42,Semaines!$G$2:$L$523,6,FALSE),IF($AE42=2020,VLOOKUP(Brut!JS42,Semaines!$H$2:$L$523,5,FALSE),IF($AE42=2021,VLOOKUP(Brut!JS42,Semaines!$I$2:$L$523,4,FALSE),IF($AE42=2022,VLOOKUP(Brut!JS42,Semaines!$J$2:$L$523,3,FALSE),""))))))))))))),IF(AND(MONTH(JP42)=12,_xlfn.ISOWEEKNUM(JP42)=1),YEAR(JP42)+1,YEAR(JP42)))</f>
        <v>2018</v>
      </c>
      <c r="JS42" s="224">
        <f>IFERROR(IF(JP42="",IF(AND(Brut!W42&lt;&gt;"Pas ouvert",Brut!W42&lt;&gt;"Annulé"),IF(Brut!JP42="",SUM(Brut!JN42-Brut!AD42),SUM(Brut!JP42-Brut!AD42)),IF(Brut!W42="Annulé","Annulé","Pas ouvert")),SUM(Brut!JU42-Brut!AD42)),"")</f>
        <v>49</v>
      </c>
      <c r="JT42" s="225">
        <f>IF(OR(JS42="Annulé",JS42=""),"",IF(JS42="Pas ouvert",IF(JQ42="","",INT(SUM(Brut!JU42-Brut!AD42)/4)),INT(JS42/4)))</f>
        <v>12</v>
      </c>
      <c r="JU42" s="226" t="str">
        <f t="shared" si="16"/>
        <v>Mois</v>
      </c>
      <c r="JV42" s="227">
        <f>IF(OR(JS42="Annulé",JS42=""),"",IF(JS42="Pas ouvert",IF(JQ42="","",SUM(Brut!JU42-Brut!AD42)-(JT42*4)),IF(JS42-(JT42*4)=0,"",JS42-(JT42*4))))</f>
        <v>1</v>
      </c>
      <c r="JW42" s="228" t="str">
        <f t="shared" si="17"/>
        <v>Semaines</v>
      </c>
      <c r="JY42" s="208"/>
    </row>
    <row r="43" spans="1:285" x14ac:dyDescent="0.3">
      <c r="A43" s="235" t="str">
        <f>IF(Import!A33=0,"",Import!A33)</f>
        <v>32</v>
      </c>
      <c r="B43" s="236" t="str">
        <f>IF(Import!D33=0,"",Import!D33)</f>
        <v>32</v>
      </c>
      <c r="C43" s="236" t="str">
        <f>IF(Import!E33=0,"",Import!E33)</f>
        <v/>
      </c>
      <c r="D43" s="237" t="str">
        <f t="shared" si="11"/>
        <v/>
      </c>
      <c r="E43" s="236" t="str">
        <f>IF(Import!I33=0,"",Import!I33)</f>
        <v/>
      </c>
      <c r="F43" s="236" t="str">
        <f>IF(Import!J33="","",Import!J33)</f>
        <v/>
      </c>
      <c r="G43" s="236" t="str">
        <f>IF(Import!K33="","",Import!K33)</f>
        <v/>
      </c>
      <c r="H43" s="238" t="str">
        <f>IF(Import!L33=0,"",Import!L33)</f>
        <v>17</v>
      </c>
      <c r="I43" s="236" t="str">
        <f>IF(Import!N33=0,"",Import!N33)</f>
        <v/>
      </c>
      <c r="J43" s="239"/>
      <c r="K43" s="130">
        <f>IF(Import!O33=0,"",Import!O33)</f>
        <v>43448</v>
      </c>
      <c r="L43" s="130" t="str">
        <f>IF(Import!P33=0,"",Import!P33)</f>
        <v/>
      </c>
      <c r="M43" s="233" t="str">
        <f>IF(L43&lt;&gt;"","Annulé",IF(Import!R33=0,"",Import!R33))</f>
        <v/>
      </c>
      <c r="N43" s="233">
        <f>IF(L43&lt;&gt;"","Annulé",IF(Import!S33=0,"",Import!S33))</f>
        <v>100000</v>
      </c>
      <c r="O43" s="233" t="str">
        <f>IF(N43="Annulé","Annulé",IF(Import!T33=0,"",Import!T33))</f>
        <v/>
      </c>
      <c r="P43" s="130">
        <f>IF(Import!U33=0,IF($L43&lt;&gt;"","Annulé",IF($K43="","","En attente")),Import!U33)</f>
        <v>43502</v>
      </c>
      <c r="Q43" s="130">
        <f>IF(Import!V33=0,IF($L43&lt;&gt;"","Annulé",IF($K43="","","En attente")),Import!V33)</f>
        <v>43585</v>
      </c>
      <c r="R43" s="130">
        <f>IF(Import!W33=0,IF($L43&lt;&gt;"","Annulé",IF($K43="","","En attente")),Import!W33)</f>
        <v>43559</v>
      </c>
      <c r="S43" s="130">
        <f>IF(Import!X33=0,IF($L43&lt;&gt;"","Annulé",IF($K43="","","En attente")),Import!X33)</f>
        <v>43574</v>
      </c>
      <c r="T43" s="130">
        <f>IF(Import!Y33=0,IF($L43&lt;&gt;"","Annulé",IF($K43="","","En attente")),Import!Y33)</f>
        <v>43613</v>
      </c>
      <c r="U43" s="130">
        <f>IF(Import!Z33=0,IF($L43&lt;&gt;"","Annulé",IF($K43="","","En attente")),Import!Z33)</f>
        <v>43641</v>
      </c>
      <c r="V43" s="131"/>
      <c r="W43" s="130">
        <f>IF($L43&lt;&gt;"","Annulé",IF(Import!AA33=0,IF(K43="","","Pas ouvert"),Import!AA33))</f>
        <v>43661</v>
      </c>
      <c r="X43" s="130" t="str">
        <f>IF($L43&lt;&gt;"","Annulé",IF(Import!AB33=0,IF($W43&lt;&gt;"",IF(W43="Pas ouvert","Pas ouvert","En cours"),""),Import!AB33))</f>
        <v>En cours</v>
      </c>
      <c r="Y43" s="233">
        <f>IF($L43&lt;&gt;"","Annulé",IF(Import!AC33=0,"",Import!AC33))</f>
        <v>65821</v>
      </c>
      <c r="Z43" s="233">
        <f>IF($L43&lt;&gt;"","Annulé",IF(Import!AD33=0,"",Import!AD33))</f>
        <v>22148.87</v>
      </c>
      <c r="AA43" s="234">
        <f t="shared" si="12"/>
        <v>29</v>
      </c>
      <c r="AB43" s="129">
        <f t="shared" si="13"/>
        <v>2019</v>
      </c>
      <c r="AC43" s="207"/>
      <c r="AD43" s="231">
        <f t="shared" si="14"/>
        <v>29</v>
      </c>
      <c r="AE43" s="232">
        <f t="shared" si="15"/>
        <v>2019</v>
      </c>
      <c r="AF43" s="128">
        <f>IF(Import!AE33=0,"",Import!AE33)</f>
        <v>43661</v>
      </c>
      <c r="AG43" s="211"/>
      <c r="AH43" s="209"/>
      <c r="AI43" s="208"/>
      <c r="AJ43" s="118">
        <f>IF($AE43=2013,VLOOKUP(Brut!AJ43,Semaines!$A$2:$L$523,11,FALSE),IF($AE43=2014,VLOOKUP(Brut!AJ43,Semaines!$B$2:$L$523,10,FALSE),IF($AE43=2015,VLOOKUP(Brut!AJ43,Semaines!$C$2:$L$523,9,FALSE),IF($AE43=2016,VLOOKUP(Brut!AJ43,Semaines!$D$2:$L$523,8,FALSE),IF($AE43=2017,VLOOKUP(Brut!AJ43,Semaines!$E$2:$L$523,7,FALSE),IF($AE43=2018,VLOOKUP(Brut!AJ43,Semaines!$F$2:$L$523,6,FALSE),IF($AE43=2019,VLOOKUP(Brut!AJ43,Semaines!$G$2:$L$523,5,FALSE),IF($AE43=2020,VLOOKUP(Brut!AJ43,Semaines!$H$2:$L$523,4,FALSE),IF($AE43=2021,VLOOKUP(Brut!AJ43,Semaines!$I$2:$L$523,3,FALSE),IF($AE43=2022,VLOOKUP(Brut!AJ43,Semaines!$J$2:$L$523,2,FALSE),""))))))))))</f>
        <v>30</v>
      </c>
      <c r="AK43" s="119">
        <f>IF($AE43=2013,VLOOKUP(Brut!AJ43,Semaines!$A$2:$L$523,12,FALSE),IF($AE43=2014,VLOOKUP(Brut!AJ43,Semaines!$B$2:$L$523,11,FALSE),IF($AE43=2015,VLOOKUP(Brut!AJ43,Semaines!$C$2:$L$523,10,FALSE),IF($AE43=2016,VLOOKUP(Brut!AJ43,Semaines!$D$2:$L$523,9,FALSE),IF($AE43=2017,VLOOKUP(Brut!AJ43,Semaines!$E$2:$L$523,8,FALSE),IF($AE43=2018,VLOOKUP(Brut!AJ43,Semaines!$F$2:$L$523,7,FALSE),IF($AE43=2019,VLOOKUP(Brut!AJ43,Semaines!$G$2:$L$523,6,FALSE),IF($AE43=2020,VLOOKUP(Brut!AJ43,Semaines!$H$2:$L$523,5,FALSE),IF($AE43=2021,VLOOKUP(Brut!AJ43,Semaines!$I$2:$L$523,4,FALSE),IF($AE43=2022,VLOOKUP(Brut!AJ43,Semaines!$J$2:$L$523,3,FALSE),""))))))))))</f>
        <v>2019</v>
      </c>
      <c r="AL43" s="132"/>
      <c r="AM43" s="133"/>
      <c r="AN43" s="128">
        <f>IF(Import!AI33=0,"",Import!AI33)</f>
        <v>43661</v>
      </c>
      <c r="AO43" s="118">
        <f t="array" ref="AO43">IFERROR(IF(AN43="",IF(AL43="",IF(AJ43="","",IF($AE43=2013,VLOOKUP(Brut!AJ43+1,Semaines!$A$2:$L$523,11,FALSE),IF($AE43=2014,VLOOKUP(Brut!AJ43+1,Semaines!$B$2:$L$523,10,FALSE),IF($AE43=2015,VLOOKUP(Brut!AJ43+1,Semaines!$C$2:$L$523,9,FALSE),IF($AE43=2016,VLOOKUP(Brut!AJ43+1,Semaines!$D$2:$L$523,8,FALSE),IF($AE43=2017,VLOOKUP(Brut!AJ43+1,Semaines!$E$2:$L$523,7,FALSE),IF($AE43=2018,VLOOKUP(Brut!AJ43+1,Semaines!$F$2:$L$523,6,FALSE),IF($AE43=2019,VLOOKUP(Brut!AJ43+1,Semaines!$G$2:$L$523,5,FALSE),IF($AE43=2020,VLOOKUP(Brut!AJ43+1,Semaines!$H$2:$L$523,4,FALSE),IF($AE43=2021,VLOOKUP(Brut!AJ43+1,Semaines!$I$2:$L$523,3,FALSE),IF($AE43=2022,VLOOKUP(Brut!AJ43+1,Semaines!$J$2:$L$523,2,FALSE),""))))))))))),IF(AM43="",IF($AE43=2013,VLOOKUP(Brut!AJ43+1,Semaines!$A$2:$L$523,11,FALSE),IF($AE43=2014,VLOOKUP(Brut!AJ43+1,Semaines!$B$2:$L$523,10,FALSE),IF($AE43=2015,VLOOKUP(Brut!AJ43+1,Semaines!$C$2:$L$523,9,FALSE),IF($AE43=2016,VLOOKUP(Brut!AJ43+1,Semaines!$D$2:$L$523,8,FALSE),IF($AE43=2017,VLOOKUP(Brut!AJ43+1,Semaines!$E$2:$L$523,7,FALSE),IF($AE43=2018,VLOOKUP(Brut!AJ43+1,Semaines!$F$2:$L$523,6,FALSE),IF($AE43=2019,VLOOKUP(Brut!AJ43+1,Semaines!$G$2:$L$523,5,FALSE),IF($AE43=2020,VLOOKUP(Brut!AJ43+1,Semaines!$H$2:$L$523,4,FALSE),IF($AE43=2021,VLOOKUP(Brut!AJ43+1,Semaines!$I$2:$L$523,3,FALSE),IF($AE43=2022,VLOOKUP(Brut!AJ43+1,Semaines!$J$2:$L$523,2,FALSE),"")))))))))),IF($AE43=2013,VLOOKUP(Brut!AL43+1,Semaines!$A$2:$L$523,11,FALSE),IF($AE43=2014,VLOOKUP(Brut!AL43+1,Semaines!$B$2:$L$523,10,FALSE),IF($AE43=2015,VLOOKUP(Brut!AL43+1,Semaines!$C$2:$L$523,9,FALSE),IF($AE43=2016,VLOOKUP(Brut!AL43+1,Semaines!$D$2:$L$523,8,FALSE),IF($AE43=2017,VLOOKUP(Brut!AL43+1,Semaines!$E$2:$L$523,7,FALSE),IF($AE43=2018,VLOOKUP(Brut!AL43+1,Semaines!$F$2:$L$523,6,FALSE),IF($AE43=2019,VLOOKUP(Brut!AL43+1,Semaines!$G$2:$L$523,5,FALSE),IF($AE43=2020,VLOOKUP(Brut!AL43+1,Semaines!$H$2:$L$523,4,FALSE),IF($AE43=2021,VLOOKUP(Brut!AL43+1,Semaines!$I$2:$L$523,3,FALSE),IF($AE43=2022,VLOOKUP(Brut!AL43+1,Semaines!$J$2:$L$523,2,FALSE),"")))))))))))),_xlfn.ISOWEEKNUM(AN43)),"")</f>
        <v>29</v>
      </c>
      <c r="AP43" s="119">
        <f>IF(AN43="",IF(AM43="",IF(AK43="","",IF($AE43=2013,VLOOKUP(Brut!AO43,Semaines!$A$2:$L$523,12,FALSE),IF($AE43=2014,VLOOKUP(Brut!AO43,Semaines!$B$2:$L$523,11,FALSE),IF($AE43=2015,VLOOKUP(Brut!AO43,Semaines!$C$2:$L$523,10,FALSE),IF($AE43=2016,VLOOKUP(Brut!AO43,Semaines!$D$2:$L$523,9,FALSE),IF($AE43=2017,VLOOKUP(Brut!AO43,Semaines!$E$2:$L$523,8,FALSE),IF($AE43=2018,VLOOKUP(Brut!AO43,Semaines!$F$2:$L$523,7,FALSE),IF($AE43=2019,VLOOKUP(Brut!AO43,Semaines!$G$2:$L$523,6,FALSE),IF($AE43=2020,VLOOKUP(Brut!AO43,Semaines!$H$2:$L$523,5,FALSE),IF($AE43=2021,VLOOKUP(Brut!AO43,Semaines!$I$2:$L$523,4,FALSE),IF($AE43=2022,VLOOKUP(Brut!AO43,Semaines!$J$2:$L$523,3,FALSE),""))))))))))),IF(AL43="",IF($AE43=2013,VLOOKUP(Brut!AO43,Semaines!$A$2:$L$523,12,FALSE),IF($AE43=2014,VLOOKUP(Brut!AO43,Semaines!$B$2:$L$523,11,FALSE),IF($AE43=2015,VLOOKUP(Brut!AO43,Semaines!$C$2:$L$523,10,FALSE),IF($AE43=2016,VLOOKUP(Brut!AO43,Semaines!$D$2:$L$523,9,FALSE),IF($AE43=2017,VLOOKUP(Brut!AO43,Semaines!$E$2:$L$523,8,FALSE),IF($AE43=2018,VLOOKUP(Brut!AO43,Semaines!$F$2:$L$523,7,FALSE),IF($AE43=2019,VLOOKUP(Brut!AO43,Semaines!$G$2:$L$523,6,FALSE),IF($AE43=2020,VLOOKUP(Brut!AO43,Semaines!$H$2:$L$523,5,FALSE),IF($AE43=2021,VLOOKUP(Brut!AO43,Semaines!$I$2:$L$523,4,FALSE),IF($AE43=2022,VLOOKUP(Brut!AO43,Semaines!$J$2:$L$523,3,FALSE),"")))))))))),IF(AK43="","",IF($AE43=2013,VLOOKUP(Brut!AO43,Semaines!$A$2:$L$523,12,FALSE),IF($AE43=2014,VLOOKUP(Brut!AO43,Semaines!$B$2:$L$523,11,FALSE),IF($AE43=2015,VLOOKUP(Brut!AO43,Semaines!$C$2:$L$523,10,FALSE),IF($AE43=2016,VLOOKUP(Brut!AO43,Semaines!$D$2:$L$523,9,FALSE),IF($AE43=2017,VLOOKUP(Brut!AO43,Semaines!$E$2:$L$523,8,FALSE),IF($AE43=2018,VLOOKUP(Brut!AO43,Semaines!$F$2:$L$523,7,FALSE),IF($AE43=2019,VLOOKUP(Brut!AO43,Semaines!$G$2:$L$523,6,FALSE),IF($AE43=2020,VLOOKUP(Brut!AO43,Semaines!$H$2:$L$523,5,FALSE),IF($AE43=2021,VLOOKUP(Brut!AO43,Semaines!$I$2:$L$523,4,FALSE),IF($AE43=2022,VLOOKUP(Brut!AO43,Semaines!$J$2:$L$523,3,FALSE),""))))))))))))),IF(AND(MONTH(AN43)=12,_xlfn.ISOWEEKNUM(AN43)=1),YEAR(AN43)+1,YEAR(AN43)))</f>
        <v>2019</v>
      </c>
      <c r="AQ43" s="132"/>
      <c r="AR43" s="133"/>
      <c r="AS43" s="210"/>
      <c r="AT43" s="209"/>
      <c r="AU43" s="208"/>
      <c r="AV43" s="208"/>
      <c r="AW43" s="118">
        <f>IF($AE43=2013,VLOOKUP(Brut!AW43,Semaines!$A$2:$L$523,11,FALSE),IF($AE43=2014,VLOOKUP(Brut!AW43,Semaines!$B$2:$L$523,10,FALSE),IF($AE43=2015,VLOOKUP(Brut!AW43,Semaines!$C$2:$L$523,9,FALSE),IF($AE43=2016,VLOOKUP(Brut!AW43,Semaines!$D$2:$L$523,8,FALSE),IF($AE43=2017,VLOOKUP(Brut!AW43,Semaines!$E$2:$L$523,7,FALSE),IF($AE43=2018,VLOOKUP(Brut!AW43,Semaines!$F$2:$L$523,6,FALSE),IF($AE43=2019,VLOOKUP(Brut!AW43,Semaines!$G$2:$L$523,5,FALSE),IF($AE43=2020,VLOOKUP(Brut!AW43,Semaines!$H$2:$L$523,4,FALSE),IF($AE43=2021,VLOOKUP(Brut!AW43,Semaines!$I$2:$L$523,3,FALSE),IF($AE43=2022,VLOOKUP(Brut!AW43,Semaines!$J$2:$L$523,2,FALSE),""))))))))))</f>
        <v>31</v>
      </c>
      <c r="AX43" s="119">
        <f>IF($AE43=2013,VLOOKUP(Brut!AW43,Semaines!$A$2:$L$523,12,FALSE),IF($AE43=2014,VLOOKUP(Brut!AW43,Semaines!$B$2:$L$523,11,FALSE),IF($AE43=2015,VLOOKUP(Brut!AW43,Semaines!$C$2:$L$523,10,FALSE),IF($AE43=2016,VLOOKUP(Brut!AW43,Semaines!$D$2:$L$523,9,FALSE),IF($AE43=2017,VLOOKUP(Brut!AW43,Semaines!$E$2:$L$523,8,FALSE),IF($AE43=2018,VLOOKUP(Brut!AW43,Semaines!$F$2:$L$523,7,FALSE),IF($AE43=2019,VLOOKUP(Brut!AW43,Semaines!$G$2:$L$523,6,FALSE),IF($AE43=2020,VLOOKUP(Brut!AW43,Semaines!$H$2:$L$523,5,FALSE),IF($AE43=2021,VLOOKUP(Brut!AW43,Semaines!$I$2:$L$523,4,FALSE),IF($AE43=2022,VLOOKUP(Brut!AW43,Semaines!$J$2:$L$523,3,FALSE),""))))))))))</f>
        <v>2019</v>
      </c>
      <c r="AY43" s="134"/>
      <c r="AZ43" s="133"/>
      <c r="BA43" s="118">
        <f>IF($AE43=2013,VLOOKUP(Brut!BA43,Semaines!$A$2:$L$523,11,FALSE),IF($AE43=2014,VLOOKUP(Brut!BA43,Semaines!$B$2:$L$523,10,FALSE),IF($AE43=2015,VLOOKUP(Brut!BA43,Semaines!$C$2:$L$523,9,FALSE),IF($AE43=2016,VLOOKUP(Brut!BA43,Semaines!$D$2:$L$523,8,FALSE),IF($AE43=2017,VLOOKUP(Brut!BA43,Semaines!$E$2:$L$523,7,FALSE),IF($AE43=2018,VLOOKUP(Brut!BA43,Semaines!$F$2:$L$523,6,FALSE),IF($AE43=2019,VLOOKUP(Brut!BA43,Semaines!$G$2:$L$523,5,FALSE),IF($AE43=2020,VLOOKUP(Brut!BA43,Semaines!$H$2:$L$523,4,FALSE),IF($AE43=2021,VLOOKUP(Brut!BA43,Semaines!$I$2:$L$523,3,FALSE),IF($AE43=2022,VLOOKUP(Brut!BA43,Semaines!$J$2:$L$523,2,FALSE),""))))))))))</f>
        <v>33</v>
      </c>
      <c r="BB43" s="119">
        <f>IF($AE43=2013,VLOOKUP(Brut!BA43,Semaines!$A$2:$L$523,12,FALSE),IF($AE43=2014,VLOOKUP(Brut!BA43,Semaines!$B$2:$L$523,11,FALSE),IF($AE43=2015,VLOOKUP(Brut!BA43,Semaines!$C$2:$L$523,10,FALSE),IF($AE43=2016,VLOOKUP(Brut!BA43,Semaines!$D$2:$L$523,9,FALSE),IF($AE43=2017,VLOOKUP(Brut!BA43,Semaines!$E$2:$L$523,8,FALSE),IF($AE43=2018,VLOOKUP(Brut!BA43,Semaines!$F$2:$L$523,7,FALSE),IF($AE43=2019,VLOOKUP(Brut!BA43,Semaines!$G$2:$L$523,6,FALSE),IF($AE43=2020,VLOOKUP(Brut!BA43,Semaines!$H$2:$L$523,5,FALSE),IF($AE43=2021,VLOOKUP(Brut!BA43,Semaines!$I$2:$L$523,4,FALSE),IF($AE43=2022,VLOOKUP(Brut!BA43,Semaines!$J$2:$L$523,3,FALSE),""))))))))))</f>
        <v>2019</v>
      </c>
      <c r="BC43" s="134"/>
      <c r="BD43" s="133"/>
      <c r="BE43" s="118">
        <f>IF($AE43=2013,VLOOKUP(Brut!BE43,Semaines!$A$2:$L$523,11,FALSE),IF($AE43=2014,VLOOKUP(Brut!BE43,Semaines!$B$2:$L$523,10,FALSE),IF($AE43=2015,VLOOKUP(Brut!BE43,Semaines!$C$2:$L$523,9,FALSE),IF($AE43=2016,VLOOKUP(Brut!BE43,Semaines!$D$2:$L$523,8,FALSE),IF($AE43=2017,VLOOKUP(Brut!BE43,Semaines!$E$2:$L$523,7,FALSE),IF($AE43=2018,VLOOKUP(Brut!BE43,Semaines!$F$2:$L$523,6,FALSE),IF($AE43=2019,VLOOKUP(Brut!BE43,Semaines!$G$2:$L$523,5,FALSE),IF($AE43=2020,VLOOKUP(Brut!BE43,Semaines!$H$2:$L$523,4,FALSE),IF($AE43=2021,VLOOKUP(Brut!BE43,Semaines!$I$2:$L$523,3,FALSE),IF($AE43=2022,VLOOKUP(Brut!BE43,Semaines!$J$2:$L$523,2,FALSE),""))))))))))</f>
        <v>35</v>
      </c>
      <c r="BF43" s="119">
        <f>IF($AE43=2013,VLOOKUP(Brut!BE43,Semaines!$A$2:$L$523,12,FALSE),IF($AE43=2014,VLOOKUP(Brut!BE43,Semaines!$B$2:$L$523,11,FALSE),IF($AE43=2015,VLOOKUP(Brut!BE43,Semaines!$C$2:$L$523,10,FALSE),IF($AE43=2016,VLOOKUP(Brut!BE43,Semaines!$D$2:$L$523,9,FALSE),IF($AE43=2017,VLOOKUP(Brut!BE43,Semaines!$E$2:$L$523,8,FALSE),IF($AE43=2018,VLOOKUP(Brut!BE43,Semaines!$F$2:$L$523,7,FALSE),IF($AE43=2019,VLOOKUP(Brut!BE43,Semaines!$G$2:$L$523,6,FALSE),IF($AE43=2020,VLOOKUP(Brut!BE43,Semaines!$H$2:$L$523,5,FALSE),IF($AE43=2021,VLOOKUP(Brut!BE43,Semaines!$I$2:$L$523,4,FALSE),IF($AE43=2022,VLOOKUP(Brut!BE43,Semaines!$J$2:$L$523,3,FALSE),""))))))))))</f>
        <v>2019</v>
      </c>
      <c r="BG43" s="134"/>
      <c r="BH43" s="133"/>
      <c r="BI43" s="130">
        <f>IF(Import!AM33=0,"",Import!AM33)</f>
        <v>43749</v>
      </c>
      <c r="BJ43" s="118">
        <f t="array" ref="BJ43">IFERROR(IF(BI43="",IF(BG43="",IF(BE43="","",IF($AE43=2013,VLOOKUP(Brut!BE43+1,Semaines!$A$2:$L$523,11,FALSE),IF($AE43=2014,VLOOKUP(Brut!BE43+1,Semaines!$B$2:$L$523,10,FALSE),IF($AE43=2015,VLOOKUP(Brut!BE43+1,Semaines!$C$2:$L$523,9,FALSE),IF($AE43=2016,VLOOKUP(Brut!BE43+1,Semaines!$D$2:$L$523,8,FALSE),IF($AE43=2017,VLOOKUP(Brut!BE43+1,Semaines!$E$2:$L$523,7,FALSE),IF($AE43=2018,VLOOKUP(Brut!BE43+1,Semaines!$F$2:$L$523,6,FALSE),IF($AE43=2019,VLOOKUP(Brut!BE43+1,Semaines!$G$2:$L$523,5,FALSE),IF($AE43=2020,VLOOKUP(Brut!BE43+1,Semaines!$H$2:$L$523,4,FALSE),IF($AE43=2021,VLOOKUP(Brut!BE43+1,Semaines!$I$2:$L$523,3,FALSE),IF($AE43=2022,VLOOKUP(Brut!BE43+1,Semaines!$J$2:$L$523,2,FALSE),""))))))))))),IF(BH43="",IF($AE43=2013,VLOOKUP(Brut!BE43+1,Semaines!$A$2:$L$523,11,FALSE),IF($AE43=2014,VLOOKUP(Brut!BE43+1,Semaines!$B$2:$L$523,10,FALSE),IF($AE43=2015,VLOOKUP(Brut!BE43+1,Semaines!$C$2:$L$523,9,FALSE),IF($AE43=2016,VLOOKUP(Brut!BE43+1,Semaines!$D$2:$L$523,8,FALSE),IF($AE43=2017,VLOOKUP(Brut!BE43+1,Semaines!$E$2:$L$523,7,FALSE),IF($AE43=2018,VLOOKUP(Brut!BE43+1,Semaines!$F$2:$L$523,6,FALSE),IF($AE43=2019,VLOOKUP(Brut!BE43+1,Semaines!$G$2:$L$523,5,FALSE),IF($AE43=2020,VLOOKUP(Brut!BE43+1,Semaines!$H$2:$L$523,4,FALSE),IF($AE43=2021,VLOOKUP(Brut!BE43+1,Semaines!$I$2:$L$523,3,FALSE),IF($AE43=2022,VLOOKUP(Brut!BE43+1,Semaines!$J$2:$L$523,2,FALSE),"")))))))))),IF($AE43=2013,VLOOKUP(Brut!BG43+1,Semaines!$A$2:$L$523,11,FALSE),IF($AE43=2014,VLOOKUP(Brut!BG43+1,Semaines!$B$2:$L$523,10,FALSE),IF($AE43=2015,VLOOKUP(Brut!BG43+1,Semaines!$C$2:$L$523,9,FALSE),IF($AE43=2016,VLOOKUP(Brut!BG43+1,Semaines!$D$2:$L$523,8,FALSE),IF($AE43=2017,VLOOKUP(Brut!BG43+1,Semaines!$E$2:$L$523,7,FALSE),IF($AE43=2018,VLOOKUP(Brut!BG43+1,Semaines!$F$2:$L$523,6,FALSE),IF($AE43=2019,VLOOKUP(Brut!BG43+1,Semaines!$G$2:$L$523,5,FALSE),IF($AE43=2020,VLOOKUP(Brut!BG43+1,Semaines!$H$2:$L$523,4,FALSE),IF($AE43=2021,VLOOKUP(Brut!BG43+1,Semaines!$I$2:$L$523,3,FALSE),IF($AE43=2022,VLOOKUP(Brut!BG43+1,Semaines!$J$2:$L$523,2,FALSE),"")))))))))))),_xlfn.ISOWEEKNUM(BI43)),"")</f>
        <v>41</v>
      </c>
      <c r="BK43" s="119">
        <f>IF(BI43="",IF(BH43="",IF(BF43="","",IF($AE43=2013,VLOOKUP(Brut!BJ43,Semaines!$A$2:$L$523,12,FALSE),IF($AE43=2014,VLOOKUP(Brut!BJ43,Semaines!$B$2:$L$523,11,FALSE),IF($AE43=2015,VLOOKUP(Brut!BJ43,Semaines!$C$2:$L$523,10,FALSE),IF($AE43=2016,VLOOKUP(Brut!BJ43,Semaines!$D$2:$L$523,9,FALSE),IF($AE43=2017,VLOOKUP(Brut!BJ43,Semaines!$E$2:$L$523,8,FALSE),IF($AE43=2018,VLOOKUP(Brut!BJ43,Semaines!$F$2:$L$523,7,FALSE),IF($AE43=2019,VLOOKUP(Brut!BJ43,Semaines!$G$2:$L$523,6,FALSE),IF($AE43=2020,VLOOKUP(Brut!BJ43,Semaines!$H$2:$L$523,5,FALSE),IF($AE43=2021,VLOOKUP(Brut!BJ43,Semaines!$I$2:$L$523,4,FALSE),IF($AE43=2022,VLOOKUP(Brut!BJ43,Semaines!$J$2:$L$523,3,FALSE),""))))))))))),IF(BG43="",IF($AE43=2013,VLOOKUP(Brut!BJ43,Semaines!$A$2:$L$523,12,FALSE),IF($AE43=2014,VLOOKUP(Brut!BJ43,Semaines!$B$2:$L$523,11,FALSE),IF($AE43=2015,VLOOKUP(Brut!BJ43,Semaines!$C$2:$L$523,10,FALSE),IF($AE43=2016,VLOOKUP(Brut!BJ43,Semaines!$D$2:$L$523,9,FALSE),IF($AE43=2017,VLOOKUP(Brut!BJ43,Semaines!$E$2:$L$523,8,FALSE),IF($AE43=2018,VLOOKUP(Brut!BJ43,Semaines!$F$2:$L$523,7,FALSE),IF($AE43=2019,VLOOKUP(Brut!BJ43,Semaines!$G$2:$L$523,6,FALSE),IF($AE43=2020,VLOOKUP(Brut!BJ43,Semaines!$H$2:$L$523,5,FALSE),IF($AE43=2021,VLOOKUP(Brut!BJ43,Semaines!$I$2:$L$523,4,FALSE),IF($AE43=2022,VLOOKUP(Brut!BJ43,Semaines!$J$2:$L$523,3,FALSE),"")))))))))),IF(BF43="","",IF($AE43=2013,VLOOKUP(Brut!BJ43,Semaines!$A$2:$L$523,12,FALSE),IF($AE43=2014,VLOOKUP(Brut!BJ43,Semaines!$B$2:$L$523,11,FALSE),IF($AE43=2015,VLOOKUP(Brut!BJ43,Semaines!$C$2:$L$523,10,FALSE),IF($AE43=2016,VLOOKUP(Brut!BJ43,Semaines!$D$2:$L$523,9,FALSE),IF($AE43=2017,VLOOKUP(Brut!BJ43,Semaines!$E$2:$L$523,8,FALSE),IF($AE43=2018,VLOOKUP(Brut!BJ43,Semaines!$F$2:$L$523,7,FALSE),IF($AE43=2019,VLOOKUP(Brut!BJ43,Semaines!$G$2:$L$523,6,FALSE),IF($AE43=2020,VLOOKUP(Brut!BJ43,Semaines!$H$2:$L$523,5,FALSE),IF($AE43=2021,VLOOKUP(Brut!BJ43,Semaines!$I$2:$L$523,4,FALSE),IF($AE43=2022,VLOOKUP(Brut!BJ43,Semaines!$J$2:$L$523,3,FALSE),""))))))))))))),IF(AND(MONTH(BI43)=12,_xlfn.ISOWEEKNUM(BI43)=1),YEAR(BI43)+1,YEAR(BI43)))</f>
        <v>2019</v>
      </c>
      <c r="BL43" s="132"/>
      <c r="BM43" s="133"/>
      <c r="BN43" s="118">
        <f>IF($AE43=2013,VLOOKUP(Brut!BN43,Semaines!$A$2:$L$523,11,FALSE),IF($AE43=2014,VLOOKUP(Brut!BN43,Semaines!$B$2:$L$523,10,FALSE),IF($AE43=2015,VLOOKUP(Brut!BN43,Semaines!$C$2:$L$523,9,FALSE),IF($AE43=2016,VLOOKUP(Brut!BN43,Semaines!$D$2:$L$523,8,FALSE),IF($AE43=2017,VLOOKUP(Brut!BN43,Semaines!$E$2:$L$523,7,FALSE),IF($AE43=2018,VLOOKUP(Brut!BN43,Semaines!$F$2:$L$523,6,FALSE),IF($AE43=2019,VLOOKUP(Brut!BN43,Semaines!$G$2:$L$523,5,FALSE),IF($AE43=2020,VLOOKUP(Brut!BN43,Semaines!$H$2:$L$523,4,FALSE),IF($AE43=2021,VLOOKUP(Brut!BN43,Semaines!$I$2:$L$523,3,FALSE),IF($AE43=2022,VLOOKUP(Brut!BN43,Semaines!$J$2:$L$523,2,FALSE),""))))))))))</f>
        <v>36</v>
      </c>
      <c r="BO43" s="119">
        <f>IF($AE43=2013,VLOOKUP(Brut!BN43,Semaines!$A$2:$L$523,12,FALSE),IF($AE43=2014,VLOOKUP(Brut!BN43,Semaines!$B$2:$L$523,11,FALSE),IF($AE43=2015,VLOOKUP(Brut!BN43,Semaines!$C$2:$L$523,10,FALSE),IF($AE43=2016,VLOOKUP(Brut!BN43,Semaines!$D$2:$L$523,9,FALSE),IF($AE43=2017,VLOOKUP(Brut!BN43,Semaines!$E$2:$L$523,8,FALSE),IF($AE43=2018,VLOOKUP(Brut!BN43,Semaines!$F$2:$L$523,7,FALSE),IF($AE43=2019,VLOOKUP(Brut!BN43,Semaines!$G$2:$L$523,6,FALSE),IF($AE43=2020,VLOOKUP(Brut!BN43,Semaines!$H$2:$L$523,5,FALSE),IF($AE43=2021,VLOOKUP(Brut!BN43,Semaines!$I$2:$L$523,4,FALSE),IF($AE43=2022,VLOOKUP(Brut!BN43,Semaines!$J$2:$L$523,3,FALSE),""))))))))))</f>
        <v>2019</v>
      </c>
      <c r="BP43" s="134"/>
      <c r="BQ43" s="133"/>
      <c r="BR43" s="208"/>
      <c r="BS43" s="118">
        <f>IF($AE43=2013,VLOOKUP(Brut!BS43,Semaines!$A$2:$L$523,11,FALSE),IF($AE43=2014,VLOOKUP(Brut!BS43,Semaines!$B$2:$L$523,10,FALSE),IF($AE43=2015,VLOOKUP(Brut!BS43,Semaines!$C$2:$L$523,9,FALSE),IF($AE43=2016,VLOOKUP(Brut!BS43,Semaines!$D$2:$L$523,8,FALSE),IF($AE43=2017,VLOOKUP(Brut!BS43,Semaines!$E$2:$L$523,7,FALSE),IF($AE43=2018,VLOOKUP(Brut!BS43,Semaines!$F$2:$L$523,6,FALSE),IF($AE43=2019,VLOOKUP(Brut!BS43,Semaines!$G$2:$L$523,5,FALSE),IF($AE43=2020,VLOOKUP(Brut!BS43,Semaines!$H$2:$L$523,4,FALSE),IF($AE43=2021,VLOOKUP(Brut!BS43,Semaines!$I$2:$L$523,3,FALSE),IF($AE43=2022,VLOOKUP(Brut!BS43,Semaines!$J$2:$L$523,2,FALSE),""))))))))))</f>
        <v>38</v>
      </c>
      <c r="BT43" s="119">
        <f>IF($AE43=2013,VLOOKUP(Brut!BS43,Semaines!$A$2:$L$523,12,FALSE),IF($AE43=2014,VLOOKUP(Brut!BS43,Semaines!$B$2:$L$523,11,FALSE),IF($AE43=2015,VLOOKUP(Brut!BS43,Semaines!$C$2:$L$523,10,FALSE),IF($AE43=2016,VLOOKUP(Brut!BS43,Semaines!$D$2:$L$523,9,FALSE),IF($AE43=2017,VLOOKUP(Brut!BS43,Semaines!$E$2:$L$523,8,FALSE),IF($AE43=2018,VLOOKUP(Brut!BS43,Semaines!$F$2:$L$523,7,FALSE),IF($AE43=2019,VLOOKUP(Brut!BS43,Semaines!$G$2:$L$523,6,FALSE),IF($AE43=2020,VLOOKUP(Brut!BS43,Semaines!$H$2:$L$523,5,FALSE),IF($AE43=2021,VLOOKUP(Brut!BS43,Semaines!$I$2:$L$523,4,FALSE),IF($AE43=2022,VLOOKUP(Brut!BS43,Semaines!$J$2:$L$523,3,FALSE),""))))))))))</f>
        <v>2019</v>
      </c>
      <c r="BU43" s="134"/>
      <c r="BV43" s="133"/>
      <c r="BW43" s="208"/>
      <c r="BX43" s="118">
        <f>IF($AE43=2013,VLOOKUP(Brut!BX43,Semaines!$A$2:$L$523,11,FALSE),IF($AE43=2014,VLOOKUP(Brut!BX43,Semaines!$B$2:$L$523,10,FALSE),IF($AE43=2015,VLOOKUP(Brut!BX43,Semaines!$C$2:$L$523,9,FALSE),IF($AE43=2016,VLOOKUP(Brut!BX43,Semaines!$D$2:$L$523,8,FALSE),IF($AE43=2017,VLOOKUP(Brut!BX43,Semaines!$E$2:$L$523,7,FALSE),IF($AE43=2018,VLOOKUP(Brut!BX43,Semaines!$F$2:$L$523,6,FALSE),IF($AE43=2019,VLOOKUP(Brut!BX43,Semaines!$G$2:$L$523,5,FALSE),IF($AE43=2020,VLOOKUP(Brut!BX43,Semaines!$H$2:$L$523,4,FALSE),IF($AE43=2021,VLOOKUP(Brut!BX43,Semaines!$I$2:$L$523,3,FALSE),IF($AE43=2022,VLOOKUP(Brut!BX43,Semaines!$J$2:$L$523,2,FALSE),""))))))))))</f>
        <v>40</v>
      </c>
      <c r="BY43" s="119">
        <f>IF($AE43=2013,VLOOKUP(Brut!BX43,Semaines!$A$2:$L$523,12,FALSE),IF($AE43=2014,VLOOKUP(Brut!BX43,Semaines!$B$2:$L$523,11,FALSE),IF($AE43=2015,VLOOKUP(Brut!BX43,Semaines!$C$2:$L$523,10,FALSE),IF($AE43=2016,VLOOKUP(Brut!BX43,Semaines!$D$2:$L$523,9,FALSE),IF($AE43=2017,VLOOKUP(Brut!BX43,Semaines!$E$2:$L$523,8,FALSE),IF($AE43=2018,VLOOKUP(Brut!BX43,Semaines!$F$2:$L$523,7,FALSE),IF($AE43=2019,VLOOKUP(Brut!BX43,Semaines!$G$2:$L$523,6,FALSE),IF($AE43=2020,VLOOKUP(Brut!BX43,Semaines!$H$2:$L$523,5,FALSE),IF($AE43=2021,VLOOKUP(Brut!BX43,Semaines!$I$2:$L$523,4,FALSE),IF($AE43=2022,VLOOKUP(Brut!BX43,Semaines!$J$2:$L$523,3,FALSE),""))))))))))</f>
        <v>2019</v>
      </c>
      <c r="BZ43" s="134"/>
      <c r="CA43" s="133"/>
      <c r="CB43" s="130">
        <f>IF(Import!AQ33=0,"",Import!AQ33)</f>
        <v>43775</v>
      </c>
      <c r="CC43" s="118">
        <f t="array" ref="CC43">IFERROR(IF(CB43="",IF(BZ43="",IF(BX43="","",IF($AE43=2013,VLOOKUP(Brut!BX43+1,Semaines!$A$2:$L$523,11,FALSE),IF($AE43=2014,VLOOKUP(Brut!BX43+1,Semaines!$B$2:$L$523,10,FALSE),IF($AE43=2015,VLOOKUP(Brut!BX43+1,Semaines!$C$2:$L$523,9,FALSE),IF($AE43=2016,VLOOKUP(Brut!BX43+1,Semaines!$D$2:$L$523,8,FALSE),IF($AE43=2017,VLOOKUP(Brut!BX43+1,Semaines!$E$2:$L$523,7,FALSE),IF($AE43=2018,VLOOKUP(Brut!BX43+1,Semaines!$F$2:$L$523,6,FALSE),IF($AE43=2019,VLOOKUP(Brut!BX43+1,Semaines!$G$2:$L$523,5,FALSE),IF($AE43=2020,VLOOKUP(Brut!BX43+1,Semaines!$H$2:$L$523,4,FALSE),IF($AE43=2021,VLOOKUP(Brut!BX43+1,Semaines!$I$2:$L$523,3,FALSE),IF($AE43=2022,VLOOKUP(Brut!BX43+1,Semaines!$J$2:$L$523,2,FALSE),""))))))))))),IF(CA43="",IF($AE43=2013,VLOOKUP(Brut!BX43+1,Semaines!$A$2:$L$523,11,FALSE),IF($AE43=2014,VLOOKUP(Brut!BX43+1,Semaines!$B$2:$L$523,10,FALSE),IF($AE43=2015,VLOOKUP(Brut!BX43+1,Semaines!$C$2:$L$523,9,FALSE),IF($AE43=2016,VLOOKUP(Brut!BX43+1,Semaines!$D$2:$L$523,8,FALSE),IF($AE43=2017,VLOOKUP(Brut!BX43+1,Semaines!$E$2:$L$523,7,FALSE),IF($AE43=2018,VLOOKUP(Brut!BX43+1,Semaines!$F$2:$L$523,6,FALSE),IF($AE43=2019,VLOOKUP(Brut!BX43+1,Semaines!$G$2:$L$523,5,FALSE),IF($AE43=2020,VLOOKUP(Brut!BX43+1,Semaines!$H$2:$L$523,4,FALSE),IF($AE43=2021,VLOOKUP(Brut!BX43+1,Semaines!$I$2:$L$523,3,FALSE),IF($AE43=2022,VLOOKUP(Brut!BX43+1,Semaines!$J$2:$L$523,2,FALSE),"")))))))))),IF($AE43=2013,VLOOKUP(Brut!BZ43+1,Semaines!$A$2:$L$523,11,FALSE),IF($AE43=2014,VLOOKUP(Brut!BZ43+1,Semaines!$B$2:$L$523,10,FALSE),IF($AE43=2015,VLOOKUP(Brut!BZ43+1,Semaines!$C$2:$L$523,9,FALSE),IF($AE43=2016,VLOOKUP(Brut!BZ43+1,Semaines!$D$2:$L$523,8,FALSE),IF($AE43=2017,VLOOKUP(Brut!BZ43+1,Semaines!$E$2:$L$523,7,FALSE),IF($AE43=2018,VLOOKUP(Brut!BZ43+1,Semaines!$F$2:$L$523,6,FALSE),IF($AE43=2019,VLOOKUP(Brut!BZ43+1,Semaines!$G$2:$L$523,5,FALSE),IF($AE43=2020,VLOOKUP(Brut!BZ43+1,Semaines!$H$2:$L$523,4,FALSE),IF($AE43=2021,VLOOKUP(Brut!BZ43+1,Semaines!$I$2:$L$523,3,FALSE),IF($AE43=2022,VLOOKUP(Brut!BZ43+1,Semaines!$J$2:$L$523,2,FALSE),"")))))))))))),_xlfn.ISOWEEKNUM(CB43)),"")</f>
        <v>45</v>
      </c>
      <c r="CD43" s="119">
        <f>IF(CB43="",IF(CA43="",IF(BY43="","",IF($AE43=2013,VLOOKUP(Brut!CC43,Semaines!$A$2:$L$523,12,FALSE),IF($AE43=2014,VLOOKUP(Brut!CC43,Semaines!$B$2:$L$523,11,FALSE),IF($AE43=2015,VLOOKUP(Brut!CC43,Semaines!$C$2:$L$523,10,FALSE),IF($AE43=2016,VLOOKUP(Brut!CC43,Semaines!$D$2:$L$523,9,FALSE),IF($AE43=2017,VLOOKUP(Brut!CC43,Semaines!$E$2:$L$523,8,FALSE),IF($AE43=2018,VLOOKUP(Brut!CC43,Semaines!$F$2:$L$523,7,FALSE),IF($AE43=2019,VLOOKUP(Brut!CC43,Semaines!$G$2:$L$523,6,FALSE),IF($AE43=2020,VLOOKUP(Brut!CC43,Semaines!$H$2:$L$523,5,FALSE),IF($AE43=2021,VLOOKUP(Brut!CC43,Semaines!$I$2:$L$523,4,FALSE),IF($AE43=2022,VLOOKUP(Brut!CC43,Semaines!$J$2:$L$523,3,FALSE),""))))))))))),IF(BZ43="",IF($AE43=2013,VLOOKUP(Brut!CC43,Semaines!$A$2:$L$523,12,FALSE),IF($AE43=2014,VLOOKUP(Brut!CC43,Semaines!$B$2:$L$523,11,FALSE),IF($AE43=2015,VLOOKUP(Brut!CC43,Semaines!$C$2:$L$523,10,FALSE),IF($AE43=2016,VLOOKUP(Brut!CC43,Semaines!$D$2:$L$523,9,FALSE),IF($AE43=2017,VLOOKUP(Brut!CC43,Semaines!$E$2:$L$523,8,FALSE),IF($AE43=2018,VLOOKUP(Brut!CC43,Semaines!$F$2:$L$523,7,FALSE),IF($AE43=2019,VLOOKUP(Brut!CC43,Semaines!$G$2:$L$523,6,FALSE),IF($AE43=2020,VLOOKUP(Brut!CC43,Semaines!$H$2:$L$523,5,FALSE),IF($AE43=2021,VLOOKUP(Brut!CC43,Semaines!$I$2:$L$523,4,FALSE),IF($AE43=2022,VLOOKUP(Brut!CC43,Semaines!$J$2:$L$523,3,FALSE),"")))))))))),IF(BY43="","",IF($AE43=2013,VLOOKUP(Brut!CC43,Semaines!$A$2:$L$523,12,FALSE),IF($AE43=2014,VLOOKUP(Brut!CC43,Semaines!$B$2:$L$523,11,FALSE),IF($AE43=2015,VLOOKUP(Brut!CC43,Semaines!$C$2:$L$523,10,FALSE),IF($AE43=2016,VLOOKUP(Brut!CC43,Semaines!$D$2:$L$523,9,FALSE),IF($AE43=2017,VLOOKUP(Brut!CC43,Semaines!$E$2:$L$523,8,FALSE),IF($AE43=2018,VLOOKUP(Brut!CC43,Semaines!$F$2:$L$523,7,FALSE),IF($AE43=2019,VLOOKUP(Brut!CC43,Semaines!$G$2:$L$523,6,FALSE),IF($AE43=2020,VLOOKUP(Brut!CC43,Semaines!$H$2:$L$523,5,FALSE),IF($AE43=2021,VLOOKUP(Brut!CC43,Semaines!$I$2:$L$523,4,FALSE),IF($AE43=2022,VLOOKUP(Brut!CC43,Semaines!$J$2:$L$523,3,FALSE),""))))))))))))),IF(AND(MONTH(CB43)=12,_xlfn.ISOWEEKNUM(CB43)=1),YEAR(CB43)+1,YEAR(CB43)))</f>
        <v>2019</v>
      </c>
      <c r="CE43" s="132"/>
      <c r="CF43" s="133"/>
      <c r="CG43" s="118">
        <f>IF($AE43=2013,VLOOKUP(Brut!CG43,Semaines!$A$2:$L$523,11,FALSE),IF($AE43=2014,VLOOKUP(Brut!CG43,Semaines!$B$2:$L$523,10,FALSE),IF($AE43=2015,VLOOKUP(Brut!CG43,Semaines!$C$2:$L$523,9,FALSE),IF($AE43=2016,VLOOKUP(Brut!CG43,Semaines!$D$2:$L$523,8,FALSE),IF($AE43=2017,VLOOKUP(Brut!CG43,Semaines!$E$2:$L$523,7,FALSE),IF($AE43=2018,VLOOKUP(Brut!CG43,Semaines!$F$2:$L$523,6,FALSE),IF($AE43=2019,VLOOKUP(Brut!CG43,Semaines!$G$2:$L$523,5,FALSE),IF($AE43=2020,VLOOKUP(Brut!CG43,Semaines!$H$2:$L$523,4,FALSE),IF($AE43=2021,VLOOKUP(Brut!CG43,Semaines!$I$2:$L$523,3,FALSE),IF($AE43=2022,VLOOKUP(Brut!CG43,Semaines!$J$2:$L$523,2,FALSE),""))))))))))</f>
        <v>41</v>
      </c>
      <c r="CH43" s="119">
        <f>IF($AE43=2013,VLOOKUP(Brut!CG43,Semaines!$A$2:$L$523,12,FALSE),IF($AE43=2014,VLOOKUP(Brut!CG43,Semaines!$B$2:$L$523,11,FALSE),IF($AE43=2015,VLOOKUP(Brut!CG43,Semaines!$C$2:$L$523,10,FALSE),IF($AE43=2016,VLOOKUP(Brut!CG43,Semaines!$D$2:$L$523,9,FALSE),IF($AE43=2017,VLOOKUP(Brut!CG43,Semaines!$E$2:$L$523,8,FALSE),IF($AE43=2018,VLOOKUP(Brut!CG43,Semaines!$F$2:$L$523,7,FALSE),IF($AE43=2019,VLOOKUP(Brut!CG43,Semaines!$G$2:$L$523,6,FALSE),IF($AE43=2020,VLOOKUP(Brut!CG43,Semaines!$H$2:$L$523,5,FALSE),IF($AE43=2021,VLOOKUP(Brut!CG43,Semaines!$I$2:$L$523,4,FALSE),IF($AE43=2022,VLOOKUP(Brut!CG43,Semaines!$J$2:$L$523,3,FALSE),""))))))))))</f>
        <v>2019</v>
      </c>
      <c r="CI43" s="134"/>
      <c r="CJ43" s="133"/>
      <c r="CK43" s="208"/>
      <c r="CL43" s="118">
        <f>IF($AE43=2013,VLOOKUP(Brut!CL43,Semaines!$A$2:$L$523,11,FALSE),IF($AE43=2014,VLOOKUP(Brut!CL43,Semaines!$B$2:$L$523,10,FALSE),IF($AE43=2015,VLOOKUP(Brut!CL43,Semaines!$C$2:$L$523,9,FALSE),IF($AE43=2016,VLOOKUP(Brut!CL43,Semaines!$D$2:$L$523,8,FALSE),IF($AE43=2017,VLOOKUP(Brut!CL43,Semaines!$E$2:$L$523,7,FALSE),IF($AE43=2018,VLOOKUP(Brut!CL43,Semaines!$F$2:$L$523,6,FALSE),IF($AE43=2019,VLOOKUP(Brut!CL43,Semaines!$G$2:$L$523,5,FALSE),IF($AE43=2020,VLOOKUP(Brut!CL43,Semaines!$H$2:$L$523,4,FALSE),IF($AE43=2021,VLOOKUP(Brut!CL43,Semaines!$I$2:$L$523,3,FALSE),IF($AE43=2022,VLOOKUP(Brut!CL43,Semaines!$J$2:$L$523,2,FALSE),""))))))))))</f>
        <v>42</v>
      </c>
      <c r="CM43" s="119">
        <f>IF($AE43=2013,VLOOKUP(Brut!CL43,Semaines!$A$2:$L$523,12,FALSE),IF($AE43=2014,VLOOKUP(Brut!CL43,Semaines!$B$2:$L$523,11,FALSE),IF($AE43=2015,VLOOKUP(Brut!CL43,Semaines!$C$2:$L$523,10,FALSE),IF($AE43=2016,VLOOKUP(Brut!CL43,Semaines!$D$2:$L$523,9,FALSE),IF($AE43=2017,VLOOKUP(Brut!CL43,Semaines!$E$2:$L$523,8,FALSE),IF($AE43=2018,VLOOKUP(Brut!CL43,Semaines!$F$2:$L$523,7,FALSE),IF($AE43=2019,VLOOKUP(Brut!CL43,Semaines!$G$2:$L$523,6,FALSE),IF($AE43=2020,VLOOKUP(Brut!CL43,Semaines!$H$2:$L$523,5,FALSE),IF($AE43=2021,VLOOKUP(Brut!CL43,Semaines!$I$2:$L$523,4,FALSE),IF($AE43=2022,VLOOKUP(Brut!CL43,Semaines!$J$2:$L$523,3,FALSE),""))))))))))</f>
        <v>2019</v>
      </c>
      <c r="CN43" s="134"/>
      <c r="CO43" s="133"/>
      <c r="CP43" s="118">
        <f>IF($AE43=2013,VLOOKUP(Brut!CP43,Semaines!$A$2:$L$523,11,FALSE),IF($AE43=2014,VLOOKUP(Brut!CP43,Semaines!$B$2:$L$523,10,FALSE),IF($AE43=2015,VLOOKUP(Brut!CP43,Semaines!$C$2:$L$523,9,FALSE),IF($AE43=2016,VLOOKUP(Brut!CP43,Semaines!$D$2:$L$523,8,FALSE),IF($AE43=2017,VLOOKUP(Brut!CP43,Semaines!$E$2:$L$523,7,FALSE),IF($AE43=2018,VLOOKUP(Brut!CP43,Semaines!$F$2:$L$523,6,FALSE),IF($AE43=2019,VLOOKUP(Brut!CP43,Semaines!$G$2:$L$523,5,FALSE),IF($AE43=2020,VLOOKUP(Brut!CP43,Semaines!$H$2:$L$523,4,FALSE),IF($AE43=2021,VLOOKUP(Brut!CP43,Semaines!$I$2:$L$523,3,FALSE),IF($AE43=2022,VLOOKUP(Brut!CP43,Semaines!$J$2:$L$523,2,FALSE),""))))))))))</f>
        <v>42</v>
      </c>
      <c r="CQ43" s="119">
        <f>IF($AE43=2013,VLOOKUP(Brut!CP43,Semaines!$A$2:$L$523,12,FALSE),IF($AE43=2014,VLOOKUP(Brut!CP43,Semaines!$B$2:$L$523,11,FALSE),IF($AE43=2015,VLOOKUP(Brut!CP43,Semaines!$C$2:$L$523,10,FALSE),IF($AE43=2016,VLOOKUP(Brut!CP43,Semaines!$D$2:$L$523,9,FALSE),IF($AE43=2017,VLOOKUP(Brut!CP43,Semaines!$E$2:$L$523,8,FALSE),IF($AE43=2018,VLOOKUP(Brut!CP43,Semaines!$F$2:$L$523,7,FALSE),IF($AE43=2019,VLOOKUP(Brut!CP43,Semaines!$G$2:$L$523,6,FALSE),IF($AE43=2020,VLOOKUP(Brut!CP43,Semaines!$H$2:$L$523,5,FALSE),IF($AE43=2021,VLOOKUP(Brut!CP43,Semaines!$I$2:$L$523,4,FALSE),IF($AE43=2022,VLOOKUP(Brut!CP43,Semaines!$J$2:$L$523,3,FALSE),""))))))))))</f>
        <v>2019</v>
      </c>
      <c r="CR43" s="134"/>
      <c r="CS43" s="133"/>
      <c r="CT43" s="208"/>
      <c r="CU43" s="118">
        <f>IF($AE43=2013,VLOOKUP(Brut!CV43,Semaines!$A$2:$L$523,11,FALSE),IF($AE43=2014,VLOOKUP(Brut!CV43,Semaines!$B$2:$L$523,10,FALSE),IF($AE43=2015,VLOOKUP(Brut!CV43,Semaines!$C$2:$L$523,9,FALSE),IF($AE43=2016,VLOOKUP(Brut!CV43,Semaines!$D$2:$L$523,8,FALSE),IF($AE43=2017,VLOOKUP(Brut!CV43,Semaines!$E$2:$L$523,7,FALSE),IF($AE43=2018,VLOOKUP(Brut!CV43,Semaines!$F$2:$L$523,6,FALSE),IF($AE43=2019,VLOOKUP(Brut!CV43,Semaines!$G$2:$L$523,5,FALSE),IF($AE43=2020,VLOOKUP(Brut!CV43,Semaines!$H$2:$L$523,4,FALSE),IF($AE43=2021,VLOOKUP(Brut!CV43,Semaines!$I$2:$L$523,3,FALSE),IF($AE43=2022,VLOOKUP(Brut!CV43,Semaines!$J$2:$L$523,2,FALSE),""))))))))))</f>
        <v>42</v>
      </c>
      <c r="CV43" s="119">
        <f>IF($AE43=2013,VLOOKUP(Brut!CV43,Semaines!$A$2:$L$523,12,FALSE),IF($AE43=2014,VLOOKUP(Brut!CV43,Semaines!$B$2:$L$523,11,FALSE),IF($AE43=2015,VLOOKUP(Brut!CV43,Semaines!$C$2:$L$523,10,FALSE),IF($AE43=2016,VLOOKUP(Brut!CV43,Semaines!$D$2:$L$523,9,FALSE),IF($AE43=2017,VLOOKUP(Brut!CV43,Semaines!$E$2:$L$523,8,FALSE),IF($AE43=2018,VLOOKUP(Brut!CV43,Semaines!$F$2:$L$523,7,FALSE),IF($AE43=2019,VLOOKUP(Brut!CV43,Semaines!$G$2:$L$523,6,FALSE),IF($AE43=2020,VLOOKUP(Brut!CV43,Semaines!$H$2:$L$523,5,FALSE),IF($AE43=2021,VLOOKUP(Brut!CV43,Semaines!$I$2:$L$523,4,FALSE),IF($AE43=2022,VLOOKUP(Brut!CV43,Semaines!$J$2:$L$523,3,FALSE),""))))))))))</f>
        <v>2019</v>
      </c>
      <c r="CW43" s="134"/>
      <c r="CX43" s="133"/>
      <c r="CY43" s="208"/>
      <c r="CZ43" s="118">
        <f>IF($AE43=2013,VLOOKUP(Brut!DB43,Semaines!$A$2:$L$523,11,FALSE),IF($AE43=2014,VLOOKUP(Brut!DB43,Semaines!$B$2:$L$523,10,FALSE),IF($AE43=2015,VLOOKUP(Brut!DB43,Semaines!$C$2:$L$523,9,FALSE),IF($AE43=2016,VLOOKUP(Brut!DB43,Semaines!$D$2:$L$523,8,FALSE),IF($AE43=2017,VLOOKUP(Brut!DB43,Semaines!$E$2:$L$523,7,FALSE),IF($AE43=2018,VLOOKUP(Brut!DB43,Semaines!$F$2:$L$523,6,FALSE),IF($AE43=2019,VLOOKUP(Brut!DB43,Semaines!$G$2:$L$523,5,FALSE),IF($AE43=2020,VLOOKUP(Brut!DB43,Semaines!$H$2:$L$523,4,FALSE),IF($AE43=2021,VLOOKUP(Brut!DB43,Semaines!$I$2:$L$523,3,FALSE),IF($AE43=2022,VLOOKUP(Brut!DB43,Semaines!$J$2:$L$523,2,FALSE),""))))))))))</f>
        <v>42</v>
      </c>
      <c r="DA43" s="119">
        <f>IF($AE43=2013,VLOOKUP(Brut!DB43,Semaines!$A$2:$L$523,12,FALSE),IF($AE43=2014,VLOOKUP(Brut!DB43,Semaines!$B$2:$L$523,11,FALSE),IF($AE43=2015,VLOOKUP(Brut!DB43,Semaines!$C$2:$L$523,10,FALSE),IF($AE43=2016,VLOOKUP(Brut!DB43,Semaines!$D$2:$L$523,9,FALSE),IF($AE43=2017,VLOOKUP(Brut!DB43,Semaines!$E$2:$L$523,8,FALSE),IF($AE43=2018,VLOOKUP(Brut!DB43,Semaines!$F$2:$L$523,7,FALSE),IF($AE43=2019,VLOOKUP(Brut!DB43,Semaines!$G$2:$L$523,6,FALSE),IF($AE43=2020,VLOOKUP(Brut!DB43,Semaines!$H$2:$L$523,5,FALSE),IF($AE43=2021,VLOOKUP(Brut!DB43,Semaines!$I$2:$L$523,4,FALSE),IF($AE43=2022,VLOOKUP(Brut!DB43,Semaines!$J$2:$L$523,3,FALSE),""))))))))))</f>
        <v>2019</v>
      </c>
      <c r="DB43" s="134"/>
      <c r="DC43" s="133"/>
      <c r="DD43" s="210"/>
      <c r="DE43" s="209"/>
      <c r="DF43" s="208"/>
      <c r="DG43" s="118">
        <f>IF($AE43=2013,VLOOKUP(Brut!DI43,Semaines!$A$2:$L$523,11,FALSE),IF($AE43=2014,VLOOKUP(Brut!DI43,Semaines!$B$2:$L$523,10,FALSE),IF($AE43=2015,VLOOKUP(Brut!DI43,Semaines!$C$2:$L$523,9,FALSE),IF($AE43=2016,VLOOKUP(Brut!DI43,Semaines!$D$2:$L$523,8,FALSE),IF($AE43=2017,VLOOKUP(Brut!DI43,Semaines!$E$2:$L$523,7,FALSE),IF($AE43=2018,VLOOKUP(Brut!DI43,Semaines!$F$2:$L$523,6,FALSE),IF($AE43=2019,VLOOKUP(Brut!DI43,Semaines!$G$2:$L$523,5,FALSE),IF($AE43=2020,VLOOKUP(Brut!DI43,Semaines!$H$2:$L$523,4,FALSE),IF($AE43=2021,VLOOKUP(Brut!DI43,Semaines!$I$2:$L$523,3,FALSE),IF($AE43=2022,VLOOKUP(Brut!DI43,Semaines!$J$2:$L$523,2,FALSE),""))))))))))</f>
        <v>43</v>
      </c>
      <c r="DH43" s="119">
        <f>IF($AE43=2013,VLOOKUP(Brut!DI43,Semaines!$A$2:$L$523,12,FALSE),IF($AE43=2014,VLOOKUP(Brut!DI43,Semaines!$B$2:$L$523,11,FALSE),IF($AE43=2015,VLOOKUP(Brut!DI43,Semaines!$C$2:$L$523,10,FALSE),IF($AE43=2016,VLOOKUP(Brut!DI43,Semaines!$D$2:$L$523,9,FALSE),IF($AE43=2017,VLOOKUP(Brut!DI43,Semaines!$E$2:$L$523,8,FALSE),IF($AE43=2018,VLOOKUP(Brut!DI43,Semaines!$F$2:$L$523,7,FALSE),IF($AE43=2019,VLOOKUP(Brut!DI43,Semaines!$G$2:$L$523,6,FALSE),IF($AE43=2020,VLOOKUP(Brut!DI43,Semaines!$H$2:$L$523,5,FALSE),IF($AE43=2021,VLOOKUP(Brut!DI43,Semaines!$I$2:$L$523,4,FALSE),IF($AE43=2022,VLOOKUP(Brut!DI43,Semaines!$J$2:$L$523,3,FALSE),""))))))))))</f>
        <v>2019</v>
      </c>
      <c r="DI43" s="134"/>
      <c r="DJ43" s="133"/>
      <c r="DK43" s="208"/>
      <c r="DL43" s="118">
        <f>IF($AE43=2013,VLOOKUP(Brut!DN43,Semaines!$A$2:$L$523,11,FALSE),IF($AE43=2014,VLOOKUP(Brut!DN43,Semaines!$B$2:$L$523,10,FALSE),IF($AE43=2015,VLOOKUP(Brut!DN43,Semaines!$C$2:$L$523,9,FALSE),IF($AE43=2016,VLOOKUP(Brut!DN43,Semaines!$D$2:$L$523,8,FALSE),IF($AE43=2017,VLOOKUP(Brut!DN43,Semaines!$E$2:$L$523,7,FALSE),IF($AE43=2018,VLOOKUP(Brut!DN43,Semaines!$F$2:$L$523,6,FALSE),IF($AE43=2019,VLOOKUP(Brut!DN43,Semaines!$G$2:$L$523,5,FALSE),IF($AE43=2020,VLOOKUP(Brut!DN43,Semaines!$H$2:$L$523,4,FALSE),IF($AE43=2021,VLOOKUP(Brut!DN43,Semaines!$I$2:$L$523,3,FALSE),IF($AE43=2022,VLOOKUP(Brut!DN43,Semaines!$J$2:$L$523,2,FALSE),""))))))))))</f>
        <v>44</v>
      </c>
      <c r="DM43" s="119">
        <f>IF($AE43=2013,VLOOKUP(Brut!DN43,Semaines!$A$2:$L$523,12,FALSE),IF($AE43=2014,VLOOKUP(Brut!DN43,Semaines!$B$2:$L$523,11,FALSE),IF($AE43=2015,VLOOKUP(Brut!DN43,Semaines!$C$2:$L$523,10,FALSE),IF($AE43=2016,VLOOKUP(Brut!DN43,Semaines!$D$2:$L$523,9,FALSE),IF($AE43=2017,VLOOKUP(Brut!DN43,Semaines!$E$2:$L$523,8,FALSE),IF($AE43=2018,VLOOKUP(Brut!DN43,Semaines!$F$2:$L$523,7,FALSE),IF($AE43=2019,VLOOKUP(Brut!DN43,Semaines!$G$2:$L$523,6,FALSE),IF($AE43=2020,VLOOKUP(Brut!DN43,Semaines!$H$2:$L$523,5,FALSE),IF($AE43=2021,VLOOKUP(Brut!DN43,Semaines!$I$2:$L$523,4,FALSE),IF($AE43=2022,VLOOKUP(Brut!DN43,Semaines!$J$2:$L$523,3,FALSE),""))))))))))</f>
        <v>2019</v>
      </c>
      <c r="DN43" s="134"/>
      <c r="DO43" s="133"/>
      <c r="DP43" s="208"/>
      <c r="DQ43" s="209"/>
      <c r="DR43" s="208"/>
      <c r="DS43" s="118">
        <f>IF($AE43=2013,VLOOKUP(Brut!DU43,Semaines!$A$2:$L$523,11,FALSE),IF($AE43=2014,VLOOKUP(Brut!DU43,Semaines!$B$2:$L$523,10,FALSE),IF($AE43=2015,VLOOKUP(Brut!DU43,Semaines!$C$2:$L$523,9,FALSE),IF($AE43=2016,VLOOKUP(Brut!DU43,Semaines!$D$2:$L$523,8,FALSE),IF($AE43=2017,VLOOKUP(Brut!DU43,Semaines!$E$2:$L$523,7,FALSE),IF($AE43=2018,VLOOKUP(Brut!DU43,Semaines!$F$2:$L$523,6,FALSE),IF($AE43=2019,VLOOKUP(Brut!DU43,Semaines!$G$2:$L$523,5,FALSE),IF($AE43=2020,VLOOKUP(Brut!DU43,Semaines!$H$2:$L$523,4,FALSE),IF($AE43=2021,VLOOKUP(Brut!DU43,Semaines!$I$2:$L$523,3,FALSE),IF($AE43=2022,VLOOKUP(Brut!DU43,Semaines!$J$2:$L$523,2,FALSE),""))))))))))</f>
        <v>44</v>
      </c>
      <c r="DT43" s="119">
        <f>IF($AE43=2013,VLOOKUP(Brut!DU43,Semaines!$A$2:$L$523,12,FALSE),IF($AE43=2014,VLOOKUP(Brut!DU43,Semaines!$B$2:$L$523,11,FALSE),IF($AE43=2015,VLOOKUP(Brut!DU43,Semaines!$C$2:$L$523,10,FALSE),IF($AE43=2016,VLOOKUP(Brut!DU43,Semaines!$D$2:$L$523,9,FALSE),IF($AE43=2017,VLOOKUP(Brut!DU43,Semaines!$E$2:$L$523,8,FALSE),IF($AE43=2018,VLOOKUP(Brut!DU43,Semaines!$F$2:$L$523,7,FALSE),IF($AE43=2019,VLOOKUP(Brut!DU43,Semaines!$G$2:$L$523,6,FALSE),IF($AE43=2020,VLOOKUP(Brut!DU43,Semaines!$H$2:$L$523,5,FALSE),IF($AE43=2021,VLOOKUP(Brut!DU43,Semaines!$I$2:$L$523,4,FALSE),IF($AE43=2022,VLOOKUP(Brut!DU43,Semaines!$J$2:$L$523,3,FALSE),""))))))))))</f>
        <v>2019</v>
      </c>
      <c r="DU43" s="134"/>
      <c r="DV43" s="133"/>
      <c r="DW43" s="118">
        <f>IF($AE43=2013,VLOOKUP(Brut!DY43,Semaines!$A$2:$L$523,11,FALSE),IF($AE43=2014,VLOOKUP(Brut!DY43,Semaines!$B$2:$L$523,10,FALSE),IF($AE43=2015,VLOOKUP(Brut!DY43,Semaines!$C$2:$L$523,9,FALSE),IF($AE43=2016,VLOOKUP(Brut!DY43,Semaines!$D$2:$L$523,8,FALSE),IF($AE43=2017,VLOOKUP(Brut!DY43,Semaines!$E$2:$L$523,7,FALSE),IF($AE43=2018,VLOOKUP(Brut!DY43,Semaines!$F$2:$L$523,6,FALSE),IF($AE43=2019,VLOOKUP(Brut!DY43,Semaines!$G$2:$L$523,5,FALSE),IF($AE43=2020,VLOOKUP(Brut!DY43,Semaines!$H$2:$L$523,4,FALSE),IF($AE43=2021,VLOOKUP(Brut!DY43,Semaines!$I$2:$L$523,3,FALSE),IF($AE43=2022,VLOOKUP(Brut!DY43,Semaines!$J$2:$L$523,2,FALSE),""))))))))))</f>
        <v>45</v>
      </c>
      <c r="DX43" s="119">
        <f>IF($AE43=2013,VLOOKUP(Brut!DY43,Semaines!$A$2:$L$523,12,FALSE),IF($AE43=2014,VLOOKUP(Brut!DY43,Semaines!$B$2:$L$523,11,FALSE),IF($AE43=2015,VLOOKUP(Brut!DY43,Semaines!$C$2:$L$523,10,FALSE),IF($AE43=2016,VLOOKUP(Brut!DY43,Semaines!$D$2:$L$523,9,FALSE),IF($AE43=2017,VLOOKUP(Brut!DY43,Semaines!$E$2:$L$523,8,FALSE),IF($AE43=2018,VLOOKUP(Brut!DY43,Semaines!$F$2:$L$523,7,FALSE),IF($AE43=2019,VLOOKUP(Brut!DY43,Semaines!$G$2:$L$523,6,FALSE),IF($AE43=2020,VLOOKUP(Brut!DY43,Semaines!$H$2:$L$523,5,FALSE),IF($AE43=2021,VLOOKUP(Brut!DY43,Semaines!$I$2:$L$523,4,FALSE),IF($AE43=2022,VLOOKUP(Brut!DY43,Semaines!$J$2:$L$523,3,FALSE),""))))))))))</f>
        <v>2019</v>
      </c>
      <c r="DY43" s="134"/>
      <c r="DZ43" s="133"/>
      <c r="EA43" s="118">
        <f>IF($AE43=2013,VLOOKUP(Brut!EC43,Semaines!$A$2:$L$523,11,FALSE),IF($AE43=2014,VLOOKUP(Brut!EC43,Semaines!$B$2:$L$523,10,FALSE),IF($AE43=2015,VLOOKUP(Brut!EC43,Semaines!$C$2:$L$523,9,FALSE),IF($AE43=2016,VLOOKUP(Brut!EC43,Semaines!$D$2:$L$523,8,FALSE),IF($AE43=2017,VLOOKUP(Brut!EC43,Semaines!$E$2:$L$523,7,FALSE),IF($AE43=2018,VLOOKUP(Brut!EC43,Semaines!$F$2:$L$523,6,FALSE),IF($AE43=2019,VLOOKUP(Brut!EC43,Semaines!$G$2:$L$523,5,FALSE),IF($AE43=2020,VLOOKUP(Brut!EC43,Semaines!$H$2:$L$523,4,FALSE),IF($AE43=2021,VLOOKUP(Brut!EC43,Semaines!$I$2:$L$523,3,FALSE),IF($AE43=2022,VLOOKUP(Brut!EC43,Semaines!$J$2:$L$523,2,FALSE),""))))))))))</f>
        <v>45</v>
      </c>
      <c r="EB43" s="119">
        <f>IF($AE43=2013,VLOOKUP(Brut!EC43,Semaines!$A$2:$L$523,12,FALSE),IF($AE43=2014,VLOOKUP(Brut!EC43,Semaines!$B$2:$L$523,11,FALSE),IF($AE43=2015,VLOOKUP(Brut!EC43,Semaines!$C$2:$L$523,10,FALSE),IF($AE43=2016,VLOOKUP(Brut!EC43,Semaines!$D$2:$L$523,9,FALSE),IF($AE43=2017,VLOOKUP(Brut!EC43,Semaines!$E$2:$L$523,8,FALSE),IF($AE43=2018,VLOOKUP(Brut!EC43,Semaines!$F$2:$L$523,7,FALSE),IF($AE43=2019,VLOOKUP(Brut!EC43,Semaines!$G$2:$L$523,6,FALSE),IF($AE43=2020,VLOOKUP(Brut!EC43,Semaines!$H$2:$L$523,5,FALSE),IF($AE43=2021,VLOOKUP(Brut!EC43,Semaines!$I$2:$L$523,4,FALSE),IF($AE43=2022,VLOOKUP(Brut!EC43,Semaines!$J$2:$L$523,3,FALSE),""))))))))))</f>
        <v>2019</v>
      </c>
      <c r="EC43" s="134"/>
      <c r="ED43" s="133"/>
      <c r="EE43" s="118">
        <f>IF($AE43=2013,VLOOKUP(Brut!EG43,Semaines!$A$2:$L$523,11,FALSE),IF($AE43=2014,VLOOKUP(Brut!EG43,Semaines!$B$2:$L$523,10,FALSE),IF($AE43=2015,VLOOKUP(Brut!EG43,Semaines!$C$2:$L$523,9,FALSE),IF($AE43=2016,VLOOKUP(Brut!EG43,Semaines!$D$2:$L$523,8,FALSE),IF($AE43=2017,VLOOKUP(Brut!EG43,Semaines!$E$2:$L$523,7,FALSE),IF($AE43=2018,VLOOKUP(Brut!EG43,Semaines!$F$2:$L$523,6,FALSE),IF($AE43=2019,VLOOKUP(Brut!EG43,Semaines!$G$2:$L$523,5,FALSE),IF($AE43=2020,VLOOKUP(Brut!EG43,Semaines!$H$2:$L$523,4,FALSE),IF($AE43=2021,VLOOKUP(Brut!EG43,Semaines!$I$2:$L$523,3,FALSE),IF($AE43=2022,VLOOKUP(Brut!EG43,Semaines!$J$2:$L$523,2,FALSE),""))))))))))</f>
        <v>45</v>
      </c>
      <c r="EF43" s="119">
        <f>IF($AE43=2013,VLOOKUP(Brut!EG43,Semaines!$A$2:$L$523,12,FALSE),IF($AE43=2014,VLOOKUP(Brut!EG43,Semaines!$B$2:$L$523,11,FALSE),IF($AE43=2015,VLOOKUP(Brut!EG43,Semaines!$C$2:$L$523,10,FALSE),IF($AE43=2016,VLOOKUP(Brut!EG43,Semaines!$D$2:$L$523,9,FALSE),IF($AE43=2017,VLOOKUP(Brut!EG43,Semaines!$E$2:$L$523,8,FALSE),IF($AE43=2018,VLOOKUP(Brut!EG43,Semaines!$F$2:$L$523,7,FALSE),IF($AE43=2019,VLOOKUP(Brut!EG43,Semaines!$G$2:$L$523,6,FALSE),IF($AE43=2020,VLOOKUP(Brut!EG43,Semaines!$H$2:$L$523,5,FALSE),IF($AE43=2021,VLOOKUP(Brut!EG43,Semaines!$I$2:$L$523,4,FALSE),IF($AE43=2022,VLOOKUP(Brut!EG43,Semaines!$J$2:$L$523,3,FALSE),""))))))))))</f>
        <v>2019</v>
      </c>
      <c r="EG43" s="134"/>
      <c r="EH43" s="133"/>
      <c r="EI43" s="130">
        <f>IF(Import!AU33=0,"",Import!AU33)</f>
        <v>43846</v>
      </c>
      <c r="EJ43" s="118">
        <f t="array" ref="EJ43">IFERROR(IF(EI43="",IF(EG43="",IF(EE43="","",IF($AE43=2013,VLOOKUP(Brut!EG43+1,Semaines!$A$2:$L$523,11,FALSE),IF($AE43=2014,VLOOKUP(Brut!EG43+1,Semaines!$B$2:$L$523,10,FALSE),IF($AE43=2015,VLOOKUP(Brut!EG43+1,Semaines!$C$2:$L$523,9,FALSE),IF($AE43=2016,VLOOKUP(Brut!EG43+1,Semaines!$D$2:$L$523,8,FALSE),IF($AE43=2017,VLOOKUP(Brut!EG43+1,Semaines!$E$2:$L$523,7,FALSE),IF($AE43=2018,VLOOKUP(Brut!EG43+1,Semaines!$F$2:$L$523,6,FALSE),IF($AE43=2019,VLOOKUP(Brut!EG43+1,Semaines!$G$2:$L$523,5,FALSE),IF($AE43=2020,VLOOKUP(Brut!EG43+1,Semaines!$H$2:$L$523,4,FALSE),IF($AE43=2021,VLOOKUP(Brut!EG43+1,Semaines!$I$2:$L$523,3,FALSE),IF($AE43=2022,VLOOKUP(Brut!EG43+1,Semaines!$J$2:$L$523,2,FALSE),""))))))))))),IF(EH43="",IF($AE43=2013,VLOOKUP(Brut!EG43+1,Semaines!$A$2:$L$523,11,FALSE),IF($AE43=2014,VLOOKUP(Brut!EG43+1,Semaines!$B$2:$L$523,10,FALSE),IF($AE43=2015,VLOOKUP(Brut!EG43+1,Semaines!$C$2:$L$523,9,FALSE),IF($AE43=2016,VLOOKUP(Brut!EG43+1,Semaines!$D$2:$L$523,8,FALSE),IF($AE43=2017,VLOOKUP(Brut!EG43+1,Semaines!$E$2:$L$523,7,FALSE),IF($AE43=2018,VLOOKUP(Brut!EG43+1,Semaines!$F$2:$L$523,6,FALSE),IF($AE43=2019,VLOOKUP(Brut!EG43+1,Semaines!$G$2:$L$523,5,FALSE),IF($AE43=2020,VLOOKUP(Brut!EG43+1,Semaines!$H$2:$L$523,4,FALSE),IF($AE43=2021,VLOOKUP(Brut!EG43+1,Semaines!$I$2:$L$523,3,FALSE),IF($AE43=2022,VLOOKUP(Brut!EG43+1,Semaines!$J$2:$L$523,2,FALSE),"")))))))))),IF($AE43=2013,VLOOKUP(Brut!EI43+1,Semaines!$A$2:$L$523,11,FALSE),IF($AE43=2014,VLOOKUP(Brut!EI43+1,Semaines!$B$2:$L$523,10,FALSE),IF($AE43=2015,VLOOKUP(Brut!EI43+1,Semaines!$C$2:$L$523,9,FALSE),IF($AE43=2016,VLOOKUP(Brut!EI43+1,Semaines!$D$2:$L$523,8,FALSE),IF($AE43=2017,VLOOKUP(Brut!EI43+1,Semaines!$E$2:$L$523,7,FALSE),IF($AE43=2018,VLOOKUP(Brut!EI43+1,Semaines!$F$2:$L$523,6,FALSE),IF($AE43=2019,VLOOKUP(Brut!EI43+1,Semaines!$G$2:$L$523,5,FALSE),IF($AE43=2020,VLOOKUP(Brut!EI43+1,Semaines!$H$2:$L$523,4,FALSE),IF($AE43=2021,VLOOKUP(Brut!EI43+1,Semaines!$I$2:$L$523,3,FALSE),IF($AE43=2022,VLOOKUP(Brut!EI43+1,Semaines!$J$2:$L$523,2,FALSE),"")))))))))))),_xlfn.ISOWEEKNUM(EI43)),"")</f>
        <v>3</v>
      </c>
      <c r="EK43" s="119">
        <f>IF(EI43="",IF(EH43="",IF(EF43="","",IF($AE43=2013,VLOOKUP(Brut!EL43,Semaines!$A$2:$L$523,12,FALSE),IF($AE43=2014,VLOOKUP(Brut!EL43,Semaines!$B$2:$L$523,11,FALSE),IF($AE43=2015,VLOOKUP(Brut!EL43,Semaines!$C$2:$L$523,10,FALSE),IF($AE43=2016,VLOOKUP(Brut!EL43,Semaines!$D$2:$L$523,9,FALSE),IF($AE43=2017,VLOOKUP(Brut!EL43,Semaines!$E$2:$L$523,8,FALSE),IF($AE43=2018,VLOOKUP(Brut!EL43,Semaines!$F$2:$L$523,7,FALSE),IF($AE43=2019,VLOOKUP(Brut!EL43,Semaines!$G$2:$L$523,6,FALSE),IF($AE43=2020,VLOOKUP(Brut!EL43,Semaines!$H$2:$L$523,5,FALSE),IF($AE43=2021,VLOOKUP(Brut!EL43,Semaines!$I$2:$L$523,4,FALSE),IF($AE43=2022,VLOOKUP(Brut!EL43,Semaines!$J$2:$L$523,3,FALSE),""))))))))))),IF(EG43="",IF($AE43=2013,VLOOKUP(Brut!EL43,Semaines!$A$2:$L$523,12,FALSE),IF($AE43=2014,VLOOKUP(Brut!EL43,Semaines!$B$2:$L$523,11,FALSE),IF($AE43=2015,VLOOKUP(Brut!EL43,Semaines!$C$2:$L$523,10,FALSE),IF($AE43=2016,VLOOKUP(Brut!EL43,Semaines!$D$2:$L$523,9,FALSE),IF($AE43=2017,VLOOKUP(Brut!EL43,Semaines!$E$2:$L$523,8,FALSE),IF($AE43=2018,VLOOKUP(Brut!EL43,Semaines!$F$2:$L$523,7,FALSE),IF($AE43=2019,VLOOKUP(Brut!EL43,Semaines!$G$2:$L$523,6,FALSE),IF($AE43=2020,VLOOKUP(Brut!EL43,Semaines!$H$2:$L$523,5,FALSE),IF($AE43=2021,VLOOKUP(Brut!EL43,Semaines!$I$2:$L$523,4,FALSE),IF($AE43=2022,VLOOKUP(Brut!EL43,Semaines!$J$2:$L$523,3,FALSE),"")))))))))),IF(EF43="","",IF($AE43=2013,VLOOKUP(Brut!EL43,Semaines!$A$2:$L$523,12,FALSE),IF($AE43=2014,VLOOKUP(Brut!EL43,Semaines!$B$2:$L$523,11,FALSE),IF($AE43=2015,VLOOKUP(Brut!EL43,Semaines!$C$2:$L$523,10,FALSE),IF($AE43=2016,VLOOKUP(Brut!EL43,Semaines!$D$2:$L$523,9,FALSE),IF($AE43=2017,VLOOKUP(Brut!EL43,Semaines!$E$2:$L$523,8,FALSE),IF($AE43=2018,VLOOKUP(Brut!EL43,Semaines!$F$2:$L$523,7,FALSE),IF($AE43=2019,VLOOKUP(Brut!EL43,Semaines!$G$2:$L$523,6,FALSE),IF($AE43=2020,VLOOKUP(Brut!EL43,Semaines!$H$2:$L$523,5,FALSE),IF($AE43=2021,VLOOKUP(Brut!EL43,Semaines!$I$2:$L$523,4,FALSE),IF($AE43=2022,VLOOKUP(Brut!EL43,Semaines!$J$2:$L$523,3,FALSE),""))))))))))))),IF(AND(MONTH(EI43)=12,_xlfn.ISOWEEKNUM(EI43)=1),YEAR(EI43)+1,YEAR(EI43)))</f>
        <v>2020</v>
      </c>
      <c r="EL43" s="135"/>
      <c r="EM43" s="136"/>
      <c r="EN43" s="210"/>
      <c r="EO43" s="209"/>
      <c r="EP43" s="208"/>
      <c r="EQ43" s="118">
        <f>IF($AE43=2013,VLOOKUP(Brut!ES43,Semaines!$A$2:$L$523,11,FALSE),IF($AE43=2014,VLOOKUP(Brut!ES43,Semaines!$B$2:$L$523,10,FALSE),IF($AE43=2015,VLOOKUP(Brut!ES43,Semaines!$C$2:$L$523,9,FALSE),IF($AE43=2016,VLOOKUP(Brut!ES43,Semaines!$D$2:$L$523,8,FALSE),IF($AE43=2017,VLOOKUP(Brut!ES43,Semaines!$E$2:$L$523,7,FALSE),IF($AE43=2018,VLOOKUP(Brut!ES43,Semaines!$F$2:$L$523,6,FALSE),IF($AE43=2019,VLOOKUP(Brut!ES43,Semaines!$G$2:$L$523,5,FALSE),IF($AE43=2020,VLOOKUP(Brut!ES43,Semaines!$H$2:$L$523,4,FALSE),IF($AE43=2021,VLOOKUP(Brut!ES43,Semaines!$I$2:$L$523,3,FALSE),IF($AE43=2022,VLOOKUP(Brut!ES43,Semaines!$J$2:$L$523,2,FALSE),""))))))))))</f>
        <v>46</v>
      </c>
      <c r="ER43" s="119">
        <f>IF($AE43=2013,VLOOKUP(Brut!ES43,Semaines!$A$2:$L$523,12,FALSE),IF($AE43=2014,VLOOKUP(Brut!ES43,Semaines!$B$2:$L$523,11,FALSE),IF($AE43=2015,VLOOKUP(Brut!ES43,Semaines!$C$2:$L$523,10,FALSE),IF($AE43=2016,VLOOKUP(Brut!ES43,Semaines!$D$2:$L$523,9,FALSE),IF($AE43=2017,VLOOKUP(Brut!ES43,Semaines!$E$2:$L$523,8,FALSE),IF($AE43=2018,VLOOKUP(Brut!ES43,Semaines!$F$2:$L$523,7,FALSE),IF($AE43=2019,VLOOKUP(Brut!ES43,Semaines!$G$2:$L$523,6,FALSE),IF($AE43=2020,VLOOKUP(Brut!ES43,Semaines!$H$2:$L$523,5,FALSE),IF($AE43=2021,VLOOKUP(Brut!ES43,Semaines!$I$2:$L$523,4,FALSE),IF($AE43=2022,VLOOKUP(Brut!ES43,Semaines!$J$2:$L$523,3,FALSE),""))))))))))</f>
        <v>2019</v>
      </c>
      <c r="ES43" s="134"/>
      <c r="ET43" s="133"/>
      <c r="EU43" s="118">
        <f>IF($AE43=2013,VLOOKUP(Brut!EW43,Semaines!$A$2:$L$523,11,FALSE),IF($AE43=2014,VLOOKUP(Brut!EW43,Semaines!$B$2:$L$523,10,FALSE),IF($AE43=2015,VLOOKUP(Brut!EW43,Semaines!$C$2:$L$523,9,FALSE),IF($AE43=2016,VLOOKUP(Brut!EW43,Semaines!$D$2:$L$523,8,FALSE),IF($AE43=2017,VLOOKUP(Brut!EW43,Semaines!$E$2:$L$523,7,FALSE),IF($AE43=2018,VLOOKUP(Brut!EW43,Semaines!$F$2:$L$523,6,FALSE),IF($AE43=2019,VLOOKUP(Brut!EW43,Semaines!$G$2:$L$523,5,FALSE),IF($AE43=2020,VLOOKUP(Brut!EW43,Semaines!$H$2:$L$523,4,FALSE),IF($AE43=2021,VLOOKUP(Brut!EW43,Semaines!$I$2:$L$523,3,FALSE),IF($AE43=2022,VLOOKUP(Brut!EW43,Semaines!$J$2:$L$523,2,FALSE),""))))))))))</f>
        <v>47</v>
      </c>
      <c r="EV43" s="119">
        <f>IF($AE43=2013,VLOOKUP(Brut!EW43,Semaines!$A$2:$L$523,12,FALSE),IF($AE43=2014,VLOOKUP(Brut!EW43,Semaines!$B$2:$L$523,11,FALSE),IF($AE43=2015,VLOOKUP(Brut!EW43,Semaines!$C$2:$L$523,10,FALSE),IF($AE43=2016,VLOOKUP(Brut!EW43,Semaines!$D$2:$L$523,9,FALSE),IF($AE43=2017,VLOOKUP(Brut!EW43,Semaines!$E$2:$L$523,8,FALSE),IF($AE43=2018,VLOOKUP(Brut!EW43,Semaines!$F$2:$L$523,7,FALSE),IF($AE43=2019,VLOOKUP(Brut!EW43,Semaines!$G$2:$L$523,6,FALSE),IF($AE43=2020,VLOOKUP(Brut!EW43,Semaines!$H$2:$L$523,5,FALSE),IF($AE43=2021,VLOOKUP(Brut!EW43,Semaines!$I$2:$L$523,4,FALSE),IF($AE43=2022,VLOOKUP(Brut!EW43,Semaines!$J$2:$L$523,3,FALSE),""))))))))))</f>
        <v>2019</v>
      </c>
      <c r="EW43" s="134"/>
      <c r="EX43" s="133"/>
      <c r="EY43" s="208"/>
      <c r="EZ43" s="118">
        <f>IF($AE43=2013,VLOOKUP(Brut!FB43,Semaines!$A$2:$L$523,11,FALSE),IF($AE43=2014,VLOOKUP(Brut!FB43,Semaines!$B$2:$L$523,10,FALSE),IF($AE43=2015,VLOOKUP(Brut!FB43,Semaines!$C$2:$L$523,9,FALSE),IF($AE43=2016,VLOOKUP(Brut!FB43,Semaines!$D$2:$L$523,8,FALSE),IF($AE43=2017,VLOOKUP(Brut!FB43,Semaines!$E$2:$L$523,7,FALSE),IF($AE43=2018,VLOOKUP(Brut!FB43,Semaines!$F$2:$L$523,6,FALSE),IF($AE43=2019,VLOOKUP(Brut!FB43,Semaines!$G$2:$L$523,5,FALSE),IF($AE43=2020,VLOOKUP(Brut!FB43,Semaines!$H$2:$L$523,4,FALSE),IF($AE43=2021,VLOOKUP(Brut!FB43,Semaines!$I$2:$L$523,3,FALSE),IF($AE43=2022,VLOOKUP(Brut!FB43,Semaines!$J$2:$L$523,2,FALSE),""))))))))))</f>
        <v>47</v>
      </c>
      <c r="FA43" s="119">
        <f>IF($AE43=2013,VLOOKUP(Brut!FB43,Semaines!$A$2:$L$523,12,FALSE),IF($AE43=2014,VLOOKUP(Brut!FB43,Semaines!$B$2:$L$523,11,FALSE),IF($AE43=2015,VLOOKUP(Brut!FB43,Semaines!$C$2:$L$523,10,FALSE),IF($AE43=2016,VLOOKUP(Brut!FB43,Semaines!$D$2:$L$523,9,FALSE),IF($AE43=2017,VLOOKUP(Brut!FB43,Semaines!$E$2:$L$523,8,FALSE),IF($AE43=2018,VLOOKUP(Brut!FB43,Semaines!$F$2:$L$523,7,FALSE),IF($AE43=2019,VLOOKUP(Brut!FB43,Semaines!$G$2:$L$523,6,FALSE),IF($AE43=2020,VLOOKUP(Brut!FB43,Semaines!$H$2:$L$523,5,FALSE),IF($AE43=2021,VLOOKUP(Brut!FB43,Semaines!$I$2:$L$523,4,FALSE),IF($AE43=2022,VLOOKUP(Brut!FB43,Semaines!$J$2:$L$523,3,FALSE),""))))))))))</f>
        <v>2019</v>
      </c>
      <c r="FB43" s="134"/>
      <c r="FC43" s="133"/>
      <c r="FD43" s="210"/>
      <c r="FE43" s="209"/>
      <c r="FF43" s="118">
        <f>IF($AE43=2013,VLOOKUP(Brut!FH43,Semaines!$A$2:$L$523,11,FALSE),IF($AE43=2014,VLOOKUP(Brut!FH43,Semaines!$B$2:$L$523,10,FALSE),IF($AE43=2015,VLOOKUP(Brut!FH43,Semaines!$C$2:$L$523,9,FALSE),IF($AE43=2016,VLOOKUP(Brut!FH43,Semaines!$D$2:$L$523,8,FALSE),IF($AE43=2017,VLOOKUP(Brut!FH43,Semaines!$E$2:$L$523,7,FALSE),IF($AE43=2018,VLOOKUP(Brut!FH43,Semaines!$F$2:$L$523,6,FALSE),IF($AE43=2019,VLOOKUP(Brut!FH43,Semaines!$G$2:$L$523,5,FALSE),IF($AE43=2020,VLOOKUP(Brut!FH43,Semaines!$H$2:$L$523,4,FALSE),IF($AE43=2021,VLOOKUP(Brut!FH43,Semaines!$I$2:$L$523,3,FALSE),IF($AE43=2022,VLOOKUP(Brut!FH43,Semaines!$J$2:$L$523,2,FALSE),""))))))))))</f>
        <v>48</v>
      </c>
      <c r="FG43" s="119">
        <f>IF($AE43=2013,VLOOKUP(Brut!FH43,Semaines!$A$2:$L$523,12,FALSE),IF($AE43=2014,VLOOKUP(Brut!FH43,Semaines!$B$2:$L$523,11,FALSE),IF($AE43=2015,VLOOKUP(Brut!FH43,Semaines!$C$2:$L$523,10,FALSE),IF($AE43=2016,VLOOKUP(Brut!FH43,Semaines!$D$2:$L$523,9,FALSE),IF($AE43=2017,VLOOKUP(Brut!FH43,Semaines!$E$2:$L$523,8,FALSE),IF($AE43=2018,VLOOKUP(Brut!FH43,Semaines!$F$2:$L$523,7,FALSE),IF($AE43=2019,VLOOKUP(Brut!FH43,Semaines!$G$2:$L$523,6,FALSE),IF($AE43=2020,VLOOKUP(Brut!FH43,Semaines!$H$2:$L$523,5,FALSE),IF($AE43=2021,VLOOKUP(Brut!FH43,Semaines!$I$2:$L$523,4,FALSE),IF($AE43=2022,VLOOKUP(Brut!FH43,Semaines!$J$2:$L$523,3,FALSE),""))))))))))</f>
        <v>2019</v>
      </c>
      <c r="FH43" s="134"/>
      <c r="FI43" s="133"/>
      <c r="FJ43" s="208"/>
      <c r="FK43" s="118">
        <f>IF($AE43=2013,VLOOKUP(Brut!FM43,Semaines!$A$2:$L$523,11,FALSE),IF($AE43=2014,VLOOKUP(Brut!FM43,Semaines!$B$2:$L$523,10,FALSE),IF($AE43=2015,VLOOKUP(Brut!FM43,Semaines!$C$2:$L$523,9,FALSE),IF($AE43=2016,VLOOKUP(Brut!FM43,Semaines!$D$2:$L$523,8,FALSE),IF($AE43=2017,VLOOKUP(Brut!FM43,Semaines!$E$2:$L$523,7,FALSE),IF($AE43=2018,VLOOKUP(Brut!FM43,Semaines!$F$2:$L$523,6,FALSE),IF($AE43=2019,VLOOKUP(Brut!FM43,Semaines!$G$2:$L$523,5,FALSE),IF($AE43=2020,VLOOKUP(Brut!FM43,Semaines!$H$2:$L$523,4,FALSE),IF($AE43=2021,VLOOKUP(Brut!FM43,Semaines!$I$2:$L$523,3,FALSE),IF($AE43=2022,VLOOKUP(Brut!FM43,Semaines!$J$2:$L$523,2,FALSE),""))))))))))</f>
        <v>48</v>
      </c>
      <c r="FL43" s="119">
        <f>IF($AE43=2013,VLOOKUP(Brut!FM43,Semaines!$A$2:$L$523,12,FALSE),IF($AE43=2014,VLOOKUP(Brut!FM43,Semaines!$B$2:$L$523,11,FALSE),IF($AE43=2015,VLOOKUP(Brut!FM43,Semaines!$C$2:$L$523,10,FALSE),IF($AE43=2016,VLOOKUP(Brut!FM43,Semaines!$D$2:$L$523,9,FALSE),IF($AE43=2017,VLOOKUP(Brut!FM43,Semaines!$E$2:$L$523,8,FALSE),IF($AE43=2018,VLOOKUP(Brut!FM43,Semaines!$F$2:$L$523,7,FALSE),IF($AE43=2019,VLOOKUP(Brut!FM43,Semaines!$G$2:$L$523,6,FALSE),IF($AE43=2020,VLOOKUP(Brut!FM43,Semaines!$H$2:$L$523,5,FALSE),IF($AE43=2021,VLOOKUP(Brut!FM43,Semaines!$I$2:$L$523,4,FALSE),IF($AE43=2022,VLOOKUP(Brut!FM43,Semaines!$J$2:$L$523,3,FALSE),""))))))))))</f>
        <v>2019</v>
      </c>
      <c r="FM43" s="134"/>
      <c r="FN43" s="133"/>
      <c r="FO43" s="118">
        <f>IF($AE43=2013,VLOOKUP(Brut!FQ43,Semaines!$A$2:$L$523,11,FALSE),IF($AE43=2014,VLOOKUP(Brut!FQ43,Semaines!$B$2:$L$523,10,FALSE),IF($AE43=2015,VLOOKUP(Brut!FQ43,Semaines!$C$2:$L$523,9,FALSE),IF($AE43=2016,VLOOKUP(Brut!FQ43,Semaines!$D$2:$L$523,8,FALSE),IF($AE43=2017,VLOOKUP(Brut!FQ43,Semaines!$E$2:$L$523,7,FALSE),IF($AE43=2018,VLOOKUP(Brut!FQ43,Semaines!$F$2:$L$523,6,FALSE),IF($AE43=2019,VLOOKUP(Brut!FQ43,Semaines!$G$2:$L$523,5,FALSE),IF($AE43=2020,VLOOKUP(Brut!FQ43,Semaines!$H$2:$L$523,4,FALSE),IF($AE43=2021,VLOOKUP(Brut!FQ43,Semaines!$I$2:$L$523,3,FALSE),IF($AE43=2022,VLOOKUP(Brut!FQ43,Semaines!$J$2:$L$523,2,FALSE),""))))))))))</f>
        <v>49</v>
      </c>
      <c r="FP43" s="119">
        <f>IF($AE43=2013,VLOOKUP(Brut!FQ43,Semaines!$A$2:$L$523,12,FALSE),IF($AE43=2014,VLOOKUP(Brut!FQ43,Semaines!$B$2:$L$523,11,FALSE),IF($AE43=2015,VLOOKUP(Brut!FQ43,Semaines!$C$2:$L$523,10,FALSE),IF($AE43=2016,VLOOKUP(Brut!FQ43,Semaines!$D$2:$L$523,9,FALSE),IF($AE43=2017,VLOOKUP(Brut!FQ43,Semaines!$E$2:$L$523,8,FALSE),IF($AE43=2018,VLOOKUP(Brut!FQ43,Semaines!$F$2:$L$523,7,FALSE),IF($AE43=2019,VLOOKUP(Brut!FQ43,Semaines!$G$2:$L$523,6,FALSE),IF($AE43=2020,VLOOKUP(Brut!FQ43,Semaines!$H$2:$L$523,5,FALSE),IF($AE43=2021,VLOOKUP(Brut!FQ43,Semaines!$I$2:$L$523,4,FALSE),IF($AE43=2022,VLOOKUP(Brut!FQ43,Semaines!$J$2:$L$523,3,FALSE),""))))))))))</f>
        <v>2019</v>
      </c>
      <c r="FQ43" s="134"/>
      <c r="FR43" s="133"/>
      <c r="FS43" s="208"/>
      <c r="FT43" s="208"/>
      <c r="FU43" s="118">
        <f>IF($AE43=2013,VLOOKUP(Brut!FW43,Semaines!$A$2:$L$523,11,FALSE),IF($AE43=2014,VLOOKUP(Brut!FW43,Semaines!$B$2:$L$523,10,FALSE),IF($AE43=2015,VLOOKUP(Brut!FW43,Semaines!$C$2:$L$523,9,FALSE),IF($AE43=2016,VLOOKUP(Brut!FW43,Semaines!$D$2:$L$523,8,FALSE),IF($AE43=2017,VLOOKUP(Brut!FW43,Semaines!$E$2:$L$523,7,FALSE),IF($AE43=2018,VLOOKUP(Brut!FW43,Semaines!$F$2:$L$523,6,FALSE),IF($AE43=2019,VLOOKUP(Brut!FW43,Semaines!$G$2:$L$523,5,FALSE),IF($AE43=2020,VLOOKUP(Brut!FW43,Semaines!$H$2:$L$523,4,FALSE),IF($AE43=2021,VLOOKUP(Brut!FW43,Semaines!$I$2:$L$523,3,FALSE),IF($AE43=2022,VLOOKUP(Brut!FW43,Semaines!$J$2:$L$523,2,FALSE),""))))))))))</f>
        <v>51</v>
      </c>
      <c r="FV43" s="119">
        <f>IF($AE43=2013,VLOOKUP(Brut!FW43,Semaines!$A$2:$L$523,12,FALSE),IF($AE43=2014,VLOOKUP(Brut!FW43,Semaines!$B$2:$L$523,11,FALSE),IF($AE43=2015,VLOOKUP(Brut!FW43,Semaines!$C$2:$L$523,10,FALSE),IF($AE43=2016,VLOOKUP(Brut!FW43,Semaines!$D$2:$L$523,9,FALSE),IF($AE43=2017,VLOOKUP(Brut!FW43,Semaines!$E$2:$L$523,8,FALSE),IF($AE43=2018,VLOOKUP(Brut!FW43,Semaines!$F$2:$L$523,7,FALSE),IF($AE43=2019,VLOOKUP(Brut!FW43,Semaines!$G$2:$L$523,6,FALSE),IF($AE43=2020,VLOOKUP(Brut!FW43,Semaines!$H$2:$L$523,5,FALSE),IF($AE43=2021,VLOOKUP(Brut!FW43,Semaines!$I$2:$L$523,4,FALSE),IF($AE43=2022,VLOOKUP(Brut!FW43,Semaines!$J$2:$L$523,3,FALSE),""))))))))))</f>
        <v>2019</v>
      </c>
      <c r="FW43" s="134"/>
      <c r="FX43" s="133"/>
      <c r="FY43" s="118">
        <f>IF($AE43=2013,VLOOKUP(Brut!GA43,Semaines!$A$2:$L$523,11,FALSE),IF($AE43=2014,VLOOKUP(Brut!GA43,Semaines!$B$2:$L$523,10,FALSE),IF($AE43=2015,VLOOKUP(Brut!GA43,Semaines!$C$2:$L$523,9,FALSE),IF($AE43=2016,VLOOKUP(Brut!GA43,Semaines!$D$2:$L$523,8,FALSE),IF($AE43=2017,VLOOKUP(Brut!GA43,Semaines!$E$2:$L$523,7,FALSE),IF($AE43=2018,VLOOKUP(Brut!GA43,Semaines!$F$2:$L$523,6,FALSE),IF($AE43=2019,VLOOKUP(Brut!GA43,Semaines!$G$2:$L$523,5,FALSE),IF($AE43=2020,VLOOKUP(Brut!GA43,Semaines!$H$2:$L$523,4,FALSE),IF($AE43=2021,VLOOKUP(Brut!GA43,Semaines!$I$2:$L$523,3,FALSE),IF($AE43=2022,VLOOKUP(Brut!GA43,Semaines!$J$2:$L$523,2,FALSE),""))))))))))</f>
        <v>52</v>
      </c>
      <c r="FZ43" s="119">
        <f>IF($AE43=2013,VLOOKUP(Brut!GA43,Semaines!$A$2:$L$523,12,FALSE),IF($AE43=2014,VLOOKUP(Brut!GA43,Semaines!$B$2:$L$523,11,FALSE),IF($AE43=2015,VLOOKUP(Brut!GA43,Semaines!$C$2:$L$523,10,FALSE),IF($AE43=2016,VLOOKUP(Brut!GA43,Semaines!$D$2:$L$523,9,FALSE),IF($AE43=2017,VLOOKUP(Brut!GA43,Semaines!$E$2:$L$523,8,FALSE),IF($AE43=2018,VLOOKUP(Brut!GA43,Semaines!$F$2:$L$523,7,FALSE),IF($AE43=2019,VLOOKUP(Brut!GA43,Semaines!$G$2:$L$523,6,FALSE),IF($AE43=2020,VLOOKUP(Brut!GA43,Semaines!$H$2:$L$523,5,FALSE),IF($AE43=2021,VLOOKUP(Brut!GA43,Semaines!$I$2:$L$523,4,FALSE),IF($AE43=2022,VLOOKUP(Brut!GA43,Semaines!$J$2:$L$523,3,FALSE),""))))))))))</f>
        <v>2019</v>
      </c>
      <c r="GA43" s="134"/>
      <c r="GB43" s="133"/>
      <c r="GC43" s="118">
        <f>IF($AE43=2013,VLOOKUP(Brut!GE43,Semaines!$A$2:$L$523,11,FALSE),IF($AE43=2014,VLOOKUP(Brut!GE43,Semaines!$B$2:$L$523,10,FALSE),IF($AE43=2015,VLOOKUP(Brut!GE43,Semaines!$C$2:$L$523,9,FALSE),IF($AE43=2016,VLOOKUP(Brut!GE43,Semaines!$D$2:$L$523,8,FALSE),IF($AE43=2017,VLOOKUP(Brut!GE43,Semaines!$E$2:$L$523,7,FALSE),IF($AE43=2018,VLOOKUP(Brut!GE43,Semaines!$F$2:$L$523,6,FALSE),IF($AE43=2019,VLOOKUP(Brut!GE43,Semaines!$G$2:$L$523,5,FALSE),IF($AE43=2020,VLOOKUP(Brut!GE43,Semaines!$H$2:$L$523,4,FALSE),IF($AE43=2021,VLOOKUP(Brut!GE43,Semaines!$I$2:$L$523,3,FALSE),IF($AE43=2022,VLOOKUP(Brut!GE43,Semaines!$J$2:$L$523,2,FALSE),""))))))))))</f>
        <v>52</v>
      </c>
      <c r="GD43" s="119">
        <f>IF($AE43=2013,VLOOKUP(Brut!GE43,Semaines!$A$2:$L$523,12,FALSE),IF($AE43=2014,VLOOKUP(Brut!GE43,Semaines!$B$2:$L$523,11,FALSE),IF($AE43=2015,VLOOKUP(Brut!GE43,Semaines!$C$2:$L$523,10,FALSE),IF($AE43=2016,VLOOKUP(Brut!GE43,Semaines!$D$2:$L$523,9,FALSE),IF($AE43=2017,VLOOKUP(Brut!GE43,Semaines!$E$2:$L$523,8,FALSE),IF($AE43=2018,VLOOKUP(Brut!GE43,Semaines!$F$2:$L$523,7,FALSE),IF($AE43=2019,VLOOKUP(Brut!GE43,Semaines!$G$2:$L$523,6,FALSE),IF($AE43=2020,VLOOKUP(Brut!GE43,Semaines!$H$2:$L$523,5,FALSE),IF($AE43=2021,VLOOKUP(Brut!GE43,Semaines!$I$2:$L$523,4,FALSE),IF($AE43=2022,VLOOKUP(Brut!GE43,Semaines!$J$2:$L$523,3,FALSE),""))))))))))</f>
        <v>2019</v>
      </c>
      <c r="GE43" s="134"/>
      <c r="GF43" s="133"/>
      <c r="GG43" s="208"/>
      <c r="GH43" s="118">
        <f>IF($AE43=2013,VLOOKUP(Brut!GJ43,Semaines!$A$2:$L$523,11,FALSE),IF($AE43=2014,VLOOKUP(Brut!GJ43,Semaines!$B$2:$L$523,10,FALSE),IF($AE43=2015,VLOOKUP(Brut!GJ43,Semaines!$C$2:$L$523,9,FALSE),IF($AE43=2016,VLOOKUP(Brut!GJ43,Semaines!$D$2:$L$523,8,FALSE),IF($AE43=2017,VLOOKUP(Brut!GJ43,Semaines!$E$2:$L$523,7,FALSE),IF($AE43=2018,VLOOKUP(Brut!GJ43,Semaines!$F$2:$L$523,6,FALSE),IF($AE43=2019,VLOOKUP(Brut!GJ43,Semaines!$G$2:$L$523,5,FALSE),IF($AE43=2020,VLOOKUP(Brut!GJ43,Semaines!$H$2:$L$523,4,FALSE),IF($AE43=2021,VLOOKUP(Brut!GJ43,Semaines!$I$2:$L$523,3,FALSE),IF($AE43=2022,VLOOKUP(Brut!GJ43,Semaines!$J$2:$L$523,2,FALSE),""))))))))))</f>
        <v>1</v>
      </c>
      <c r="GI43" s="119">
        <f>IF($AE43=2013,VLOOKUP(Brut!GJ43,Semaines!$A$2:$L$523,12,FALSE),IF($AE43=2014,VLOOKUP(Brut!GJ43,Semaines!$B$2:$L$523,11,FALSE),IF($AE43=2015,VLOOKUP(Brut!GJ43,Semaines!$C$2:$L$523,10,FALSE),IF($AE43=2016,VLOOKUP(Brut!GJ43,Semaines!$D$2:$L$523,9,FALSE),IF($AE43=2017,VLOOKUP(Brut!GJ43,Semaines!$E$2:$L$523,8,FALSE),IF($AE43=2018,VLOOKUP(Brut!GJ43,Semaines!$F$2:$L$523,7,FALSE),IF($AE43=2019,VLOOKUP(Brut!GJ43,Semaines!$G$2:$L$523,6,FALSE),IF($AE43=2020,VLOOKUP(Brut!GJ43,Semaines!$H$2:$L$523,5,FALSE),IF($AE43=2021,VLOOKUP(Brut!GJ43,Semaines!$I$2:$L$523,4,FALSE),IF($AE43=2022,VLOOKUP(Brut!GJ43,Semaines!$J$2:$L$523,3,FALSE),""))))))))))</f>
        <v>2020</v>
      </c>
      <c r="GJ43" s="134"/>
      <c r="GK43" s="133"/>
      <c r="GL43" s="118">
        <f>IF($AE43=2013,VLOOKUP(Brut!GN43,Semaines!$A$2:$L$523,11,FALSE),IF($AE43=2014,VLOOKUP(Brut!GN43,Semaines!$B$2:$L$523,10,FALSE),IF($AE43=2015,VLOOKUP(Brut!GN43,Semaines!$C$2:$L$523,9,FALSE),IF($AE43=2016,VLOOKUP(Brut!GN43,Semaines!$D$2:$L$523,8,FALSE),IF($AE43=2017,VLOOKUP(Brut!GN43,Semaines!$E$2:$L$523,7,FALSE),IF($AE43=2018,VLOOKUP(Brut!GN43,Semaines!$F$2:$L$523,6,FALSE),IF($AE43=2019,VLOOKUP(Brut!GN43,Semaines!$G$2:$L$523,5,FALSE),IF($AE43=2020,VLOOKUP(Brut!GN43,Semaines!$H$2:$L$523,4,FALSE),IF($AE43=2021,VLOOKUP(Brut!GN43,Semaines!$I$2:$L$523,3,FALSE),IF($AE43=2022,VLOOKUP(Brut!GN43,Semaines!$J$2:$L$523,2,FALSE),""))))))))))</f>
        <v>2</v>
      </c>
      <c r="GM43" s="119">
        <f>IF($AE43=2013,VLOOKUP(Brut!GN43,Semaines!$A$2:$L$523,12,FALSE),IF($AE43=2014,VLOOKUP(Brut!GN43,Semaines!$B$2:$L$523,11,FALSE),IF($AE43=2015,VLOOKUP(Brut!GN43,Semaines!$C$2:$L$523,10,FALSE),IF($AE43=2016,VLOOKUP(Brut!GN43,Semaines!$D$2:$L$523,9,FALSE),IF($AE43=2017,VLOOKUP(Brut!GN43,Semaines!$E$2:$L$523,8,FALSE),IF($AE43=2018,VLOOKUP(Brut!GN43,Semaines!$F$2:$L$523,7,FALSE),IF($AE43=2019,VLOOKUP(Brut!GN43,Semaines!$G$2:$L$523,6,FALSE),IF($AE43=2020,VLOOKUP(Brut!GN43,Semaines!$H$2:$L$523,5,FALSE),IF($AE43=2021,VLOOKUP(Brut!GN43,Semaines!$I$2:$L$523,4,FALSE),IF($AE43=2022,VLOOKUP(Brut!GN43,Semaines!$J$2:$L$523,3,FALSE),""))))))))))</f>
        <v>2020</v>
      </c>
      <c r="GN43" s="134"/>
      <c r="GO43" s="133"/>
      <c r="GP43" s="210"/>
      <c r="GQ43" s="211"/>
      <c r="GR43" s="210"/>
      <c r="GS43" s="209"/>
      <c r="GT43" s="211"/>
      <c r="GU43" s="209"/>
      <c r="GV43" s="118">
        <f>IF($AE43=2013,VLOOKUP(Brut!GX43,Semaines!$A$2:$L$523,11,FALSE),IF($AE43=2014,VLOOKUP(Brut!GX43,Semaines!$B$2:$L$523,10,FALSE),IF($AE43=2015,VLOOKUP(Brut!GX43,Semaines!$C$2:$L$523,9,FALSE),IF($AE43=2016,VLOOKUP(Brut!GX43,Semaines!$D$2:$L$523,8,FALSE),IF($AE43=2017,VLOOKUP(Brut!GX43,Semaines!$E$2:$L$523,7,FALSE),IF($AE43=2018,VLOOKUP(Brut!GX43,Semaines!$F$2:$L$523,6,FALSE),IF($AE43=2019,VLOOKUP(Brut!GX43,Semaines!$G$2:$L$523,5,FALSE),IF($AE43=2020,VLOOKUP(Brut!GX43,Semaines!$H$2:$L$523,4,FALSE),IF($AE43=2021,VLOOKUP(Brut!GX43,Semaines!$I$2:$L$523,3,FALSE),IF($AE43=2022,VLOOKUP(Brut!GX43,Semaines!$J$2:$L$523,2,FALSE),""))))))))))</f>
        <v>3</v>
      </c>
      <c r="GW43" s="119">
        <f>IF($AE43=2013,VLOOKUP(Brut!GX43,Semaines!$A$2:$L$523,12,FALSE),IF($AE43=2014,VLOOKUP(Brut!GX43,Semaines!$B$2:$L$523,11,FALSE),IF($AE43=2015,VLOOKUP(Brut!GX43,Semaines!$C$2:$L$523,10,FALSE),IF($AE43=2016,VLOOKUP(Brut!GX43,Semaines!$D$2:$L$523,9,FALSE),IF($AE43=2017,VLOOKUP(Brut!GX43,Semaines!$E$2:$L$523,8,FALSE),IF($AE43=2018,VLOOKUP(Brut!GX43,Semaines!$F$2:$L$523,7,FALSE),IF($AE43=2019,VLOOKUP(Brut!GX43,Semaines!$G$2:$L$523,6,FALSE),IF($AE43=2020,VLOOKUP(Brut!GX43,Semaines!$H$2:$L$523,5,FALSE),IF($AE43=2021,VLOOKUP(Brut!GX43,Semaines!$I$2:$L$523,4,FALSE),IF($AE43=2022,VLOOKUP(Brut!GX43,Semaines!$J$2:$L$523,3,FALSE),""))))))))))</f>
        <v>2020</v>
      </c>
      <c r="GX43" s="134"/>
      <c r="GY43" s="133"/>
      <c r="GZ43" s="208"/>
      <c r="HA43" s="214"/>
      <c r="HB43" s="215"/>
      <c r="HC43" s="182"/>
      <c r="HD43" s="209"/>
      <c r="HE43" s="208"/>
      <c r="HF43" s="118">
        <f>IF($AE43=2013,VLOOKUP(Brut!HH43,Semaines!$A$2:$L$523,11,FALSE),IF($AE43=2014,VLOOKUP(Brut!HH43,Semaines!$B$2:$L$523,10,FALSE),IF($AE43=2015,VLOOKUP(Brut!HH43,Semaines!$C$2:$L$523,9,FALSE),IF($AE43=2016,VLOOKUP(Brut!HH43,Semaines!$D$2:$L$523,8,FALSE),IF($AE43=2017,VLOOKUP(Brut!HH43,Semaines!$E$2:$L$523,7,FALSE),IF($AE43=2018,VLOOKUP(Brut!HH43,Semaines!$F$2:$L$523,6,FALSE),IF($AE43=2019,VLOOKUP(Brut!HH43,Semaines!$G$2:$L$523,5,FALSE),IF($AE43=2020,VLOOKUP(Brut!HH43,Semaines!$H$2:$L$523,4,FALSE),IF($AE43=2021,VLOOKUP(Brut!HH43,Semaines!$I$2:$L$523,3,FALSE),IF($AE43=2022,VLOOKUP(Brut!HH43,Semaines!$J$2:$L$523,2,FALSE),""))))))))))</f>
        <v>4</v>
      </c>
      <c r="HG43" s="119">
        <f>IF($AE43=2013,VLOOKUP(Brut!HH43,Semaines!$A$2:$L$523,12,FALSE),IF($AE43=2014,VLOOKUP(Brut!HH43,Semaines!$B$2:$L$523,11,FALSE),IF($AE43=2015,VLOOKUP(Brut!HH43,Semaines!$C$2:$L$523,10,FALSE),IF($AE43=2016,VLOOKUP(Brut!HH43,Semaines!$D$2:$L$523,9,FALSE),IF($AE43=2017,VLOOKUP(Brut!HH43,Semaines!$E$2:$L$523,8,FALSE),IF($AE43=2018,VLOOKUP(Brut!HH43,Semaines!$F$2:$L$523,7,FALSE),IF($AE43=2019,VLOOKUP(Brut!HH43,Semaines!$G$2:$L$523,6,FALSE),IF($AE43=2020,VLOOKUP(Brut!HH43,Semaines!$H$2:$L$523,5,FALSE),IF($AE43=2021,VLOOKUP(Brut!HH43,Semaines!$I$2:$L$523,4,FALSE),IF($AE43=2022,VLOOKUP(Brut!HH43,Semaines!$J$2:$L$523,3,FALSE),""))))))))))</f>
        <v>2020</v>
      </c>
      <c r="HH43" s="134"/>
      <c r="HI43" s="133"/>
      <c r="HJ43" s="210"/>
      <c r="HK43" s="209"/>
      <c r="HL43" s="118">
        <f>IF($AE43=2013,VLOOKUP(Brut!HN43,Semaines!$A$2:$L$523,11,FALSE),IF($AE43=2014,VLOOKUP(Brut!HN43,Semaines!$B$2:$L$523,10,FALSE),IF($AE43=2015,VLOOKUP(Brut!HN43,Semaines!$C$2:$L$523,9,FALSE),IF($AE43=2016,VLOOKUP(Brut!HN43,Semaines!$D$2:$L$523,8,FALSE),IF($AE43=2017,VLOOKUP(Brut!HN43,Semaines!$E$2:$L$523,7,FALSE),IF($AE43=2018,VLOOKUP(Brut!HN43,Semaines!$F$2:$L$523,6,FALSE),IF($AE43=2019,VLOOKUP(Brut!HN43,Semaines!$G$2:$L$523,5,FALSE),IF($AE43=2020,VLOOKUP(Brut!HN43,Semaines!$H$2:$L$523,4,FALSE),IF($AE43=2021,VLOOKUP(Brut!HN43,Semaines!$I$2:$L$523,3,FALSE),IF($AE43=2022,VLOOKUP(Brut!HN43,Semaines!$J$2:$L$523,2,FALSE),""))))))))))</f>
        <v>5</v>
      </c>
      <c r="HM43" s="119">
        <f>IF($AE43=2013,VLOOKUP(Brut!HN43,Semaines!$A$2:$L$523,12,FALSE),IF($AE43=2014,VLOOKUP(Brut!HN43,Semaines!$B$2:$L$523,11,FALSE),IF($AE43=2015,VLOOKUP(Brut!HN43,Semaines!$C$2:$L$523,10,FALSE),IF($AE43=2016,VLOOKUP(Brut!HN43,Semaines!$D$2:$L$523,9,FALSE),IF($AE43=2017,VLOOKUP(Brut!HN43,Semaines!$E$2:$L$523,8,FALSE),IF($AE43=2018,VLOOKUP(Brut!HN43,Semaines!$F$2:$L$523,7,FALSE),IF($AE43=2019,VLOOKUP(Brut!HN43,Semaines!$G$2:$L$523,6,FALSE),IF($AE43=2020,VLOOKUP(Brut!HN43,Semaines!$H$2:$L$523,5,FALSE),IF($AE43=2021,VLOOKUP(Brut!HN43,Semaines!$I$2:$L$523,4,FALSE),IF($AE43=2022,VLOOKUP(Brut!HN43,Semaines!$J$2:$L$523,3,FALSE),""))))))))))</f>
        <v>2020</v>
      </c>
      <c r="HN43" s="134"/>
      <c r="HO43" s="133"/>
      <c r="HP43" s="210"/>
      <c r="HQ43" s="211"/>
      <c r="HR43" s="210"/>
      <c r="HS43" s="209"/>
      <c r="HT43" s="209"/>
      <c r="HU43" s="208"/>
      <c r="HV43" s="208"/>
      <c r="HW43" s="210"/>
      <c r="HX43" s="209"/>
      <c r="HY43" s="229">
        <f>IF($AE43=2013,VLOOKUP(Brut!IA43,Semaines!$A$2:$L$523,11,FALSE),IF($AE43=2014,VLOOKUP(Brut!IA43,Semaines!$B$2:$L$523,10,FALSE),IF($AE43=2015,VLOOKUP(Brut!IA43,Semaines!$C$2:$L$523,9,FALSE),IF($AE43=2016,VLOOKUP(Brut!IA43,Semaines!$D$2:$L$523,8,FALSE),IF($AE43=2017,VLOOKUP(Brut!IA43,Semaines!$E$2:$L$523,7,FALSE),IF($AE43=2018,VLOOKUP(Brut!IA43,Semaines!$F$2:$L$523,6,FALSE),IF($AE43=2019,VLOOKUP(Brut!IA43,Semaines!$G$2:$L$523,5,FALSE),IF($AE43=2020,VLOOKUP(Brut!IA43,Semaines!$H$2:$L$523,4,FALSE),IF($AE43=2021,VLOOKUP(Brut!IA43,Semaines!$I$2:$L$523,3,FALSE),IF($AE43=2022,VLOOKUP(Brut!IA43,Semaines!$J$2:$L$523,2,FALSE),""))))))))))</f>
        <v>6</v>
      </c>
      <c r="HZ43" s="119">
        <f>IF($AE43=2013,VLOOKUP(Brut!IA43,Semaines!$A$2:$L$523,12,FALSE),IF($AE43=2014,VLOOKUP(Brut!IA43,Semaines!$B$2:$L$523,11,FALSE),IF($AE43=2015,VLOOKUP(Brut!IA43,Semaines!$C$2:$L$523,10,FALSE),IF($AE43=2016,VLOOKUP(Brut!IA43,Semaines!$D$2:$L$523,9,FALSE),IF($AE43=2017,VLOOKUP(Brut!IA43,Semaines!$E$2:$L$523,8,FALSE),IF($AE43=2018,VLOOKUP(Brut!IA43,Semaines!$F$2:$L$523,7,FALSE),IF($AE43=2019,VLOOKUP(Brut!IA43,Semaines!$G$2:$L$523,6,FALSE),IF($AE43=2020,VLOOKUP(Brut!IA43,Semaines!$H$2:$L$523,5,FALSE),IF($AE43=2021,VLOOKUP(Brut!IA43,Semaines!$I$2:$L$523,4,FALSE),IF($AE43=2022,VLOOKUP(Brut!IA43,Semaines!$J$2:$L$523,3,FALSE),""))))))))))</f>
        <v>2020</v>
      </c>
      <c r="IA43" s="134"/>
      <c r="IB43" s="133"/>
      <c r="IC43" s="118">
        <f>IF($AE43=2013,VLOOKUP(Brut!IE43,Semaines!$A$2:$L$523,11,FALSE),IF($AE43=2014,VLOOKUP(Brut!IE43,Semaines!$B$2:$L$523,10,FALSE),IF($AE43=2015,VLOOKUP(Brut!IE43,Semaines!$C$2:$L$523,9,FALSE),IF($AE43=2016,VLOOKUP(Brut!IE43,Semaines!$D$2:$L$523,8,FALSE),IF($AE43=2017,VLOOKUP(Brut!IE43,Semaines!$E$2:$L$523,7,FALSE),IF($AE43=2018,VLOOKUP(Brut!IE43,Semaines!$F$2:$L$523,6,FALSE),IF($AE43=2019,VLOOKUP(Brut!IE43,Semaines!$G$2:$L$523,5,FALSE),IF($AE43=2020,VLOOKUP(Brut!IE43,Semaines!$H$2:$L$523,4,FALSE),IF($AE43=2021,VLOOKUP(Brut!IE43,Semaines!$I$2:$L$523,3,FALSE),IF($AE43=2022,VLOOKUP(Brut!IE43,Semaines!$J$2:$L$523,2,FALSE),""))))))))))</f>
        <v>6</v>
      </c>
      <c r="ID43" s="119">
        <f>IF($AE43=2013,VLOOKUP(Brut!IE43,Semaines!$A$2:$L$523,12,FALSE),IF($AE43=2014,VLOOKUP(Brut!IE43,Semaines!$B$2:$L$523,11,FALSE),IF($AE43=2015,VLOOKUP(Brut!IE43,Semaines!$C$2:$L$523,10,FALSE),IF($AE43=2016,VLOOKUP(Brut!IE43,Semaines!$D$2:$L$523,9,FALSE),IF($AE43=2017,VLOOKUP(Brut!IE43,Semaines!$E$2:$L$523,8,FALSE),IF($AE43=2018,VLOOKUP(Brut!IE43,Semaines!$F$2:$L$523,7,FALSE),IF($AE43=2019,VLOOKUP(Brut!IE43,Semaines!$G$2:$L$523,6,FALSE),IF($AE43=2020,VLOOKUP(Brut!IE43,Semaines!$H$2:$L$523,5,FALSE),IF($AE43=2021,VLOOKUP(Brut!IE43,Semaines!$I$2:$L$523,4,FALSE),IF($AE43=2022,VLOOKUP(Brut!IE43,Semaines!$J$2:$L$523,3,FALSE),""))))))))))</f>
        <v>2020</v>
      </c>
      <c r="IE43" s="134"/>
      <c r="IF43" s="133"/>
      <c r="IG43" s="128">
        <f>IF(Import!AY33=0,"",Import!AY33)</f>
        <v>43902</v>
      </c>
      <c r="IH43" s="118">
        <f t="array" ref="IH43">IFERROR(IF(IG43="",IF(IE43="",IF(IC43="","",IF($AE43=2013,VLOOKUP(Brut!IE43+1,Semaines!$A$2:$L$523,11,FALSE),IF($AE43=2014,VLOOKUP(Brut!IE43+1,Semaines!$B$2:$L$523,10,FALSE),IF($AE43=2015,VLOOKUP(Brut!IE43+1,Semaines!$C$2:$L$523,9,FALSE),IF($AE43=2016,VLOOKUP(Brut!IE43+1,Semaines!$D$2:$L$523,8,FALSE),IF($AE43=2017,VLOOKUP(Brut!IE43+1,Semaines!$E$2:$L$523,7,FALSE),IF($AE43=2018,VLOOKUP(Brut!IE43+1,Semaines!$F$2:$L$523,6,FALSE),IF($AE43=2019,VLOOKUP(Brut!IE43+1,Semaines!$G$2:$L$523,5,FALSE),IF($AE43=2020,VLOOKUP(Brut!IE43+1,Semaines!$H$2:$L$523,4,FALSE),IF($AE43=2021,VLOOKUP(Brut!IE43+1,Semaines!$I$2:$L$523,3,FALSE),IF($AE43=2022,VLOOKUP(Brut!IE43+1,Semaines!$J$2:$L$523,2,FALSE),""))))))))))),IF(IF43="",IF($AE43=2013,VLOOKUP(Brut!IE43+1,Semaines!$A$2:$L$523,11,FALSE),IF($AE43=2014,VLOOKUP(Brut!IE43+1,Semaines!$B$2:$L$523,10,FALSE),IF($AE43=2015,VLOOKUP(Brut!IE43+1,Semaines!$C$2:$L$523,9,FALSE),IF($AE43=2016,VLOOKUP(Brut!IE43+1,Semaines!$D$2:$L$523,8,FALSE),IF($AE43=2017,VLOOKUP(Brut!IE43+1,Semaines!$E$2:$L$523,7,FALSE),IF($AE43=2018,VLOOKUP(Brut!IE43+1,Semaines!$F$2:$L$523,6,FALSE),IF($AE43=2019,VLOOKUP(Brut!IE43+1,Semaines!$G$2:$L$523,5,FALSE),IF($AE43=2020,VLOOKUP(Brut!IE43+1,Semaines!$H$2:$L$523,4,FALSE),IF($AE43=2021,VLOOKUP(Brut!IE43+1,Semaines!$I$2:$L$523,3,FALSE),IF($AE43=2022,VLOOKUP(Brut!IE43+1,Semaines!$J$2:$L$523,2,FALSE),"")))))))))),IF($AE43=2013,VLOOKUP(Brut!IG43+1,Semaines!$A$2:$L$523,11,FALSE),IF($AE43=2014,VLOOKUP(Brut!IG43+1,Semaines!$B$2:$L$523,10,FALSE),IF($AE43=2015,VLOOKUP(Brut!IG43+1,Semaines!$C$2:$L$523,9,FALSE),IF($AE43=2016,VLOOKUP(Brut!IG43+1,Semaines!$D$2:$L$523,8,FALSE),IF($AE43=2017,VLOOKUP(Brut!IG43+1,Semaines!$E$2:$L$523,7,FALSE),IF($AE43=2018,VLOOKUP(Brut!IG43+1,Semaines!$F$2:$L$523,6,FALSE),IF($AE43=2019,VLOOKUP(Brut!IG43+1,Semaines!$G$2:$L$523,5,FALSE),IF($AE43=2020,VLOOKUP(Brut!IG43+1,Semaines!$H$2:$L$523,4,FALSE),IF($AE43=2021,VLOOKUP(Brut!IG43+1,Semaines!$I$2:$L$523,3,FALSE),IF($AE43=2022,VLOOKUP(Brut!IG43+1,Semaines!$J$2:$L$523,2,FALSE),"")))))))))))),_xlfn.ISOWEEKNUM(IG43)),"")</f>
        <v>11</v>
      </c>
      <c r="II43" s="119">
        <f>IF(IG43="",IF(IF43="",IF(ID43="","",IF($AE43=2013,VLOOKUP(Brut!IJ43,Semaines!$A$2:$L$523,12,FALSE),IF($AE43=2014,VLOOKUP(Brut!IJ43,Semaines!$B$2:$L$523,11,FALSE),IF($AE43=2015,VLOOKUP(Brut!IJ43,Semaines!$C$2:$L$523,10,FALSE),IF($AE43=2016,VLOOKUP(Brut!IJ43,Semaines!$D$2:$L$523,9,FALSE),IF($AE43=2017,VLOOKUP(Brut!IJ43,Semaines!$E$2:$L$523,8,FALSE),IF($AE43=2018,VLOOKUP(Brut!IJ43,Semaines!$F$2:$L$523,7,FALSE),IF($AE43=2019,VLOOKUP(Brut!IJ43,Semaines!$G$2:$L$523,6,FALSE),IF($AE43=2020,VLOOKUP(Brut!IJ43,Semaines!$H$2:$L$523,5,FALSE),IF($AE43=2021,VLOOKUP(Brut!IJ43,Semaines!$I$2:$L$523,4,FALSE),IF($AE43=2022,VLOOKUP(Brut!IJ43,Semaines!$J$2:$L$523,3,FALSE),""))))))))))),IF(IE43="",IF($AE43=2013,VLOOKUP(Brut!IJ43,Semaines!$A$2:$L$523,12,FALSE),IF($AE43=2014,VLOOKUP(Brut!IJ43,Semaines!$B$2:$L$523,11,FALSE),IF($AE43=2015,VLOOKUP(Brut!IJ43,Semaines!$C$2:$L$523,10,FALSE),IF($AE43=2016,VLOOKUP(Brut!IJ43,Semaines!$D$2:$L$523,9,FALSE),IF($AE43=2017,VLOOKUP(Brut!IJ43,Semaines!$E$2:$L$523,8,FALSE),IF($AE43=2018,VLOOKUP(Brut!IJ43,Semaines!$F$2:$L$523,7,FALSE),IF($AE43=2019,VLOOKUP(Brut!IJ43,Semaines!$G$2:$L$523,6,FALSE),IF($AE43=2020,VLOOKUP(Brut!IJ43,Semaines!$H$2:$L$523,5,FALSE),IF($AE43=2021,VLOOKUP(Brut!IJ43,Semaines!$I$2:$L$523,4,FALSE),IF($AE43=2022,VLOOKUP(Brut!IJ43,Semaines!$J$2:$L$523,3,FALSE),"")))))))))),IF(ID43="","",IF($AE43=2013,VLOOKUP(Brut!IJ43,Semaines!$A$2:$L$523,12,FALSE),IF($AE43=2014,VLOOKUP(Brut!IJ43,Semaines!$B$2:$L$523,11,FALSE),IF($AE43=2015,VLOOKUP(Brut!IJ43,Semaines!$C$2:$L$523,10,FALSE),IF($AE43=2016,VLOOKUP(Brut!IJ43,Semaines!$D$2:$L$523,9,FALSE),IF($AE43=2017,VLOOKUP(Brut!IJ43,Semaines!$E$2:$L$523,8,FALSE),IF($AE43=2018,VLOOKUP(Brut!IJ43,Semaines!$F$2:$L$523,7,FALSE),IF($AE43=2019,VLOOKUP(Brut!IJ43,Semaines!$G$2:$L$523,6,FALSE),IF($AE43=2020,VLOOKUP(Brut!IJ43,Semaines!$H$2:$L$523,5,FALSE),IF($AE43=2021,VLOOKUP(Brut!IJ43,Semaines!$I$2:$L$523,4,FALSE),IF($AE43=2022,VLOOKUP(Brut!IJ43,Semaines!$J$2:$L$523,3,FALSE),""))))))))))))),IF(AND(MONTH(IG43)=12,_xlfn.ISOWEEKNUM(IG43)=1),YEAR(IG43)+1,YEAR(IG43)))</f>
        <v>2020</v>
      </c>
      <c r="IJ43" s="135"/>
      <c r="IK43" s="136"/>
      <c r="IL43" s="208"/>
      <c r="IM43" s="118">
        <f>IF($AE43=2013,VLOOKUP(Brut!IO43,Semaines!$A$2:$L$523,11,FALSE),IF($AE43=2014,VLOOKUP(Brut!IO43,Semaines!$B$2:$L$523,10,FALSE),IF($AE43=2015,VLOOKUP(Brut!IO43,Semaines!$C$2:$L$523,9,FALSE),IF($AE43=2016,VLOOKUP(Brut!IO43,Semaines!$D$2:$L$523,8,FALSE),IF($AE43=2017,VLOOKUP(Brut!IO43,Semaines!$E$2:$L$523,7,FALSE),IF($AE43=2018,VLOOKUP(Brut!IO43,Semaines!$F$2:$L$523,6,FALSE),IF($AE43=2019,VLOOKUP(Brut!IO43,Semaines!$G$2:$L$523,5,FALSE),IF($AE43=2020,VLOOKUP(Brut!IO43,Semaines!$H$2:$L$523,4,FALSE),IF($AE43=2021,VLOOKUP(Brut!IO43,Semaines!$I$2:$L$523,3,FALSE),IF($AE43=2022,VLOOKUP(Brut!IO43,Semaines!$J$2:$L$523,2,FALSE),""))))))))))</f>
        <v>7</v>
      </c>
      <c r="IN43" s="119">
        <f>IF($AE43=2013,VLOOKUP(Brut!IO43,Semaines!$A$2:$L$523,12,FALSE),IF($AE43=2014,VLOOKUP(Brut!IO43,Semaines!$B$2:$L$523,11,FALSE),IF($AE43=2015,VLOOKUP(Brut!IO43,Semaines!$C$2:$L$523,10,FALSE),IF($AE43=2016,VLOOKUP(Brut!IO43,Semaines!$D$2:$L$523,9,FALSE),IF($AE43=2017,VLOOKUP(Brut!IO43,Semaines!$E$2:$L$523,8,FALSE),IF($AE43=2018,VLOOKUP(Brut!IO43,Semaines!$F$2:$L$523,7,FALSE),IF($AE43=2019,VLOOKUP(Brut!IO43,Semaines!$G$2:$L$523,6,FALSE),IF($AE43=2020,VLOOKUP(Brut!IO43,Semaines!$H$2:$L$523,5,FALSE),IF($AE43=2021,VLOOKUP(Brut!IO43,Semaines!$I$2:$L$523,4,FALSE),IF($AE43=2022,VLOOKUP(Brut!IO43,Semaines!$J$2:$L$523,3,FALSE),""))))))))))</f>
        <v>2020</v>
      </c>
      <c r="IO43" s="134"/>
      <c r="IP43" s="133"/>
      <c r="IQ43" s="118">
        <f>IF($AE43=2013,VLOOKUP(Brut!IS43,Semaines!$A$2:$L$523,11,FALSE),IF($AE43=2014,VLOOKUP(Brut!IS43,Semaines!$B$2:$L$523,10,FALSE),IF($AE43=2015,VLOOKUP(Brut!IS43,Semaines!$C$2:$L$523,9,FALSE),IF($AE43=2016,VLOOKUP(Brut!IS43,Semaines!$D$2:$L$523,8,FALSE),IF($AE43=2017,VLOOKUP(Brut!IS43,Semaines!$E$2:$L$523,7,FALSE),IF($AE43=2018,VLOOKUP(Brut!IS43,Semaines!$F$2:$L$523,6,FALSE),IF($AE43=2019,VLOOKUP(Brut!IS43,Semaines!$G$2:$L$523,5,FALSE),IF($AE43=2020,VLOOKUP(Brut!IS43,Semaines!$H$2:$L$523,4,FALSE),IF($AE43=2021,VLOOKUP(Brut!IS43,Semaines!$I$2:$L$523,3,FALSE),IF($AE43=2022,VLOOKUP(Brut!IS43,Semaines!$J$2:$L$523,2,FALSE),""))))))))))</f>
        <v>8</v>
      </c>
      <c r="IR43" s="119">
        <f>IF($AE43=2013,VLOOKUP(Brut!IS43,Semaines!$A$2:$L$523,12,FALSE),IF($AE43=2014,VLOOKUP(Brut!IS43,Semaines!$B$2:$L$523,11,FALSE),IF($AE43=2015,VLOOKUP(Brut!IS43,Semaines!$C$2:$L$523,10,FALSE),IF($AE43=2016,VLOOKUP(Brut!IS43,Semaines!$D$2:$L$523,9,FALSE),IF($AE43=2017,VLOOKUP(Brut!IS43,Semaines!$E$2:$L$523,8,FALSE),IF($AE43=2018,VLOOKUP(Brut!IS43,Semaines!$F$2:$L$523,7,FALSE),IF($AE43=2019,VLOOKUP(Brut!IS43,Semaines!$G$2:$L$523,6,FALSE),IF($AE43=2020,VLOOKUP(Brut!IS43,Semaines!$H$2:$L$523,5,FALSE),IF($AE43=2021,VLOOKUP(Brut!IS43,Semaines!$I$2:$L$523,4,FALSE),IF($AE43=2022,VLOOKUP(Brut!IS43,Semaines!$J$2:$L$523,3,FALSE),""))))))))))</f>
        <v>2020</v>
      </c>
      <c r="IS43" s="134"/>
      <c r="IT43" s="230"/>
      <c r="IU43" s="210"/>
      <c r="IV43" s="209"/>
      <c r="IW43" s="208"/>
      <c r="IX43" s="208"/>
      <c r="IY43" s="118">
        <f>IF($AE43=2013,VLOOKUP(Brut!JA43,Semaines!$A$2:$L$523,11,FALSE),IF($AE43=2014,VLOOKUP(Brut!JA43,Semaines!$B$2:$L$523,10,FALSE),IF($AE43=2015,VLOOKUP(Brut!JA43,Semaines!$C$2:$L$523,9,FALSE),IF($AE43=2016,VLOOKUP(Brut!JA43,Semaines!$D$2:$L$523,8,FALSE),IF($AE43=2017,VLOOKUP(Brut!JA43,Semaines!$E$2:$L$523,7,FALSE),IF($AE43=2018,VLOOKUP(Brut!JA43,Semaines!$F$2:$L$523,6,FALSE),IF($AE43=2019,VLOOKUP(Brut!JA43,Semaines!$G$2:$L$523,5,FALSE),IF($AE43=2020,VLOOKUP(Brut!JA43,Semaines!$H$2:$L$523,4,FALSE),IF($AE43=2021,VLOOKUP(Brut!JA43,Semaines!$I$2:$L$523,3,FALSE),IF($AE43=2022,VLOOKUP(Brut!JA43,Semaines!$J$2:$L$523,2,FALSE),""))))))))))</f>
        <v>8</v>
      </c>
      <c r="IZ43" s="119">
        <f>IF($AE43=2013,VLOOKUP(Brut!JA43,Semaines!$A$2:$L$523,12,FALSE),IF($AE43=2014,VLOOKUP(Brut!JA43,Semaines!$B$2:$L$523,11,FALSE),IF($AE43=2015,VLOOKUP(Brut!JA43,Semaines!$C$2:$L$523,10,FALSE),IF($AE43=2016,VLOOKUP(Brut!JA43,Semaines!$D$2:$L$523,9,FALSE),IF($AE43=2017,VLOOKUP(Brut!JA43,Semaines!$E$2:$L$523,8,FALSE),IF($AE43=2018,VLOOKUP(Brut!JA43,Semaines!$F$2:$L$523,7,FALSE),IF($AE43=2019,VLOOKUP(Brut!JA43,Semaines!$G$2:$L$523,6,FALSE),IF($AE43=2020,VLOOKUP(Brut!JA43,Semaines!$H$2:$L$523,5,FALSE),IF($AE43=2021,VLOOKUP(Brut!JA43,Semaines!$I$2:$L$523,4,FALSE),IF($AE43=2022,VLOOKUP(Brut!JA43,Semaines!$J$2:$L$523,3,FALSE),""))))))))))</f>
        <v>2020</v>
      </c>
      <c r="JA43" s="134"/>
      <c r="JB43" s="133"/>
      <c r="JC43" s="210"/>
      <c r="JD43" s="211"/>
      <c r="JE43" s="210"/>
      <c r="JF43" s="209"/>
      <c r="JG43" s="208"/>
      <c r="JH43" s="118">
        <f>IF($AE43=2013,VLOOKUP(Brut!JJ43,Semaines!$A$2:$L$523,11,FALSE),IF($AE43=2014,VLOOKUP(Brut!JJ43,Semaines!$B$2:$L$523,10,FALSE),IF($AE43=2015,VLOOKUP(Brut!JJ43,Semaines!$C$2:$L$523,9,FALSE),IF($AE43=2016,VLOOKUP(Brut!JJ43,Semaines!$D$2:$L$523,8,FALSE),IF($AE43=2017,VLOOKUP(Brut!JJ43,Semaines!$E$2:$L$523,7,FALSE),IF($AE43=2018,VLOOKUP(Brut!JJ43,Semaines!$F$2:$L$523,6,FALSE),IF($AE43=2019,VLOOKUP(Brut!JJ43,Semaines!$G$2:$L$523,5,FALSE),IF($AE43=2020,VLOOKUP(Brut!JJ43,Semaines!$H$2:$L$523,4,FALSE),IF($AE43=2021,VLOOKUP(Brut!JJ43,Semaines!$I$2:$L$523,3,FALSE),IF($AE43=2022,VLOOKUP(Brut!JJ43,Semaines!$J$2:$L$523,2,FALSE),""))))))))))</f>
        <v>9</v>
      </c>
      <c r="JI43" s="119">
        <f>IF($AE43=2013,VLOOKUP(Brut!JJ43,Semaines!$A$2:$L$523,12,FALSE),IF($AE43=2014,VLOOKUP(Brut!JJ43,Semaines!$B$2:$L$523,11,FALSE),IF($AE43=2015,VLOOKUP(Brut!JJ43,Semaines!$C$2:$L$523,10,FALSE),IF($AE43=2016,VLOOKUP(Brut!JJ43,Semaines!$D$2:$L$523,9,FALSE),IF($AE43=2017,VLOOKUP(Brut!JJ43,Semaines!$E$2:$L$523,8,FALSE),IF($AE43=2018,VLOOKUP(Brut!JJ43,Semaines!$F$2:$L$523,7,FALSE),IF($AE43=2019,VLOOKUP(Brut!JJ43,Semaines!$G$2:$L$523,6,FALSE),IF($AE43=2020,VLOOKUP(Brut!JJ43,Semaines!$H$2:$L$523,5,FALSE),IF($AE43=2021,VLOOKUP(Brut!JJ43,Semaines!$I$2:$L$523,4,FALSE),IF($AE43=2022,VLOOKUP(Brut!JJ43,Semaines!$J$2:$L$523,3,FALSE),""))))))))))</f>
        <v>2020</v>
      </c>
      <c r="JJ43" s="134"/>
      <c r="JK43" s="133"/>
      <c r="JL43" s="118">
        <f>IF($AE43=2013,VLOOKUP(Brut!JN43,Semaines!$A$2:$L$523,11,FALSE),IF($AE43=2014,VLOOKUP(Brut!JN43,Semaines!$B$2:$L$523,10,FALSE),IF($AE43=2015,VLOOKUP(Brut!JN43,Semaines!$C$2:$L$523,9,FALSE),IF($AE43=2016,VLOOKUP(Brut!JN43,Semaines!$D$2:$L$523,8,FALSE),IF($AE43=2017,VLOOKUP(Brut!JN43,Semaines!$E$2:$L$523,7,FALSE),IF($AE43=2018,VLOOKUP(Brut!JN43,Semaines!$F$2:$L$523,6,FALSE),IF($AE43=2019,VLOOKUP(Brut!JN43,Semaines!$G$2:$L$523,5,FALSE),IF($AE43=2020,VLOOKUP(Brut!JN43,Semaines!$H$2:$L$523,4,FALSE),IF($AE43=2021,VLOOKUP(Brut!JN43,Semaines!$I$2:$L$523,3,FALSE),IF($AE43=2022,VLOOKUP(Brut!JN43,Semaines!$J$2:$L$523,2,FALSE),""))))))))))</f>
        <v>10</v>
      </c>
      <c r="JM43" s="119">
        <f>IF($AE43=2013,VLOOKUP(Brut!JN43,Semaines!$A$2:$L$523,12,FALSE),IF($AE43=2014,VLOOKUP(Brut!JN43,Semaines!$B$2:$L$523,11,FALSE),IF($AE43=2015,VLOOKUP(Brut!JN43,Semaines!$C$2:$L$523,10,FALSE),IF($AE43=2016,VLOOKUP(Brut!JN43,Semaines!$D$2:$L$523,9,FALSE),IF($AE43=2017,VLOOKUP(Brut!JN43,Semaines!$E$2:$L$523,8,FALSE),IF($AE43=2018,VLOOKUP(Brut!JN43,Semaines!$F$2:$L$523,7,FALSE),IF($AE43=2019,VLOOKUP(Brut!JN43,Semaines!$G$2:$L$523,6,FALSE),IF($AE43=2020,VLOOKUP(Brut!JN43,Semaines!$H$2:$L$523,5,FALSE),IF($AE43=2021,VLOOKUP(Brut!JN43,Semaines!$I$2:$L$523,4,FALSE),IF($AE43=2022,VLOOKUP(Brut!JN43,Semaines!$J$2:$L$523,3,FALSE),""))))))))))</f>
        <v>2020</v>
      </c>
      <c r="JN43" s="134"/>
      <c r="JO43" s="133"/>
      <c r="JP43" s="128" t="str">
        <f>IF(Import!BC33=0,"",Import!BC33)</f>
        <v/>
      </c>
      <c r="JQ43" s="118">
        <f t="array" ref="JQ43">IFERROR(IF(JP43="",IF(JN43="",IF(JL43="","",IF($AE43=2013,VLOOKUP(Brut!JN43+1,Semaines!$A$2:$L$523,11,FALSE),IF($AE43=2014,VLOOKUP(Brut!JN43+1,Semaines!$B$2:$L$523,10,FALSE),IF($AE43=2015,VLOOKUP(Brut!JN43+1,Semaines!$C$2:$L$523,9,FALSE),IF($AE43=2016,VLOOKUP(Brut!JN43+1,Semaines!$D$2:$L$523,8,FALSE),IF($AE43=2017,VLOOKUP(Brut!JN43+1,Semaines!$E$2:$L$523,7,FALSE),IF($AE43=2018,VLOOKUP(Brut!JN43+1,Semaines!$F$2:$L$523,6,FALSE),IF($AE43=2019,VLOOKUP(Brut!JN43+1,Semaines!$G$2:$L$523,5,FALSE),IF($AE43=2020,VLOOKUP(Brut!JN43+1,Semaines!$H$2:$L$523,4,FALSE),IF($AE43=2021,VLOOKUP(Brut!JN43+1,Semaines!$I$2:$L$523,3,FALSE),IF($AE43=2022,VLOOKUP(Brut!JN43+1,Semaines!$J$2:$L$523,2,FALSE),""))))))))))),IF(JO43="",IF($AE43=2013,VLOOKUP(Brut!JN43+1,Semaines!$A$2:$L$523,11,FALSE),IF($AE43=2014,VLOOKUP(Brut!JN43+1,Semaines!$B$2:$L$523,10,FALSE),IF($AE43=2015,VLOOKUP(Brut!JN43+1,Semaines!$C$2:$L$523,9,FALSE),IF($AE43=2016,VLOOKUP(Brut!JN43+1,Semaines!$D$2:$L$523,8,FALSE),IF($AE43=2017,VLOOKUP(Brut!JN43+1,Semaines!$E$2:$L$523,7,FALSE),IF($AE43=2018,VLOOKUP(Brut!JN43+1,Semaines!$F$2:$L$523,6,FALSE),IF($AE43=2019,VLOOKUP(Brut!JN43+1,Semaines!$G$2:$L$523,5,FALSE),IF($AE43=2020,VLOOKUP(Brut!JN43+1,Semaines!$H$2:$L$523,4,FALSE),IF($AE43=2021,VLOOKUP(Brut!JN43+1,Semaines!$I$2:$L$523,3,FALSE),IF($AE43=2022,VLOOKUP(Brut!JN43+1,Semaines!$J$2:$L$523,2,FALSE),"")))))))))),IF($AE43=2013,VLOOKUP(Brut!JP43+1,Semaines!$A$2:$L$523,11,FALSE),IF($AE43=2014,VLOOKUP(Brut!JP43+1,Semaines!$B$2:$L$523,10,FALSE),IF($AE43=2015,VLOOKUP(Brut!JP43+1,Semaines!$C$2:$L$523,9,FALSE),IF($AE43=2016,VLOOKUP(Brut!JP43+1,Semaines!$D$2:$L$523,8,FALSE),IF($AE43=2017,VLOOKUP(Brut!JP43+1,Semaines!$E$2:$L$523,7,FALSE),IF($AE43=2018,VLOOKUP(Brut!JP43+1,Semaines!$F$2:$L$523,6,FALSE),IF($AE43=2019,VLOOKUP(Brut!JP43+1,Semaines!$G$2:$L$523,5,FALSE),IF($AE43=2020,VLOOKUP(Brut!JP43+1,Semaines!$H$2:$L$523,4,FALSE),IF($AE43=2021,VLOOKUP(Brut!JP43+1,Semaines!$I$2:$L$523,3,FALSE),IF($AE43=2022,VLOOKUP(Brut!JP43+1,Semaines!$J$2:$L$523,2,FALSE),"")))))))))))),_xlfn.ISOWEEKNUM(JP43)),"")</f>
        <v>11</v>
      </c>
      <c r="JR43" s="119">
        <f>IF(JP43="",IF(JO43="",IF(JM43="","",IF($AE43=2013,VLOOKUP(Brut!JS43,Semaines!$A$2:$L$523,12,FALSE),IF($AE43=2014,VLOOKUP(Brut!JS43,Semaines!$B$2:$L$523,11,FALSE),IF($AE43=2015,VLOOKUP(Brut!JS43,Semaines!$C$2:$L$523,10,FALSE),IF($AE43=2016,VLOOKUP(Brut!JS43,Semaines!$D$2:$L$523,9,FALSE),IF($AE43=2017,VLOOKUP(Brut!JS43,Semaines!$E$2:$L$523,8,FALSE),IF($AE43=2018,VLOOKUP(Brut!JS43,Semaines!$F$2:$L$523,7,FALSE),IF($AE43=2019,VLOOKUP(Brut!JS43,Semaines!$G$2:$L$523,6,FALSE),IF($AE43=2020,VLOOKUP(Brut!JS43,Semaines!$H$2:$L$523,5,FALSE),IF($AE43=2021,VLOOKUP(Brut!JS43,Semaines!$I$2:$L$523,4,FALSE),IF($AE43=2022,VLOOKUP(Brut!JS43,Semaines!$J$2:$L$523,3,FALSE),""))))))))))),IF(JN43="",IF($AE43=2013,VLOOKUP(Brut!JS43,Semaines!$A$2:$L$523,12,FALSE),IF($AE43=2014,VLOOKUP(Brut!JS43,Semaines!$B$2:$L$523,11,FALSE),IF($AE43=2015,VLOOKUP(Brut!JS43,Semaines!$C$2:$L$523,10,FALSE),IF($AE43=2016,VLOOKUP(Brut!JS43,Semaines!$D$2:$L$523,9,FALSE),IF($AE43=2017,VLOOKUP(Brut!JS43,Semaines!$E$2:$L$523,8,FALSE),IF($AE43=2018,VLOOKUP(Brut!JS43,Semaines!$F$2:$L$523,7,FALSE),IF($AE43=2019,VLOOKUP(Brut!JS43,Semaines!$G$2:$L$523,6,FALSE),IF($AE43=2020,VLOOKUP(Brut!JS43,Semaines!$H$2:$L$523,5,FALSE),IF($AE43=2021,VLOOKUP(Brut!JS43,Semaines!$I$2:$L$523,4,FALSE),IF($AE43=2022,VLOOKUP(Brut!JS43,Semaines!$J$2:$L$523,3,FALSE),"")))))))))),IF(JM43="","",IF($AE43=2013,VLOOKUP(Brut!JS43,Semaines!$A$2:$L$523,12,FALSE),IF($AE43=2014,VLOOKUP(Brut!JS43,Semaines!$B$2:$L$523,11,FALSE),IF($AE43=2015,VLOOKUP(Brut!JS43,Semaines!$C$2:$L$523,10,FALSE),IF($AE43=2016,VLOOKUP(Brut!JS43,Semaines!$D$2:$L$523,9,FALSE),IF($AE43=2017,VLOOKUP(Brut!JS43,Semaines!$E$2:$L$523,8,FALSE),IF($AE43=2018,VLOOKUP(Brut!JS43,Semaines!$F$2:$L$523,7,FALSE),IF($AE43=2019,VLOOKUP(Brut!JS43,Semaines!$G$2:$L$523,6,FALSE),IF($AE43=2020,VLOOKUP(Brut!JS43,Semaines!$H$2:$L$523,5,FALSE),IF($AE43=2021,VLOOKUP(Brut!JS43,Semaines!$I$2:$L$523,4,FALSE),IF($AE43=2022,VLOOKUP(Brut!JS43,Semaines!$J$2:$L$523,3,FALSE),""))))))))))))),IF(AND(MONTH(JP43)=12,_xlfn.ISOWEEKNUM(JP43)=1),YEAR(JP43)+1,YEAR(JP43)))</f>
        <v>2020</v>
      </c>
      <c r="JS43" s="224">
        <f>IFERROR(IF(JP43="",IF(AND(Brut!W43&lt;&gt;"Pas ouvert",Brut!W43&lt;&gt;"Annulé"),IF(Brut!JP43="",SUM(Brut!JN43-Brut!AD43),SUM(Brut!JP43-Brut!AD43)),IF(Brut!W43="Annulé","Annulé","Pas ouvert")),SUM(Brut!JU43-Brut!AD43)),"")</f>
        <v>33</v>
      </c>
      <c r="JT43" s="225">
        <f>IF(OR(JS43="Annulé",JS43=""),"",IF(JS43="Pas ouvert",IF(JQ43="","",INT(SUM(Brut!JU43-Brut!AD43)/4)),INT(JS43/4)))</f>
        <v>8</v>
      </c>
      <c r="JU43" s="226" t="str">
        <f t="shared" si="16"/>
        <v>Mois</v>
      </c>
      <c r="JV43" s="227">
        <f>IF(OR(JS43="Annulé",JS43=""),"",IF(JS43="Pas ouvert",IF(JQ43="","",SUM(Brut!JU43-Brut!AD43)-(JT43*4)),IF(JS43-(JT43*4)=0,"",JS43-(JT43*4))))</f>
        <v>1</v>
      </c>
      <c r="JW43" s="228" t="str">
        <f t="shared" si="17"/>
        <v>Semaines</v>
      </c>
      <c r="JY43" s="208"/>
    </row>
    <row r="44" spans="1:285" x14ac:dyDescent="0.3">
      <c r="A44" s="235" t="str">
        <f>IF(Import!A34=0,"",Import!A34)</f>
        <v>33</v>
      </c>
      <c r="B44" s="236" t="str">
        <f>IF(Import!D34=0,"",Import!D34)</f>
        <v>33</v>
      </c>
      <c r="C44" s="236" t="str">
        <f>IF(Import!E34=0,"",Import!E34)</f>
        <v/>
      </c>
      <c r="D44" s="237" t="str">
        <f t="shared" si="11"/>
        <v/>
      </c>
      <c r="E44" s="236" t="str">
        <f>IF(Import!I34=0,"",Import!I34)</f>
        <v/>
      </c>
      <c r="F44" s="236" t="str">
        <f>IF(Import!J34="","",Import!J34)</f>
        <v/>
      </c>
      <c r="G44" s="236" t="str">
        <f>IF(Import!K34="","",Import!K34)</f>
        <v/>
      </c>
      <c r="H44" s="238" t="str">
        <f>IF(Import!L34=0,"",Import!L34)</f>
        <v>17</v>
      </c>
      <c r="I44" s="236" t="str">
        <f>IF(Import!N34=0,"",Import!N34)</f>
        <v/>
      </c>
      <c r="J44" s="239"/>
      <c r="K44" s="130">
        <f>IF(Import!O34=0,"",Import!O34)</f>
        <v>43419</v>
      </c>
      <c r="L44" s="130" t="str">
        <f>IF(Import!P34=0,"",Import!P34)</f>
        <v/>
      </c>
      <c r="M44" s="233" t="str">
        <f>IF(L44&lt;&gt;"","Annulé",IF(Import!R34=0,"",Import!R34))</f>
        <v/>
      </c>
      <c r="N44" s="233">
        <f>IF(L44&lt;&gt;"","Annulé",IF(Import!S34=0,"",Import!S34))</f>
        <v>100000</v>
      </c>
      <c r="O44" s="233" t="str">
        <f>IF(N44="Annulé","Annulé",IF(Import!T34=0,"",Import!T34))</f>
        <v/>
      </c>
      <c r="P44" s="130">
        <f>IF(Import!U34=0,IF($L44&lt;&gt;"","Annulé",IF($K44="","","En attente")),Import!U34)</f>
        <v>43431</v>
      </c>
      <c r="Q44" s="130">
        <f>IF(Import!V34=0,IF($L44&lt;&gt;"","Annulé",IF($K44="","","En attente")),Import!V34)</f>
        <v>43487</v>
      </c>
      <c r="R44" s="130">
        <f>IF(Import!W34=0,IF($L44&lt;&gt;"","Annulé",IF($K44="","","En attente")),Import!W34)</f>
        <v>43530</v>
      </c>
      <c r="S44" s="130">
        <f>IF(Import!X34=0,IF($L44&lt;&gt;"","Annulé",IF($K44="","","En attente")),Import!X34)</f>
        <v>43542</v>
      </c>
      <c r="T44" s="130" t="str">
        <f>IF(Import!Y34=0,IF($L44&lt;&gt;"","Annulé",IF($K44="","","En attente")),Import!Y34)</f>
        <v>En attente</v>
      </c>
      <c r="U44" s="130">
        <f>IF(Import!Z34=0,IF($L44&lt;&gt;"","Annulé",IF($K44="","","En attente")),Import!Z34)</f>
        <v>43606</v>
      </c>
      <c r="V44" s="131"/>
      <c r="W44" s="130">
        <f>IF($L44&lt;&gt;"","Annulé",IF(Import!AA34=0,IF(K44="","","Pas ouvert"),Import!AA34))</f>
        <v>43643</v>
      </c>
      <c r="X44" s="130" t="str">
        <f>IF($L44&lt;&gt;"","Annulé",IF(Import!AB34=0,IF($W44&lt;&gt;"",IF(W44="Pas ouvert","Pas ouvert","En cours"),""),Import!AB34))</f>
        <v>En cours</v>
      </c>
      <c r="Y44" s="233">
        <f>IF($L44&lt;&gt;"","Annulé",IF(Import!AC34=0,"",Import!AC34))</f>
        <v>100459</v>
      </c>
      <c r="Z44" s="233">
        <f>IF($L44&lt;&gt;"","Annulé",IF(Import!AD34=0,"",Import!AD34))</f>
        <v>26578.38</v>
      </c>
      <c r="AA44" s="234">
        <f t="shared" si="12"/>
        <v>26</v>
      </c>
      <c r="AB44" s="129">
        <f t="shared" si="13"/>
        <v>2019</v>
      </c>
      <c r="AC44" s="207"/>
      <c r="AD44" s="231">
        <f t="shared" si="14"/>
        <v>26</v>
      </c>
      <c r="AE44" s="232">
        <f t="shared" si="15"/>
        <v>2019</v>
      </c>
      <c r="AF44" s="128">
        <f>IF(Import!AE34=0,"",Import!AE34)</f>
        <v>43643</v>
      </c>
      <c r="AG44" s="211"/>
      <c r="AH44" s="209"/>
      <c r="AI44" s="208"/>
      <c r="AJ44" s="118">
        <f>IF($AE44=2013,VLOOKUP(Brut!AJ44,Semaines!$A$2:$L$523,11,FALSE),IF($AE44=2014,VLOOKUP(Brut!AJ44,Semaines!$B$2:$L$523,10,FALSE),IF($AE44=2015,VLOOKUP(Brut!AJ44,Semaines!$C$2:$L$523,9,FALSE),IF($AE44=2016,VLOOKUP(Brut!AJ44,Semaines!$D$2:$L$523,8,FALSE),IF($AE44=2017,VLOOKUP(Brut!AJ44,Semaines!$E$2:$L$523,7,FALSE),IF($AE44=2018,VLOOKUP(Brut!AJ44,Semaines!$F$2:$L$523,6,FALSE),IF($AE44=2019,VLOOKUP(Brut!AJ44,Semaines!$G$2:$L$523,5,FALSE),IF($AE44=2020,VLOOKUP(Brut!AJ44,Semaines!$H$2:$L$523,4,FALSE),IF($AE44=2021,VLOOKUP(Brut!AJ44,Semaines!$I$2:$L$523,3,FALSE),IF($AE44=2022,VLOOKUP(Brut!AJ44,Semaines!$J$2:$L$523,2,FALSE),""))))))))))</f>
        <v>27</v>
      </c>
      <c r="AK44" s="119">
        <f>IF($AE44=2013,VLOOKUP(Brut!AJ44,Semaines!$A$2:$L$523,12,FALSE),IF($AE44=2014,VLOOKUP(Brut!AJ44,Semaines!$B$2:$L$523,11,FALSE),IF($AE44=2015,VLOOKUP(Brut!AJ44,Semaines!$C$2:$L$523,10,FALSE),IF($AE44=2016,VLOOKUP(Brut!AJ44,Semaines!$D$2:$L$523,9,FALSE),IF($AE44=2017,VLOOKUP(Brut!AJ44,Semaines!$E$2:$L$523,8,FALSE),IF($AE44=2018,VLOOKUP(Brut!AJ44,Semaines!$F$2:$L$523,7,FALSE),IF($AE44=2019,VLOOKUP(Brut!AJ44,Semaines!$G$2:$L$523,6,FALSE),IF($AE44=2020,VLOOKUP(Brut!AJ44,Semaines!$H$2:$L$523,5,FALSE),IF($AE44=2021,VLOOKUP(Brut!AJ44,Semaines!$I$2:$L$523,4,FALSE),IF($AE44=2022,VLOOKUP(Brut!AJ44,Semaines!$J$2:$L$523,3,FALSE),""))))))))))</f>
        <v>2019</v>
      </c>
      <c r="AL44" s="132"/>
      <c r="AM44" s="133"/>
      <c r="AN44" s="128">
        <f>IF(Import!AI34=0,"",Import!AI34)</f>
        <v>43658</v>
      </c>
      <c r="AO44" s="118">
        <f t="array" ref="AO44">IFERROR(IF(AN44="",IF(AL44="",IF(AJ44="","",IF($AE44=2013,VLOOKUP(Brut!AJ44+1,Semaines!$A$2:$L$523,11,FALSE),IF($AE44=2014,VLOOKUP(Brut!AJ44+1,Semaines!$B$2:$L$523,10,FALSE),IF($AE44=2015,VLOOKUP(Brut!AJ44+1,Semaines!$C$2:$L$523,9,FALSE),IF($AE44=2016,VLOOKUP(Brut!AJ44+1,Semaines!$D$2:$L$523,8,FALSE),IF($AE44=2017,VLOOKUP(Brut!AJ44+1,Semaines!$E$2:$L$523,7,FALSE),IF($AE44=2018,VLOOKUP(Brut!AJ44+1,Semaines!$F$2:$L$523,6,FALSE),IF($AE44=2019,VLOOKUP(Brut!AJ44+1,Semaines!$G$2:$L$523,5,FALSE),IF($AE44=2020,VLOOKUP(Brut!AJ44+1,Semaines!$H$2:$L$523,4,FALSE),IF($AE44=2021,VLOOKUP(Brut!AJ44+1,Semaines!$I$2:$L$523,3,FALSE),IF($AE44=2022,VLOOKUP(Brut!AJ44+1,Semaines!$J$2:$L$523,2,FALSE),""))))))))))),IF(AM44="",IF($AE44=2013,VLOOKUP(Brut!AJ44+1,Semaines!$A$2:$L$523,11,FALSE),IF($AE44=2014,VLOOKUP(Brut!AJ44+1,Semaines!$B$2:$L$523,10,FALSE),IF($AE44=2015,VLOOKUP(Brut!AJ44+1,Semaines!$C$2:$L$523,9,FALSE),IF($AE44=2016,VLOOKUP(Brut!AJ44+1,Semaines!$D$2:$L$523,8,FALSE),IF($AE44=2017,VLOOKUP(Brut!AJ44+1,Semaines!$E$2:$L$523,7,FALSE),IF($AE44=2018,VLOOKUP(Brut!AJ44+1,Semaines!$F$2:$L$523,6,FALSE),IF($AE44=2019,VLOOKUP(Brut!AJ44+1,Semaines!$G$2:$L$523,5,FALSE),IF($AE44=2020,VLOOKUP(Brut!AJ44+1,Semaines!$H$2:$L$523,4,FALSE),IF($AE44=2021,VLOOKUP(Brut!AJ44+1,Semaines!$I$2:$L$523,3,FALSE),IF($AE44=2022,VLOOKUP(Brut!AJ44+1,Semaines!$J$2:$L$523,2,FALSE),"")))))))))),IF($AE44=2013,VLOOKUP(Brut!AL44+1,Semaines!$A$2:$L$523,11,FALSE),IF($AE44=2014,VLOOKUP(Brut!AL44+1,Semaines!$B$2:$L$523,10,FALSE),IF($AE44=2015,VLOOKUP(Brut!AL44+1,Semaines!$C$2:$L$523,9,FALSE),IF($AE44=2016,VLOOKUP(Brut!AL44+1,Semaines!$D$2:$L$523,8,FALSE),IF($AE44=2017,VLOOKUP(Brut!AL44+1,Semaines!$E$2:$L$523,7,FALSE),IF($AE44=2018,VLOOKUP(Brut!AL44+1,Semaines!$F$2:$L$523,6,FALSE),IF($AE44=2019,VLOOKUP(Brut!AL44+1,Semaines!$G$2:$L$523,5,FALSE),IF($AE44=2020,VLOOKUP(Brut!AL44+1,Semaines!$H$2:$L$523,4,FALSE),IF($AE44=2021,VLOOKUP(Brut!AL44+1,Semaines!$I$2:$L$523,3,FALSE),IF($AE44=2022,VLOOKUP(Brut!AL44+1,Semaines!$J$2:$L$523,2,FALSE),"")))))))))))),_xlfn.ISOWEEKNUM(AN44)),"")</f>
        <v>28</v>
      </c>
      <c r="AP44" s="119">
        <f>IF(AN44="",IF(AM44="",IF(AK44="","",IF($AE44=2013,VLOOKUP(Brut!AO44,Semaines!$A$2:$L$523,12,FALSE),IF($AE44=2014,VLOOKUP(Brut!AO44,Semaines!$B$2:$L$523,11,FALSE),IF($AE44=2015,VLOOKUP(Brut!AO44,Semaines!$C$2:$L$523,10,FALSE),IF($AE44=2016,VLOOKUP(Brut!AO44,Semaines!$D$2:$L$523,9,FALSE),IF($AE44=2017,VLOOKUP(Brut!AO44,Semaines!$E$2:$L$523,8,FALSE),IF($AE44=2018,VLOOKUP(Brut!AO44,Semaines!$F$2:$L$523,7,FALSE),IF($AE44=2019,VLOOKUP(Brut!AO44,Semaines!$G$2:$L$523,6,FALSE),IF($AE44=2020,VLOOKUP(Brut!AO44,Semaines!$H$2:$L$523,5,FALSE),IF($AE44=2021,VLOOKUP(Brut!AO44,Semaines!$I$2:$L$523,4,FALSE),IF($AE44=2022,VLOOKUP(Brut!AO44,Semaines!$J$2:$L$523,3,FALSE),""))))))))))),IF(AL44="",IF($AE44=2013,VLOOKUP(Brut!AO44,Semaines!$A$2:$L$523,12,FALSE),IF($AE44=2014,VLOOKUP(Brut!AO44,Semaines!$B$2:$L$523,11,FALSE),IF($AE44=2015,VLOOKUP(Brut!AO44,Semaines!$C$2:$L$523,10,FALSE),IF($AE44=2016,VLOOKUP(Brut!AO44,Semaines!$D$2:$L$523,9,FALSE),IF($AE44=2017,VLOOKUP(Brut!AO44,Semaines!$E$2:$L$523,8,FALSE),IF($AE44=2018,VLOOKUP(Brut!AO44,Semaines!$F$2:$L$523,7,FALSE),IF($AE44=2019,VLOOKUP(Brut!AO44,Semaines!$G$2:$L$523,6,FALSE),IF($AE44=2020,VLOOKUP(Brut!AO44,Semaines!$H$2:$L$523,5,FALSE),IF($AE44=2021,VLOOKUP(Brut!AO44,Semaines!$I$2:$L$523,4,FALSE),IF($AE44=2022,VLOOKUP(Brut!AO44,Semaines!$J$2:$L$523,3,FALSE),"")))))))))),IF(AK44="","",IF($AE44=2013,VLOOKUP(Brut!AO44,Semaines!$A$2:$L$523,12,FALSE),IF($AE44=2014,VLOOKUP(Brut!AO44,Semaines!$B$2:$L$523,11,FALSE),IF($AE44=2015,VLOOKUP(Brut!AO44,Semaines!$C$2:$L$523,10,FALSE),IF($AE44=2016,VLOOKUP(Brut!AO44,Semaines!$D$2:$L$523,9,FALSE),IF($AE44=2017,VLOOKUP(Brut!AO44,Semaines!$E$2:$L$523,8,FALSE),IF($AE44=2018,VLOOKUP(Brut!AO44,Semaines!$F$2:$L$523,7,FALSE),IF($AE44=2019,VLOOKUP(Brut!AO44,Semaines!$G$2:$L$523,6,FALSE),IF($AE44=2020,VLOOKUP(Brut!AO44,Semaines!$H$2:$L$523,5,FALSE),IF($AE44=2021,VLOOKUP(Brut!AO44,Semaines!$I$2:$L$523,4,FALSE),IF($AE44=2022,VLOOKUP(Brut!AO44,Semaines!$J$2:$L$523,3,FALSE),""))))))))))))),IF(AND(MONTH(AN44)=12,_xlfn.ISOWEEKNUM(AN44)=1),YEAR(AN44)+1,YEAR(AN44)))</f>
        <v>2019</v>
      </c>
      <c r="AQ44" s="132"/>
      <c r="AR44" s="133"/>
      <c r="AS44" s="210"/>
      <c r="AT44" s="209"/>
      <c r="AU44" s="208"/>
      <c r="AV44" s="208"/>
      <c r="AW44" s="118">
        <f>IF($AE44=2013,VLOOKUP(Brut!AW44,Semaines!$A$2:$L$523,11,FALSE),IF($AE44=2014,VLOOKUP(Brut!AW44,Semaines!$B$2:$L$523,10,FALSE),IF($AE44=2015,VLOOKUP(Brut!AW44,Semaines!$C$2:$L$523,9,FALSE),IF($AE44=2016,VLOOKUP(Brut!AW44,Semaines!$D$2:$L$523,8,FALSE),IF($AE44=2017,VLOOKUP(Brut!AW44,Semaines!$E$2:$L$523,7,FALSE),IF($AE44=2018,VLOOKUP(Brut!AW44,Semaines!$F$2:$L$523,6,FALSE),IF($AE44=2019,VLOOKUP(Brut!AW44,Semaines!$G$2:$L$523,5,FALSE),IF($AE44=2020,VLOOKUP(Brut!AW44,Semaines!$H$2:$L$523,4,FALSE),IF($AE44=2021,VLOOKUP(Brut!AW44,Semaines!$I$2:$L$523,3,FALSE),IF($AE44=2022,VLOOKUP(Brut!AW44,Semaines!$J$2:$L$523,2,FALSE),""))))))))))</f>
        <v>28</v>
      </c>
      <c r="AX44" s="119">
        <f>IF($AE44=2013,VLOOKUP(Brut!AW44,Semaines!$A$2:$L$523,12,FALSE),IF($AE44=2014,VLOOKUP(Brut!AW44,Semaines!$B$2:$L$523,11,FALSE),IF($AE44=2015,VLOOKUP(Brut!AW44,Semaines!$C$2:$L$523,10,FALSE),IF($AE44=2016,VLOOKUP(Brut!AW44,Semaines!$D$2:$L$523,9,FALSE),IF($AE44=2017,VLOOKUP(Brut!AW44,Semaines!$E$2:$L$523,8,FALSE),IF($AE44=2018,VLOOKUP(Brut!AW44,Semaines!$F$2:$L$523,7,FALSE),IF($AE44=2019,VLOOKUP(Brut!AW44,Semaines!$G$2:$L$523,6,FALSE),IF($AE44=2020,VLOOKUP(Brut!AW44,Semaines!$H$2:$L$523,5,FALSE),IF($AE44=2021,VLOOKUP(Brut!AW44,Semaines!$I$2:$L$523,4,FALSE),IF($AE44=2022,VLOOKUP(Brut!AW44,Semaines!$J$2:$L$523,3,FALSE),""))))))))))</f>
        <v>2019</v>
      </c>
      <c r="AY44" s="134"/>
      <c r="AZ44" s="133"/>
      <c r="BA44" s="118">
        <f>IF($AE44=2013,VLOOKUP(Brut!BA44,Semaines!$A$2:$L$523,11,FALSE),IF($AE44=2014,VLOOKUP(Brut!BA44,Semaines!$B$2:$L$523,10,FALSE),IF($AE44=2015,VLOOKUP(Brut!BA44,Semaines!$C$2:$L$523,9,FALSE),IF($AE44=2016,VLOOKUP(Brut!BA44,Semaines!$D$2:$L$523,8,FALSE),IF($AE44=2017,VLOOKUP(Brut!BA44,Semaines!$E$2:$L$523,7,FALSE),IF($AE44=2018,VLOOKUP(Brut!BA44,Semaines!$F$2:$L$523,6,FALSE),IF($AE44=2019,VLOOKUP(Brut!BA44,Semaines!$G$2:$L$523,5,FALSE),IF($AE44=2020,VLOOKUP(Brut!BA44,Semaines!$H$2:$L$523,4,FALSE),IF($AE44=2021,VLOOKUP(Brut!BA44,Semaines!$I$2:$L$523,3,FALSE),IF($AE44=2022,VLOOKUP(Brut!BA44,Semaines!$J$2:$L$523,2,FALSE),""))))))))))</f>
        <v>30</v>
      </c>
      <c r="BB44" s="119">
        <f>IF($AE44=2013,VLOOKUP(Brut!BA44,Semaines!$A$2:$L$523,12,FALSE),IF($AE44=2014,VLOOKUP(Brut!BA44,Semaines!$B$2:$L$523,11,FALSE),IF($AE44=2015,VLOOKUP(Brut!BA44,Semaines!$C$2:$L$523,10,FALSE),IF($AE44=2016,VLOOKUP(Brut!BA44,Semaines!$D$2:$L$523,9,FALSE),IF($AE44=2017,VLOOKUP(Brut!BA44,Semaines!$E$2:$L$523,8,FALSE),IF($AE44=2018,VLOOKUP(Brut!BA44,Semaines!$F$2:$L$523,7,FALSE),IF($AE44=2019,VLOOKUP(Brut!BA44,Semaines!$G$2:$L$523,6,FALSE),IF($AE44=2020,VLOOKUP(Brut!BA44,Semaines!$H$2:$L$523,5,FALSE),IF($AE44=2021,VLOOKUP(Brut!BA44,Semaines!$I$2:$L$523,4,FALSE),IF($AE44=2022,VLOOKUP(Brut!BA44,Semaines!$J$2:$L$523,3,FALSE),""))))))))))</f>
        <v>2019</v>
      </c>
      <c r="BC44" s="134"/>
      <c r="BD44" s="133"/>
      <c r="BE44" s="118">
        <f>IF($AE44=2013,VLOOKUP(Brut!BE44,Semaines!$A$2:$L$523,11,FALSE),IF($AE44=2014,VLOOKUP(Brut!BE44,Semaines!$B$2:$L$523,10,FALSE),IF($AE44=2015,VLOOKUP(Brut!BE44,Semaines!$C$2:$L$523,9,FALSE),IF($AE44=2016,VLOOKUP(Brut!BE44,Semaines!$D$2:$L$523,8,FALSE),IF($AE44=2017,VLOOKUP(Brut!BE44,Semaines!$E$2:$L$523,7,FALSE),IF($AE44=2018,VLOOKUP(Brut!BE44,Semaines!$F$2:$L$523,6,FALSE),IF($AE44=2019,VLOOKUP(Brut!BE44,Semaines!$G$2:$L$523,5,FALSE),IF($AE44=2020,VLOOKUP(Brut!BE44,Semaines!$H$2:$L$523,4,FALSE),IF($AE44=2021,VLOOKUP(Brut!BE44,Semaines!$I$2:$L$523,3,FALSE),IF($AE44=2022,VLOOKUP(Brut!BE44,Semaines!$J$2:$L$523,2,FALSE),""))))))))))</f>
        <v>32</v>
      </c>
      <c r="BF44" s="119">
        <f>IF($AE44=2013,VLOOKUP(Brut!BE44,Semaines!$A$2:$L$523,12,FALSE),IF($AE44=2014,VLOOKUP(Brut!BE44,Semaines!$B$2:$L$523,11,FALSE),IF($AE44=2015,VLOOKUP(Brut!BE44,Semaines!$C$2:$L$523,10,FALSE),IF($AE44=2016,VLOOKUP(Brut!BE44,Semaines!$D$2:$L$523,9,FALSE),IF($AE44=2017,VLOOKUP(Brut!BE44,Semaines!$E$2:$L$523,8,FALSE),IF($AE44=2018,VLOOKUP(Brut!BE44,Semaines!$F$2:$L$523,7,FALSE),IF($AE44=2019,VLOOKUP(Brut!BE44,Semaines!$G$2:$L$523,6,FALSE),IF($AE44=2020,VLOOKUP(Brut!BE44,Semaines!$H$2:$L$523,5,FALSE),IF($AE44=2021,VLOOKUP(Brut!BE44,Semaines!$I$2:$L$523,4,FALSE),IF($AE44=2022,VLOOKUP(Brut!BE44,Semaines!$J$2:$L$523,3,FALSE),""))))))))))</f>
        <v>2019</v>
      </c>
      <c r="BG44" s="134"/>
      <c r="BH44" s="133"/>
      <c r="BI44" s="130">
        <f>IF(Import!AM34=0,"",Import!AM34)</f>
        <v>43713</v>
      </c>
      <c r="BJ44" s="118">
        <f t="array" ref="BJ44">IFERROR(IF(BI44="",IF(BG44="",IF(BE44="","",IF($AE44=2013,VLOOKUP(Brut!BE44+1,Semaines!$A$2:$L$523,11,FALSE),IF($AE44=2014,VLOOKUP(Brut!BE44+1,Semaines!$B$2:$L$523,10,FALSE),IF($AE44=2015,VLOOKUP(Brut!BE44+1,Semaines!$C$2:$L$523,9,FALSE),IF($AE44=2016,VLOOKUP(Brut!BE44+1,Semaines!$D$2:$L$523,8,FALSE),IF($AE44=2017,VLOOKUP(Brut!BE44+1,Semaines!$E$2:$L$523,7,FALSE),IF($AE44=2018,VLOOKUP(Brut!BE44+1,Semaines!$F$2:$L$523,6,FALSE),IF($AE44=2019,VLOOKUP(Brut!BE44+1,Semaines!$G$2:$L$523,5,FALSE),IF($AE44=2020,VLOOKUP(Brut!BE44+1,Semaines!$H$2:$L$523,4,FALSE),IF($AE44=2021,VLOOKUP(Brut!BE44+1,Semaines!$I$2:$L$523,3,FALSE),IF($AE44=2022,VLOOKUP(Brut!BE44+1,Semaines!$J$2:$L$523,2,FALSE),""))))))))))),IF(BH44="",IF($AE44=2013,VLOOKUP(Brut!BE44+1,Semaines!$A$2:$L$523,11,FALSE),IF($AE44=2014,VLOOKUP(Brut!BE44+1,Semaines!$B$2:$L$523,10,FALSE),IF($AE44=2015,VLOOKUP(Brut!BE44+1,Semaines!$C$2:$L$523,9,FALSE),IF($AE44=2016,VLOOKUP(Brut!BE44+1,Semaines!$D$2:$L$523,8,FALSE),IF($AE44=2017,VLOOKUP(Brut!BE44+1,Semaines!$E$2:$L$523,7,FALSE),IF($AE44=2018,VLOOKUP(Brut!BE44+1,Semaines!$F$2:$L$523,6,FALSE),IF($AE44=2019,VLOOKUP(Brut!BE44+1,Semaines!$G$2:$L$523,5,FALSE),IF($AE44=2020,VLOOKUP(Brut!BE44+1,Semaines!$H$2:$L$523,4,FALSE),IF($AE44=2021,VLOOKUP(Brut!BE44+1,Semaines!$I$2:$L$523,3,FALSE),IF($AE44=2022,VLOOKUP(Brut!BE44+1,Semaines!$J$2:$L$523,2,FALSE),"")))))))))),IF($AE44=2013,VLOOKUP(Brut!BG44+1,Semaines!$A$2:$L$523,11,FALSE),IF($AE44=2014,VLOOKUP(Brut!BG44+1,Semaines!$B$2:$L$523,10,FALSE),IF($AE44=2015,VLOOKUP(Brut!BG44+1,Semaines!$C$2:$L$523,9,FALSE),IF($AE44=2016,VLOOKUP(Brut!BG44+1,Semaines!$D$2:$L$523,8,FALSE),IF($AE44=2017,VLOOKUP(Brut!BG44+1,Semaines!$E$2:$L$523,7,FALSE),IF($AE44=2018,VLOOKUP(Brut!BG44+1,Semaines!$F$2:$L$523,6,FALSE),IF($AE44=2019,VLOOKUP(Brut!BG44+1,Semaines!$G$2:$L$523,5,FALSE),IF($AE44=2020,VLOOKUP(Brut!BG44+1,Semaines!$H$2:$L$523,4,FALSE),IF($AE44=2021,VLOOKUP(Brut!BG44+1,Semaines!$I$2:$L$523,3,FALSE),IF($AE44=2022,VLOOKUP(Brut!BG44+1,Semaines!$J$2:$L$523,2,FALSE),"")))))))))))),_xlfn.ISOWEEKNUM(BI44)),"")</f>
        <v>36</v>
      </c>
      <c r="BK44" s="119">
        <f>IF(BI44="",IF(BH44="",IF(BF44="","",IF($AE44=2013,VLOOKUP(Brut!BJ44,Semaines!$A$2:$L$523,12,FALSE),IF($AE44=2014,VLOOKUP(Brut!BJ44,Semaines!$B$2:$L$523,11,FALSE),IF($AE44=2015,VLOOKUP(Brut!BJ44,Semaines!$C$2:$L$523,10,FALSE),IF($AE44=2016,VLOOKUP(Brut!BJ44,Semaines!$D$2:$L$523,9,FALSE),IF($AE44=2017,VLOOKUP(Brut!BJ44,Semaines!$E$2:$L$523,8,FALSE),IF($AE44=2018,VLOOKUP(Brut!BJ44,Semaines!$F$2:$L$523,7,FALSE),IF($AE44=2019,VLOOKUP(Brut!BJ44,Semaines!$G$2:$L$523,6,FALSE),IF($AE44=2020,VLOOKUP(Brut!BJ44,Semaines!$H$2:$L$523,5,FALSE),IF($AE44=2021,VLOOKUP(Brut!BJ44,Semaines!$I$2:$L$523,4,FALSE),IF($AE44=2022,VLOOKUP(Brut!BJ44,Semaines!$J$2:$L$523,3,FALSE),""))))))))))),IF(BG44="",IF($AE44=2013,VLOOKUP(Brut!BJ44,Semaines!$A$2:$L$523,12,FALSE),IF($AE44=2014,VLOOKUP(Brut!BJ44,Semaines!$B$2:$L$523,11,FALSE),IF($AE44=2015,VLOOKUP(Brut!BJ44,Semaines!$C$2:$L$523,10,FALSE),IF($AE44=2016,VLOOKUP(Brut!BJ44,Semaines!$D$2:$L$523,9,FALSE),IF($AE44=2017,VLOOKUP(Brut!BJ44,Semaines!$E$2:$L$523,8,FALSE),IF($AE44=2018,VLOOKUP(Brut!BJ44,Semaines!$F$2:$L$523,7,FALSE),IF($AE44=2019,VLOOKUP(Brut!BJ44,Semaines!$G$2:$L$523,6,FALSE),IF($AE44=2020,VLOOKUP(Brut!BJ44,Semaines!$H$2:$L$523,5,FALSE),IF($AE44=2021,VLOOKUP(Brut!BJ44,Semaines!$I$2:$L$523,4,FALSE),IF($AE44=2022,VLOOKUP(Brut!BJ44,Semaines!$J$2:$L$523,3,FALSE),"")))))))))),IF(BF44="","",IF($AE44=2013,VLOOKUP(Brut!BJ44,Semaines!$A$2:$L$523,12,FALSE),IF($AE44=2014,VLOOKUP(Brut!BJ44,Semaines!$B$2:$L$523,11,FALSE),IF($AE44=2015,VLOOKUP(Brut!BJ44,Semaines!$C$2:$L$523,10,FALSE),IF($AE44=2016,VLOOKUP(Brut!BJ44,Semaines!$D$2:$L$523,9,FALSE),IF($AE44=2017,VLOOKUP(Brut!BJ44,Semaines!$E$2:$L$523,8,FALSE),IF($AE44=2018,VLOOKUP(Brut!BJ44,Semaines!$F$2:$L$523,7,FALSE),IF($AE44=2019,VLOOKUP(Brut!BJ44,Semaines!$G$2:$L$523,6,FALSE),IF($AE44=2020,VLOOKUP(Brut!BJ44,Semaines!$H$2:$L$523,5,FALSE),IF($AE44=2021,VLOOKUP(Brut!BJ44,Semaines!$I$2:$L$523,4,FALSE),IF($AE44=2022,VLOOKUP(Brut!BJ44,Semaines!$J$2:$L$523,3,FALSE),""))))))))))))),IF(AND(MONTH(BI44)=12,_xlfn.ISOWEEKNUM(BI44)=1),YEAR(BI44)+1,YEAR(BI44)))</f>
        <v>2019</v>
      </c>
      <c r="BL44" s="132"/>
      <c r="BM44" s="133"/>
      <c r="BN44" s="118">
        <f>IF($AE44=2013,VLOOKUP(Brut!BN44,Semaines!$A$2:$L$523,11,FALSE),IF($AE44=2014,VLOOKUP(Brut!BN44,Semaines!$B$2:$L$523,10,FALSE),IF($AE44=2015,VLOOKUP(Brut!BN44,Semaines!$C$2:$L$523,9,FALSE),IF($AE44=2016,VLOOKUP(Brut!BN44,Semaines!$D$2:$L$523,8,FALSE),IF($AE44=2017,VLOOKUP(Brut!BN44,Semaines!$E$2:$L$523,7,FALSE),IF($AE44=2018,VLOOKUP(Brut!BN44,Semaines!$F$2:$L$523,6,FALSE),IF($AE44=2019,VLOOKUP(Brut!BN44,Semaines!$G$2:$L$523,5,FALSE),IF($AE44=2020,VLOOKUP(Brut!BN44,Semaines!$H$2:$L$523,4,FALSE),IF($AE44=2021,VLOOKUP(Brut!BN44,Semaines!$I$2:$L$523,3,FALSE),IF($AE44=2022,VLOOKUP(Brut!BN44,Semaines!$J$2:$L$523,2,FALSE),""))))))))))</f>
        <v>33</v>
      </c>
      <c r="BO44" s="119">
        <f>IF($AE44=2013,VLOOKUP(Brut!BN44,Semaines!$A$2:$L$523,12,FALSE),IF($AE44=2014,VLOOKUP(Brut!BN44,Semaines!$B$2:$L$523,11,FALSE),IF($AE44=2015,VLOOKUP(Brut!BN44,Semaines!$C$2:$L$523,10,FALSE),IF($AE44=2016,VLOOKUP(Brut!BN44,Semaines!$D$2:$L$523,9,FALSE),IF($AE44=2017,VLOOKUP(Brut!BN44,Semaines!$E$2:$L$523,8,FALSE),IF($AE44=2018,VLOOKUP(Brut!BN44,Semaines!$F$2:$L$523,7,FALSE),IF($AE44=2019,VLOOKUP(Brut!BN44,Semaines!$G$2:$L$523,6,FALSE),IF($AE44=2020,VLOOKUP(Brut!BN44,Semaines!$H$2:$L$523,5,FALSE),IF($AE44=2021,VLOOKUP(Brut!BN44,Semaines!$I$2:$L$523,4,FALSE),IF($AE44=2022,VLOOKUP(Brut!BN44,Semaines!$J$2:$L$523,3,FALSE),""))))))))))</f>
        <v>2019</v>
      </c>
      <c r="BP44" s="134"/>
      <c r="BQ44" s="133"/>
      <c r="BR44" s="208"/>
      <c r="BS44" s="118">
        <f>IF($AE44=2013,VLOOKUP(Brut!BS44,Semaines!$A$2:$L$523,11,FALSE),IF($AE44=2014,VLOOKUP(Brut!BS44,Semaines!$B$2:$L$523,10,FALSE),IF($AE44=2015,VLOOKUP(Brut!BS44,Semaines!$C$2:$L$523,9,FALSE),IF($AE44=2016,VLOOKUP(Brut!BS44,Semaines!$D$2:$L$523,8,FALSE),IF($AE44=2017,VLOOKUP(Brut!BS44,Semaines!$E$2:$L$523,7,FALSE),IF($AE44=2018,VLOOKUP(Brut!BS44,Semaines!$F$2:$L$523,6,FALSE),IF($AE44=2019,VLOOKUP(Brut!BS44,Semaines!$G$2:$L$523,5,FALSE),IF($AE44=2020,VLOOKUP(Brut!BS44,Semaines!$H$2:$L$523,4,FALSE),IF($AE44=2021,VLOOKUP(Brut!BS44,Semaines!$I$2:$L$523,3,FALSE),IF($AE44=2022,VLOOKUP(Brut!BS44,Semaines!$J$2:$L$523,2,FALSE),""))))))))))</f>
        <v>35</v>
      </c>
      <c r="BT44" s="119">
        <f>IF($AE44=2013,VLOOKUP(Brut!BS44,Semaines!$A$2:$L$523,12,FALSE),IF($AE44=2014,VLOOKUP(Brut!BS44,Semaines!$B$2:$L$523,11,FALSE),IF($AE44=2015,VLOOKUP(Brut!BS44,Semaines!$C$2:$L$523,10,FALSE),IF($AE44=2016,VLOOKUP(Brut!BS44,Semaines!$D$2:$L$523,9,FALSE),IF($AE44=2017,VLOOKUP(Brut!BS44,Semaines!$E$2:$L$523,8,FALSE),IF($AE44=2018,VLOOKUP(Brut!BS44,Semaines!$F$2:$L$523,7,FALSE),IF($AE44=2019,VLOOKUP(Brut!BS44,Semaines!$G$2:$L$523,6,FALSE),IF($AE44=2020,VLOOKUP(Brut!BS44,Semaines!$H$2:$L$523,5,FALSE),IF($AE44=2021,VLOOKUP(Brut!BS44,Semaines!$I$2:$L$523,4,FALSE),IF($AE44=2022,VLOOKUP(Brut!BS44,Semaines!$J$2:$L$523,3,FALSE),""))))))))))</f>
        <v>2019</v>
      </c>
      <c r="BU44" s="134"/>
      <c r="BV44" s="133"/>
      <c r="BW44" s="208"/>
      <c r="BX44" s="118">
        <f>IF($AE44=2013,VLOOKUP(Brut!BX44,Semaines!$A$2:$L$523,11,FALSE),IF($AE44=2014,VLOOKUP(Brut!BX44,Semaines!$B$2:$L$523,10,FALSE),IF($AE44=2015,VLOOKUP(Brut!BX44,Semaines!$C$2:$L$523,9,FALSE),IF($AE44=2016,VLOOKUP(Brut!BX44,Semaines!$D$2:$L$523,8,FALSE),IF($AE44=2017,VLOOKUP(Brut!BX44,Semaines!$E$2:$L$523,7,FALSE),IF($AE44=2018,VLOOKUP(Brut!BX44,Semaines!$F$2:$L$523,6,FALSE),IF($AE44=2019,VLOOKUP(Brut!BX44,Semaines!$G$2:$L$523,5,FALSE),IF($AE44=2020,VLOOKUP(Brut!BX44,Semaines!$H$2:$L$523,4,FALSE),IF($AE44=2021,VLOOKUP(Brut!BX44,Semaines!$I$2:$L$523,3,FALSE),IF($AE44=2022,VLOOKUP(Brut!BX44,Semaines!$J$2:$L$523,2,FALSE),""))))))))))</f>
        <v>37</v>
      </c>
      <c r="BY44" s="119">
        <f>IF($AE44=2013,VLOOKUP(Brut!BX44,Semaines!$A$2:$L$523,12,FALSE),IF($AE44=2014,VLOOKUP(Brut!BX44,Semaines!$B$2:$L$523,11,FALSE),IF($AE44=2015,VLOOKUP(Brut!BX44,Semaines!$C$2:$L$523,10,FALSE),IF($AE44=2016,VLOOKUP(Brut!BX44,Semaines!$D$2:$L$523,9,FALSE),IF($AE44=2017,VLOOKUP(Brut!BX44,Semaines!$E$2:$L$523,8,FALSE),IF($AE44=2018,VLOOKUP(Brut!BX44,Semaines!$F$2:$L$523,7,FALSE),IF($AE44=2019,VLOOKUP(Brut!BX44,Semaines!$G$2:$L$523,6,FALSE),IF($AE44=2020,VLOOKUP(Brut!BX44,Semaines!$H$2:$L$523,5,FALSE),IF($AE44=2021,VLOOKUP(Brut!BX44,Semaines!$I$2:$L$523,4,FALSE),IF($AE44=2022,VLOOKUP(Brut!BX44,Semaines!$J$2:$L$523,3,FALSE),""))))))))))</f>
        <v>2019</v>
      </c>
      <c r="BZ44" s="134"/>
      <c r="CA44" s="133"/>
      <c r="CB44" s="130">
        <f>IF(Import!AQ34=0,"",Import!AQ34)</f>
        <v>43767</v>
      </c>
      <c r="CC44" s="118">
        <f t="array" ref="CC44">IFERROR(IF(CB44="",IF(BZ44="",IF(BX44="","",IF($AE44=2013,VLOOKUP(Brut!BX44+1,Semaines!$A$2:$L$523,11,FALSE),IF($AE44=2014,VLOOKUP(Brut!BX44+1,Semaines!$B$2:$L$523,10,FALSE),IF($AE44=2015,VLOOKUP(Brut!BX44+1,Semaines!$C$2:$L$523,9,FALSE),IF($AE44=2016,VLOOKUP(Brut!BX44+1,Semaines!$D$2:$L$523,8,FALSE),IF($AE44=2017,VLOOKUP(Brut!BX44+1,Semaines!$E$2:$L$523,7,FALSE),IF($AE44=2018,VLOOKUP(Brut!BX44+1,Semaines!$F$2:$L$523,6,FALSE),IF($AE44=2019,VLOOKUP(Brut!BX44+1,Semaines!$G$2:$L$523,5,FALSE),IF($AE44=2020,VLOOKUP(Brut!BX44+1,Semaines!$H$2:$L$523,4,FALSE),IF($AE44=2021,VLOOKUP(Brut!BX44+1,Semaines!$I$2:$L$523,3,FALSE),IF($AE44=2022,VLOOKUP(Brut!BX44+1,Semaines!$J$2:$L$523,2,FALSE),""))))))))))),IF(CA44="",IF($AE44=2013,VLOOKUP(Brut!BX44+1,Semaines!$A$2:$L$523,11,FALSE),IF($AE44=2014,VLOOKUP(Brut!BX44+1,Semaines!$B$2:$L$523,10,FALSE),IF($AE44=2015,VLOOKUP(Brut!BX44+1,Semaines!$C$2:$L$523,9,FALSE),IF($AE44=2016,VLOOKUP(Brut!BX44+1,Semaines!$D$2:$L$523,8,FALSE),IF($AE44=2017,VLOOKUP(Brut!BX44+1,Semaines!$E$2:$L$523,7,FALSE),IF($AE44=2018,VLOOKUP(Brut!BX44+1,Semaines!$F$2:$L$523,6,FALSE),IF($AE44=2019,VLOOKUP(Brut!BX44+1,Semaines!$G$2:$L$523,5,FALSE),IF($AE44=2020,VLOOKUP(Brut!BX44+1,Semaines!$H$2:$L$523,4,FALSE),IF($AE44=2021,VLOOKUP(Brut!BX44+1,Semaines!$I$2:$L$523,3,FALSE),IF($AE44=2022,VLOOKUP(Brut!BX44+1,Semaines!$J$2:$L$523,2,FALSE),"")))))))))),IF($AE44=2013,VLOOKUP(Brut!BZ44+1,Semaines!$A$2:$L$523,11,FALSE),IF($AE44=2014,VLOOKUP(Brut!BZ44+1,Semaines!$B$2:$L$523,10,FALSE),IF($AE44=2015,VLOOKUP(Brut!BZ44+1,Semaines!$C$2:$L$523,9,FALSE),IF($AE44=2016,VLOOKUP(Brut!BZ44+1,Semaines!$D$2:$L$523,8,FALSE),IF($AE44=2017,VLOOKUP(Brut!BZ44+1,Semaines!$E$2:$L$523,7,FALSE),IF($AE44=2018,VLOOKUP(Brut!BZ44+1,Semaines!$F$2:$L$523,6,FALSE),IF($AE44=2019,VLOOKUP(Brut!BZ44+1,Semaines!$G$2:$L$523,5,FALSE),IF($AE44=2020,VLOOKUP(Brut!BZ44+1,Semaines!$H$2:$L$523,4,FALSE),IF($AE44=2021,VLOOKUP(Brut!BZ44+1,Semaines!$I$2:$L$523,3,FALSE),IF($AE44=2022,VLOOKUP(Brut!BZ44+1,Semaines!$J$2:$L$523,2,FALSE),"")))))))))))),_xlfn.ISOWEEKNUM(CB44)),"")</f>
        <v>44</v>
      </c>
      <c r="CD44" s="119">
        <f>IF(CB44="",IF(CA44="",IF(BY44="","",IF($AE44=2013,VLOOKUP(Brut!CC44,Semaines!$A$2:$L$523,12,FALSE),IF($AE44=2014,VLOOKUP(Brut!CC44,Semaines!$B$2:$L$523,11,FALSE),IF($AE44=2015,VLOOKUP(Brut!CC44,Semaines!$C$2:$L$523,10,FALSE),IF($AE44=2016,VLOOKUP(Brut!CC44,Semaines!$D$2:$L$523,9,FALSE),IF($AE44=2017,VLOOKUP(Brut!CC44,Semaines!$E$2:$L$523,8,FALSE),IF($AE44=2018,VLOOKUP(Brut!CC44,Semaines!$F$2:$L$523,7,FALSE),IF($AE44=2019,VLOOKUP(Brut!CC44,Semaines!$G$2:$L$523,6,FALSE),IF($AE44=2020,VLOOKUP(Brut!CC44,Semaines!$H$2:$L$523,5,FALSE),IF($AE44=2021,VLOOKUP(Brut!CC44,Semaines!$I$2:$L$523,4,FALSE),IF($AE44=2022,VLOOKUP(Brut!CC44,Semaines!$J$2:$L$523,3,FALSE),""))))))))))),IF(BZ44="",IF($AE44=2013,VLOOKUP(Brut!CC44,Semaines!$A$2:$L$523,12,FALSE),IF($AE44=2014,VLOOKUP(Brut!CC44,Semaines!$B$2:$L$523,11,FALSE),IF($AE44=2015,VLOOKUP(Brut!CC44,Semaines!$C$2:$L$523,10,FALSE),IF($AE44=2016,VLOOKUP(Brut!CC44,Semaines!$D$2:$L$523,9,FALSE),IF($AE44=2017,VLOOKUP(Brut!CC44,Semaines!$E$2:$L$523,8,FALSE),IF($AE44=2018,VLOOKUP(Brut!CC44,Semaines!$F$2:$L$523,7,FALSE),IF($AE44=2019,VLOOKUP(Brut!CC44,Semaines!$G$2:$L$523,6,FALSE),IF($AE44=2020,VLOOKUP(Brut!CC44,Semaines!$H$2:$L$523,5,FALSE),IF($AE44=2021,VLOOKUP(Brut!CC44,Semaines!$I$2:$L$523,4,FALSE),IF($AE44=2022,VLOOKUP(Brut!CC44,Semaines!$J$2:$L$523,3,FALSE),"")))))))))),IF(BY44="","",IF($AE44=2013,VLOOKUP(Brut!CC44,Semaines!$A$2:$L$523,12,FALSE),IF($AE44=2014,VLOOKUP(Brut!CC44,Semaines!$B$2:$L$523,11,FALSE),IF($AE44=2015,VLOOKUP(Brut!CC44,Semaines!$C$2:$L$523,10,FALSE),IF($AE44=2016,VLOOKUP(Brut!CC44,Semaines!$D$2:$L$523,9,FALSE),IF($AE44=2017,VLOOKUP(Brut!CC44,Semaines!$E$2:$L$523,8,FALSE),IF($AE44=2018,VLOOKUP(Brut!CC44,Semaines!$F$2:$L$523,7,FALSE),IF($AE44=2019,VLOOKUP(Brut!CC44,Semaines!$G$2:$L$523,6,FALSE),IF($AE44=2020,VLOOKUP(Brut!CC44,Semaines!$H$2:$L$523,5,FALSE),IF($AE44=2021,VLOOKUP(Brut!CC44,Semaines!$I$2:$L$523,4,FALSE),IF($AE44=2022,VLOOKUP(Brut!CC44,Semaines!$J$2:$L$523,3,FALSE),""))))))))))))),IF(AND(MONTH(CB44)=12,_xlfn.ISOWEEKNUM(CB44)=1),YEAR(CB44)+1,YEAR(CB44)))</f>
        <v>2019</v>
      </c>
      <c r="CE44" s="132"/>
      <c r="CF44" s="133"/>
      <c r="CG44" s="118">
        <f>IF($AE44=2013,VLOOKUP(Brut!CG44,Semaines!$A$2:$L$523,11,FALSE),IF($AE44=2014,VLOOKUP(Brut!CG44,Semaines!$B$2:$L$523,10,FALSE),IF($AE44=2015,VLOOKUP(Brut!CG44,Semaines!$C$2:$L$523,9,FALSE),IF($AE44=2016,VLOOKUP(Brut!CG44,Semaines!$D$2:$L$523,8,FALSE),IF($AE44=2017,VLOOKUP(Brut!CG44,Semaines!$E$2:$L$523,7,FALSE),IF($AE44=2018,VLOOKUP(Brut!CG44,Semaines!$F$2:$L$523,6,FALSE),IF($AE44=2019,VLOOKUP(Brut!CG44,Semaines!$G$2:$L$523,5,FALSE),IF($AE44=2020,VLOOKUP(Brut!CG44,Semaines!$H$2:$L$523,4,FALSE),IF($AE44=2021,VLOOKUP(Brut!CG44,Semaines!$I$2:$L$523,3,FALSE),IF($AE44=2022,VLOOKUP(Brut!CG44,Semaines!$J$2:$L$523,2,FALSE),""))))))))))</f>
        <v>38</v>
      </c>
      <c r="CH44" s="119">
        <f>IF($AE44=2013,VLOOKUP(Brut!CG44,Semaines!$A$2:$L$523,12,FALSE),IF($AE44=2014,VLOOKUP(Brut!CG44,Semaines!$B$2:$L$523,11,FALSE),IF($AE44=2015,VLOOKUP(Brut!CG44,Semaines!$C$2:$L$523,10,FALSE),IF($AE44=2016,VLOOKUP(Brut!CG44,Semaines!$D$2:$L$523,9,FALSE),IF($AE44=2017,VLOOKUP(Brut!CG44,Semaines!$E$2:$L$523,8,FALSE),IF($AE44=2018,VLOOKUP(Brut!CG44,Semaines!$F$2:$L$523,7,FALSE),IF($AE44=2019,VLOOKUP(Brut!CG44,Semaines!$G$2:$L$523,6,FALSE),IF($AE44=2020,VLOOKUP(Brut!CG44,Semaines!$H$2:$L$523,5,FALSE),IF($AE44=2021,VLOOKUP(Brut!CG44,Semaines!$I$2:$L$523,4,FALSE),IF($AE44=2022,VLOOKUP(Brut!CG44,Semaines!$J$2:$L$523,3,FALSE),""))))))))))</f>
        <v>2019</v>
      </c>
      <c r="CI44" s="134"/>
      <c r="CJ44" s="133"/>
      <c r="CK44" s="208"/>
      <c r="CL44" s="118">
        <f>IF($AE44=2013,VLOOKUP(Brut!CL44,Semaines!$A$2:$L$523,11,FALSE),IF($AE44=2014,VLOOKUP(Brut!CL44,Semaines!$B$2:$L$523,10,FALSE),IF($AE44=2015,VLOOKUP(Brut!CL44,Semaines!$C$2:$L$523,9,FALSE),IF($AE44=2016,VLOOKUP(Brut!CL44,Semaines!$D$2:$L$523,8,FALSE),IF($AE44=2017,VLOOKUP(Brut!CL44,Semaines!$E$2:$L$523,7,FALSE),IF($AE44=2018,VLOOKUP(Brut!CL44,Semaines!$F$2:$L$523,6,FALSE),IF($AE44=2019,VLOOKUP(Brut!CL44,Semaines!$G$2:$L$523,5,FALSE),IF($AE44=2020,VLOOKUP(Brut!CL44,Semaines!$H$2:$L$523,4,FALSE),IF($AE44=2021,VLOOKUP(Brut!CL44,Semaines!$I$2:$L$523,3,FALSE),IF($AE44=2022,VLOOKUP(Brut!CL44,Semaines!$J$2:$L$523,2,FALSE),""))))))))))</f>
        <v>39</v>
      </c>
      <c r="CM44" s="119">
        <f>IF($AE44=2013,VLOOKUP(Brut!CL44,Semaines!$A$2:$L$523,12,FALSE),IF($AE44=2014,VLOOKUP(Brut!CL44,Semaines!$B$2:$L$523,11,FALSE),IF($AE44=2015,VLOOKUP(Brut!CL44,Semaines!$C$2:$L$523,10,FALSE),IF($AE44=2016,VLOOKUP(Brut!CL44,Semaines!$D$2:$L$523,9,FALSE),IF($AE44=2017,VLOOKUP(Brut!CL44,Semaines!$E$2:$L$523,8,FALSE),IF($AE44=2018,VLOOKUP(Brut!CL44,Semaines!$F$2:$L$523,7,FALSE),IF($AE44=2019,VLOOKUP(Brut!CL44,Semaines!$G$2:$L$523,6,FALSE),IF($AE44=2020,VLOOKUP(Brut!CL44,Semaines!$H$2:$L$523,5,FALSE),IF($AE44=2021,VLOOKUP(Brut!CL44,Semaines!$I$2:$L$523,4,FALSE),IF($AE44=2022,VLOOKUP(Brut!CL44,Semaines!$J$2:$L$523,3,FALSE),""))))))))))</f>
        <v>2019</v>
      </c>
      <c r="CN44" s="134"/>
      <c r="CO44" s="133"/>
      <c r="CP44" s="118">
        <f>IF($AE44=2013,VLOOKUP(Brut!CP44,Semaines!$A$2:$L$523,11,FALSE),IF($AE44=2014,VLOOKUP(Brut!CP44,Semaines!$B$2:$L$523,10,FALSE),IF($AE44=2015,VLOOKUP(Brut!CP44,Semaines!$C$2:$L$523,9,FALSE),IF($AE44=2016,VLOOKUP(Brut!CP44,Semaines!$D$2:$L$523,8,FALSE),IF($AE44=2017,VLOOKUP(Brut!CP44,Semaines!$E$2:$L$523,7,FALSE),IF($AE44=2018,VLOOKUP(Brut!CP44,Semaines!$F$2:$L$523,6,FALSE),IF($AE44=2019,VLOOKUP(Brut!CP44,Semaines!$G$2:$L$523,5,FALSE),IF($AE44=2020,VLOOKUP(Brut!CP44,Semaines!$H$2:$L$523,4,FALSE),IF($AE44=2021,VLOOKUP(Brut!CP44,Semaines!$I$2:$L$523,3,FALSE),IF($AE44=2022,VLOOKUP(Brut!CP44,Semaines!$J$2:$L$523,2,FALSE),""))))))))))</f>
        <v>39</v>
      </c>
      <c r="CQ44" s="119">
        <f>IF($AE44=2013,VLOOKUP(Brut!CP44,Semaines!$A$2:$L$523,12,FALSE),IF($AE44=2014,VLOOKUP(Brut!CP44,Semaines!$B$2:$L$523,11,FALSE),IF($AE44=2015,VLOOKUP(Brut!CP44,Semaines!$C$2:$L$523,10,FALSE),IF($AE44=2016,VLOOKUP(Brut!CP44,Semaines!$D$2:$L$523,9,FALSE),IF($AE44=2017,VLOOKUP(Brut!CP44,Semaines!$E$2:$L$523,8,FALSE),IF($AE44=2018,VLOOKUP(Brut!CP44,Semaines!$F$2:$L$523,7,FALSE),IF($AE44=2019,VLOOKUP(Brut!CP44,Semaines!$G$2:$L$523,6,FALSE),IF($AE44=2020,VLOOKUP(Brut!CP44,Semaines!$H$2:$L$523,5,FALSE),IF($AE44=2021,VLOOKUP(Brut!CP44,Semaines!$I$2:$L$523,4,FALSE),IF($AE44=2022,VLOOKUP(Brut!CP44,Semaines!$J$2:$L$523,3,FALSE),""))))))))))</f>
        <v>2019</v>
      </c>
      <c r="CR44" s="134"/>
      <c r="CS44" s="133"/>
      <c r="CT44" s="208"/>
      <c r="CU44" s="118">
        <f>IF($AE44=2013,VLOOKUP(Brut!CV44,Semaines!$A$2:$L$523,11,FALSE),IF($AE44=2014,VLOOKUP(Brut!CV44,Semaines!$B$2:$L$523,10,FALSE),IF($AE44=2015,VLOOKUP(Brut!CV44,Semaines!$C$2:$L$523,9,FALSE),IF($AE44=2016,VLOOKUP(Brut!CV44,Semaines!$D$2:$L$523,8,FALSE),IF($AE44=2017,VLOOKUP(Brut!CV44,Semaines!$E$2:$L$523,7,FALSE),IF($AE44=2018,VLOOKUP(Brut!CV44,Semaines!$F$2:$L$523,6,FALSE),IF($AE44=2019,VLOOKUP(Brut!CV44,Semaines!$G$2:$L$523,5,FALSE),IF($AE44=2020,VLOOKUP(Brut!CV44,Semaines!$H$2:$L$523,4,FALSE),IF($AE44=2021,VLOOKUP(Brut!CV44,Semaines!$I$2:$L$523,3,FALSE),IF($AE44=2022,VLOOKUP(Brut!CV44,Semaines!$J$2:$L$523,2,FALSE),""))))))))))</f>
        <v>39</v>
      </c>
      <c r="CV44" s="119">
        <f>IF($AE44=2013,VLOOKUP(Brut!CV44,Semaines!$A$2:$L$523,12,FALSE),IF($AE44=2014,VLOOKUP(Brut!CV44,Semaines!$B$2:$L$523,11,FALSE),IF($AE44=2015,VLOOKUP(Brut!CV44,Semaines!$C$2:$L$523,10,FALSE),IF($AE44=2016,VLOOKUP(Brut!CV44,Semaines!$D$2:$L$523,9,FALSE),IF($AE44=2017,VLOOKUP(Brut!CV44,Semaines!$E$2:$L$523,8,FALSE),IF($AE44=2018,VLOOKUP(Brut!CV44,Semaines!$F$2:$L$523,7,FALSE),IF($AE44=2019,VLOOKUP(Brut!CV44,Semaines!$G$2:$L$523,6,FALSE),IF($AE44=2020,VLOOKUP(Brut!CV44,Semaines!$H$2:$L$523,5,FALSE),IF($AE44=2021,VLOOKUP(Brut!CV44,Semaines!$I$2:$L$523,4,FALSE),IF($AE44=2022,VLOOKUP(Brut!CV44,Semaines!$J$2:$L$523,3,FALSE),""))))))))))</f>
        <v>2019</v>
      </c>
      <c r="CW44" s="134"/>
      <c r="CX44" s="133"/>
      <c r="CY44" s="208"/>
      <c r="CZ44" s="118">
        <f>IF($AE44=2013,VLOOKUP(Brut!DB44,Semaines!$A$2:$L$523,11,FALSE),IF($AE44=2014,VLOOKUP(Brut!DB44,Semaines!$B$2:$L$523,10,FALSE),IF($AE44=2015,VLOOKUP(Brut!DB44,Semaines!$C$2:$L$523,9,FALSE),IF($AE44=2016,VLOOKUP(Brut!DB44,Semaines!$D$2:$L$523,8,FALSE),IF($AE44=2017,VLOOKUP(Brut!DB44,Semaines!$E$2:$L$523,7,FALSE),IF($AE44=2018,VLOOKUP(Brut!DB44,Semaines!$F$2:$L$523,6,FALSE),IF($AE44=2019,VLOOKUP(Brut!DB44,Semaines!$G$2:$L$523,5,FALSE),IF($AE44=2020,VLOOKUP(Brut!DB44,Semaines!$H$2:$L$523,4,FALSE),IF($AE44=2021,VLOOKUP(Brut!DB44,Semaines!$I$2:$L$523,3,FALSE),IF($AE44=2022,VLOOKUP(Brut!DB44,Semaines!$J$2:$L$523,2,FALSE),""))))))))))</f>
        <v>39</v>
      </c>
      <c r="DA44" s="119">
        <f>IF($AE44=2013,VLOOKUP(Brut!DB44,Semaines!$A$2:$L$523,12,FALSE),IF($AE44=2014,VLOOKUP(Brut!DB44,Semaines!$B$2:$L$523,11,FALSE),IF($AE44=2015,VLOOKUP(Brut!DB44,Semaines!$C$2:$L$523,10,FALSE),IF($AE44=2016,VLOOKUP(Brut!DB44,Semaines!$D$2:$L$523,9,FALSE),IF($AE44=2017,VLOOKUP(Brut!DB44,Semaines!$E$2:$L$523,8,FALSE),IF($AE44=2018,VLOOKUP(Brut!DB44,Semaines!$F$2:$L$523,7,FALSE),IF($AE44=2019,VLOOKUP(Brut!DB44,Semaines!$G$2:$L$523,6,FALSE),IF($AE44=2020,VLOOKUP(Brut!DB44,Semaines!$H$2:$L$523,5,FALSE),IF($AE44=2021,VLOOKUP(Brut!DB44,Semaines!$I$2:$L$523,4,FALSE),IF($AE44=2022,VLOOKUP(Brut!DB44,Semaines!$J$2:$L$523,3,FALSE),""))))))))))</f>
        <v>2019</v>
      </c>
      <c r="DB44" s="134"/>
      <c r="DC44" s="133"/>
      <c r="DD44" s="210"/>
      <c r="DE44" s="209"/>
      <c r="DF44" s="208"/>
      <c r="DG44" s="118">
        <f>IF($AE44=2013,VLOOKUP(Brut!DI44,Semaines!$A$2:$L$523,11,FALSE),IF($AE44=2014,VLOOKUP(Brut!DI44,Semaines!$B$2:$L$523,10,FALSE),IF($AE44=2015,VLOOKUP(Brut!DI44,Semaines!$C$2:$L$523,9,FALSE),IF($AE44=2016,VLOOKUP(Brut!DI44,Semaines!$D$2:$L$523,8,FALSE),IF($AE44=2017,VLOOKUP(Brut!DI44,Semaines!$E$2:$L$523,7,FALSE),IF($AE44=2018,VLOOKUP(Brut!DI44,Semaines!$F$2:$L$523,6,FALSE),IF($AE44=2019,VLOOKUP(Brut!DI44,Semaines!$G$2:$L$523,5,FALSE),IF($AE44=2020,VLOOKUP(Brut!DI44,Semaines!$H$2:$L$523,4,FALSE),IF($AE44=2021,VLOOKUP(Brut!DI44,Semaines!$I$2:$L$523,3,FALSE),IF($AE44=2022,VLOOKUP(Brut!DI44,Semaines!$J$2:$L$523,2,FALSE),""))))))))))</f>
        <v>40</v>
      </c>
      <c r="DH44" s="119">
        <f>IF($AE44=2013,VLOOKUP(Brut!DI44,Semaines!$A$2:$L$523,12,FALSE),IF($AE44=2014,VLOOKUP(Brut!DI44,Semaines!$B$2:$L$523,11,FALSE),IF($AE44=2015,VLOOKUP(Brut!DI44,Semaines!$C$2:$L$523,10,FALSE),IF($AE44=2016,VLOOKUP(Brut!DI44,Semaines!$D$2:$L$523,9,FALSE),IF($AE44=2017,VLOOKUP(Brut!DI44,Semaines!$E$2:$L$523,8,FALSE),IF($AE44=2018,VLOOKUP(Brut!DI44,Semaines!$F$2:$L$523,7,FALSE),IF($AE44=2019,VLOOKUP(Brut!DI44,Semaines!$G$2:$L$523,6,FALSE),IF($AE44=2020,VLOOKUP(Brut!DI44,Semaines!$H$2:$L$523,5,FALSE),IF($AE44=2021,VLOOKUP(Brut!DI44,Semaines!$I$2:$L$523,4,FALSE),IF($AE44=2022,VLOOKUP(Brut!DI44,Semaines!$J$2:$L$523,3,FALSE),""))))))))))</f>
        <v>2019</v>
      </c>
      <c r="DI44" s="134"/>
      <c r="DJ44" s="133"/>
      <c r="DK44" s="208"/>
      <c r="DL44" s="118">
        <f>IF($AE44=2013,VLOOKUP(Brut!DN44,Semaines!$A$2:$L$523,11,FALSE),IF($AE44=2014,VLOOKUP(Brut!DN44,Semaines!$B$2:$L$523,10,FALSE),IF($AE44=2015,VLOOKUP(Brut!DN44,Semaines!$C$2:$L$523,9,FALSE),IF($AE44=2016,VLOOKUP(Brut!DN44,Semaines!$D$2:$L$523,8,FALSE),IF($AE44=2017,VLOOKUP(Brut!DN44,Semaines!$E$2:$L$523,7,FALSE),IF($AE44=2018,VLOOKUP(Brut!DN44,Semaines!$F$2:$L$523,6,FALSE),IF($AE44=2019,VLOOKUP(Brut!DN44,Semaines!$G$2:$L$523,5,FALSE),IF($AE44=2020,VLOOKUP(Brut!DN44,Semaines!$H$2:$L$523,4,FALSE),IF($AE44=2021,VLOOKUP(Brut!DN44,Semaines!$I$2:$L$523,3,FALSE),IF($AE44=2022,VLOOKUP(Brut!DN44,Semaines!$J$2:$L$523,2,FALSE),""))))))))))</f>
        <v>41</v>
      </c>
      <c r="DM44" s="119">
        <f>IF($AE44=2013,VLOOKUP(Brut!DN44,Semaines!$A$2:$L$523,12,FALSE),IF($AE44=2014,VLOOKUP(Brut!DN44,Semaines!$B$2:$L$523,11,FALSE),IF($AE44=2015,VLOOKUP(Brut!DN44,Semaines!$C$2:$L$523,10,FALSE),IF($AE44=2016,VLOOKUP(Brut!DN44,Semaines!$D$2:$L$523,9,FALSE),IF($AE44=2017,VLOOKUP(Brut!DN44,Semaines!$E$2:$L$523,8,FALSE),IF($AE44=2018,VLOOKUP(Brut!DN44,Semaines!$F$2:$L$523,7,FALSE),IF($AE44=2019,VLOOKUP(Brut!DN44,Semaines!$G$2:$L$523,6,FALSE),IF($AE44=2020,VLOOKUP(Brut!DN44,Semaines!$H$2:$L$523,5,FALSE),IF($AE44=2021,VLOOKUP(Brut!DN44,Semaines!$I$2:$L$523,4,FALSE),IF($AE44=2022,VLOOKUP(Brut!DN44,Semaines!$J$2:$L$523,3,FALSE),""))))))))))</f>
        <v>2019</v>
      </c>
      <c r="DN44" s="134"/>
      <c r="DO44" s="133"/>
      <c r="DP44" s="208"/>
      <c r="DQ44" s="209"/>
      <c r="DR44" s="208"/>
      <c r="DS44" s="118">
        <f>IF($AE44=2013,VLOOKUP(Brut!DU44,Semaines!$A$2:$L$523,11,FALSE),IF($AE44=2014,VLOOKUP(Brut!DU44,Semaines!$B$2:$L$523,10,FALSE),IF($AE44=2015,VLOOKUP(Brut!DU44,Semaines!$C$2:$L$523,9,FALSE),IF($AE44=2016,VLOOKUP(Brut!DU44,Semaines!$D$2:$L$523,8,FALSE),IF($AE44=2017,VLOOKUP(Brut!DU44,Semaines!$E$2:$L$523,7,FALSE),IF($AE44=2018,VLOOKUP(Brut!DU44,Semaines!$F$2:$L$523,6,FALSE),IF($AE44=2019,VLOOKUP(Brut!DU44,Semaines!$G$2:$L$523,5,FALSE),IF($AE44=2020,VLOOKUP(Brut!DU44,Semaines!$H$2:$L$523,4,FALSE),IF($AE44=2021,VLOOKUP(Brut!DU44,Semaines!$I$2:$L$523,3,FALSE),IF($AE44=2022,VLOOKUP(Brut!DU44,Semaines!$J$2:$L$523,2,FALSE),""))))))))))</f>
        <v>41</v>
      </c>
      <c r="DT44" s="119">
        <f>IF($AE44=2013,VLOOKUP(Brut!DU44,Semaines!$A$2:$L$523,12,FALSE),IF($AE44=2014,VLOOKUP(Brut!DU44,Semaines!$B$2:$L$523,11,FALSE),IF($AE44=2015,VLOOKUP(Brut!DU44,Semaines!$C$2:$L$523,10,FALSE),IF($AE44=2016,VLOOKUP(Brut!DU44,Semaines!$D$2:$L$523,9,FALSE),IF($AE44=2017,VLOOKUP(Brut!DU44,Semaines!$E$2:$L$523,8,FALSE),IF($AE44=2018,VLOOKUP(Brut!DU44,Semaines!$F$2:$L$523,7,FALSE),IF($AE44=2019,VLOOKUP(Brut!DU44,Semaines!$G$2:$L$523,6,FALSE),IF($AE44=2020,VLOOKUP(Brut!DU44,Semaines!$H$2:$L$523,5,FALSE),IF($AE44=2021,VLOOKUP(Brut!DU44,Semaines!$I$2:$L$523,4,FALSE),IF($AE44=2022,VLOOKUP(Brut!DU44,Semaines!$J$2:$L$523,3,FALSE),""))))))))))</f>
        <v>2019</v>
      </c>
      <c r="DU44" s="134"/>
      <c r="DV44" s="133"/>
      <c r="DW44" s="118">
        <f>IF($AE44=2013,VLOOKUP(Brut!DY44,Semaines!$A$2:$L$523,11,FALSE),IF($AE44=2014,VLOOKUP(Brut!DY44,Semaines!$B$2:$L$523,10,FALSE),IF($AE44=2015,VLOOKUP(Brut!DY44,Semaines!$C$2:$L$523,9,FALSE),IF($AE44=2016,VLOOKUP(Brut!DY44,Semaines!$D$2:$L$523,8,FALSE),IF($AE44=2017,VLOOKUP(Brut!DY44,Semaines!$E$2:$L$523,7,FALSE),IF($AE44=2018,VLOOKUP(Brut!DY44,Semaines!$F$2:$L$523,6,FALSE),IF($AE44=2019,VLOOKUP(Brut!DY44,Semaines!$G$2:$L$523,5,FALSE),IF($AE44=2020,VLOOKUP(Brut!DY44,Semaines!$H$2:$L$523,4,FALSE),IF($AE44=2021,VLOOKUP(Brut!DY44,Semaines!$I$2:$L$523,3,FALSE),IF($AE44=2022,VLOOKUP(Brut!DY44,Semaines!$J$2:$L$523,2,FALSE),""))))))))))</f>
        <v>42</v>
      </c>
      <c r="DX44" s="119">
        <f>IF($AE44=2013,VLOOKUP(Brut!DY44,Semaines!$A$2:$L$523,12,FALSE),IF($AE44=2014,VLOOKUP(Brut!DY44,Semaines!$B$2:$L$523,11,FALSE),IF($AE44=2015,VLOOKUP(Brut!DY44,Semaines!$C$2:$L$523,10,FALSE),IF($AE44=2016,VLOOKUP(Brut!DY44,Semaines!$D$2:$L$523,9,FALSE),IF($AE44=2017,VLOOKUP(Brut!DY44,Semaines!$E$2:$L$523,8,FALSE),IF($AE44=2018,VLOOKUP(Brut!DY44,Semaines!$F$2:$L$523,7,FALSE),IF($AE44=2019,VLOOKUP(Brut!DY44,Semaines!$G$2:$L$523,6,FALSE),IF($AE44=2020,VLOOKUP(Brut!DY44,Semaines!$H$2:$L$523,5,FALSE),IF($AE44=2021,VLOOKUP(Brut!DY44,Semaines!$I$2:$L$523,4,FALSE),IF($AE44=2022,VLOOKUP(Brut!DY44,Semaines!$J$2:$L$523,3,FALSE),""))))))))))</f>
        <v>2019</v>
      </c>
      <c r="DY44" s="134"/>
      <c r="DZ44" s="133"/>
      <c r="EA44" s="118">
        <f>IF($AE44=2013,VLOOKUP(Brut!EC44,Semaines!$A$2:$L$523,11,FALSE),IF($AE44=2014,VLOOKUP(Brut!EC44,Semaines!$B$2:$L$523,10,FALSE),IF($AE44=2015,VLOOKUP(Brut!EC44,Semaines!$C$2:$L$523,9,FALSE),IF($AE44=2016,VLOOKUP(Brut!EC44,Semaines!$D$2:$L$523,8,FALSE),IF($AE44=2017,VLOOKUP(Brut!EC44,Semaines!$E$2:$L$523,7,FALSE),IF($AE44=2018,VLOOKUP(Brut!EC44,Semaines!$F$2:$L$523,6,FALSE),IF($AE44=2019,VLOOKUP(Brut!EC44,Semaines!$G$2:$L$523,5,FALSE),IF($AE44=2020,VLOOKUP(Brut!EC44,Semaines!$H$2:$L$523,4,FALSE),IF($AE44=2021,VLOOKUP(Brut!EC44,Semaines!$I$2:$L$523,3,FALSE),IF($AE44=2022,VLOOKUP(Brut!EC44,Semaines!$J$2:$L$523,2,FALSE),""))))))))))</f>
        <v>42</v>
      </c>
      <c r="EB44" s="119">
        <f>IF($AE44=2013,VLOOKUP(Brut!EC44,Semaines!$A$2:$L$523,12,FALSE),IF($AE44=2014,VLOOKUP(Brut!EC44,Semaines!$B$2:$L$523,11,FALSE),IF($AE44=2015,VLOOKUP(Brut!EC44,Semaines!$C$2:$L$523,10,FALSE),IF($AE44=2016,VLOOKUP(Brut!EC44,Semaines!$D$2:$L$523,9,FALSE),IF($AE44=2017,VLOOKUP(Brut!EC44,Semaines!$E$2:$L$523,8,FALSE),IF($AE44=2018,VLOOKUP(Brut!EC44,Semaines!$F$2:$L$523,7,FALSE),IF($AE44=2019,VLOOKUP(Brut!EC44,Semaines!$G$2:$L$523,6,FALSE),IF($AE44=2020,VLOOKUP(Brut!EC44,Semaines!$H$2:$L$523,5,FALSE),IF($AE44=2021,VLOOKUP(Brut!EC44,Semaines!$I$2:$L$523,4,FALSE),IF($AE44=2022,VLOOKUP(Brut!EC44,Semaines!$J$2:$L$523,3,FALSE),""))))))))))</f>
        <v>2019</v>
      </c>
      <c r="EC44" s="134"/>
      <c r="ED44" s="133"/>
      <c r="EE44" s="118">
        <f>IF($AE44=2013,VLOOKUP(Brut!EG44,Semaines!$A$2:$L$523,11,FALSE),IF($AE44=2014,VLOOKUP(Brut!EG44,Semaines!$B$2:$L$523,10,FALSE),IF($AE44=2015,VLOOKUP(Brut!EG44,Semaines!$C$2:$L$523,9,FALSE),IF($AE44=2016,VLOOKUP(Brut!EG44,Semaines!$D$2:$L$523,8,FALSE),IF($AE44=2017,VLOOKUP(Brut!EG44,Semaines!$E$2:$L$523,7,FALSE),IF($AE44=2018,VLOOKUP(Brut!EG44,Semaines!$F$2:$L$523,6,FALSE),IF($AE44=2019,VLOOKUP(Brut!EG44,Semaines!$G$2:$L$523,5,FALSE),IF($AE44=2020,VLOOKUP(Brut!EG44,Semaines!$H$2:$L$523,4,FALSE),IF($AE44=2021,VLOOKUP(Brut!EG44,Semaines!$I$2:$L$523,3,FALSE),IF($AE44=2022,VLOOKUP(Brut!EG44,Semaines!$J$2:$L$523,2,FALSE),""))))))))))</f>
        <v>42</v>
      </c>
      <c r="EF44" s="119">
        <f>IF($AE44=2013,VLOOKUP(Brut!EG44,Semaines!$A$2:$L$523,12,FALSE),IF($AE44=2014,VLOOKUP(Brut!EG44,Semaines!$B$2:$L$523,11,FALSE),IF($AE44=2015,VLOOKUP(Brut!EG44,Semaines!$C$2:$L$523,10,FALSE),IF($AE44=2016,VLOOKUP(Brut!EG44,Semaines!$D$2:$L$523,9,FALSE),IF($AE44=2017,VLOOKUP(Brut!EG44,Semaines!$E$2:$L$523,8,FALSE),IF($AE44=2018,VLOOKUP(Brut!EG44,Semaines!$F$2:$L$523,7,FALSE),IF($AE44=2019,VLOOKUP(Brut!EG44,Semaines!$G$2:$L$523,6,FALSE),IF($AE44=2020,VLOOKUP(Brut!EG44,Semaines!$H$2:$L$523,5,FALSE),IF($AE44=2021,VLOOKUP(Brut!EG44,Semaines!$I$2:$L$523,4,FALSE),IF($AE44=2022,VLOOKUP(Brut!EG44,Semaines!$J$2:$L$523,3,FALSE),""))))))))))</f>
        <v>2019</v>
      </c>
      <c r="EG44" s="134"/>
      <c r="EH44" s="133"/>
      <c r="EI44" s="130">
        <f>IF(Import!AU34=0,"",Import!AU34)</f>
        <v>43857</v>
      </c>
      <c r="EJ44" s="118">
        <f t="array" ref="EJ44">IFERROR(IF(EI44="",IF(EG44="",IF(EE44="","",IF($AE44=2013,VLOOKUP(Brut!EG44+1,Semaines!$A$2:$L$523,11,FALSE),IF($AE44=2014,VLOOKUP(Brut!EG44+1,Semaines!$B$2:$L$523,10,FALSE),IF($AE44=2015,VLOOKUP(Brut!EG44+1,Semaines!$C$2:$L$523,9,FALSE),IF($AE44=2016,VLOOKUP(Brut!EG44+1,Semaines!$D$2:$L$523,8,FALSE),IF($AE44=2017,VLOOKUP(Brut!EG44+1,Semaines!$E$2:$L$523,7,FALSE),IF($AE44=2018,VLOOKUP(Brut!EG44+1,Semaines!$F$2:$L$523,6,FALSE),IF($AE44=2019,VLOOKUP(Brut!EG44+1,Semaines!$G$2:$L$523,5,FALSE),IF($AE44=2020,VLOOKUP(Brut!EG44+1,Semaines!$H$2:$L$523,4,FALSE),IF($AE44=2021,VLOOKUP(Brut!EG44+1,Semaines!$I$2:$L$523,3,FALSE),IF($AE44=2022,VLOOKUP(Brut!EG44+1,Semaines!$J$2:$L$523,2,FALSE),""))))))))))),IF(EH44="",IF($AE44=2013,VLOOKUP(Brut!EG44+1,Semaines!$A$2:$L$523,11,FALSE),IF($AE44=2014,VLOOKUP(Brut!EG44+1,Semaines!$B$2:$L$523,10,FALSE),IF($AE44=2015,VLOOKUP(Brut!EG44+1,Semaines!$C$2:$L$523,9,FALSE),IF($AE44=2016,VLOOKUP(Brut!EG44+1,Semaines!$D$2:$L$523,8,FALSE),IF($AE44=2017,VLOOKUP(Brut!EG44+1,Semaines!$E$2:$L$523,7,FALSE),IF($AE44=2018,VLOOKUP(Brut!EG44+1,Semaines!$F$2:$L$523,6,FALSE),IF($AE44=2019,VLOOKUP(Brut!EG44+1,Semaines!$G$2:$L$523,5,FALSE),IF($AE44=2020,VLOOKUP(Brut!EG44+1,Semaines!$H$2:$L$523,4,FALSE),IF($AE44=2021,VLOOKUP(Brut!EG44+1,Semaines!$I$2:$L$523,3,FALSE),IF($AE44=2022,VLOOKUP(Brut!EG44+1,Semaines!$J$2:$L$523,2,FALSE),"")))))))))),IF($AE44=2013,VLOOKUP(Brut!EI44+1,Semaines!$A$2:$L$523,11,FALSE),IF($AE44=2014,VLOOKUP(Brut!EI44+1,Semaines!$B$2:$L$523,10,FALSE),IF($AE44=2015,VLOOKUP(Brut!EI44+1,Semaines!$C$2:$L$523,9,FALSE),IF($AE44=2016,VLOOKUP(Brut!EI44+1,Semaines!$D$2:$L$523,8,FALSE),IF($AE44=2017,VLOOKUP(Brut!EI44+1,Semaines!$E$2:$L$523,7,FALSE),IF($AE44=2018,VLOOKUP(Brut!EI44+1,Semaines!$F$2:$L$523,6,FALSE),IF($AE44=2019,VLOOKUP(Brut!EI44+1,Semaines!$G$2:$L$523,5,FALSE),IF($AE44=2020,VLOOKUP(Brut!EI44+1,Semaines!$H$2:$L$523,4,FALSE),IF($AE44=2021,VLOOKUP(Brut!EI44+1,Semaines!$I$2:$L$523,3,FALSE),IF($AE44=2022,VLOOKUP(Brut!EI44+1,Semaines!$J$2:$L$523,2,FALSE),"")))))))))))),_xlfn.ISOWEEKNUM(EI44)),"")</f>
        <v>5</v>
      </c>
      <c r="EK44" s="119">
        <f>IF(EI44="",IF(EH44="",IF(EF44="","",IF($AE44=2013,VLOOKUP(Brut!EL44,Semaines!$A$2:$L$523,12,FALSE),IF($AE44=2014,VLOOKUP(Brut!EL44,Semaines!$B$2:$L$523,11,FALSE),IF($AE44=2015,VLOOKUP(Brut!EL44,Semaines!$C$2:$L$523,10,FALSE),IF($AE44=2016,VLOOKUP(Brut!EL44,Semaines!$D$2:$L$523,9,FALSE),IF($AE44=2017,VLOOKUP(Brut!EL44,Semaines!$E$2:$L$523,8,FALSE),IF($AE44=2018,VLOOKUP(Brut!EL44,Semaines!$F$2:$L$523,7,FALSE),IF($AE44=2019,VLOOKUP(Brut!EL44,Semaines!$G$2:$L$523,6,FALSE),IF($AE44=2020,VLOOKUP(Brut!EL44,Semaines!$H$2:$L$523,5,FALSE),IF($AE44=2021,VLOOKUP(Brut!EL44,Semaines!$I$2:$L$523,4,FALSE),IF($AE44=2022,VLOOKUP(Brut!EL44,Semaines!$J$2:$L$523,3,FALSE),""))))))))))),IF(EG44="",IF($AE44=2013,VLOOKUP(Brut!EL44,Semaines!$A$2:$L$523,12,FALSE),IF($AE44=2014,VLOOKUP(Brut!EL44,Semaines!$B$2:$L$523,11,FALSE),IF($AE44=2015,VLOOKUP(Brut!EL44,Semaines!$C$2:$L$523,10,FALSE),IF($AE44=2016,VLOOKUP(Brut!EL44,Semaines!$D$2:$L$523,9,FALSE),IF($AE44=2017,VLOOKUP(Brut!EL44,Semaines!$E$2:$L$523,8,FALSE),IF($AE44=2018,VLOOKUP(Brut!EL44,Semaines!$F$2:$L$523,7,FALSE),IF($AE44=2019,VLOOKUP(Brut!EL44,Semaines!$G$2:$L$523,6,FALSE),IF($AE44=2020,VLOOKUP(Brut!EL44,Semaines!$H$2:$L$523,5,FALSE),IF($AE44=2021,VLOOKUP(Brut!EL44,Semaines!$I$2:$L$523,4,FALSE),IF($AE44=2022,VLOOKUP(Brut!EL44,Semaines!$J$2:$L$523,3,FALSE),"")))))))))),IF(EF44="","",IF($AE44=2013,VLOOKUP(Brut!EL44,Semaines!$A$2:$L$523,12,FALSE),IF($AE44=2014,VLOOKUP(Brut!EL44,Semaines!$B$2:$L$523,11,FALSE),IF($AE44=2015,VLOOKUP(Brut!EL44,Semaines!$C$2:$L$523,10,FALSE),IF($AE44=2016,VLOOKUP(Brut!EL44,Semaines!$D$2:$L$523,9,FALSE),IF($AE44=2017,VLOOKUP(Brut!EL44,Semaines!$E$2:$L$523,8,FALSE),IF($AE44=2018,VLOOKUP(Brut!EL44,Semaines!$F$2:$L$523,7,FALSE),IF($AE44=2019,VLOOKUP(Brut!EL44,Semaines!$G$2:$L$523,6,FALSE),IF($AE44=2020,VLOOKUP(Brut!EL44,Semaines!$H$2:$L$523,5,FALSE),IF($AE44=2021,VLOOKUP(Brut!EL44,Semaines!$I$2:$L$523,4,FALSE),IF($AE44=2022,VLOOKUP(Brut!EL44,Semaines!$J$2:$L$523,3,FALSE),""))))))))))))),IF(AND(MONTH(EI44)=12,_xlfn.ISOWEEKNUM(EI44)=1),YEAR(EI44)+1,YEAR(EI44)))</f>
        <v>2020</v>
      </c>
      <c r="EL44" s="135"/>
      <c r="EM44" s="136"/>
      <c r="EN44" s="210"/>
      <c r="EO44" s="209"/>
      <c r="EP44" s="208"/>
      <c r="EQ44" s="118">
        <f>IF($AE44=2013,VLOOKUP(Brut!ES44,Semaines!$A$2:$L$523,11,FALSE),IF($AE44=2014,VLOOKUP(Brut!ES44,Semaines!$B$2:$L$523,10,FALSE),IF($AE44=2015,VLOOKUP(Brut!ES44,Semaines!$C$2:$L$523,9,FALSE),IF($AE44=2016,VLOOKUP(Brut!ES44,Semaines!$D$2:$L$523,8,FALSE),IF($AE44=2017,VLOOKUP(Brut!ES44,Semaines!$E$2:$L$523,7,FALSE),IF($AE44=2018,VLOOKUP(Brut!ES44,Semaines!$F$2:$L$523,6,FALSE),IF($AE44=2019,VLOOKUP(Brut!ES44,Semaines!$G$2:$L$523,5,FALSE),IF($AE44=2020,VLOOKUP(Brut!ES44,Semaines!$H$2:$L$523,4,FALSE),IF($AE44=2021,VLOOKUP(Brut!ES44,Semaines!$I$2:$L$523,3,FALSE),IF($AE44=2022,VLOOKUP(Brut!ES44,Semaines!$J$2:$L$523,2,FALSE),""))))))))))</f>
        <v>43</v>
      </c>
      <c r="ER44" s="119">
        <f>IF($AE44=2013,VLOOKUP(Brut!ES44,Semaines!$A$2:$L$523,12,FALSE),IF($AE44=2014,VLOOKUP(Brut!ES44,Semaines!$B$2:$L$523,11,FALSE),IF($AE44=2015,VLOOKUP(Brut!ES44,Semaines!$C$2:$L$523,10,FALSE),IF($AE44=2016,VLOOKUP(Brut!ES44,Semaines!$D$2:$L$523,9,FALSE),IF($AE44=2017,VLOOKUP(Brut!ES44,Semaines!$E$2:$L$523,8,FALSE),IF($AE44=2018,VLOOKUP(Brut!ES44,Semaines!$F$2:$L$523,7,FALSE),IF($AE44=2019,VLOOKUP(Brut!ES44,Semaines!$G$2:$L$523,6,FALSE),IF($AE44=2020,VLOOKUP(Brut!ES44,Semaines!$H$2:$L$523,5,FALSE),IF($AE44=2021,VLOOKUP(Brut!ES44,Semaines!$I$2:$L$523,4,FALSE),IF($AE44=2022,VLOOKUP(Brut!ES44,Semaines!$J$2:$L$523,3,FALSE),""))))))))))</f>
        <v>2019</v>
      </c>
      <c r="ES44" s="134"/>
      <c r="ET44" s="133"/>
      <c r="EU44" s="118">
        <f>IF($AE44=2013,VLOOKUP(Brut!EW44,Semaines!$A$2:$L$523,11,FALSE),IF($AE44=2014,VLOOKUP(Brut!EW44,Semaines!$B$2:$L$523,10,FALSE),IF($AE44=2015,VLOOKUP(Brut!EW44,Semaines!$C$2:$L$523,9,FALSE),IF($AE44=2016,VLOOKUP(Brut!EW44,Semaines!$D$2:$L$523,8,FALSE),IF($AE44=2017,VLOOKUP(Brut!EW44,Semaines!$E$2:$L$523,7,FALSE),IF($AE44=2018,VLOOKUP(Brut!EW44,Semaines!$F$2:$L$523,6,FALSE),IF($AE44=2019,VLOOKUP(Brut!EW44,Semaines!$G$2:$L$523,5,FALSE),IF($AE44=2020,VLOOKUP(Brut!EW44,Semaines!$H$2:$L$523,4,FALSE),IF($AE44=2021,VLOOKUP(Brut!EW44,Semaines!$I$2:$L$523,3,FALSE),IF($AE44=2022,VLOOKUP(Brut!EW44,Semaines!$J$2:$L$523,2,FALSE),""))))))))))</f>
        <v>44</v>
      </c>
      <c r="EV44" s="119">
        <f>IF($AE44=2013,VLOOKUP(Brut!EW44,Semaines!$A$2:$L$523,12,FALSE),IF($AE44=2014,VLOOKUP(Brut!EW44,Semaines!$B$2:$L$523,11,FALSE),IF($AE44=2015,VLOOKUP(Brut!EW44,Semaines!$C$2:$L$523,10,FALSE),IF($AE44=2016,VLOOKUP(Brut!EW44,Semaines!$D$2:$L$523,9,FALSE),IF($AE44=2017,VLOOKUP(Brut!EW44,Semaines!$E$2:$L$523,8,FALSE),IF($AE44=2018,VLOOKUP(Brut!EW44,Semaines!$F$2:$L$523,7,FALSE),IF($AE44=2019,VLOOKUP(Brut!EW44,Semaines!$G$2:$L$523,6,FALSE),IF($AE44=2020,VLOOKUP(Brut!EW44,Semaines!$H$2:$L$523,5,FALSE),IF($AE44=2021,VLOOKUP(Brut!EW44,Semaines!$I$2:$L$523,4,FALSE),IF($AE44=2022,VLOOKUP(Brut!EW44,Semaines!$J$2:$L$523,3,FALSE),""))))))))))</f>
        <v>2019</v>
      </c>
      <c r="EW44" s="134"/>
      <c r="EX44" s="133"/>
      <c r="EY44" s="208"/>
      <c r="EZ44" s="118">
        <f>IF($AE44=2013,VLOOKUP(Brut!FB44,Semaines!$A$2:$L$523,11,FALSE),IF($AE44=2014,VLOOKUP(Brut!FB44,Semaines!$B$2:$L$523,10,FALSE),IF($AE44=2015,VLOOKUP(Brut!FB44,Semaines!$C$2:$L$523,9,FALSE),IF($AE44=2016,VLOOKUP(Brut!FB44,Semaines!$D$2:$L$523,8,FALSE),IF($AE44=2017,VLOOKUP(Brut!FB44,Semaines!$E$2:$L$523,7,FALSE),IF($AE44=2018,VLOOKUP(Brut!FB44,Semaines!$F$2:$L$523,6,FALSE),IF($AE44=2019,VLOOKUP(Brut!FB44,Semaines!$G$2:$L$523,5,FALSE),IF($AE44=2020,VLOOKUP(Brut!FB44,Semaines!$H$2:$L$523,4,FALSE),IF($AE44=2021,VLOOKUP(Brut!FB44,Semaines!$I$2:$L$523,3,FALSE),IF($AE44=2022,VLOOKUP(Brut!FB44,Semaines!$J$2:$L$523,2,FALSE),""))))))))))</f>
        <v>44</v>
      </c>
      <c r="FA44" s="119">
        <f>IF($AE44=2013,VLOOKUP(Brut!FB44,Semaines!$A$2:$L$523,12,FALSE),IF($AE44=2014,VLOOKUP(Brut!FB44,Semaines!$B$2:$L$523,11,FALSE),IF($AE44=2015,VLOOKUP(Brut!FB44,Semaines!$C$2:$L$523,10,FALSE),IF($AE44=2016,VLOOKUP(Brut!FB44,Semaines!$D$2:$L$523,9,FALSE),IF($AE44=2017,VLOOKUP(Brut!FB44,Semaines!$E$2:$L$523,8,FALSE),IF($AE44=2018,VLOOKUP(Brut!FB44,Semaines!$F$2:$L$523,7,FALSE),IF($AE44=2019,VLOOKUP(Brut!FB44,Semaines!$G$2:$L$523,6,FALSE),IF($AE44=2020,VLOOKUP(Brut!FB44,Semaines!$H$2:$L$523,5,FALSE),IF($AE44=2021,VLOOKUP(Brut!FB44,Semaines!$I$2:$L$523,4,FALSE),IF($AE44=2022,VLOOKUP(Brut!FB44,Semaines!$J$2:$L$523,3,FALSE),""))))))))))</f>
        <v>2019</v>
      </c>
      <c r="FB44" s="134"/>
      <c r="FC44" s="133"/>
      <c r="FD44" s="210"/>
      <c r="FE44" s="209"/>
      <c r="FF44" s="118">
        <f>IF($AE44=2013,VLOOKUP(Brut!FH44,Semaines!$A$2:$L$523,11,FALSE),IF($AE44=2014,VLOOKUP(Brut!FH44,Semaines!$B$2:$L$523,10,FALSE),IF($AE44=2015,VLOOKUP(Brut!FH44,Semaines!$C$2:$L$523,9,FALSE),IF($AE44=2016,VLOOKUP(Brut!FH44,Semaines!$D$2:$L$523,8,FALSE),IF($AE44=2017,VLOOKUP(Brut!FH44,Semaines!$E$2:$L$523,7,FALSE),IF($AE44=2018,VLOOKUP(Brut!FH44,Semaines!$F$2:$L$523,6,FALSE),IF($AE44=2019,VLOOKUP(Brut!FH44,Semaines!$G$2:$L$523,5,FALSE),IF($AE44=2020,VLOOKUP(Brut!FH44,Semaines!$H$2:$L$523,4,FALSE),IF($AE44=2021,VLOOKUP(Brut!FH44,Semaines!$I$2:$L$523,3,FALSE),IF($AE44=2022,VLOOKUP(Brut!FH44,Semaines!$J$2:$L$523,2,FALSE),""))))))))))</f>
        <v>45</v>
      </c>
      <c r="FG44" s="119">
        <f>IF($AE44=2013,VLOOKUP(Brut!FH44,Semaines!$A$2:$L$523,12,FALSE),IF($AE44=2014,VLOOKUP(Brut!FH44,Semaines!$B$2:$L$523,11,FALSE),IF($AE44=2015,VLOOKUP(Brut!FH44,Semaines!$C$2:$L$523,10,FALSE),IF($AE44=2016,VLOOKUP(Brut!FH44,Semaines!$D$2:$L$523,9,FALSE),IF($AE44=2017,VLOOKUP(Brut!FH44,Semaines!$E$2:$L$523,8,FALSE),IF($AE44=2018,VLOOKUP(Brut!FH44,Semaines!$F$2:$L$523,7,FALSE),IF($AE44=2019,VLOOKUP(Brut!FH44,Semaines!$G$2:$L$523,6,FALSE),IF($AE44=2020,VLOOKUP(Brut!FH44,Semaines!$H$2:$L$523,5,FALSE),IF($AE44=2021,VLOOKUP(Brut!FH44,Semaines!$I$2:$L$523,4,FALSE),IF($AE44=2022,VLOOKUP(Brut!FH44,Semaines!$J$2:$L$523,3,FALSE),""))))))))))</f>
        <v>2019</v>
      </c>
      <c r="FH44" s="134"/>
      <c r="FI44" s="133"/>
      <c r="FJ44" s="208"/>
      <c r="FK44" s="118">
        <f>IF($AE44=2013,VLOOKUP(Brut!FM44,Semaines!$A$2:$L$523,11,FALSE),IF($AE44=2014,VLOOKUP(Brut!FM44,Semaines!$B$2:$L$523,10,FALSE),IF($AE44=2015,VLOOKUP(Brut!FM44,Semaines!$C$2:$L$523,9,FALSE),IF($AE44=2016,VLOOKUP(Brut!FM44,Semaines!$D$2:$L$523,8,FALSE),IF($AE44=2017,VLOOKUP(Brut!FM44,Semaines!$E$2:$L$523,7,FALSE),IF($AE44=2018,VLOOKUP(Brut!FM44,Semaines!$F$2:$L$523,6,FALSE),IF($AE44=2019,VLOOKUP(Brut!FM44,Semaines!$G$2:$L$523,5,FALSE),IF($AE44=2020,VLOOKUP(Brut!FM44,Semaines!$H$2:$L$523,4,FALSE),IF($AE44=2021,VLOOKUP(Brut!FM44,Semaines!$I$2:$L$523,3,FALSE),IF($AE44=2022,VLOOKUP(Brut!FM44,Semaines!$J$2:$L$523,2,FALSE),""))))))))))</f>
        <v>45</v>
      </c>
      <c r="FL44" s="119">
        <f>IF($AE44=2013,VLOOKUP(Brut!FM44,Semaines!$A$2:$L$523,12,FALSE),IF($AE44=2014,VLOOKUP(Brut!FM44,Semaines!$B$2:$L$523,11,FALSE),IF($AE44=2015,VLOOKUP(Brut!FM44,Semaines!$C$2:$L$523,10,FALSE),IF($AE44=2016,VLOOKUP(Brut!FM44,Semaines!$D$2:$L$523,9,FALSE),IF($AE44=2017,VLOOKUP(Brut!FM44,Semaines!$E$2:$L$523,8,FALSE),IF($AE44=2018,VLOOKUP(Brut!FM44,Semaines!$F$2:$L$523,7,FALSE),IF($AE44=2019,VLOOKUP(Brut!FM44,Semaines!$G$2:$L$523,6,FALSE),IF($AE44=2020,VLOOKUP(Brut!FM44,Semaines!$H$2:$L$523,5,FALSE),IF($AE44=2021,VLOOKUP(Brut!FM44,Semaines!$I$2:$L$523,4,FALSE),IF($AE44=2022,VLOOKUP(Brut!FM44,Semaines!$J$2:$L$523,3,FALSE),""))))))))))</f>
        <v>2019</v>
      </c>
      <c r="FM44" s="134"/>
      <c r="FN44" s="133"/>
      <c r="FO44" s="118">
        <f>IF($AE44=2013,VLOOKUP(Brut!FQ44,Semaines!$A$2:$L$523,11,FALSE),IF($AE44=2014,VLOOKUP(Brut!FQ44,Semaines!$B$2:$L$523,10,FALSE),IF($AE44=2015,VLOOKUP(Brut!FQ44,Semaines!$C$2:$L$523,9,FALSE),IF($AE44=2016,VLOOKUP(Brut!FQ44,Semaines!$D$2:$L$523,8,FALSE),IF($AE44=2017,VLOOKUP(Brut!FQ44,Semaines!$E$2:$L$523,7,FALSE),IF($AE44=2018,VLOOKUP(Brut!FQ44,Semaines!$F$2:$L$523,6,FALSE),IF($AE44=2019,VLOOKUP(Brut!FQ44,Semaines!$G$2:$L$523,5,FALSE),IF($AE44=2020,VLOOKUP(Brut!FQ44,Semaines!$H$2:$L$523,4,FALSE),IF($AE44=2021,VLOOKUP(Brut!FQ44,Semaines!$I$2:$L$523,3,FALSE),IF($AE44=2022,VLOOKUP(Brut!FQ44,Semaines!$J$2:$L$523,2,FALSE),""))))))))))</f>
        <v>46</v>
      </c>
      <c r="FP44" s="119">
        <f>IF($AE44=2013,VLOOKUP(Brut!FQ44,Semaines!$A$2:$L$523,12,FALSE),IF($AE44=2014,VLOOKUP(Brut!FQ44,Semaines!$B$2:$L$523,11,FALSE),IF($AE44=2015,VLOOKUP(Brut!FQ44,Semaines!$C$2:$L$523,10,FALSE),IF($AE44=2016,VLOOKUP(Brut!FQ44,Semaines!$D$2:$L$523,9,FALSE),IF($AE44=2017,VLOOKUP(Brut!FQ44,Semaines!$E$2:$L$523,8,FALSE),IF($AE44=2018,VLOOKUP(Brut!FQ44,Semaines!$F$2:$L$523,7,FALSE),IF($AE44=2019,VLOOKUP(Brut!FQ44,Semaines!$G$2:$L$523,6,FALSE),IF($AE44=2020,VLOOKUP(Brut!FQ44,Semaines!$H$2:$L$523,5,FALSE),IF($AE44=2021,VLOOKUP(Brut!FQ44,Semaines!$I$2:$L$523,4,FALSE),IF($AE44=2022,VLOOKUP(Brut!FQ44,Semaines!$J$2:$L$523,3,FALSE),""))))))))))</f>
        <v>2019</v>
      </c>
      <c r="FQ44" s="134"/>
      <c r="FR44" s="133"/>
      <c r="FS44" s="208"/>
      <c r="FT44" s="208"/>
      <c r="FU44" s="118">
        <f>IF($AE44=2013,VLOOKUP(Brut!FW44,Semaines!$A$2:$L$523,11,FALSE),IF($AE44=2014,VLOOKUP(Brut!FW44,Semaines!$B$2:$L$523,10,FALSE),IF($AE44=2015,VLOOKUP(Brut!FW44,Semaines!$C$2:$L$523,9,FALSE),IF($AE44=2016,VLOOKUP(Brut!FW44,Semaines!$D$2:$L$523,8,FALSE),IF($AE44=2017,VLOOKUP(Brut!FW44,Semaines!$E$2:$L$523,7,FALSE),IF($AE44=2018,VLOOKUP(Brut!FW44,Semaines!$F$2:$L$523,6,FALSE),IF($AE44=2019,VLOOKUP(Brut!FW44,Semaines!$G$2:$L$523,5,FALSE),IF($AE44=2020,VLOOKUP(Brut!FW44,Semaines!$H$2:$L$523,4,FALSE),IF($AE44=2021,VLOOKUP(Brut!FW44,Semaines!$I$2:$L$523,3,FALSE),IF($AE44=2022,VLOOKUP(Brut!FW44,Semaines!$J$2:$L$523,2,FALSE),""))))))))))</f>
        <v>48</v>
      </c>
      <c r="FV44" s="119">
        <f>IF($AE44=2013,VLOOKUP(Brut!FW44,Semaines!$A$2:$L$523,12,FALSE),IF($AE44=2014,VLOOKUP(Brut!FW44,Semaines!$B$2:$L$523,11,FALSE),IF($AE44=2015,VLOOKUP(Brut!FW44,Semaines!$C$2:$L$523,10,FALSE),IF($AE44=2016,VLOOKUP(Brut!FW44,Semaines!$D$2:$L$523,9,FALSE),IF($AE44=2017,VLOOKUP(Brut!FW44,Semaines!$E$2:$L$523,8,FALSE),IF($AE44=2018,VLOOKUP(Brut!FW44,Semaines!$F$2:$L$523,7,FALSE),IF($AE44=2019,VLOOKUP(Brut!FW44,Semaines!$G$2:$L$523,6,FALSE),IF($AE44=2020,VLOOKUP(Brut!FW44,Semaines!$H$2:$L$523,5,FALSE),IF($AE44=2021,VLOOKUP(Brut!FW44,Semaines!$I$2:$L$523,4,FALSE),IF($AE44=2022,VLOOKUP(Brut!FW44,Semaines!$J$2:$L$523,3,FALSE),""))))))))))</f>
        <v>2019</v>
      </c>
      <c r="FW44" s="134"/>
      <c r="FX44" s="133"/>
      <c r="FY44" s="118">
        <f>IF($AE44=2013,VLOOKUP(Brut!GA44,Semaines!$A$2:$L$523,11,FALSE),IF($AE44=2014,VLOOKUP(Brut!GA44,Semaines!$B$2:$L$523,10,FALSE),IF($AE44=2015,VLOOKUP(Brut!GA44,Semaines!$C$2:$L$523,9,FALSE),IF($AE44=2016,VLOOKUP(Brut!GA44,Semaines!$D$2:$L$523,8,FALSE),IF($AE44=2017,VLOOKUP(Brut!GA44,Semaines!$E$2:$L$523,7,FALSE),IF($AE44=2018,VLOOKUP(Brut!GA44,Semaines!$F$2:$L$523,6,FALSE),IF($AE44=2019,VLOOKUP(Brut!GA44,Semaines!$G$2:$L$523,5,FALSE),IF($AE44=2020,VLOOKUP(Brut!GA44,Semaines!$H$2:$L$523,4,FALSE),IF($AE44=2021,VLOOKUP(Brut!GA44,Semaines!$I$2:$L$523,3,FALSE),IF($AE44=2022,VLOOKUP(Brut!GA44,Semaines!$J$2:$L$523,2,FALSE),""))))))))))</f>
        <v>49</v>
      </c>
      <c r="FZ44" s="119">
        <f>IF($AE44=2013,VLOOKUP(Brut!GA44,Semaines!$A$2:$L$523,12,FALSE),IF($AE44=2014,VLOOKUP(Brut!GA44,Semaines!$B$2:$L$523,11,FALSE),IF($AE44=2015,VLOOKUP(Brut!GA44,Semaines!$C$2:$L$523,10,FALSE),IF($AE44=2016,VLOOKUP(Brut!GA44,Semaines!$D$2:$L$523,9,FALSE),IF($AE44=2017,VLOOKUP(Brut!GA44,Semaines!$E$2:$L$523,8,FALSE),IF($AE44=2018,VLOOKUP(Brut!GA44,Semaines!$F$2:$L$523,7,FALSE),IF($AE44=2019,VLOOKUP(Brut!GA44,Semaines!$G$2:$L$523,6,FALSE),IF($AE44=2020,VLOOKUP(Brut!GA44,Semaines!$H$2:$L$523,5,FALSE),IF($AE44=2021,VLOOKUP(Brut!GA44,Semaines!$I$2:$L$523,4,FALSE),IF($AE44=2022,VLOOKUP(Brut!GA44,Semaines!$J$2:$L$523,3,FALSE),""))))))))))</f>
        <v>2019</v>
      </c>
      <c r="GA44" s="134"/>
      <c r="GB44" s="133"/>
      <c r="GC44" s="118">
        <f>IF($AE44=2013,VLOOKUP(Brut!GE44,Semaines!$A$2:$L$523,11,FALSE),IF($AE44=2014,VLOOKUP(Brut!GE44,Semaines!$B$2:$L$523,10,FALSE),IF($AE44=2015,VLOOKUP(Brut!GE44,Semaines!$C$2:$L$523,9,FALSE),IF($AE44=2016,VLOOKUP(Brut!GE44,Semaines!$D$2:$L$523,8,FALSE),IF($AE44=2017,VLOOKUP(Brut!GE44,Semaines!$E$2:$L$523,7,FALSE),IF($AE44=2018,VLOOKUP(Brut!GE44,Semaines!$F$2:$L$523,6,FALSE),IF($AE44=2019,VLOOKUP(Brut!GE44,Semaines!$G$2:$L$523,5,FALSE),IF($AE44=2020,VLOOKUP(Brut!GE44,Semaines!$H$2:$L$523,4,FALSE),IF($AE44=2021,VLOOKUP(Brut!GE44,Semaines!$I$2:$L$523,3,FALSE),IF($AE44=2022,VLOOKUP(Brut!GE44,Semaines!$J$2:$L$523,2,FALSE),""))))))))))</f>
        <v>49</v>
      </c>
      <c r="GD44" s="119">
        <f>IF($AE44=2013,VLOOKUP(Brut!GE44,Semaines!$A$2:$L$523,12,FALSE),IF($AE44=2014,VLOOKUP(Brut!GE44,Semaines!$B$2:$L$523,11,FALSE),IF($AE44=2015,VLOOKUP(Brut!GE44,Semaines!$C$2:$L$523,10,FALSE),IF($AE44=2016,VLOOKUP(Brut!GE44,Semaines!$D$2:$L$523,9,FALSE),IF($AE44=2017,VLOOKUP(Brut!GE44,Semaines!$E$2:$L$523,8,FALSE),IF($AE44=2018,VLOOKUP(Brut!GE44,Semaines!$F$2:$L$523,7,FALSE),IF($AE44=2019,VLOOKUP(Brut!GE44,Semaines!$G$2:$L$523,6,FALSE),IF($AE44=2020,VLOOKUP(Brut!GE44,Semaines!$H$2:$L$523,5,FALSE),IF($AE44=2021,VLOOKUP(Brut!GE44,Semaines!$I$2:$L$523,4,FALSE),IF($AE44=2022,VLOOKUP(Brut!GE44,Semaines!$J$2:$L$523,3,FALSE),""))))))))))</f>
        <v>2019</v>
      </c>
      <c r="GE44" s="134"/>
      <c r="GF44" s="133"/>
      <c r="GG44" s="208"/>
      <c r="GH44" s="118">
        <f>IF($AE44=2013,VLOOKUP(Brut!GJ44,Semaines!$A$2:$L$523,11,FALSE),IF($AE44=2014,VLOOKUP(Brut!GJ44,Semaines!$B$2:$L$523,10,FALSE),IF($AE44=2015,VLOOKUP(Brut!GJ44,Semaines!$C$2:$L$523,9,FALSE),IF($AE44=2016,VLOOKUP(Brut!GJ44,Semaines!$D$2:$L$523,8,FALSE),IF($AE44=2017,VLOOKUP(Brut!GJ44,Semaines!$E$2:$L$523,7,FALSE),IF($AE44=2018,VLOOKUP(Brut!GJ44,Semaines!$F$2:$L$523,6,FALSE),IF($AE44=2019,VLOOKUP(Brut!GJ44,Semaines!$G$2:$L$523,5,FALSE),IF($AE44=2020,VLOOKUP(Brut!GJ44,Semaines!$H$2:$L$523,4,FALSE),IF($AE44=2021,VLOOKUP(Brut!GJ44,Semaines!$I$2:$L$523,3,FALSE),IF($AE44=2022,VLOOKUP(Brut!GJ44,Semaines!$J$2:$L$523,2,FALSE),""))))))))))</f>
        <v>50</v>
      </c>
      <c r="GI44" s="119">
        <f>IF($AE44=2013,VLOOKUP(Brut!GJ44,Semaines!$A$2:$L$523,12,FALSE),IF($AE44=2014,VLOOKUP(Brut!GJ44,Semaines!$B$2:$L$523,11,FALSE),IF($AE44=2015,VLOOKUP(Brut!GJ44,Semaines!$C$2:$L$523,10,FALSE),IF($AE44=2016,VLOOKUP(Brut!GJ44,Semaines!$D$2:$L$523,9,FALSE),IF($AE44=2017,VLOOKUP(Brut!GJ44,Semaines!$E$2:$L$523,8,FALSE),IF($AE44=2018,VLOOKUP(Brut!GJ44,Semaines!$F$2:$L$523,7,FALSE),IF($AE44=2019,VLOOKUP(Brut!GJ44,Semaines!$G$2:$L$523,6,FALSE),IF($AE44=2020,VLOOKUP(Brut!GJ44,Semaines!$H$2:$L$523,5,FALSE),IF($AE44=2021,VLOOKUP(Brut!GJ44,Semaines!$I$2:$L$523,4,FALSE),IF($AE44=2022,VLOOKUP(Brut!GJ44,Semaines!$J$2:$L$523,3,FALSE),""))))))))))</f>
        <v>2019</v>
      </c>
      <c r="GJ44" s="134"/>
      <c r="GK44" s="133"/>
      <c r="GL44" s="118">
        <f>IF($AE44=2013,VLOOKUP(Brut!GN44,Semaines!$A$2:$L$523,11,FALSE),IF($AE44=2014,VLOOKUP(Brut!GN44,Semaines!$B$2:$L$523,10,FALSE),IF($AE44=2015,VLOOKUP(Brut!GN44,Semaines!$C$2:$L$523,9,FALSE),IF($AE44=2016,VLOOKUP(Brut!GN44,Semaines!$D$2:$L$523,8,FALSE),IF($AE44=2017,VLOOKUP(Brut!GN44,Semaines!$E$2:$L$523,7,FALSE),IF($AE44=2018,VLOOKUP(Brut!GN44,Semaines!$F$2:$L$523,6,FALSE),IF($AE44=2019,VLOOKUP(Brut!GN44,Semaines!$G$2:$L$523,5,FALSE),IF($AE44=2020,VLOOKUP(Brut!GN44,Semaines!$H$2:$L$523,4,FALSE),IF($AE44=2021,VLOOKUP(Brut!GN44,Semaines!$I$2:$L$523,3,FALSE),IF($AE44=2022,VLOOKUP(Brut!GN44,Semaines!$J$2:$L$523,2,FALSE),""))))))))))</f>
        <v>51</v>
      </c>
      <c r="GM44" s="119">
        <f>IF($AE44=2013,VLOOKUP(Brut!GN44,Semaines!$A$2:$L$523,12,FALSE),IF($AE44=2014,VLOOKUP(Brut!GN44,Semaines!$B$2:$L$523,11,FALSE),IF($AE44=2015,VLOOKUP(Brut!GN44,Semaines!$C$2:$L$523,10,FALSE),IF($AE44=2016,VLOOKUP(Brut!GN44,Semaines!$D$2:$L$523,9,FALSE),IF($AE44=2017,VLOOKUP(Brut!GN44,Semaines!$E$2:$L$523,8,FALSE),IF($AE44=2018,VLOOKUP(Brut!GN44,Semaines!$F$2:$L$523,7,FALSE),IF($AE44=2019,VLOOKUP(Brut!GN44,Semaines!$G$2:$L$523,6,FALSE),IF($AE44=2020,VLOOKUP(Brut!GN44,Semaines!$H$2:$L$523,5,FALSE),IF($AE44=2021,VLOOKUP(Brut!GN44,Semaines!$I$2:$L$523,4,FALSE),IF($AE44=2022,VLOOKUP(Brut!GN44,Semaines!$J$2:$L$523,3,FALSE),""))))))))))</f>
        <v>2019</v>
      </c>
      <c r="GN44" s="134"/>
      <c r="GO44" s="133"/>
      <c r="GP44" s="210"/>
      <c r="GQ44" s="211"/>
      <c r="GR44" s="210"/>
      <c r="GS44" s="209"/>
      <c r="GT44" s="211"/>
      <c r="GU44" s="209"/>
      <c r="GV44" s="118">
        <f>IF($AE44=2013,VLOOKUP(Brut!GX44,Semaines!$A$2:$L$523,11,FALSE),IF($AE44=2014,VLOOKUP(Brut!GX44,Semaines!$B$2:$L$523,10,FALSE),IF($AE44=2015,VLOOKUP(Brut!GX44,Semaines!$C$2:$L$523,9,FALSE),IF($AE44=2016,VLOOKUP(Brut!GX44,Semaines!$D$2:$L$523,8,FALSE),IF($AE44=2017,VLOOKUP(Brut!GX44,Semaines!$E$2:$L$523,7,FALSE),IF($AE44=2018,VLOOKUP(Brut!GX44,Semaines!$F$2:$L$523,6,FALSE),IF($AE44=2019,VLOOKUP(Brut!GX44,Semaines!$G$2:$L$523,5,FALSE),IF($AE44=2020,VLOOKUP(Brut!GX44,Semaines!$H$2:$L$523,4,FALSE),IF($AE44=2021,VLOOKUP(Brut!GX44,Semaines!$I$2:$L$523,3,FALSE),IF($AE44=2022,VLOOKUP(Brut!GX44,Semaines!$J$2:$L$523,2,FALSE),""))))))))))</f>
        <v>52</v>
      </c>
      <c r="GW44" s="119">
        <f>IF($AE44=2013,VLOOKUP(Brut!GX44,Semaines!$A$2:$L$523,12,FALSE),IF($AE44=2014,VLOOKUP(Brut!GX44,Semaines!$B$2:$L$523,11,FALSE),IF($AE44=2015,VLOOKUP(Brut!GX44,Semaines!$C$2:$L$523,10,FALSE),IF($AE44=2016,VLOOKUP(Brut!GX44,Semaines!$D$2:$L$523,9,FALSE),IF($AE44=2017,VLOOKUP(Brut!GX44,Semaines!$E$2:$L$523,8,FALSE),IF($AE44=2018,VLOOKUP(Brut!GX44,Semaines!$F$2:$L$523,7,FALSE),IF($AE44=2019,VLOOKUP(Brut!GX44,Semaines!$G$2:$L$523,6,FALSE),IF($AE44=2020,VLOOKUP(Brut!GX44,Semaines!$H$2:$L$523,5,FALSE),IF($AE44=2021,VLOOKUP(Brut!GX44,Semaines!$I$2:$L$523,4,FALSE),IF($AE44=2022,VLOOKUP(Brut!GX44,Semaines!$J$2:$L$523,3,FALSE),""))))))))))</f>
        <v>2019</v>
      </c>
      <c r="GX44" s="134"/>
      <c r="GY44" s="133"/>
      <c r="GZ44" s="208"/>
      <c r="HA44" s="214"/>
      <c r="HB44" s="215"/>
      <c r="HC44" s="182"/>
      <c r="HD44" s="209"/>
      <c r="HE44" s="208"/>
      <c r="HF44" s="118">
        <f>IF($AE44=2013,VLOOKUP(Brut!HH44,Semaines!$A$2:$L$523,11,FALSE),IF($AE44=2014,VLOOKUP(Brut!HH44,Semaines!$B$2:$L$523,10,FALSE),IF($AE44=2015,VLOOKUP(Brut!HH44,Semaines!$C$2:$L$523,9,FALSE),IF($AE44=2016,VLOOKUP(Brut!HH44,Semaines!$D$2:$L$523,8,FALSE),IF($AE44=2017,VLOOKUP(Brut!HH44,Semaines!$E$2:$L$523,7,FALSE),IF($AE44=2018,VLOOKUP(Brut!HH44,Semaines!$F$2:$L$523,6,FALSE),IF($AE44=2019,VLOOKUP(Brut!HH44,Semaines!$G$2:$L$523,5,FALSE),IF($AE44=2020,VLOOKUP(Brut!HH44,Semaines!$H$2:$L$523,4,FALSE),IF($AE44=2021,VLOOKUP(Brut!HH44,Semaines!$I$2:$L$523,3,FALSE),IF($AE44=2022,VLOOKUP(Brut!HH44,Semaines!$J$2:$L$523,2,FALSE),""))))))))))</f>
        <v>1</v>
      </c>
      <c r="HG44" s="119">
        <f>IF($AE44=2013,VLOOKUP(Brut!HH44,Semaines!$A$2:$L$523,12,FALSE),IF($AE44=2014,VLOOKUP(Brut!HH44,Semaines!$B$2:$L$523,11,FALSE),IF($AE44=2015,VLOOKUP(Brut!HH44,Semaines!$C$2:$L$523,10,FALSE),IF($AE44=2016,VLOOKUP(Brut!HH44,Semaines!$D$2:$L$523,9,FALSE),IF($AE44=2017,VLOOKUP(Brut!HH44,Semaines!$E$2:$L$523,8,FALSE),IF($AE44=2018,VLOOKUP(Brut!HH44,Semaines!$F$2:$L$523,7,FALSE),IF($AE44=2019,VLOOKUP(Brut!HH44,Semaines!$G$2:$L$523,6,FALSE),IF($AE44=2020,VLOOKUP(Brut!HH44,Semaines!$H$2:$L$523,5,FALSE),IF($AE44=2021,VLOOKUP(Brut!HH44,Semaines!$I$2:$L$523,4,FALSE),IF($AE44=2022,VLOOKUP(Brut!HH44,Semaines!$J$2:$L$523,3,FALSE),""))))))))))</f>
        <v>2020</v>
      </c>
      <c r="HH44" s="134"/>
      <c r="HI44" s="133"/>
      <c r="HJ44" s="210"/>
      <c r="HK44" s="209"/>
      <c r="HL44" s="118">
        <f>IF($AE44=2013,VLOOKUP(Brut!HN44,Semaines!$A$2:$L$523,11,FALSE),IF($AE44=2014,VLOOKUP(Brut!HN44,Semaines!$B$2:$L$523,10,FALSE),IF($AE44=2015,VLOOKUP(Brut!HN44,Semaines!$C$2:$L$523,9,FALSE),IF($AE44=2016,VLOOKUP(Brut!HN44,Semaines!$D$2:$L$523,8,FALSE),IF($AE44=2017,VLOOKUP(Brut!HN44,Semaines!$E$2:$L$523,7,FALSE),IF($AE44=2018,VLOOKUP(Brut!HN44,Semaines!$F$2:$L$523,6,FALSE),IF($AE44=2019,VLOOKUP(Brut!HN44,Semaines!$G$2:$L$523,5,FALSE),IF($AE44=2020,VLOOKUP(Brut!HN44,Semaines!$H$2:$L$523,4,FALSE),IF($AE44=2021,VLOOKUP(Brut!HN44,Semaines!$I$2:$L$523,3,FALSE),IF($AE44=2022,VLOOKUP(Brut!HN44,Semaines!$J$2:$L$523,2,FALSE),""))))))))))</f>
        <v>2</v>
      </c>
      <c r="HM44" s="119">
        <f>IF($AE44=2013,VLOOKUP(Brut!HN44,Semaines!$A$2:$L$523,12,FALSE),IF($AE44=2014,VLOOKUP(Brut!HN44,Semaines!$B$2:$L$523,11,FALSE),IF($AE44=2015,VLOOKUP(Brut!HN44,Semaines!$C$2:$L$523,10,FALSE),IF($AE44=2016,VLOOKUP(Brut!HN44,Semaines!$D$2:$L$523,9,FALSE),IF($AE44=2017,VLOOKUP(Brut!HN44,Semaines!$E$2:$L$523,8,FALSE),IF($AE44=2018,VLOOKUP(Brut!HN44,Semaines!$F$2:$L$523,7,FALSE),IF($AE44=2019,VLOOKUP(Brut!HN44,Semaines!$G$2:$L$523,6,FALSE),IF($AE44=2020,VLOOKUP(Brut!HN44,Semaines!$H$2:$L$523,5,FALSE),IF($AE44=2021,VLOOKUP(Brut!HN44,Semaines!$I$2:$L$523,4,FALSE),IF($AE44=2022,VLOOKUP(Brut!HN44,Semaines!$J$2:$L$523,3,FALSE),""))))))))))</f>
        <v>2020</v>
      </c>
      <c r="HN44" s="134"/>
      <c r="HO44" s="133"/>
      <c r="HP44" s="210"/>
      <c r="HQ44" s="211"/>
      <c r="HR44" s="210"/>
      <c r="HS44" s="209"/>
      <c r="HT44" s="209"/>
      <c r="HU44" s="208"/>
      <c r="HV44" s="208"/>
      <c r="HW44" s="210"/>
      <c r="HX44" s="209"/>
      <c r="HY44" s="229">
        <f>IF($AE44=2013,VLOOKUP(Brut!IA44,Semaines!$A$2:$L$523,11,FALSE),IF($AE44=2014,VLOOKUP(Brut!IA44,Semaines!$B$2:$L$523,10,FALSE),IF($AE44=2015,VLOOKUP(Brut!IA44,Semaines!$C$2:$L$523,9,FALSE),IF($AE44=2016,VLOOKUP(Brut!IA44,Semaines!$D$2:$L$523,8,FALSE),IF($AE44=2017,VLOOKUP(Brut!IA44,Semaines!$E$2:$L$523,7,FALSE),IF($AE44=2018,VLOOKUP(Brut!IA44,Semaines!$F$2:$L$523,6,FALSE),IF($AE44=2019,VLOOKUP(Brut!IA44,Semaines!$G$2:$L$523,5,FALSE),IF($AE44=2020,VLOOKUP(Brut!IA44,Semaines!$H$2:$L$523,4,FALSE),IF($AE44=2021,VLOOKUP(Brut!IA44,Semaines!$I$2:$L$523,3,FALSE),IF($AE44=2022,VLOOKUP(Brut!IA44,Semaines!$J$2:$L$523,2,FALSE),""))))))))))</f>
        <v>3</v>
      </c>
      <c r="HZ44" s="119">
        <f>IF($AE44=2013,VLOOKUP(Brut!IA44,Semaines!$A$2:$L$523,12,FALSE),IF($AE44=2014,VLOOKUP(Brut!IA44,Semaines!$B$2:$L$523,11,FALSE),IF($AE44=2015,VLOOKUP(Brut!IA44,Semaines!$C$2:$L$523,10,FALSE),IF($AE44=2016,VLOOKUP(Brut!IA44,Semaines!$D$2:$L$523,9,FALSE),IF($AE44=2017,VLOOKUP(Brut!IA44,Semaines!$E$2:$L$523,8,FALSE),IF($AE44=2018,VLOOKUP(Brut!IA44,Semaines!$F$2:$L$523,7,FALSE),IF($AE44=2019,VLOOKUP(Brut!IA44,Semaines!$G$2:$L$523,6,FALSE),IF($AE44=2020,VLOOKUP(Brut!IA44,Semaines!$H$2:$L$523,5,FALSE),IF($AE44=2021,VLOOKUP(Brut!IA44,Semaines!$I$2:$L$523,4,FALSE),IF($AE44=2022,VLOOKUP(Brut!IA44,Semaines!$J$2:$L$523,3,FALSE),""))))))))))</f>
        <v>2020</v>
      </c>
      <c r="IA44" s="134"/>
      <c r="IB44" s="133"/>
      <c r="IC44" s="118">
        <f>IF($AE44=2013,VLOOKUP(Brut!IE44,Semaines!$A$2:$L$523,11,FALSE),IF($AE44=2014,VLOOKUP(Brut!IE44,Semaines!$B$2:$L$523,10,FALSE),IF($AE44=2015,VLOOKUP(Brut!IE44,Semaines!$C$2:$L$523,9,FALSE),IF($AE44=2016,VLOOKUP(Brut!IE44,Semaines!$D$2:$L$523,8,FALSE),IF($AE44=2017,VLOOKUP(Brut!IE44,Semaines!$E$2:$L$523,7,FALSE),IF($AE44=2018,VLOOKUP(Brut!IE44,Semaines!$F$2:$L$523,6,FALSE),IF($AE44=2019,VLOOKUP(Brut!IE44,Semaines!$G$2:$L$523,5,FALSE),IF($AE44=2020,VLOOKUP(Brut!IE44,Semaines!$H$2:$L$523,4,FALSE),IF($AE44=2021,VLOOKUP(Brut!IE44,Semaines!$I$2:$L$523,3,FALSE),IF($AE44=2022,VLOOKUP(Brut!IE44,Semaines!$J$2:$L$523,2,FALSE),""))))))))))</f>
        <v>3</v>
      </c>
      <c r="ID44" s="119">
        <f>IF($AE44=2013,VLOOKUP(Brut!IE44,Semaines!$A$2:$L$523,12,FALSE),IF($AE44=2014,VLOOKUP(Brut!IE44,Semaines!$B$2:$L$523,11,FALSE),IF($AE44=2015,VLOOKUP(Brut!IE44,Semaines!$C$2:$L$523,10,FALSE),IF($AE44=2016,VLOOKUP(Brut!IE44,Semaines!$D$2:$L$523,9,FALSE),IF($AE44=2017,VLOOKUP(Brut!IE44,Semaines!$E$2:$L$523,8,FALSE),IF($AE44=2018,VLOOKUP(Brut!IE44,Semaines!$F$2:$L$523,7,FALSE),IF($AE44=2019,VLOOKUP(Brut!IE44,Semaines!$G$2:$L$523,6,FALSE),IF($AE44=2020,VLOOKUP(Brut!IE44,Semaines!$H$2:$L$523,5,FALSE),IF($AE44=2021,VLOOKUP(Brut!IE44,Semaines!$I$2:$L$523,4,FALSE),IF($AE44=2022,VLOOKUP(Brut!IE44,Semaines!$J$2:$L$523,3,FALSE),""))))))))))</f>
        <v>2020</v>
      </c>
      <c r="IE44" s="134"/>
      <c r="IF44" s="133"/>
      <c r="IG44" s="128" t="str">
        <f>IF(Import!AY34=0,"",Import!AY34)</f>
        <v/>
      </c>
      <c r="IH44" s="118">
        <f t="array" ref="IH44">IFERROR(IF(IG44="",IF(IE44="",IF(IC44="","",IF($AE44=2013,VLOOKUP(Brut!IE44+1,Semaines!$A$2:$L$523,11,FALSE),IF($AE44=2014,VLOOKUP(Brut!IE44+1,Semaines!$B$2:$L$523,10,FALSE),IF($AE44=2015,VLOOKUP(Brut!IE44+1,Semaines!$C$2:$L$523,9,FALSE),IF($AE44=2016,VLOOKUP(Brut!IE44+1,Semaines!$D$2:$L$523,8,FALSE),IF($AE44=2017,VLOOKUP(Brut!IE44+1,Semaines!$E$2:$L$523,7,FALSE),IF($AE44=2018,VLOOKUP(Brut!IE44+1,Semaines!$F$2:$L$523,6,FALSE),IF($AE44=2019,VLOOKUP(Brut!IE44+1,Semaines!$G$2:$L$523,5,FALSE),IF($AE44=2020,VLOOKUP(Brut!IE44+1,Semaines!$H$2:$L$523,4,FALSE),IF($AE44=2021,VLOOKUP(Brut!IE44+1,Semaines!$I$2:$L$523,3,FALSE),IF($AE44=2022,VLOOKUP(Brut!IE44+1,Semaines!$J$2:$L$523,2,FALSE),""))))))))))),IF(IF44="",IF($AE44=2013,VLOOKUP(Brut!IE44+1,Semaines!$A$2:$L$523,11,FALSE),IF($AE44=2014,VLOOKUP(Brut!IE44+1,Semaines!$B$2:$L$523,10,FALSE),IF($AE44=2015,VLOOKUP(Brut!IE44+1,Semaines!$C$2:$L$523,9,FALSE),IF($AE44=2016,VLOOKUP(Brut!IE44+1,Semaines!$D$2:$L$523,8,FALSE),IF($AE44=2017,VLOOKUP(Brut!IE44+1,Semaines!$E$2:$L$523,7,FALSE),IF($AE44=2018,VLOOKUP(Brut!IE44+1,Semaines!$F$2:$L$523,6,FALSE),IF($AE44=2019,VLOOKUP(Brut!IE44+1,Semaines!$G$2:$L$523,5,FALSE),IF($AE44=2020,VLOOKUP(Brut!IE44+1,Semaines!$H$2:$L$523,4,FALSE),IF($AE44=2021,VLOOKUP(Brut!IE44+1,Semaines!$I$2:$L$523,3,FALSE),IF($AE44=2022,VLOOKUP(Brut!IE44+1,Semaines!$J$2:$L$523,2,FALSE),"")))))))))),IF($AE44=2013,VLOOKUP(Brut!IG44+1,Semaines!$A$2:$L$523,11,FALSE),IF($AE44=2014,VLOOKUP(Brut!IG44+1,Semaines!$B$2:$L$523,10,FALSE),IF($AE44=2015,VLOOKUP(Brut!IG44+1,Semaines!$C$2:$L$523,9,FALSE),IF($AE44=2016,VLOOKUP(Brut!IG44+1,Semaines!$D$2:$L$523,8,FALSE),IF($AE44=2017,VLOOKUP(Brut!IG44+1,Semaines!$E$2:$L$523,7,FALSE),IF($AE44=2018,VLOOKUP(Brut!IG44+1,Semaines!$F$2:$L$523,6,FALSE),IF($AE44=2019,VLOOKUP(Brut!IG44+1,Semaines!$G$2:$L$523,5,FALSE),IF($AE44=2020,VLOOKUP(Brut!IG44+1,Semaines!$H$2:$L$523,4,FALSE),IF($AE44=2021,VLOOKUP(Brut!IG44+1,Semaines!$I$2:$L$523,3,FALSE),IF($AE44=2022,VLOOKUP(Brut!IG44+1,Semaines!$J$2:$L$523,2,FALSE),"")))))))))))),_xlfn.ISOWEEKNUM(IG44)),"")</f>
        <v>4</v>
      </c>
      <c r="II44" s="119">
        <f>IF(IG44="",IF(IF44="",IF(ID44="","",IF($AE44=2013,VLOOKUP(Brut!IJ44,Semaines!$A$2:$L$523,12,FALSE),IF($AE44=2014,VLOOKUP(Brut!IJ44,Semaines!$B$2:$L$523,11,FALSE),IF($AE44=2015,VLOOKUP(Brut!IJ44,Semaines!$C$2:$L$523,10,FALSE),IF($AE44=2016,VLOOKUP(Brut!IJ44,Semaines!$D$2:$L$523,9,FALSE),IF($AE44=2017,VLOOKUP(Brut!IJ44,Semaines!$E$2:$L$523,8,FALSE),IF($AE44=2018,VLOOKUP(Brut!IJ44,Semaines!$F$2:$L$523,7,FALSE),IF($AE44=2019,VLOOKUP(Brut!IJ44,Semaines!$G$2:$L$523,6,FALSE),IF($AE44=2020,VLOOKUP(Brut!IJ44,Semaines!$H$2:$L$523,5,FALSE),IF($AE44=2021,VLOOKUP(Brut!IJ44,Semaines!$I$2:$L$523,4,FALSE),IF($AE44=2022,VLOOKUP(Brut!IJ44,Semaines!$J$2:$L$523,3,FALSE),""))))))))))),IF(IE44="",IF($AE44=2013,VLOOKUP(Brut!IJ44,Semaines!$A$2:$L$523,12,FALSE),IF($AE44=2014,VLOOKUP(Brut!IJ44,Semaines!$B$2:$L$523,11,FALSE),IF($AE44=2015,VLOOKUP(Brut!IJ44,Semaines!$C$2:$L$523,10,FALSE),IF($AE44=2016,VLOOKUP(Brut!IJ44,Semaines!$D$2:$L$523,9,FALSE),IF($AE44=2017,VLOOKUP(Brut!IJ44,Semaines!$E$2:$L$523,8,FALSE),IF($AE44=2018,VLOOKUP(Brut!IJ44,Semaines!$F$2:$L$523,7,FALSE),IF($AE44=2019,VLOOKUP(Brut!IJ44,Semaines!$G$2:$L$523,6,FALSE),IF($AE44=2020,VLOOKUP(Brut!IJ44,Semaines!$H$2:$L$523,5,FALSE),IF($AE44=2021,VLOOKUP(Brut!IJ44,Semaines!$I$2:$L$523,4,FALSE),IF($AE44=2022,VLOOKUP(Brut!IJ44,Semaines!$J$2:$L$523,3,FALSE),"")))))))))),IF(ID44="","",IF($AE44=2013,VLOOKUP(Brut!IJ44,Semaines!$A$2:$L$523,12,FALSE),IF($AE44=2014,VLOOKUP(Brut!IJ44,Semaines!$B$2:$L$523,11,FALSE),IF($AE44=2015,VLOOKUP(Brut!IJ44,Semaines!$C$2:$L$523,10,FALSE),IF($AE44=2016,VLOOKUP(Brut!IJ44,Semaines!$D$2:$L$523,9,FALSE),IF($AE44=2017,VLOOKUP(Brut!IJ44,Semaines!$E$2:$L$523,8,FALSE),IF($AE44=2018,VLOOKUP(Brut!IJ44,Semaines!$F$2:$L$523,7,FALSE),IF($AE44=2019,VLOOKUP(Brut!IJ44,Semaines!$G$2:$L$523,6,FALSE),IF($AE44=2020,VLOOKUP(Brut!IJ44,Semaines!$H$2:$L$523,5,FALSE),IF($AE44=2021,VLOOKUP(Brut!IJ44,Semaines!$I$2:$L$523,4,FALSE),IF($AE44=2022,VLOOKUP(Brut!IJ44,Semaines!$J$2:$L$523,3,FALSE),""))))))))))))),IF(AND(MONTH(IG44)=12,_xlfn.ISOWEEKNUM(IG44)=1),YEAR(IG44)+1,YEAR(IG44)))</f>
        <v>2020</v>
      </c>
      <c r="IJ44" s="135"/>
      <c r="IK44" s="136"/>
      <c r="IL44" s="208"/>
      <c r="IM44" s="118">
        <f>IF($AE44=2013,VLOOKUP(Brut!IO44,Semaines!$A$2:$L$523,11,FALSE),IF($AE44=2014,VLOOKUP(Brut!IO44,Semaines!$B$2:$L$523,10,FALSE),IF($AE44=2015,VLOOKUP(Brut!IO44,Semaines!$C$2:$L$523,9,FALSE),IF($AE44=2016,VLOOKUP(Brut!IO44,Semaines!$D$2:$L$523,8,FALSE),IF($AE44=2017,VLOOKUP(Brut!IO44,Semaines!$E$2:$L$523,7,FALSE),IF($AE44=2018,VLOOKUP(Brut!IO44,Semaines!$F$2:$L$523,6,FALSE),IF($AE44=2019,VLOOKUP(Brut!IO44,Semaines!$G$2:$L$523,5,FALSE),IF($AE44=2020,VLOOKUP(Brut!IO44,Semaines!$H$2:$L$523,4,FALSE),IF($AE44=2021,VLOOKUP(Brut!IO44,Semaines!$I$2:$L$523,3,FALSE),IF($AE44=2022,VLOOKUP(Brut!IO44,Semaines!$J$2:$L$523,2,FALSE),""))))))))))</f>
        <v>4</v>
      </c>
      <c r="IN44" s="119">
        <f>IF($AE44=2013,VLOOKUP(Brut!IO44,Semaines!$A$2:$L$523,12,FALSE),IF($AE44=2014,VLOOKUP(Brut!IO44,Semaines!$B$2:$L$523,11,FALSE),IF($AE44=2015,VLOOKUP(Brut!IO44,Semaines!$C$2:$L$523,10,FALSE),IF($AE44=2016,VLOOKUP(Brut!IO44,Semaines!$D$2:$L$523,9,FALSE),IF($AE44=2017,VLOOKUP(Brut!IO44,Semaines!$E$2:$L$523,8,FALSE),IF($AE44=2018,VLOOKUP(Brut!IO44,Semaines!$F$2:$L$523,7,FALSE),IF($AE44=2019,VLOOKUP(Brut!IO44,Semaines!$G$2:$L$523,6,FALSE),IF($AE44=2020,VLOOKUP(Brut!IO44,Semaines!$H$2:$L$523,5,FALSE),IF($AE44=2021,VLOOKUP(Brut!IO44,Semaines!$I$2:$L$523,4,FALSE),IF($AE44=2022,VLOOKUP(Brut!IO44,Semaines!$J$2:$L$523,3,FALSE),""))))))))))</f>
        <v>2020</v>
      </c>
      <c r="IO44" s="134"/>
      <c r="IP44" s="133"/>
      <c r="IQ44" s="118">
        <f>IF($AE44=2013,VLOOKUP(Brut!IS44,Semaines!$A$2:$L$523,11,FALSE),IF($AE44=2014,VLOOKUP(Brut!IS44,Semaines!$B$2:$L$523,10,FALSE),IF($AE44=2015,VLOOKUP(Brut!IS44,Semaines!$C$2:$L$523,9,FALSE),IF($AE44=2016,VLOOKUP(Brut!IS44,Semaines!$D$2:$L$523,8,FALSE),IF($AE44=2017,VLOOKUP(Brut!IS44,Semaines!$E$2:$L$523,7,FALSE),IF($AE44=2018,VLOOKUP(Brut!IS44,Semaines!$F$2:$L$523,6,FALSE),IF($AE44=2019,VLOOKUP(Brut!IS44,Semaines!$G$2:$L$523,5,FALSE),IF($AE44=2020,VLOOKUP(Brut!IS44,Semaines!$H$2:$L$523,4,FALSE),IF($AE44=2021,VLOOKUP(Brut!IS44,Semaines!$I$2:$L$523,3,FALSE),IF($AE44=2022,VLOOKUP(Brut!IS44,Semaines!$J$2:$L$523,2,FALSE),""))))))))))</f>
        <v>5</v>
      </c>
      <c r="IR44" s="119">
        <f>IF($AE44=2013,VLOOKUP(Brut!IS44,Semaines!$A$2:$L$523,12,FALSE),IF($AE44=2014,VLOOKUP(Brut!IS44,Semaines!$B$2:$L$523,11,FALSE),IF($AE44=2015,VLOOKUP(Brut!IS44,Semaines!$C$2:$L$523,10,FALSE),IF($AE44=2016,VLOOKUP(Brut!IS44,Semaines!$D$2:$L$523,9,FALSE),IF($AE44=2017,VLOOKUP(Brut!IS44,Semaines!$E$2:$L$523,8,FALSE),IF($AE44=2018,VLOOKUP(Brut!IS44,Semaines!$F$2:$L$523,7,FALSE),IF($AE44=2019,VLOOKUP(Brut!IS44,Semaines!$G$2:$L$523,6,FALSE),IF($AE44=2020,VLOOKUP(Brut!IS44,Semaines!$H$2:$L$523,5,FALSE),IF($AE44=2021,VLOOKUP(Brut!IS44,Semaines!$I$2:$L$523,4,FALSE),IF($AE44=2022,VLOOKUP(Brut!IS44,Semaines!$J$2:$L$523,3,FALSE),""))))))))))</f>
        <v>2020</v>
      </c>
      <c r="IS44" s="134"/>
      <c r="IT44" s="230"/>
      <c r="IU44" s="210"/>
      <c r="IV44" s="209"/>
      <c r="IW44" s="208"/>
      <c r="IX44" s="208"/>
      <c r="IY44" s="118">
        <f>IF($AE44=2013,VLOOKUP(Brut!JA44,Semaines!$A$2:$L$523,11,FALSE),IF($AE44=2014,VLOOKUP(Brut!JA44,Semaines!$B$2:$L$523,10,FALSE),IF($AE44=2015,VLOOKUP(Brut!JA44,Semaines!$C$2:$L$523,9,FALSE),IF($AE44=2016,VLOOKUP(Brut!JA44,Semaines!$D$2:$L$523,8,FALSE),IF($AE44=2017,VLOOKUP(Brut!JA44,Semaines!$E$2:$L$523,7,FALSE),IF($AE44=2018,VLOOKUP(Brut!JA44,Semaines!$F$2:$L$523,6,FALSE),IF($AE44=2019,VLOOKUP(Brut!JA44,Semaines!$G$2:$L$523,5,FALSE),IF($AE44=2020,VLOOKUP(Brut!JA44,Semaines!$H$2:$L$523,4,FALSE),IF($AE44=2021,VLOOKUP(Brut!JA44,Semaines!$I$2:$L$523,3,FALSE),IF($AE44=2022,VLOOKUP(Brut!JA44,Semaines!$J$2:$L$523,2,FALSE),""))))))))))</f>
        <v>5</v>
      </c>
      <c r="IZ44" s="119">
        <f>IF($AE44=2013,VLOOKUP(Brut!JA44,Semaines!$A$2:$L$523,12,FALSE),IF($AE44=2014,VLOOKUP(Brut!JA44,Semaines!$B$2:$L$523,11,FALSE),IF($AE44=2015,VLOOKUP(Brut!JA44,Semaines!$C$2:$L$523,10,FALSE),IF($AE44=2016,VLOOKUP(Brut!JA44,Semaines!$D$2:$L$523,9,FALSE),IF($AE44=2017,VLOOKUP(Brut!JA44,Semaines!$E$2:$L$523,8,FALSE),IF($AE44=2018,VLOOKUP(Brut!JA44,Semaines!$F$2:$L$523,7,FALSE),IF($AE44=2019,VLOOKUP(Brut!JA44,Semaines!$G$2:$L$523,6,FALSE),IF($AE44=2020,VLOOKUP(Brut!JA44,Semaines!$H$2:$L$523,5,FALSE),IF($AE44=2021,VLOOKUP(Brut!JA44,Semaines!$I$2:$L$523,4,FALSE),IF($AE44=2022,VLOOKUP(Brut!JA44,Semaines!$J$2:$L$523,3,FALSE),""))))))))))</f>
        <v>2020</v>
      </c>
      <c r="JA44" s="134"/>
      <c r="JB44" s="133"/>
      <c r="JC44" s="210"/>
      <c r="JD44" s="211"/>
      <c r="JE44" s="210"/>
      <c r="JF44" s="209"/>
      <c r="JG44" s="208"/>
      <c r="JH44" s="118">
        <f>IF($AE44=2013,VLOOKUP(Brut!JJ44,Semaines!$A$2:$L$523,11,FALSE),IF($AE44=2014,VLOOKUP(Brut!JJ44,Semaines!$B$2:$L$523,10,FALSE),IF($AE44=2015,VLOOKUP(Brut!JJ44,Semaines!$C$2:$L$523,9,FALSE),IF($AE44=2016,VLOOKUP(Brut!JJ44,Semaines!$D$2:$L$523,8,FALSE),IF($AE44=2017,VLOOKUP(Brut!JJ44,Semaines!$E$2:$L$523,7,FALSE),IF($AE44=2018,VLOOKUP(Brut!JJ44,Semaines!$F$2:$L$523,6,FALSE),IF($AE44=2019,VLOOKUP(Brut!JJ44,Semaines!$G$2:$L$523,5,FALSE),IF($AE44=2020,VLOOKUP(Brut!JJ44,Semaines!$H$2:$L$523,4,FALSE),IF($AE44=2021,VLOOKUP(Brut!JJ44,Semaines!$I$2:$L$523,3,FALSE),IF($AE44=2022,VLOOKUP(Brut!JJ44,Semaines!$J$2:$L$523,2,FALSE),""))))))))))</f>
        <v>6</v>
      </c>
      <c r="JI44" s="119">
        <f>IF($AE44=2013,VLOOKUP(Brut!JJ44,Semaines!$A$2:$L$523,12,FALSE),IF($AE44=2014,VLOOKUP(Brut!JJ44,Semaines!$B$2:$L$523,11,FALSE),IF($AE44=2015,VLOOKUP(Brut!JJ44,Semaines!$C$2:$L$523,10,FALSE),IF($AE44=2016,VLOOKUP(Brut!JJ44,Semaines!$D$2:$L$523,9,FALSE),IF($AE44=2017,VLOOKUP(Brut!JJ44,Semaines!$E$2:$L$523,8,FALSE),IF($AE44=2018,VLOOKUP(Brut!JJ44,Semaines!$F$2:$L$523,7,FALSE),IF($AE44=2019,VLOOKUP(Brut!JJ44,Semaines!$G$2:$L$523,6,FALSE),IF($AE44=2020,VLOOKUP(Brut!JJ44,Semaines!$H$2:$L$523,5,FALSE),IF($AE44=2021,VLOOKUP(Brut!JJ44,Semaines!$I$2:$L$523,4,FALSE),IF($AE44=2022,VLOOKUP(Brut!JJ44,Semaines!$J$2:$L$523,3,FALSE),""))))))))))</f>
        <v>2020</v>
      </c>
      <c r="JJ44" s="134"/>
      <c r="JK44" s="133"/>
      <c r="JL44" s="118">
        <f>IF($AE44=2013,VLOOKUP(Brut!JN44,Semaines!$A$2:$L$523,11,FALSE),IF($AE44=2014,VLOOKUP(Brut!JN44,Semaines!$B$2:$L$523,10,FALSE),IF($AE44=2015,VLOOKUP(Brut!JN44,Semaines!$C$2:$L$523,9,FALSE),IF($AE44=2016,VLOOKUP(Brut!JN44,Semaines!$D$2:$L$523,8,FALSE),IF($AE44=2017,VLOOKUP(Brut!JN44,Semaines!$E$2:$L$523,7,FALSE),IF($AE44=2018,VLOOKUP(Brut!JN44,Semaines!$F$2:$L$523,6,FALSE),IF($AE44=2019,VLOOKUP(Brut!JN44,Semaines!$G$2:$L$523,5,FALSE),IF($AE44=2020,VLOOKUP(Brut!JN44,Semaines!$H$2:$L$523,4,FALSE),IF($AE44=2021,VLOOKUP(Brut!JN44,Semaines!$I$2:$L$523,3,FALSE),IF($AE44=2022,VLOOKUP(Brut!JN44,Semaines!$J$2:$L$523,2,FALSE),""))))))))))</f>
        <v>7</v>
      </c>
      <c r="JM44" s="119">
        <f>IF($AE44=2013,VLOOKUP(Brut!JN44,Semaines!$A$2:$L$523,12,FALSE),IF($AE44=2014,VLOOKUP(Brut!JN44,Semaines!$B$2:$L$523,11,FALSE),IF($AE44=2015,VLOOKUP(Brut!JN44,Semaines!$C$2:$L$523,10,FALSE),IF($AE44=2016,VLOOKUP(Brut!JN44,Semaines!$D$2:$L$523,9,FALSE),IF($AE44=2017,VLOOKUP(Brut!JN44,Semaines!$E$2:$L$523,8,FALSE),IF($AE44=2018,VLOOKUP(Brut!JN44,Semaines!$F$2:$L$523,7,FALSE),IF($AE44=2019,VLOOKUP(Brut!JN44,Semaines!$G$2:$L$523,6,FALSE),IF($AE44=2020,VLOOKUP(Brut!JN44,Semaines!$H$2:$L$523,5,FALSE),IF($AE44=2021,VLOOKUP(Brut!JN44,Semaines!$I$2:$L$523,4,FALSE),IF($AE44=2022,VLOOKUP(Brut!JN44,Semaines!$J$2:$L$523,3,FALSE),""))))))))))</f>
        <v>2020</v>
      </c>
      <c r="JN44" s="134"/>
      <c r="JO44" s="133"/>
      <c r="JP44" s="128" t="str">
        <f>IF(Import!BC34=0,"",Import!BC34)</f>
        <v/>
      </c>
      <c r="JQ44" s="118">
        <f t="array" ref="JQ44">IFERROR(IF(JP44="",IF(JN44="",IF(JL44="","",IF($AE44=2013,VLOOKUP(Brut!JN44+1,Semaines!$A$2:$L$523,11,FALSE),IF($AE44=2014,VLOOKUP(Brut!JN44+1,Semaines!$B$2:$L$523,10,FALSE),IF($AE44=2015,VLOOKUP(Brut!JN44+1,Semaines!$C$2:$L$523,9,FALSE),IF($AE44=2016,VLOOKUP(Brut!JN44+1,Semaines!$D$2:$L$523,8,FALSE),IF($AE44=2017,VLOOKUP(Brut!JN44+1,Semaines!$E$2:$L$523,7,FALSE),IF($AE44=2018,VLOOKUP(Brut!JN44+1,Semaines!$F$2:$L$523,6,FALSE),IF($AE44=2019,VLOOKUP(Brut!JN44+1,Semaines!$G$2:$L$523,5,FALSE),IF($AE44=2020,VLOOKUP(Brut!JN44+1,Semaines!$H$2:$L$523,4,FALSE),IF($AE44=2021,VLOOKUP(Brut!JN44+1,Semaines!$I$2:$L$523,3,FALSE),IF($AE44=2022,VLOOKUP(Brut!JN44+1,Semaines!$J$2:$L$523,2,FALSE),""))))))))))),IF(JO44="",IF($AE44=2013,VLOOKUP(Brut!JN44+1,Semaines!$A$2:$L$523,11,FALSE),IF($AE44=2014,VLOOKUP(Brut!JN44+1,Semaines!$B$2:$L$523,10,FALSE),IF($AE44=2015,VLOOKUP(Brut!JN44+1,Semaines!$C$2:$L$523,9,FALSE),IF($AE44=2016,VLOOKUP(Brut!JN44+1,Semaines!$D$2:$L$523,8,FALSE),IF($AE44=2017,VLOOKUP(Brut!JN44+1,Semaines!$E$2:$L$523,7,FALSE),IF($AE44=2018,VLOOKUP(Brut!JN44+1,Semaines!$F$2:$L$523,6,FALSE),IF($AE44=2019,VLOOKUP(Brut!JN44+1,Semaines!$G$2:$L$523,5,FALSE),IF($AE44=2020,VLOOKUP(Brut!JN44+1,Semaines!$H$2:$L$523,4,FALSE),IF($AE44=2021,VLOOKUP(Brut!JN44+1,Semaines!$I$2:$L$523,3,FALSE),IF($AE44=2022,VLOOKUP(Brut!JN44+1,Semaines!$J$2:$L$523,2,FALSE),"")))))))))),IF($AE44=2013,VLOOKUP(Brut!JP44+1,Semaines!$A$2:$L$523,11,FALSE),IF($AE44=2014,VLOOKUP(Brut!JP44+1,Semaines!$B$2:$L$523,10,FALSE),IF($AE44=2015,VLOOKUP(Brut!JP44+1,Semaines!$C$2:$L$523,9,FALSE),IF($AE44=2016,VLOOKUP(Brut!JP44+1,Semaines!$D$2:$L$523,8,FALSE),IF($AE44=2017,VLOOKUP(Brut!JP44+1,Semaines!$E$2:$L$523,7,FALSE),IF($AE44=2018,VLOOKUP(Brut!JP44+1,Semaines!$F$2:$L$523,6,FALSE),IF($AE44=2019,VLOOKUP(Brut!JP44+1,Semaines!$G$2:$L$523,5,FALSE),IF($AE44=2020,VLOOKUP(Brut!JP44+1,Semaines!$H$2:$L$523,4,FALSE),IF($AE44=2021,VLOOKUP(Brut!JP44+1,Semaines!$I$2:$L$523,3,FALSE),IF($AE44=2022,VLOOKUP(Brut!JP44+1,Semaines!$J$2:$L$523,2,FALSE),"")))))))))))),_xlfn.ISOWEEKNUM(JP44)),"")</f>
        <v>8</v>
      </c>
      <c r="JR44" s="119">
        <f>IF(JP44="",IF(JO44="",IF(JM44="","",IF($AE44=2013,VLOOKUP(Brut!JS44,Semaines!$A$2:$L$523,12,FALSE),IF($AE44=2014,VLOOKUP(Brut!JS44,Semaines!$B$2:$L$523,11,FALSE),IF($AE44=2015,VLOOKUP(Brut!JS44,Semaines!$C$2:$L$523,10,FALSE),IF($AE44=2016,VLOOKUP(Brut!JS44,Semaines!$D$2:$L$523,9,FALSE),IF($AE44=2017,VLOOKUP(Brut!JS44,Semaines!$E$2:$L$523,8,FALSE),IF($AE44=2018,VLOOKUP(Brut!JS44,Semaines!$F$2:$L$523,7,FALSE),IF($AE44=2019,VLOOKUP(Brut!JS44,Semaines!$G$2:$L$523,6,FALSE),IF($AE44=2020,VLOOKUP(Brut!JS44,Semaines!$H$2:$L$523,5,FALSE),IF($AE44=2021,VLOOKUP(Brut!JS44,Semaines!$I$2:$L$523,4,FALSE),IF($AE44=2022,VLOOKUP(Brut!JS44,Semaines!$J$2:$L$523,3,FALSE),""))))))))))),IF(JN44="",IF($AE44=2013,VLOOKUP(Brut!JS44,Semaines!$A$2:$L$523,12,FALSE),IF($AE44=2014,VLOOKUP(Brut!JS44,Semaines!$B$2:$L$523,11,FALSE),IF($AE44=2015,VLOOKUP(Brut!JS44,Semaines!$C$2:$L$523,10,FALSE),IF($AE44=2016,VLOOKUP(Brut!JS44,Semaines!$D$2:$L$523,9,FALSE),IF($AE44=2017,VLOOKUP(Brut!JS44,Semaines!$E$2:$L$523,8,FALSE),IF($AE44=2018,VLOOKUP(Brut!JS44,Semaines!$F$2:$L$523,7,FALSE),IF($AE44=2019,VLOOKUP(Brut!JS44,Semaines!$G$2:$L$523,6,FALSE),IF($AE44=2020,VLOOKUP(Brut!JS44,Semaines!$H$2:$L$523,5,FALSE),IF($AE44=2021,VLOOKUP(Brut!JS44,Semaines!$I$2:$L$523,4,FALSE),IF($AE44=2022,VLOOKUP(Brut!JS44,Semaines!$J$2:$L$523,3,FALSE),"")))))))))),IF(JM44="","",IF($AE44=2013,VLOOKUP(Brut!JS44,Semaines!$A$2:$L$523,12,FALSE),IF($AE44=2014,VLOOKUP(Brut!JS44,Semaines!$B$2:$L$523,11,FALSE),IF($AE44=2015,VLOOKUP(Brut!JS44,Semaines!$C$2:$L$523,10,FALSE),IF($AE44=2016,VLOOKUP(Brut!JS44,Semaines!$D$2:$L$523,9,FALSE),IF($AE44=2017,VLOOKUP(Brut!JS44,Semaines!$E$2:$L$523,8,FALSE),IF($AE44=2018,VLOOKUP(Brut!JS44,Semaines!$F$2:$L$523,7,FALSE),IF($AE44=2019,VLOOKUP(Brut!JS44,Semaines!$G$2:$L$523,6,FALSE),IF($AE44=2020,VLOOKUP(Brut!JS44,Semaines!$H$2:$L$523,5,FALSE),IF($AE44=2021,VLOOKUP(Brut!JS44,Semaines!$I$2:$L$523,4,FALSE),IF($AE44=2022,VLOOKUP(Brut!JS44,Semaines!$J$2:$L$523,3,FALSE),""))))))))))))),IF(AND(MONTH(JP44)=12,_xlfn.ISOWEEKNUM(JP44)=1),YEAR(JP44)+1,YEAR(JP44)))</f>
        <v>2020</v>
      </c>
      <c r="JS44" s="224">
        <f>IFERROR(IF(JP44="",IF(AND(Brut!W44&lt;&gt;"Pas ouvert",Brut!W44&lt;&gt;"Annulé"),IF(Brut!JP44="",SUM(Brut!JN44-Brut!AD44),SUM(Brut!JP44-Brut!AD44)),IF(Brut!W44="Annulé","Annulé","Pas ouvert")),SUM(Brut!JU44-Brut!AD44)),"")</f>
        <v>33</v>
      </c>
      <c r="JT44" s="225">
        <f>IF(OR(JS44="Annulé",JS44=""),"",IF(JS44="Pas ouvert",IF(JQ44="","",INT(SUM(Brut!JU44-Brut!AD44)/4)),INT(JS44/4)))</f>
        <v>8</v>
      </c>
      <c r="JU44" s="226" t="str">
        <f t="shared" si="16"/>
        <v>Mois</v>
      </c>
      <c r="JV44" s="227">
        <f>IF(OR(JS44="Annulé",JS44=""),"",IF(JS44="Pas ouvert",IF(JQ44="","",SUM(Brut!JU44-Brut!AD44)-(JT44*4)),IF(JS44-(JT44*4)=0,"",JS44-(JT44*4))))</f>
        <v>1</v>
      </c>
      <c r="JW44" s="228" t="str">
        <f t="shared" si="17"/>
        <v>Semaines</v>
      </c>
      <c r="JY44" s="208"/>
    </row>
    <row r="45" spans="1:285" x14ac:dyDescent="0.3">
      <c r="A45" s="235" t="str">
        <f>IF(Import!A35=0,"",Import!A35)</f>
        <v>34</v>
      </c>
      <c r="B45" s="236" t="str">
        <f>IF(Import!D35=0,"",Import!D35)</f>
        <v>34</v>
      </c>
      <c r="C45" s="236" t="str">
        <f>IF(Import!E35=0,"",Import!E35)</f>
        <v/>
      </c>
      <c r="D45" s="237" t="str">
        <f t="shared" si="11"/>
        <v/>
      </c>
      <c r="E45" s="236" t="str">
        <f>IF(Import!I35=0,"",Import!I35)</f>
        <v/>
      </c>
      <c r="F45" s="236" t="str">
        <f>IF(Import!J35="","",Import!J35)</f>
        <v/>
      </c>
      <c r="G45" s="236" t="str">
        <f>IF(Import!K35="","",Import!K35)</f>
        <v/>
      </c>
      <c r="H45" s="238" t="str">
        <f>IF(Import!L35=0,"",Import!L35)</f>
        <v>17</v>
      </c>
      <c r="I45" s="236" t="str">
        <f>IF(Import!N35=0,"",Import!N35)</f>
        <v/>
      </c>
      <c r="J45" s="239"/>
      <c r="K45" s="130">
        <f>IF(Import!O35=0,"",Import!O35)</f>
        <v>43601</v>
      </c>
      <c r="L45" s="130">
        <f>IF(Import!P35=0,"",Import!P35)</f>
        <v>43621</v>
      </c>
      <c r="M45" s="233" t="str">
        <f>IF(L45&lt;&gt;"","Annulé",IF(Import!R35=0,"",Import!R35))</f>
        <v>Annulé</v>
      </c>
      <c r="N45" s="233" t="str">
        <f>IF(L45&lt;&gt;"","Annulé",IF(Import!S35=0,"",Import!S35))</f>
        <v>Annulé</v>
      </c>
      <c r="O45" s="233" t="str">
        <f>IF(N45="Annulé","Annulé",IF(Import!T35=0,"",Import!T35))</f>
        <v>Annulé</v>
      </c>
      <c r="P45" s="130" t="str">
        <f>IF(Import!U35=0,IF($L45&lt;&gt;"","Annulé",IF($K45="","","En attente")),Import!U35)</f>
        <v>Annulé</v>
      </c>
      <c r="Q45" s="130" t="str">
        <f>IF(Import!V35=0,IF($L45&lt;&gt;"","Annulé",IF($K45="","","En attente")),Import!V35)</f>
        <v>Annulé</v>
      </c>
      <c r="R45" s="130" t="str">
        <f>IF(Import!W35=0,IF($L45&lt;&gt;"","Annulé",IF($K45="","","En attente")),Import!W35)</f>
        <v>Annulé</v>
      </c>
      <c r="S45" s="130" t="str">
        <f>IF(Import!X35=0,IF($L45&lt;&gt;"","Annulé",IF($K45="","","En attente")),Import!X35)</f>
        <v>Annulé</v>
      </c>
      <c r="T45" s="130" t="str">
        <f>IF(Import!Y35=0,IF($L45&lt;&gt;"","Annulé",IF($K45="","","En attente")),Import!Y35)</f>
        <v>Annulé</v>
      </c>
      <c r="U45" s="130" t="str">
        <f>IF(Import!Z35=0,IF($L45&lt;&gt;"","Annulé",IF($K45="","","En attente")),Import!Z35)</f>
        <v>Annulé</v>
      </c>
      <c r="V45" s="131"/>
      <c r="W45" s="130" t="str">
        <f>IF($L45&lt;&gt;"","Annulé",IF(Import!AA35=0,IF(K45="","","Pas ouvert"),Import!AA35))</f>
        <v>Annulé</v>
      </c>
      <c r="X45" s="130" t="str">
        <f>IF($L45&lt;&gt;"","Annulé",IF(Import!AB35=0,IF($W45&lt;&gt;"",IF(W45="Pas ouvert","Pas ouvert","En cours"),""),Import!AB35))</f>
        <v>Annulé</v>
      </c>
      <c r="Y45" s="233" t="str">
        <f>IF($L45&lt;&gt;"","Annulé",IF(Import!AC35=0,"",Import!AC35))</f>
        <v>Annulé</v>
      </c>
      <c r="Z45" s="233" t="str">
        <f>IF($L45&lt;&gt;"","Annulé",IF(Import!AD35=0,"",Import!AD35))</f>
        <v>Annulé</v>
      </c>
      <c r="AA45" s="234" t="str">
        <f t="shared" si="12"/>
        <v>Annulé</v>
      </c>
      <c r="AB45" s="129" t="str">
        <f t="shared" si="13"/>
        <v/>
      </c>
      <c r="AC45" s="207"/>
      <c r="AD45" s="231" t="str">
        <f t="shared" si="14"/>
        <v/>
      </c>
      <c r="AE45" s="232" t="str">
        <f t="shared" si="15"/>
        <v/>
      </c>
      <c r="AF45" s="128" t="str">
        <f>IF(Import!AE35=0,"",Import!AE35)</f>
        <v/>
      </c>
      <c r="AG45" s="211"/>
      <c r="AH45" s="209"/>
      <c r="AI45" s="208"/>
      <c r="AJ45" s="118" t="str">
        <f>IF($AE45=2013,VLOOKUP(Brut!AJ45,Semaines!$A$2:$L$523,11,FALSE),IF($AE45=2014,VLOOKUP(Brut!AJ45,Semaines!$B$2:$L$523,10,FALSE),IF($AE45=2015,VLOOKUP(Brut!AJ45,Semaines!$C$2:$L$523,9,FALSE),IF($AE45=2016,VLOOKUP(Brut!AJ45,Semaines!$D$2:$L$523,8,FALSE),IF($AE45=2017,VLOOKUP(Brut!AJ45,Semaines!$E$2:$L$523,7,FALSE),IF($AE45=2018,VLOOKUP(Brut!AJ45,Semaines!$F$2:$L$523,6,FALSE),IF($AE45=2019,VLOOKUP(Brut!AJ45,Semaines!$G$2:$L$523,5,FALSE),IF($AE45=2020,VLOOKUP(Brut!AJ45,Semaines!$H$2:$L$523,4,FALSE),IF($AE45=2021,VLOOKUP(Brut!AJ45,Semaines!$I$2:$L$523,3,FALSE),IF($AE45=2022,VLOOKUP(Brut!AJ45,Semaines!$J$2:$L$523,2,FALSE),""))))))))))</f>
        <v/>
      </c>
      <c r="AK45" s="119" t="str">
        <f>IF($AE45=2013,VLOOKUP(Brut!AJ45,Semaines!$A$2:$L$523,12,FALSE),IF($AE45=2014,VLOOKUP(Brut!AJ45,Semaines!$B$2:$L$523,11,FALSE),IF($AE45=2015,VLOOKUP(Brut!AJ45,Semaines!$C$2:$L$523,10,FALSE),IF($AE45=2016,VLOOKUP(Brut!AJ45,Semaines!$D$2:$L$523,9,FALSE),IF($AE45=2017,VLOOKUP(Brut!AJ45,Semaines!$E$2:$L$523,8,FALSE),IF($AE45=2018,VLOOKUP(Brut!AJ45,Semaines!$F$2:$L$523,7,FALSE),IF($AE45=2019,VLOOKUP(Brut!AJ45,Semaines!$G$2:$L$523,6,FALSE),IF($AE45=2020,VLOOKUP(Brut!AJ45,Semaines!$H$2:$L$523,5,FALSE),IF($AE45=2021,VLOOKUP(Brut!AJ45,Semaines!$I$2:$L$523,4,FALSE),IF($AE45=2022,VLOOKUP(Brut!AJ45,Semaines!$J$2:$L$523,3,FALSE),""))))))))))</f>
        <v/>
      </c>
      <c r="AL45" s="132"/>
      <c r="AM45" s="133"/>
      <c r="AN45" s="128" t="str">
        <f>IF(Import!AI35=0,"",Import!AI35)</f>
        <v/>
      </c>
      <c r="AO45" s="118" t="str">
        <f t="array" ref="AO45">IFERROR(IF(AN45="",IF(AL45="",IF(AJ45="","",IF($AE45=2013,VLOOKUP(Brut!AJ45+1,Semaines!$A$2:$L$523,11,FALSE),IF($AE45=2014,VLOOKUP(Brut!AJ45+1,Semaines!$B$2:$L$523,10,FALSE),IF($AE45=2015,VLOOKUP(Brut!AJ45+1,Semaines!$C$2:$L$523,9,FALSE),IF($AE45=2016,VLOOKUP(Brut!AJ45+1,Semaines!$D$2:$L$523,8,FALSE),IF($AE45=2017,VLOOKUP(Brut!AJ45+1,Semaines!$E$2:$L$523,7,FALSE),IF($AE45=2018,VLOOKUP(Brut!AJ45+1,Semaines!$F$2:$L$523,6,FALSE),IF($AE45=2019,VLOOKUP(Brut!AJ45+1,Semaines!$G$2:$L$523,5,FALSE),IF($AE45=2020,VLOOKUP(Brut!AJ45+1,Semaines!$H$2:$L$523,4,FALSE),IF($AE45=2021,VLOOKUP(Brut!AJ45+1,Semaines!$I$2:$L$523,3,FALSE),IF($AE45=2022,VLOOKUP(Brut!AJ45+1,Semaines!$J$2:$L$523,2,FALSE),""))))))))))),IF(AM45="",IF($AE45=2013,VLOOKUP(Brut!AJ45+1,Semaines!$A$2:$L$523,11,FALSE),IF($AE45=2014,VLOOKUP(Brut!AJ45+1,Semaines!$B$2:$L$523,10,FALSE),IF($AE45=2015,VLOOKUP(Brut!AJ45+1,Semaines!$C$2:$L$523,9,FALSE),IF($AE45=2016,VLOOKUP(Brut!AJ45+1,Semaines!$D$2:$L$523,8,FALSE),IF($AE45=2017,VLOOKUP(Brut!AJ45+1,Semaines!$E$2:$L$523,7,FALSE),IF($AE45=2018,VLOOKUP(Brut!AJ45+1,Semaines!$F$2:$L$523,6,FALSE),IF($AE45=2019,VLOOKUP(Brut!AJ45+1,Semaines!$G$2:$L$523,5,FALSE),IF($AE45=2020,VLOOKUP(Brut!AJ45+1,Semaines!$H$2:$L$523,4,FALSE),IF($AE45=2021,VLOOKUP(Brut!AJ45+1,Semaines!$I$2:$L$523,3,FALSE),IF($AE45=2022,VLOOKUP(Brut!AJ45+1,Semaines!$J$2:$L$523,2,FALSE),"")))))))))),IF($AE45=2013,VLOOKUP(Brut!AL45+1,Semaines!$A$2:$L$523,11,FALSE),IF($AE45=2014,VLOOKUP(Brut!AL45+1,Semaines!$B$2:$L$523,10,FALSE),IF($AE45=2015,VLOOKUP(Brut!AL45+1,Semaines!$C$2:$L$523,9,FALSE),IF($AE45=2016,VLOOKUP(Brut!AL45+1,Semaines!$D$2:$L$523,8,FALSE),IF($AE45=2017,VLOOKUP(Brut!AL45+1,Semaines!$E$2:$L$523,7,FALSE),IF($AE45=2018,VLOOKUP(Brut!AL45+1,Semaines!$F$2:$L$523,6,FALSE),IF($AE45=2019,VLOOKUP(Brut!AL45+1,Semaines!$G$2:$L$523,5,FALSE),IF($AE45=2020,VLOOKUP(Brut!AL45+1,Semaines!$H$2:$L$523,4,FALSE),IF($AE45=2021,VLOOKUP(Brut!AL45+1,Semaines!$I$2:$L$523,3,FALSE),IF($AE45=2022,VLOOKUP(Brut!AL45+1,Semaines!$J$2:$L$523,2,FALSE),"")))))))))))),_xlfn.ISOWEEKNUM(AN45)),"")</f>
        <v/>
      </c>
      <c r="AP45" s="119" t="str">
        <f>IF(AN45="",IF(AM45="",IF(AK45="","",IF($AE45=2013,VLOOKUP(Brut!AO45,Semaines!$A$2:$L$523,12,FALSE),IF($AE45=2014,VLOOKUP(Brut!AO45,Semaines!$B$2:$L$523,11,FALSE),IF($AE45=2015,VLOOKUP(Brut!AO45,Semaines!$C$2:$L$523,10,FALSE),IF($AE45=2016,VLOOKUP(Brut!AO45,Semaines!$D$2:$L$523,9,FALSE),IF($AE45=2017,VLOOKUP(Brut!AO45,Semaines!$E$2:$L$523,8,FALSE),IF($AE45=2018,VLOOKUP(Brut!AO45,Semaines!$F$2:$L$523,7,FALSE),IF($AE45=2019,VLOOKUP(Brut!AO45,Semaines!$G$2:$L$523,6,FALSE),IF($AE45=2020,VLOOKUP(Brut!AO45,Semaines!$H$2:$L$523,5,FALSE),IF($AE45=2021,VLOOKUP(Brut!AO45,Semaines!$I$2:$L$523,4,FALSE),IF($AE45=2022,VLOOKUP(Brut!AO45,Semaines!$J$2:$L$523,3,FALSE),""))))))))))),IF(AL45="",IF($AE45=2013,VLOOKUP(Brut!AO45,Semaines!$A$2:$L$523,12,FALSE),IF($AE45=2014,VLOOKUP(Brut!AO45,Semaines!$B$2:$L$523,11,FALSE),IF($AE45=2015,VLOOKUP(Brut!AO45,Semaines!$C$2:$L$523,10,FALSE),IF($AE45=2016,VLOOKUP(Brut!AO45,Semaines!$D$2:$L$523,9,FALSE),IF($AE45=2017,VLOOKUP(Brut!AO45,Semaines!$E$2:$L$523,8,FALSE),IF($AE45=2018,VLOOKUP(Brut!AO45,Semaines!$F$2:$L$523,7,FALSE),IF($AE45=2019,VLOOKUP(Brut!AO45,Semaines!$G$2:$L$523,6,FALSE),IF($AE45=2020,VLOOKUP(Brut!AO45,Semaines!$H$2:$L$523,5,FALSE),IF($AE45=2021,VLOOKUP(Brut!AO45,Semaines!$I$2:$L$523,4,FALSE),IF($AE45=2022,VLOOKUP(Brut!AO45,Semaines!$J$2:$L$523,3,FALSE),"")))))))))),IF(AK45="","",IF($AE45=2013,VLOOKUP(Brut!AO45,Semaines!$A$2:$L$523,12,FALSE),IF($AE45=2014,VLOOKUP(Brut!AO45,Semaines!$B$2:$L$523,11,FALSE),IF($AE45=2015,VLOOKUP(Brut!AO45,Semaines!$C$2:$L$523,10,FALSE),IF($AE45=2016,VLOOKUP(Brut!AO45,Semaines!$D$2:$L$523,9,FALSE),IF($AE45=2017,VLOOKUP(Brut!AO45,Semaines!$E$2:$L$523,8,FALSE),IF($AE45=2018,VLOOKUP(Brut!AO45,Semaines!$F$2:$L$523,7,FALSE),IF($AE45=2019,VLOOKUP(Brut!AO45,Semaines!$G$2:$L$523,6,FALSE),IF($AE45=2020,VLOOKUP(Brut!AO45,Semaines!$H$2:$L$523,5,FALSE),IF($AE45=2021,VLOOKUP(Brut!AO45,Semaines!$I$2:$L$523,4,FALSE),IF($AE45=2022,VLOOKUP(Brut!AO45,Semaines!$J$2:$L$523,3,FALSE),""))))))))))))),IF(AND(MONTH(AN45)=12,_xlfn.ISOWEEKNUM(AN45)=1),YEAR(AN45)+1,YEAR(AN45)))</f>
        <v/>
      </c>
      <c r="AQ45" s="132"/>
      <c r="AR45" s="133"/>
      <c r="AS45" s="210"/>
      <c r="AT45" s="209"/>
      <c r="AU45" s="208"/>
      <c r="AV45" s="208"/>
      <c r="AW45" s="118" t="str">
        <f>IF($AE45=2013,VLOOKUP(Brut!AW45,Semaines!$A$2:$L$523,11,FALSE),IF($AE45=2014,VLOOKUP(Brut!AW45,Semaines!$B$2:$L$523,10,FALSE),IF($AE45=2015,VLOOKUP(Brut!AW45,Semaines!$C$2:$L$523,9,FALSE),IF($AE45=2016,VLOOKUP(Brut!AW45,Semaines!$D$2:$L$523,8,FALSE),IF($AE45=2017,VLOOKUP(Brut!AW45,Semaines!$E$2:$L$523,7,FALSE),IF($AE45=2018,VLOOKUP(Brut!AW45,Semaines!$F$2:$L$523,6,FALSE),IF($AE45=2019,VLOOKUP(Brut!AW45,Semaines!$G$2:$L$523,5,FALSE),IF($AE45=2020,VLOOKUP(Brut!AW45,Semaines!$H$2:$L$523,4,FALSE),IF($AE45=2021,VLOOKUP(Brut!AW45,Semaines!$I$2:$L$523,3,FALSE),IF($AE45=2022,VLOOKUP(Brut!AW45,Semaines!$J$2:$L$523,2,FALSE),""))))))))))</f>
        <v/>
      </c>
      <c r="AX45" s="119" t="str">
        <f>IF($AE45=2013,VLOOKUP(Brut!AW45,Semaines!$A$2:$L$523,12,FALSE),IF($AE45=2014,VLOOKUP(Brut!AW45,Semaines!$B$2:$L$523,11,FALSE),IF($AE45=2015,VLOOKUP(Brut!AW45,Semaines!$C$2:$L$523,10,FALSE),IF($AE45=2016,VLOOKUP(Brut!AW45,Semaines!$D$2:$L$523,9,FALSE),IF($AE45=2017,VLOOKUP(Brut!AW45,Semaines!$E$2:$L$523,8,FALSE),IF($AE45=2018,VLOOKUP(Brut!AW45,Semaines!$F$2:$L$523,7,FALSE),IF($AE45=2019,VLOOKUP(Brut!AW45,Semaines!$G$2:$L$523,6,FALSE),IF($AE45=2020,VLOOKUP(Brut!AW45,Semaines!$H$2:$L$523,5,FALSE),IF($AE45=2021,VLOOKUP(Brut!AW45,Semaines!$I$2:$L$523,4,FALSE),IF($AE45=2022,VLOOKUP(Brut!AW45,Semaines!$J$2:$L$523,3,FALSE),""))))))))))</f>
        <v/>
      </c>
      <c r="AY45" s="134"/>
      <c r="AZ45" s="133"/>
      <c r="BA45" s="118" t="str">
        <f>IF($AE45=2013,VLOOKUP(Brut!BA45,Semaines!$A$2:$L$523,11,FALSE),IF($AE45=2014,VLOOKUP(Brut!BA45,Semaines!$B$2:$L$523,10,FALSE),IF($AE45=2015,VLOOKUP(Brut!BA45,Semaines!$C$2:$L$523,9,FALSE),IF($AE45=2016,VLOOKUP(Brut!BA45,Semaines!$D$2:$L$523,8,FALSE),IF($AE45=2017,VLOOKUP(Brut!BA45,Semaines!$E$2:$L$523,7,FALSE),IF($AE45=2018,VLOOKUP(Brut!BA45,Semaines!$F$2:$L$523,6,FALSE),IF($AE45=2019,VLOOKUP(Brut!BA45,Semaines!$G$2:$L$523,5,FALSE),IF($AE45=2020,VLOOKUP(Brut!BA45,Semaines!$H$2:$L$523,4,FALSE),IF($AE45=2021,VLOOKUP(Brut!BA45,Semaines!$I$2:$L$523,3,FALSE),IF($AE45=2022,VLOOKUP(Brut!BA45,Semaines!$J$2:$L$523,2,FALSE),""))))))))))</f>
        <v/>
      </c>
      <c r="BB45" s="119" t="str">
        <f>IF($AE45=2013,VLOOKUP(Brut!BA45,Semaines!$A$2:$L$523,12,FALSE),IF($AE45=2014,VLOOKUP(Brut!BA45,Semaines!$B$2:$L$523,11,FALSE),IF($AE45=2015,VLOOKUP(Brut!BA45,Semaines!$C$2:$L$523,10,FALSE),IF($AE45=2016,VLOOKUP(Brut!BA45,Semaines!$D$2:$L$523,9,FALSE),IF($AE45=2017,VLOOKUP(Brut!BA45,Semaines!$E$2:$L$523,8,FALSE),IF($AE45=2018,VLOOKUP(Brut!BA45,Semaines!$F$2:$L$523,7,FALSE),IF($AE45=2019,VLOOKUP(Brut!BA45,Semaines!$G$2:$L$523,6,FALSE),IF($AE45=2020,VLOOKUP(Brut!BA45,Semaines!$H$2:$L$523,5,FALSE),IF($AE45=2021,VLOOKUP(Brut!BA45,Semaines!$I$2:$L$523,4,FALSE),IF($AE45=2022,VLOOKUP(Brut!BA45,Semaines!$J$2:$L$523,3,FALSE),""))))))))))</f>
        <v/>
      </c>
      <c r="BC45" s="134"/>
      <c r="BD45" s="133"/>
      <c r="BE45" s="118" t="str">
        <f>IF($AE45=2013,VLOOKUP(Brut!BE45,Semaines!$A$2:$L$523,11,FALSE),IF($AE45=2014,VLOOKUP(Brut!BE45,Semaines!$B$2:$L$523,10,FALSE),IF($AE45=2015,VLOOKUP(Brut!BE45,Semaines!$C$2:$L$523,9,FALSE),IF($AE45=2016,VLOOKUP(Brut!BE45,Semaines!$D$2:$L$523,8,FALSE),IF($AE45=2017,VLOOKUP(Brut!BE45,Semaines!$E$2:$L$523,7,FALSE),IF($AE45=2018,VLOOKUP(Brut!BE45,Semaines!$F$2:$L$523,6,FALSE),IF($AE45=2019,VLOOKUP(Brut!BE45,Semaines!$G$2:$L$523,5,FALSE),IF($AE45=2020,VLOOKUP(Brut!BE45,Semaines!$H$2:$L$523,4,FALSE),IF($AE45=2021,VLOOKUP(Brut!BE45,Semaines!$I$2:$L$523,3,FALSE),IF($AE45=2022,VLOOKUP(Brut!BE45,Semaines!$J$2:$L$523,2,FALSE),""))))))))))</f>
        <v/>
      </c>
      <c r="BF45" s="119" t="str">
        <f>IF($AE45=2013,VLOOKUP(Brut!BE45,Semaines!$A$2:$L$523,12,FALSE),IF($AE45=2014,VLOOKUP(Brut!BE45,Semaines!$B$2:$L$523,11,FALSE),IF($AE45=2015,VLOOKUP(Brut!BE45,Semaines!$C$2:$L$523,10,FALSE),IF($AE45=2016,VLOOKUP(Brut!BE45,Semaines!$D$2:$L$523,9,FALSE),IF($AE45=2017,VLOOKUP(Brut!BE45,Semaines!$E$2:$L$523,8,FALSE),IF($AE45=2018,VLOOKUP(Brut!BE45,Semaines!$F$2:$L$523,7,FALSE),IF($AE45=2019,VLOOKUP(Brut!BE45,Semaines!$G$2:$L$523,6,FALSE),IF($AE45=2020,VLOOKUP(Brut!BE45,Semaines!$H$2:$L$523,5,FALSE),IF($AE45=2021,VLOOKUP(Brut!BE45,Semaines!$I$2:$L$523,4,FALSE),IF($AE45=2022,VLOOKUP(Brut!BE45,Semaines!$J$2:$L$523,3,FALSE),""))))))))))</f>
        <v/>
      </c>
      <c r="BG45" s="134"/>
      <c r="BH45" s="133"/>
      <c r="BI45" s="130" t="str">
        <f>IF(Import!AM35=0,"",Import!AM35)</f>
        <v/>
      </c>
      <c r="BJ45" s="118" t="str">
        <f t="array" ref="BJ45">IFERROR(IF(BI45="",IF(BG45="",IF(BE45="","",IF($AE45=2013,VLOOKUP(Brut!BE45+1,Semaines!$A$2:$L$523,11,FALSE),IF($AE45=2014,VLOOKUP(Brut!BE45+1,Semaines!$B$2:$L$523,10,FALSE),IF($AE45=2015,VLOOKUP(Brut!BE45+1,Semaines!$C$2:$L$523,9,FALSE),IF($AE45=2016,VLOOKUP(Brut!BE45+1,Semaines!$D$2:$L$523,8,FALSE),IF($AE45=2017,VLOOKUP(Brut!BE45+1,Semaines!$E$2:$L$523,7,FALSE),IF($AE45=2018,VLOOKUP(Brut!BE45+1,Semaines!$F$2:$L$523,6,FALSE),IF($AE45=2019,VLOOKUP(Brut!BE45+1,Semaines!$G$2:$L$523,5,FALSE),IF($AE45=2020,VLOOKUP(Brut!BE45+1,Semaines!$H$2:$L$523,4,FALSE),IF($AE45=2021,VLOOKUP(Brut!BE45+1,Semaines!$I$2:$L$523,3,FALSE),IF($AE45=2022,VLOOKUP(Brut!BE45+1,Semaines!$J$2:$L$523,2,FALSE),""))))))))))),IF(BH45="",IF($AE45=2013,VLOOKUP(Brut!BE45+1,Semaines!$A$2:$L$523,11,FALSE),IF($AE45=2014,VLOOKUP(Brut!BE45+1,Semaines!$B$2:$L$523,10,FALSE),IF($AE45=2015,VLOOKUP(Brut!BE45+1,Semaines!$C$2:$L$523,9,FALSE),IF($AE45=2016,VLOOKUP(Brut!BE45+1,Semaines!$D$2:$L$523,8,FALSE),IF($AE45=2017,VLOOKUP(Brut!BE45+1,Semaines!$E$2:$L$523,7,FALSE),IF($AE45=2018,VLOOKUP(Brut!BE45+1,Semaines!$F$2:$L$523,6,FALSE),IF($AE45=2019,VLOOKUP(Brut!BE45+1,Semaines!$G$2:$L$523,5,FALSE),IF($AE45=2020,VLOOKUP(Brut!BE45+1,Semaines!$H$2:$L$523,4,FALSE),IF($AE45=2021,VLOOKUP(Brut!BE45+1,Semaines!$I$2:$L$523,3,FALSE),IF($AE45=2022,VLOOKUP(Brut!BE45+1,Semaines!$J$2:$L$523,2,FALSE),"")))))))))),IF($AE45=2013,VLOOKUP(Brut!BG45+1,Semaines!$A$2:$L$523,11,FALSE),IF($AE45=2014,VLOOKUP(Brut!BG45+1,Semaines!$B$2:$L$523,10,FALSE),IF($AE45=2015,VLOOKUP(Brut!BG45+1,Semaines!$C$2:$L$523,9,FALSE),IF($AE45=2016,VLOOKUP(Brut!BG45+1,Semaines!$D$2:$L$523,8,FALSE),IF($AE45=2017,VLOOKUP(Brut!BG45+1,Semaines!$E$2:$L$523,7,FALSE),IF($AE45=2018,VLOOKUP(Brut!BG45+1,Semaines!$F$2:$L$523,6,FALSE),IF($AE45=2019,VLOOKUP(Brut!BG45+1,Semaines!$G$2:$L$523,5,FALSE),IF($AE45=2020,VLOOKUP(Brut!BG45+1,Semaines!$H$2:$L$523,4,FALSE),IF($AE45=2021,VLOOKUP(Brut!BG45+1,Semaines!$I$2:$L$523,3,FALSE),IF($AE45=2022,VLOOKUP(Brut!BG45+1,Semaines!$J$2:$L$523,2,FALSE),"")))))))))))),_xlfn.ISOWEEKNUM(BI45)),"")</f>
        <v/>
      </c>
      <c r="BK45" s="119" t="str">
        <f>IF(BI45="",IF(BH45="",IF(BF45="","",IF($AE45=2013,VLOOKUP(Brut!BJ45,Semaines!$A$2:$L$523,12,FALSE),IF($AE45=2014,VLOOKUP(Brut!BJ45,Semaines!$B$2:$L$523,11,FALSE),IF($AE45=2015,VLOOKUP(Brut!BJ45,Semaines!$C$2:$L$523,10,FALSE),IF($AE45=2016,VLOOKUP(Brut!BJ45,Semaines!$D$2:$L$523,9,FALSE),IF($AE45=2017,VLOOKUP(Brut!BJ45,Semaines!$E$2:$L$523,8,FALSE),IF($AE45=2018,VLOOKUP(Brut!BJ45,Semaines!$F$2:$L$523,7,FALSE),IF($AE45=2019,VLOOKUP(Brut!BJ45,Semaines!$G$2:$L$523,6,FALSE),IF($AE45=2020,VLOOKUP(Brut!BJ45,Semaines!$H$2:$L$523,5,FALSE),IF($AE45=2021,VLOOKUP(Brut!BJ45,Semaines!$I$2:$L$523,4,FALSE),IF($AE45=2022,VLOOKUP(Brut!BJ45,Semaines!$J$2:$L$523,3,FALSE),""))))))))))),IF(BG45="",IF($AE45=2013,VLOOKUP(Brut!BJ45,Semaines!$A$2:$L$523,12,FALSE),IF($AE45=2014,VLOOKUP(Brut!BJ45,Semaines!$B$2:$L$523,11,FALSE),IF($AE45=2015,VLOOKUP(Brut!BJ45,Semaines!$C$2:$L$523,10,FALSE),IF($AE45=2016,VLOOKUP(Brut!BJ45,Semaines!$D$2:$L$523,9,FALSE),IF($AE45=2017,VLOOKUP(Brut!BJ45,Semaines!$E$2:$L$523,8,FALSE),IF($AE45=2018,VLOOKUP(Brut!BJ45,Semaines!$F$2:$L$523,7,FALSE),IF($AE45=2019,VLOOKUP(Brut!BJ45,Semaines!$G$2:$L$523,6,FALSE),IF($AE45=2020,VLOOKUP(Brut!BJ45,Semaines!$H$2:$L$523,5,FALSE),IF($AE45=2021,VLOOKUP(Brut!BJ45,Semaines!$I$2:$L$523,4,FALSE),IF($AE45=2022,VLOOKUP(Brut!BJ45,Semaines!$J$2:$L$523,3,FALSE),"")))))))))),IF(BF45="","",IF($AE45=2013,VLOOKUP(Brut!BJ45,Semaines!$A$2:$L$523,12,FALSE),IF($AE45=2014,VLOOKUP(Brut!BJ45,Semaines!$B$2:$L$523,11,FALSE),IF($AE45=2015,VLOOKUP(Brut!BJ45,Semaines!$C$2:$L$523,10,FALSE),IF($AE45=2016,VLOOKUP(Brut!BJ45,Semaines!$D$2:$L$523,9,FALSE),IF($AE45=2017,VLOOKUP(Brut!BJ45,Semaines!$E$2:$L$523,8,FALSE),IF($AE45=2018,VLOOKUP(Brut!BJ45,Semaines!$F$2:$L$523,7,FALSE),IF($AE45=2019,VLOOKUP(Brut!BJ45,Semaines!$G$2:$L$523,6,FALSE),IF($AE45=2020,VLOOKUP(Brut!BJ45,Semaines!$H$2:$L$523,5,FALSE),IF($AE45=2021,VLOOKUP(Brut!BJ45,Semaines!$I$2:$L$523,4,FALSE),IF($AE45=2022,VLOOKUP(Brut!BJ45,Semaines!$J$2:$L$523,3,FALSE),""))))))))))))),IF(AND(MONTH(BI45)=12,_xlfn.ISOWEEKNUM(BI45)=1),YEAR(BI45)+1,YEAR(BI45)))</f>
        <v/>
      </c>
      <c r="BL45" s="132"/>
      <c r="BM45" s="133"/>
      <c r="BN45" s="118" t="str">
        <f>IF($AE45=2013,VLOOKUP(Brut!BN45,Semaines!$A$2:$L$523,11,FALSE),IF($AE45=2014,VLOOKUP(Brut!BN45,Semaines!$B$2:$L$523,10,FALSE),IF($AE45=2015,VLOOKUP(Brut!BN45,Semaines!$C$2:$L$523,9,FALSE),IF($AE45=2016,VLOOKUP(Brut!BN45,Semaines!$D$2:$L$523,8,FALSE),IF($AE45=2017,VLOOKUP(Brut!BN45,Semaines!$E$2:$L$523,7,FALSE),IF($AE45=2018,VLOOKUP(Brut!BN45,Semaines!$F$2:$L$523,6,FALSE),IF($AE45=2019,VLOOKUP(Brut!BN45,Semaines!$G$2:$L$523,5,FALSE),IF($AE45=2020,VLOOKUP(Brut!BN45,Semaines!$H$2:$L$523,4,FALSE),IF($AE45=2021,VLOOKUP(Brut!BN45,Semaines!$I$2:$L$523,3,FALSE),IF($AE45=2022,VLOOKUP(Brut!BN45,Semaines!$J$2:$L$523,2,FALSE),""))))))))))</f>
        <v/>
      </c>
      <c r="BO45" s="119" t="str">
        <f>IF($AE45=2013,VLOOKUP(Brut!BN45,Semaines!$A$2:$L$523,12,FALSE),IF($AE45=2014,VLOOKUP(Brut!BN45,Semaines!$B$2:$L$523,11,FALSE),IF($AE45=2015,VLOOKUP(Brut!BN45,Semaines!$C$2:$L$523,10,FALSE),IF($AE45=2016,VLOOKUP(Brut!BN45,Semaines!$D$2:$L$523,9,FALSE),IF($AE45=2017,VLOOKUP(Brut!BN45,Semaines!$E$2:$L$523,8,FALSE),IF($AE45=2018,VLOOKUP(Brut!BN45,Semaines!$F$2:$L$523,7,FALSE),IF($AE45=2019,VLOOKUP(Brut!BN45,Semaines!$G$2:$L$523,6,FALSE),IF($AE45=2020,VLOOKUP(Brut!BN45,Semaines!$H$2:$L$523,5,FALSE),IF($AE45=2021,VLOOKUP(Brut!BN45,Semaines!$I$2:$L$523,4,FALSE),IF($AE45=2022,VLOOKUP(Brut!BN45,Semaines!$J$2:$L$523,3,FALSE),""))))))))))</f>
        <v/>
      </c>
      <c r="BP45" s="134"/>
      <c r="BQ45" s="133"/>
      <c r="BR45" s="208"/>
      <c r="BS45" s="118" t="str">
        <f>IF($AE45=2013,VLOOKUP(Brut!BS45,Semaines!$A$2:$L$523,11,FALSE),IF($AE45=2014,VLOOKUP(Brut!BS45,Semaines!$B$2:$L$523,10,FALSE),IF($AE45=2015,VLOOKUP(Brut!BS45,Semaines!$C$2:$L$523,9,FALSE),IF($AE45=2016,VLOOKUP(Brut!BS45,Semaines!$D$2:$L$523,8,FALSE),IF($AE45=2017,VLOOKUP(Brut!BS45,Semaines!$E$2:$L$523,7,FALSE),IF($AE45=2018,VLOOKUP(Brut!BS45,Semaines!$F$2:$L$523,6,FALSE),IF($AE45=2019,VLOOKUP(Brut!BS45,Semaines!$G$2:$L$523,5,FALSE),IF($AE45=2020,VLOOKUP(Brut!BS45,Semaines!$H$2:$L$523,4,FALSE),IF($AE45=2021,VLOOKUP(Brut!BS45,Semaines!$I$2:$L$523,3,FALSE),IF($AE45=2022,VLOOKUP(Brut!BS45,Semaines!$J$2:$L$523,2,FALSE),""))))))))))</f>
        <v/>
      </c>
      <c r="BT45" s="119" t="str">
        <f>IF($AE45=2013,VLOOKUP(Brut!BS45,Semaines!$A$2:$L$523,12,FALSE),IF($AE45=2014,VLOOKUP(Brut!BS45,Semaines!$B$2:$L$523,11,FALSE),IF($AE45=2015,VLOOKUP(Brut!BS45,Semaines!$C$2:$L$523,10,FALSE),IF($AE45=2016,VLOOKUP(Brut!BS45,Semaines!$D$2:$L$523,9,FALSE),IF($AE45=2017,VLOOKUP(Brut!BS45,Semaines!$E$2:$L$523,8,FALSE),IF($AE45=2018,VLOOKUP(Brut!BS45,Semaines!$F$2:$L$523,7,FALSE),IF($AE45=2019,VLOOKUP(Brut!BS45,Semaines!$G$2:$L$523,6,FALSE),IF($AE45=2020,VLOOKUP(Brut!BS45,Semaines!$H$2:$L$523,5,FALSE),IF($AE45=2021,VLOOKUP(Brut!BS45,Semaines!$I$2:$L$523,4,FALSE),IF($AE45=2022,VLOOKUP(Brut!BS45,Semaines!$J$2:$L$523,3,FALSE),""))))))))))</f>
        <v/>
      </c>
      <c r="BU45" s="134"/>
      <c r="BV45" s="133"/>
      <c r="BW45" s="208"/>
      <c r="BX45" s="118" t="str">
        <f>IF($AE45=2013,VLOOKUP(Brut!BX45,Semaines!$A$2:$L$523,11,FALSE),IF($AE45=2014,VLOOKUP(Brut!BX45,Semaines!$B$2:$L$523,10,FALSE),IF($AE45=2015,VLOOKUP(Brut!BX45,Semaines!$C$2:$L$523,9,FALSE),IF($AE45=2016,VLOOKUP(Brut!BX45,Semaines!$D$2:$L$523,8,FALSE),IF($AE45=2017,VLOOKUP(Brut!BX45,Semaines!$E$2:$L$523,7,FALSE),IF($AE45=2018,VLOOKUP(Brut!BX45,Semaines!$F$2:$L$523,6,FALSE),IF($AE45=2019,VLOOKUP(Brut!BX45,Semaines!$G$2:$L$523,5,FALSE),IF($AE45=2020,VLOOKUP(Brut!BX45,Semaines!$H$2:$L$523,4,FALSE),IF($AE45=2021,VLOOKUP(Brut!BX45,Semaines!$I$2:$L$523,3,FALSE),IF($AE45=2022,VLOOKUP(Brut!BX45,Semaines!$J$2:$L$523,2,FALSE),""))))))))))</f>
        <v/>
      </c>
      <c r="BY45" s="119" t="str">
        <f>IF($AE45=2013,VLOOKUP(Brut!BX45,Semaines!$A$2:$L$523,12,FALSE),IF($AE45=2014,VLOOKUP(Brut!BX45,Semaines!$B$2:$L$523,11,FALSE),IF($AE45=2015,VLOOKUP(Brut!BX45,Semaines!$C$2:$L$523,10,FALSE),IF($AE45=2016,VLOOKUP(Brut!BX45,Semaines!$D$2:$L$523,9,FALSE),IF($AE45=2017,VLOOKUP(Brut!BX45,Semaines!$E$2:$L$523,8,FALSE),IF($AE45=2018,VLOOKUP(Brut!BX45,Semaines!$F$2:$L$523,7,FALSE),IF($AE45=2019,VLOOKUP(Brut!BX45,Semaines!$G$2:$L$523,6,FALSE),IF($AE45=2020,VLOOKUP(Brut!BX45,Semaines!$H$2:$L$523,5,FALSE),IF($AE45=2021,VLOOKUP(Brut!BX45,Semaines!$I$2:$L$523,4,FALSE),IF($AE45=2022,VLOOKUP(Brut!BX45,Semaines!$J$2:$L$523,3,FALSE),""))))))))))</f>
        <v/>
      </c>
      <c r="BZ45" s="134"/>
      <c r="CA45" s="133"/>
      <c r="CB45" s="130" t="str">
        <f>IF(Import!AQ35=0,"",Import!AQ35)</f>
        <v/>
      </c>
      <c r="CC45" s="118" t="str">
        <f t="array" ref="CC45">IFERROR(IF(CB45="",IF(BZ45="",IF(BX45="","",IF($AE45=2013,VLOOKUP(Brut!BX45+1,Semaines!$A$2:$L$523,11,FALSE),IF($AE45=2014,VLOOKUP(Brut!BX45+1,Semaines!$B$2:$L$523,10,FALSE),IF($AE45=2015,VLOOKUP(Brut!BX45+1,Semaines!$C$2:$L$523,9,FALSE),IF($AE45=2016,VLOOKUP(Brut!BX45+1,Semaines!$D$2:$L$523,8,FALSE),IF($AE45=2017,VLOOKUP(Brut!BX45+1,Semaines!$E$2:$L$523,7,FALSE),IF($AE45=2018,VLOOKUP(Brut!BX45+1,Semaines!$F$2:$L$523,6,FALSE),IF($AE45=2019,VLOOKUP(Brut!BX45+1,Semaines!$G$2:$L$523,5,FALSE),IF($AE45=2020,VLOOKUP(Brut!BX45+1,Semaines!$H$2:$L$523,4,FALSE),IF($AE45=2021,VLOOKUP(Brut!BX45+1,Semaines!$I$2:$L$523,3,FALSE),IF($AE45=2022,VLOOKUP(Brut!BX45+1,Semaines!$J$2:$L$523,2,FALSE),""))))))))))),IF(CA45="",IF($AE45=2013,VLOOKUP(Brut!BX45+1,Semaines!$A$2:$L$523,11,FALSE),IF($AE45=2014,VLOOKUP(Brut!BX45+1,Semaines!$B$2:$L$523,10,FALSE),IF($AE45=2015,VLOOKUP(Brut!BX45+1,Semaines!$C$2:$L$523,9,FALSE),IF($AE45=2016,VLOOKUP(Brut!BX45+1,Semaines!$D$2:$L$523,8,FALSE),IF($AE45=2017,VLOOKUP(Brut!BX45+1,Semaines!$E$2:$L$523,7,FALSE),IF($AE45=2018,VLOOKUP(Brut!BX45+1,Semaines!$F$2:$L$523,6,FALSE),IF($AE45=2019,VLOOKUP(Brut!BX45+1,Semaines!$G$2:$L$523,5,FALSE),IF($AE45=2020,VLOOKUP(Brut!BX45+1,Semaines!$H$2:$L$523,4,FALSE),IF($AE45=2021,VLOOKUP(Brut!BX45+1,Semaines!$I$2:$L$523,3,FALSE),IF($AE45=2022,VLOOKUP(Brut!BX45+1,Semaines!$J$2:$L$523,2,FALSE),"")))))))))),IF($AE45=2013,VLOOKUP(Brut!BZ45+1,Semaines!$A$2:$L$523,11,FALSE),IF($AE45=2014,VLOOKUP(Brut!BZ45+1,Semaines!$B$2:$L$523,10,FALSE),IF($AE45=2015,VLOOKUP(Brut!BZ45+1,Semaines!$C$2:$L$523,9,FALSE),IF($AE45=2016,VLOOKUP(Brut!BZ45+1,Semaines!$D$2:$L$523,8,FALSE),IF($AE45=2017,VLOOKUP(Brut!BZ45+1,Semaines!$E$2:$L$523,7,FALSE),IF($AE45=2018,VLOOKUP(Brut!BZ45+1,Semaines!$F$2:$L$523,6,FALSE),IF($AE45=2019,VLOOKUP(Brut!BZ45+1,Semaines!$G$2:$L$523,5,FALSE),IF($AE45=2020,VLOOKUP(Brut!BZ45+1,Semaines!$H$2:$L$523,4,FALSE),IF($AE45=2021,VLOOKUP(Brut!BZ45+1,Semaines!$I$2:$L$523,3,FALSE),IF($AE45=2022,VLOOKUP(Brut!BZ45+1,Semaines!$J$2:$L$523,2,FALSE),"")))))))))))),_xlfn.ISOWEEKNUM(CB45)),"")</f>
        <v/>
      </c>
      <c r="CD45" s="119" t="str">
        <f>IF(CB45="",IF(CA45="",IF(BY45="","",IF($AE45=2013,VLOOKUP(Brut!CC45,Semaines!$A$2:$L$523,12,FALSE),IF($AE45=2014,VLOOKUP(Brut!CC45,Semaines!$B$2:$L$523,11,FALSE),IF($AE45=2015,VLOOKUP(Brut!CC45,Semaines!$C$2:$L$523,10,FALSE),IF($AE45=2016,VLOOKUP(Brut!CC45,Semaines!$D$2:$L$523,9,FALSE),IF($AE45=2017,VLOOKUP(Brut!CC45,Semaines!$E$2:$L$523,8,FALSE),IF($AE45=2018,VLOOKUP(Brut!CC45,Semaines!$F$2:$L$523,7,FALSE),IF($AE45=2019,VLOOKUP(Brut!CC45,Semaines!$G$2:$L$523,6,FALSE),IF($AE45=2020,VLOOKUP(Brut!CC45,Semaines!$H$2:$L$523,5,FALSE),IF($AE45=2021,VLOOKUP(Brut!CC45,Semaines!$I$2:$L$523,4,FALSE),IF($AE45=2022,VLOOKUP(Brut!CC45,Semaines!$J$2:$L$523,3,FALSE),""))))))))))),IF(BZ45="",IF($AE45=2013,VLOOKUP(Brut!CC45,Semaines!$A$2:$L$523,12,FALSE),IF($AE45=2014,VLOOKUP(Brut!CC45,Semaines!$B$2:$L$523,11,FALSE),IF($AE45=2015,VLOOKUP(Brut!CC45,Semaines!$C$2:$L$523,10,FALSE),IF($AE45=2016,VLOOKUP(Brut!CC45,Semaines!$D$2:$L$523,9,FALSE),IF($AE45=2017,VLOOKUP(Brut!CC45,Semaines!$E$2:$L$523,8,FALSE),IF($AE45=2018,VLOOKUP(Brut!CC45,Semaines!$F$2:$L$523,7,FALSE),IF($AE45=2019,VLOOKUP(Brut!CC45,Semaines!$G$2:$L$523,6,FALSE),IF($AE45=2020,VLOOKUP(Brut!CC45,Semaines!$H$2:$L$523,5,FALSE),IF($AE45=2021,VLOOKUP(Brut!CC45,Semaines!$I$2:$L$523,4,FALSE),IF($AE45=2022,VLOOKUP(Brut!CC45,Semaines!$J$2:$L$523,3,FALSE),"")))))))))),IF(BY45="","",IF($AE45=2013,VLOOKUP(Brut!CC45,Semaines!$A$2:$L$523,12,FALSE),IF($AE45=2014,VLOOKUP(Brut!CC45,Semaines!$B$2:$L$523,11,FALSE),IF($AE45=2015,VLOOKUP(Brut!CC45,Semaines!$C$2:$L$523,10,FALSE),IF($AE45=2016,VLOOKUP(Brut!CC45,Semaines!$D$2:$L$523,9,FALSE),IF($AE45=2017,VLOOKUP(Brut!CC45,Semaines!$E$2:$L$523,8,FALSE),IF($AE45=2018,VLOOKUP(Brut!CC45,Semaines!$F$2:$L$523,7,FALSE),IF($AE45=2019,VLOOKUP(Brut!CC45,Semaines!$G$2:$L$523,6,FALSE),IF($AE45=2020,VLOOKUP(Brut!CC45,Semaines!$H$2:$L$523,5,FALSE),IF($AE45=2021,VLOOKUP(Brut!CC45,Semaines!$I$2:$L$523,4,FALSE),IF($AE45=2022,VLOOKUP(Brut!CC45,Semaines!$J$2:$L$523,3,FALSE),""))))))))))))),IF(AND(MONTH(CB45)=12,_xlfn.ISOWEEKNUM(CB45)=1),YEAR(CB45)+1,YEAR(CB45)))</f>
        <v/>
      </c>
      <c r="CE45" s="132"/>
      <c r="CF45" s="133"/>
      <c r="CG45" s="118" t="str">
        <f>IF($AE45=2013,VLOOKUP(Brut!CG45,Semaines!$A$2:$L$523,11,FALSE),IF($AE45=2014,VLOOKUP(Brut!CG45,Semaines!$B$2:$L$523,10,FALSE),IF($AE45=2015,VLOOKUP(Brut!CG45,Semaines!$C$2:$L$523,9,FALSE),IF($AE45=2016,VLOOKUP(Brut!CG45,Semaines!$D$2:$L$523,8,FALSE),IF($AE45=2017,VLOOKUP(Brut!CG45,Semaines!$E$2:$L$523,7,FALSE),IF($AE45=2018,VLOOKUP(Brut!CG45,Semaines!$F$2:$L$523,6,FALSE),IF($AE45=2019,VLOOKUP(Brut!CG45,Semaines!$G$2:$L$523,5,FALSE),IF($AE45=2020,VLOOKUP(Brut!CG45,Semaines!$H$2:$L$523,4,FALSE),IF($AE45=2021,VLOOKUP(Brut!CG45,Semaines!$I$2:$L$523,3,FALSE),IF($AE45=2022,VLOOKUP(Brut!CG45,Semaines!$J$2:$L$523,2,FALSE),""))))))))))</f>
        <v/>
      </c>
      <c r="CH45" s="119" t="str">
        <f>IF($AE45=2013,VLOOKUP(Brut!CG45,Semaines!$A$2:$L$523,12,FALSE),IF($AE45=2014,VLOOKUP(Brut!CG45,Semaines!$B$2:$L$523,11,FALSE),IF($AE45=2015,VLOOKUP(Brut!CG45,Semaines!$C$2:$L$523,10,FALSE),IF($AE45=2016,VLOOKUP(Brut!CG45,Semaines!$D$2:$L$523,9,FALSE),IF($AE45=2017,VLOOKUP(Brut!CG45,Semaines!$E$2:$L$523,8,FALSE),IF($AE45=2018,VLOOKUP(Brut!CG45,Semaines!$F$2:$L$523,7,FALSE),IF($AE45=2019,VLOOKUP(Brut!CG45,Semaines!$G$2:$L$523,6,FALSE),IF($AE45=2020,VLOOKUP(Brut!CG45,Semaines!$H$2:$L$523,5,FALSE),IF($AE45=2021,VLOOKUP(Brut!CG45,Semaines!$I$2:$L$523,4,FALSE),IF($AE45=2022,VLOOKUP(Brut!CG45,Semaines!$J$2:$L$523,3,FALSE),""))))))))))</f>
        <v/>
      </c>
      <c r="CI45" s="134"/>
      <c r="CJ45" s="133"/>
      <c r="CK45" s="208"/>
      <c r="CL45" s="118" t="str">
        <f>IF($AE45=2013,VLOOKUP(Brut!CL45,Semaines!$A$2:$L$523,11,FALSE),IF($AE45=2014,VLOOKUP(Brut!CL45,Semaines!$B$2:$L$523,10,FALSE),IF($AE45=2015,VLOOKUP(Brut!CL45,Semaines!$C$2:$L$523,9,FALSE),IF($AE45=2016,VLOOKUP(Brut!CL45,Semaines!$D$2:$L$523,8,FALSE),IF($AE45=2017,VLOOKUP(Brut!CL45,Semaines!$E$2:$L$523,7,FALSE),IF($AE45=2018,VLOOKUP(Brut!CL45,Semaines!$F$2:$L$523,6,FALSE),IF($AE45=2019,VLOOKUP(Brut!CL45,Semaines!$G$2:$L$523,5,FALSE),IF($AE45=2020,VLOOKUP(Brut!CL45,Semaines!$H$2:$L$523,4,FALSE),IF($AE45=2021,VLOOKUP(Brut!CL45,Semaines!$I$2:$L$523,3,FALSE),IF($AE45=2022,VLOOKUP(Brut!CL45,Semaines!$J$2:$L$523,2,FALSE),""))))))))))</f>
        <v/>
      </c>
      <c r="CM45" s="119" t="str">
        <f>IF($AE45=2013,VLOOKUP(Brut!CL45,Semaines!$A$2:$L$523,12,FALSE),IF($AE45=2014,VLOOKUP(Brut!CL45,Semaines!$B$2:$L$523,11,FALSE),IF($AE45=2015,VLOOKUP(Brut!CL45,Semaines!$C$2:$L$523,10,FALSE),IF($AE45=2016,VLOOKUP(Brut!CL45,Semaines!$D$2:$L$523,9,FALSE),IF($AE45=2017,VLOOKUP(Brut!CL45,Semaines!$E$2:$L$523,8,FALSE),IF($AE45=2018,VLOOKUP(Brut!CL45,Semaines!$F$2:$L$523,7,FALSE),IF($AE45=2019,VLOOKUP(Brut!CL45,Semaines!$G$2:$L$523,6,FALSE),IF($AE45=2020,VLOOKUP(Brut!CL45,Semaines!$H$2:$L$523,5,FALSE),IF($AE45=2021,VLOOKUP(Brut!CL45,Semaines!$I$2:$L$523,4,FALSE),IF($AE45=2022,VLOOKUP(Brut!CL45,Semaines!$J$2:$L$523,3,FALSE),""))))))))))</f>
        <v/>
      </c>
      <c r="CN45" s="134"/>
      <c r="CO45" s="133"/>
      <c r="CP45" s="118" t="str">
        <f>IF($AE45=2013,VLOOKUP(Brut!CP45,Semaines!$A$2:$L$523,11,FALSE),IF($AE45=2014,VLOOKUP(Brut!CP45,Semaines!$B$2:$L$523,10,FALSE),IF($AE45=2015,VLOOKUP(Brut!CP45,Semaines!$C$2:$L$523,9,FALSE),IF($AE45=2016,VLOOKUP(Brut!CP45,Semaines!$D$2:$L$523,8,FALSE),IF($AE45=2017,VLOOKUP(Brut!CP45,Semaines!$E$2:$L$523,7,FALSE),IF($AE45=2018,VLOOKUP(Brut!CP45,Semaines!$F$2:$L$523,6,FALSE),IF($AE45=2019,VLOOKUP(Brut!CP45,Semaines!$G$2:$L$523,5,FALSE),IF($AE45=2020,VLOOKUP(Brut!CP45,Semaines!$H$2:$L$523,4,FALSE),IF($AE45=2021,VLOOKUP(Brut!CP45,Semaines!$I$2:$L$523,3,FALSE),IF($AE45=2022,VLOOKUP(Brut!CP45,Semaines!$J$2:$L$523,2,FALSE),""))))))))))</f>
        <v/>
      </c>
      <c r="CQ45" s="119" t="str">
        <f>IF($AE45=2013,VLOOKUP(Brut!CP45,Semaines!$A$2:$L$523,12,FALSE),IF($AE45=2014,VLOOKUP(Brut!CP45,Semaines!$B$2:$L$523,11,FALSE),IF($AE45=2015,VLOOKUP(Brut!CP45,Semaines!$C$2:$L$523,10,FALSE),IF($AE45=2016,VLOOKUP(Brut!CP45,Semaines!$D$2:$L$523,9,FALSE),IF($AE45=2017,VLOOKUP(Brut!CP45,Semaines!$E$2:$L$523,8,FALSE),IF($AE45=2018,VLOOKUP(Brut!CP45,Semaines!$F$2:$L$523,7,FALSE),IF($AE45=2019,VLOOKUP(Brut!CP45,Semaines!$G$2:$L$523,6,FALSE),IF($AE45=2020,VLOOKUP(Brut!CP45,Semaines!$H$2:$L$523,5,FALSE),IF($AE45=2021,VLOOKUP(Brut!CP45,Semaines!$I$2:$L$523,4,FALSE),IF($AE45=2022,VLOOKUP(Brut!CP45,Semaines!$J$2:$L$523,3,FALSE),""))))))))))</f>
        <v/>
      </c>
      <c r="CR45" s="134"/>
      <c r="CS45" s="133"/>
      <c r="CT45" s="208"/>
      <c r="CU45" s="118" t="str">
        <f>IF($AE45=2013,VLOOKUP(Brut!CV45,Semaines!$A$2:$L$523,11,FALSE),IF($AE45=2014,VLOOKUP(Brut!CV45,Semaines!$B$2:$L$523,10,FALSE),IF($AE45=2015,VLOOKUP(Brut!CV45,Semaines!$C$2:$L$523,9,FALSE),IF($AE45=2016,VLOOKUP(Brut!CV45,Semaines!$D$2:$L$523,8,FALSE),IF($AE45=2017,VLOOKUP(Brut!CV45,Semaines!$E$2:$L$523,7,FALSE),IF($AE45=2018,VLOOKUP(Brut!CV45,Semaines!$F$2:$L$523,6,FALSE),IF($AE45=2019,VLOOKUP(Brut!CV45,Semaines!$G$2:$L$523,5,FALSE),IF($AE45=2020,VLOOKUP(Brut!CV45,Semaines!$H$2:$L$523,4,FALSE),IF($AE45=2021,VLOOKUP(Brut!CV45,Semaines!$I$2:$L$523,3,FALSE),IF($AE45=2022,VLOOKUP(Brut!CV45,Semaines!$J$2:$L$523,2,FALSE),""))))))))))</f>
        <v/>
      </c>
      <c r="CV45" s="119" t="str">
        <f>IF($AE45=2013,VLOOKUP(Brut!CV45,Semaines!$A$2:$L$523,12,FALSE),IF($AE45=2014,VLOOKUP(Brut!CV45,Semaines!$B$2:$L$523,11,FALSE),IF($AE45=2015,VLOOKUP(Brut!CV45,Semaines!$C$2:$L$523,10,FALSE),IF($AE45=2016,VLOOKUP(Brut!CV45,Semaines!$D$2:$L$523,9,FALSE),IF($AE45=2017,VLOOKUP(Brut!CV45,Semaines!$E$2:$L$523,8,FALSE),IF($AE45=2018,VLOOKUP(Brut!CV45,Semaines!$F$2:$L$523,7,FALSE),IF($AE45=2019,VLOOKUP(Brut!CV45,Semaines!$G$2:$L$523,6,FALSE),IF($AE45=2020,VLOOKUP(Brut!CV45,Semaines!$H$2:$L$523,5,FALSE),IF($AE45=2021,VLOOKUP(Brut!CV45,Semaines!$I$2:$L$523,4,FALSE),IF($AE45=2022,VLOOKUP(Brut!CV45,Semaines!$J$2:$L$523,3,FALSE),""))))))))))</f>
        <v/>
      </c>
      <c r="CW45" s="134"/>
      <c r="CX45" s="133"/>
      <c r="CY45" s="208"/>
      <c r="CZ45" s="118" t="str">
        <f>IF($AE45=2013,VLOOKUP(Brut!DB45,Semaines!$A$2:$L$523,11,FALSE),IF($AE45=2014,VLOOKUP(Brut!DB45,Semaines!$B$2:$L$523,10,FALSE),IF($AE45=2015,VLOOKUP(Brut!DB45,Semaines!$C$2:$L$523,9,FALSE),IF($AE45=2016,VLOOKUP(Brut!DB45,Semaines!$D$2:$L$523,8,FALSE),IF($AE45=2017,VLOOKUP(Brut!DB45,Semaines!$E$2:$L$523,7,FALSE),IF($AE45=2018,VLOOKUP(Brut!DB45,Semaines!$F$2:$L$523,6,FALSE),IF($AE45=2019,VLOOKUP(Brut!DB45,Semaines!$G$2:$L$523,5,FALSE),IF($AE45=2020,VLOOKUP(Brut!DB45,Semaines!$H$2:$L$523,4,FALSE),IF($AE45=2021,VLOOKUP(Brut!DB45,Semaines!$I$2:$L$523,3,FALSE),IF($AE45=2022,VLOOKUP(Brut!DB45,Semaines!$J$2:$L$523,2,FALSE),""))))))))))</f>
        <v/>
      </c>
      <c r="DA45" s="119" t="str">
        <f>IF($AE45=2013,VLOOKUP(Brut!DB45,Semaines!$A$2:$L$523,12,FALSE),IF($AE45=2014,VLOOKUP(Brut!DB45,Semaines!$B$2:$L$523,11,FALSE),IF($AE45=2015,VLOOKUP(Brut!DB45,Semaines!$C$2:$L$523,10,FALSE),IF($AE45=2016,VLOOKUP(Brut!DB45,Semaines!$D$2:$L$523,9,FALSE),IF($AE45=2017,VLOOKUP(Brut!DB45,Semaines!$E$2:$L$523,8,FALSE),IF($AE45=2018,VLOOKUP(Brut!DB45,Semaines!$F$2:$L$523,7,FALSE),IF($AE45=2019,VLOOKUP(Brut!DB45,Semaines!$G$2:$L$523,6,FALSE),IF($AE45=2020,VLOOKUP(Brut!DB45,Semaines!$H$2:$L$523,5,FALSE),IF($AE45=2021,VLOOKUP(Brut!DB45,Semaines!$I$2:$L$523,4,FALSE),IF($AE45=2022,VLOOKUP(Brut!DB45,Semaines!$J$2:$L$523,3,FALSE),""))))))))))</f>
        <v/>
      </c>
      <c r="DB45" s="134"/>
      <c r="DC45" s="133"/>
      <c r="DD45" s="210"/>
      <c r="DE45" s="209"/>
      <c r="DF45" s="208"/>
      <c r="DG45" s="118" t="str">
        <f>IF($AE45=2013,VLOOKUP(Brut!DI45,Semaines!$A$2:$L$523,11,FALSE),IF($AE45=2014,VLOOKUP(Brut!DI45,Semaines!$B$2:$L$523,10,FALSE),IF($AE45=2015,VLOOKUP(Brut!DI45,Semaines!$C$2:$L$523,9,FALSE),IF($AE45=2016,VLOOKUP(Brut!DI45,Semaines!$D$2:$L$523,8,FALSE),IF($AE45=2017,VLOOKUP(Brut!DI45,Semaines!$E$2:$L$523,7,FALSE),IF($AE45=2018,VLOOKUP(Brut!DI45,Semaines!$F$2:$L$523,6,FALSE),IF($AE45=2019,VLOOKUP(Brut!DI45,Semaines!$G$2:$L$523,5,FALSE),IF($AE45=2020,VLOOKUP(Brut!DI45,Semaines!$H$2:$L$523,4,FALSE),IF($AE45=2021,VLOOKUP(Brut!DI45,Semaines!$I$2:$L$523,3,FALSE),IF($AE45=2022,VLOOKUP(Brut!DI45,Semaines!$J$2:$L$523,2,FALSE),""))))))))))</f>
        <v/>
      </c>
      <c r="DH45" s="119" t="str">
        <f>IF($AE45=2013,VLOOKUP(Brut!DI45,Semaines!$A$2:$L$523,12,FALSE),IF($AE45=2014,VLOOKUP(Brut!DI45,Semaines!$B$2:$L$523,11,FALSE),IF($AE45=2015,VLOOKUP(Brut!DI45,Semaines!$C$2:$L$523,10,FALSE),IF($AE45=2016,VLOOKUP(Brut!DI45,Semaines!$D$2:$L$523,9,FALSE),IF($AE45=2017,VLOOKUP(Brut!DI45,Semaines!$E$2:$L$523,8,FALSE),IF($AE45=2018,VLOOKUP(Brut!DI45,Semaines!$F$2:$L$523,7,FALSE),IF($AE45=2019,VLOOKUP(Brut!DI45,Semaines!$G$2:$L$523,6,FALSE),IF($AE45=2020,VLOOKUP(Brut!DI45,Semaines!$H$2:$L$523,5,FALSE),IF($AE45=2021,VLOOKUP(Brut!DI45,Semaines!$I$2:$L$523,4,FALSE),IF($AE45=2022,VLOOKUP(Brut!DI45,Semaines!$J$2:$L$523,3,FALSE),""))))))))))</f>
        <v/>
      </c>
      <c r="DI45" s="134"/>
      <c r="DJ45" s="133"/>
      <c r="DK45" s="208"/>
      <c r="DL45" s="118" t="str">
        <f>IF($AE45=2013,VLOOKUP(Brut!DN45,Semaines!$A$2:$L$523,11,FALSE),IF($AE45=2014,VLOOKUP(Brut!DN45,Semaines!$B$2:$L$523,10,FALSE),IF($AE45=2015,VLOOKUP(Brut!DN45,Semaines!$C$2:$L$523,9,FALSE),IF($AE45=2016,VLOOKUP(Brut!DN45,Semaines!$D$2:$L$523,8,FALSE),IF($AE45=2017,VLOOKUP(Brut!DN45,Semaines!$E$2:$L$523,7,FALSE),IF($AE45=2018,VLOOKUP(Brut!DN45,Semaines!$F$2:$L$523,6,FALSE),IF($AE45=2019,VLOOKUP(Brut!DN45,Semaines!$G$2:$L$523,5,FALSE),IF($AE45=2020,VLOOKUP(Brut!DN45,Semaines!$H$2:$L$523,4,FALSE),IF($AE45=2021,VLOOKUP(Brut!DN45,Semaines!$I$2:$L$523,3,FALSE),IF($AE45=2022,VLOOKUP(Brut!DN45,Semaines!$J$2:$L$523,2,FALSE),""))))))))))</f>
        <v/>
      </c>
      <c r="DM45" s="119" t="str">
        <f>IF($AE45=2013,VLOOKUP(Brut!DN45,Semaines!$A$2:$L$523,12,FALSE),IF($AE45=2014,VLOOKUP(Brut!DN45,Semaines!$B$2:$L$523,11,FALSE),IF($AE45=2015,VLOOKUP(Brut!DN45,Semaines!$C$2:$L$523,10,FALSE),IF($AE45=2016,VLOOKUP(Brut!DN45,Semaines!$D$2:$L$523,9,FALSE),IF($AE45=2017,VLOOKUP(Brut!DN45,Semaines!$E$2:$L$523,8,FALSE),IF($AE45=2018,VLOOKUP(Brut!DN45,Semaines!$F$2:$L$523,7,FALSE),IF($AE45=2019,VLOOKUP(Brut!DN45,Semaines!$G$2:$L$523,6,FALSE),IF($AE45=2020,VLOOKUP(Brut!DN45,Semaines!$H$2:$L$523,5,FALSE),IF($AE45=2021,VLOOKUP(Brut!DN45,Semaines!$I$2:$L$523,4,FALSE),IF($AE45=2022,VLOOKUP(Brut!DN45,Semaines!$J$2:$L$523,3,FALSE),""))))))))))</f>
        <v/>
      </c>
      <c r="DN45" s="134"/>
      <c r="DO45" s="133"/>
      <c r="DP45" s="208"/>
      <c r="DQ45" s="209"/>
      <c r="DR45" s="208"/>
      <c r="DS45" s="118" t="str">
        <f>IF($AE45=2013,VLOOKUP(Brut!DU45,Semaines!$A$2:$L$523,11,FALSE),IF($AE45=2014,VLOOKUP(Brut!DU45,Semaines!$B$2:$L$523,10,FALSE),IF($AE45=2015,VLOOKUP(Brut!DU45,Semaines!$C$2:$L$523,9,FALSE),IF($AE45=2016,VLOOKUP(Brut!DU45,Semaines!$D$2:$L$523,8,FALSE),IF($AE45=2017,VLOOKUP(Brut!DU45,Semaines!$E$2:$L$523,7,FALSE),IF($AE45=2018,VLOOKUP(Brut!DU45,Semaines!$F$2:$L$523,6,FALSE),IF($AE45=2019,VLOOKUP(Brut!DU45,Semaines!$G$2:$L$523,5,FALSE),IF($AE45=2020,VLOOKUP(Brut!DU45,Semaines!$H$2:$L$523,4,FALSE),IF($AE45=2021,VLOOKUP(Brut!DU45,Semaines!$I$2:$L$523,3,FALSE),IF($AE45=2022,VLOOKUP(Brut!DU45,Semaines!$J$2:$L$523,2,FALSE),""))))))))))</f>
        <v/>
      </c>
      <c r="DT45" s="119" t="str">
        <f>IF($AE45=2013,VLOOKUP(Brut!DU45,Semaines!$A$2:$L$523,12,FALSE),IF($AE45=2014,VLOOKUP(Brut!DU45,Semaines!$B$2:$L$523,11,FALSE),IF($AE45=2015,VLOOKUP(Brut!DU45,Semaines!$C$2:$L$523,10,FALSE),IF($AE45=2016,VLOOKUP(Brut!DU45,Semaines!$D$2:$L$523,9,FALSE),IF($AE45=2017,VLOOKUP(Brut!DU45,Semaines!$E$2:$L$523,8,FALSE),IF($AE45=2018,VLOOKUP(Brut!DU45,Semaines!$F$2:$L$523,7,FALSE),IF($AE45=2019,VLOOKUP(Brut!DU45,Semaines!$G$2:$L$523,6,FALSE),IF($AE45=2020,VLOOKUP(Brut!DU45,Semaines!$H$2:$L$523,5,FALSE),IF($AE45=2021,VLOOKUP(Brut!DU45,Semaines!$I$2:$L$523,4,FALSE),IF($AE45=2022,VLOOKUP(Brut!DU45,Semaines!$J$2:$L$523,3,FALSE),""))))))))))</f>
        <v/>
      </c>
      <c r="DU45" s="134"/>
      <c r="DV45" s="133"/>
      <c r="DW45" s="118" t="str">
        <f>IF($AE45=2013,VLOOKUP(Brut!DY45,Semaines!$A$2:$L$523,11,FALSE),IF($AE45=2014,VLOOKUP(Brut!DY45,Semaines!$B$2:$L$523,10,FALSE),IF($AE45=2015,VLOOKUP(Brut!DY45,Semaines!$C$2:$L$523,9,FALSE),IF($AE45=2016,VLOOKUP(Brut!DY45,Semaines!$D$2:$L$523,8,FALSE),IF($AE45=2017,VLOOKUP(Brut!DY45,Semaines!$E$2:$L$523,7,FALSE),IF($AE45=2018,VLOOKUP(Brut!DY45,Semaines!$F$2:$L$523,6,FALSE),IF($AE45=2019,VLOOKUP(Brut!DY45,Semaines!$G$2:$L$523,5,FALSE),IF($AE45=2020,VLOOKUP(Brut!DY45,Semaines!$H$2:$L$523,4,FALSE),IF($AE45=2021,VLOOKUP(Brut!DY45,Semaines!$I$2:$L$523,3,FALSE),IF($AE45=2022,VLOOKUP(Brut!DY45,Semaines!$J$2:$L$523,2,FALSE),""))))))))))</f>
        <v/>
      </c>
      <c r="DX45" s="119" t="str">
        <f>IF($AE45=2013,VLOOKUP(Brut!DY45,Semaines!$A$2:$L$523,12,FALSE),IF($AE45=2014,VLOOKUP(Brut!DY45,Semaines!$B$2:$L$523,11,FALSE),IF($AE45=2015,VLOOKUP(Brut!DY45,Semaines!$C$2:$L$523,10,FALSE),IF($AE45=2016,VLOOKUP(Brut!DY45,Semaines!$D$2:$L$523,9,FALSE),IF($AE45=2017,VLOOKUP(Brut!DY45,Semaines!$E$2:$L$523,8,FALSE),IF($AE45=2018,VLOOKUP(Brut!DY45,Semaines!$F$2:$L$523,7,FALSE),IF($AE45=2019,VLOOKUP(Brut!DY45,Semaines!$G$2:$L$523,6,FALSE),IF($AE45=2020,VLOOKUP(Brut!DY45,Semaines!$H$2:$L$523,5,FALSE),IF($AE45=2021,VLOOKUP(Brut!DY45,Semaines!$I$2:$L$523,4,FALSE),IF($AE45=2022,VLOOKUP(Brut!DY45,Semaines!$J$2:$L$523,3,FALSE),""))))))))))</f>
        <v/>
      </c>
      <c r="DY45" s="134"/>
      <c r="DZ45" s="133"/>
      <c r="EA45" s="118" t="str">
        <f>IF($AE45=2013,VLOOKUP(Brut!EC45,Semaines!$A$2:$L$523,11,FALSE),IF($AE45=2014,VLOOKUP(Brut!EC45,Semaines!$B$2:$L$523,10,FALSE),IF($AE45=2015,VLOOKUP(Brut!EC45,Semaines!$C$2:$L$523,9,FALSE),IF($AE45=2016,VLOOKUP(Brut!EC45,Semaines!$D$2:$L$523,8,FALSE),IF($AE45=2017,VLOOKUP(Brut!EC45,Semaines!$E$2:$L$523,7,FALSE),IF($AE45=2018,VLOOKUP(Brut!EC45,Semaines!$F$2:$L$523,6,FALSE),IF($AE45=2019,VLOOKUP(Brut!EC45,Semaines!$G$2:$L$523,5,FALSE),IF($AE45=2020,VLOOKUP(Brut!EC45,Semaines!$H$2:$L$523,4,FALSE),IF($AE45=2021,VLOOKUP(Brut!EC45,Semaines!$I$2:$L$523,3,FALSE),IF($AE45=2022,VLOOKUP(Brut!EC45,Semaines!$J$2:$L$523,2,FALSE),""))))))))))</f>
        <v/>
      </c>
      <c r="EB45" s="119" t="str">
        <f>IF($AE45=2013,VLOOKUP(Brut!EC45,Semaines!$A$2:$L$523,12,FALSE),IF($AE45=2014,VLOOKUP(Brut!EC45,Semaines!$B$2:$L$523,11,FALSE),IF($AE45=2015,VLOOKUP(Brut!EC45,Semaines!$C$2:$L$523,10,FALSE),IF($AE45=2016,VLOOKUP(Brut!EC45,Semaines!$D$2:$L$523,9,FALSE),IF($AE45=2017,VLOOKUP(Brut!EC45,Semaines!$E$2:$L$523,8,FALSE),IF($AE45=2018,VLOOKUP(Brut!EC45,Semaines!$F$2:$L$523,7,FALSE),IF($AE45=2019,VLOOKUP(Brut!EC45,Semaines!$G$2:$L$523,6,FALSE),IF($AE45=2020,VLOOKUP(Brut!EC45,Semaines!$H$2:$L$523,5,FALSE),IF($AE45=2021,VLOOKUP(Brut!EC45,Semaines!$I$2:$L$523,4,FALSE),IF($AE45=2022,VLOOKUP(Brut!EC45,Semaines!$J$2:$L$523,3,FALSE),""))))))))))</f>
        <v/>
      </c>
      <c r="EC45" s="134"/>
      <c r="ED45" s="133"/>
      <c r="EE45" s="118" t="str">
        <f>IF($AE45=2013,VLOOKUP(Brut!EG45,Semaines!$A$2:$L$523,11,FALSE),IF($AE45=2014,VLOOKUP(Brut!EG45,Semaines!$B$2:$L$523,10,FALSE),IF($AE45=2015,VLOOKUP(Brut!EG45,Semaines!$C$2:$L$523,9,FALSE),IF($AE45=2016,VLOOKUP(Brut!EG45,Semaines!$D$2:$L$523,8,FALSE),IF($AE45=2017,VLOOKUP(Brut!EG45,Semaines!$E$2:$L$523,7,FALSE),IF($AE45=2018,VLOOKUP(Brut!EG45,Semaines!$F$2:$L$523,6,FALSE),IF($AE45=2019,VLOOKUP(Brut!EG45,Semaines!$G$2:$L$523,5,FALSE),IF($AE45=2020,VLOOKUP(Brut!EG45,Semaines!$H$2:$L$523,4,FALSE),IF($AE45=2021,VLOOKUP(Brut!EG45,Semaines!$I$2:$L$523,3,FALSE),IF($AE45=2022,VLOOKUP(Brut!EG45,Semaines!$J$2:$L$523,2,FALSE),""))))))))))</f>
        <v/>
      </c>
      <c r="EF45" s="119" t="str">
        <f>IF($AE45=2013,VLOOKUP(Brut!EG45,Semaines!$A$2:$L$523,12,FALSE),IF($AE45=2014,VLOOKUP(Brut!EG45,Semaines!$B$2:$L$523,11,FALSE),IF($AE45=2015,VLOOKUP(Brut!EG45,Semaines!$C$2:$L$523,10,FALSE),IF($AE45=2016,VLOOKUP(Brut!EG45,Semaines!$D$2:$L$523,9,FALSE),IF($AE45=2017,VLOOKUP(Brut!EG45,Semaines!$E$2:$L$523,8,FALSE),IF($AE45=2018,VLOOKUP(Brut!EG45,Semaines!$F$2:$L$523,7,FALSE),IF($AE45=2019,VLOOKUP(Brut!EG45,Semaines!$G$2:$L$523,6,FALSE),IF($AE45=2020,VLOOKUP(Brut!EG45,Semaines!$H$2:$L$523,5,FALSE),IF($AE45=2021,VLOOKUP(Brut!EG45,Semaines!$I$2:$L$523,4,FALSE),IF($AE45=2022,VLOOKUP(Brut!EG45,Semaines!$J$2:$L$523,3,FALSE),""))))))))))</f>
        <v/>
      </c>
      <c r="EG45" s="134"/>
      <c r="EH45" s="133"/>
      <c r="EI45" s="130" t="str">
        <f>IF(Import!AU35=0,"",Import!AU35)</f>
        <v/>
      </c>
      <c r="EJ45" s="118" t="str">
        <f t="array" ref="EJ45">IFERROR(IF(EI45="",IF(EG45="",IF(EE45="","",IF($AE45=2013,VLOOKUP(Brut!EG45+1,Semaines!$A$2:$L$523,11,FALSE),IF($AE45=2014,VLOOKUP(Brut!EG45+1,Semaines!$B$2:$L$523,10,FALSE),IF($AE45=2015,VLOOKUP(Brut!EG45+1,Semaines!$C$2:$L$523,9,FALSE),IF($AE45=2016,VLOOKUP(Brut!EG45+1,Semaines!$D$2:$L$523,8,FALSE),IF($AE45=2017,VLOOKUP(Brut!EG45+1,Semaines!$E$2:$L$523,7,FALSE),IF($AE45=2018,VLOOKUP(Brut!EG45+1,Semaines!$F$2:$L$523,6,FALSE),IF($AE45=2019,VLOOKUP(Brut!EG45+1,Semaines!$G$2:$L$523,5,FALSE),IF($AE45=2020,VLOOKUP(Brut!EG45+1,Semaines!$H$2:$L$523,4,FALSE),IF($AE45=2021,VLOOKUP(Brut!EG45+1,Semaines!$I$2:$L$523,3,FALSE),IF($AE45=2022,VLOOKUP(Brut!EG45+1,Semaines!$J$2:$L$523,2,FALSE),""))))))))))),IF(EH45="",IF($AE45=2013,VLOOKUP(Brut!EG45+1,Semaines!$A$2:$L$523,11,FALSE),IF($AE45=2014,VLOOKUP(Brut!EG45+1,Semaines!$B$2:$L$523,10,FALSE),IF($AE45=2015,VLOOKUP(Brut!EG45+1,Semaines!$C$2:$L$523,9,FALSE),IF($AE45=2016,VLOOKUP(Brut!EG45+1,Semaines!$D$2:$L$523,8,FALSE),IF($AE45=2017,VLOOKUP(Brut!EG45+1,Semaines!$E$2:$L$523,7,FALSE),IF($AE45=2018,VLOOKUP(Brut!EG45+1,Semaines!$F$2:$L$523,6,FALSE),IF($AE45=2019,VLOOKUP(Brut!EG45+1,Semaines!$G$2:$L$523,5,FALSE),IF($AE45=2020,VLOOKUP(Brut!EG45+1,Semaines!$H$2:$L$523,4,FALSE),IF($AE45=2021,VLOOKUP(Brut!EG45+1,Semaines!$I$2:$L$523,3,FALSE),IF($AE45=2022,VLOOKUP(Brut!EG45+1,Semaines!$J$2:$L$523,2,FALSE),"")))))))))),IF($AE45=2013,VLOOKUP(Brut!EI45+1,Semaines!$A$2:$L$523,11,FALSE),IF($AE45=2014,VLOOKUP(Brut!EI45+1,Semaines!$B$2:$L$523,10,FALSE),IF($AE45=2015,VLOOKUP(Brut!EI45+1,Semaines!$C$2:$L$523,9,FALSE),IF($AE45=2016,VLOOKUP(Brut!EI45+1,Semaines!$D$2:$L$523,8,FALSE),IF($AE45=2017,VLOOKUP(Brut!EI45+1,Semaines!$E$2:$L$523,7,FALSE),IF($AE45=2018,VLOOKUP(Brut!EI45+1,Semaines!$F$2:$L$523,6,FALSE),IF($AE45=2019,VLOOKUP(Brut!EI45+1,Semaines!$G$2:$L$523,5,FALSE),IF($AE45=2020,VLOOKUP(Brut!EI45+1,Semaines!$H$2:$L$523,4,FALSE),IF($AE45=2021,VLOOKUP(Brut!EI45+1,Semaines!$I$2:$L$523,3,FALSE),IF($AE45=2022,VLOOKUP(Brut!EI45+1,Semaines!$J$2:$L$523,2,FALSE),"")))))))))))),_xlfn.ISOWEEKNUM(EI45)),"")</f>
        <v/>
      </c>
      <c r="EK45" s="119" t="str">
        <f>IF(EI45="",IF(EH45="",IF(EF45="","",IF($AE45=2013,VLOOKUP(Brut!EL45,Semaines!$A$2:$L$523,12,FALSE),IF($AE45=2014,VLOOKUP(Brut!EL45,Semaines!$B$2:$L$523,11,FALSE),IF($AE45=2015,VLOOKUP(Brut!EL45,Semaines!$C$2:$L$523,10,FALSE),IF($AE45=2016,VLOOKUP(Brut!EL45,Semaines!$D$2:$L$523,9,FALSE),IF($AE45=2017,VLOOKUP(Brut!EL45,Semaines!$E$2:$L$523,8,FALSE),IF($AE45=2018,VLOOKUP(Brut!EL45,Semaines!$F$2:$L$523,7,FALSE),IF($AE45=2019,VLOOKUP(Brut!EL45,Semaines!$G$2:$L$523,6,FALSE),IF($AE45=2020,VLOOKUP(Brut!EL45,Semaines!$H$2:$L$523,5,FALSE),IF($AE45=2021,VLOOKUP(Brut!EL45,Semaines!$I$2:$L$523,4,FALSE),IF($AE45=2022,VLOOKUP(Brut!EL45,Semaines!$J$2:$L$523,3,FALSE),""))))))))))),IF(EG45="",IF($AE45=2013,VLOOKUP(Brut!EL45,Semaines!$A$2:$L$523,12,FALSE),IF($AE45=2014,VLOOKUP(Brut!EL45,Semaines!$B$2:$L$523,11,FALSE),IF($AE45=2015,VLOOKUP(Brut!EL45,Semaines!$C$2:$L$523,10,FALSE),IF($AE45=2016,VLOOKUP(Brut!EL45,Semaines!$D$2:$L$523,9,FALSE),IF($AE45=2017,VLOOKUP(Brut!EL45,Semaines!$E$2:$L$523,8,FALSE),IF($AE45=2018,VLOOKUP(Brut!EL45,Semaines!$F$2:$L$523,7,FALSE),IF($AE45=2019,VLOOKUP(Brut!EL45,Semaines!$G$2:$L$523,6,FALSE),IF($AE45=2020,VLOOKUP(Brut!EL45,Semaines!$H$2:$L$523,5,FALSE),IF($AE45=2021,VLOOKUP(Brut!EL45,Semaines!$I$2:$L$523,4,FALSE),IF($AE45=2022,VLOOKUP(Brut!EL45,Semaines!$J$2:$L$523,3,FALSE),"")))))))))),IF(EF45="","",IF($AE45=2013,VLOOKUP(Brut!EL45,Semaines!$A$2:$L$523,12,FALSE),IF($AE45=2014,VLOOKUP(Brut!EL45,Semaines!$B$2:$L$523,11,FALSE),IF($AE45=2015,VLOOKUP(Brut!EL45,Semaines!$C$2:$L$523,10,FALSE),IF($AE45=2016,VLOOKUP(Brut!EL45,Semaines!$D$2:$L$523,9,FALSE),IF($AE45=2017,VLOOKUP(Brut!EL45,Semaines!$E$2:$L$523,8,FALSE),IF($AE45=2018,VLOOKUP(Brut!EL45,Semaines!$F$2:$L$523,7,FALSE),IF($AE45=2019,VLOOKUP(Brut!EL45,Semaines!$G$2:$L$523,6,FALSE),IF($AE45=2020,VLOOKUP(Brut!EL45,Semaines!$H$2:$L$523,5,FALSE),IF($AE45=2021,VLOOKUP(Brut!EL45,Semaines!$I$2:$L$523,4,FALSE),IF($AE45=2022,VLOOKUP(Brut!EL45,Semaines!$J$2:$L$523,3,FALSE),""))))))))))))),IF(AND(MONTH(EI45)=12,_xlfn.ISOWEEKNUM(EI45)=1),YEAR(EI45)+1,YEAR(EI45)))</f>
        <v/>
      </c>
      <c r="EL45" s="135"/>
      <c r="EM45" s="136"/>
      <c r="EN45" s="210"/>
      <c r="EO45" s="209"/>
      <c r="EP45" s="208"/>
      <c r="EQ45" s="118" t="str">
        <f>IF($AE45=2013,VLOOKUP(Brut!ES45,Semaines!$A$2:$L$523,11,FALSE),IF($AE45=2014,VLOOKUP(Brut!ES45,Semaines!$B$2:$L$523,10,FALSE),IF($AE45=2015,VLOOKUP(Brut!ES45,Semaines!$C$2:$L$523,9,FALSE),IF($AE45=2016,VLOOKUP(Brut!ES45,Semaines!$D$2:$L$523,8,FALSE),IF($AE45=2017,VLOOKUP(Brut!ES45,Semaines!$E$2:$L$523,7,FALSE),IF($AE45=2018,VLOOKUP(Brut!ES45,Semaines!$F$2:$L$523,6,FALSE),IF($AE45=2019,VLOOKUP(Brut!ES45,Semaines!$G$2:$L$523,5,FALSE),IF($AE45=2020,VLOOKUP(Brut!ES45,Semaines!$H$2:$L$523,4,FALSE),IF($AE45=2021,VLOOKUP(Brut!ES45,Semaines!$I$2:$L$523,3,FALSE),IF($AE45=2022,VLOOKUP(Brut!ES45,Semaines!$J$2:$L$523,2,FALSE),""))))))))))</f>
        <v/>
      </c>
      <c r="ER45" s="119" t="str">
        <f>IF($AE45=2013,VLOOKUP(Brut!ES45,Semaines!$A$2:$L$523,12,FALSE),IF($AE45=2014,VLOOKUP(Brut!ES45,Semaines!$B$2:$L$523,11,FALSE),IF($AE45=2015,VLOOKUP(Brut!ES45,Semaines!$C$2:$L$523,10,FALSE),IF($AE45=2016,VLOOKUP(Brut!ES45,Semaines!$D$2:$L$523,9,FALSE),IF($AE45=2017,VLOOKUP(Brut!ES45,Semaines!$E$2:$L$523,8,FALSE),IF($AE45=2018,VLOOKUP(Brut!ES45,Semaines!$F$2:$L$523,7,FALSE),IF($AE45=2019,VLOOKUP(Brut!ES45,Semaines!$G$2:$L$523,6,FALSE),IF($AE45=2020,VLOOKUP(Brut!ES45,Semaines!$H$2:$L$523,5,FALSE),IF($AE45=2021,VLOOKUP(Brut!ES45,Semaines!$I$2:$L$523,4,FALSE),IF($AE45=2022,VLOOKUP(Brut!ES45,Semaines!$J$2:$L$523,3,FALSE),""))))))))))</f>
        <v/>
      </c>
      <c r="ES45" s="134"/>
      <c r="ET45" s="133"/>
      <c r="EU45" s="118" t="str">
        <f>IF($AE45=2013,VLOOKUP(Brut!EW45,Semaines!$A$2:$L$523,11,FALSE),IF($AE45=2014,VLOOKUP(Brut!EW45,Semaines!$B$2:$L$523,10,FALSE),IF($AE45=2015,VLOOKUP(Brut!EW45,Semaines!$C$2:$L$523,9,FALSE),IF($AE45=2016,VLOOKUP(Brut!EW45,Semaines!$D$2:$L$523,8,FALSE),IF($AE45=2017,VLOOKUP(Brut!EW45,Semaines!$E$2:$L$523,7,FALSE),IF($AE45=2018,VLOOKUP(Brut!EW45,Semaines!$F$2:$L$523,6,FALSE),IF($AE45=2019,VLOOKUP(Brut!EW45,Semaines!$G$2:$L$523,5,FALSE),IF($AE45=2020,VLOOKUP(Brut!EW45,Semaines!$H$2:$L$523,4,FALSE),IF($AE45=2021,VLOOKUP(Brut!EW45,Semaines!$I$2:$L$523,3,FALSE),IF($AE45=2022,VLOOKUP(Brut!EW45,Semaines!$J$2:$L$523,2,FALSE),""))))))))))</f>
        <v/>
      </c>
      <c r="EV45" s="119" t="str">
        <f>IF($AE45=2013,VLOOKUP(Brut!EW45,Semaines!$A$2:$L$523,12,FALSE),IF($AE45=2014,VLOOKUP(Brut!EW45,Semaines!$B$2:$L$523,11,FALSE),IF($AE45=2015,VLOOKUP(Brut!EW45,Semaines!$C$2:$L$523,10,FALSE),IF($AE45=2016,VLOOKUP(Brut!EW45,Semaines!$D$2:$L$523,9,FALSE),IF($AE45=2017,VLOOKUP(Brut!EW45,Semaines!$E$2:$L$523,8,FALSE),IF($AE45=2018,VLOOKUP(Brut!EW45,Semaines!$F$2:$L$523,7,FALSE),IF($AE45=2019,VLOOKUP(Brut!EW45,Semaines!$G$2:$L$523,6,FALSE),IF($AE45=2020,VLOOKUP(Brut!EW45,Semaines!$H$2:$L$523,5,FALSE),IF($AE45=2021,VLOOKUP(Brut!EW45,Semaines!$I$2:$L$523,4,FALSE),IF($AE45=2022,VLOOKUP(Brut!EW45,Semaines!$J$2:$L$523,3,FALSE),""))))))))))</f>
        <v/>
      </c>
      <c r="EW45" s="134"/>
      <c r="EX45" s="133"/>
      <c r="EY45" s="208"/>
      <c r="EZ45" s="118" t="str">
        <f>IF($AE45=2013,VLOOKUP(Brut!FB45,Semaines!$A$2:$L$523,11,FALSE),IF($AE45=2014,VLOOKUP(Brut!FB45,Semaines!$B$2:$L$523,10,FALSE),IF($AE45=2015,VLOOKUP(Brut!FB45,Semaines!$C$2:$L$523,9,FALSE),IF($AE45=2016,VLOOKUP(Brut!FB45,Semaines!$D$2:$L$523,8,FALSE),IF($AE45=2017,VLOOKUP(Brut!FB45,Semaines!$E$2:$L$523,7,FALSE),IF($AE45=2018,VLOOKUP(Brut!FB45,Semaines!$F$2:$L$523,6,FALSE),IF($AE45=2019,VLOOKUP(Brut!FB45,Semaines!$G$2:$L$523,5,FALSE),IF($AE45=2020,VLOOKUP(Brut!FB45,Semaines!$H$2:$L$523,4,FALSE),IF($AE45=2021,VLOOKUP(Brut!FB45,Semaines!$I$2:$L$523,3,FALSE),IF($AE45=2022,VLOOKUP(Brut!FB45,Semaines!$J$2:$L$523,2,FALSE),""))))))))))</f>
        <v/>
      </c>
      <c r="FA45" s="119" t="str">
        <f>IF($AE45=2013,VLOOKUP(Brut!FB45,Semaines!$A$2:$L$523,12,FALSE),IF($AE45=2014,VLOOKUP(Brut!FB45,Semaines!$B$2:$L$523,11,FALSE),IF($AE45=2015,VLOOKUP(Brut!FB45,Semaines!$C$2:$L$523,10,FALSE),IF($AE45=2016,VLOOKUP(Brut!FB45,Semaines!$D$2:$L$523,9,FALSE),IF($AE45=2017,VLOOKUP(Brut!FB45,Semaines!$E$2:$L$523,8,FALSE),IF($AE45=2018,VLOOKUP(Brut!FB45,Semaines!$F$2:$L$523,7,FALSE),IF($AE45=2019,VLOOKUP(Brut!FB45,Semaines!$G$2:$L$523,6,FALSE),IF($AE45=2020,VLOOKUP(Brut!FB45,Semaines!$H$2:$L$523,5,FALSE),IF($AE45=2021,VLOOKUP(Brut!FB45,Semaines!$I$2:$L$523,4,FALSE),IF($AE45=2022,VLOOKUP(Brut!FB45,Semaines!$J$2:$L$523,3,FALSE),""))))))))))</f>
        <v/>
      </c>
      <c r="FB45" s="134"/>
      <c r="FC45" s="133"/>
      <c r="FD45" s="210"/>
      <c r="FE45" s="209"/>
      <c r="FF45" s="118" t="str">
        <f>IF($AE45=2013,VLOOKUP(Brut!FH45,Semaines!$A$2:$L$523,11,FALSE),IF($AE45=2014,VLOOKUP(Brut!FH45,Semaines!$B$2:$L$523,10,FALSE),IF($AE45=2015,VLOOKUP(Brut!FH45,Semaines!$C$2:$L$523,9,FALSE),IF($AE45=2016,VLOOKUP(Brut!FH45,Semaines!$D$2:$L$523,8,FALSE),IF($AE45=2017,VLOOKUP(Brut!FH45,Semaines!$E$2:$L$523,7,FALSE),IF($AE45=2018,VLOOKUP(Brut!FH45,Semaines!$F$2:$L$523,6,FALSE),IF($AE45=2019,VLOOKUP(Brut!FH45,Semaines!$G$2:$L$523,5,FALSE),IF($AE45=2020,VLOOKUP(Brut!FH45,Semaines!$H$2:$L$523,4,FALSE),IF($AE45=2021,VLOOKUP(Brut!FH45,Semaines!$I$2:$L$523,3,FALSE),IF($AE45=2022,VLOOKUP(Brut!FH45,Semaines!$J$2:$L$523,2,FALSE),""))))))))))</f>
        <v/>
      </c>
      <c r="FG45" s="119" t="str">
        <f>IF($AE45=2013,VLOOKUP(Brut!FH45,Semaines!$A$2:$L$523,12,FALSE),IF($AE45=2014,VLOOKUP(Brut!FH45,Semaines!$B$2:$L$523,11,FALSE),IF($AE45=2015,VLOOKUP(Brut!FH45,Semaines!$C$2:$L$523,10,FALSE),IF($AE45=2016,VLOOKUP(Brut!FH45,Semaines!$D$2:$L$523,9,FALSE),IF($AE45=2017,VLOOKUP(Brut!FH45,Semaines!$E$2:$L$523,8,FALSE),IF($AE45=2018,VLOOKUP(Brut!FH45,Semaines!$F$2:$L$523,7,FALSE),IF($AE45=2019,VLOOKUP(Brut!FH45,Semaines!$G$2:$L$523,6,FALSE),IF($AE45=2020,VLOOKUP(Brut!FH45,Semaines!$H$2:$L$523,5,FALSE),IF($AE45=2021,VLOOKUP(Brut!FH45,Semaines!$I$2:$L$523,4,FALSE),IF($AE45=2022,VLOOKUP(Brut!FH45,Semaines!$J$2:$L$523,3,FALSE),""))))))))))</f>
        <v/>
      </c>
      <c r="FH45" s="134"/>
      <c r="FI45" s="133"/>
      <c r="FJ45" s="208"/>
      <c r="FK45" s="118" t="str">
        <f>IF($AE45=2013,VLOOKUP(Brut!FM45,Semaines!$A$2:$L$523,11,FALSE),IF($AE45=2014,VLOOKUP(Brut!FM45,Semaines!$B$2:$L$523,10,FALSE),IF($AE45=2015,VLOOKUP(Brut!FM45,Semaines!$C$2:$L$523,9,FALSE),IF($AE45=2016,VLOOKUP(Brut!FM45,Semaines!$D$2:$L$523,8,FALSE),IF($AE45=2017,VLOOKUP(Brut!FM45,Semaines!$E$2:$L$523,7,FALSE),IF($AE45=2018,VLOOKUP(Brut!FM45,Semaines!$F$2:$L$523,6,FALSE),IF($AE45=2019,VLOOKUP(Brut!FM45,Semaines!$G$2:$L$523,5,FALSE),IF($AE45=2020,VLOOKUP(Brut!FM45,Semaines!$H$2:$L$523,4,FALSE),IF($AE45=2021,VLOOKUP(Brut!FM45,Semaines!$I$2:$L$523,3,FALSE),IF($AE45=2022,VLOOKUP(Brut!FM45,Semaines!$J$2:$L$523,2,FALSE),""))))))))))</f>
        <v/>
      </c>
      <c r="FL45" s="119" t="str">
        <f>IF($AE45=2013,VLOOKUP(Brut!FM45,Semaines!$A$2:$L$523,12,FALSE),IF($AE45=2014,VLOOKUP(Brut!FM45,Semaines!$B$2:$L$523,11,FALSE),IF($AE45=2015,VLOOKUP(Brut!FM45,Semaines!$C$2:$L$523,10,FALSE),IF($AE45=2016,VLOOKUP(Brut!FM45,Semaines!$D$2:$L$523,9,FALSE),IF($AE45=2017,VLOOKUP(Brut!FM45,Semaines!$E$2:$L$523,8,FALSE),IF($AE45=2018,VLOOKUP(Brut!FM45,Semaines!$F$2:$L$523,7,FALSE),IF($AE45=2019,VLOOKUP(Brut!FM45,Semaines!$G$2:$L$523,6,FALSE),IF($AE45=2020,VLOOKUP(Brut!FM45,Semaines!$H$2:$L$523,5,FALSE),IF($AE45=2021,VLOOKUP(Brut!FM45,Semaines!$I$2:$L$523,4,FALSE),IF($AE45=2022,VLOOKUP(Brut!FM45,Semaines!$J$2:$L$523,3,FALSE),""))))))))))</f>
        <v/>
      </c>
      <c r="FM45" s="134"/>
      <c r="FN45" s="133"/>
      <c r="FO45" s="118" t="str">
        <f>IF($AE45=2013,VLOOKUP(Brut!FQ45,Semaines!$A$2:$L$523,11,FALSE),IF($AE45=2014,VLOOKUP(Brut!FQ45,Semaines!$B$2:$L$523,10,FALSE),IF($AE45=2015,VLOOKUP(Brut!FQ45,Semaines!$C$2:$L$523,9,FALSE),IF($AE45=2016,VLOOKUP(Brut!FQ45,Semaines!$D$2:$L$523,8,FALSE),IF($AE45=2017,VLOOKUP(Brut!FQ45,Semaines!$E$2:$L$523,7,FALSE),IF($AE45=2018,VLOOKUP(Brut!FQ45,Semaines!$F$2:$L$523,6,FALSE),IF($AE45=2019,VLOOKUP(Brut!FQ45,Semaines!$G$2:$L$523,5,FALSE),IF($AE45=2020,VLOOKUP(Brut!FQ45,Semaines!$H$2:$L$523,4,FALSE),IF($AE45=2021,VLOOKUP(Brut!FQ45,Semaines!$I$2:$L$523,3,FALSE),IF($AE45=2022,VLOOKUP(Brut!FQ45,Semaines!$J$2:$L$523,2,FALSE),""))))))))))</f>
        <v/>
      </c>
      <c r="FP45" s="119" t="str">
        <f>IF($AE45=2013,VLOOKUP(Brut!FQ45,Semaines!$A$2:$L$523,12,FALSE),IF($AE45=2014,VLOOKUP(Brut!FQ45,Semaines!$B$2:$L$523,11,FALSE),IF($AE45=2015,VLOOKUP(Brut!FQ45,Semaines!$C$2:$L$523,10,FALSE),IF($AE45=2016,VLOOKUP(Brut!FQ45,Semaines!$D$2:$L$523,9,FALSE),IF($AE45=2017,VLOOKUP(Brut!FQ45,Semaines!$E$2:$L$523,8,FALSE),IF($AE45=2018,VLOOKUP(Brut!FQ45,Semaines!$F$2:$L$523,7,FALSE),IF($AE45=2019,VLOOKUP(Brut!FQ45,Semaines!$G$2:$L$523,6,FALSE),IF($AE45=2020,VLOOKUP(Brut!FQ45,Semaines!$H$2:$L$523,5,FALSE),IF($AE45=2021,VLOOKUP(Brut!FQ45,Semaines!$I$2:$L$523,4,FALSE),IF($AE45=2022,VLOOKUP(Brut!FQ45,Semaines!$J$2:$L$523,3,FALSE),""))))))))))</f>
        <v/>
      </c>
      <c r="FQ45" s="134"/>
      <c r="FR45" s="133"/>
      <c r="FS45" s="208"/>
      <c r="FT45" s="208"/>
      <c r="FU45" s="118" t="str">
        <f>IF($AE45=2013,VLOOKUP(Brut!FW45,Semaines!$A$2:$L$523,11,FALSE),IF($AE45=2014,VLOOKUP(Brut!FW45,Semaines!$B$2:$L$523,10,FALSE),IF($AE45=2015,VLOOKUP(Brut!FW45,Semaines!$C$2:$L$523,9,FALSE),IF($AE45=2016,VLOOKUP(Brut!FW45,Semaines!$D$2:$L$523,8,FALSE),IF($AE45=2017,VLOOKUP(Brut!FW45,Semaines!$E$2:$L$523,7,FALSE),IF($AE45=2018,VLOOKUP(Brut!FW45,Semaines!$F$2:$L$523,6,FALSE),IF($AE45=2019,VLOOKUP(Brut!FW45,Semaines!$G$2:$L$523,5,FALSE),IF($AE45=2020,VLOOKUP(Brut!FW45,Semaines!$H$2:$L$523,4,FALSE),IF($AE45=2021,VLOOKUP(Brut!FW45,Semaines!$I$2:$L$523,3,FALSE),IF($AE45=2022,VLOOKUP(Brut!FW45,Semaines!$J$2:$L$523,2,FALSE),""))))))))))</f>
        <v/>
      </c>
      <c r="FV45" s="119" t="str">
        <f>IF($AE45=2013,VLOOKUP(Brut!FW45,Semaines!$A$2:$L$523,12,FALSE),IF($AE45=2014,VLOOKUP(Brut!FW45,Semaines!$B$2:$L$523,11,FALSE),IF($AE45=2015,VLOOKUP(Brut!FW45,Semaines!$C$2:$L$523,10,FALSE),IF($AE45=2016,VLOOKUP(Brut!FW45,Semaines!$D$2:$L$523,9,FALSE),IF($AE45=2017,VLOOKUP(Brut!FW45,Semaines!$E$2:$L$523,8,FALSE),IF($AE45=2018,VLOOKUP(Brut!FW45,Semaines!$F$2:$L$523,7,FALSE),IF($AE45=2019,VLOOKUP(Brut!FW45,Semaines!$G$2:$L$523,6,FALSE),IF($AE45=2020,VLOOKUP(Brut!FW45,Semaines!$H$2:$L$523,5,FALSE),IF($AE45=2021,VLOOKUP(Brut!FW45,Semaines!$I$2:$L$523,4,FALSE),IF($AE45=2022,VLOOKUP(Brut!FW45,Semaines!$J$2:$L$523,3,FALSE),""))))))))))</f>
        <v/>
      </c>
      <c r="FW45" s="134"/>
      <c r="FX45" s="133"/>
      <c r="FY45" s="118" t="str">
        <f>IF($AE45=2013,VLOOKUP(Brut!GA45,Semaines!$A$2:$L$523,11,FALSE),IF($AE45=2014,VLOOKUP(Brut!GA45,Semaines!$B$2:$L$523,10,FALSE),IF($AE45=2015,VLOOKUP(Brut!GA45,Semaines!$C$2:$L$523,9,FALSE),IF($AE45=2016,VLOOKUP(Brut!GA45,Semaines!$D$2:$L$523,8,FALSE),IF($AE45=2017,VLOOKUP(Brut!GA45,Semaines!$E$2:$L$523,7,FALSE),IF($AE45=2018,VLOOKUP(Brut!GA45,Semaines!$F$2:$L$523,6,FALSE),IF($AE45=2019,VLOOKUP(Brut!GA45,Semaines!$G$2:$L$523,5,FALSE),IF($AE45=2020,VLOOKUP(Brut!GA45,Semaines!$H$2:$L$523,4,FALSE),IF($AE45=2021,VLOOKUP(Brut!GA45,Semaines!$I$2:$L$523,3,FALSE),IF($AE45=2022,VLOOKUP(Brut!GA45,Semaines!$J$2:$L$523,2,FALSE),""))))))))))</f>
        <v/>
      </c>
      <c r="FZ45" s="119" t="str">
        <f>IF($AE45=2013,VLOOKUP(Brut!GA45,Semaines!$A$2:$L$523,12,FALSE),IF($AE45=2014,VLOOKUP(Brut!GA45,Semaines!$B$2:$L$523,11,FALSE),IF($AE45=2015,VLOOKUP(Brut!GA45,Semaines!$C$2:$L$523,10,FALSE),IF($AE45=2016,VLOOKUP(Brut!GA45,Semaines!$D$2:$L$523,9,FALSE),IF($AE45=2017,VLOOKUP(Brut!GA45,Semaines!$E$2:$L$523,8,FALSE),IF($AE45=2018,VLOOKUP(Brut!GA45,Semaines!$F$2:$L$523,7,FALSE),IF($AE45=2019,VLOOKUP(Brut!GA45,Semaines!$G$2:$L$523,6,FALSE),IF($AE45=2020,VLOOKUP(Brut!GA45,Semaines!$H$2:$L$523,5,FALSE),IF($AE45=2021,VLOOKUP(Brut!GA45,Semaines!$I$2:$L$523,4,FALSE),IF($AE45=2022,VLOOKUP(Brut!GA45,Semaines!$J$2:$L$523,3,FALSE),""))))))))))</f>
        <v/>
      </c>
      <c r="GA45" s="134"/>
      <c r="GB45" s="133"/>
      <c r="GC45" s="118" t="str">
        <f>IF($AE45=2013,VLOOKUP(Brut!GE45,Semaines!$A$2:$L$523,11,FALSE),IF($AE45=2014,VLOOKUP(Brut!GE45,Semaines!$B$2:$L$523,10,FALSE),IF($AE45=2015,VLOOKUP(Brut!GE45,Semaines!$C$2:$L$523,9,FALSE),IF($AE45=2016,VLOOKUP(Brut!GE45,Semaines!$D$2:$L$523,8,FALSE),IF($AE45=2017,VLOOKUP(Brut!GE45,Semaines!$E$2:$L$523,7,FALSE),IF($AE45=2018,VLOOKUP(Brut!GE45,Semaines!$F$2:$L$523,6,FALSE),IF($AE45=2019,VLOOKUP(Brut!GE45,Semaines!$G$2:$L$523,5,FALSE),IF($AE45=2020,VLOOKUP(Brut!GE45,Semaines!$H$2:$L$523,4,FALSE),IF($AE45=2021,VLOOKUP(Brut!GE45,Semaines!$I$2:$L$523,3,FALSE),IF($AE45=2022,VLOOKUP(Brut!GE45,Semaines!$J$2:$L$523,2,FALSE),""))))))))))</f>
        <v/>
      </c>
      <c r="GD45" s="119" t="str">
        <f>IF($AE45=2013,VLOOKUP(Brut!GE45,Semaines!$A$2:$L$523,12,FALSE),IF($AE45=2014,VLOOKUP(Brut!GE45,Semaines!$B$2:$L$523,11,FALSE),IF($AE45=2015,VLOOKUP(Brut!GE45,Semaines!$C$2:$L$523,10,FALSE),IF($AE45=2016,VLOOKUP(Brut!GE45,Semaines!$D$2:$L$523,9,FALSE),IF($AE45=2017,VLOOKUP(Brut!GE45,Semaines!$E$2:$L$523,8,FALSE),IF($AE45=2018,VLOOKUP(Brut!GE45,Semaines!$F$2:$L$523,7,FALSE),IF($AE45=2019,VLOOKUP(Brut!GE45,Semaines!$G$2:$L$523,6,FALSE),IF($AE45=2020,VLOOKUP(Brut!GE45,Semaines!$H$2:$L$523,5,FALSE),IF($AE45=2021,VLOOKUP(Brut!GE45,Semaines!$I$2:$L$523,4,FALSE),IF($AE45=2022,VLOOKUP(Brut!GE45,Semaines!$J$2:$L$523,3,FALSE),""))))))))))</f>
        <v/>
      </c>
      <c r="GE45" s="134"/>
      <c r="GF45" s="133"/>
      <c r="GG45" s="208"/>
      <c r="GH45" s="118" t="str">
        <f>IF($AE45=2013,VLOOKUP(Brut!GJ45,Semaines!$A$2:$L$523,11,FALSE),IF($AE45=2014,VLOOKUP(Brut!GJ45,Semaines!$B$2:$L$523,10,FALSE),IF($AE45=2015,VLOOKUP(Brut!GJ45,Semaines!$C$2:$L$523,9,FALSE),IF($AE45=2016,VLOOKUP(Brut!GJ45,Semaines!$D$2:$L$523,8,FALSE),IF($AE45=2017,VLOOKUP(Brut!GJ45,Semaines!$E$2:$L$523,7,FALSE),IF($AE45=2018,VLOOKUP(Brut!GJ45,Semaines!$F$2:$L$523,6,FALSE),IF($AE45=2019,VLOOKUP(Brut!GJ45,Semaines!$G$2:$L$523,5,FALSE),IF($AE45=2020,VLOOKUP(Brut!GJ45,Semaines!$H$2:$L$523,4,FALSE),IF($AE45=2021,VLOOKUP(Brut!GJ45,Semaines!$I$2:$L$523,3,FALSE),IF($AE45=2022,VLOOKUP(Brut!GJ45,Semaines!$J$2:$L$523,2,FALSE),""))))))))))</f>
        <v/>
      </c>
      <c r="GI45" s="119" t="str">
        <f>IF($AE45=2013,VLOOKUP(Brut!GJ45,Semaines!$A$2:$L$523,12,FALSE),IF($AE45=2014,VLOOKUP(Brut!GJ45,Semaines!$B$2:$L$523,11,FALSE),IF($AE45=2015,VLOOKUP(Brut!GJ45,Semaines!$C$2:$L$523,10,FALSE),IF($AE45=2016,VLOOKUP(Brut!GJ45,Semaines!$D$2:$L$523,9,FALSE),IF($AE45=2017,VLOOKUP(Brut!GJ45,Semaines!$E$2:$L$523,8,FALSE),IF($AE45=2018,VLOOKUP(Brut!GJ45,Semaines!$F$2:$L$523,7,FALSE),IF($AE45=2019,VLOOKUP(Brut!GJ45,Semaines!$G$2:$L$523,6,FALSE),IF($AE45=2020,VLOOKUP(Brut!GJ45,Semaines!$H$2:$L$523,5,FALSE),IF($AE45=2021,VLOOKUP(Brut!GJ45,Semaines!$I$2:$L$523,4,FALSE),IF($AE45=2022,VLOOKUP(Brut!GJ45,Semaines!$J$2:$L$523,3,FALSE),""))))))))))</f>
        <v/>
      </c>
      <c r="GJ45" s="134"/>
      <c r="GK45" s="133"/>
      <c r="GL45" s="118" t="str">
        <f>IF($AE45=2013,VLOOKUP(Brut!GN45,Semaines!$A$2:$L$523,11,FALSE),IF($AE45=2014,VLOOKUP(Brut!GN45,Semaines!$B$2:$L$523,10,FALSE),IF($AE45=2015,VLOOKUP(Brut!GN45,Semaines!$C$2:$L$523,9,FALSE),IF($AE45=2016,VLOOKUP(Brut!GN45,Semaines!$D$2:$L$523,8,FALSE),IF($AE45=2017,VLOOKUP(Brut!GN45,Semaines!$E$2:$L$523,7,FALSE),IF($AE45=2018,VLOOKUP(Brut!GN45,Semaines!$F$2:$L$523,6,FALSE),IF($AE45=2019,VLOOKUP(Brut!GN45,Semaines!$G$2:$L$523,5,FALSE),IF($AE45=2020,VLOOKUP(Brut!GN45,Semaines!$H$2:$L$523,4,FALSE),IF($AE45=2021,VLOOKUP(Brut!GN45,Semaines!$I$2:$L$523,3,FALSE),IF($AE45=2022,VLOOKUP(Brut!GN45,Semaines!$J$2:$L$523,2,FALSE),""))))))))))</f>
        <v/>
      </c>
      <c r="GM45" s="119" t="str">
        <f>IF($AE45=2013,VLOOKUP(Brut!GN45,Semaines!$A$2:$L$523,12,FALSE),IF($AE45=2014,VLOOKUP(Brut!GN45,Semaines!$B$2:$L$523,11,FALSE),IF($AE45=2015,VLOOKUP(Brut!GN45,Semaines!$C$2:$L$523,10,FALSE),IF($AE45=2016,VLOOKUP(Brut!GN45,Semaines!$D$2:$L$523,9,FALSE),IF($AE45=2017,VLOOKUP(Brut!GN45,Semaines!$E$2:$L$523,8,FALSE),IF($AE45=2018,VLOOKUP(Brut!GN45,Semaines!$F$2:$L$523,7,FALSE),IF($AE45=2019,VLOOKUP(Brut!GN45,Semaines!$G$2:$L$523,6,FALSE),IF($AE45=2020,VLOOKUP(Brut!GN45,Semaines!$H$2:$L$523,5,FALSE),IF($AE45=2021,VLOOKUP(Brut!GN45,Semaines!$I$2:$L$523,4,FALSE),IF($AE45=2022,VLOOKUP(Brut!GN45,Semaines!$J$2:$L$523,3,FALSE),""))))))))))</f>
        <v/>
      </c>
      <c r="GN45" s="134"/>
      <c r="GO45" s="133"/>
      <c r="GP45" s="210"/>
      <c r="GQ45" s="211"/>
      <c r="GR45" s="210"/>
      <c r="GS45" s="209"/>
      <c r="GT45" s="211"/>
      <c r="GU45" s="209"/>
      <c r="GV45" s="118" t="str">
        <f>IF($AE45=2013,VLOOKUP(Brut!GX45,Semaines!$A$2:$L$523,11,FALSE),IF($AE45=2014,VLOOKUP(Brut!GX45,Semaines!$B$2:$L$523,10,FALSE),IF($AE45=2015,VLOOKUP(Brut!GX45,Semaines!$C$2:$L$523,9,FALSE),IF($AE45=2016,VLOOKUP(Brut!GX45,Semaines!$D$2:$L$523,8,FALSE),IF($AE45=2017,VLOOKUP(Brut!GX45,Semaines!$E$2:$L$523,7,FALSE),IF($AE45=2018,VLOOKUP(Brut!GX45,Semaines!$F$2:$L$523,6,FALSE),IF($AE45=2019,VLOOKUP(Brut!GX45,Semaines!$G$2:$L$523,5,FALSE),IF($AE45=2020,VLOOKUP(Brut!GX45,Semaines!$H$2:$L$523,4,FALSE),IF($AE45=2021,VLOOKUP(Brut!GX45,Semaines!$I$2:$L$523,3,FALSE),IF($AE45=2022,VLOOKUP(Brut!GX45,Semaines!$J$2:$L$523,2,FALSE),""))))))))))</f>
        <v/>
      </c>
      <c r="GW45" s="119" t="str">
        <f>IF($AE45=2013,VLOOKUP(Brut!GX45,Semaines!$A$2:$L$523,12,FALSE),IF($AE45=2014,VLOOKUP(Brut!GX45,Semaines!$B$2:$L$523,11,FALSE),IF($AE45=2015,VLOOKUP(Brut!GX45,Semaines!$C$2:$L$523,10,FALSE),IF($AE45=2016,VLOOKUP(Brut!GX45,Semaines!$D$2:$L$523,9,FALSE),IF($AE45=2017,VLOOKUP(Brut!GX45,Semaines!$E$2:$L$523,8,FALSE),IF($AE45=2018,VLOOKUP(Brut!GX45,Semaines!$F$2:$L$523,7,FALSE),IF($AE45=2019,VLOOKUP(Brut!GX45,Semaines!$G$2:$L$523,6,FALSE),IF($AE45=2020,VLOOKUP(Brut!GX45,Semaines!$H$2:$L$523,5,FALSE),IF($AE45=2021,VLOOKUP(Brut!GX45,Semaines!$I$2:$L$523,4,FALSE),IF($AE45=2022,VLOOKUP(Brut!GX45,Semaines!$J$2:$L$523,3,FALSE),""))))))))))</f>
        <v/>
      </c>
      <c r="GX45" s="134"/>
      <c r="GY45" s="133"/>
      <c r="GZ45" s="208"/>
      <c r="HA45" s="214"/>
      <c r="HB45" s="215"/>
      <c r="HC45" s="182"/>
      <c r="HD45" s="209"/>
      <c r="HE45" s="208"/>
      <c r="HF45" s="118" t="str">
        <f>IF($AE45=2013,VLOOKUP(Brut!HH45,Semaines!$A$2:$L$523,11,FALSE),IF($AE45=2014,VLOOKUP(Brut!HH45,Semaines!$B$2:$L$523,10,FALSE),IF($AE45=2015,VLOOKUP(Brut!HH45,Semaines!$C$2:$L$523,9,FALSE),IF($AE45=2016,VLOOKUP(Brut!HH45,Semaines!$D$2:$L$523,8,FALSE),IF($AE45=2017,VLOOKUP(Brut!HH45,Semaines!$E$2:$L$523,7,FALSE),IF($AE45=2018,VLOOKUP(Brut!HH45,Semaines!$F$2:$L$523,6,FALSE),IF($AE45=2019,VLOOKUP(Brut!HH45,Semaines!$G$2:$L$523,5,FALSE),IF($AE45=2020,VLOOKUP(Brut!HH45,Semaines!$H$2:$L$523,4,FALSE),IF($AE45=2021,VLOOKUP(Brut!HH45,Semaines!$I$2:$L$523,3,FALSE),IF($AE45=2022,VLOOKUP(Brut!HH45,Semaines!$J$2:$L$523,2,FALSE),""))))))))))</f>
        <v/>
      </c>
      <c r="HG45" s="119" t="str">
        <f>IF($AE45=2013,VLOOKUP(Brut!HH45,Semaines!$A$2:$L$523,12,FALSE),IF($AE45=2014,VLOOKUP(Brut!HH45,Semaines!$B$2:$L$523,11,FALSE),IF($AE45=2015,VLOOKUP(Brut!HH45,Semaines!$C$2:$L$523,10,FALSE),IF($AE45=2016,VLOOKUP(Brut!HH45,Semaines!$D$2:$L$523,9,FALSE),IF($AE45=2017,VLOOKUP(Brut!HH45,Semaines!$E$2:$L$523,8,FALSE),IF($AE45=2018,VLOOKUP(Brut!HH45,Semaines!$F$2:$L$523,7,FALSE),IF($AE45=2019,VLOOKUP(Brut!HH45,Semaines!$G$2:$L$523,6,FALSE),IF($AE45=2020,VLOOKUP(Brut!HH45,Semaines!$H$2:$L$523,5,FALSE),IF($AE45=2021,VLOOKUP(Brut!HH45,Semaines!$I$2:$L$523,4,FALSE),IF($AE45=2022,VLOOKUP(Brut!HH45,Semaines!$J$2:$L$523,3,FALSE),""))))))))))</f>
        <v/>
      </c>
      <c r="HH45" s="134"/>
      <c r="HI45" s="133"/>
      <c r="HJ45" s="210"/>
      <c r="HK45" s="209"/>
      <c r="HL45" s="118" t="str">
        <f>IF($AE45=2013,VLOOKUP(Brut!HN45,Semaines!$A$2:$L$523,11,FALSE),IF($AE45=2014,VLOOKUP(Brut!HN45,Semaines!$B$2:$L$523,10,FALSE),IF($AE45=2015,VLOOKUP(Brut!HN45,Semaines!$C$2:$L$523,9,FALSE),IF($AE45=2016,VLOOKUP(Brut!HN45,Semaines!$D$2:$L$523,8,FALSE),IF($AE45=2017,VLOOKUP(Brut!HN45,Semaines!$E$2:$L$523,7,FALSE),IF($AE45=2018,VLOOKUP(Brut!HN45,Semaines!$F$2:$L$523,6,FALSE),IF($AE45=2019,VLOOKUP(Brut!HN45,Semaines!$G$2:$L$523,5,FALSE),IF($AE45=2020,VLOOKUP(Brut!HN45,Semaines!$H$2:$L$523,4,FALSE),IF($AE45=2021,VLOOKUP(Brut!HN45,Semaines!$I$2:$L$523,3,FALSE),IF($AE45=2022,VLOOKUP(Brut!HN45,Semaines!$J$2:$L$523,2,FALSE),""))))))))))</f>
        <v/>
      </c>
      <c r="HM45" s="119" t="str">
        <f>IF($AE45=2013,VLOOKUP(Brut!HN45,Semaines!$A$2:$L$523,12,FALSE),IF($AE45=2014,VLOOKUP(Brut!HN45,Semaines!$B$2:$L$523,11,FALSE),IF($AE45=2015,VLOOKUP(Brut!HN45,Semaines!$C$2:$L$523,10,FALSE),IF($AE45=2016,VLOOKUP(Brut!HN45,Semaines!$D$2:$L$523,9,FALSE),IF($AE45=2017,VLOOKUP(Brut!HN45,Semaines!$E$2:$L$523,8,FALSE),IF($AE45=2018,VLOOKUP(Brut!HN45,Semaines!$F$2:$L$523,7,FALSE),IF($AE45=2019,VLOOKUP(Brut!HN45,Semaines!$G$2:$L$523,6,FALSE),IF($AE45=2020,VLOOKUP(Brut!HN45,Semaines!$H$2:$L$523,5,FALSE),IF($AE45=2021,VLOOKUP(Brut!HN45,Semaines!$I$2:$L$523,4,FALSE),IF($AE45=2022,VLOOKUP(Brut!HN45,Semaines!$J$2:$L$523,3,FALSE),""))))))))))</f>
        <v/>
      </c>
      <c r="HN45" s="134"/>
      <c r="HO45" s="133"/>
      <c r="HP45" s="210"/>
      <c r="HQ45" s="211"/>
      <c r="HR45" s="210"/>
      <c r="HS45" s="209"/>
      <c r="HT45" s="209"/>
      <c r="HU45" s="208"/>
      <c r="HV45" s="208"/>
      <c r="HW45" s="210"/>
      <c r="HX45" s="209"/>
      <c r="HY45" s="229" t="str">
        <f>IF($AE45=2013,VLOOKUP(Brut!IA45,Semaines!$A$2:$L$523,11,FALSE),IF($AE45=2014,VLOOKUP(Brut!IA45,Semaines!$B$2:$L$523,10,FALSE),IF($AE45=2015,VLOOKUP(Brut!IA45,Semaines!$C$2:$L$523,9,FALSE),IF($AE45=2016,VLOOKUP(Brut!IA45,Semaines!$D$2:$L$523,8,FALSE),IF($AE45=2017,VLOOKUP(Brut!IA45,Semaines!$E$2:$L$523,7,FALSE),IF($AE45=2018,VLOOKUP(Brut!IA45,Semaines!$F$2:$L$523,6,FALSE),IF($AE45=2019,VLOOKUP(Brut!IA45,Semaines!$G$2:$L$523,5,FALSE),IF($AE45=2020,VLOOKUP(Brut!IA45,Semaines!$H$2:$L$523,4,FALSE),IF($AE45=2021,VLOOKUP(Brut!IA45,Semaines!$I$2:$L$523,3,FALSE),IF($AE45=2022,VLOOKUP(Brut!IA45,Semaines!$J$2:$L$523,2,FALSE),""))))))))))</f>
        <v/>
      </c>
      <c r="HZ45" s="119" t="str">
        <f>IF($AE45=2013,VLOOKUP(Brut!IA45,Semaines!$A$2:$L$523,12,FALSE),IF($AE45=2014,VLOOKUP(Brut!IA45,Semaines!$B$2:$L$523,11,FALSE),IF($AE45=2015,VLOOKUP(Brut!IA45,Semaines!$C$2:$L$523,10,FALSE),IF($AE45=2016,VLOOKUP(Brut!IA45,Semaines!$D$2:$L$523,9,FALSE),IF($AE45=2017,VLOOKUP(Brut!IA45,Semaines!$E$2:$L$523,8,FALSE),IF($AE45=2018,VLOOKUP(Brut!IA45,Semaines!$F$2:$L$523,7,FALSE),IF($AE45=2019,VLOOKUP(Brut!IA45,Semaines!$G$2:$L$523,6,FALSE),IF($AE45=2020,VLOOKUP(Brut!IA45,Semaines!$H$2:$L$523,5,FALSE),IF($AE45=2021,VLOOKUP(Brut!IA45,Semaines!$I$2:$L$523,4,FALSE),IF($AE45=2022,VLOOKUP(Brut!IA45,Semaines!$J$2:$L$523,3,FALSE),""))))))))))</f>
        <v/>
      </c>
      <c r="IA45" s="134"/>
      <c r="IB45" s="133"/>
      <c r="IC45" s="118" t="str">
        <f>IF($AE45=2013,VLOOKUP(Brut!IE45,Semaines!$A$2:$L$523,11,FALSE),IF($AE45=2014,VLOOKUP(Brut!IE45,Semaines!$B$2:$L$523,10,FALSE),IF($AE45=2015,VLOOKUP(Brut!IE45,Semaines!$C$2:$L$523,9,FALSE),IF($AE45=2016,VLOOKUP(Brut!IE45,Semaines!$D$2:$L$523,8,FALSE),IF($AE45=2017,VLOOKUP(Brut!IE45,Semaines!$E$2:$L$523,7,FALSE),IF($AE45=2018,VLOOKUP(Brut!IE45,Semaines!$F$2:$L$523,6,FALSE),IF($AE45=2019,VLOOKUP(Brut!IE45,Semaines!$G$2:$L$523,5,FALSE),IF($AE45=2020,VLOOKUP(Brut!IE45,Semaines!$H$2:$L$523,4,FALSE),IF($AE45=2021,VLOOKUP(Brut!IE45,Semaines!$I$2:$L$523,3,FALSE),IF($AE45=2022,VLOOKUP(Brut!IE45,Semaines!$J$2:$L$523,2,FALSE),""))))))))))</f>
        <v/>
      </c>
      <c r="ID45" s="119" t="str">
        <f>IF($AE45=2013,VLOOKUP(Brut!IE45,Semaines!$A$2:$L$523,12,FALSE),IF($AE45=2014,VLOOKUP(Brut!IE45,Semaines!$B$2:$L$523,11,FALSE),IF($AE45=2015,VLOOKUP(Brut!IE45,Semaines!$C$2:$L$523,10,FALSE),IF($AE45=2016,VLOOKUP(Brut!IE45,Semaines!$D$2:$L$523,9,FALSE),IF($AE45=2017,VLOOKUP(Brut!IE45,Semaines!$E$2:$L$523,8,FALSE),IF($AE45=2018,VLOOKUP(Brut!IE45,Semaines!$F$2:$L$523,7,FALSE),IF($AE45=2019,VLOOKUP(Brut!IE45,Semaines!$G$2:$L$523,6,FALSE),IF($AE45=2020,VLOOKUP(Brut!IE45,Semaines!$H$2:$L$523,5,FALSE),IF($AE45=2021,VLOOKUP(Brut!IE45,Semaines!$I$2:$L$523,4,FALSE),IF($AE45=2022,VLOOKUP(Brut!IE45,Semaines!$J$2:$L$523,3,FALSE),""))))))))))</f>
        <v/>
      </c>
      <c r="IE45" s="134"/>
      <c r="IF45" s="133"/>
      <c r="IG45" s="128" t="str">
        <f>IF(Import!AY35=0,"",Import!AY35)</f>
        <v/>
      </c>
      <c r="IH45" s="118" t="str">
        <f t="array" ref="IH45">IFERROR(IF(IG45="",IF(IE45="",IF(IC45="","",IF($AE45=2013,VLOOKUP(Brut!IE45+1,Semaines!$A$2:$L$523,11,FALSE),IF($AE45=2014,VLOOKUP(Brut!IE45+1,Semaines!$B$2:$L$523,10,FALSE),IF($AE45=2015,VLOOKUP(Brut!IE45+1,Semaines!$C$2:$L$523,9,FALSE),IF($AE45=2016,VLOOKUP(Brut!IE45+1,Semaines!$D$2:$L$523,8,FALSE),IF($AE45=2017,VLOOKUP(Brut!IE45+1,Semaines!$E$2:$L$523,7,FALSE),IF($AE45=2018,VLOOKUP(Brut!IE45+1,Semaines!$F$2:$L$523,6,FALSE),IF($AE45=2019,VLOOKUP(Brut!IE45+1,Semaines!$G$2:$L$523,5,FALSE),IF($AE45=2020,VLOOKUP(Brut!IE45+1,Semaines!$H$2:$L$523,4,FALSE),IF($AE45=2021,VLOOKUP(Brut!IE45+1,Semaines!$I$2:$L$523,3,FALSE),IF($AE45=2022,VLOOKUP(Brut!IE45+1,Semaines!$J$2:$L$523,2,FALSE),""))))))))))),IF(IF45="",IF($AE45=2013,VLOOKUP(Brut!IE45+1,Semaines!$A$2:$L$523,11,FALSE),IF($AE45=2014,VLOOKUP(Brut!IE45+1,Semaines!$B$2:$L$523,10,FALSE),IF($AE45=2015,VLOOKUP(Brut!IE45+1,Semaines!$C$2:$L$523,9,FALSE),IF($AE45=2016,VLOOKUP(Brut!IE45+1,Semaines!$D$2:$L$523,8,FALSE),IF($AE45=2017,VLOOKUP(Brut!IE45+1,Semaines!$E$2:$L$523,7,FALSE),IF($AE45=2018,VLOOKUP(Brut!IE45+1,Semaines!$F$2:$L$523,6,FALSE),IF($AE45=2019,VLOOKUP(Brut!IE45+1,Semaines!$G$2:$L$523,5,FALSE),IF($AE45=2020,VLOOKUP(Brut!IE45+1,Semaines!$H$2:$L$523,4,FALSE),IF($AE45=2021,VLOOKUP(Brut!IE45+1,Semaines!$I$2:$L$523,3,FALSE),IF($AE45=2022,VLOOKUP(Brut!IE45+1,Semaines!$J$2:$L$523,2,FALSE),"")))))))))),IF($AE45=2013,VLOOKUP(Brut!IG45+1,Semaines!$A$2:$L$523,11,FALSE),IF($AE45=2014,VLOOKUP(Brut!IG45+1,Semaines!$B$2:$L$523,10,FALSE),IF($AE45=2015,VLOOKUP(Brut!IG45+1,Semaines!$C$2:$L$523,9,FALSE),IF($AE45=2016,VLOOKUP(Brut!IG45+1,Semaines!$D$2:$L$523,8,FALSE),IF($AE45=2017,VLOOKUP(Brut!IG45+1,Semaines!$E$2:$L$523,7,FALSE),IF($AE45=2018,VLOOKUP(Brut!IG45+1,Semaines!$F$2:$L$523,6,FALSE),IF($AE45=2019,VLOOKUP(Brut!IG45+1,Semaines!$G$2:$L$523,5,FALSE),IF($AE45=2020,VLOOKUP(Brut!IG45+1,Semaines!$H$2:$L$523,4,FALSE),IF($AE45=2021,VLOOKUP(Brut!IG45+1,Semaines!$I$2:$L$523,3,FALSE),IF($AE45=2022,VLOOKUP(Brut!IG45+1,Semaines!$J$2:$L$523,2,FALSE),"")))))))))))),_xlfn.ISOWEEKNUM(IG45)),"")</f>
        <v/>
      </c>
      <c r="II45" s="119" t="str">
        <f>IF(IG45="",IF(IF45="",IF(ID45="","",IF($AE45=2013,VLOOKUP(Brut!IJ45,Semaines!$A$2:$L$523,12,FALSE),IF($AE45=2014,VLOOKUP(Brut!IJ45,Semaines!$B$2:$L$523,11,FALSE),IF($AE45=2015,VLOOKUP(Brut!IJ45,Semaines!$C$2:$L$523,10,FALSE),IF($AE45=2016,VLOOKUP(Brut!IJ45,Semaines!$D$2:$L$523,9,FALSE),IF($AE45=2017,VLOOKUP(Brut!IJ45,Semaines!$E$2:$L$523,8,FALSE),IF($AE45=2018,VLOOKUP(Brut!IJ45,Semaines!$F$2:$L$523,7,FALSE),IF($AE45=2019,VLOOKUP(Brut!IJ45,Semaines!$G$2:$L$523,6,FALSE),IF($AE45=2020,VLOOKUP(Brut!IJ45,Semaines!$H$2:$L$523,5,FALSE),IF($AE45=2021,VLOOKUP(Brut!IJ45,Semaines!$I$2:$L$523,4,FALSE),IF($AE45=2022,VLOOKUP(Brut!IJ45,Semaines!$J$2:$L$523,3,FALSE),""))))))))))),IF(IE45="",IF($AE45=2013,VLOOKUP(Brut!IJ45,Semaines!$A$2:$L$523,12,FALSE),IF($AE45=2014,VLOOKUP(Brut!IJ45,Semaines!$B$2:$L$523,11,FALSE),IF($AE45=2015,VLOOKUP(Brut!IJ45,Semaines!$C$2:$L$523,10,FALSE),IF($AE45=2016,VLOOKUP(Brut!IJ45,Semaines!$D$2:$L$523,9,FALSE),IF($AE45=2017,VLOOKUP(Brut!IJ45,Semaines!$E$2:$L$523,8,FALSE),IF($AE45=2018,VLOOKUP(Brut!IJ45,Semaines!$F$2:$L$523,7,FALSE),IF($AE45=2019,VLOOKUP(Brut!IJ45,Semaines!$G$2:$L$523,6,FALSE),IF($AE45=2020,VLOOKUP(Brut!IJ45,Semaines!$H$2:$L$523,5,FALSE),IF($AE45=2021,VLOOKUP(Brut!IJ45,Semaines!$I$2:$L$523,4,FALSE),IF($AE45=2022,VLOOKUP(Brut!IJ45,Semaines!$J$2:$L$523,3,FALSE),"")))))))))),IF(ID45="","",IF($AE45=2013,VLOOKUP(Brut!IJ45,Semaines!$A$2:$L$523,12,FALSE),IF($AE45=2014,VLOOKUP(Brut!IJ45,Semaines!$B$2:$L$523,11,FALSE),IF($AE45=2015,VLOOKUP(Brut!IJ45,Semaines!$C$2:$L$523,10,FALSE),IF($AE45=2016,VLOOKUP(Brut!IJ45,Semaines!$D$2:$L$523,9,FALSE),IF($AE45=2017,VLOOKUP(Brut!IJ45,Semaines!$E$2:$L$523,8,FALSE),IF($AE45=2018,VLOOKUP(Brut!IJ45,Semaines!$F$2:$L$523,7,FALSE),IF($AE45=2019,VLOOKUP(Brut!IJ45,Semaines!$G$2:$L$523,6,FALSE),IF($AE45=2020,VLOOKUP(Brut!IJ45,Semaines!$H$2:$L$523,5,FALSE),IF($AE45=2021,VLOOKUP(Brut!IJ45,Semaines!$I$2:$L$523,4,FALSE),IF($AE45=2022,VLOOKUP(Brut!IJ45,Semaines!$J$2:$L$523,3,FALSE),""))))))))))))),IF(AND(MONTH(IG45)=12,_xlfn.ISOWEEKNUM(IG45)=1),YEAR(IG45)+1,YEAR(IG45)))</f>
        <v/>
      </c>
      <c r="IJ45" s="135"/>
      <c r="IK45" s="136"/>
      <c r="IL45" s="208"/>
      <c r="IM45" s="118" t="str">
        <f>IF($AE45=2013,VLOOKUP(Brut!IO45,Semaines!$A$2:$L$523,11,FALSE),IF($AE45=2014,VLOOKUP(Brut!IO45,Semaines!$B$2:$L$523,10,FALSE),IF($AE45=2015,VLOOKUP(Brut!IO45,Semaines!$C$2:$L$523,9,FALSE),IF($AE45=2016,VLOOKUP(Brut!IO45,Semaines!$D$2:$L$523,8,FALSE),IF($AE45=2017,VLOOKUP(Brut!IO45,Semaines!$E$2:$L$523,7,FALSE),IF($AE45=2018,VLOOKUP(Brut!IO45,Semaines!$F$2:$L$523,6,FALSE),IF($AE45=2019,VLOOKUP(Brut!IO45,Semaines!$G$2:$L$523,5,FALSE),IF($AE45=2020,VLOOKUP(Brut!IO45,Semaines!$H$2:$L$523,4,FALSE),IF($AE45=2021,VLOOKUP(Brut!IO45,Semaines!$I$2:$L$523,3,FALSE),IF($AE45=2022,VLOOKUP(Brut!IO45,Semaines!$J$2:$L$523,2,FALSE),""))))))))))</f>
        <v/>
      </c>
      <c r="IN45" s="119" t="str">
        <f>IF($AE45=2013,VLOOKUP(Brut!IO45,Semaines!$A$2:$L$523,12,FALSE),IF($AE45=2014,VLOOKUP(Brut!IO45,Semaines!$B$2:$L$523,11,FALSE),IF($AE45=2015,VLOOKUP(Brut!IO45,Semaines!$C$2:$L$523,10,FALSE),IF($AE45=2016,VLOOKUP(Brut!IO45,Semaines!$D$2:$L$523,9,FALSE),IF($AE45=2017,VLOOKUP(Brut!IO45,Semaines!$E$2:$L$523,8,FALSE),IF($AE45=2018,VLOOKUP(Brut!IO45,Semaines!$F$2:$L$523,7,FALSE),IF($AE45=2019,VLOOKUP(Brut!IO45,Semaines!$G$2:$L$523,6,FALSE),IF($AE45=2020,VLOOKUP(Brut!IO45,Semaines!$H$2:$L$523,5,FALSE),IF($AE45=2021,VLOOKUP(Brut!IO45,Semaines!$I$2:$L$523,4,FALSE),IF($AE45=2022,VLOOKUP(Brut!IO45,Semaines!$J$2:$L$523,3,FALSE),""))))))))))</f>
        <v/>
      </c>
      <c r="IO45" s="134"/>
      <c r="IP45" s="133"/>
      <c r="IQ45" s="118" t="str">
        <f>IF($AE45=2013,VLOOKUP(Brut!IS45,Semaines!$A$2:$L$523,11,FALSE),IF($AE45=2014,VLOOKUP(Brut!IS45,Semaines!$B$2:$L$523,10,FALSE),IF($AE45=2015,VLOOKUP(Brut!IS45,Semaines!$C$2:$L$523,9,FALSE),IF($AE45=2016,VLOOKUP(Brut!IS45,Semaines!$D$2:$L$523,8,FALSE),IF($AE45=2017,VLOOKUP(Brut!IS45,Semaines!$E$2:$L$523,7,FALSE),IF($AE45=2018,VLOOKUP(Brut!IS45,Semaines!$F$2:$L$523,6,FALSE),IF($AE45=2019,VLOOKUP(Brut!IS45,Semaines!$G$2:$L$523,5,FALSE),IF($AE45=2020,VLOOKUP(Brut!IS45,Semaines!$H$2:$L$523,4,FALSE),IF($AE45=2021,VLOOKUP(Brut!IS45,Semaines!$I$2:$L$523,3,FALSE),IF($AE45=2022,VLOOKUP(Brut!IS45,Semaines!$J$2:$L$523,2,FALSE),""))))))))))</f>
        <v/>
      </c>
      <c r="IR45" s="119" t="str">
        <f>IF($AE45=2013,VLOOKUP(Brut!IS45,Semaines!$A$2:$L$523,12,FALSE),IF($AE45=2014,VLOOKUP(Brut!IS45,Semaines!$B$2:$L$523,11,FALSE),IF($AE45=2015,VLOOKUP(Brut!IS45,Semaines!$C$2:$L$523,10,FALSE),IF($AE45=2016,VLOOKUP(Brut!IS45,Semaines!$D$2:$L$523,9,FALSE),IF($AE45=2017,VLOOKUP(Brut!IS45,Semaines!$E$2:$L$523,8,FALSE),IF($AE45=2018,VLOOKUP(Brut!IS45,Semaines!$F$2:$L$523,7,FALSE),IF($AE45=2019,VLOOKUP(Brut!IS45,Semaines!$G$2:$L$523,6,FALSE),IF($AE45=2020,VLOOKUP(Brut!IS45,Semaines!$H$2:$L$523,5,FALSE),IF($AE45=2021,VLOOKUP(Brut!IS45,Semaines!$I$2:$L$523,4,FALSE),IF($AE45=2022,VLOOKUP(Brut!IS45,Semaines!$J$2:$L$523,3,FALSE),""))))))))))</f>
        <v/>
      </c>
      <c r="IS45" s="134"/>
      <c r="IT45" s="230"/>
      <c r="IU45" s="210"/>
      <c r="IV45" s="209"/>
      <c r="IW45" s="208"/>
      <c r="IX45" s="208"/>
      <c r="IY45" s="118" t="str">
        <f>IF($AE45=2013,VLOOKUP(Brut!JA45,Semaines!$A$2:$L$523,11,FALSE),IF($AE45=2014,VLOOKUP(Brut!JA45,Semaines!$B$2:$L$523,10,FALSE),IF($AE45=2015,VLOOKUP(Brut!JA45,Semaines!$C$2:$L$523,9,FALSE),IF($AE45=2016,VLOOKUP(Brut!JA45,Semaines!$D$2:$L$523,8,FALSE),IF($AE45=2017,VLOOKUP(Brut!JA45,Semaines!$E$2:$L$523,7,FALSE),IF($AE45=2018,VLOOKUP(Brut!JA45,Semaines!$F$2:$L$523,6,FALSE),IF($AE45=2019,VLOOKUP(Brut!JA45,Semaines!$G$2:$L$523,5,FALSE),IF($AE45=2020,VLOOKUP(Brut!JA45,Semaines!$H$2:$L$523,4,FALSE),IF($AE45=2021,VLOOKUP(Brut!JA45,Semaines!$I$2:$L$523,3,FALSE),IF($AE45=2022,VLOOKUP(Brut!JA45,Semaines!$J$2:$L$523,2,FALSE),""))))))))))</f>
        <v/>
      </c>
      <c r="IZ45" s="119" t="str">
        <f>IF($AE45=2013,VLOOKUP(Brut!JA45,Semaines!$A$2:$L$523,12,FALSE),IF($AE45=2014,VLOOKUP(Brut!JA45,Semaines!$B$2:$L$523,11,FALSE),IF($AE45=2015,VLOOKUP(Brut!JA45,Semaines!$C$2:$L$523,10,FALSE),IF($AE45=2016,VLOOKUP(Brut!JA45,Semaines!$D$2:$L$523,9,FALSE),IF($AE45=2017,VLOOKUP(Brut!JA45,Semaines!$E$2:$L$523,8,FALSE),IF($AE45=2018,VLOOKUP(Brut!JA45,Semaines!$F$2:$L$523,7,FALSE),IF($AE45=2019,VLOOKUP(Brut!JA45,Semaines!$G$2:$L$523,6,FALSE),IF($AE45=2020,VLOOKUP(Brut!JA45,Semaines!$H$2:$L$523,5,FALSE),IF($AE45=2021,VLOOKUP(Brut!JA45,Semaines!$I$2:$L$523,4,FALSE),IF($AE45=2022,VLOOKUP(Brut!JA45,Semaines!$J$2:$L$523,3,FALSE),""))))))))))</f>
        <v/>
      </c>
      <c r="JA45" s="134"/>
      <c r="JB45" s="133"/>
      <c r="JC45" s="210"/>
      <c r="JD45" s="211"/>
      <c r="JE45" s="210"/>
      <c r="JF45" s="209"/>
      <c r="JG45" s="208"/>
      <c r="JH45" s="118" t="str">
        <f>IF($AE45=2013,VLOOKUP(Brut!JJ45,Semaines!$A$2:$L$523,11,FALSE),IF($AE45=2014,VLOOKUP(Brut!JJ45,Semaines!$B$2:$L$523,10,FALSE),IF($AE45=2015,VLOOKUP(Brut!JJ45,Semaines!$C$2:$L$523,9,FALSE),IF($AE45=2016,VLOOKUP(Brut!JJ45,Semaines!$D$2:$L$523,8,FALSE),IF($AE45=2017,VLOOKUP(Brut!JJ45,Semaines!$E$2:$L$523,7,FALSE),IF($AE45=2018,VLOOKUP(Brut!JJ45,Semaines!$F$2:$L$523,6,FALSE),IF($AE45=2019,VLOOKUP(Brut!JJ45,Semaines!$G$2:$L$523,5,FALSE),IF($AE45=2020,VLOOKUP(Brut!JJ45,Semaines!$H$2:$L$523,4,FALSE),IF($AE45=2021,VLOOKUP(Brut!JJ45,Semaines!$I$2:$L$523,3,FALSE),IF($AE45=2022,VLOOKUP(Brut!JJ45,Semaines!$J$2:$L$523,2,FALSE),""))))))))))</f>
        <v/>
      </c>
      <c r="JI45" s="119" t="str">
        <f>IF($AE45=2013,VLOOKUP(Brut!JJ45,Semaines!$A$2:$L$523,12,FALSE),IF($AE45=2014,VLOOKUP(Brut!JJ45,Semaines!$B$2:$L$523,11,FALSE),IF($AE45=2015,VLOOKUP(Brut!JJ45,Semaines!$C$2:$L$523,10,FALSE),IF($AE45=2016,VLOOKUP(Brut!JJ45,Semaines!$D$2:$L$523,9,FALSE),IF($AE45=2017,VLOOKUP(Brut!JJ45,Semaines!$E$2:$L$523,8,FALSE),IF($AE45=2018,VLOOKUP(Brut!JJ45,Semaines!$F$2:$L$523,7,FALSE),IF($AE45=2019,VLOOKUP(Brut!JJ45,Semaines!$G$2:$L$523,6,FALSE),IF($AE45=2020,VLOOKUP(Brut!JJ45,Semaines!$H$2:$L$523,5,FALSE),IF($AE45=2021,VLOOKUP(Brut!JJ45,Semaines!$I$2:$L$523,4,FALSE),IF($AE45=2022,VLOOKUP(Brut!JJ45,Semaines!$J$2:$L$523,3,FALSE),""))))))))))</f>
        <v/>
      </c>
      <c r="JJ45" s="134"/>
      <c r="JK45" s="133"/>
      <c r="JL45" s="118" t="str">
        <f>IF($AE45=2013,VLOOKUP(Brut!JN45,Semaines!$A$2:$L$523,11,FALSE),IF($AE45=2014,VLOOKUP(Brut!JN45,Semaines!$B$2:$L$523,10,FALSE),IF($AE45=2015,VLOOKUP(Brut!JN45,Semaines!$C$2:$L$523,9,FALSE),IF($AE45=2016,VLOOKUP(Brut!JN45,Semaines!$D$2:$L$523,8,FALSE),IF($AE45=2017,VLOOKUP(Brut!JN45,Semaines!$E$2:$L$523,7,FALSE),IF($AE45=2018,VLOOKUP(Brut!JN45,Semaines!$F$2:$L$523,6,FALSE),IF($AE45=2019,VLOOKUP(Brut!JN45,Semaines!$G$2:$L$523,5,FALSE),IF($AE45=2020,VLOOKUP(Brut!JN45,Semaines!$H$2:$L$523,4,FALSE),IF($AE45=2021,VLOOKUP(Brut!JN45,Semaines!$I$2:$L$523,3,FALSE),IF($AE45=2022,VLOOKUP(Brut!JN45,Semaines!$J$2:$L$523,2,FALSE),""))))))))))</f>
        <v/>
      </c>
      <c r="JM45" s="119" t="str">
        <f>IF($AE45=2013,VLOOKUP(Brut!JN45,Semaines!$A$2:$L$523,12,FALSE),IF($AE45=2014,VLOOKUP(Brut!JN45,Semaines!$B$2:$L$523,11,FALSE),IF($AE45=2015,VLOOKUP(Brut!JN45,Semaines!$C$2:$L$523,10,FALSE),IF($AE45=2016,VLOOKUP(Brut!JN45,Semaines!$D$2:$L$523,9,FALSE),IF($AE45=2017,VLOOKUP(Brut!JN45,Semaines!$E$2:$L$523,8,FALSE),IF($AE45=2018,VLOOKUP(Brut!JN45,Semaines!$F$2:$L$523,7,FALSE),IF($AE45=2019,VLOOKUP(Brut!JN45,Semaines!$G$2:$L$523,6,FALSE),IF($AE45=2020,VLOOKUP(Brut!JN45,Semaines!$H$2:$L$523,5,FALSE),IF($AE45=2021,VLOOKUP(Brut!JN45,Semaines!$I$2:$L$523,4,FALSE),IF($AE45=2022,VLOOKUP(Brut!JN45,Semaines!$J$2:$L$523,3,FALSE),""))))))))))</f>
        <v/>
      </c>
      <c r="JN45" s="134"/>
      <c r="JO45" s="133"/>
      <c r="JP45" s="128" t="str">
        <f>IF(Import!BC35=0,"",Import!BC35)</f>
        <v/>
      </c>
      <c r="JQ45" s="118" t="str">
        <f t="array" ref="JQ45">IFERROR(IF(JP45="",IF(JN45="",IF(JL45="","",IF($AE45=2013,VLOOKUP(Brut!JN45+1,Semaines!$A$2:$L$523,11,FALSE),IF($AE45=2014,VLOOKUP(Brut!JN45+1,Semaines!$B$2:$L$523,10,FALSE),IF($AE45=2015,VLOOKUP(Brut!JN45+1,Semaines!$C$2:$L$523,9,FALSE),IF($AE45=2016,VLOOKUP(Brut!JN45+1,Semaines!$D$2:$L$523,8,FALSE),IF($AE45=2017,VLOOKUP(Brut!JN45+1,Semaines!$E$2:$L$523,7,FALSE),IF($AE45=2018,VLOOKUP(Brut!JN45+1,Semaines!$F$2:$L$523,6,FALSE),IF($AE45=2019,VLOOKUP(Brut!JN45+1,Semaines!$G$2:$L$523,5,FALSE),IF($AE45=2020,VLOOKUP(Brut!JN45+1,Semaines!$H$2:$L$523,4,FALSE),IF($AE45=2021,VLOOKUP(Brut!JN45+1,Semaines!$I$2:$L$523,3,FALSE),IF($AE45=2022,VLOOKUP(Brut!JN45+1,Semaines!$J$2:$L$523,2,FALSE),""))))))))))),IF(JO45="",IF($AE45=2013,VLOOKUP(Brut!JN45+1,Semaines!$A$2:$L$523,11,FALSE),IF($AE45=2014,VLOOKUP(Brut!JN45+1,Semaines!$B$2:$L$523,10,FALSE),IF($AE45=2015,VLOOKUP(Brut!JN45+1,Semaines!$C$2:$L$523,9,FALSE),IF($AE45=2016,VLOOKUP(Brut!JN45+1,Semaines!$D$2:$L$523,8,FALSE),IF($AE45=2017,VLOOKUP(Brut!JN45+1,Semaines!$E$2:$L$523,7,FALSE),IF($AE45=2018,VLOOKUP(Brut!JN45+1,Semaines!$F$2:$L$523,6,FALSE),IF($AE45=2019,VLOOKUP(Brut!JN45+1,Semaines!$G$2:$L$523,5,FALSE),IF($AE45=2020,VLOOKUP(Brut!JN45+1,Semaines!$H$2:$L$523,4,FALSE),IF($AE45=2021,VLOOKUP(Brut!JN45+1,Semaines!$I$2:$L$523,3,FALSE),IF($AE45=2022,VLOOKUP(Brut!JN45+1,Semaines!$J$2:$L$523,2,FALSE),"")))))))))),IF($AE45=2013,VLOOKUP(Brut!JP45+1,Semaines!$A$2:$L$523,11,FALSE),IF($AE45=2014,VLOOKUP(Brut!JP45+1,Semaines!$B$2:$L$523,10,FALSE),IF($AE45=2015,VLOOKUP(Brut!JP45+1,Semaines!$C$2:$L$523,9,FALSE),IF($AE45=2016,VLOOKUP(Brut!JP45+1,Semaines!$D$2:$L$523,8,FALSE),IF($AE45=2017,VLOOKUP(Brut!JP45+1,Semaines!$E$2:$L$523,7,FALSE),IF($AE45=2018,VLOOKUP(Brut!JP45+1,Semaines!$F$2:$L$523,6,FALSE),IF($AE45=2019,VLOOKUP(Brut!JP45+1,Semaines!$G$2:$L$523,5,FALSE),IF($AE45=2020,VLOOKUP(Brut!JP45+1,Semaines!$H$2:$L$523,4,FALSE),IF($AE45=2021,VLOOKUP(Brut!JP45+1,Semaines!$I$2:$L$523,3,FALSE),IF($AE45=2022,VLOOKUP(Brut!JP45+1,Semaines!$J$2:$L$523,2,FALSE),"")))))))))))),_xlfn.ISOWEEKNUM(JP45)),"")</f>
        <v/>
      </c>
      <c r="JR45" s="119" t="str">
        <f>IF(JP45="",IF(JO45="",IF(JM45="","",IF($AE45=2013,VLOOKUP(Brut!JS45,Semaines!$A$2:$L$523,12,FALSE),IF($AE45=2014,VLOOKUP(Brut!JS45,Semaines!$B$2:$L$523,11,FALSE),IF($AE45=2015,VLOOKUP(Brut!JS45,Semaines!$C$2:$L$523,10,FALSE),IF($AE45=2016,VLOOKUP(Brut!JS45,Semaines!$D$2:$L$523,9,FALSE),IF($AE45=2017,VLOOKUP(Brut!JS45,Semaines!$E$2:$L$523,8,FALSE),IF($AE45=2018,VLOOKUP(Brut!JS45,Semaines!$F$2:$L$523,7,FALSE),IF($AE45=2019,VLOOKUP(Brut!JS45,Semaines!$G$2:$L$523,6,FALSE),IF($AE45=2020,VLOOKUP(Brut!JS45,Semaines!$H$2:$L$523,5,FALSE),IF($AE45=2021,VLOOKUP(Brut!JS45,Semaines!$I$2:$L$523,4,FALSE),IF($AE45=2022,VLOOKUP(Brut!JS45,Semaines!$J$2:$L$523,3,FALSE),""))))))))))),IF(JN45="",IF($AE45=2013,VLOOKUP(Brut!JS45,Semaines!$A$2:$L$523,12,FALSE),IF($AE45=2014,VLOOKUP(Brut!JS45,Semaines!$B$2:$L$523,11,FALSE),IF($AE45=2015,VLOOKUP(Brut!JS45,Semaines!$C$2:$L$523,10,FALSE),IF($AE45=2016,VLOOKUP(Brut!JS45,Semaines!$D$2:$L$523,9,FALSE),IF($AE45=2017,VLOOKUP(Brut!JS45,Semaines!$E$2:$L$523,8,FALSE),IF($AE45=2018,VLOOKUP(Brut!JS45,Semaines!$F$2:$L$523,7,FALSE),IF($AE45=2019,VLOOKUP(Brut!JS45,Semaines!$G$2:$L$523,6,FALSE),IF($AE45=2020,VLOOKUP(Brut!JS45,Semaines!$H$2:$L$523,5,FALSE),IF($AE45=2021,VLOOKUP(Brut!JS45,Semaines!$I$2:$L$523,4,FALSE),IF($AE45=2022,VLOOKUP(Brut!JS45,Semaines!$J$2:$L$523,3,FALSE),"")))))))))),IF(JM45="","",IF($AE45=2013,VLOOKUP(Brut!JS45,Semaines!$A$2:$L$523,12,FALSE),IF($AE45=2014,VLOOKUP(Brut!JS45,Semaines!$B$2:$L$523,11,FALSE),IF($AE45=2015,VLOOKUP(Brut!JS45,Semaines!$C$2:$L$523,10,FALSE),IF($AE45=2016,VLOOKUP(Brut!JS45,Semaines!$D$2:$L$523,9,FALSE),IF($AE45=2017,VLOOKUP(Brut!JS45,Semaines!$E$2:$L$523,8,FALSE),IF($AE45=2018,VLOOKUP(Brut!JS45,Semaines!$F$2:$L$523,7,FALSE),IF($AE45=2019,VLOOKUP(Brut!JS45,Semaines!$G$2:$L$523,6,FALSE),IF($AE45=2020,VLOOKUP(Brut!JS45,Semaines!$H$2:$L$523,5,FALSE),IF($AE45=2021,VLOOKUP(Brut!JS45,Semaines!$I$2:$L$523,4,FALSE),IF($AE45=2022,VLOOKUP(Brut!JS45,Semaines!$J$2:$L$523,3,FALSE),""))))))))))))),IF(AND(MONTH(JP45)=12,_xlfn.ISOWEEKNUM(JP45)=1),YEAR(JP45)+1,YEAR(JP45)))</f>
        <v/>
      </c>
      <c r="JS45" s="224" t="str">
        <f>IFERROR(IF(JP45="",IF(AND(Brut!W45&lt;&gt;"Pas ouvert",Brut!W45&lt;&gt;"Annulé"),IF(Brut!JP45="",SUM(Brut!JN45-Brut!AD45),SUM(Brut!JP45-Brut!AD45)),IF(Brut!W45="Annulé","Annulé","Pas ouvert")),SUM(Brut!JU45-Brut!AD45)),"")</f>
        <v>Annulé</v>
      </c>
      <c r="JT45" s="225" t="str">
        <f>IF(OR(JS45="Annulé",JS45=""),"",IF(JS45="Pas ouvert",IF(JQ45="","",INT(SUM(Brut!JU45-Brut!AD45)/4)),INT(JS45/4)))</f>
        <v/>
      </c>
      <c r="JU45" s="226" t="str">
        <f t="shared" si="16"/>
        <v/>
      </c>
      <c r="JV45" s="227" t="str">
        <f>IF(OR(JS45="Annulé",JS45=""),"",IF(JS45="Pas ouvert",IF(JQ45="","",SUM(Brut!JU45-Brut!AD45)-(JT45*4)),IF(JS45-(JT45*4)=0,"",JS45-(JT45*4))))</f>
        <v/>
      </c>
      <c r="JW45" s="228" t="str">
        <f t="shared" si="17"/>
        <v/>
      </c>
      <c r="JY45" s="208"/>
    </row>
    <row r="46" spans="1:285" x14ac:dyDescent="0.3">
      <c r="A46" s="235" t="str">
        <f>IF(Import!A36=0,"",Import!A36)</f>
        <v>35</v>
      </c>
      <c r="B46" s="236" t="str">
        <f>IF(Import!D36=0,"",Import!D36)</f>
        <v>35</v>
      </c>
      <c r="C46" s="236" t="str">
        <f>IF(Import!E36=0,"",Import!E36)</f>
        <v/>
      </c>
      <c r="D46" s="237" t="str">
        <f t="shared" si="11"/>
        <v/>
      </c>
      <c r="E46" s="236" t="str">
        <f>IF(Import!I36=0,"",Import!I36)</f>
        <v/>
      </c>
      <c r="F46" s="236" t="str">
        <f>IF(Import!J36="","",Import!J36)</f>
        <v/>
      </c>
      <c r="G46" s="236" t="str">
        <f>IF(Import!K36="","",Import!K36)</f>
        <v/>
      </c>
      <c r="H46" s="238" t="str">
        <f>IF(Import!L36=0,"",Import!L36)</f>
        <v>17</v>
      </c>
      <c r="I46" s="236" t="str">
        <f>IF(Import!N36=0,"",Import!N36)</f>
        <v/>
      </c>
      <c r="J46" s="239"/>
      <c r="K46" s="130">
        <f>IF(Import!O36=0,"",Import!O36)</f>
        <v>43147</v>
      </c>
      <c r="L46" s="130">
        <f>IF(Import!P36=0,"",Import!P36)</f>
        <v>43516</v>
      </c>
      <c r="M46" s="233" t="str">
        <f>IF(L46&lt;&gt;"","Annulé",IF(Import!R36=0,"",Import!R36))</f>
        <v>Annulé</v>
      </c>
      <c r="N46" s="233" t="str">
        <f>IF(L46&lt;&gt;"","Annulé",IF(Import!S36=0,"",Import!S36))</f>
        <v>Annulé</v>
      </c>
      <c r="O46" s="233" t="str">
        <f>IF(N46="Annulé","Annulé",IF(Import!T36=0,"",Import!T36))</f>
        <v>Annulé</v>
      </c>
      <c r="P46" s="130">
        <f>IF(Import!U36=0,IF($L46&lt;&gt;"","Annulé",IF($K46="","","En attente")),Import!U36)</f>
        <v>43480</v>
      </c>
      <c r="Q46" s="130" t="str">
        <f>IF(Import!V36=0,IF($L46&lt;&gt;"","Annulé",IF($K46="","","En attente")),Import!V36)</f>
        <v>Annulé</v>
      </c>
      <c r="R46" s="130" t="str">
        <f>IF(Import!W36=0,IF($L46&lt;&gt;"","Annulé",IF($K46="","","En attente")),Import!W36)</f>
        <v>Annulé</v>
      </c>
      <c r="S46" s="130" t="str">
        <f>IF(Import!X36=0,IF($L46&lt;&gt;"","Annulé",IF($K46="","","En attente")),Import!X36)</f>
        <v>Annulé</v>
      </c>
      <c r="T46" s="130" t="str">
        <f>IF(Import!Y36=0,IF($L46&lt;&gt;"","Annulé",IF($K46="","","En attente")),Import!Y36)</f>
        <v>Annulé</v>
      </c>
      <c r="U46" s="130" t="str">
        <f>IF(Import!Z36=0,IF($L46&lt;&gt;"","Annulé",IF($K46="","","En attente")),Import!Z36)</f>
        <v>Annulé</v>
      </c>
      <c r="V46" s="131"/>
      <c r="W46" s="130" t="str">
        <f>IF($L46&lt;&gt;"","Annulé",IF(Import!AA36=0,IF(K46="","","Pas ouvert"),Import!AA36))</f>
        <v>Annulé</v>
      </c>
      <c r="X46" s="130" t="str">
        <f>IF($L46&lt;&gt;"","Annulé",IF(Import!AB36=0,IF($W46&lt;&gt;"",IF(W46="Pas ouvert","Pas ouvert","En cours"),""),Import!AB36))</f>
        <v>Annulé</v>
      </c>
      <c r="Y46" s="233" t="str">
        <f>IF($L46&lt;&gt;"","Annulé",IF(Import!AC36=0,"",Import!AC36))</f>
        <v>Annulé</v>
      </c>
      <c r="Z46" s="233" t="str">
        <f>IF($L46&lt;&gt;"","Annulé",IF(Import!AD36=0,"",Import!AD36))</f>
        <v>Annulé</v>
      </c>
      <c r="AA46" s="234" t="str">
        <f t="shared" si="12"/>
        <v>Annulé</v>
      </c>
      <c r="AB46" s="129" t="str">
        <f t="shared" si="13"/>
        <v/>
      </c>
      <c r="AC46" s="207"/>
      <c r="AD46" s="231" t="str">
        <f t="shared" si="14"/>
        <v/>
      </c>
      <c r="AE46" s="232" t="str">
        <f t="shared" si="15"/>
        <v/>
      </c>
      <c r="AF46" s="128" t="str">
        <f>IF(Import!AE36=0,"",Import!AE36)</f>
        <v/>
      </c>
      <c r="AG46" s="211"/>
      <c r="AH46" s="209"/>
      <c r="AI46" s="208"/>
      <c r="AJ46" s="118" t="str">
        <f>IF($AE46=2013,VLOOKUP(Brut!AJ46,Semaines!$A$2:$L$523,11,FALSE),IF($AE46=2014,VLOOKUP(Brut!AJ46,Semaines!$B$2:$L$523,10,FALSE),IF($AE46=2015,VLOOKUP(Brut!AJ46,Semaines!$C$2:$L$523,9,FALSE),IF($AE46=2016,VLOOKUP(Brut!AJ46,Semaines!$D$2:$L$523,8,FALSE),IF($AE46=2017,VLOOKUP(Brut!AJ46,Semaines!$E$2:$L$523,7,FALSE),IF($AE46=2018,VLOOKUP(Brut!AJ46,Semaines!$F$2:$L$523,6,FALSE),IF($AE46=2019,VLOOKUP(Brut!AJ46,Semaines!$G$2:$L$523,5,FALSE),IF($AE46=2020,VLOOKUP(Brut!AJ46,Semaines!$H$2:$L$523,4,FALSE),IF($AE46=2021,VLOOKUP(Brut!AJ46,Semaines!$I$2:$L$523,3,FALSE),IF($AE46=2022,VLOOKUP(Brut!AJ46,Semaines!$J$2:$L$523,2,FALSE),""))))))))))</f>
        <v/>
      </c>
      <c r="AK46" s="119" t="str">
        <f>IF($AE46=2013,VLOOKUP(Brut!AJ46,Semaines!$A$2:$L$523,12,FALSE),IF($AE46=2014,VLOOKUP(Brut!AJ46,Semaines!$B$2:$L$523,11,FALSE),IF($AE46=2015,VLOOKUP(Brut!AJ46,Semaines!$C$2:$L$523,10,FALSE),IF($AE46=2016,VLOOKUP(Brut!AJ46,Semaines!$D$2:$L$523,9,FALSE),IF($AE46=2017,VLOOKUP(Brut!AJ46,Semaines!$E$2:$L$523,8,FALSE),IF($AE46=2018,VLOOKUP(Brut!AJ46,Semaines!$F$2:$L$523,7,FALSE),IF($AE46=2019,VLOOKUP(Brut!AJ46,Semaines!$G$2:$L$523,6,FALSE),IF($AE46=2020,VLOOKUP(Brut!AJ46,Semaines!$H$2:$L$523,5,FALSE),IF($AE46=2021,VLOOKUP(Brut!AJ46,Semaines!$I$2:$L$523,4,FALSE),IF($AE46=2022,VLOOKUP(Brut!AJ46,Semaines!$J$2:$L$523,3,FALSE),""))))))))))</f>
        <v/>
      </c>
      <c r="AL46" s="132"/>
      <c r="AM46" s="133"/>
      <c r="AN46" s="128" t="str">
        <f>IF(Import!AI36=0,"",Import!AI36)</f>
        <v/>
      </c>
      <c r="AO46" s="118" t="str">
        <f t="array" ref="AO46">IFERROR(IF(AN46="",IF(AL46="",IF(AJ46="","",IF($AE46=2013,VLOOKUP(Brut!AJ46+1,Semaines!$A$2:$L$523,11,FALSE),IF($AE46=2014,VLOOKUP(Brut!AJ46+1,Semaines!$B$2:$L$523,10,FALSE),IF($AE46=2015,VLOOKUP(Brut!AJ46+1,Semaines!$C$2:$L$523,9,FALSE),IF($AE46=2016,VLOOKUP(Brut!AJ46+1,Semaines!$D$2:$L$523,8,FALSE),IF($AE46=2017,VLOOKUP(Brut!AJ46+1,Semaines!$E$2:$L$523,7,FALSE),IF($AE46=2018,VLOOKUP(Brut!AJ46+1,Semaines!$F$2:$L$523,6,FALSE),IF($AE46=2019,VLOOKUP(Brut!AJ46+1,Semaines!$G$2:$L$523,5,FALSE),IF($AE46=2020,VLOOKUP(Brut!AJ46+1,Semaines!$H$2:$L$523,4,FALSE),IF($AE46=2021,VLOOKUP(Brut!AJ46+1,Semaines!$I$2:$L$523,3,FALSE),IF($AE46=2022,VLOOKUP(Brut!AJ46+1,Semaines!$J$2:$L$523,2,FALSE),""))))))))))),IF(AM46="",IF($AE46=2013,VLOOKUP(Brut!AJ46+1,Semaines!$A$2:$L$523,11,FALSE),IF($AE46=2014,VLOOKUP(Brut!AJ46+1,Semaines!$B$2:$L$523,10,FALSE),IF($AE46=2015,VLOOKUP(Brut!AJ46+1,Semaines!$C$2:$L$523,9,FALSE),IF($AE46=2016,VLOOKUP(Brut!AJ46+1,Semaines!$D$2:$L$523,8,FALSE),IF($AE46=2017,VLOOKUP(Brut!AJ46+1,Semaines!$E$2:$L$523,7,FALSE),IF($AE46=2018,VLOOKUP(Brut!AJ46+1,Semaines!$F$2:$L$523,6,FALSE),IF($AE46=2019,VLOOKUP(Brut!AJ46+1,Semaines!$G$2:$L$523,5,FALSE),IF($AE46=2020,VLOOKUP(Brut!AJ46+1,Semaines!$H$2:$L$523,4,FALSE),IF($AE46=2021,VLOOKUP(Brut!AJ46+1,Semaines!$I$2:$L$523,3,FALSE),IF($AE46=2022,VLOOKUP(Brut!AJ46+1,Semaines!$J$2:$L$523,2,FALSE),"")))))))))),IF($AE46=2013,VLOOKUP(Brut!AL46+1,Semaines!$A$2:$L$523,11,FALSE),IF($AE46=2014,VLOOKUP(Brut!AL46+1,Semaines!$B$2:$L$523,10,FALSE),IF($AE46=2015,VLOOKUP(Brut!AL46+1,Semaines!$C$2:$L$523,9,FALSE),IF($AE46=2016,VLOOKUP(Brut!AL46+1,Semaines!$D$2:$L$523,8,FALSE),IF($AE46=2017,VLOOKUP(Brut!AL46+1,Semaines!$E$2:$L$523,7,FALSE),IF($AE46=2018,VLOOKUP(Brut!AL46+1,Semaines!$F$2:$L$523,6,FALSE),IF($AE46=2019,VLOOKUP(Brut!AL46+1,Semaines!$G$2:$L$523,5,FALSE),IF($AE46=2020,VLOOKUP(Brut!AL46+1,Semaines!$H$2:$L$523,4,FALSE),IF($AE46=2021,VLOOKUP(Brut!AL46+1,Semaines!$I$2:$L$523,3,FALSE),IF($AE46=2022,VLOOKUP(Brut!AL46+1,Semaines!$J$2:$L$523,2,FALSE),"")))))))))))),_xlfn.ISOWEEKNUM(AN46)),"")</f>
        <v/>
      </c>
      <c r="AP46" s="119" t="str">
        <f>IF(AN46="",IF(AM46="",IF(AK46="","",IF($AE46=2013,VLOOKUP(Brut!AO46,Semaines!$A$2:$L$523,12,FALSE),IF($AE46=2014,VLOOKUP(Brut!AO46,Semaines!$B$2:$L$523,11,FALSE),IF($AE46=2015,VLOOKUP(Brut!AO46,Semaines!$C$2:$L$523,10,FALSE),IF($AE46=2016,VLOOKUP(Brut!AO46,Semaines!$D$2:$L$523,9,FALSE),IF($AE46=2017,VLOOKUP(Brut!AO46,Semaines!$E$2:$L$523,8,FALSE),IF($AE46=2018,VLOOKUP(Brut!AO46,Semaines!$F$2:$L$523,7,FALSE),IF($AE46=2019,VLOOKUP(Brut!AO46,Semaines!$G$2:$L$523,6,FALSE),IF($AE46=2020,VLOOKUP(Brut!AO46,Semaines!$H$2:$L$523,5,FALSE),IF($AE46=2021,VLOOKUP(Brut!AO46,Semaines!$I$2:$L$523,4,FALSE),IF($AE46=2022,VLOOKUP(Brut!AO46,Semaines!$J$2:$L$523,3,FALSE),""))))))))))),IF(AL46="",IF($AE46=2013,VLOOKUP(Brut!AO46,Semaines!$A$2:$L$523,12,FALSE),IF($AE46=2014,VLOOKUP(Brut!AO46,Semaines!$B$2:$L$523,11,FALSE),IF($AE46=2015,VLOOKUP(Brut!AO46,Semaines!$C$2:$L$523,10,FALSE),IF($AE46=2016,VLOOKUP(Brut!AO46,Semaines!$D$2:$L$523,9,FALSE),IF($AE46=2017,VLOOKUP(Brut!AO46,Semaines!$E$2:$L$523,8,FALSE),IF($AE46=2018,VLOOKUP(Brut!AO46,Semaines!$F$2:$L$523,7,FALSE),IF($AE46=2019,VLOOKUP(Brut!AO46,Semaines!$G$2:$L$523,6,FALSE),IF($AE46=2020,VLOOKUP(Brut!AO46,Semaines!$H$2:$L$523,5,FALSE),IF($AE46=2021,VLOOKUP(Brut!AO46,Semaines!$I$2:$L$523,4,FALSE),IF($AE46=2022,VLOOKUP(Brut!AO46,Semaines!$J$2:$L$523,3,FALSE),"")))))))))),IF(AK46="","",IF($AE46=2013,VLOOKUP(Brut!AO46,Semaines!$A$2:$L$523,12,FALSE),IF($AE46=2014,VLOOKUP(Brut!AO46,Semaines!$B$2:$L$523,11,FALSE),IF($AE46=2015,VLOOKUP(Brut!AO46,Semaines!$C$2:$L$523,10,FALSE),IF($AE46=2016,VLOOKUP(Brut!AO46,Semaines!$D$2:$L$523,9,FALSE),IF($AE46=2017,VLOOKUP(Brut!AO46,Semaines!$E$2:$L$523,8,FALSE),IF($AE46=2018,VLOOKUP(Brut!AO46,Semaines!$F$2:$L$523,7,FALSE),IF($AE46=2019,VLOOKUP(Brut!AO46,Semaines!$G$2:$L$523,6,FALSE),IF($AE46=2020,VLOOKUP(Brut!AO46,Semaines!$H$2:$L$523,5,FALSE),IF($AE46=2021,VLOOKUP(Brut!AO46,Semaines!$I$2:$L$523,4,FALSE),IF($AE46=2022,VLOOKUP(Brut!AO46,Semaines!$J$2:$L$523,3,FALSE),""))))))))))))),IF(AND(MONTH(AN46)=12,_xlfn.ISOWEEKNUM(AN46)=1),YEAR(AN46)+1,YEAR(AN46)))</f>
        <v/>
      </c>
      <c r="AQ46" s="132"/>
      <c r="AR46" s="133"/>
      <c r="AS46" s="210"/>
      <c r="AT46" s="209"/>
      <c r="AU46" s="208"/>
      <c r="AV46" s="208"/>
      <c r="AW46" s="118" t="str">
        <f>IF($AE46=2013,VLOOKUP(Brut!AW46,Semaines!$A$2:$L$523,11,FALSE),IF($AE46=2014,VLOOKUP(Brut!AW46,Semaines!$B$2:$L$523,10,FALSE),IF($AE46=2015,VLOOKUP(Brut!AW46,Semaines!$C$2:$L$523,9,FALSE),IF($AE46=2016,VLOOKUP(Brut!AW46,Semaines!$D$2:$L$523,8,FALSE),IF($AE46=2017,VLOOKUP(Brut!AW46,Semaines!$E$2:$L$523,7,FALSE),IF($AE46=2018,VLOOKUP(Brut!AW46,Semaines!$F$2:$L$523,6,FALSE),IF($AE46=2019,VLOOKUP(Brut!AW46,Semaines!$G$2:$L$523,5,FALSE),IF($AE46=2020,VLOOKUP(Brut!AW46,Semaines!$H$2:$L$523,4,FALSE),IF($AE46=2021,VLOOKUP(Brut!AW46,Semaines!$I$2:$L$523,3,FALSE),IF($AE46=2022,VLOOKUP(Brut!AW46,Semaines!$J$2:$L$523,2,FALSE),""))))))))))</f>
        <v/>
      </c>
      <c r="AX46" s="119" t="str">
        <f>IF($AE46=2013,VLOOKUP(Brut!AW46,Semaines!$A$2:$L$523,12,FALSE),IF($AE46=2014,VLOOKUP(Brut!AW46,Semaines!$B$2:$L$523,11,FALSE),IF($AE46=2015,VLOOKUP(Brut!AW46,Semaines!$C$2:$L$523,10,FALSE),IF($AE46=2016,VLOOKUP(Brut!AW46,Semaines!$D$2:$L$523,9,FALSE),IF($AE46=2017,VLOOKUP(Brut!AW46,Semaines!$E$2:$L$523,8,FALSE),IF($AE46=2018,VLOOKUP(Brut!AW46,Semaines!$F$2:$L$523,7,FALSE),IF($AE46=2019,VLOOKUP(Brut!AW46,Semaines!$G$2:$L$523,6,FALSE),IF($AE46=2020,VLOOKUP(Brut!AW46,Semaines!$H$2:$L$523,5,FALSE),IF($AE46=2021,VLOOKUP(Brut!AW46,Semaines!$I$2:$L$523,4,FALSE),IF($AE46=2022,VLOOKUP(Brut!AW46,Semaines!$J$2:$L$523,3,FALSE),""))))))))))</f>
        <v/>
      </c>
      <c r="AY46" s="134"/>
      <c r="AZ46" s="133"/>
      <c r="BA46" s="118" t="str">
        <f>IF($AE46=2013,VLOOKUP(Brut!BA46,Semaines!$A$2:$L$523,11,FALSE),IF($AE46=2014,VLOOKUP(Brut!BA46,Semaines!$B$2:$L$523,10,FALSE),IF($AE46=2015,VLOOKUP(Brut!BA46,Semaines!$C$2:$L$523,9,FALSE),IF($AE46=2016,VLOOKUP(Brut!BA46,Semaines!$D$2:$L$523,8,FALSE),IF($AE46=2017,VLOOKUP(Brut!BA46,Semaines!$E$2:$L$523,7,FALSE),IF($AE46=2018,VLOOKUP(Brut!BA46,Semaines!$F$2:$L$523,6,FALSE),IF($AE46=2019,VLOOKUP(Brut!BA46,Semaines!$G$2:$L$523,5,FALSE),IF($AE46=2020,VLOOKUP(Brut!BA46,Semaines!$H$2:$L$523,4,FALSE),IF($AE46=2021,VLOOKUP(Brut!BA46,Semaines!$I$2:$L$523,3,FALSE),IF($AE46=2022,VLOOKUP(Brut!BA46,Semaines!$J$2:$L$523,2,FALSE),""))))))))))</f>
        <v/>
      </c>
      <c r="BB46" s="119" t="str">
        <f>IF($AE46=2013,VLOOKUP(Brut!BA46,Semaines!$A$2:$L$523,12,FALSE),IF($AE46=2014,VLOOKUP(Brut!BA46,Semaines!$B$2:$L$523,11,FALSE),IF($AE46=2015,VLOOKUP(Brut!BA46,Semaines!$C$2:$L$523,10,FALSE),IF($AE46=2016,VLOOKUP(Brut!BA46,Semaines!$D$2:$L$523,9,FALSE),IF($AE46=2017,VLOOKUP(Brut!BA46,Semaines!$E$2:$L$523,8,FALSE),IF($AE46=2018,VLOOKUP(Brut!BA46,Semaines!$F$2:$L$523,7,FALSE),IF($AE46=2019,VLOOKUP(Brut!BA46,Semaines!$G$2:$L$523,6,FALSE),IF($AE46=2020,VLOOKUP(Brut!BA46,Semaines!$H$2:$L$523,5,FALSE),IF($AE46=2021,VLOOKUP(Brut!BA46,Semaines!$I$2:$L$523,4,FALSE),IF($AE46=2022,VLOOKUP(Brut!BA46,Semaines!$J$2:$L$523,3,FALSE),""))))))))))</f>
        <v/>
      </c>
      <c r="BC46" s="134"/>
      <c r="BD46" s="133"/>
      <c r="BE46" s="118" t="str">
        <f>IF($AE46=2013,VLOOKUP(Brut!BE46,Semaines!$A$2:$L$523,11,FALSE),IF($AE46=2014,VLOOKUP(Brut!BE46,Semaines!$B$2:$L$523,10,FALSE),IF($AE46=2015,VLOOKUP(Brut!BE46,Semaines!$C$2:$L$523,9,FALSE),IF($AE46=2016,VLOOKUP(Brut!BE46,Semaines!$D$2:$L$523,8,FALSE),IF($AE46=2017,VLOOKUP(Brut!BE46,Semaines!$E$2:$L$523,7,FALSE),IF($AE46=2018,VLOOKUP(Brut!BE46,Semaines!$F$2:$L$523,6,FALSE),IF($AE46=2019,VLOOKUP(Brut!BE46,Semaines!$G$2:$L$523,5,FALSE),IF($AE46=2020,VLOOKUP(Brut!BE46,Semaines!$H$2:$L$523,4,FALSE),IF($AE46=2021,VLOOKUP(Brut!BE46,Semaines!$I$2:$L$523,3,FALSE),IF($AE46=2022,VLOOKUP(Brut!BE46,Semaines!$J$2:$L$523,2,FALSE),""))))))))))</f>
        <v/>
      </c>
      <c r="BF46" s="119" t="str">
        <f>IF($AE46=2013,VLOOKUP(Brut!BE46,Semaines!$A$2:$L$523,12,FALSE),IF($AE46=2014,VLOOKUP(Brut!BE46,Semaines!$B$2:$L$523,11,FALSE),IF($AE46=2015,VLOOKUP(Brut!BE46,Semaines!$C$2:$L$523,10,FALSE),IF($AE46=2016,VLOOKUP(Brut!BE46,Semaines!$D$2:$L$523,9,FALSE),IF($AE46=2017,VLOOKUP(Brut!BE46,Semaines!$E$2:$L$523,8,FALSE),IF($AE46=2018,VLOOKUP(Brut!BE46,Semaines!$F$2:$L$523,7,FALSE),IF($AE46=2019,VLOOKUP(Brut!BE46,Semaines!$G$2:$L$523,6,FALSE),IF($AE46=2020,VLOOKUP(Brut!BE46,Semaines!$H$2:$L$523,5,FALSE),IF($AE46=2021,VLOOKUP(Brut!BE46,Semaines!$I$2:$L$523,4,FALSE),IF($AE46=2022,VLOOKUP(Brut!BE46,Semaines!$J$2:$L$523,3,FALSE),""))))))))))</f>
        <v/>
      </c>
      <c r="BG46" s="134"/>
      <c r="BH46" s="133"/>
      <c r="BI46" s="130" t="str">
        <f>IF(Import!AM36=0,"",Import!AM36)</f>
        <v/>
      </c>
      <c r="BJ46" s="118" t="str">
        <f t="array" ref="BJ46">IFERROR(IF(BI46="",IF(BG46="",IF(BE46="","",IF($AE46=2013,VLOOKUP(Brut!BE46+1,Semaines!$A$2:$L$523,11,FALSE),IF($AE46=2014,VLOOKUP(Brut!BE46+1,Semaines!$B$2:$L$523,10,FALSE),IF($AE46=2015,VLOOKUP(Brut!BE46+1,Semaines!$C$2:$L$523,9,FALSE),IF($AE46=2016,VLOOKUP(Brut!BE46+1,Semaines!$D$2:$L$523,8,FALSE),IF($AE46=2017,VLOOKUP(Brut!BE46+1,Semaines!$E$2:$L$523,7,FALSE),IF($AE46=2018,VLOOKUP(Brut!BE46+1,Semaines!$F$2:$L$523,6,FALSE),IF($AE46=2019,VLOOKUP(Brut!BE46+1,Semaines!$G$2:$L$523,5,FALSE),IF($AE46=2020,VLOOKUP(Brut!BE46+1,Semaines!$H$2:$L$523,4,FALSE),IF($AE46=2021,VLOOKUP(Brut!BE46+1,Semaines!$I$2:$L$523,3,FALSE),IF($AE46=2022,VLOOKUP(Brut!BE46+1,Semaines!$J$2:$L$523,2,FALSE),""))))))))))),IF(BH46="",IF($AE46=2013,VLOOKUP(Brut!BE46+1,Semaines!$A$2:$L$523,11,FALSE),IF($AE46=2014,VLOOKUP(Brut!BE46+1,Semaines!$B$2:$L$523,10,FALSE),IF($AE46=2015,VLOOKUP(Brut!BE46+1,Semaines!$C$2:$L$523,9,FALSE),IF($AE46=2016,VLOOKUP(Brut!BE46+1,Semaines!$D$2:$L$523,8,FALSE),IF($AE46=2017,VLOOKUP(Brut!BE46+1,Semaines!$E$2:$L$523,7,FALSE),IF($AE46=2018,VLOOKUP(Brut!BE46+1,Semaines!$F$2:$L$523,6,FALSE),IF($AE46=2019,VLOOKUP(Brut!BE46+1,Semaines!$G$2:$L$523,5,FALSE),IF($AE46=2020,VLOOKUP(Brut!BE46+1,Semaines!$H$2:$L$523,4,FALSE),IF($AE46=2021,VLOOKUP(Brut!BE46+1,Semaines!$I$2:$L$523,3,FALSE),IF($AE46=2022,VLOOKUP(Brut!BE46+1,Semaines!$J$2:$L$523,2,FALSE),"")))))))))),IF($AE46=2013,VLOOKUP(Brut!BG46+1,Semaines!$A$2:$L$523,11,FALSE),IF($AE46=2014,VLOOKUP(Brut!BG46+1,Semaines!$B$2:$L$523,10,FALSE),IF($AE46=2015,VLOOKUP(Brut!BG46+1,Semaines!$C$2:$L$523,9,FALSE),IF($AE46=2016,VLOOKUP(Brut!BG46+1,Semaines!$D$2:$L$523,8,FALSE),IF($AE46=2017,VLOOKUP(Brut!BG46+1,Semaines!$E$2:$L$523,7,FALSE),IF($AE46=2018,VLOOKUP(Brut!BG46+1,Semaines!$F$2:$L$523,6,FALSE),IF($AE46=2019,VLOOKUP(Brut!BG46+1,Semaines!$G$2:$L$523,5,FALSE),IF($AE46=2020,VLOOKUP(Brut!BG46+1,Semaines!$H$2:$L$523,4,FALSE),IF($AE46=2021,VLOOKUP(Brut!BG46+1,Semaines!$I$2:$L$523,3,FALSE),IF($AE46=2022,VLOOKUP(Brut!BG46+1,Semaines!$J$2:$L$523,2,FALSE),"")))))))))))),_xlfn.ISOWEEKNUM(BI46)),"")</f>
        <v/>
      </c>
      <c r="BK46" s="119" t="str">
        <f>IF(BI46="",IF(BH46="",IF(BF46="","",IF($AE46=2013,VLOOKUP(Brut!BJ46,Semaines!$A$2:$L$523,12,FALSE),IF($AE46=2014,VLOOKUP(Brut!BJ46,Semaines!$B$2:$L$523,11,FALSE),IF($AE46=2015,VLOOKUP(Brut!BJ46,Semaines!$C$2:$L$523,10,FALSE),IF($AE46=2016,VLOOKUP(Brut!BJ46,Semaines!$D$2:$L$523,9,FALSE),IF($AE46=2017,VLOOKUP(Brut!BJ46,Semaines!$E$2:$L$523,8,FALSE),IF($AE46=2018,VLOOKUP(Brut!BJ46,Semaines!$F$2:$L$523,7,FALSE),IF($AE46=2019,VLOOKUP(Brut!BJ46,Semaines!$G$2:$L$523,6,FALSE),IF($AE46=2020,VLOOKUP(Brut!BJ46,Semaines!$H$2:$L$523,5,FALSE),IF($AE46=2021,VLOOKUP(Brut!BJ46,Semaines!$I$2:$L$523,4,FALSE),IF($AE46=2022,VLOOKUP(Brut!BJ46,Semaines!$J$2:$L$523,3,FALSE),""))))))))))),IF(BG46="",IF($AE46=2013,VLOOKUP(Brut!BJ46,Semaines!$A$2:$L$523,12,FALSE),IF($AE46=2014,VLOOKUP(Brut!BJ46,Semaines!$B$2:$L$523,11,FALSE),IF($AE46=2015,VLOOKUP(Brut!BJ46,Semaines!$C$2:$L$523,10,FALSE),IF($AE46=2016,VLOOKUP(Brut!BJ46,Semaines!$D$2:$L$523,9,FALSE),IF($AE46=2017,VLOOKUP(Brut!BJ46,Semaines!$E$2:$L$523,8,FALSE),IF($AE46=2018,VLOOKUP(Brut!BJ46,Semaines!$F$2:$L$523,7,FALSE),IF($AE46=2019,VLOOKUP(Brut!BJ46,Semaines!$G$2:$L$523,6,FALSE),IF($AE46=2020,VLOOKUP(Brut!BJ46,Semaines!$H$2:$L$523,5,FALSE),IF($AE46=2021,VLOOKUP(Brut!BJ46,Semaines!$I$2:$L$523,4,FALSE),IF($AE46=2022,VLOOKUP(Brut!BJ46,Semaines!$J$2:$L$523,3,FALSE),"")))))))))),IF(BF46="","",IF($AE46=2013,VLOOKUP(Brut!BJ46,Semaines!$A$2:$L$523,12,FALSE),IF($AE46=2014,VLOOKUP(Brut!BJ46,Semaines!$B$2:$L$523,11,FALSE),IF($AE46=2015,VLOOKUP(Brut!BJ46,Semaines!$C$2:$L$523,10,FALSE),IF($AE46=2016,VLOOKUP(Brut!BJ46,Semaines!$D$2:$L$523,9,FALSE),IF($AE46=2017,VLOOKUP(Brut!BJ46,Semaines!$E$2:$L$523,8,FALSE),IF($AE46=2018,VLOOKUP(Brut!BJ46,Semaines!$F$2:$L$523,7,FALSE),IF($AE46=2019,VLOOKUP(Brut!BJ46,Semaines!$G$2:$L$523,6,FALSE),IF($AE46=2020,VLOOKUP(Brut!BJ46,Semaines!$H$2:$L$523,5,FALSE),IF($AE46=2021,VLOOKUP(Brut!BJ46,Semaines!$I$2:$L$523,4,FALSE),IF($AE46=2022,VLOOKUP(Brut!BJ46,Semaines!$J$2:$L$523,3,FALSE),""))))))))))))),IF(AND(MONTH(BI46)=12,_xlfn.ISOWEEKNUM(BI46)=1),YEAR(BI46)+1,YEAR(BI46)))</f>
        <v/>
      </c>
      <c r="BL46" s="132"/>
      <c r="BM46" s="133"/>
      <c r="BN46" s="118" t="str">
        <f>IF($AE46=2013,VLOOKUP(Brut!BN46,Semaines!$A$2:$L$523,11,FALSE),IF($AE46=2014,VLOOKUP(Brut!BN46,Semaines!$B$2:$L$523,10,FALSE),IF($AE46=2015,VLOOKUP(Brut!BN46,Semaines!$C$2:$L$523,9,FALSE),IF($AE46=2016,VLOOKUP(Brut!BN46,Semaines!$D$2:$L$523,8,FALSE),IF($AE46=2017,VLOOKUP(Brut!BN46,Semaines!$E$2:$L$523,7,FALSE),IF($AE46=2018,VLOOKUP(Brut!BN46,Semaines!$F$2:$L$523,6,FALSE),IF($AE46=2019,VLOOKUP(Brut!BN46,Semaines!$G$2:$L$523,5,FALSE),IF($AE46=2020,VLOOKUP(Brut!BN46,Semaines!$H$2:$L$523,4,FALSE),IF($AE46=2021,VLOOKUP(Brut!BN46,Semaines!$I$2:$L$523,3,FALSE),IF($AE46=2022,VLOOKUP(Brut!BN46,Semaines!$J$2:$L$523,2,FALSE),""))))))))))</f>
        <v/>
      </c>
      <c r="BO46" s="119" t="str">
        <f>IF($AE46=2013,VLOOKUP(Brut!BN46,Semaines!$A$2:$L$523,12,FALSE),IF($AE46=2014,VLOOKUP(Brut!BN46,Semaines!$B$2:$L$523,11,FALSE),IF($AE46=2015,VLOOKUP(Brut!BN46,Semaines!$C$2:$L$523,10,FALSE),IF($AE46=2016,VLOOKUP(Brut!BN46,Semaines!$D$2:$L$523,9,FALSE),IF($AE46=2017,VLOOKUP(Brut!BN46,Semaines!$E$2:$L$523,8,FALSE),IF($AE46=2018,VLOOKUP(Brut!BN46,Semaines!$F$2:$L$523,7,FALSE),IF($AE46=2019,VLOOKUP(Brut!BN46,Semaines!$G$2:$L$523,6,FALSE),IF($AE46=2020,VLOOKUP(Brut!BN46,Semaines!$H$2:$L$523,5,FALSE),IF($AE46=2021,VLOOKUP(Brut!BN46,Semaines!$I$2:$L$523,4,FALSE),IF($AE46=2022,VLOOKUP(Brut!BN46,Semaines!$J$2:$L$523,3,FALSE),""))))))))))</f>
        <v/>
      </c>
      <c r="BP46" s="134"/>
      <c r="BQ46" s="133"/>
      <c r="BR46" s="208"/>
      <c r="BS46" s="118" t="str">
        <f>IF($AE46=2013,VLOOKUP(Brut!BS46,Semaines!$A$2:$L$523,11,FALSE),IF($AE46=2014,VLOOKUP(Brut!BS46,Semaines!$B$2:$L$523,10,FALSE),IF($AE46=2015,VLOOKUP(Brut!BS46,Semaines!$C$2:$L$523,9,FALSE),IF($AE46=2016,VLOOKUP(Brut!BS46,Semaines!$D$2:$L$523,8,FALSE),IF($AE46=2017,VLOOKUP(Brut!BS46,Semaines!$E$2:$L$523,7,FALSE),IF($AE46=2018,VLOOKUP(Brut!BS46,Semaines!$F$2:$L$523,6,FALSE),IF($AE46=2019,VLOOKUP(Brut!BS46,Semaines!$G$2:$L$523,5,FALSE),IF($AE46=2020,VLOOKUP(Brut!BS46,Semaines!$H$2:$L$523,4,FALSE),IF($AE46=2021,VLOOKUP(Brut!BS46,Semaines!$I$2:$L$523,3,FALSE),IF($AE46=2022,VLOOKUP(Brut!BS46,Semaines!$J$2:$L$523,2,FALSE),""))))))))))</f>
        <v/>
      </c>
      <c r="BT46" s="119" t="str">
        <f>IF($AE46=2013,VLOOKUP(Brut!BS46,Semaines!$A$2:$L$523,12,FALSE),IF($AE46=2014,VLOOKUP(Brut!BS46,Semaines!$B$2:$L$523,11,FALSE),IF($AE46=2015,VLOOKUP(Brut!BS46,Semaines!$C$2:$L$523,10,FALSE),IF($AE46=2016,VLOOKUP(Brut!BS46,Semaines!$D$2:$L$523,9,FALSE),IF($AE46=2017,VLOOKUP(Brut!BS46,Semaines!$E$2:$L$523,8,FALSE),IF($AE46=2018,VLOOKUP(Brut!BS46,Semaines!$F$2:$L$523,7,FALSE),IF($AE46=2019,VLOOKUP(Brut!BS46,Semaines!$G$2:$L$523,6,FALSE),IF($AE46=2020,VLOOKUP(Brut!BS46,Semaines!$H$2:$L$523,5,FALSE),IF($AE46=2021,VLOOKUP(Brut!BS46,Semaines!$I$2:$L$523,4,FALSE),IF($AE46=2022,VLOOKUP(Brut!BS46,Semaines!$J$2:$L$523,3,FALSE),""))))))))))</f>
        <v/>
      </c>
      <c r="BU46" s="134"/>
      <c r="BV46" s="133"/>
      <c r="BW46" s="208"/>
      <c r="BX46" s="118" t="str">
        <f>IF($AE46=2013,VLOOKUP(Brut!BX46,Semaines!$A$2:$L$523,11,FALSE),IF($AE46=2014,VLOOKUP(Brut!BX46,Semaines!$B$2:$L$523,10,FALSE),IF($AE46=2015,VLOOKUP(Brut!BX46,Semaines!$C$2:$L$523,9,FALSE),IF($AE46=2016,VLOOKUP(Brut!BX46,Semaines!$D$2:$L$523,8,FALSE),IF($AE46=2017,VLOOKUP(Brut!BX46,Semaines!$E$2:$L$523,7,FALSE),IF($AE46=2018,VLOOKUP(Brut!BX46,Semaines!$F$2:$L$523,6,FALSE),IF($AE46=2019,VLOOKUP(Brut!BX46,Semaines!$G$2:$L$523,5,FALSE),IF($AE46=2020,VLOOKUP(Brut!BX46,Semaines!$H$2:$L$523,4,FALSE),IF($AE46=2021,VLOOKUP(Brut!BX46,Semaines!$I$2:$L$523,3,FALSE),IF($AE46=2022,VLOOKUP(Brut!BX46,Semaines!$J$2:$L$523,2,FALSE),""))))))))))</f>
        <v/>
      </c>
      <c r="BY46" s="119" t="str">
        <f>IF($AE46=2013,VLOOKUP(Brut!BX46,Semaines!$A$2:$L$523,12,FALSE),IF($AE46=2014,VLOOKUP(Brut!BX46,Semaines!$B$2:$L$523,11,FALSE),IF($AE46=2015,VLOOKUP(Brut!BX46,Semaines!$C$2:$L$523,10,FALSE),IF($AE46=2016,VLOOKUP(Brut!BX46,Semaines!$D$2:$L$523,9,FALSE),IF($AE46=2017,VLOOKUP(Brut!BX46,Semaines!$E$2:$L$523,8,FALSE),IF($AE46=2018,VLOOKUP(Brut!BX46,Semaines!$F$2:$L$523,7,FALSE),IF($AE46=2019,VLOOKUP(Brut!BX46,Semaines!$G$2:$L$523,6,FALSE),IF($AE46=2020,VLOOKUP(Brut!BX46,Semaines!$H$2:$L$523,5,FALSE),IF($AE46=2021,VLOOKUP(Brut!BX46,Semaines!$I$2:$L$523,4,FALSE),IF($AE46=2022,VLOOKUP(Brut!BX46,Semaines!$J$2:$L$523,3,FALSE),""))))))))))</f>
        <v/>
      </c>
      <c r="BZ46" s="134"/>
      <c r="CA46" s="133"/>
      <c r="CB46" s="130" t="str">
        <f>IF(Import!AQ36=0,"",Import!AQ36)</f>
        <v/>
      </c>
      <c r="CC46" s="118" t="str">
        <f t="array" ref="CC46">IFERROR(IF(CB46="",IF(BZ46="",IF(BX46="","",IF($AE46=2013,VLOOKUP(Brut!BX46+1,Semaines!$A$2:$L$523,11,FALSE),IF($AE46=2014,VLOOKUP(Brut!BX46+1,Semaines!$B$2:$L$523,10,FALSE),IF($AE46=2015,VLOOKUP(Brut!BX46+1,Semaines!$C$2:$L$523,9,FALSE),IF($AE46=2016,VLOOKUP(Brut!BX46+1,Semaines!$D$2:$L$523,8,FALSE),IF($AE46=2017,VLOOKUP(Brut!BX46+1,Semaines!$E$2:$L$523,7,FALSE),IF($AE46=2018,VLOOKUP(Brut!BX46+1,Semaines!$F$2:$L$523,6,FALSE),IF($AE46=2019,VLOOKUP(Brut!BX46+1,Semaines!$G$2:$L$523,5,FALSE),IF($AE46=2020,VLOOKUP(Brut!BX46+1,Semaines!$H$2:$L$523,4,FALSE),IF($AE46=2021,VLOOKUP(Brut!BX46+1,Semaines!$I$2:$L$523,3,FALSE),IF($AE46=2022,VLOOKUP(Brut!BX46+1,Semaines!$J$2:$L$523,2,FALSE),""))))))))))),IF(CA46="",IF($AE46=2013,VLOOKUP(Brut!BX46+1,Semaines!$A$2:$L$523,11,FALSE),IF($AE46=2014,VLOOKUP(Brut!BX46+1,Semaines!$B$2:$L$523,10,FALSE),IF($AE46=2015,VLOOKUP(Brut!BX46+1,Semaines!$C$2:$L$523,9,FALSE),IF($AE46=2016,VLOOKUP(Brut!BX46+1,Semaines!$D$2:$L$523,8,FALSE),IF($AE46=2017,VLOOKUP(Brut!BX46+1,Semaines!$E$2:$L$523,7,FALSE),IF($AE46=2018,VLOOKUP(Brut!BX46+1,Semaines!$F$2:$L$523,6,FALSE),IF($AE46=2019,VLOOKUP(Brut!BX46+1,Semaines!$G$2:$L$523,5,FALSE),IF($AE46=2020,VLOOKUP(Brut!BX46+1,Semaines!$H$2:$L$523,4,FALSE),IF($AE46=2021,VLOOKUP(Brut!BX46+1,Semaines!$I$2:$L$523,3,FALSE),IF($AE46=2022,VLOOKUP(Brut!BX46+1,Semaines!$J$2:$L$523,2,FALSE),"")))))))))),IF($AE46=2013,VLOOKUP(Brut!BZ46+1,Semaines!$A$2:$L$523,11,FALSE),IF($AE46=2014,VLOOKUP(Brut!BZ46+1,Semaines!$B$2:$L$523,10,FALSE),IF($AE46=2015,VLOOKUP(Brut!BZ46+1,Semaines!$C$2:$L$523,9,FALSE),IF($AE46=2016,VLOOKUP(Brut!BZ46+1,Semaines!$D$2:$L$523,8,FALSE),IF($AE46=2017,VLOOKUP(Brut!BZ46+1,Semaines!$E$2:$L$523,7,FALSE),IF($AE46=2018,VLOOKUP(Brut!BZ46+1,Semaines!$F$2:$L$523,6,FALSE),IF($AE46=2019,VLOOKUP(Brut!BZ46+1,Semaines!$G$2:$L$523,5,FALSE),IF($AE46=2020,VLOOKUP(Brut!BZ46+1,Semaines!$H$2:$L$523,4,FALSE),IF($AE46=2021,VLOOKUP(Brut!BZ46+1,Semaines!$I$2:$L$523,3,FALSE),IF($AE46=2022,VLOOKUP(Brut!BZ46+1,Semaines!$J$2:$L$523,2,FALSE),"")))))))))))),_xlfn.ISOWEEKNUM(CB46)),"")</f>
        <v/>
      </c>
      <c r="CD46" s="119" t="str">
        <f>IF(CB46="",IF(CA46="",IF(BY46="","",IF($AE46=2013,VLOOKUP(Brut!CC46,Semaines!$A$2:$L$523,12,FALSE),IF($AE46=2014,VLOOKUP(Brut!CC46,Semaines!$B$2:$L$523,11,FALSE),IF($AE46=2015,VLOOKUP(Brut!CC46,Semaines!$C$2:$L$523,10,FALSE),IF($AE46=2016,VLOOKUP(Brut!CC46,Semaines!$D$2:$L$523,9,FALSE),IF($AE46=2017,VLOOKUP(Brut!CC46,Semaines!$E$2:$L$523,8,FALSE),IF($AE46=2018,VLOOKUP(Brut!CC46,Semaines!$F$2:$L$523,7,FALSE),IF($AE46=2019,VLOOKUP(Brut!CC46,Semaines!$G$2:$L$523,6,FALSE),IF($AE46=2020,VLOOKUP(Brut!CC46,Semaines!$H$2:$L$523,5,FALSE),IF($AE46=2021,VLOOKUP(Brut!CC46,Semaines!$I$2:$L$523,4,FALSE),IF($AE46=2022,VLOOKUP(Brut!CC46,Semaines!$J$2:$L$523,3,FALSE),""))))))))))),IF(BZ46="",IF($AE46=2013,VLOOKUP(Brut!CC46,Semaines!$A$2:$L$523,12,FALSE),IF($AE46=2014,VLOOKUP(Brut!CC46,Semaines!$B$2:$L$523,11,FALSE),IF($AE46=2015,VLOOKUP(Brut!CC46,Semaines!$C$2:$L$523,10,FALSE),IF($AE46=2016,VLOOKUP(Brut!CC46,Semaines!$D$2:$L$523,9,FALSE),IF($AE46=2017,VLOOKUP(Brut!CC46,Semaines!$E$2:$L$523,8,FALSE),IF($AE46=2018,VLOOKUP(Brut!CC46,Semaines!$F$2:$L$523,7,FALSE),IF($AE46=2019,VLOOKUP(Brut!CC46,Semaines!$G$2:$L$523,6,FALSE),IF($AE46=2020,VLOOKUP(Brut!CC46,Semaines!$H$2:$L$523,5,FALSE),IF($AE46=2021,VLOOKUP(Brut!CC46,Semaines!$I$2:$L$523,4,FALSE),IF($AE46=2022,VLOOKUP(Brut!CC46,Semaines!$J$2:$L$523,3,FALSE),"")))))))))),IF(BY46="","",IF($AE46=2013,VLOOKUP(Brut!CC46,Semaines!$A$2:$L$523,12,FALSE),IF($AE46=2014,VLOOKUP(Brut!CC46,Semaines!$B$2:$L$523,11,FALSE),IF($AE46=2015,VLOOKUP(Brut!CC46,Semaines!$C$2:$L$523,10,FALSE),IF($AE46=2016,VLOOKUP(Brut!CC46,Semaines!$D$2:$L$523,9,FALSE),IF($AE46=2017,VLOOKUP(Brut!CC46,Semaines!$E$2:$L$523,8,FALSE),IF($AE46=2018,VLOOKUP(Brut!CC46,Semaines!$F$2:$L$523,7,FALSE),IF($AE46=2019,VLOOKUP(Brut!CC46,Semaines!$G$2:$L$523,6,FALSE),IF($AE46=2020,VLOOKUP(Brut!CC46,Semaines!$H$2:$L$523,5,FALSE),IF($AE46=2021,VLOOKUP(Brut!CC46,Semaines!$I$2:$L$523,4,FALSE),IF($AE46=2022,VLOOKUP(Brut!CC46,Semaines!$J$2:$L$523,3,FALSE),""))))))))))))),IF(AND(MONTH(CB46)=12,_xlfn.ISOWEEKNUM(CB46)=1),YEAR(CB46)+1,YEAR(CB46)))</f>
        <v/>
      </c>
      <c r="CE46" s="132"/>
      <c r="CF46" s="133"/>
      <c r="CG46" s="118" t="str">
        <f>IF($AE46=2013,VLOOKUP(Brut!CG46,Semaines!$A$2:$L$523,11,FALSE),IF($AE46=2014,VLOOKUP(Brut!CG46,Semaines!$B$2:$L$523,10,FALSE),IF($AE46=2015,VLOOKUP(Brut!CG46,Semaines!$C$2:$L$523,9,FALSE),IF($AE46=2016,VLOOKUP(Brut!CG46,Semaines!$D$2:$L$523,8,FALSE),IF($AE46=2017,VLOOKUP(Brut!CG46,Semaines!$E$2:$L$523,7,FALSE),IF($AE46=2018,VLOOKUP(Brut!CG46,Semaines!$F$2:$L$523,6,FALSE),IF($AE46=2019,VLOOKUP(Brut!CG46,Semaines!$G$2:$L$523,5,FALSE),IF($AE46=2020,VLOOKUP(Brut!CG46,Semaines!$H$2:$L$523,4,FALSE),IF($AE46=2021,VLOOKUP(Brut!CG46,Semaines!$I$2:$L$523,3,FALSE),IF($AE46=2022,VLOOKUP(Brut!CG46,Semaines!$J$2:$L$523,2,FALSE),""))))))))))</f>
        <v/>
      </c>
      <c r="CH46" s="119" t="str">
        <f>IF($AE46=2013,VLOOKUP(Brut!CG46,Semaines!$A$2:$L$523,12,FALSE),IF($AE46=2014,VLOOKUP(Brut!CG46,Semaines!$B$2:$L$523,11,FALSE),IF($AE46=2015,VLOOKUP(Brut!CG46,Semaines!$C$2:$L$523,10,FALSE),IF($AE46=2016,VLOOKUP(Brut!CG46,Semaines!$D$2:$L$523,9,FALSE),IF($AE46=2017,VLOOKUP(Brut!CG46,Semaines!$E$2:$L$523,8,FALSE),IF($AE46=2018,VLOOKUP(Brut!CG46,Semaines!$F$2:$L$523,7,FALSE),IF($AE46=2019,VLOOKUP(Brut!CG46,Semaines!$G$2:$L$523,6,FALSE),IF($AE46=2020,VLOOKUP(Brut!CG46,Semaines!$H$2:$L$523,5,FALSE),IF($AE46=2021,VLOOKUP(Brut!CG46,Semaines!$I$2:$L$523,4,FALSE),IF($AE46=2022,VLOOKUP(Brut!CG46,Semaines!$J$2:$L$523,3,FALSE),""))))))))))</f>
        <v/>
      </c>
      <c r="CI46" s="134"/>
      <c r="CJ46" s="133"/>
      <c r="CK46" s="208"/>
      <c r="CL46" s="118" t="str">
        <f>IF($AE46=2013,VLOOKUP(Brut!CL46,Semaines!$A$2:$L$523,11,FALSE),IF($AE46=2014,VLOOKUP(Brut!CL46,Semaines!$B$2:$L$523,10,FALSE),IF($AE46=2015,VLOOKUP(Brut!CL46,Semaines!$C$2:$L$523,9,FALSE),IF($AE46=2016,VLOOKUP(Brut!CL46,Semaines!$D$2:$L$523,8,FALSE),IF($AE46=2017,VLOOKUP(Brut!CL46,Semaines!$E$2:$L$523,7,FALSE),IF($AE46=2018,VLOOKUP(Brut!CL46,Semaines!$F$2:$L$523,6,FALSE),IF($AE46=2019,VLOOKUP(Brut!CL46,Semaines!$G$2:$L$523,5,FALSE),IF($AE46=2020,VLOOKUP(Brut!CL46,Semaines!$H$2:$L$523,4,FALSE),IF($AE46=2021,VLOOKUP(Brut!CL46,Semaines!$I$2:$L$523,3,FALSE),IF($AE46=2022,VLOOKUP(Brut!CL46,Semaines!$J$2:$L$523,2,FALSE),""))))))))))</f>
        <v/>
      </c>
      <c r="CM46" s="119" t="str">
        <f>IF($AE46=2013,VLOOKUP(Brut!CL46,Semaines!$A$2:$L$523,12,FALSE),IF($AE46=2014,VLOOKUP(Brut!CL46,Semaines!$B$2:$L$523,11,FALSE),IF($AE46=2015,VLOOKUP(Brut!CL46,Semaines!$C$2:$L$523,10,FALSE),IF($AE46=2016,VLOOKUP(Brut!CL46,Semaines!$D$2:$L$523,9,FALSE),IF($AE46=2017,VLOOKUP(Brut!CL46,Semaines!$E$2:$L$523,8,FALSE),IF($AE46=2018,VLOOKUP(Brut!CL46,Semaines!$F$2:$L$523,7,FALSE),IF($AE46=2019,VLOOKUP(Brut!CL46,Semaines!$G$2:$L$523,6,FALSE),IF($AE46=2020,VLOOKUP(Brut!CL46,Semaines!$H$2:$L$523,5,FALSE),IF($AE46=2021,VLOOKUP(Brut!CL46,Semaines!$I$2:$L$523,4,FALSE),IF($AE46=2022,VLOOKUP(Brut!CL46,Semaines!$J$2:$L$523,3,FALSE),""))))))))))</f>
        <v/>
      </c>
      <c r="CN46" s="134"/>
      <c r="CO46" s="133"/>
      <c r="CP46" s="118" t="str">
        <f>IF($AE46=2013,VLOOKUP(Brut!CP46,Semaines!$A$2:$L$523,11,FALSE),IF($AE46=2014,VLOOKUP(Brut!CP46,Semaines!$B$2:$L$523,10,FALSE),IF($AE46=2015,VLOOKUP(Brut!CP46,Semaines!$C$2:$L$523,9,FALSE),IF($AE46=2016,VLOOKUP(Brut!CP46,Semaines!$D$2:$L$523,8,FALSE),IF($AE46=2017,VLOOKUP(Brut!CP46,Semaines!$E$2:$L$523,7,FALSE),IF($AE46=2018,VLOOKUP(Brut!CP46,Semaines!$F$2:$L$523,6,FALSE),IF($AE46=2019,VLOOKUP(Brut!CP46,Semaines!$G$2:$L$523,5,FALSE),IF($AE46=2020,VLOOKUP(Brut!CP46,Semaines!$H$2:$L$523,4,FALSE),IF($AE46=2021,VLOOKUP(Brut!CP46,Semaines!$I$2:$L$523,3,FALSE),IF($AE46=2022,VLOOKUP(Brut!CP46,Semaines!$J$2:$L$523,2,FALSE),""))))))))))</f>
        <v/>
      </c>
      <c r="CQ46" s="119" t="str">
        <f>IF($AE46=2013,VLOOKUP(Brut!CP46,Semaines!$A$2:$L$523,12,FALSE),IF($AE46=2014,VLOOKUP(Brut!CP46,Semaines!$B$2:$L$523,11,FALSE),IF($AE46=2015,VLOOKUP(Brut!CP46,Semaines!$C$2:$L$523,10,FALSE),IF($AE46=2016,VLOOKUP(Brut!CP46,Semaines!$D$2:$L$523,9,FALSE),IF($AE46=2017,VLOOKUP(Brut!CP46,Semaines!$E$2:$L$523,8,FALSE),IF($AE46=2018,VLOOKUP(Brut!CP46,Semaines!$F$2:$L$523,7,FALSE),IF($AE46=2019,VLOOKUP(Brut!CP46,Semaines!$G$2:$L$523,6,FALSE),IF($AE46=2020,VLOOKUP(Brut!CP46,Semaines!$H$2:$L$523,5,FALSE),IF($AE46=2021,VLOOKUP(Brut!CP46,Semaines!$I$2:$L$523,4,FALSE),IF($AE46=2022,VLOOKUP(Brut!CP46,Semaines!$J$2:$L$523,3,FALSE),""))))))))))</f>
        <v/>
      </c>
      <c r="CR46" s="134"/>
      <c r="CS46" s="133"/>
      <c r="CT46" s="208"/>
      <c r="CU46" s="118" t="str">
        <f>IF($AE46=2013,VLOOKUP(Brut!CV46,Semaines!$A$2:$L$523,11,FALSE),IF($AE46=2014,VLOOKUP(Brut!CV46,Semaines!$B$2:$L$523,10,FALSE),IF($AE46=2015,VLOOKUP(Brut!CV46,Semaines!$C$2:$L$523,9,FALSE),IF($AE46=2016,VLOOKUP(Brut!CV46,Semaines!$D$2:$L$523,8,FALSE),IF($AE46=2017,VLOOKUP(Brut!CV46,Semaines!$E$2:$L$523,7,FALSE),IF($AE46=2018,VLOOKUP(Brut!CV46,Semaines!$F$2:$L$523,6,FALSE),IF($AE46=2019,VLOOKUP(Brut!CV46,Semaines!$G$2:$L$523,5,FALSE),IF($AE46=2020,VLOOKUP(Brut!CV46,Semaines!$H$2:$L$523,4,FALSE),IF($AE46=2021,VLOOKUP(Brut!CV46,Semaines!$I$2:$L$523,3,FALSE),IF($AE46=2022,VLOOKUP(Brut!CV46,Semaines!$J$2:$L$523,2,FALSE),""))))))))))</f>
        <v/>
      </c>
      <c r="CV46" s="119" t="str">
        <f>IF($AE46=2013,VLOOKUP(Brut!CV46,Semaines!$A$2:$L$523,12,FALSE),IF($AE46=2014,VLOOKUP(Brut!CV46,Semaines!$B$2:$L$523,11,FALSE),IF($AE46=2015,VLOOKUP(Brut!CV46,Semaines!$C$2:$L$523,10,FALSE),IF($AE46=2016,VLOOKUP(Brut!CV46,Semaines!$D$2:$L$523,9,FALSE),IF($AE46=2017,VLOOKUP(Brut!CV46,Semaines!$E$2:$L$523,8,FALSE),IF($AE46=2018,VLOOKUP(Brut!CV46,Semaines!$F$2:$L$523,7,FALSE),IF($AE46=2019,VLOOKUP(Brut!CV46,Semaines!$G$2:$L$523,6,FALSE),IF($AE46=2020,VLOOKUP(Brut!CV46,Semaines!$H$2:$L$523,5,FALSE),IF($AE46=2021,VLOOKUP(Brut!CV46,Semaines!$I$2:$L$523,4,FALSE),IF($AE46=2022,VLOOKUP(Brut!CV46,Semaines!$J$2:$L$523,3,FALSE),""))))))))))</f>
        <v/>
      </c>
      <c r="CW46" s="134"/>
      <c r="CX46" s="133"/>
      <c r="CY46" s="208"/>
      <c r="CZ46" s="118" t="str">
        <f>IF($AE46=2013,VLOOKUP(Brut!DB46,Semaines!$A$2:$L$523,11,FALSE),IF($AE46=2014,VLOOKUP(Brut!DB46,Semaines!$B$2:$L$523,10,FALSE),IF($AE46=2015,VLOOKUP(Brut!DB46,Semaines!$C$2:$L$523,9,FALSE),IF($AE46=2016,VLOOKUP(Brut!DB46,Semaines!$D$2:$L$523,8,FALSE),IF($AE46=2017,VLOOKUP(Brut!DB46,Semaines!$E$2:$L$523,7,FALSE),IF($AE46=2018,VLOOKUP(Brut!DB46,Semaines!$F$2:$L$523,6,FALSE),IF($AE46=2019,VLOOKUP(Brut!DB46,Semaines!$G$2:$L$523,5,FALSE),IF($AE46=2020,VLOOKUP(Brut!DB46,Semaines!$H$2:$L$523,4,FALSE),IF($AE46=2021,VLOOKUP(Brut!DB46,Semaines!$I$2:$L$523,3,FALSE),IF($AE46=2022,VLOOKUP(Brut!DB46,Semaines!$J$2:$L$523,2,FALSE),""))))))))))</f>
        <v/>
      </c>
      <c r="DA46" s="119" t="str">
        <f>IF($AE46=2013,VLOOKUP(Brut!DB46,Semaines!$A$2:$L$523,12,FALSE),IF($AE46=2014,VLOOKUP(Brut!DB46,Semaines!$B$2:$L$523,11,FALSE),IF($AE46=2015,VLOOKUP(Brut!DB46,Semaines!$C$2:$L$523,10,FALSE),IF($AE46=2016,VLOOKUP(Brut!DB46,Semaines!$D$2:$L$523,9,FALSE),IF($AE46=2017,VLOOKUP(Brut!DB46,Semaines!$E$2:$L$523,8,FALSE),IF($AE46=2018,VLOOKUP(Brut!DB46,Semaines!$F$2:$L$523,7,FALSE),IF($AE46=2019,VLOOKUP(Brut!DB46,Semaines!$G$2:$L$523,6,FALSE),IF($AE46=2020,VLOOKUP(Brut!DB46,Semaines!$H$2:$L$523,5,FALSE),IF($AE46=2021,VLOOKUP(Brut!DB46,Semaines!$I$2:$L$523,4,FALSE),IF($AE46=2022,VLOOKUP(Brut!DB46,Semaines!$J$2:$L$523,3,FALSE),""))))))))))</f>
        <v/>
      </c>
      <c r="DB46" s="134"/>
      <c r="DC46" s="133"/>
      <c r="DD46" s="210"/>
      <c r="DE46" s="209"/>
      <c r="DF46" s="208"/>
      <c r="DG46" s="118" t="str">
        <f>IF($AE46=2013,VLOOKUP(Brut!DI46,Semaines!$A$2:$L$523,11,FALSE),IF($AE46=2014,VLOOKUP(Brut!DI46,Semaines!$B$2:$L$523,10,FALSE),IF($AE46=2015,VLOOKUP(Brut!DI46,Semaines!$C$2:$L$523,9,FALSE),IF($AE46=2016,VLOOKUP(Brut!DI46,Semaines!$D$2:$L$523,8,FALSE),IF($AE46=2017,VLOOKUP(Brut!DI46,Semaines!$E$2:$L$523,7,FALSE),IF($AE46=2018,VLOOKUP(Brut!DI46,Semaines!$F$2:$L$523,6,FALSE),IF($AE46=2019,VLOOKUP(Brut!DI46,Semaines!$G$2:$L$523,5,FALSE),IF($AE46=2020,VLOOKUP(Brut!DI46,Semaines!$H$2:$L$523,4,FALSE),IF($AE46=2021,VLOOKUP(Brut!DI46,Semaines!$I$2:$L$523,3,FALSE),IF($AE46=2022,VLOOKUP(Brut!DI46,Semaines!$J$2:$L$523,2,FALSE),""))))))))))</f>
        <v/>
      </c>
      <c r="DH46" s="119" t="str">
        <f>IF($AE46=2013,VLOOKUP(Brut!DI46,Semaines!$A$2:$L$523,12,FALSE),IF($AE46=2014,VLOOKUP(Brut!DI46,Semaines!$B$2:$L$523,11,FALSE),IF($AE46=2015,VLOOKUP(Brut!DI46,Semaines!$C$2:$L$523,10,FALSE),IF($AE46=2016,VLOOKUP(Brut!DI46,Semaines!$D$2:$L$523,9,FALSE),IF($AE46=2017,VLOOKUP(Brut!DI46,Semaines!$E$2:$L$523,8,FALSE),IF($AE46=2018,VLOOKUP(Brut!DI46,Semaines!$F$2:$L$523,7,FALSE),IF($AE46=2019,VLOOKUP(Brut!DI46,Semaines!$G$2:$L$523,6,FALSE),IF($AE46=2020,VLOOKUP(Brut!DI46,Semaines!$H$2:$L$523,5,FALSE),IF($AE46=2021,VLOOKUP(Brut!DI46,Semaines!$I$2:$L$523,4,FALSE),IF($AE46=2022,VLOOKUP(Brut!DI46,Semaines!$J$2:$L$523,3,FALSE),""))))))))))</f>
        <v/>
      </c>
      <c r="DI46" s="134"/>
      <c r="DJ46" s="133"/>
      <c r="DK46" s="208"/>
      <c r="DL46" s="118" t="str">
        <f>IF($AE46=2013,VLOOKUP(Brut!DN46,Semaines!$A$2:$L$523,11,FALSE),IF($AE46=2014,VLOOKUP(Brut!DN46,Semaines!$B$2:$L$523,10,FALSE),IF($AE46=2015,VLOOKUP(Brut!DN46,Semaines!$C$2:$L$523,9,FALSE),IF($AE46=2016,VLOOKUP(Brut!DN46,Semaines!$D$2:$L$523,8,FALSE),IF($AE46=2017,VLOOKUP(Brut!DN46,Semaines!$E$2:$L$523,7,FALSE),IF($AE46=2018,VLOOKUP(Brut!DN46,Semaines!$F$2:$L$523,6,FALSE),IF($AE46=2019,VLOOKUP(Brut!DN46,Semaines!$G$2:$L$523,5,FALSE),IF($AE46=2020,VLOOKUP(Brut!DN46,Semaines!$H$2:$L$523,4,FALSE),IF($AE46=2021,VLOOKUP(Brut!DN46,Semaines!$I$2:$L$523,3,FALSE),IF($AE46=2022,VLOOKUP(Brut!DN46,Semaines!$J$2:$L$523,2,FALSE),""))))))))))</f>
        <v/>
      </c>
      <c r="DM46" s="119" t="str">
        <f>IF($AE46=2013,VLOOKUP(Brut!DN46,Semaines!$A$2:$L$523,12,FALSE),IF($AE46=2014,VLOOKUP(Brut!DN46,Semaines!$B$2:$L$523,11,FALSE),IF($AE46=2015,VLOOKUP(Brut!DN46,Semaines!$C$2:$L$523,10,FALSE),IF($AE46=2016,VLOOKUP(Brut!DN46,Semaines!$D$2:$L$523,9,FALSE),IF($AE46=2017,VLOOKUP(Brut!DN46,Semaines!$E$2:$L$523,8,FALSE),IF($AE46=2018,VLOOKUP(Brut!DN46,Semaines!$F$2:$L$523,7,FALSE),IF($AE46=2019,VLOOKUP(Brut!DN46,Semaines!$G$2:$L$523,6,FALSE),IF($AE46=2020,VLOOKUP(Brut!DN46,Semaines!$H$2:$L$523,5,FALSE),IF($AE46=2021,VLOOKUP(Brut!DN46,Semaines!$I$2:$L$523,4,FALSE),IF($AE46=2022,VLOOKUP(Brut!DN46,Semaines!$J$2:$L$523,3,FALSE),""))))))))))</f>
        <v/>
      </c>
      <c r="DN46" s="134"/>
      <c r="DO46" s="133"/>
      <c r="DP46" s="208"/>
      <c r="DQ46" s="209"/>
      <c r="DR46" s="208"/>
      <c r="DS46" s="118" t="str">
        <f>IF($AE46=2013,VLOOKUP(Brut!DU46,Semaines!$A$2:$L$523,11,FALSE),IF($AE46=2014,VLOOKUP(Brut!DU46,Semaines!$B$2:$L$523,10,FALSE),IF($AE46=2015,VLOOKUP(Brut!DU46,Semaines!$C$2:$L$523,9,FALSE),IF($AE46=2016,VLOOKUP(Brut!DU46,Semaines!$D$2:$L$523,8,FALSE),IF($AE46=2017,VLOOKUP(Brut!DU46,Semaines!$E$2:$L$523,7,FALSE),IF($AE46=2018,VLOOKUP(Brut!DU46,Semaines!$F$2:$L$523,6,FALSE),IF($AE46=2019,VLOOKUP(Brut!DU46,Semaines!$G$2:$L$523,5,FALSE),IF($AE46=2020,VLOOKUP(Brut!DU46,Semaines!$H$2:$L$523,4,FALSE),IF($AE46=2021,VLOOKUP(Brut!DU46,Semaines!$I$2:$L$523,3,FALSE),IF($AE46=2022,VLOOKUP(Brut!DU46,Semaines!$J$2:$L$523,2,FALSE),""))))))))))</f>
        <v/>
      </c>
      <c r="DT46" s="119" t="str">
        <f>IF($AE46=2013,VLOOKUP(Brut!DU46,Semaines!$A$2:$L$523,12,FALSE),IF($AE46=2014,VLOOKUP(Brut!DU46,Semaines!$B$2:$L$523,11,FALSE),IF($AE46=2015,VLOOKUP(Brut!DU46,Semaines!$C$2:$L$523,10,FALSE),IF($AE46=2016,VLOOKUP(Brut!DU46,Semaines!$D$2:$L$523,9,FALSE),IF($AE46=2017,VLOOKUP(Brut!DU46,Semaines!$E$2:$L$523,8,FALSE),IF($AE46=2018,VLOOKUP(Brut!DU46,Semaines!$F$2:$L$523,7,FALSE),IF($AE46=2019,VLOOKUP(Brut!DU46,Semaines!$G$2:$L$523,6,FALSE),IF($AE46=2020,VLOOKUP(Brut!DU46,Semaines!$H$2:$L$523,5,FALSE),IF($AE46=2021,VLOOKUP(Brut!DU46,Semaines!$I$2:$L$523,4,FALSE),IF($AE46=2022,VLOOKUP(Brut!DU46,Semaines!$J$2:$L$523,3,FALSE),""))))))))))</f>
        <v/>
      </c>
      <c r="DU46" s="134"/>
      <c r="DV46" s="133"/>
      <c r="DW46" s="118" t="str">
        <f>IF($AE46=2013,VLOOKUP(Brut!DY46,Semaines!$A$2:$L$523,11,FALSE),IF($AE46=2014,VLOOKUP(Brut!DY46,Semaines!$B$2:$L$523,10,FALSE),IF($AE46=2015,VLOOKUP(Brut!DY46,Semaines!$C$2:$L$523,9,FALSE),IF($AE46=2016,VLOOKUP(Brut!DY46,Semaines!$D$2:$L$523,8,FALSE),IF($AE46=2017,VLOOKUP(Brut!DY46,Semaines!$E$2:$L$523,7,FALSE),IF($AE46=2018,VLOOKUP(Brut!DY46,Semaines!$F$2:$L$523,6,FALSE),IF($AE46=2019,VLOOKUP(Brut!DY46,Semaines!$G$2:$L$523,5,FALSE),IF($AE46=2020,VLOOKUP(Brut!DY46,Semaines!$H$2:$L$523,4,FALSE),IF($AE46=2021,VLOOKUP(Brut!DY46,Semaines!$I$2:$L$523,3,FALSE),IF($AE46=2022,VLOOKUP(Brut!DY46,Semaines!$J$2:$L$523,2,FALSE),""))))))))))</f>
        <v/>
      </c>
      <c r="DX46" s="119" t="str">
        <f>IF($AE46=2013,VLOOKUP(Brut!DY46,Semaines!$A$2:$L$523,12,FALSE),IF($AE46=2014,VLOOKUP(Brut!DY46,Semaines!$B$2:$L$523,11,FALSE),IF($AE46=2015,VLOOKUP(Brut!DY46,Semaines!$C$2:$L$523,10,FALSE),IF($AE46=2016,VLOOKUP(Brut!DY46,Semaines!$D$2:$L$523,9,FALSE),IF($AE46=2017,VLOOKUP(Brut!DY46,Semaines!$E$2:$L$523,8,FALSE),IF($AE46=2018,VLOOKUP(Brut!DY46,Semaines!$F$2:$L$523,7,FALSE),IF($AE46=2019,VLOOKUP(Brut!DY46,Semaines!$G$2:$L$523,6,FALSE),IF($AE46=2020,VLOOKUP(Brut!DY46,Semaines!$H$2:$L$523,5,FALSE),IF($AE46=2021,VLOOKUP(Brut!DY46,Semaines!$I$2:$L$523,4,FALSE),IF($AE46=2022,VLOOKUP(Brut!DY46,Semaines!$J$2:$L$523,3,FALSE),""))))))))))</f>
        <v/>
      </c>
      <c r="DY46" s="134"/>
      <c r="DZ46" s="133"/>
      <c r="EA46" s="118" t="str">
        <f>IF($AE46=2013,VLOOKUP(Brut!EC46,Semaines!$A$2:$L$523,11,FALSE),IF($AE46=2014,VLOOKUP(Brut!EC46,Semaines!$B$2:$L$523,10,FALSE),IF($AE46=2015,VLOOKUP(Brut!EC46,Semaines!$C$2:$L$523,9,FALSE),IF($AE46=2016,VLOOKUP(Brut!EC46,Semaines!$D$2:$L$523,8,FALSE),IF($AE46=2017,VLOOKUP(Brut!EC46,Semaines!$E$2:$L$523,7,FALSE),IF($AE46=2018,VLOOKUP(Brut!EC46,Semaines!$F$2:$L$523,6,FALSE),IF($AE46=2019,VLOOKUP(Brut!EC46,Semaines!$G$2:$L$523,5,FALSE),IF($AE46=2020,VLOOKUP(Brut!EC46,Semaines!$H$2:$L$523,4,FALSE),IF($AE46=2021,VLOOKUP(Brut!EC46,Semaines!$I$2:$L$523,3,FALSE),IF($AE46=2022,VLOOKUP(Brut!EC46,Semaines!$J$2:$L$523,2,FALSE),""))))))))))</f>
        <v/>
      </c>
      <c r="EB46" s="119" t="str">
        <f>IF($AE46=2013,VLOOKUP(Brut!EC46,Semaines!$A$2:$L$523,12,FALSE),IF($AE46=2014,VLOOKUP(Brut!EC46,Semaines!$B$2:$L$523,11,FALSE),IF($AE46=2015,VLOOKUP(Brut!EC46,Semaines!$C$2:$L$523,10,FALSE),IF($AE46=2016,VLOOKUP(Brut!EC46,Semaines!$D$2:$L$523,9,FALSE),IF($AE46=2017,VLOOKUP(Brut!EC46,Semaines!$E$2:$L$523,8,FALSE),IF($AE46=2018,VLOOKUP(Brut!EC46,Semaines!$F$2:$L$523,7,FALSE),IF($AE46=2019,VLOOKUP(Brut!EC46,Semaines!$G$2:$L$523,6,FALSE),IF($AE46=2020,VLOOKUP(Brut!EC46,Semaines!$H$2:$L$523,5,FALSE),IF($AE46=2021,VLOOKUP(Brut!EC46,Semaines!$I$2:$L$523,4,FALSE),IF($AE46=2022,VLOOKUP(Brut!EC46,Semaines!$J$2:$L$523,3,FALSE),""))))))))))</f>
        <v/>
      </c>
      <c r="EC46" s="134"/>
      <c r="ED46" s="133"/>
      <c r="EE46" s="118" t="str">
        <f>IF($AE46=2013,VLOOKUP(Brut!EG46,Semaines!$A$2:$L$523,11,FALSE),IF($AE46=2014,VLOOKUP(Brut!EG46,Semaines!$B$2:$L$523,10,FALSE),IF($AE46=2015,VLOOKUP(Brut!EG46,Semaines!$C$2:$L$523,9,FALSE),IF($AE46=2016,VLOOKUP(Brut!EG46,Semaines!$D$2:$L$523,8,FALSE),IF($AE46=2017,VLOOKUP(Brut!EG46,Semaines!$E$2:$L$523,7,FALSE),IF($AE46=2018,VLOOKUP(Brut!EG46,Semaines!$F$2:$L$523,6,FALSE),IF($AE46=2019,VLOOKUP(Brut!EG46,Semaines!$G$2:$L$523,5,FALSE),IF($AE46=2020,VLOOKUP(Brut!EG46,Semaines!$H$2:$L$523,4,FALSE),IF($AE46=2021,VLOOKUP(Brut!EG46,Semaines!$I$2:$L$523,3,FALSE),IF($AE46=2022,VLOOKUP(Brut!EG46,Semaines!$J$2:$L$523,2,FALSE),""))))))))))</f>
        <v/>
      </c>
      <c r="EF46" s="119" t="str">
        <f>IF($AE46=2013,VLOOKUP(Brut!EG46,Semaines!$A$2:$L$523,12,FALSE),IF($AE46=2014,VLOOKUP(Brut!EG46,Semaines!$B$2:$L$523,11,FALSE),IF($AE46=2015,VLOOKUP(Brut!EG46,Semaines!$C$2:$L$523,10,FALSE),IF($AE46=2016,VLOOKUP(Brut!EG46,Semaines!$D$2:$L$523,9,FALSE),IF($AE46=2017,VLOOKUP(Brut!EG46,Semaines!$E$2:$L$523,8,FALSE),IF($AE46=2018,VLOOKUP(Brut!EG46,Semaines!$F$2:$L$523,7,FALSE),IF($AE46=2019,VLOOKUP(Brut!EG46,Semaines!$G$2:$L$523,6,FALSE),IF($AE46=2020,VLOOKUP(Brut!EG46,Semaines!$H$2:$L$523,5,FALSE),IF($AE46=2021,VLOOKUP(Brut!EG46,Semaines!$I$2:$L$523,4,FALSE),IF($AE46=2022,VLOOKUP(Brut!EG46,Semaines!$J$2:$L$523,3,FALSE),""))))))))))</f>
        <v/>
      </c>
      <c r="EG46" s="134"/>
      <c r="EH46" s="133"/>
      <c r="EI46" s="130" t="str">
        <f>IF(Import!AU36=0,"",Import!AU36)</f>
        <v/>
      </c>
      <c r="EJ46" s="118" t="str">
        <f t="array" ref="EJ46">IFERROR(IF(EI46="",IF(EG46="",IF(EE46="","",IF($AE46=2013,VLOOKUP(Brut!EG46+1,Semaines!$A$2:$L$523,11,FALSE),IF($AE46=2014,VLOOKUP(Brut!EG46+1,Semaines!$B$2:$L$523,10,FALSE),IF($AE46=2015,VLOOKUP(Brut!EG46+1,Semaines!$C$2:$L$523,9,FALSE),IF($AE46=2016,VLOOKUP(Brut!EG46+1,Semaines!$D$2:$L$523,8,FALSE),IF($AE46=2017,VLOOKUP(Brut!EG46+1,Semaines!$E$2:$L$523,7,FALSE),IF($AE46=2018,VLOOKUP(Brut!EG46+1,Semaines!$F$2:$L$523,6,FALSE),IF($AE46=2019,VLOOKUP(Brut!EG46+1,Semaines!$G$2:$L$523,5,FALSE),IF($AE46=2020,VLOOKUP(Brut!EG46+1,Semaines!$H$2:$L$523,4,FALSE),IF($AE46=2021,VLOOKUP(Brut!EG46+1,Semaines!$I$2:$L$523,3,FALSE),IF($AE46=2022,VLOOKUP(Brut!EG46+1,Semaines!$J$2:$L$523,2,FALSE),""))))))))))),IF(EH46="",IF($AE46=2013,VLOOKUP(Brut!EG46+1,Semaines!$A$2:$L$523,11,FALSE),IF($AE46=2014,VLOOKUP(Brut!EG46+1,Semaines!$B$2:$L$523,10,FALSE),IF($AE46=2015,VLOOKUP(Brut!EG46+1,Semaines!$C$2:$L$523,9,FALSE),IF($AE46=2016,VLOOKUP(Brut!EG46+1,Semaines!$D$2:$L$523,8,FALSE),IF($AE46=2017,VLOOKUP(Brut!EG46+1,Semaines!$E$2:$L$523,7,FALSE),IF($AE46=2018,VLOOKUP(Brut!EG46+1,Semaines!$F$2:$L$523,6,FALSE),IF($AE46=2019,VLOOKUP(Brut!EG46+1,Semaines!$G$2:$L$523,5,FALSE),IF($AE46=2020,VLOOKUP(Brut!EG46+1,Semaines!$H$2:$L$523,4,FALSE),IF($AE46=2021,VLOOKUP(Brut!EG46+1,Semaines!$I$2:$L$523,3,FALSE),IF($AE46=2022,VLOOKUP(Brut!EG46+1,Semaines!$J$2:$L$523,2,FALSE),"")))))))))),IF($AE46=2013,VLOOKUP(Brut!EI46+1,Semaines!$A$2:$L$523,11,FALSE),IF($AE46=2014,VLOOKUP(Brut!EI46+1,Semaines!$B$2:$L$523,10,FALSE),IF($AE46=2015,VLOOKUP(Brut!EI46+1,Semaines!$C$2:$L$523,9,FALSE),IF($AE46=2016,VLOOKUP(Brut!EI46+1,Semaines!$D$2:$L$523,8,FALSE),IF($AE46=2017,VLOOKUP(Brut!EI46+1,Semaines!$E$2:$L$523,7,FALSE),IF($AE46=2018,VLOOKUP(Brut!EI46+1,Semaines!$F$2:$L$523,6,FALSE),IF($AE46=2019,VLOOKUP(Brut!EI46+1,Semaines!$G$2:$L$523,5,FALSE),IF($AE46=2020,VLOOKUP(Brut!EI46+1,Semaines!$H$2:$L$523,4,FALSE),IF($AE46=2021,VLOOKUP(Brut!EI46+1,Semaines!$I$2:$L$523,3,FALSE),IF($AE46=2022,VLOOKUP(Brut!EI46+1,Semaines!$J$2:$L$523,2,FALSE),"")))))))))))),_xlfn.ISOWEEKNUM(EI46)),"")</f>
        <v/>
      </c>
      <c r="EK46" s="119" t="str">
        <f>IF(EI46="",IF(EH46="",IF(EF46="","",IF($AE46=2013,VLOOKUP(Brut!EL46,Semaines!$A$2:$L$523,12,FALSE),IF($AE46=2014,VLOOKUP(Brut!EL46,Semaines!$B$2:$L$523,11,FALSE),IF($AE46=2015,VLOOKUP(Brut!EL46,Semaines!$C$2:$L$523,10,FALSE),IF($AE46=2016,VLOOKUP(Brut!EL46,Semaines!$D$2:$L$523,9,FALSE),IF($AE46=2017,VLOOKUP(Brut!EL46,Semaines!$E$2:$L$523,8,FALSE),IF($AE46=2018,VLOOKUP(Brut!EL46,Semaines!$F$2:$L$523,7,FALSE),IF($AE46=2019,VLOOKUP(Brut!EL46,Semaines!$G$2:$L$523,6,FALSE),IF($AE46=2020,VLOOKUP(Brut!EL46,Semaines!$H$2:$L$523,5,FALSE),IF($AE46=2021,VLOOKUP(Brut!EL46,Semaines!$I$2:$L$523,4,FALSE),IF($AE46=2022,VLOOKUP(Brut!EL46,Semaines!$J$2:$L$523,3,FALSE),""))))))))))),IF(EG46="",IF($AE46=2013,VLOOKUP(Brut!EL46,Semaines!$A$2:$L$523,12,FALSE),IF($AE46=2014,VLOOKUP(Brut!EL46,Semaines!$B$2:$L$523,11,FALSE),IF($AE46=2015,VLOOKUP(Brut!EL46,Semaines!$C$2:$L$523,10,FALSE),IF($AE46=2016,VLOOKUP(Brut!EL46,Semaines!$D$2:$L$523,9,FALSE),IF($AE46=2017,VLOOKUP(Brut!EL46,Semaines!$E$2:$L$523,8,FALSE),IF($AE46=2018,VLOOKUP(Brut!EL46,Semaines!$F$2:$L$523,7,FALSE),IF($AE46=2019,VLOOKUP(Brut!EL46,Semaines!$G$2:$L$523,6,FALSE),IF($AE46=2020,VLOOKUP(Brut!EL46,Semaines!$H$2:$L$523,5,FALSE),IF($AE46=2021,VLOOKUP(Brut!EL46,Semaines!$I$2:$L$523,4,FALSE),IF($AE46=2022,VLOOKUP(Brut!EL46,Semaines!$J$2:$L$523,3,FALSE),"")))))))))),IF(EF46="","",IF($AE46=2013,VLOOKUP(Brut!EL46,Semaines!$A$2:$L$523,12,FALSE),IF($AE46=2014,VLOOKUP(Brut!EL46,Semaines!$B$2:$L$523,11,FALSE),IF($AE46=2015,VLOOKUP(Brut!EL46,Semaines!$C$2:$L$523,10,FALSE),IF($AE46=2016,VLOOKUP(Brut!EL46,Semaines!$D$2:$L$523,9,FALSE),IF($AE46=2017,VLOOKUP(Brut!EL46,Semaines!$E$2:$L$523,8,FALSE),IF($AE46=2018,VLOOKUP(Brut!EL46,Semaines!$F$2:$L$523,7,FALSE),IF($AE46=2019,VLOOKUP(Brut!EL46,Semaines!$G$2:$L$523,6,FALSE),IF($AE46=2020,VLOOKUP(Brut!EL46,Semaines!$H$2:$L$523,5,FALSE),IF($AE46=2021,VLOOKUP(Brut!EL46,Semaines!$I$2:$L$523,4,FALSE),IF($AE46=2022,VLOOKUP(Brut!EL46,Semaines!$J$2:$L$523,3,FALSE),""))))))))))))),IF(AND(MONTH(EI46)=12,_xlfn.ISOWEEKNUM(EI46)=1),YEAR(EI46)+1,YEAR(EI46)))</f>
        <v/>
      </c>
      <c r="EL46" s="135"/>
      <c r="EM46" s="136"/>
      <c r="EN46" s="210"/>
      <c r="EO46" s="209"/>
      <c r="EP46" s="208"/>
      <c r="EQ46" s="118" t="str">
        <f>IF($AE46=2013,VLOOKUP(Brut!ES46,Semaines!$A$2:$L$523,11,FALSE),IF($AE46=2014,VLOOKUP(Brut!ES46,Semaines!$B$2:$L$523,10,FALSE),IF($AE46=2015,VLOOKUP(Brut!ES46,Semaines!$C$2:$L$523,9,FALSE),IF($AE46=2016,VLOOKUP(Brut!ES46,Semaines!$D$2:$L$523,8,FALSE),IF($AE46=2017,VLOOKUP(Brut!ES46,Semaines!$E$2:$L$523,7,FALSE),IF($AE46=2018,VLOOKUP(Brut!ES46,Semaines!$F$2:$L$523,6,FALSE),IF($AE46=2019,VLOOKUP(Brut!ES46,Semaines!$G$2:$L$523,5,FALSE),IF($AE46=2020,VLOOKUP(Brut!ES46,Semaines!$H$2:$L$523,4,FALSE),IF($AE46=2021,VLOOKUP(Brut!ES46,Semaines!$I$2:$L$523,3,FALSE),IF($AE46=2022,VLOOKUP(Brut!ES46,Semaines!$J$2:$L$523,2,FALSE),""))))))))))</f>
        <v/>
      </c>
      <c r="ER46" s="119" t="str">
        <f>IF($AE46=2013,VLOOKUP(Brut!ES46,Semaines!$A$2:$L$523,12,FALSE),IF($AE46=2014,VLOOKUP(Brut!ES46,Semaines!$B$2:$L$523,11,FALSE),IF($AE46=2015,VLOOKUP(Brut!ES46,Semaines!$C$2:$L$523,10,FALSE),IF($AE46=2016,VLOOKUP(Brut!ES46,Semaines!$D$2:$L$523,9,FALSE),IF($AE46=2017,VLOOKUP(Brut!ES46,Semaines!$E$2:$L$523,8,FALSE),IF($AE46=2018,VLOOKUP(Brut!ES46,Semaines!$F$2:$L$523,7,FALSE),IF($AE46=2019,VLOOKUP(Brut!ES46,Semaines!$G$2:$L$523,6,FALSE),IF($AE46=2020,VLOOKUP(Brut!ES46,Semaines!$H$2:$L$523,5,FALSE),IF($AE46=2021,VLOOKUP(Brut!ES46,Semaines!$I$2:$L$523,4,FALSE),IF($AE46=2022,VLOOKUP(Brut!ES46,Semaines!$J$2:$L$523,3,FALSE),""))))))))))</f>
        <v/>
      </c>
      <c r="ES46" s="134"/>
      <c r="ET46" s="133"/>
      <c r="EU46" s="118" t="str">
        <f>IF($AE46=2013,VLOOKUP(Brut!EW46,Semaines!$A$2:$L$523,11,FALSE),IF($AE46=2014,VLOOKUP(Brut!EW46,Semaines!$B$2:$L$523,10,FALSE),IF($AE46=2015,VLOOKUP(Brut!EW46,Semaines!$C$2:$L$523,9,FALSE),IF($AE46=2016,VLOOKUP(Brut!EW46,Semaines!$D$2:$L$523,8,FALSE),IF($AE46=2017,VLOOKUP(Brut!EW46,Semaines!$E$2:$L$523,7,FALSE),IF($AE46=2018,VLOOKUP(Brut!EW46,Semaines!$F$2:$L$523,6,FALSE),IF($AE46=2019,VLOOKUP(Brut!EW46,Semaines!$G$2:$L$523,5,FALSE),IF($AE46=2020,VLOOKUP(Brut!EW46,Semaines!$H$2:$L$523,4,FALSE),IF($AE46=2021,VLOOKUP(Brut!EW46,Semaines!$I$2:$L$523,3,FALSE),IF($AE46=2022,VLOOKUP(Brut!EW46,Semaines!$J$2:$L$523,2,FALSE),""))))))))))</f>
        <v/>
      </c>
      <c r="EV46" s="119" t="str">
        <f>IF($AE46=2013,VLOOKUP(Brut!EW46,Semaines!$A$2:$L$523,12,FALSE),IF($AE46=2014,VLOOKUP(Brut!EW46,Semaines!$B$2:$L$523,11,FALSE),IF($AE46=2015,VLOOKUP(Brut!EW46,Semaines!$C$2:$L$523,10,FALSE),IF($AE46=2016,VLOOKUP(Brut!EW46,Semaines!$D$2:$L$523,9,FALSE),IF($AE46=2017,VLOOKUP(Brut!EW46,Semaines!$E$2:$L$523,8,FALSE),IF($AE46=2018,VLOOKUP(Brut!EW46,Semaines!$F$2:$L$523,7,FALSE),IF($AE46=2019,VLOOKUP(Brut!EW46,Semaines!$G$2:$L$523,6,FALSE),IF($AE46=2020,VLOOKUP(Brut!EW46,Semaines!$H$2:$L$523,5,FALSE),IF($AE46=2021,VLOOKUP(Brut!EW46,Semaines!$I$2:$L$523,4,FALSE),IF($AE46=2022,VLOOKUP(Brut!EW46,Semaines!$J$2:$L$523,3,FALSE),""))))))))))</f>
        <v/>
      </c>
      <c r="EW46" s="134"/>
      <c r="EX46" s="133"/>
      <c r="EY46" s="208"/>
      <c r="EZ46" s="118" t="str">
        <f>IF($AE46=2013,VLOOKUP(Brut!FB46,Semaines!$A$2:$L$523,11,FALSE),IF($AE46=2014,VLOOKUP(Brut!FB46,Semaines!$B$2:$L$523,10,FALSE),IF($AE46=2015,VLOOKUP(Brut!FB46,Semaines!$C$2:$L$523,9,FALSE),IF($AE46=2016,VLOOKUP(Brut!FB46,Semaines!$D$2:$L$523,8,FALSE),IF($AE46=2017,VLOOKUP(Brut!FB46,Semaines!$E$2:$L$523,7,FALSE),IF($AE46=2018,VLOOKUP(Brut!FB46,Semaines!$F$2:$L$523,6,FALSE),IF($AE46=2019,VLOOKUP(Brut!FB46,Semaines!$G$2:$L$523,5,FALSE),IF($AE46=2020,VLOOKUP(Brut!FB46,Semaines!$H$2:$L$523,4,FALSE),IF($AE46=2021,VLOOKUP(Brut!FB46,Semaines!$I$2:$L$523,3,FALSE),IF($AE46=2022,VLOOKUP(Brut!FB46,Semaines!$J$2:$L$523,2,FALSE),""))))))))))</f>
        <v/>
      </c>
      <c r="FA46" s="119" t="str">
        <f>IF($AE46=2013,VLOOKUP(Brut!FB46,Semaines!$A$2:$L$523,12,FALSE),IF($AE46=2014,VLOOKUP(Brut!FB46,Semaines!$B$2:$L$523,11,FALSE),IF($AE46=2015,VLOOKUP(Brut!FB46,Semaines!$C$2:$L$523,10,FALSE),IF($AE46=2016,VLOOKUP(Brut!FB46,Semaines!$D$2:$L$523,9,FALSE),IF($AE46=2017,VLOOKUP(Brut!FB46,Semaines!$E$2:$L$523,8,FALSE),IF($AE46=2018,VLOOKUP(Brut!FB46,Semaines!$F$2:$L$523,7,FALSE),IF($AE46=2019,VLOOKUP(Brut!FB46,Semaines!$G$2:$L$523,6,FALSE),IF($AE46=2020,VLOOKUP(Brut!FB46,Semaines!$H$2:$L$523,5,FALSE),IF($AE46=2021,VLOOKUP(Brut!FB46,Semaines!$I$2:$L$523,4,FALSE),IF($AE46=2022,VLOOKUP(Brut!FB46,Semaines!$J$2:$L$523,3,FALSE),""))))))))))</f>
        <v/>
      </c>
      <c r="FB46" s="134"/>
      <c r="FC46" s="133"/>
      <c r="FD46" s="210"/>
      <c r="FE46" s="209"/>
      <c r="FF46" s="118" t="str">
        <f>IF($AE46=2013,VLOOKUP(Brut!FH46,Semaines!$A$2:$L$523,11,FALSE),IF($AE46=2014,VLOOKUP(Brut!FH46,Semaines!$B$2:$L$523,10,FALSE),IF($AE46=2015,VLOOKUP(Brut!FH46,Semaines!$C$2:$L$523,9,FALSE),IF($AE46=2016,VLOOKUP(Brut!FH46,Semaines!$D$2:$L$523,8,FALSE),IF($AE46=2017,VLOOKUP(Brut!FH46,Semaines!$E$2:$L$523,7,FALSE),IF($AE46=2018,VLOOKUP(Brut!FH46,Semaines!$F$2:$L$523,6,FALSE),IF($AE46=2019,VLOOKUP(Brut!FH46,Semaines!$G$2:$L$523,5,FALSE),IF($AE46=2020,VLOOKUP(Brut!FH46,Semaines!$H$2:$L$523,4,FALSE),IF($AE46=2021,VLOOKUP(Brut!FH46,Semaines!$I$2:$L$523,3,FALSE),IF($AE46=2022,VLOOKUP(Brut!FH46,Semaines!$J$2:$L$523,2,FALSE),""))))))))))</f>
        <v/>
      </c>
      <c r="FG46" s="119" t="str">
        <f>IF($AE46=2013,VLOOKUP(Brut!FH46,Semaines!$A$2:$L$523,12,FALSE),IF($AE46=2014,VLOOKUP(Brut!FH46,Semaines!$B$2:$L$523,11,FALSE),IF($AE46=2015,VLOOKUP(Brut!FH46,Semaines!$C$2:$L$523,10,FALSE),IF($AE46=2016,VLOOKUP(Brut!FH46,Semaines!$D$2:$L$523,9,FALSE),IF($AE46=2017,VLOOKUP(Brut!FH46,Semaines!$E$2:$L$523,8,FALSE),IF($AE46=2018,VLOOKUP(Brut!FH46,Semaines!$F$2:$L$523,7,FALSE),IF($AE46=2019,VLOOKUP(Brut!FH46,Semaines!$G$2:$L$523,6,FALSE),IF($AE46=2020,VLOOKUP(Brut!FH46,Semaines!$H$2:$L$523,5,FALSE),IF($AE46=2021,VLOOKUP(Brut!FH46,Semaines!$I$2:$L$523,4,FALSE),IF($AE46=2022,VLOOKUP(Brut!FH46,Semaines!$J$2:$L$523,3,FALSE),""))))))))))</f>
        <v/>
      </c>
      <c r="FH46" s="134"/>
      <c r="FI46" s="133"/>
      <c r="FJ46" s="208"/>
      <c r="FK46" s="118" t="str">
        <f>IF($AE46=2013,VLOOKUP(Brut!FM46,Semaines!$A$2:$L$523,11,FALSE),IF($AE46=2014,VLOOKUP(Brut!FM46,Semaines!$B$2:$L$523,10,FALSE),IF($AE46=2015,VLOOKUP(Brut!FM46,Semaines!$C$2:$L$523,9,FALSE),IF($AE46=2016,VLOOKUP(Brut!FM46,Semaines!$D$2:$L$523,8,FALSE),IF($AE46=2017,VLOOKUP(Brut!FM46,Semaines!$E$2:$L$523,7,FALSE),IF($AE46=2018,VLOOKUP(Brut!FM46,Semaines!$F$2:$L$523,6,FALSE),IF($AE46=2019,VLOOKUP(Brut!FM46,Semaines!$G$2:$L$523,5,FALSE),IF($AE46=2020,VLOOKUP(Brut!FM46,Semaines!$H$2:$L$523,4,FALSE),IF($AE46=2021,VLOOKUP(Brut!FM46,Semaines!$I$2:$L$523,3,FALSE),IF($AE46=2022,VLOOKUP(Brut!FM46,Semaines!$J$2:$L$523,2,FALSE),""))))))))))</f>
        <v/>
      </c>
      <c r="FL46" s="119" t="str">
        <f>IF($AE46=2013,VLOOKUP(Brut!FM46,Semaines!$A$2:$L$523,12,FALSE),IF($AE46=2014,VLOOKUP(Brut!FM46,Semaines!$B$2:$L$523,11,FALSE),IF($AE46=2015,VLOOKUP(Brut!FM46,Semaines!$C$2:$L$523,10,FALSE),IF($AE46=2016,VLOOKUP(Brut!FM46,Semaines!$D$2:$L$523,9,FALSE),IF($AE46=2017,VLOOKUP(Brut!FM46,Semaines!$E$2:$L$523,8,FALSE),IF($AE46=2018,VLOOKUP(Brut!FM46,Semaines!$F$2:$L$523,7,FALSE),IF($AE46=2019,VLOOKUP(Brut!FM46,Semaines!$G$2:$L$523,6,FALSE),IF($AE46=2020,VLOOKUP(Brut!FM46,Semaines!$H$2:$L$523,5,FALSE),IF($AE46=2021,VLOOKUP(Brut!FM46,Semaines!$I$2:$L$523,4,FALSE),IF($AE46=2022,VLOOKUP(Brut!FM46,Semaines!$J$2:$L$523,3,FALSE),""))))))))))</f>
        <v/>
      </c>
      <c r="FM46" s="134"/>
      <c r="FN46" s="133"/>
      <c r="FO46" s="118" t="str">
        <f>IF($AE46=2013,VLOOKUP(Brut!FQ46,Semaines!$A$2:$L$523,11,FALSE),IF($AE46=2014,VLOOKUP(Brut!FQ46,Semaines!$B$2:$L$523,10,FALSE),IF($AE46=2015,VLOOKUP(Brut!FQ46,Semaines!$C$2:$L$523,9,FALSE),IF($AE46=2016,VLOOKUP(Brut!FQ46,Semaines!$D$2:$L$523,8,FALSE),IF($AE46=2017,VLOOKUP(Brut!FQ46,Semaines!$E$2:$L$523,7,FALSE),IF($AE46=2018,VLOOKUP(Brut!FQ46,Semaines!$F$2:$L$523,6,FALSE),IF($AE46=2019,VLOOKUP(Brut!FQ46,Semaines!$G$2:$L$523,5,FALSE),IF($AE46=2020,VLOOKUP(Brut!FQ46,Semaines!$H$2:$L$523,4,FALSE),IF($AE46=2021,VLOOKUP(Brut!FQ46,Semaines!$I$2:$L$523,3,FALSE),IF($AE46=2022,VLOOKUP(Brut!FQ46,Semaines!$J$2:$L$523,2,FALSE),""))))))))))</f>
        <v/>
      </c>
      <c r="FP46" s="119" t="str">
        <f>IF($AE46=2013,VLOOKUP(Brut!FQ46,Semaines!$A$2:$L$523,12,FALSE),IF($AE46=2014,VLOOKUP(Brut!FQ46,Semaines!$B$2:$L$523,11,FALSE),IF($AE46=2015,VLOOKUP(Brut!FQ46,Semaines!$C$2:$L$523,10,FALSE),IF($AE46=2016,VLOOKUP(Brut!FQ46,Semaines!$D$2:$L$523,9,FALSE),IF($AE46=2017,VLOOKUP(Brut!FQ46,Semaines!$E$2:$L$523,8,FALSE),IF($AE46=2018,VLOOKUP(Brut!FQ46,Semaines!$F$2:$L$523,7,FALSE),IF($AE46=2019,VLOOKUP(Brut!FQ46,Semaines!$G$2:$L$523,6,FALSE),IF($AE46=2020,VLOOKUP(Brut!FQ46,Semaines!$H$2:$L$523,5,FALSE),IF($AE46=2021,VLOOKUP(Brut!FQ46,Semaines!$I$2:$L$523,4,FALSE),IF($AE46=2022,VLOOKUP(Brut!FQ46,Semaines!$J$2:$L$523,3,FALSE),""))))))))))</f>
        <v/>
      </c>
      <c r="FQ46" s="134"/>
      <c r="FR46" s="133"/>
      <c r="FS46" s="208"/>
      <c r="FT46" s="208"/>
      <c r="FU46" s="118" t="str">
        <f>IF($AE46=2013,VLOOKUP(Brut!FW46,Semaines!$A$2:$L$523,11,FALSE),IF($AE46=2014,VLOOKUP(Brut!FW46,Semaines!$B$2:$L$523,10,FALSE),IF($AE46=2015,VLOOKUP(Brut!FW46,Semaines!$C$2:$L$523,9,FALSE),IF($AE46=2016,VLOOKUP(Brut!FW46,Semaines!$D$2:$L$523,8,FALSE),IF($AE46=2017,VLOOKUP(Brut!FW46,Semaines!$E$2:$L$523,7,FALSE),IF($AE46=2018,VLOOKUP(Brut!FW46,Semaines!$F$2:$L$523,6,FALSE),IF($AE46=2019,VLOOKUP(Brut!FW46,Semaines!$G$2:$L$523,5,FALSE),IF($AE46=2020,VLOOKUP(Brut!FW46,Semaines!$H$2:$L$523,4,FALSE),IF($AE46=2021,VLOOKUP(Brut!FW46,Semaines!$I$2:$L$523,3,FALSE),IF($AE46=2022,VLOOKUP(Brut!FW46,Semaines!$J$2:$L$523,2,FALSE),""))))))))))</f>
        <v/>
      </c>
      <c r="FV46" s="119" t="str">
        <f>IF($AE46=2013,VLOOKUP(Brut!FW46,Semaines!$A$2:$L$523,12,FALSE),IF($AE46=2014,VLOOKUP(Brut!FW46,Semaines!$B$2:$L$523,11,FALSE),IF($AE46=2015,VLOOKUP(Brut!FW46,Semaines!$C$2:$L$523,10,FALSE),IF($AE46=2016,VLOOKUP(Brut!FW46,Semaines!$D$2:$L$523,9,FALSE),IF($AE46=2017,VLOOKUP(Brut!FW46,Semaines!$E$2:$L$523,8,FALSE),IF($AE46=2018,VLOOKUP(Brut!FW46,Semaines!$F$2:$L$523,7,FALSE),IF($AE46=2019,VLOOKUP(Brut!FW46,Semaines!$G$2:$L$523,6,FALSE),IF($AE46=2020,VLOOKUP(Brut!FW46,Semaines!$H$2:$L$523,5,FALSE),IF($AE46=2021,VLOOKUP(Brut!FW46,Semaines!$I$2:$L$523,4,FALSE),IF($AE46=2022,VLOOKUP(Brut!FW46,Semaines!$J$2:$L$523,3,FALSE),""))))))))))</f>
        <v/>
      </c>
      <c r="FW46" s="134"/>
      <c r="FX46" s="133"/>
      <c r="FY46" s="118" t="str">
        <f>IF($AE46=2013,VLOOKUP(Brut!GA46,Semaines!$A$2:$L$523,11,FALSE),IF($AE46=2014,VLOOKUP(Brut!GA46,Semaines!$B$2:$L$523,10,FALSE),IF($AE46=2015,VLOOKUP(Brut!GA46,Semaines!$C$2:$L$523,9,FALSE),IF($AE46=2016,VLOOKUP(Brut!GA46,Semaines!$D$2:$L$523,8,FALSE),IF($AE46=2017,VLOOKUP(Brut!GA46,Semaines!$E$2:$L$523,7,FALSE),IF($AE46=2018,VLOOKUP(Brut!GA46,Semaines!$F$2:$L$523,6,FALSE),IF($AE46=2019,VLOOKUP(Brut!GA46,Semaines!$G$2:$L$523,5,FALSE),IF($AE46=2020,VLOOKUP(Brut!GA46,Semaines!$H$2:$L$523,4,FALSE),IF($AE46=2021,VLOOKUP(Brut!GA46,Semaines!$I$2:$L$523,3,FALSE),IF($AE46=2022,VLOOKUP(Brut!GA46,Semaines!$J$2:$L$523,2,FALSE),""))))))))))</f>
        <v/>
      </c>
      <c r="FZ46" s="119" t="str">
        <f>IF($AE46=2013,VLOOKUP(Brut!GA46,Semaines!$A$2:$L$523,12,FALSE),IF($AE46=2014,VLOOKUP(Brut!GA46,Semaines!$B$2:$L$523,11,FALSE),IF($AE46=2015,VLOOKUP(Brut!GA46,Semaines!$C$2:$L$523,10,FALSE),IF($AE46=2016,VLOOKUP(Brut!GA46,Semaines!$D$2:$L$523,9,FALSE),IF($AE46=2017,VLOOKUP(Brut!GA46,Semaines!$E$2:$L$523,8,FALSE),IF($AE46=2018,VLOOKUP(Brut!GA46,Semaines!$F$2:$L$523,7,FALSE),IF($AE46=2019,VLOOKUP(Brut!GA46,Semaines!$G$2:$L$523,6,FALSE),IF($AE46=2020,VLOOKUP(Brut!GA46,Semaines!$H$2:$L$523,5,FALSE),IF($AE46=2021,VLOOKUP(Brut!GA46,Semaines!$I$2:$L$523,4,FALSE),IF($AE46=2022,VLOOKUP(Brut!GA46,Semaines!$J$2:$L$523,3,FALSE),""))))))))))</f>
        <v/>
      </c>
      <c r="GA46" s="134"/>
      <c r="GB46" s="133"/>
      <c r="GC46" s="118" t="str">
        <f>IF($AE46=2013,VLOOKUP(Brut!GE46,Semaines!$A$2:$L$523,11,FALSE),IF($AE46=2014,VLOOKUP(Brut!GE46,Semaines!$B$2:$L$523,10,FALSE),IF($AE46=2015,VLOOKUP(Brut!GE46,Semaines!$C$2:$L$523,9,FALSE),IF($AE46=2016,VLOOKUP(Brut!GE46,Semaines!$D$2:$L$523,8,FALSE),IF($AE46=2017,VLOOKUP(Brut!GE46,Semaines!$E$2:$L$523,7,FALSE),IF($AE46=2018,VLOOKUP(Brut!GE46,Semaines!$F$2:$L$523,6,FALSE),IF($AE46=2019,VLOOKUP(Brut!GE46,Semaines!$G$2:$L$523,5,FALSE),IF($AE46=2020,VLOOKUP(Brut!GE46,Semaines!$H$2:$L$523,4,FALSE),IF($AE46=2021,VLOOKUP(Brut!GE46,Semaines!$I$2:$L$523,3,FALSE),IF($AE46=2022,VLOOKUP(Brut!GE46,Semaines!$J$2:$L$523,2,FALSE),""))))))))))</f>
        <v/>
      </c>
      <c r="GD46" s="119" t="str">
        <f>IF($AE46=2013,VLOOKUP(Brut!GE46,Semaines!$A$2:$L$523,12,FALSE),IF($AE46=2014,VLOOKUP(Brut!GE46,Semaines!$B$2:$L$523,11,FALSE),IF($AE46=2015,VLOOKUP(Brut!GE46,Semaines!$C$2:$L$523,10,FALSE),IF($AE46=2016,VLOOKUP(Brut!GE46,Semaines!$D$2:$L$523,9,FALSE),IF($AE46=2017,VLOOKUP(Brut!GE46,Semaines!$E$2:$L$523,8,FALSE),IF($AE46=2018,VLOOKUP(Brut!GE46,Semaines!$F$2:$L$523,7,FALSE),IF($AE46=2019,VLOOKUP(Brut!GE46,Semaines!$G$2:$L$523,6,FALSE),IF($AE46=2020,VLOOKUP(Brut!GE46,Semaines!$H$2:$L$523,5,FALSE),IF($AE46=2021,VLOOKUP(Brut!GE46,Semaines!$I$2:$L$523,4,FALSE),IF($AE46=2022,VLOOKUP(Brut!GE46,Semaines!$J$2:$L$523,3,FALSE),""))))))))))</f>
        <v/>
      </c>
      <c r="GE46" s="134"/>
      <c r="GF46" s="133"/>
      <c r="GG46" s="208"/>
      <c r="GH46" s="118" t="str">
        <f>IF($AE46=2013,VLOOKUP(Brut!GJ46,Semaines!$A$2:$L$523,11,FALSE),IF($AE46=2014,VLOOKUP(Brut!GJ46,Semaines!$B$2:$L$523,10,FALSE),IF($AE46=2015,VLOOKUP(Brut!GJ46,Semaines!$C$2:$L$523,9,FALSE),IF($AE46=2016,VLOOKUP(Brut!GJ46,Semaines!$D$2:$L$523,8,FALSE),IF($AE46=2017,VLOOKUP(Brut!GJ46,Semaines!$E$2:$L$523,7,FALSE),IF($AE46=2018,VLOOKUP(Brut!GJ46,Semaines!$F$2:$L$523,6,FALSE),IF($AE46=2019,VLOOKUP(Brut!GJ46,Semaines!$G$2:$L$523,5,FALSE),IF($AE46=2020,VLOOKUP(Brut!GJ46,Semaines!$H$2:$L$523,4,FALSE),IF($AE46=2021,VLOOKUP(Brut!GJ46,Semaines!$I$2:$L$523,3,FALSE),IF($AE46=2022,VLOOKUP(Brut!GJ46,Semaines!$J$2:$L$523,2,FALSE),""))))))))))</f>
        <v/>
      </c>
      <c r="GI46" s="119" t="str">
        <f>IF($AE46=2013,VLOOKUP(Brut!GJ46,Semaines!$A$2:$L$523,12,FALSE),IF($AE46=2014,VLOOKUP(Brut!GJ46,Semaines!$B$2:$L$523,11,FALSE),IF($AE46=2015,VLOOKUP(Brut!GJ46,Semaines!$C$2:$L$523,10,FALSE),IF($AE46=2016,VLOOKUP(Brut!GJ46,Semaines!$D$2:$L$523,9,FALSE),IF($AE46=2017,VLOOKUP(Brut!GJ46,Semaines!$E$2:$L$523,8,FALSE),IF($AE46=2018,VLOOKUP(Brut!GJ46,Semaines!$F$2:$L$523,7,FALSE),IF($AE46=2019,VLOOKUP(Brut!GJ46,Semaines!$G$2:$L$523,6,FALSE),IF($AE46=2020,VLOOKUP(Brut!GJ46,Semaines!$H$2:$L$523,5,FALSE),IF($AE46=2021,VLOOKUP(Brut!GJ46,Semaines!$I$2:$L$523,4,FALSE),IF($AE46=2022,VLOOKUP(Brut!GJ46,Semaines!$J$2:$L$523,3,FALSE),""))))))))))</f>
        <v/>
      </c>
      <c r="GJ46" s="134"/>
      <c r="GK46" s="133"/>
      <c r="GL46" s="118" t="str">
        <f>IF($AE46=2013,VLOOKUP(Brut!GN46,Semaines!$A$2:$L$523,11,FALSE),IF($AE46=2014,VLOOKUP(Brut!GN46,Semaines!$B$2:$L$523,10,FALSE),IF($AE46=2015,VLOOKUP(Brut!GN46,Semaines!$C$2:$L$523,9,FALSE),IF($AE46=2016,VLOOKUP(Brut!GN46,Semaines!$D$2:$L$523,8,FALSE),IF($AE46=2017,VLOOKUP(Brut!GN46,Semaines!$E$2:$L$523,7,FALSE),IF($AE46=2018,VLOOKUP(Brut!GN46,Semaines!$F$2:$L$523,6,FALSE),IF($AE46=2019,VLOOKUP(Brut!GN46,Semaines!$G$2:$L$523,5,FALSE),IF($AE46=2020,VLOOKUP(Brut!GN46,Semaines!$H$2:$L$523,4,FALSE),IF($AE46=2021,VLOOKUP(Brut!GN46,Semaines!$I$2:$L$523,3,FALSE),IF($AE46=2022,VLOOKUP(Brut!GN46,Semaines!$J$2:$L$523,2,FALSE),""))))))))))</f>
        <v/>
      </c>
      <c r="GM46" s="119" t="str">
        <f>IF($AE46=2013,VLOOKUP(Brut!GN46,Semaines!$A$2:$L$523,12,FALSE),IF($AE46=2014,VLOOKUP(Brut!GN46,Semaines!$B$2:$L$523,11,FALSE),IF($AE46=2015,VLOOKUP(Brut!GN46,Semaines!$C$2:$L$523,10,FALSE),IF($AE46=2016,VLOOKUP(Brut!GN46,Semaines!$D$2:$L$523,9,FALSE),IF($AE46=2017,VLOOKUP(Brut!GN46,Semaines!$E$2:$L$523,8,FALSE),IF($AE46=2018,VLOOKUP(Brut!GN46,Semaines!$F$2:$L$523,7,FALSE),IF($AE46=2019,VLOOKUP(Brut!GN46,Semaines!$G$2:$L$523,6,FALSE),IF($AE46=2020,VLOOKUP(Brut!GN46,Semaines!$H$2:$L$523,5,FALSE),IF($AE46=2021,VLOOKUP(Brut!GN46,Semaines!$I$2:$L$523,4,FALSE),IF($AE46=2022,VLOOKUP(Brut!GN46,Semaines!$J$2:$L$523,3,FALSE),""))))))))))</f>
        <v/>
      </c>
      <c r="GN46" s="134"/>
      <c r="GO46" s="133"/>
      <c r="GP46" s="210"/>
      <c r="GQ46" s="211"/>
      <c r="GR46" s="210"/>
      <c r="GS46" s="209"/>
      <c r="GT46" s="211"/>
      <c r="GU46" s="209"/>
      <c r="GV46" s="118" t="str">
        <f>IF($AE46=2013,VLOOKUP(Brut!GX46,Semaines!$A$2:$L$523,11,FALSE),IF($AE46=2014,VLOOKUP(Brut!GX46,Semaines!$B$2:$L$523,10,FALSE),IF($AE46=2015,VLOOKUP(Brut!GX46,Semaines!$C$2:$L$523,9,FALSE),IF($AE46=2016,VLOOKUP(Brut!GX46,Semaines!$D$2:$L$523,8,FALSE),IF($AE46=2017,VLOOKUP(Brut!GX46,Semaines!$E$2:$L$523,7,FALSE),IF($AE46=2018,VLOOKUP(Brut!GX46,Semaines!$F$2:$L$523,6,FALSE),IF($AE46=2019,VLOOKUP(Brut!GX46,Semaines!$G$2:$L$523,5,FALSE),IF($AE46=2020,VLOOKUP(Brut!GX46,Semaines!$H$2:$L$523,4,FALSE),IF($AE46=2021,VLOOKUP(Brut!GX46,Semaines!$I$2:$L$523,3,FALSE),IF($AE46=2022,VLOOKUP(Brut!GX46,Semaines!$J$2:$L$523,2,FALSE),""))))))))))</f>
        <v/>
      </c>
      <c r="GW46" s="119" t="str">
        <f>IF($AE46=2013,VLOOKUP(Brut!GX46,Semaines!$A$2:$L$523,12,FALSE),IF($AE46=2014,VLOOKUP(Brut!GX46,Semaines!$B$2:$L$523,11,FALSE),IF($AE46=2015,VLOOKUP(Brut!GX46,Semaines!$C$2:$L$523,10,FALSE),IF($AE46=2016,VLOOKUP(Brut!GX46,Semaines!$D$2:$L$523,9,FALSE),IF($AE46=2017,VLOOKUP(Brut!GX46,Semaines!$E$2:$L$523,8,FALSE),IF($AE46=2018,VLOOKUP(Brut!GX46,Semaines!$F$2:$L$523,7,FALSE),IF($AE46=2019,VLOOKUP(Brut!GX46,Semaines!$G$2:$L$523,6,FALSE),IF($AE46=2020,VLOOKUP(Brut!GX46,Semaines!$H$2:$L$523,5,FALSE),IF($AE46=2021,VLOOKUP(Brut!GX46,Semaines!$I$2:$L$523,4,FALSE),IF($AE46=2022,VLOOKUP(Brut!GX46,Semaines!$J$2:$L$523,3,FALSE),""))))))))))</f>
        <v/>
      </c>
      <c r="GX46" s="134"/>
      <c r="GY46" s="133"/>
      <c r="GZ46" s="208"/>
      <c r="HA46" s="214"/>
      <c r="HB46" s="215"/>
      <c r="HC46" s="182"/>
      <c r="HD46" s="209"/>
      <c r="HE46" s="208"/>
      <c r="HF46" s="118" t="str">
        <f>IF($AE46=2013,VLOOKUP(Brut!HH46,Semaines!$A$2:$L$523,11,FALSE),IF($AE46=2014,VLOOKUP(Brut!HH46,Semaines!$B$2:$L$523,10,FALSE),IF($AE46=2015,VLOOKUP(Brut!HH46,Semaines!$C$2:$L$523,9,FALSE),IF($AE46=2016,VLOOKUP(Brut!HH46,Semaines!$D$2:$L$523,8,FALSE),IF($AE46=2017,VLOOKUP(Brut!HH46,Semaines!$E$2:$L$523,7,FALSE),IF($AE46=2018,VLOOKUP(Brut!HH46,Semaines!$F$2:$L$523,6,FALSE),IF($AE46=2019,VLOOKUP(Brut!HH46,Semaines!$G$2:$L$523,5,FALSE),IF($AE46=2020,VLOOKUP(Brut!HH46,Semaines!$H$2:$L$523,4,FALSE),IF($AE46=2021,VLOOKUP(Brut!HH46,Semaines!$I$2:$L$523,3,FALSE),IF($AE46=2022,VLOOKUP(Brut!HH46,Semaines!$J$2:$L$523,2,FALSE),""))))))))))</f>
        <v/>
      </c>
      <c r="HG46" s="119" t="str">
        <f>IF($AE46=2013,VLOOKUP(Brut!HH46,Semaines!$A$2:$L$523,12,FALSE),IF($AE46=2014,VLOOKUP(Brut!HH46,Semaines!$B$2:$L$523,11,FALSE),IF($AE46=2015,VLOOKUP(Brut!HH46,Semaines!$C$2:$L$523,10,FALSE),IF($AE46=2016,VLOOKUP(Brut!HH46,Semaines!$D$2:$L$523,9,FALSE),IF($AE46=2017,VLOOKUP(Brut!HH46,Semaines!$E$2:$L$523,8,FALSE),IF($AE46=2018,VLOOKUP(Brut!HH46,Semaines!$F$2:$L$523,7,FALSE),IF($AE46=2019,VLOOKUP(Brut!HH46,Semaines!$G$2:$L$523,6,FALSE),IF($AE46=2020,VLOOKUP(Brut!HH46,Semaines!$H$2:$L$523,5,FALSE),IF($AE46=2021,VLOOKUP(Brut!HH46,Semaines!$I$2:$L$523,4,FALSE),IF($AE46=2022,VLOOKUP(Brut!HH46,Semaines!$J$2:$L$523,3,FALSE),""))))))))))</f>
        <v/>
      </c>
      <c r="HH46" s="134"/>
      <c r="HI46" s="133"/>
      <c r="HJ46" s="210"/>
      <c r="HK46" s="209"/>
      <c r="HL46" s="118" t="str">
        <f>IF($AE46=2013,VLOOKUP(Brut!HN46,Semaines!$A$2:$L$523,11,FALSE),IF($AE46=2014,VLOOKUP(Brut!HN46,Semaines!$B$2:$L$523,10,FALSE),IF($AE46=2015,VLOOKUP(Brut!HN46,Semaines!$C$2:$L$523,9,FALSE),IF($AE46=2016,VLOOKUP(Brut!HN46,Semaines!$D$2:$L$523,8,FALSE),IF($AE46=2017,VLOOKUP(Brut!HN46,Semaines!$E$2:$L$523,7,FALSE),IF($AE46=2018,VLOOKUP(Brut!HN46,Semaines!$F$2:$L$523,6,FALSE),IF($AE46=2019,VLOOKUP(Brut!HN46,Semaines!$G$2:$L$523,5,FALSE),IF($AE46=2020,VLOOKUP(Brut!HN46,Semaines!$H$2:$L$523,4,FALSE),IF($AE46=2021,VLOOKUP(Brut!HN46,Semaines!$I$2:$L$523,3,FALSE),IF($AE46=2022,VLOOKUP(Brut!HN46,Semaines!$J$2:$L$523,2,FALSE),""))))))))))</f>
        <v/>
      </c>
      <c r="HM46" s="119" t="str">
        <f>IF($AE46=2013,VLOOKUP(Brut!HN46,Semaines!$A$2:$L$523,12,FALSE),IF($AE46=2014,VLOOKUP(Brut!HN46,Semaines!$B$2:$L$523,11,FALSE),IF($AE46=2015,VLOOKUP(Brut!HN46,Semaines!$C$2:$L$523,10,FALSE),IF($AE46=2016,VLOOKUP(Brut!HN46,Semaines!$D$2:$L$523,9,FALSE),IF($AE46=2017,VLOOKUP(Brut!HN46,Semaines!$E$2:$L$523,8,FALSE),IF($AE46=2018,VLOOKUP(Brut!HN46,Semaines!$F$2:$L$523,7,FALSE),IF($AE46=2019,VLOOKUP(Brut!HN46,Semaines!$G$2:$L$523,6,FALSE),IF($AE46=2020,VLOOKUP(Brut!HN46,Semaines!$H$2:$L$523,5,FALSE),IF($AE46=2021,VLOOKUP(Brut!HN46,Semaines!$I$2:$L$523,4,FALSE),IF($AE46=2022,VLOOKUP(Brut!HN46,Semaines!$J$2:$L$523,3,FALSE),""))))))))))</f>
        <v/>
      </c>
      <c r="HN46" s="134"/>
      <c r="HO46" s="133"/>
      <c r="HP46" s="210"/>
      <c r="HQ46" s="211"/>
      <c r="HR46" s="210"/>
      <c r="HS46" s="209"/>
      <c r="HT46" s="209"/>
      <c r="HU46" s="208"/>
      <c r="HV46" s="208"/>
      <c r="HW46" s="210"/>
      <c r="HX46" s="209"/>
      <c r="HY46" s="229" t="str">
        <f>IF($AE46=2013,VLOOKUP(Brut!IA46,Semaines!$A$2:$L$523,11,FALSE),IF($AE46=2014,VLOOKUP(Brut!IA46,Semaines!$B$2:$L$523,10,FALSE),IF($AE46=2015,VLOOKUP(Brut!IA46,Semaines!$C$2:$L$523,9,FALSE),IF($AE46=2016,VLOOKUP(Brut!IA46,Semaines!$D$2:$L$523,8,FALSE),IF($AE46=2017,VLOOKUP(Brut!IA46,Semaines!$E$2:$L$523,7,FALSE),IF($AE46=2018,VLOOKUP(Brut!IA46,Semaines!$F$2:$L$523,6,FALSE),IF($AE46=2019,VLOOKUP(Brut!IA46,Semaines!$G$2:$L$523,5,FALSE),IF($AE46=2020,VLOOKUP(Brut!IA46,Semaines!$H$2:$L$523,4,FALSE),IF($AE46=2021,VLOOKUP(Brut!IA46,Semaines!$I$2:$L$523,3,FALSE),IF($AE46=2022,VLOOKUP(Brut!IA46,Semaines!$J$2:$L$523,2,FALSE),""))))))))))</f>
        <v/>
      </c>
      <c r="HZ46" s="119" t="str">
        <f>IF($AE46=2013,VLOOKUP(Brut!IA46,Semaines!$A$2:$L$523,12,FALSE),IF($AE46=2014,VLOOKUP(Brut!IA46,Semaines!$B$2:$L$523,11,FALSE),IF($AE46=2015,VLOOKUP(Brut!IA46,Semaines!$C$2:$L$523,10,FALSE),IF($AE46=2016,VLOOKUP(Brut!IA46,Semaines!$D$2:$L$523,9,FALSE),IF($AE46=2017,VLOOKUP(Brut!IA46,Semaines!$E$2:$L$523,8,FALSE),IF($AE46=2018,VLOOKUP(Brut!IA46,Semaines!$F$2:$L$523,7,FALSE),IF($AE46=2019,VLOOKUP(Brut!IA46,Semaines!$G$2:$L$523,6,FALSE),IF($AE46=2020,VLOOKUP(Brut!IA46,Semaines!$H$2:$L$523,5,FALSE),IF($AE46=2021,VLOOKUP(Brut!IA46,Semaines!$I$2:$L$523,4,FALSE),IF($AE46=2022,VLOOKUP(Brut!IA46,Semaines!$J$2:$L$523,3,FALSE),""))))))))))</f>
        <v/>
      </c>
      <c r="IA46" s="134"/>
      <c r="IB46" s="133"/>
      <c r="IC46" s="118" t="str">
        <f>IF($AE46=2013,VLOOKUP(Brut!IE46,Semaines!$A$2:$L$523,11,FALSE),IF($AE46=2014,VLOOKUP(Brut!IE46,Semaines!$B$2:$L$523,10,FALSE),IF($AE46=2015,VLOOKUP(Brut!IE46,Semaines!$C$2:$L$523,9,FALSE),IF($AE46=2016,VLOOKUP(Brut!IE46,Semaines!$D$2:$L$523,8,FALSE),IF($AE46=2017,VLOOKUP(Brut!IE46,Semaines!$E$2:$L$523,7,FALSE),IF($AE46=2018,VLOOKUP(Brut!IE46,Semaines!$F$2:$L$523,6,FALSE),IF($AE46=2019,VLOOKUP(Brut!IE46,Semaines!$G$2:$L$523,5,FALSE),IF($AE46=2020,VLOOKUP(Brut!IE46,Semaines!$H$2:$L$523,4,FALSE),IF($AE46=2021,VLOOKUP(Brut!IE46,Semaines!$I$2:$L$523,3,FALSE),IF($AE46=2022,VLOOKUP(Brut!IE46,Semaines!$J$2:$L$523,2,FALSE),""))))))))))</f>
        <v/>
      </c>
      <c r="ID46" s="119" t="str">
        <f>IF($AE46=2013,VLOOKUP(Brut!IE46,Semaines!$A$2:$L$523,12,FALSE),IF($AE46=2014,VLOOKUP(Brut!IE46,Semaines!$B$2:$L$523,11,FALSE),IF($AE46=2015,VLOOKUP(Brut!IE46,Semaines!$C$2:$L$523,10,FALSE),IF($AE46=2016,VLOOKUP(Brut!IE46,Semaines!$D$2:$L$523,9,FALSE),IF($AE46=2017,VLOOKUP(Brut!IE46,Semaines!$E$2:$L$523,8,FALSE),IF($AE46=2018,VLOOKUP(Brut!IE46,Semaines!$F$2:$L$523,7,FALSE),IF($AE46=2019,VLOOKUP(Brut!IE46,Semaines!$G$2:$L$523,6,FALSE),IF($AE46=2020,VLOOKUP(Brut!IE46,Semaines!$H$2:$L$523,5,FALSE),IF($AE46=2021,VLOOKUP(Brut!IE46,Semaines!$I$2:$L$523,4,FALSE),IF($AE46=2022,VLOOKUP(Brut!IE46,Semaines!$J$2:$L$523,3,FALSE),""))))))))))</f>
        <v/>
      </c>
      <c r="IE46" s="134"/>
      <c r="IF46" s="133"/>
      <c r="IG46" s="128" t="str">
        <f>IF(Import!AY36=0,"",Import!AY36)</f>
        <v/>
      </c>
      <c r="IH46" s="118" t="str">
        <f t="array" ref="IH46">IFERROR(IF(IG46="",IF(IE46="",IF(IC46="","",IF($AE46=2013,VLOOKUP(Brut!IE46+1,Semaines!$A$2:$L$523,11,FALSE),IF($AE46=2014,VLOOKUP(Brut!IE46+1,Semaines!$B$2:$L$523,10,FALSE),IF($AE46=2015,VLOOKUP(Brut!IE46+1,Semaines!$C$2:$L$523,9,FALSE),IF($AE46=2016,VLOOKUP(Brut!IE46+1,Semaines!$D$2:$L$523,8,FALSE),IF($AE46=2017,VLOOKUP(Brut!IE46+1,Semaines!$E$2:$L$523,7,FALSE),IF($AE46=2018,VLOOKUP(Brut!IE46+1,Semaines!$F$2:$L$523,6,FALSE),IF($AE46=2019,VLOOKUP(Brut!IE46+1,Semaines!$G$2:$L$523,5,FALSE),IF($AE46=2020,VLOOKUP(Brut!IE46+1,Semaines!$H$2:$L$523,4,FALSE),IF($AE46=2021,VLOOKUP(Brut!IE46+1,Semaines!$I$2:$L$523,3,FALSE),IF($AE46=2022,VLOOKUP(Brut!IE46+1,Semaines!$J$2:$L$523,2,FALSE),""))))))))))),IF(IF46="",IF($AE46=2013,VLOOKUP(Brut!IE46+1,Semaines!$A$2:$L$523,11,FALSE),IF($AE46=2014,VLOOKUP(Brut!IE46+1,Semaines!$B$2:$L$523,10,FALSE),IF($AE46=2015,VLOOKUP(Brut!IE46+1,Semaines!$C$2:$L$523,9,FALSE),IF($AE46=2016,VLOOKUP(Brut!IE46+1,Semaines!$D$2:$L$523,8,FALSE),IF($AE46=2017,VLOOKUP(Brut!IE46+1,Semaines!$E$2:$L$523,7,FALSE),IF($AE46=2018,VLOOKUP(Brut!IE46+1,Semaines!$F$2:$L$523,6,FALSE),IF($AE46=2019,VLOOKUP(Brut!IE46+1,Semaines!$G$2:$L$523,5,FALSE),IF($AE46=2020,VLOOKUP(Brut!IE46+1,Semaines!$H$2:$L$523,4,FALSE),IF($AE46=2021,VLOOKUP(Brut!IE46+1,Semaines!$I$2:$L$523,3,FALSE),IF($AE46=2022,VLOOKUP(Brut!IE46+1,Semaines!$J$2:$L$523,2,FALSE),"")))))))))),IF($AE46=2013,VLOOKUP(Brut!IG46+1,Semaines!$A$2:$L$523,11,FALSE),IF($AE46=2014,VLOOKUP(Brut!IG46+1,Semaines!$B$2:$L$523,10,FALSE),IF($AE46=2015,VLOOKUP(Brut!IG46+1,Semaines!$C$2:$L$523,9,FALSE),IF($AE46=2016,VLOOKUP(Brut!IG46+1,Semaines!$D$2:$L$523,8,FALSE),IF($AE46=2017,VLOOKUP(Brut!IG46+1,Semaines!$E$2:$L$523,7,FALSE),IF($AE46=2018,VLOOKUP(Brut!IG46+1,Semaines!$F$2:$L$523,6,FALSE),IF($AE46=2019,VLOOKUP(Brut!IG46+1,Semaines!$G$2:$L$523,5,FALSE),IF($AE46=2020,VLOOKUP(Brut!IG46+1,Semaines!$H$2:$L$523,4,FALSE),IF($AE46=2021,VLOOKUP(Brut!IG46+1,Semaines!$I$2:$L$523,3,FALSE),IF($AE46=2022,VLOOKUP(Brut!IG46+1,Semaines!$J$2:$L$523,2,FALSE),"")))))))))))),_xlfn.ISOWEEKNUM(IG46)),"")</f>
        <v/>
      </c>
      <c r="II46" s="119" t="str">
        <f>IF(IG46="",IF(IF46="",IF(ID46="","",IF($AE46=2013,VLOOKUP(Brut!IJ46,Semaines!$A$2:$L$523,12,FALSE),IF($AE46=2014,VLOOKUP(Brut!IJ46,Semaines!$B$2:$L$523,11,FALSE),IF($AE46=2015,VLOOKUP(Brut!IJ46,Semaines!$C$2:$L$523,10,FALSE),IF($AE46=2016,VLOOKUP(Brut!IJ46,Semaines!$D$2:$L$523,9,FALSE),IF($AE46=2017,VLOOKUP(Brut!IJ46,Semaines!$E$2:$L$523,8,FALSE),IF($AE46=2018,VLOOKUP(Brut!IJ46,Semaines!$F$2:$L$523,7,FALSE),IF($AE46=2019,VLOOKUP(Brut!IJ46,Semaines!$G$2:$L$523,6,FALSE),IF($AE46=2020,VLOOKUP(Brut!IJ46,Semaines!$H$2:$L$523,5,FALSE),IF($AE46=2021,VLOOKUP(Brut!IJ46,Semaines!$I$2:$L$523,4,FALSE),IF($AE46=2022,VLOOKUP(Brut!IJ46,Semaines!$J$2:$L$523,3,FALSE),""))))))))))),IF(IE46="",IF($AE46=2013,VLOOKUP(Brut!IJ46,Semaines!$A$2:$L$523,12,FALSE),IF($AE46=2014,VLOOKUP(Brut!IJ46,Semaines!$B$2:$L$523,11,FALSE),IF($AE46=2015,VLOOKUP(Brut!IJ46,Semaines!$C$2:$L$523,10,FALSE),IF($AE46=2016,VLOOKUP(Brut!IJ46,Semaines!$D$2:$L$523,9,FALSE),IF($AE46=2017,VLOOKUP(Brut!IJ46,Semaines!$E$2:$L$523,8,FALSE),IF($AE46=2018,VLOOKUP(Brut!IJ46,Semaines!$F$2:$L$523,7,FALSE),IF($AE46=2019,VLOOKUP(Brut!IJ46,Semaines!$G$2:$L$523,6,FALSE),IF($AE46=2020,VLOOKUP(Brut!IJ46,Semaines!$H$2:$L$523,5,FALSE),IF($AE46=2021,VLOOKUP(Brut!IJ46,Semaines!$I$2:$L$523,4,FALSE),IF($AE46=2022,VLOOKUP(Brut!IJ46,Semaines!$J$2:$L$523,3,FALSE),"")))))))))),IF(ID46="","",IF($AE46=2013,VLOOKUP(Brut!IJ46,Semaines!$A$2:$L$523,12,FALSE),IF($AE46=2014,VLOOKUP(Brut!IJ46,Semaines!$B$2:$L$523,11,FALSE),IF($AE46=2015,VLOOKUP(Brut!IJ46,Semaines!$C$2:$L$523,10,FALSE),IF($AE46=2016,VLOOKUP(Brut!IJ46,Semaines!$D$2:$L$523,9,FALSE),IF($AE46=2017,VLOOKUP(Brut!IJ46,Semaines!$E$2:$L$523,8,FALSE),IF($AE46=2018,VLOOKUP(Brut!IJ46,Semaines!$F$2:$L$523,7,FALSE),IF($AE46=2019,VLOOKUP(Brut!IJ46,Semaines!$G$2:$L$523,6,FALSE),IF($AE46=2020,VLOOKUP(Brut!IJ46,Semaines!$H$2:$L$523,5,FALSE),IF($AE46=2021,VLOOKUP(Brut!IJ46,Semaines!$I$2:$L$523,4,FALSE),IF($AE46=2022,VLOOKUP(Brut!IJ46,Semaines!$J$2:$L$523,3,FALSE),""))))))))))))),IF(AND(MONTH(IG46)=12,_xlfn.ISOWEEKNUM(IG46)=1),YEAR(IG46)+1,YEAR(IG46)))</f>
        <v/>
      </c>
      <c r="IJ46" s="135"/>
      <c r="IK46" s="136"/>
      <c r="IL46" s="208"/>
      <c r="IM46" s="118" t="str">
        <f>IF($AE46=2013,VLOOKUP(Brut!IO46,Semaines!$A$2:$L$523,11,FALSE),IF($AE46=2014,VLOOKUP(Brut!IO46,Semaines!$B$2:$L$523,10,FALSE),IF($AE46=2015,VLOOKUP(Brut!IO46,Semaines!$C$2:$L$523,9,FALSE),IF($AE46=2016,VLOOKUP(Brut!IO46,Semaines!$D$2:$L$523,8,FALSE),IF($AE46=2017,VLOOKUP(Brut!IO46,Semaines!$E$2:$L$523,7,FALSE),IF($AE46=2018,VLOOKUP(Brut!IO46,Semaines!$F$2:$L$523,6,FALSE),IF($AE46=2019,VLOOKUP(Brut!IO46,Semaines!$G$2:$L$523,5,FALSE),IF($AE46=2020,VLOOKUP(Brut!IO46,Semaines!$H$2:$L$523,4,FALSE),IF($AE46=2021,VLOOKUP(Brut!IO46,Semaines!$I$2:$L$523,3,FALSE),IF($AE46=2022,VLOOKUP(Brut!IO46,Semaines!$J$2:$L$523,2,FALSE),""))))))))))</f>
        <v/>
      </c>
      <c r="IN46" s="119" t="str">
        <f>IF($AE46=2013,VLOOKUP(Brut!IO46,Semaines!$A$2:$L$523,12,FALSE),IF($AE46=2014,VLOOKUP(Brut!IO46,Semaines!$B$2:$L$523,11,FALSE),IF($AE46=2015,VLOOKUP(Brut!IO46,Semaines!$C$2:$L$523,10,FALSE),IF($AE46=2016,VLOOKUP(Brut!IO46,Semaines!$D$2:$L$523,9,FALSE),IF($AE46=2017,VLOOKUP(Brut!IO46,Semaines!$E$2:$L$523,8,FALSE),IF($AE46=2018,VLOOKUP(Brut!IO46,Semaines!$F$2:$L$523,7,FALSE),IF($AE46=2019,VLOOKUP(Brut!IO46,Semaines!$G$2:$L$523,6,FALSE),IF($AE46=2020,VLOOKUP(Brut!IO46,Semaines!$H$2:$L$523,5,FALSE),IF($AE46=2021,VLOOKUP(Brut!IO46,Semaines!$I$2:$L$523,4,FALSE),IF($AE46=2022,VLOOKUP(Brut!IO46,Semaines!$J$2:$L$523,3,FALSE),""))))))))))</f>
        <v/>
      </c>
      <c r="IO46" s="134"/>
      <c r="IP46" s="133"/>
      <c r="IQ46" s="118" t="str">
        <f>IF($AE46=2013,VLOOKUP(Brut!IS46,Semaines!$A$2:$L$523,11,FALSE),IF($AE46=2014,VLOOKUP(Brut!IS46,Semaines!$B$2:$L$523,10,FALSE),IF($AE46=2015,VLOOKUP(Brut!IS46,Semaines!$C$2:$L$523,9,FALSE),IF($AE46=2016,VLOOKUP(Brut!IS46,Semaines!$D$2:$L$523,8,FALSE),IF($AE46=2017,VLOOKUP(Brut!IS46,Semaines!$E$2:$L$523,7,FALSE),IF($AE46=2018,VLOOKUP(Brut!IS46,Semaines!$F$2:$L$523,6,FALSE),IF($AE46=2019,VLOOKUP(Brut!IS46,Semaines!$G$2:$L$523,5,FALSE),IF($AE46=2020,VLOOKUP(Brut!IS46,Semaines!$H$2:$L$523,4,FALSE),IF($AE46=2021,VLOOKUP(Brut!IS46,Semaines!$I$2:$L$523,3,FALSE),IF($AE46=2022,VLOOKUP(Brut!IS46,Semaines!$J$2:$L$523,2,FALSE),""))))))))))</f>
        <v/>
      </c>
      <c r="IR46" s="119" t="str">
        <f>IF($AE46=2013,VLOOKUP(Brut!IS46,Semaines!$A$2:$L$523,12,FALSE),IF($AE46=2014,VLOOKUP(Brut!IS46,Semaines!$B$2:$L$523,11,FALSE),IF($AE46=2015,VLOOKUP(Brut!IS46,Semaines!$C$2:$L$523,10,FALSE),IF($AE46=2016,VLOOKUP(Brut!IS46,Semaines!$D$2:$L$523,9,FALSE),IF($AE46=2017,VLOOKUP(Brut!IS46,Semaines!$E$2:$L$523,8,FALSE),IF($AE46=2018,VLOOKUP(Brut!IS46,Semaines!$F$2:$L$523,7,FALSE),IF($AE46=2019,VLOOKUP(Brut!IS46,Semaines!$G$2:$L$523,6,FALSE),IF($AE46=2020,VLOOKUP(Brut!IS46,Semaines!$H$2:$L$523,5,FALSE),IF($AE46=2021,VLOOKUP(Brut!IS46,Semaines!$I$2:$L$523,4,FALSE),IF($AE46=2022,VLOOKUP(Brut!IS46,Semaines!$J$2:$L$523,3,FALSE),""))))))))))</f>
        <v/>
      </c>
      <c r="IS46" s="134"/>
      <c r="IT46" s="230"/>
      <c r="IU46" s="210"/>
      <c r="IV46" s="209"/>
      <c r="IW46" s="208"/>
      <c r="IX46" s="208"/>
      <c r="IY46" s="118" t="str">
        <f>IF($AE46=2013,VLOOKUP(Brut!JA46,Semaines!$A$2:$L$523,11,FALSE),IF($AE46=2014,VLOOKUP(Brut!JA46,Semaines!$B$2:$L$523,10,FALSE),IF($AE46=2015,VLOOKUP(Brut!JA46,Semaines!$C$2:$L$523,9,FALSE),IF($AE46=2016,VLOOKUP(Brut!JA46,Semaines!$D$2:$L$523,8,FALSE),IF($AE46=2017,VLOOKUP(Brut!JA46,Semaines!$E$2:$L$523,7,FALSE),IF($AE46=2018,VLOOKUP(Brut!JA46,Semaines!$F$2:$L$523,6,FALSE),IF($AE46=2019,VLOOKUP(Brut!JA46,Semaines!$G$2:$L$523,5,FALSE),IF($AE46=2020,VLOOKUP(Brut!JA46,Semaines!$H$2:$L$523,4,FALSE),IF($AE46=2021,VLOOKUP(Brut!JA46,Semaines!$I$2:$L$523,3,FALSE),IF($AE46=2022,VLOOKUP(Brut!JA46,Semaines!$J$2:$L$523,2,FALSE),""))))))))))</f>
        <v/>
      </c>
      <c r="IZ46" s="119" t="str">
        <f>IF($AE46=2013,VLOOKUP(Brut!JA46,Semaines!$A$2:$L$523,12,FALSE),IF($AE46=2014,VLOOKUP(Brut!JA46,Semaines!$B$2:$L$523,11,FALSE),IF($AE46=2015,VLOOKUP(Brut!JA46,Semaines!$C$2:$L$523,10,FALSE),IF($AE46=2016,VLOOKUP(Brut!JA46,Semaines!$D$2:$L$523,9,FALSE),IF($AE46=2017,VLOOKUP(Brut!JA46,Semaines!$E$2:$L$523,8,FALSE),IF($AE46=2018,VLOOKUP(Brut!JA46,Semaines!$F$2:$L$523,7,FALSE),IF($AE46=2019,VLOOKUP(Brut!JA46,Semaines!$G$2:$L$523,6,FALSE),IF($AE46=2020,VLOOKUP(Brut!JA46,Semaines!$H$2:$L$523,5,FALSE),IF($AE46=2021,VLOOKUP(Brut!JA46,Semaines!$I$2:$L$523,4,FALSE),IF($AE46=2022,VLOOKUP(Brut!JA46,Semaines!$J$2:$L$523,3,FALSE),""))))))))))</f>
        <v/>
      </c>
      <c r="JA46" s="134"/>
      <c r="JB46" s="133"/>
      <c r="JC46" s="210"/>
      <c r="JD46" s="211"/>
      <c r="JE46" s="210"/>
      <c r="JF46" s="209"/>
      <c r="JG46" s="208"/>
      <c r="JH46" s="118" t="str">
        <f>IF($AE46=2013,VLOOKUP(Brut!JJ46,Semaines!$A$2:$L$523,11,FALSE),IF($AE46=2014,VLOOKUP(Brut!JJ46,Semaines!$B$2:$L$523,10,FALSE),IF($AE46=2015,VLOOKUP(Brut!JJ46,Semaines!$C$2:$L$523,9,FALSE),IF($AE46=2016,VLOOKUP(Brut!JJ46,Semaines!$D$2:$L$523,8,FALSE),IF($AE46=2017,VLOOKUP(Brut!JJ46,Semaines!$E$2:$L$523,7,FALSE),IF($AE46=2018,VLOOKUP(Brut!JJ46,Semaines!$F$2:$L$523,6,FALSE),IF($AE46=2019,VLOOKUP(Brut!JJ46,Semaines!$G$2:$L$523,5,FALSE),IF($AE46=2020,VLOOKUP(Brut!JJ46,Semaines!$H$2:$L$523,4,FALSE),IF($AE46=2021,VLOOKUP(Brut!JJ46,Semaines!$I$2:$L$523,3,FALSE),IF($AE46=2022,VLOOKUP(Brut!JJ46,Semaines!$J$2:$L$523,2,FALSE),""))))))))))</f>
        <v/>
      </c>
      <c r="JI46" s="119" t="str">
        <f>IF($AE46=2013,VLOOKUP(Brut!JJ46,Semaines!$A$2:$L$523,12,FALSE),IF($AE46=2014,VLOOKUP(Brut!JJ46,Semaines!$B$2:$L$523,11,FALSE),IF($AE46=2015,VLOOKUP(Brut!JJ46,Semaines!$C$2:$L$523,10,FALSE),IF($AE46=2016,VLOOKUP(Brut!JJ46,Semaines!$D$2:$L$523,9,FALSE),IF($AE46=2017,VLOOKUP(Brut!JJ46,Semaines!$E$2:$L$523,8,FALSE),IF($AE46=2018,VLOOKUP(Brut!JJ46,Semaines!$F$2:$L$523,7,FALSE),IF($AE46=2019,VLOOKUP(Brut!JJ46,Semaines!$G$2:$L$523,6,FALSE),IF($AE46=2020,VLOOKUP(Brut!JJ46,Semaines!$H$2:$L$523,5,FALSE),IF($AE46=2021,VLOOKUP(Brut!JJ46,Semaines!$I$2:$L$523,4,FALSE),IF($AE46=2022,VLOOKUP(Brut!JJ46,Semaines!$J$2:$L$523,3,FALSE),""))))))))))</f>
        <v/>
      </c>
      <c r="JJ46" s="134"/>
      <c r="JK46" s="133"/>
      <c r="JL46" s="118" t="str">
        <f>IF($AE46=2013,VLOOKUP(Brut!JN46,Semaines!$A$2:$L$523,11,FALSE),IF($AE46=2014,VLOOKUP(Brut!JN46,Semaines!$B$2:$L$523,10,FALSE),IF($AE46=2015,VLOOKUP(Brut!JN46,Semaines!$C$2:$L$523,9,FALSE),IF($AE46=2016,VLOOKUP(Brut!JN46,Semaines!$D$2:$L$523,8,FALSE),IF($AE46=2017,VLOOKUP(Brut!JN46,Semaines!$E$2:$L$523,7,FALSE),IF($AE46=2018,VLOOKUP(Brut!JN46,Semaines!$F$2:$L$523,6,FALSE),IF($AE46=2019,VLOOKUP(Brut!JN46,Semaines!$G$2:$L$523,5,FALSE),IF($AE46=2020,VLOOKUP(Brut!JN46,Semaines!$H$2:$L$523,4,FALSE),IF($AE46=2021,VLOOKUP(Brut!JN46,Semaines!$I$2:$L$523,3,FALSE),IF($AE46=2022,VLOOKUP(Brut!JN46,Semaines!$J$2:$L$523,2,FALSE),""))))))))))</f>
        <v/>
      </c>
      <c r="JM46" s="119" t="str">
        <f>IF($AE46=2013,VLOOKUP(Brut!JN46,Semaines!$A$2:$L$523,12,FALSE),IF($AE46=2014,VLOOKUP(Brut!JN46,Semaines!$B$2:$L$523,11,FALSE),IF($AE46=2015,VLOOKUP(Brut!JN46,Semaines!$C$2:$L$523,10,FALSE),IF($AE46=2016,VLOOKUP(Brut!JN46,Semaines!$D$2:$L$523,9,FALSE),IF($AE46=2017,VLOOKUP(Brut!JN46,Semaines!$E$2:$L$523,8,FALSE),IF($AE46=2018,VLOOKUP(Brut!JN46,Semaines!$F$2:$L$523,7,FALSE),IF($AE46=2019,VLOOKUP(Brut!JN46,Semaines!$G$2:$L$523,6,FALSE),IF($AE46=2020,VLOOKUP(Brut!JN46,Semaines!$H$2:$L$523,5,FALSE),IF($AE46=2021,VLOOKUP(Brut!JN46,Semaines!$I$2:$L$523,4,FALSE),IF($AE46=2022,VLOOKUP(Brut!JN46,Semaines!$J$2:$L$523,3,FALSE),""))))))))))</f>
        <v/>
      </c>
      <c r="JN46" s="134"/>
      <c r="JO46" s="133"/>
      <c r="JP46" s="128" t="str">
        <f>IF(Import!BC36=0,"",Import!BC36)</f>
        <v/>
      </c>
      <c r="JQ46" s="118" t="str">
        <f t="array" ref="JQ46">IFERROR(IF(JP46="",IF(JN46="",IF(JL46="","",IF($AE46=2013,VLOOKUP(Brut!JN46+1,Semaines!$A$2:$L$523,11,FALSE),IF($AE46=2014,VLOOKUP(Brut!JN46+1,Semaines!$B$2:$L$523,10,FALSE),IF($AE46=2015,VLOOKUP(Brut!JN46+1,Semaines!$C$2:$L$523,9,FALSE),IF($AE46=2016,VLOOKUP(Brut!JN46+1,Semaines!$D$2:$L$523,8,FALSE),IF($AE46=2017,VLOOKUP(Brut!JN46+1,Semaines!$E$2:$L$523,7,FALSE),IF($AE46=2018,VLOOKUP(Brut!JN46+1,Semaines!$F$2:$L$523,6,FALSE),IF($AE46=2019,VLOOKUP(Brut!JN46+1,Semaines!$G$2:$L$523,5,FALSE),IF($AE46=2020,VLOOKUP(Brut!JN46+1,Semaines!$H$2:$L$523,4,FALSE),IF($AE46=2021,VLOOKUP(Brut!JN46+1,Semaines!$I$2:$L$523,3,FALSE),IF($AE46=2022,VLOOKUP(Brut!JN46+1,Semaines!$J$2:$L$523,2,FALSE),""))))))))))),IF(JO46="",IF($AE46=2013,VLOOKUP(Brut!JN46+1,Semaines!$A$2:$L$523,11,FALSE),IF($AE46=2014,VLOOKUP(Brut!JN46+1,Semaines!$B$2:$L$523,10,FALSE),IF($AE46=2015,VLOOKUP(Brut!JN46+1,Semaines!$C$2:$L$523,9,FALSE),IF($AE46=2016,VLOOKUP(Brut!JN46+1,Semaines!$D$2:$L$523,8,FALSE),IF($AE46=2017,VLOOKUP(Brut!JN46+1,Semaines!$E$2:$L$523,7,FALSE),IF($AE46=2018,VLOOKUP(Brut!JN46+1,Semaines!$F$2:$L$523,6,FALSE),IF($AE46=2019,VLOOKUP(Brut!JN46+1,Semaines!$G$2:$L$523,5,FALSE),IF($AE46=2020,VLOOKUP(Brut!JN46+1,Semaines!$H$2:$L$523,4,FALSE),IF($AE46=2021,VLOOKUP(Brut!JN46+1,Semaines!$I$2:$L$523,3,FALSE),IF($AE46=2022,VLOOKUP(Brut!JN46+1,Semaines!$J$2:$L$523,2,FALSE),"")))))))))),IF($AE46=2013,VLOOKUP(Brut!JP46+1,Semaines!$A$2:$L$523,11,FALSE),IF($AE46=2014,VLOOKUP(Brut!JP46+1,Semaines!$B$2:$L$523,10,FALSE),IF($AE46=2015,VLOOKUP(Brut!JP46+1,Semaines!$C$2:$L$523,9,FALSE),IF($AE46=2016,VLOOKUP(Brut!JP46+1,Semaines!$D$2:$L$523,8,FALSE),IF($AE46=2017,VLOOKUP(Brut!JP46+1,Semaines!$E$2:$L$523,7,FALSE),IF($AE46=2018,VLOOKUP(Brut!JP46+1,Semaines!$F$2:$L$523,6,FALSE),IF($AE46=2019,VLOOKUP(Brut!JP46+1,Semaines!$G$2:$L$523,5,FALSE),IF($AE46=2020,VLOOKUP(Brut!JP46+1,Semaines!$H$2:$L$523,4,FALSE),IF($AE46=2021,VLOOKUP(Brut!JP46+1,Semaines!$I$2:$L$523,3,FALSE),IF($AE46=2022,VLOOKUP(Brut!JP46+1,Semaines!$J$2:$L$523,2,FALSE),"")))))))))))),_xlfn.ISOWEEKNUM(JP46)),"")</f>
        <v/>
      </c>
      <c r="JR46" s="119" t="str">
        <f>IF(JP46="",IF(JO46="",IF(JM46="","",IF($AE46=2013,VLOOKUP(Brut!JS46,Semaines!$A$2:$L$523,12,FALSE),IF($AE46=2014,VLOOKUP(Brut!JS46,Semaines!$B$2:$L$523,11,FALSE),IF($AE46=2015,VLOOKUP(Brut!JS46,Semaines!$C$2:$L$523,10,FALSE),IF($AE46=2016,VLOOKUP(Brut!JS46,Semaines!$D$2:$L$523,9,FALSE),IF($AE46=2017,VLOOKUP(Brut!JS46,Semaines!$E$2:$L$523,8,FALSE),IF($AE46=2018,VLOOKUP(Brut!JS46,Semaines!$F$2:$L$523,7,FALSE),IF($AE46=2019,VLOOKUP(Brut!JS46,Semaines!$G$2:$L$523,6,FALSE),IF($AE46=2020,VLOOKUP(Brut!JS46,Semaines!$H$2:$L$523,5,FALSE),IF($AE46=2021,VLOOKUP(Brut!JS46,Semaines!$I$2:$L$523,4,FALSE),IF($AE46=2022,VLOOKUP(Brut!JS46,Semaines!$J$2:$L$523,3,FALSE),""))))))))))),IF(JN46="",IF($AE46=2013,VLOOKUP(Brut!JS46,Semaines!$A$2:$L$523,12,FALSE),IF($AE46=2014,VLOOKUP(Brut!JS46,Semaines!$B$2:$L$523,11,FALSE),IF($AE46=2015,VLOOKUP(Brut!JS46,Semaines!$C$2:$L$523,10,FALSE),IF($AE46=2016,VLOOKUP(Brut!JS46,Semaines!$D$2:$L$523,9,FALSE),IF($AE46=2017,VLOOKUP(Brut!JS46,Semaines!$E$2:$L$523,8,FALSE),IF($AE46=2018,VLOOKUP(Brut!JS46,Semaines!$F$2:$L$523,7,FALSE),IF($AE46=2019,VLOOKUP(Brut!JS46,Semaines!$G$2:$L$523,6,FALSE),IF($AE46=2020,VLOOKUP(Brut!JS46,Semaines!$H$2:$L$523,5,FALSE),IF($AE46=2021,VLOOKUP(Brut!JS46,Semaines!$I$2:$L$523,4,FALSE),IF($AE46=2022,VLOOKUP(Brut!JS46,Semaines!$J$2:$L$523,3,FALSE),"")))))))))),IF(JM46="","",IF($AE46=2013,VLOOKUP(Brut!JS46,Semaines!$A$2:$L$523,12,FALSE),IF($AE46=2014,VLOOKUP(Brut!JS46,Semaines!$B$2:$L$523,11,FALSE),IF($AE46=2015,VLOOKUP(Brut!JS46,Semaines!$C$2:$L$523,10,FALSE),IF($AE46=2016,VLOOKUP(Brut!JS46,Semaines!$D$2:$L$523,9,FALSE),IF($AE46=2017,VLOOKUP(Brut!JS46,Semaines!$E$2:$L$523,8,FALSE),IF($AE46=2018,VLOOKUP(Brut!JS46,Semaines!$F$2:$L$523,7,FALSE),IF($AE46=2019,VLOOKUP(Brut!JS46,Semaines!$G$2:$L$523,6,FALSE),IF($AE46=2020,VLOOKUP(Brut!JS46,Semaines!$H$2:$L$523,5,FALSE),IF($AE46=2021,VLOOKUP(Brut!JS46,Semaines!$I$2:$L$523,4,FALSE),IF($AE46=2022,VLOOKUP(Brut!JS46,Semaines!$J$2:$L$523,3,FALSE),""))))))))))))),IF(AND(MONTH(JP46)=12,_xlfn.ISOWEEKNUM(JP46)=1),YEAR(JP46)+1,YEAR(JP46)))</f>
        <v/>
      </c>
      <c r="JS46" s="224" t="str">
        <f>IFERROR(IF(JP46="",IF(AND(Brut!W46&lt;&gt;"Pas ouvert",Brut!W46&lt;&gt;"Annulé"),IF(Brut!JP46="",SUM(Brut!JN46-Brut!AD46),SUM(Brut!JP46-Brut!AD46)),IF(Brut!W46="Annulé","Annulé","Pas ouvert")),SUM(Brut!JU46-Brut!AD46)),"")</f>
        <v>Annulé</v>
      </c>
      <c r="JT46" s="225" t="str">
        <f>IF(OR(JS46="Annulé",JS46=""),"",IF(JS46="Pas ouvert",IF(JQ46="","",INT(SUM(Brut!JU46-Brut!AD46)/4)),INT(JS46/4)))</f>
        <v/>
      </c>
      <c r="JU46" s="226" t="str">
        <f t="shared" si="16"/>
        <v/>
      </c>
      <c r="JV46" s="227" t="str">
        <f>IF(OR(JS46="Annulé",JS46=""),"",IF(JS46="Pas ouvert",IF(JQ46="","",SUM(Brut!JU46-Brut!AD46)-(JT46*4)),IF(JS46-(JT46*4)=0,"",JS46-(JT46*4))))</f>
        <v/>
      </c>
      <c r="JW46" s="228" t="str">
        <f t="shared" si="17"/>
        <v/>
      </c>
      <c r="JY46" s="208"/>
    </row>
    <row r="47" spans="1:285" x14ac:dyDescent="0.3">
      <c r="A47" s="61" t="str">
        <f>IF(Import!A1421=0,"",Import!A1421=0)</f>
        <v/>
      </c>
      <c r="B47" s="38" t="str">
        <f>IF(Import!D1421=0,"",Import!D1421)</f>
        <v/>
      </c>
      <c r="C47" s="38" t="str">
        <f>IF(Import!E1421=0,"",Import!E1421)</f>
        <v/>
      </c>
      <c r="D47" s="44" t="str">
        <f t="shared" ref="D47:D49" si="18">IF(OR(E47="Saintes",E47="Périgny",E47="Rochefort",E47="Royan - Saint-G. de Didonne"),"17",IF(OR(E47="La Roche sur Yon",E47="Challans"),"85",IF(E47="Niort","79","")))</f>
        <v/>
      </c>
      <c r="E47" s="38" t="str">
        <f>IF(Import!I1421=0,"",Import!I1421)</f>
        <v/>
      </c>
      <c r="F47" s="38" t="str">
        <f>IF(Import!J1421="","",Import!J1421)</f>
        <v/>
      </c>
      <c r="G47" s="38" t="str">
        <f>IF(Import!K1421="","",Import!K1421)</f>
        <v/>
      </c>
      <c r="H47" s="45" t="str">
        <f>IF(Import!L1421=0,"",Import!L1421)</f>
        <v/>
      </c>
      <c r="I47" s="38" t="str">
        <f>IF(Import!N1421=0,"",Import!N1421)</f>
        <v/>
      </c>
      <c r="J47" s="37"/>
      <c r="K47" s="46" t="str">
        <f>IF(Import!O1421=0,"",Import!O1421)</f>
        <v/>
      </c>
      <c r="L47" s="46" t="str">
        <f>IF(Import!P1421=0,"",Import!P1421)</f>
        <v/>
      </c>
      <c r="M47" s="60" t="str">
        <f>IF(L47&lt;&gt;"","Annulé",IF(Import!R1421=0,"",Import!R1421))</f>
        <v/>
      </c>
      <c r="N47" s="60" t="str">
        <f>IF(L47&lt;&gt;"","Annulé",IF(Import!S1421=0,"",Import!S1421))</f>
        <v/>
      </c>
      <c r="O47" s="60" t="str">
        <f>IF(N47="Annulé","Annulé",IF(Import!T1421=0,"",Import!T1421))</f>
        <v/>
      </c>
      <c r="P47" s="46" t="str">
        <f>IF(Import!U1421=0,"",Import!U1421)</f>
        <v/>
      </c>
      <c r="Q47" s="46" t="str">
        <f>IF(Import!W1421=0,"",Import!W1421)</f>
        <v/>
      </c>
      <c r="R47" s="46" t="str">
        <f>IF(Import!W1421=0,"",Import!W1421)</f>
        <v/>
      </c>
      <c r="S47" s="46" t="str">
        <f>IF(Import!X1421=0,"",Import!X1421)</f>
        <v/>
      </c>
      <c r="T47" s="46" t="str">
        <f>IF(Import!Y1421=0,"",Import!Y1421)</f>
        <v/>
      </c>
      <c r="U47" s="46" t="str">
        <f>IF(Import!Z1421=0,"",Import!Z1421)</f>
        <v/>
      </c>
      <c r="V47" s="46"/>
      <c r="W47" s="46" t="str">
        <f>IF(L47&lt;&gt;"","Annulé",IF(Import!AA1421=0,"",Import!AA1421))</f>
        <v/>
      </c>
      <c r="X47" s="46" t="str">
        <f>IF(L47&lt;&gt;"","Annulé",IF(Import!AB1421=0,IF(W47&lt;&gt;"","A receptionner",""),Import!AB1421))</f>
        <v/>
      </c>
      <c r="Y47" s="60" t="str">
        <f>IF(L47&lt;&gt;"","Annulé",IF(Import!AC1421=0,"",Import!AC1421))</f>
        <v/>
      </c>
      <c r="Z47" s="60" t="str">
        <f>IF(L47&lt;&gt;"","Annulé",IF(Import!AD1421=0,"",Import!AD1421))</f>
        <v/>
      </c>
      <c r="AA47" s="46" t="str">
        <f t="shared" ref="AA47:AA49" si="19">IF(W47="Annulé","Annulé",IF(W47="",IF(V47="",IF(K47="","","Stock"),V47),W47))</f>
        <v/>
      </c>
      <c r="AB47" s="46"/>
      <c r="AC47" s="62"/>
    </row>
    <row r="48" spans="1:285" x14ac:dyDescent="0.3">
      <c r="A48" s="61" t="str">
        <f>IF(Import!A1422=0,"",Import!A1422=0)</f>
        <v/>
      </c>
      <c r="B48" s="38" t="str">
        <f>IF(Import!D1422=0,"",Import!D1422)</f>
        <v/>
      </c>
      <c r="C48" s="38" t="str">
        <f>IF(Import!E1422=0,"",Import!E1422)</f>
        <v/>
      </c>
      <c r="D48" s="44" t="str">
        <f t="shared" si="18"/>
        <v/>
      </c>
      <c r="E48" s="38" t="str">
        <f>IF(Import!I1422=0,"",Import!I1422)</f>
        <v/>
      </c>
      <c r="F48" s="38" t="str">
        <f>IF(Import!J1422="","",Import!J1422)</f>
        <v/>
      </c>
      <c r="G48" s="38" t="str">
        <f>IF(Import!K1422="","",Import!K1422)</f>
        <v/>
      </c>
      <c r="H48" s="45" t="str">
        <f>IF(Import!L1422=0,"",Import!L1422)</f>
        <v/>
      </c>
      <c r="I48" s="38" t="str">
        <f>IF(Import!N1422=0,"",Import!N1422)</f>
        <v/>
      </c>
      <c r="J48" s="37"/>
      <c r="K48" s="46" t="str">
        <f>IF(Import!O1422=0,"",Import!O1422)</f>
        <v/>
      </c>
      <c r="L48" s="46" t="str">
        <f>IF(Import!P1422=0,"",Import!P1422)</f>
        <v/>
      </c>
      <c r="M48" s="60" t="str">
        <f>IF(L48&lt;&gt;"","Annulé",IF(Import!R1422=0,"",Import!R1422))</f>
        <v/>
      </c>
      <c r="N48" s="60" t="str">
        <f>IF(L48&lt;&gt;"","Annulé",IF(Import!S1422=0,"",Import!S1422))</f>
        <v/>
      </c>
      <c r="O48" s="60" t="str">
        <f>IF(N48="Annulé","Annulé",IF(Import!T1422=0,"",Import!T1422))</f>
        <v/>
      </c>
      <c r="P48" s="46" t="str">
        <f>IF(Import!U1422=0,"",Import!U1422)</f>
        <v/>
      </c>
      <c r="Q48" s="46" t="str">
        <f>IF(Import!W1422=0,"",Import!W1422)</f>
        <v/>
      </c>
      <c r="R48" s="46" t="str">
        <f>IF(Import!W1422=0,"",Import!W1422)</f>
        <v/>
      </c>
      <c r="S48" s="46" t="str">
        <f>IF(Import!X1422=0,"",Import!X1422)</f>
        <v/>
      </c>
      <c r="T48" s="46" t="str">
        <f>IF(Import!Y1422=0,"",Import!Y1422)</f>
        <v/>
      </c>
      <c r="U48" s="46" t="str">
        <f>IF(Import!Z1422=0,"",Import!Z1422)</f>
        <v/>
      </c>
      <c r="V48" s="46"/>
      <c r="W48" s="46" t="str">
        <f>IF(L48&lt;&gt;"","Annulé",IF(Import!AA1422=0,"",Import!AA1422))</f>
        <v/>
      </c>
      <c r="X48" s="46" t="str">
        <f>IF(L48&lt;&gt;"","Annulé",IF(Import!AB1422=0,IF(W48&lt;&gt;"","A receptionner",""),Import!AB1422))</f>
        <v/>
      </c>
      <c r="Y48" s="60" t="str">
        <f>IF(L48&lt;&gt;"","Annulé",IF(Import!AC1422=0,"",Import!AC1422))</f>
        <v/>
      </c>
      <c r="Z48" s="60" t="str">
        <f>IF(L48&lt;&gt;"","Annulé",IF(Import!AD1422=0,"",Import!AD1422))</f>
        <v/>
      </c>
      <c r="AA48" s="46" t="str">
        <f t="shared" si="19"/>
        <v/>
      </c>
      <c r="AB48" s="46"/>
      <c r="AC48" s="62"/>
    </row>
    <row r="49" spans="1:29" x14ac:dyDescent="0.3">
      <c r="A49" s="61" t="str">
        <f>IF(Import!A1423=0,"",Import!A1423=0)</f>
        <v/>
      </c>
      <c r="B49" s="38" t="str">
        <f>IF(Import!D1423=0,"",Import!D1423)</f>
        <v/>
      </c>
      <c r="C49" s="38" t="str">
        <f>IF(Import!E1423=0,"",Import!E1423)</f>
        <v/>
      </c>
      <c r="D49" s="44" t="str">
        <f t="shared" si="18"/>
        <v/>
      </c>
      <c r="E49" s="38" t="str">
        <f>IF(Import!I1423=0,"",Import!I1423)</f>
        <v/>
      </c>
      <c r="F49" s="38" t="str">
        <f>IF(Import!J1423="","",Import!J1423)</f>
        <v/>
      </c>
      <c r="G49" s="38" t="str">
        <f>IF(Import!K1423="","",Import!K1423)</f>
        <v/>
      </c>
      <c r="H49" s="45" t="str">
        <f>IF(Import!L1423=0,"",Import!L1423)</f>
        <v/>
      </c>
      <c r="I49" s="38" t="str">
        <f>IF(Import!N1423=0,"",Import!N1423)</f>
        <v/>
      </c>
      <c r="J49" s="37"/>
      <c r="K49" s="46" t="str">
        <f>IF(Import!O1423=0,"",Import!O1423)</f>
        <v/>
      </c>
      <c r="L49" s="46" t="str">
        <f>IF(Import!P1423=0,"",Import!P1423)</f>
        <v/>
      </c>
      <c r="M49" s="60" t="str">
        <f>IF(L49&lt;&gt;"","Annulé",IF(Import!R1423=0,"",Import!R1423))</f>
        <v/>
      </c>
      <c r="N49" s="60" t="str">
        <f>IF(L49&lt;&gt;"","Annulé",IF(Import!S1423=0,"",Import!S1423))</f>
        <v/>
      </c>
      <c r="O49" s="60" t="str">
        <f>IF(N49="Annulé","Annulé",IF(Import!T1423=0,"",Import!T1423))</f>
        <v/>
      </c>
      <c r="P49" s="46" t="str">
        <f>IF(Import!U1423=0,"",Import!U1423)</f>
        <v/>
      </c>
      <c r="Q49" s="46" t="str">
        <f>IF(Import!W1423=0,"",Import!W1423)</f>
        <v/>
      </c>
      <c r="R49" s="46" t="str">
        <f>IF(Import!W1423=0,"",Import!W1423)</f>
        <v/>
      </c>
      <c r="S49" s="46" t="str">
        <f>IF(Import!X1423=0,"",Import!X1423)</f>
        <v/>
      </c>
      <c r="T49" s="46" t="str">
        <f>IF(Import!Y1423=0,"",Import!Y1423)</f>
        <v/>
      </c>
      <c r="U49" s="46" t="str">
        <f>IF(Import!Z1423=0,"",Import!Z1423)</f>
        <v/>
      </c>
      <c r="V49" s="46"/>
      <c r="W49" s="46" t="str">
        <f>IF(L49&lt;&gt;"","Annulé",IF(Import!AA1423=0,"",Import!AA1423))</f>
        <v/>
      </c>
      <c r="X49" s="46" t="str">
        <f>IF(L49&lt;&gt;"","Annulé",IF(Import!AB1423=0,IF(W49&lt;&gt;"","A receptionner",""),Import!AB1423))</f>
        <v/>
      </c>
      <c r="Y49" s="60" t="str">
        <f>IF(L49&lt;&gt;"","Annulé",IF(Import!AC1423=0,"",Import!AC1423))</f>
        <v/>
      </c>
      <c r="Z49" s="60" t="str">
        <f>IF(L49&lt;&gt;"","Annulé",IF(Import!AD1423=0,"",Import!AD1423))</f>
        <v/>
      </c>
      <c r="AA49" s="46" t="str">
        <f t="shared" si="19"/>
        <v/>
      </c>
      <c r="AB49" s="46"/>
      <c r="AC49" s="62"/>
    </row>
    <row r="50" spans="1:29" x14ac:dyDescent="0.3">
      <c r="X50" s="46" t="str">
        <f>IF(L50&lt;&gt;"","Annulé",IF(Import!AB1424=0,IF(W50&lt;&gt;"","A receptionner",""),Import!AB1424))</f>
        <v/>
      </c>
    </row>
    <row r="51" spans="1:29" x14ac:dyDescent="0.3">
      <c r="X51" s="46" t="str">
        <f>IF(L51&lt;&gt;"","Annulé",IF(Import!AB1425=0,IF(W51&lt;&gt;"","A receptionner",""),Import!AB1425))</f>
        <v/>
      </c>
    </row>
    <row r="52" spans="1:29" x14ac:dyDescent="0.3">
      <c r="X52" s="46" t="str">
        <f>IF(L52&lt;&gt;"","Annulé",IF(Import!AB1426=0,IF(W52&lt;&gt;"","A receptionner",""),Import!AB1426))</f>
        <v/>
      </c>
    </row>
    <row r="53" spans="1:29" x14ac:dyDescent="0.3">
      <c r="X53" s="46" t="str">
        <f>IF(L53&lt;&gt;"","Annulé",IF(Import!AB1427=0,IF(W53&lt;&gt;"","A receptionner",""),Import!AB1427))</f>
        <v/>
      </c>
    </row>
  </sheetData>
  <autoFilter ref="A11:AC53" xr:uid="{1A449145-DE2B-45F1-AA94-879F01D63718}"/>
  <mergeCells count="97">
    <mergeCell ref="AJ2:AM8"/>
    <mergeCell ref="G2:J2"/>
    <mergeCell ref="AD2:AE8"/>
    <mergeCell ref="AF2:AF8"/>
    <mergeCell ref="AG2:AH8"/>
    <mergeCell ref="AI2:AI8"/>
    <mergeCell ref="BS2:BV8"/>
    <mergeCell ref="AN2:AN8"/>
    <mergeCell ref="AO2:AR8"/>
    <mergeCell ref="AS2:AT8"/>
    <mergeCell ref="AU2:AV8"/>
    <mergeCell ref="AW2:AZ8"/>
    <mergeCell ref="BA2:BD8"/>
    <mergeCell ref="BE2:BH8"/>
    <mergeCell ref="BI2:BI8"/>
    <mergeCell ref="BJ2:BM8"/>
    <mergeCell ref="BN2:BQ8"/>
    <mergeCell ref="BR2:BR8"/>
    <mergeCell ref="CZ2:DC8"/>
    <mergeCell ref="BW2:BW8"/>
    <mergeCell ref="BX2:CA8"/>
    <mergeCell ref="CB2:CB8"/>
    <mergeCell ref="CC2:CF8"/>
    <mergeCell ref="CG2:CJ8"/>
    <mergeCell ref="CK2:CK8"/>
    <mergeCell ref="CL2:CO8"/>
    <mergeCell ref="CP2:CS8"/>
    <mergeCell ref="CT2:CT8"/>
    <mergeCell ref="CU2:CX8"/>
    <mergeCell ref="CY2:CY8"/>
    <mergeCell ref="FK2:FN8"/>
    <mergeCell ref="EI2:EI8"/>
    <mergeCell ref="DD2:DE8"/>
    <mergeCell ref="DF2:DF8"/>
    <mergeCell ref="DG2:DJ8"/>
    <mergeCell ref="DK2:DK8"/>
    <mergeCell ref="DL2:DO8"/>
    <mergeCell ref="DP2:DQ8"/>
    <mergeCell ref="DR2:DR8"/>
    <mergeCell ref="DS2:DV8"/>
    <mergeCell ref="DW2:DZ8"/>
    <mergeCell ref="EA2:ED8"/>
    <mergeCell ref="EE2:EH8"/>
    <mergeCell ref="EY2:EY8"/>
    <mergeCell ref="EZ2:FC8"/>
    <mergeCell ref="FD2:FE8"/>
    <mergeCell ref="FF2:FI8"/>
    <mergeCell ref="FJ2:FJ8"/>
    <mergeCell ref="EJ2:EM8"/>
    <mergeCell ref="EN2:EO8"/>
    <mergeCell ref="EP2:EP8"/>
    <mergeCell ref="EQ2:ET8"/>
    <mergeCell ref="EU2:EX8"/>
    <mergeCell ref="GP2:GS8"/>
    <mergeCell ref="GT2:GU8"/>
    <mergeCell ref="GV2:GY8"/>
    <mergeCell ref="GZ2:GZ8"/>
    <mergeCell ref="FO2:FR8"/>
    <mergeCell ref="JG2:JG8"/>
    <mergeCell ref="IL2:IL8"/>
    <mergeCell ref="HE2:HE8"/>
    <mergeCell ref="HF2:HI8"/>
    <mergeCell ref="HJ2:HK8"/>
    <mergeCell ref="HL2:HO8"/>
    <mergeCell ref="HP2:HS8"/>
    <mergeCell ref="HT2:HT8"/>
    <mergeCell ref="HU2:HX8"/>
    <mergeCell ref="HY2:IB8"/>
    <mergeCell ref="IC2:IF8"/>
    <mergeCell ref="IG2:IG8"/>
    <mergeCell ref="IH2:IK8"/>
    <mergeCell ref="IM2:IP8"/>
    <mergeCell ref="IQ2:IT8"/>
    <mergeCell ref="IU2:IX8"/>
    <mergeCell ref="IY2:JB8"/>
    <mergeCell ref="JC2:JF8"/>
    <mergeCell ref="B3:B5"/>
    <mergeCell ref="G3:J3"/>
    <mergeCell ref="G4:J4"/>
    <mergeCell ref="AC4:AC6"/>
    <mergeCell ref="G5:J5"/>
    <mergeCell ref="G6:J6"/>
    <mergeCell ref="HA2:HD8"/>
    <mergeCell ref="FS2:FT8"/>
    <mergeCell ref="FU2:FX8"/>
    <mergeCell ref="FY2:GB8"/>
    <mergeCell ref="GC2:GF8"/>
    <mergeCell ref="GG2:GG8"/>
    <mergeCell ref="GH2:GK8"/>
    <mergeCell ref="GL2:GO8"/>
    <mergeCell ref="JY2:JY8"/>
    <mergeCell ref="JS2:JS8"/>
    <mergeCell ref="JT2:JW8"/>
    <mergeCell ref="JH2:JK8"/>
    <mergeCell ref="JL2:JO8"/>
    <mergeCell ref="JP2:JP8"/>
    <mergeCell ref="JQ2:JR8"/>
  </mergeCells>
  <phoneticPr fontId="1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1A43C-D12A-498A-92EA-BD7980BDCC79}">
  <sheetPr codeName="Feuil2"/>
  <dimension ref="C1:AA54"/>
  <sheetViews>
    <sheetView topLeftCell="A30" workbookViewId="0">
      <selection activeCell="Q50" sqref="Q50"/>
    </sheetView>
  </sheetViews>
  <sheetFormatPr baseColWidth="10" defaultRowHeight="14.4" x14ac:dyDescent="0.3"/>
  <cols>
    <col min="2" max="2" width="2.77734375" customWidth="1"/>
    <col min="3" max="3" width="28.77734375" customWidth="1"/>
    <col min="4" max="4" width="15" customWidth="1"/>
    <col min="5" max="5" width="9.44140625" customWidth="1"/>
    <col min="6" max="6" width="6.77734375" customWidth="1"/>
    <col min="7" max="7" width="8.33203125" customWidth="1"/>
    <col min="8" max="8" width="2.88671875" customWidth="1"/>
    <col min="9" max="9" width="2.77734375" customWidth="1"/>
    <col min="10" max="10" width="8.33203125" customWidth="1"/>
    <col min="11" max="11" width="2.88671875" customWidth="1"/>
    <col min="12" max="12" width="2.77734375" customWidth="1"/>
    <col min="13" max="13" width="8.33203125" customWidth="1"/>
    <col min="14" max="14" width="2.88671875" customWidth="1"/>
    <col min="15" max="15" width="2.77734375" customWidth="1"/>
    <col min="16" max="16" width="8.33203125" customWidth="1"/>
    <col min="17" max="17" width="2.88671875" customWidth="1"/>
    <col min="18" max="18" width="2.77734375" customWidth="1"/>
    <col min="19" max="19" width="8.33203125" customWidth="1"/>
    <col min="20" max="20" width="2.88671875" customWidth="1"/>
    <col min="21" max="21" width="2.77734375" customWidth="1"/>
    <col min="22" max="22" width="8.33203125" customWidth="1"/>
    <col min="23" max="24" width="2.88671875" customWidth="1"/>
    <col min="25" max="25" width="8.33203125" customWidth="1"/>
    <col min="26" max="26" width="2.88671875" customWidth="1"/>
    <col min="27" max="27" width="2.77734375" customWidth="1"/>
  </cols>
  <sheetData>
    <row r="1" spans="3:27" x14ac:dyDescent="0.3">
      <c r="G1" s="282" t="s">
        <v>147</v>
      </c>
      <c r="H1" s="282"/>
      <c r="I1" s="282"/>
      <c r="J1" s="282" t="s">
        <v>148</v>
      </c>
      <c r="K1" s="282"/>
      <c r="L1" s="282"/>
      <c r="M1" s="282" t="s">
        <v>149</v>
      </c>
      <c r="N1" s="282"/>
      <c r="O1" s="282"/>
      <c r="P1" s="282" t="s">
        <v>150</v>
      </c>
      <c r="Q1" s="282"/>
      <c r="R1" s="282"/>
      <c r="S1" s="282" t="s">
        <v>151</v>
      </c>
      <c r="T1" s="282"/>
      <c r="U1" s="282"/>
      <c r="V1" s="282" t="s">
        <v>152</v>
      </c>
      <c r="W1" s="282"/>
      <c r="X1" s="282"/>
      <c r="Y1" s="282" t="s">
        <v>165</v>
      </c>
      <c r="Z1" s="282"/>
      <c r="AA1" s="282"/>
    </row>
    <row r="2" spans="3:27" ht="14.4" customHeight="1" x14ac:dyDescent="0.3">
      <c r="G2" s="281" t="s">
        <v>169</v>
      </c>
      <c r="H2" s="281" t="s">
        <v>110</v>
      </c>
      <c r="I2" s="281"/>
      <c r="J2" s="281" t="s">
        <v>170</v>
      </c>
      <c r="K2" s="281" t="s">
        <v>114</v>
      </c>
      <c r="L2" s="281"/>
      <c r="M2" s="281" t="s">
        <v>171</v>
      </c>
      <c r="N2" s="281" t="s">
        <v>117</v>
      </c>
      <c r="O2" s="281"/>
      <c r="P2" s="281" t="s">
        <v>173</v>
      </c>
      <c r="Q2" s="281" t="s">
        <v>120</v>
      </c>
      <c r="R2" s="281"/>
      <c r="S2" s="281" t="s">
        <v>172</v>
      </c>
      <c r="T2" s="281" t="s">
        <v>123</v>
      </c>
      <c r="U2" s="281"/>
      <c r="V2" s="281" t="s">
        <v>174</v>
      </c>
      <c r="W2" s="281" t="s">
        <v>126</v>
      </c>
      <c r="X2" s="281"/>
      <c r="Y2" s="281" t="s">
        <v>175</v>
      </c>
      <c r="Z2" s="281" t="s">
        <v>176</v>
      </c>
      <c r="AA2" s="281"/>
    </row>
    <row r="3" spans="3:27" x14ac:dyDescent="0.3"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81"/>
      <c r="X3" s="281"/>
      <c r="Y3" s="281"/>
      <c r="Z3" s="281"/>
      <c r="AA3" s="281"/>
    </row>
    <row r="4" spans="3:27" x14ac:dyDescent="0.3">
      <c r="G4" s="281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</row>
    <row r="5" spans="3:27" x14ac:dyDescent="0.3">
      <c r="G5" s="281"/>
      <c r="H5" s="281"/>
      <c r="I5" s="281"/>
      <c r="J5" s="281"/>
      <c r="K5" s="281"/>
      <c r="L5" s="281"/>
      <c r="M5" s="281"/>
      <c r="N5" s="281"/>
      <c r="O5" s="281"/>
      <c r="P5" s="281"/>
      <c r="Q5" s="281"/>
      <c r="R5" s="281"/>
      <c r="S5" s="281"/>
      <c r="T5" s="281"/>
      <c r="U5" s="281"/>
      <c r="V5" s="281"/>
      <c r="W5" s="281"/>
      <c r="X5" s="281"/>
      <c r="Y5" s="281"/>
      <c r="Z5" s="281"/>
      <c r="AA5" s="281"/>
    </row>
    <row r="6" spans="3:27" x14ac:dyDescent="0.3"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  <c r="T6" s="281"/>
      <c r="U6" s="281"/>
      <c r="V6" s="281"/>
      <c r="W6" s="281"/>
      <c r="X6" s="281"/>
      <c r="Y6" s="281"/>
      <c r="Z6" s="281"/>
      <c r="AA6" s="281"/>
    </row>
    <row r="7" spans="3:27" x14ac:dyDescent="0.3">
      <c r="G7" s="281"/>
      <c r="H7" s="281"/>
      <c r="I7" s="281"/>
      <c r="J7" s="281"/>
      <c r="K7" s="281"/>
      <c r="L7" s="281"/>
      <c r="M7" s="281"/>
      <c r="N7" s="281"/>
      <c r="O7" s="281"/>
      <c r="P7" s="281"/>
      <c r="Q7" s="281"/>
      <c r="R7" s="281"/>
      <c r="S7" s="281"/>
      <c r="T7" s="281"/>
      <c r="U7" s="281"/>
      <c r="V7" s="281"/>
      <c r="W7" s="281"/>
      <c r="X7" s="281"/>
      <c r="Y7" s="281"/>
      <c r="Z7" s="281"/>
      <c r="AA7" s="281"/>
    </row>
    <row r="8" spans="3:27" x14ac:dyDescent="0.3">
      <c r="C8" s="206" t="s">
        <v>52</v>
      </c>
      <c r="D8" s="206" t="s">
        <v>177</v>
      </c>
      <c r="E8" s="206" t="s">
        <v>178</v>
      </c>
      <c r="F8" s="206" t="s">
        <v>179</v>
      </c>
      <c r="G8" s="202"/>
      <c r="H8" s="203"/>
      <c r="I8" s="204"/>
      <c r="J8" s="205"/>
      <c r="K8" s="203"/>
      <c r="L8" s="204"/>
      <c r="M8" s="205"/>
      <c r="N8" s="203"/>
      <c r="O8" s="204"/>
      <c r="P8" s="205"/>
      <c r="Q8" s="203"/>
      <c r="R8" s="204"/>
      <c r="S8" s="205"/>
      <c r="T8" s="203"/>
      <c r="U8" s="204"/>
      <c r="V8" s="205"/>
      <c r="W8" s="203"/>
      <c r="X8" s="204"/>
      <c r="Y8" s="205"/>
      <c r="Z8" s="203"/>
      <c r="AA8" s="204"/>
    </row>
    <row r="9" spans="3:27" x14ac:dyDescent="0.3">
      <c r="C9" s="37" t="str">
        <f>Tableau!B12</f>
        <v>1</v>
      </c>
      <c r="D9" s="37" t="str">
        <f>Tableau!G12</f>
        <v/>
      </c>
      <c r="E9" s="190" t="str">
        <f>Brut!N12</f>
        <v>Annulé</v>
      </c>
      <c r="F9" s="190" t="str">
        <f>IF(Tableau!W12="Annulé","Annulé",IF(Tableau!W12="Pas ouvert","Stock",IF(Tableau!X12="En cours","En cours",IF(Tableau!X12="","","Livré"))))</f>
        <v>Annulé</v>
      </c>
      <c r="G9" s="201" t="str">
        <f>IFERROR($E9*15%,"")</f>
        <v/>
      </c>
      <c r="H9" s="195" t="str">
        <f>Tableau!AD12</f>
        <v/>
      </c>
      <c r="I9" s="197" t="str">
        <f>Tableau!AE12</f>
        <v/>
      </c>
      <c r="J9" s="200" t="str">
        <f>IFERROR($E9*10%,"")</f>
        <v/>
      </c>
      <c r="K9" s="195" t="str">
        <f>IF(Import!AI2&lt;&gt;"",Tableau!AO12,IF(Tableau!AQ12="","",Tableau!AQ12))</f>
        <v/>
      </c>
      <c r="L9" s="198" t="str">
        <f>Tableau!AP12</f>
        <v/>
      </c>
      <c r="M9" s="200" t="str">
        <f>IFERROR($E9*15%,"")</f>
        <v/>
      </c>
      <c r="N9" s="195" t="str">
        <f>IF(Import!AM2&lt;&gt;"",Tableau!BJ12,IF(Tableau!BL12="","",Tableau!BL12))</f>
        <v/>
      </c>
      <c r="O9" s="198" t="str">
        <f>Tableau!BK12</f>
        <v/>
      </c>
      <c r="P9" s="200" t="str">
        <f>IFERROR($E9*20%,"")</f>
        <v/>
      </c>
      <c r="Q9" s="195" t="str">
        <f>IF(Import!AQ2&lt;&gt;"",Tableau!CC12,IF(Tableau!CE12="","",Tableau!CE12))</f>
        <v/>
      </c>
      <c r="R9" s="198" t="str">
        <f>Tableau!CD12</f>
        <v/>
      </c>
      <c r="S9" s="200" t="str">
        <f>IFERROR($E9*15%,"")</f>
        <v/>
      </c>
      <c r="T9" s="195" t="str">
        <f>IF(Import!AU2&lt;&gt;"",Tableau!EJ12,IF(Tableau!EL12="","",Tableau!EL12))</f>
        <v/>
      </c>
      <c r="U9" s="198" t="str">
        <f>Tableau!EK12</f>
        <v/>
      </c>
      <c r="V9" s="200" t="str">
        <f>IFERROR($E9*20%,"")</f>
        <v/>
      </c>
      <c r="W9" s="195" t="str">
        <f>IF(Import!AY2&lt;&gt;"",Tableau!IH12,IF(Tableau!IJ12="","",Tableau!IJ12))</f>
        <v/>
      </c>
      <c r="X9" s="198" t="str">
        <f>Tableau!II12</f>
        <v/>
      </c>
      <c r="Y9" s="200" t="str">
        <f>IFERROR($E9*5%,"")</f>
        <v/>
      </c>
      <c r="Z9" s="195" t="str">
        <f>Tableau!JQ12</f>
        <v/>
      </c>
      <c r="AA9" s="198" t="str">
        <f>Tableau!JR12</f>
        <v/>
      </c>
    </row>
    <row r="10" spans="3:27" x14ac:dyDescent="0.3">
      <c r="C10" s="37" t="str">
        <f>Tableau!B13</f>
        <v>2</v>
      </c>
      <c r="D10" s="37" t="str">
        <f>Tableau!G13</f>
        <v/>
      </c>
      <c r="E10" s="190">
        <f>Brut!N13</f>
        <v>100000</v>
      </c>
      <c r="F10" s="190" t="str">
        <f>IF(Tableau!W13="Annulé","Annulé",IF(Tableau!W13="Pas ouvert","Stock",IF(Tableau!X13="En cours","En cours",IF(Tableau!X13="","","Livré"))))</f>
        <v>Livré</v>
      </c>
      <c r="G10" s="201">
        <f>IFERROR($E10*15%,"")</f>
        <v>15000</v>
      </c>
      <c r="H10" s="196">
        <f>Tableau!AD13</f>
        <v>25</v>
      </c>
      <c r="I10" s="120">
        <f>Tableau!AE13</f>
        <v>2017</v>
      </c>
      <c r="J10" s="200">
        <f>IFERROR($E10*10%,"")</f>
        <v>10000</v>
      </c>
      <c r="K10" s="196">
        <f>IF(Import!AI3&lt;&gt;"",Tableau!AO13,IF(Tableau!AQ13="","",Tableau!AQ13))</f>
        <v>25</v>
      </c>
      <c r="L10" s="199">
        <f>Tableau!AP13</f>
        <v>2017</v>
      </c>
      <c r="M10" s="200">
        <f>IFERROR($E10*15%,"")</f>
        <v>15000</v>
      </c>
      <c r="N10" s="196">
        <f>IF(Import!AM3&lt;&gt;"",Tableau!BJ13,IF(Tableau!BL13="","",Tableau!BL13))</f>
        <v>36</v>
      </c>
      <c r="O10" s="199">
        <f>Tableau!BK13</f>
        <v>2017</v>
      </c>
      <c r="P10" s="200">
        <f>IFERROR($E10*20%,"")</f>
        <v>20000</v>
      </c>
      <c r="Q10" s="196">
        <f>IF(Import!AQ3&lt;&gt;"",Tableau!CC13,IF(Tableau!CE13="","",Tableau!CE13))</f>
        <v>41</v>
      </c>
      <c r="R10" s="199">
        <f>Tableau!CD13</f>
        <v>2017</v>
      </c>
      <c r="S10" s="200">
        <f>IFERROR($E10*15%,"")</f>
        <v>15000</v>
      </c>
      <c r="T10" s="196">
        <f>IF(Import!AU3&lt;&gt;"",Tableau!EJ13,IF(Tableau!EL13="","",Tableau!EL13))</f>
        <v>3</v>
      </c>
      <c r="U10" s="199">
        <f>Tableau!EK13</f>
        <v>2018</v>
      </c>
      <c r="V10" s="200">
        <f>IFERROR($E10*20%,"")</f>
        <v>20000</v>
      </c>
      <c r="W10" s="196">
        <f>IF(Import!AY3&lt;&gt;"",Tableau!IH13,IF(Tableau!IJ13="","",Tableau!IJ13))</f>
        <v>20</v>
      </c>
      <c r="X10" s="199">
        <f>Tableau!II13</f>
        <v>2018</v>
      </c>
      <c r="Y10" s="200">
        <f>IFERROR($E10*5%,"")</f>
        <v>5000</v>
      </c>
      <c r="Z10" s="196">
        <f>Tableau!JQ13</f>
        <v>23</v>
      </c>
      <c r="AA10" s="199">
        <f>Tableau!JR13</f>
        <v>2018</v>
      </c>
    </row>
    <row r="11" spans="3:27" x14ac:dyDescent="0.3">
      <c r="C11" s="37" t="str">
        <f>Tableau!B14</f>
        <v>3</v>
      </c>
      <c r="D11" s="37" t="str">
        <f>Tableau!G14</f>
        <v/>
      </c>
      <c r="E11" s="190" t="str">
        <f>Brut!N14</f>
        <v>Annulé</v>
      </c>
      <c r="F11" s="190" t="str">
        <f>IF(Tableau!W14="Annulé","Annulé",IF(Tableau!W14="Pas ouvert","Stock",IF(Tableau!X14="En cours","En cours",IF(Tableau!X14="","","Livré"))))</f>
        <v>Annulé</v>
      </c>
      <c r="G11" s="201" t="str">
        <f t="shared" ref="G11:G43" si="0">IFERROR($E11*15%,"")</f>
        <v/>
      </c>
      <c r="H11" s="196" t="str">
        <f>Tableau!AD14</f>
        <v/>
      </c>
      <c r="I11" s="120" t="str">
        <f>Tableau!AE14</f>
        <v/>
      </c>
      <c r="J11" s="200" t="str">
        <f t="shared" ref="J11:J43" si="1">IFERROR($E11*10%,"")</f>
        <v/>
      </c>
      <c r="K11" s="196" t="str">
        <f>IF(Import!AI4&lt;&gt;"",Tableau!AO14,IF(Tableau!AQ14="","",Tableau!AQ14))</f>
        <v/>
      </c>
      <c r="L11" s="199" t="str">
        <f>Tableau!AP14</f>
        <v/>
      </c>
      <c r="M11" s="200" t="str">
        <f t="shared" ref="M11:M43" si="2">IFERROR($E11*15%,"")</f>
        <v/>
      </c>
      <c r="N11" s="196" t="str">
        <f>IF(Import!AM4&lt;&gt;"",Tableau!BJ14,IF(Tableau!BL14="","",Tableau!BL14))</f>
        <v/>
      </c>
      <c r="O11" s="199" t="str">
        <f>Tableau!BK14</f>
        <v/>
      </c>
      <c r="P11" s="200" t="str">
        <f t="shared" ref="P11:P43" si="3">IFERROR($E11*20%,"")</f>
        <v/>
      </c>
      <c r="Q11" s="196" t="str">
        <f>IF(Import!AQ4&lt;&gt;"",Tableau!CC14,IF(Tableau!CE14="","",Tableau!CE14))</f>
        <v/>
      </c>
      <c r="R11" s="199" t="str">
        <f>Tableau!CD14</f>
        <v/>
      </c>
      <c r="S11" s="200" t="str">
        <f t="shared" ref="S11:S43" si="4">IFERROR($E11*15%,"")</f>
        <v/>
      </c>
      <c r="T11" s="196" t="str">
        <f>IF(Import!AU4&lt;&gt;"",Tableau!EJ14,IF(Tableau!EL14="","",Tableau!EL14))</f>
        <v/>
      </c>
      <c r="U11" s="199" t="str">
        <f>Tableau!EK14</f>
        <v/>
      </c>
      <c r="V11" s="200" t="str">
        <f t="shared" ref="V11:V43" si="5">IFERROR($E11*20%,"")</f>
        <v/>
      </c>
      <c r="W11" s="196" t="str">
        <f>IF(Import!AY4&lt;&gt;"",Tableau!IH14,IF(Tableau!IJ14="","",Tableau!IJ14))</f>
        <v/>
      </c>
      <c r="X11" s="199" t="str">
        <f>Tableau!II14</f>
        <v/>
      </c>
      <c r="Y11" s="200" t="str">
        <f t="shared" ref="Y11:Y43" si="6">IFERROR($E11*5%,"")</f>
        <v/>
      </c>
      <c r="Z11" s="196" t="str">
        <f>Tableau!JQ14</f>
        <v/>
      </c>
      <c r="AA11" s="199" t="str">
        <f>Tableau!JR14</f>
        <v/>
      </c>
    </row>
    <row r="12" spans="3:27" x14ac:dyDescent="0.3">
      <c r="C12" s="37" t="str">
        <f>Tableau!B15</f>
        <v>4</v>
      </c>
      <c r="D12" s="37" t="str">
        <f>Tableau!G15</f>
        <v/>
      </c>
      <c r="E12" s="190">
        <f>Brut!N15</f>
        <v>100000</v>
      </c>
      <c r="F12" s="190" t="str">
        <f>IF(Tableau!W15="Annulé","Annulé",IF(Tableau!W15="Pas ouvert","Stock",IF(Tableau!X15="En cours","En cours",IF(Tableau!X15="","","Livré"))))</f>
        <v>Stock</v>
      </c>
      <c r="G12" s="201">
        <f t="shared" si="0"/>
        <v>15000</v>
      </c>
      <c r="H12" s="196" t="str">
        <f>Tableau!AD15</f>
        <v/>
      </c>
      <c r="I12" s="120" t="str">
        <f>Tableau!AE15</f>
        <v/>
      </c>
      <c r="J12" s="200">
        <f t="shared" si="1"/>
        <v>10000</v>
      </c>
      <c r="K12" s="196" t="str">
        <f>IF(Import!AI5&lt;&gt;"",Tableau!AO15,IF(Tableau!AQ15="","",Tableau!AQ15))</f>
        <v/>
      </c>
      <c r="L12" s="199" t="str">
        <f>Tableau!AP15</f>
        <v/>
      </c>
      <c r="M12" s="200">
        <f t="shared" si="2"/>
        <v>15000</v>
      </c>
      <c r="N12" s="196" t="str">
        <f>IF(Import!AM5&lt;&gt;"",Tableau!BJ15,IF(Tableau!BL15="","",Tableau!BL15))</f>
        <v/>
      </c>
      <c r="O12" s="199" t="str">
        <f>Tableau!BK15</f>
        <v/>
      </c>
      <c r="P12" s="200">
        <f t="shared" si="3"/>
        <v>20000</v>
      </c>
      <c r="Q12" s="196" t="str">
        <f>IF(Import!AQ5&lt;&gt;"",Tableau!CC15,IF(Tableau!CE15="","",Tableau!CE15))</f>
        <v/>
      </c>
      <c r="R12" s="199" t="str">
        <f>Tableau!CD15</f>
        <v/>
      </c>
      <c r="S12" s="200">
        <f t="shared" si="4"/>
        <v>15000</v>
      </c>
      <c r="T12" s="196" t="str">
        <f>IF(Import!AU5&lt;&gt;"",Tableau!EJ15,IF(Tableau!EL15="","",Tableau!EL15))</f>
        <v/>
      </c>
      <c r="U12" s="199" t="str">
        <f>Tableau!EK15</f>
        <v/>
      </c>
      <c r="V12" s="200">
        <f t="shared" si="5"/>
        <v>20000</v>
      </c>
      <c r="W12" s="196" t="str">
        <f>IF(Import!AY5&lt;&gt;"",Tableau!IH15,IF(Tableau!IJ15="","",Tableau!IJ15))</f>
        <v/>
      </c>
      <c r="X12" s="199" t="str">
        <f>Tableau!II15</f>
        <v/>
      </c>
      <c r="Y12" s="200">
        <f t="shared" si="6"/>
        <v>5000</v>
      </c>
      <c r="Z12" s="196" t="str">
        <f>Tableau!JQ15</f>
        <v/>
      </c>
      <c r="AA12" s="199" t="str">
        <f>Tableau!JR15</f>
        <v/>
      </c>
    </row>
    <row r="13" spans="3:27" x14ac:dyDescent="0.3">
      <c r="C13" s="37" t="str">
        <f>Tableau!B16</f>
        <v>5</v>
      </c>
      <c r="D13" s="37" t="str">
        <f>Tableau!G16</f>
        <v/>
      </c>
      <c r="E13" s="190">
        <f>Brut!N16</f>
        <v>100000</v>
      </c>
      <c r="F13" s="190" t="str">
        <f>IF(Tableau!W16="Annulé","Annulé",IF(Tableau!W16="Pas ouvert","Stock",IF(Tableau!X16="En cours","En cours",IF(Tableau!X16="","","Livré"))))</f>
        <v>Livré</v>
      </c>
      <c r="G13" s="201">
        <f t="shared" si="0"/>
        <v>15000</v>
      </c>
      <c r="H13" s="196">
        <f>Tableau!AD16</f>
        <v>51</v>
      </c>
      <c r="I13" s="120">
        <f>Tableau!AE16</f>
        <v>2016</v>
      </c>
      <c r="J13" s="200">
        <f t="shared" si="1"/>
        <v>10000</v>
      </c>
      <c r="K13" s="196">
        <f>IF(Import!AI6&lt;&gt;"",Tableau!AO16,IF(Tableau!AQ16="","",Tableau!AQ16))</f>
        <v>1</v>
      </c>
      <c r="L13" s="199">
        <f>Tableau!AP16</f>
        <v>2017</v>
      </c>
      <c r="M13" s="200">
        <f t="shared" si="2"/>
        <v>15000</v>
      </c>
      <c r="N13" s="196">
        <f>IF(Import!AM6&lt;&gt;"",Tableau!BJ16,IF(Tableau!BL16="","",Tableau!BL16))</f>
        <v>10</v>
      </c>
      <c r="O13" s="199">
        <f>Tableau!BK16</f>
        <v>2017</v>
      </c>
      <c r="P13" s="200">
        <f t="shared" si="3"/>
        <v>20000</v>
      </c>
      <c r="Q13" s="196">
        <f>IF(Import!AQ6&lt;&gt;"",Tableau!CC16,IF(Tableau!CE16="","",Tableau!CE16))</f>
        <v>12</v>
      </c>
      <c r="R13" s="199">
        <f>Tableau!CD16</f>
        <v>2017</v>
      </c>
      <c r="S13" s="200">
        <f t="shared" si="4"/>
        <v>15000</v>
      </c>
      <c r="T13" s="196">
        <f>IF(Import!AU6&lt;&gt;"",Tableau!EJ16,IF(Tableau!EL16="","",Tableau!EL16))</f>
        <v>20</v>
      </c>
      <c r="U13" s="199">
        <f>Tableau!EK16</f>
        <v>2017</v>
      </c>
      <c r="V13" s="200">
        <f t="shared" si="5"/>
        <v>20000</v>
      </c>
      <c r="W13" s="196">
        <f>IF(Import!AY6&lt;&gt;"",Tableau!IH16,IF(Tableau!IJ16="","",Tableau!IJ16))</f>
        <v>27</v>
      </c>
      <c r="X13" s="199">
        <f>Tableau!II16</f>
        <v>2017</v>
      </c>
      <c r="Y13" s="200">
        <f t="shared" si="6"/>
        <v>5000</v>
      </c>
      <c r="Z13" s="196">
        <f>Tableau!JQ16</f>
        <v>30</v>
      </c>
      <c r="AA13" s="199">
        <f>Tableau!JR16</f>
        <v>2017</v>
      </c>
    </row>
    <row r="14" spans="3:27" x14ac:dyDescent="0.3">
      <c r="C14" s="37" t="str">
        <f>Tableau!B17</f>
        <v>6</v>
      </c>
      <c r="D14" s="37" t="str">
        <f>Tableau!G17</f>
        <v/>
      </c>
      <c r="E14" s="190">
        <f>Brut!N17</f>
        <v>100000</v>
      </c>
      <c r="F14" s="190" t="str">
        <f>IF(Tableau!W17="Annulé","Annulé",IF(Tableau!W17="Pas ouvert","Stock",IF(Tableau!X17="En cours","En cours",IF(Tableau!X17="","","Livré"))))</f>
        <v>Livré</v>
      </c>
      <c r="G14" s="201">
        <f t="shared" si="0"/>
        <v>15000</v>
      </c>
      <c r="H14" s="196">
        <f>Tableau!AD17</f>
        <v>15</v>
      </c>
      <c r="I14" s="120">
        <f>Tableau!AE17</f>
        <v>2018</v>
      </c>
      <c r="J14" s="200">
        <f t="shared" si="1"/>
        <v>10000</v>
      </c>
      <c r="K14" s="196">
        <f>IF(Import!AI7&lt;&gt;"",Tableau!AO17,IF(Tableau!AQ17="","",Tableau!AQ17))</f>
        <v>19</v>
      </c>
      <c r="L14" s="199">
        <f>Tableau!AP17</f>
        <v>2018</v>
      </c>
      <c r="M14" s="200">
        <f t="shared" si="2"/>
        <v>15000</v>
      </c>
      <c r="N14" s="196">
        <f>IF(Import!AM7&lt;&gt;"",Tableau!BJ17,IF(Tableau!BL17="","",Tableau!BL17))</f>
        <v>27</v>
      </c>
      <c r="O14" s="199">
        <f>Tableau!BK17</f>
        <v>2018</v>
      </c>
      <c r="P14" s="200">
        <f t="shared" si="3"/>
        <v>20000</v>
      </c>
      <c r="Q14" s="196">
        <f>IF(Import!AQ7&lt;&gt;"",Tableau!CC17,IF(Tableau!CE17="","",Tableau!CE17))</f>
        <v>31</v>
      </c>
      <c r="R14" s="199">
        <f>Tableau!CD17</f>
        <v>2018</v>
      </c>
      <c r="S14" s="200">
        <f t="shared" si="4"/>
        <v>15000</v>
      </c>
      <c r="T14" s="196">
        <f>IF(Import!AU7&lt;&gt;"",Tableau!EJ17,IF(Tableau!EL17="","",Tableau!EL17))</f>
        <v>42</v>
      </c>
      <c r="U14" s="199">
        <f>Tableau!EK17</f>
        <v>2018</v>
      </c>
      <c r="V14" s="200">
        <f t="shared" si="5"/>
        <v>20000</v>
      </c>
      <c r="W14" s="196">
        <f>IF(Import!AY7&lt;&gt;"",Tableau!IH17,IF(Tableau!IJ17="","",Tableau!IJ17))</f>
        <v>3</v>
      </c>
      <c r="X14" s="199">
        <f>Tableau!II17</f>
        <v>2019</v>
      </c>
      <c r="Y14" s="200">
        <f t="shared" si="6"/>
        <v>5000</v>
      </c>
      <c r="Z14" s="196">
        <f>Tableau!JQ17</f>
        <v>6</v>
      </c>
      <c r="AA14" s="199">
        <f>Tableau!JR17</f>
        <v>2019</v>
      </c>
    </row>
    <row r="15" spans="3:27" x14ac:dyDescent="0.3">
      <c r="C15" s="37" t="str">
        <f>Tableau!B18</f>
        <v>7</v>
      </c>
      <c r="D15" s="37" t="str">
        <f>Tableau!G18</f>
        <v/>
      </c>
      <c r="E15" s="190">
        <f>Brut!N18</f>
        <v>100000</v>
      </c>
      <c r="F15" s="190" t="str">
        <f>IF(Tableau!W18="Annulé","Annulé",IF(Tableau!W18="Pas ouvert","Stock",IF(Tableau!X18="En cours","En cours",IF(Tableau!X18="","","Livré"))))</f>
        <v>Livré</v>
      </c>
      <c r="G15" s="201">
        <f t="shared" si="0"/>
        <v>15000</v>
      </c>
      <c r="H15" s="196">
        <f>Tableau!AD18</f>
        <v>47</v>
      </c>
      <c r="I15" s="120">
        <f>Tableau!AE18</f>
        <v>2017</v>
      </c>
      <c r="J15" s="200">
        <f t="shared" si="1"/>
        <v>10000</v>
      </c>
      <c r="K15" s="196">
        <f>IF(Import!AI8&lt;&gt;"",Tableau!AO18,IF(Tableau!AQ18="","",Tableau!AQ18))</f>
        <v>47</v>
      </c>
      <c r="L15" s="199">
        <f>Tableau!AP18</f>
        <v>2017</v>
      </c>
      <c r="M15" s="200">
        <f t="shared" si="2"/>
        <v>15000</v>
      </c>
      <c r="N15" s="196">
        <f>IF(Import!AM8&lt;&gt;"",Tableau!BJ18,IF(Tableau!BL18="","",Tableau!BL18))</f>
        <v>9</v>
      </c>
      <c r="O15" s="199">
        <f>Tableau!BK18</f>
        <v>2018</v>
      </c>
      <c r="P15" s="200">
        <f t="shared" si="3"/>
        <v>20000</v>
      </c>
      <c r="Q15" s="196">
        <f>IF(Import!AQ8&lt;&gt;"",Tableau!CC18,IF(Tableau!CE18="","",Tableau!CE18))</f>
        <v>11</v>
      </c>
      <c r="R15" s="199">
        <f>Tableau!CD18</f>
        <v>2018</v>
      </c>
      <c r="S15" s="200">
        <f t="shared" si="4"/>
        <v>15000</v>
      </c>
      <c r="T15" s="196">
        <f>IF(Import!AU8&lt;&gt;"",Tableau!EJ18,IF(Tableau!EL18="","",Tableau!EL18))</f>
        <v>24</v>
      </c>
      <c r="U15" s="199">
        <f>Tableau!EK18</f>
        <v>2018</v>
      </c>
      <c r="V15" s="200">
        <f t="shared" si="5"/>
        <v>20000</v>
      </c>
      <c r="W15" s="196">
        <f>IF(Import!AY8&lt;&gt;"",Tableau!IH18,IF(Tableau!IJ18="","",Tableau!IJ18))</f>
        <v>35</v>
      </c>
      <c r="X15" s="199">
        <f>Tableau!II18</f>
        <v>2018</v>
      </c>
      <c r="Y15" s="200">
        <f t="shared" si="6"/>
        <v>5000</v>
      </c>
      <c r="Z15" s="196">
        <f>Tableau!JQ18</f>
        <v>39</v>
      </c>
      <c r="AA15" s="199">
        <f>Tableau!JR18</f>
        <v>2018</v>
      </c>
    </row>
    <row r="16" spans="3:27" x14ac:dyDescent="0.3">
      <c r="C16" s="37" t="str">
        <f>Tableau!B19</f>
        <v>8</v>
      </c>
      <c r="D16" s="37" t="str">
        <f>Tableau!G19</f>
        <v/>
      </c>
      <c r="E16" s="190" t="str">
        <f>Brut!N19</f>
        <v>Annulé</v>
      </c>
      <c r="F16" s="190" t="str">
        <f>IF(Tableau!W19="Annulé","Annulé",IF(Tableau!W19="Pas ouvert","Stock",IF(Tableau!X19="En cours","En cours",IF(Tableau!X19="","","Livré"))))</f>
        <v>Annulé</v>
      </c>
      <c r="G16" s="201" t="str">
        <f t="shared" si="0"/>
        <v/>
      </c>
      <c r="H16" s="196" t="str">
        <f>Tableau!AD19</f>
        <v/>
      </c>
      <c r="I16" s="120" t="str">
        <f>Tableau!AE19</f>
        <v/>
      </c>
      <c r="J16" s="200" t="str">
        <f t="shared" si="1"/>
        <v/>
      </c>
      <c r="K16" s="196" t="str">
        <f>IF(Import!AI9&lt;&gt;"",Tableau!AO19,IF(Tableau!AQ19="","",Tableau!AQ19))</f>
        <v/>
      </c>
      <c r="L16" s="199" t="str">
        <f>Tableau!AP19</f>
        <v/>
      </c>
      <c r="M16" s="200" t="str">
        <f t="shared" si="2"/>
        <v/>
      </c>
      <c r="N16" s="196" t="str">
        <f>IF(Import!AM9&lt;&gt;"",Tableau!BJ19,IF(Tableau!BL19="","",Tableau!BL19))</f>
        <v/>
      </c>
      <c r="O16" s="199" t="str">
        <f>Tableau!BK19</f>
        <v/>
      </c>
      <c r="P16" s="200" t="str">
        <f t="shared" si="3"/>
        <v/>
      </c>
      <c r="Q16" s="196" t="str">
        <f>IF(Import!AQ9&lt;&gt;"",Tableau!CC19,IF(Tableau!CE19="","",Tableau!CE19))</f>
        <v/>
      </c>
      <c r="R16" s="199" t="str">
        <f>Tableau!CD19</f>
        <v/>
      </c>
      <c r="S16" s="200" t="str">
        <f t="shared" si="4"/>
        <v/>
      </c>
      <c r="T16" s="196" t="str">
        <f>IF(Import!AU9&lt;&gt;"",Tableau!EJ19,IF(Tableau!EL19="","",Tableau!EL19))</f>
        <v/>
      </c>
      <c r="U16" s="199" t="str">
        <f>Tableau!EK19</f>
        <v/>
      </c>
      <c r="V16" s="200" t="str">
        <f t="shared" si="5"/>
        <v/>
      </c>
      <c r="W16" s="196" t="str">
        <f>IF(Import!AY9&lt;&gt;"",Tableau!IH19,IF(Tableau!IJ19="","",Tableau!IJ19))</f>
        <v/>
      </c>
      <c r="X16" s="199" t="str">
        <f>Tableau!II19</f>
        <v/>
      </c>
      <c r="Y16" s="200" t="str">
        <f t="shared" si="6"/>
        <v/>
      </c>
      <c r="Z16" s="196" t="str">
        <f>Tableau!JQ19</f>
        <v/>
      </c>
      <c r="AA16" s="199" t="str">
        <f>Tableau!JR19</f>
        <v/>
      </c>
    </row>
    <row r="17" spans="3:27" x14ac:dyDescent="0.3">
      <c r="C17" s="37" t="str">
        <f>Tableau!B20</f>
        <v>9</v>
      </c>
      <c r="D17" s="37" t="str">
        <f>Tableau!G20</f>
        <v/>
      </c>
      <c r="E17" s="190">
        <f>Brut!N20</f>
        <v>100000</v>
      </c>
      <c r="F17" s="190" t="str">
        <f>IF(Tableau!W20="Annulé","Annulé",IF(Tableau!W20="Pas ouvert","Stock",IF(Tableau!X20="En cours","En cours",IF(Tableau!X20="","","Livré"))))</f>
        <v>Livré</v>
      </c>
      <c r="G17" s="201">
        <f t="shared" si="0"/>
        <v>15000</v>
      </c>
      <c r="H17" s="196">
        <f>Tableau!AD20</f>
        <v>19</v>
      </c>
      <c r="I17" s="120">
        <f>Tableau!AE20</f>
        <v>2016</v>
      </c>
      <c r="J17" s="200">
        <f t="shared" si="1"/>
        <v>10000</v>
      </c>
      <c r="K17" s="196">
        <f>IF(Import!AI10&lt;&gt;"",Tableau!AO20,IF(Tableau!AQ20="","",Tableau!AQ20))</f>
        <v>22</v>
      </c>
      <c r="L17" s="199">
        <f>Tableau!AP20</f>
        <v>2016</v>
      </c>
      <c r="M17" s="200">
        <f t="shared" si="2"/>
        <v>15000</v>
      </c>
      <c r="N17" s="196">
        <f>IF(Import!AM10&lt;&gt;"",Tableau!BJ20,IF(Tableau!BL20="","",Tableau!BL20))</f>
        <v>26</v>
      </c>
      <c r="O17" s="199">
        <f>Tableau!BK20</f>
        <v>2016</v>
      </c>
      <c r="P17" s="200">
        <f t="shared" si="3"/>
        <v>20000</v>
      </c>
      <c r="Q17" s="196">
        <f>IF(Import!AQ10&lt;&gt;"",Tableau!CC20,IF(Tableau!CE20="","",Tableau!CE20))</f>
        <v>29</v>
      </c>
      <c r="R17" s="199">
        <f>Tableau!CD20</f>
        <v>2016</v>
      </c>
      <c r="S17" s="200">
        <f t="shared" si="4"/>
        <v>15000</v>
      </c>
      <c r="T17" s="196">
        <f>IF(Import!AU10&lt;&gt;"",Tableau!EJ20,IF(Tableau!EL20="","",Tableau!EL20))</f>
        <v>41</v>
      </c>
      <c r="U17" s="199">
        <f>Tableau!EK20</f>
        <v>2016</v>
      </c>
      <c r="V17" s="200">
        <f t="shared" si="5"/>
        <v>20000</v>
      </c>
      <c r="W17" s="196">
        <f>IF(Import!AY10&lt;&gt;"",Tableau!IH20,IF(Tableau!IJ20="","",Tableau!IJ20))</f>
        <v>8</v>
      </c>
      <c r="X17" s="199">
        <f>Tableau!II20</f>
        <v>2017</v>
      </c>
      <c r="Y17" s="200">
        <f t="shared" si="6"/>
        <v>5000</v>
      </c>
      <c r="Z17" s="196">
        <f>Tableau!JQ20</f>
        <v>12</v>
      </c>
      <c r="AA17" s="199">
        <f>Tableau!JR20</f>
        <v>2017</v>
      </c>
    </row>
    <row r="18" spans="3:27" x14ac:dyDescent="0.3">
      <c r="C18" s="37" t="str">
        <f>Tableau!B21</f>
        <v>10</v>
      </c>
      <c r="D18" s="37" t="str">
        <f>Tableau!G21</f>
        <v/>
      </c>
      <c r="E18" s="190">
        <f>Brut!N21</f>
        <v>100000</v>
      </c>
      <c r="F18" s="190" t="str">
        <f>IF(Tableau!W21="Annulé","Annulé",IF(Tableau!W21="Pas ouvert","Stock",IF(Tableau!X21="En cours","En cours",IF(Tableau!X21="","","Livré"))))</f>
        <v>Livré</v>
      </c>
      <c r="G18" s="201">
        <f t="shared" si="0"/>
        <v>15000</v>
      </c>
      <c r="H18" s="196">
        <f>Tableau!AD21</f>
        <v>25</v>
      </c>
      <c r="I18" s="120">
        <f>Tableau!AE21</f>
        <v>2013</v>
      </c>
      <c r="J18" s="200">
        <f t="shared" si="1"/>
        <v>10000</v>
      </c>
      <c r="K18" s="196">
        <f>IF(Import!AI11&lt;&gt;"",Tableau!AO21,IF(Tableau!AQ21="","",Tableau!AQ21))</f>
        <v>25</v>
      </c>
      <c r="L18" s="199">
        <f>Tableau!AP21</f>
        <v>2013</v>
      </c>
      <c r="M18" s="200">
        <f t="shared" si="2"/>
        <v>15000</v>
      </c>
      <c r="N18" s="196">
        <f>IF(Import!AM11&lt;&gt;"",Tableau!BJ21,IF(Tableau!BL21="","",Tableau!BL21))</f>
        <v>45</v>
      </c>
      <c r="O18" s="199">
        <f>Tableau!BK21</f>
        <v>2013</v>
      </c>
      <c r="P18" s="200">
        <f t="shared" si="3"/>
        <v>20000</v>
      </c>
      <c r="Q18" s="196">
        <f>IF(Import!AQ11&lt;&gt;"",Tableau!CC21,IF(Tableau!CE21="","",Tableau!CE21))</f>
        <v>47</v>
      </c>
      <c r="R18" s="199">
        <f>Tableau!CD21</f>
        <v>2013</v>
      </c>
      <c r="S18" s="200">
        <f t="shared" si="4"/>
        <v>15000</v>
      </c>
      <c r="T18" s="196">
        <f>IF(Import!AU11&lt;&gt;"",Tableau!EJ21,IF(Tableau!EL21="","",Tableau!EL21))</f>
        <v>3</v>
      </c>
      <c r="U18" s="199">
        <f>Tableau!EK21</f>
        <v>2014</v>
      </c>
      <c r="V18" s="200">
        <f t="shared" si="5"/>
        <v>20000</v>
      </c>
      <c r="W18" s="196">
        <f>IF(Import!AY11&lt;&gt;"",Tableau!IH21,IF(Tableau!IJ21="","",Tableau!IJ21))</f>
        <v>13</v>
      </c>
      <c r="X18" s="199">
        <f>Tableau!II21</f>
        <v>2014</v>
      </c>
      <c r="Y18" s="200">
        <f t="shared" si="6"/>
        <v>5000</v>
      </c>
      <c r="Z18" s="196">
        <f>Tableau!JQ21</f>
        <v>15</v>
      </c>
      <c r="AA18" s="199">
        <f>Tableau!JR21</f>
        <v>2014</v>
      </c>
    </row>
    <row r="19" spans="3:27" x14ac:dyDescent="0.3">
      <c r="C19" s="37" t="str">
        <f>Tableau!B22</f>
        <v>11</v>
      </c>
      <c r="D19" s="37" t="str">
        <f>Tableau!G22</f>
        <v/>
      </c>
      <c r="E19" s="190" t="str">
        <f>Brut!N22</f>
        <v>Annulé</v>
      </c>
      <c r="F19" s="190" t="str">
        <f>IF(Tableau!W22="Annulé","Annulé",IF(Tableau!W22="Pas ouvert","Stock",IF(Tableau!X22="En cours","En cours",IF(Tableau!X22="","","Livré"))))</f>
        <v>Annulé</v>
      </c>
      <c r="G19" s="201" t="str">
        <f t="shared" si="0"/>
        <v/>
      </c>
      <c r="H19" s="196" t="str">
        <f>Tableau!AD22</f>
        <v/>
      </c>
      <c r="I19" s="120" t="str">
        <f>Tableau!AE22</f>
        <v/>
      </c>
      <c r="J19" s="200" t="str">
        <f t="shared" si="1"/>
        <v/>
      </c>
      <c r="K19" s="196" t="str">
        <f>IF(Import!AI12&lt;&gt;"",Tableau!AO22,IF(Tableau!AQ22="","",Tableau!AQ22))</f>
        <v/>
      </c>
      <c r="L19" s="199" t="str">
        <f>Tableau!AP22</f>
        <v/>
      </c>
      <c r="M19" s="200" t="str">
        <f t="shared" si="2"/>
        <v/>
      </c>
      <c r="N19" s="196" t="str">
        <f>IF(Import!AM12&lt;&gt;"",Tableau!BJ22,IF(Tableau!BL22="","",Tableau!BL22))</f>
        <v/>
      </c>
      <c r="O19" s="199" t="str">
        <f>Tableau!BK22</f>
        <v/>
      </c>
      <c r="P19" s="200" t="str">
        <f t="shared" si="3"/>
        <v/>
      </c>
      <c r="Q19" s="196" t="str">
        <f>IF(Import!AQ12&lt;&gt;"",Tableau!CC22,IF(Tableau!CE22="","",Tableau!CE22))</f>
        <v/>
      </c>
      <c r="R19" s="199" t="str">
        <f>Tableau!CD22</f>
        <v/>
      </c>
      <c r="S19" s="200" t="str">
        <f t="shared" si="4"/>
        <v/>
      </c>
      <c r="T19" s="196" t="str">
        <f>IF(Import!AU12&lt;&gt;"",Tableau!EJ22,IF(Tableau!EL22="","",Tableau!EL22))</f>
        <v/>
      </c>
      <c r="U19" s="199" t="str">
        <f>Tableau!EK22</f>
        <v/>
      </c>
      <c r="V19" s="200" t="str">
        <f t="shared" si="5"/>
        <v/>
      </c>
      <c r="W19" s="196" t="str">
        <f>IF(Import!AY12&lt;&gt;"",Tableau!IH22,IF(Tableau!IJ22="","",Tableau!IJ22))</f>
        <v/>
      </c>
      <c r="X19" s="199" t="str">
        <f>Tableau!II22</f>
        <v/>
      </c>
      <c r="Y19" s="200" t="str">
        <f t="shared" si="6"/>
        <v/>
      </c>
      <c r="Z19" s="196" t="str">
        <f>Tableau!JQ22</f>
        <v/>
      </c>
      <c r="AA19" s="199" t="str">
        <f>Tableau!JR22</f>
        <v/>
      </c>
    </row>
    <row r="20" spans="3:27" x14ac:dyDescent="0.3">
      <c r="C20" s="37" t="str">
        <f>Tableau!B23</f>
        <v>12</v>
      </c>
      <c r="D20" s="37" t="str">
        <f>Tableau!G23</f>
        <v/>
      </c>
      <c r="E20" s="190">
        <f>Brut!N23</f>
        <v>100000</v>
      </c>
      <c r="F20" s="190" t="str">
        <f>IF(Tableau!W23="Annulé","Annulé",IF(Tableau!W23="Pas ouvert","Stock",IF(Tableau!X23="En cours","En cours",IF(Tableau!X23="","","Livré"))))</f>
        <v>Livré</v>
      </c>
      <c r="G20" s="201">
        <f t="shared" si="0"/>
        <v>15000</v>
      </c>
      <c r="H20" s="196">
        <f>Tableau!AD23</f>
        <v>16</v>
      </c>
      <c r="I20" s="120">
        <f>Tableau!AE23</f>
        <v>2018</v>
      </c>
      <c r="J20" s="200">
        <f t="shared" si="1"/>
        <v>10000</v>
      </c>
      <c r="K20" s="196">
        <f>IF(Import!AI13&lt;&gt;"",Tableau!AO23,IF(Tableau!AQ23="","",Tableau!AQ23))</f>
        <v>16</v>
      </c>
      <c r="L20" s="199">
        <f>Tableau!AP23</f>
        <v>2018</v>
      </c>
      <c r="M20" s="200">
        <f t="shared" si="2"/>
        <v>15000</v>
      </c>
      <c r="N20" s="196">
        <f>IF(Import!AM13&lt;&gt;"",Tableau!BJ23,IF(Tableau!BL23="","",Tableau!BL23))</f>
        <v>29</v>
      </c>
      <c r="O20" s="199">
        <f>Tableau!BK23</f>
        <v>2018</v>
      </c>
      <c r="P20" s="200">
        <f t="shared" si="3"/>
        <v>20000</v>
      </c>
      <c r="Q20" s="196">
        <f>IF(Import!AQ13&lt;&gt;"",Tableau!CC23,IF(Tableau!CE23="","",Tableau!CE23))</f>
        <v>38</v>
      </c>
      <c r="R20" s="199">
        <f>Tableau!CD23</f>
        <v>2018</v>
      </c>
      <c r="S20" s="200">
        <f t="shared" si="4"/>
        <v>15000</v>
      </c>
      <c r="T20" s="196">
        <f>IF(Import!AU13&lt;&gt;"",Tableau!EJ23,IF(Tableau!EL23="","",Tableau!EL23))</f>
        <v>48</v>
      </c>
      <c r="U20" s="199">
        <f>Tableau!EK23</f>
        <v>2018</v>
      </c>
      <c r="V20" s="200">
        <f t="shared" si="5"/>
        <v>20000</v>
      </c>
      <c r="W20" s="196">
        <f>IF(Import!AY13&lt;&gt;"",Tableau!IH23,IF(Tableau!IJ23="","",Tableau!IJ23))</f>
        <v>9</v>
      </c>
      <c r="X20" s="199">
        <f>Tableau!II23</f>
        <v>2019</v>
      </c>
      <c r="Y20" s="200">
        <f t="shared" si="6"/>
        <v>5000</v>
      </c>
      <c r="Z20" s="196">
        <f>Tableau!JQ23</f>
        <v>11</v>
      </c>
      <c r="AA20" s="199">
        <f>Tableau!JR23</f>
        <v>2019</v>
      </c>
    </row>
    <row r="21" spans="3:27" x14ac:dyDescent="0.3">
      <c r="C21" s="37" t="str">
        <f>Tableau!B24</f>
        <v>13</v>
      </c>
      <c r="D21" s="37" t="str">
        <f>Tableau!G24</f>
        <v/>
      </c>
      <c r="E21" s="190" t="str">
        <f>Brut!N24</f>
        <v>Annulé</v>
      </c>
      <c r="F21" s="190" t="str">
        <f>IF(Tableau!W24="Annulé","Annulé",IF(Tableau!W24="Pas ouvert","Stock",IF(Tableau!X24="En cours","En cours",IF(Tableau!X24="","","Livré"))))</f>
        <v>Annulé</v>
      </c>
      <c r="G21" s="201" t="str">
        <f t="shared" si="0"/>
        <v/>
      </c>
      <c r="H21" s="196" t="str">
        <f>Tableau!AD24</f>
        <v/>
      </c>
      <c r="I21" s="120" t="str">
        <f>Tableau!AE24</f>
        <v/>
      </c>
      <c r="J21" s="200" t="str">
        <f t="shared" si="1"/>
        <v/>
      </c>
      <c r="K21" s="196" t="str">
        <f>IF(Import!AI14&lt;&gt;"",Tableau!AO24,IF(Tableau!AQ24="","",Tableau!AQ24))</f>
        <v/>
      </c>
      <c r="L21" s="199" t="str">
        <f>Tableau!AP24</f>
        <v/>
      </c>
      <c r="M21" s="200" t="str">
        <f t="shared" si="2"/>
        <v/>
      </c>
      <c r="N21" s="196" t="str">
        <f>IF(Import!AM14&lt;&gt;"",Tableau!BJ24,IF(Tableau!BL24="","",Tableau!BL24))</f>
        <v/>
      </c>
      <c r="O21" s="199" t="str">
        <f>Tableau!BK24</f>
        <v/>
      </c>
      <c r="P21" s="200" t="str">
        <f t="shared" si="3"/>
        <v/>
      </c>
      <c r="Q21" s="196" t="str">
        <f>IF(Import!AQ14&lt;&gt;"",Tableau!CC24,IF(Tableau!CE24="","",Tableau!CE24))</f>
        <v/>
      </c>
      <c r="R21" s="199" t="str">
        <f>Tableau!CD24</f>
        <v/>
      </c>
      <c r="S21" s="200" t="str">
        <f t="shared" si="4"/>
        <v/>
      </c>
      <c r="T21" s="196" t="str">
        <f>IF(Import!AU14&lt;&gt;"",Tableau!EJ24,IF(Tableau!EL24="","",Tableau!EL24))</f>
        <v/>
      </c>
      <c r="U21" s="199" t="str">
        <f>Tableau!EK24</f>
        <v/>
      </c>
      <c r="V21" s="200" t="str">
        <f t="shared" si="5"/>
        <v/>
      </c>
      <c r="W21" s="196" t="str">
        <f>IF(Import!AY14&lt;&gt;"",Tableau!IH24,IF(Tableau!IJ24="","",Tableau!IJ24))</f>
        <v/>
      </c>
      <c r="X21" s="199" t="str">
        <f>Tableau!II24</f>
        <v/>
      </c>
      <c r="Y21" s="200" t="str">
        <f t="shared" si="6"/>
        <v/>
      </c>
      <c r="Z21" s="196" t="str">
        <f>Tableau!JQ24</f>
        <v/>
      </c>
      <c r="AA21" s="199" t="str">
        <f>Tableau!JR24</f>
        <v/>
      </c>
    </row>
    <row r="22" spans="3:27" x14ac:dyDescent="0.3">
      <c r="C22" s="37" t="str">
        <f>Tableau!B25</f>
        <v>14</v>
      </c>
      <c r="D22" s="37" t="str">
        <f>Tableau!G25</f>
        <v/>
      </c>
      <c r="E22" s="190">
        <f>Brut!N25</f>
        <v>100000</v>
      </c>
      <c r="F22" s="190" t="str">
        <f>IF(Tableau!W25="Annulé","Annulé",IF(Tableau!W25="Pas ouvert","Stock",IF(Tableau!X25="En cours","En cours",IF(Tableau!X25="","","Livré"))))</f>
        <v>Livré</v>
      </c>
      <c r="G22" s="201">
        <f t="shared" si="0"/>
        <v>15000</v>
      </c>
      <c r="H22" s="196">
        <f>Tableau!AD25</f>
        <v>4</v>
      </c>
      <c r="I22" s="120">
        <f>Tableau!AE25</f>
        <v>2018</v>
      </c>
      <c r="J22" s="200">
        <f t="shared" si="1"/>
        <v>10000</v>
      </c>
      <c r="K22" s="196">
        <f>IF(Import!AI15&lt;&gt;"",Tableau!AO25,IF(Tableau!AQ25="","",Tableau!AQ25))</f>
        <v>4</v>
      </c>
      <c r="L22" s="199">
        <f>Tableau!AP25</f>
        <v>2018</v>
      </c>
      <c r="M22" s="200">
        <f t="shared" si="2"/>
        <v>15000</v>
      </c>
      <c r="N22" s="196">
        <f>IF(Import!AM15&lt;&gt;"",Tableau!BJ25,IF(Tableau!BL25="","",Tableau!BL25))</f>
        <v>19</v>
      </c>
      <c r="O22" s="199">
        <f>Tableau!BK25</f>
        <v>2018</v>
      </c>
      <c r="P22" s="200">
        <f t="shared" si="3"/>
        <v>20000</v>
      </c>
      <c r="Q22" s="196">
        <f>IF(Import!AQ15&lt;&gt;"",Tableau!CC25,IF(Tableau!CE25="","",Tableau!CE25))</f>
        <v>23</v>
      </c>
      <c r="R22" s="199">
        <f>Tableau!CD25</f>
        <v>2018</v>
      </c>
      <c r="S22" s="200">
        <f t="shared" si="4"/>
        <v>15000</v>
      </c>
      <c r="T22" s="196">
        <f>IF(Import!AU15&lt;&gt;"",Tableau!EJ25,IF(Tableau!EL25="","",Tableau!EL25))</f>
        <v>43</v>
      </c>
      <c r="U22" s="199">
        <f>Tableau!EK25</f>
        <v>2018</v>
      </c>
      <c r="V22" s="200">
        <f t="shared" si="5"/>
        <v>20000</v>
      </c>
      <c r="W22" s="196">
        <f>IF(Import!AY15&lt;&gt;"",Tableau!IH25,IF(Tableau!IJ25="","",Tableau!IJ25))</f>
        <v>51</v>
      </c>
      <c r="X22" s="199">
        <f>Tableau!II25</f>
        <v>2018</v>
      </c>
      <c r="Y22" s="200">
        <f t="shared" si="6"/>
        <v>5000</v>
      </c>
      <c r="Z22" s="196">
        <f>Tableau!JQ25</f>
        <v>3</v>
      </c>
      <c r="AA22" s="199">
        <f>Tableau!JR25</f>
        <v>2019</v>
      </c>
    </row>
    <row r="23" spans="3:27" x14ac:dyDescent="0.3">
      <c r="C23" s="37" t="str">
        <f>Tableau!B26</f>
        <v>15</v>
      </c>
      <c r="D23" s="37" t="str">
        <f>Tableau!G26</f>
        <v/>
      </c>
      <c r="E23" s="190" t="str">
        <f>Brut!N26</f>
        <v>Annulé</v>
      </c>
      <c r="F23" s="190" t="str">
        <f>IF(Tableau!W26="Annulé","Annulé",IF(Tableau!W26="Pas ouvert","Stock",IF(Tableau!X26="En cours","En cours",IF(Tableau!X26="","","Livré"))))</f>
        <v>Annulé</v>
      </c>
      <c r="G23" s="201" t="str">
        <f t="shared" si="0"/>
        <v/>
      </c>
      <c r="H23" s="196" t="str">
        <f>Tableau!AD26</f>
        <v/>
      </c>
      <c r="I23" s="120" t="str">
        <f>Tableau!AE26</f>
        <v/>
      </c>
      <c r="J23" s="200" t="str">
        <f t="shared" si="1"/>
        <v/>
      </c>
      <c r="K23" s="196" t="str">
        <f>IF(Import!AI16&lt;&gt;"",Tableau!AO26,IF(Tableau!AQ26="","",Tableau!AQ26))</f>
        <v/>
      </c>
      <c r="L23" s="199" t="str">
        <f>Tableau!AP26</f>
        <v/>
      </c>
      <c r="M23" s="200" t="str">
        <f t="shared" si="2"/>
        <v/>
      </c>
      <c r="N23" s="196" t="str">
        <f>IF(Import!AM16&lt;&gt;"",Tableau!BJ26,IF(Tableau!BL26="","",Tableau!BL26))</f>
        <v/>
      </c>
      <c r="O23" s="199" t="str">
        <f>Tableau!BK26</f>
        <v/>
      </c>
      <c r="P23" s="200" t="str">
        <f t="shared" si="3"/>
        <v/>
      </c>
      <c r="Q23" s="196" t="str">
        <f>IF(Import!AQ16&lt;&gt;"",Tableau!CC26,IF(Tableau!CE26="","",Tableau!CE26))</f>
        <v/>
      </c>
      <c r="R23" s="199" t="str">
        <f>Tableau!CD26</f>
        <v/>
      </c>
      <c r="S23" s="200" t="str">
        <f t="shared" si="4"/>
        <v/>
      </c>
      <c r="T23" s="196" t="str">
        <f>IF(Import!AU16&lt;&gt;"",Tableau!EJ26,IF(Tableau!EL26="","",Tableau!EL26))</f>
        <v/>
      </c>
      <c r="U23" s="199" t="str">
        <f>Tableau!EK26</f>
        <v/>
      </c>
      <c r="V23" s="200" t="str">
        <f t="shared" si="5"/>
        <v/>
      </c>
      <c r="W23" s="196" t="str">
        <f>IF(Import!AY16&lt;&gt;"",Tableau!IH26,IF(Tableau!IJ26="","",Tableau!IJ26))</f>
        <v/>
      </c>
      <c r="X23" s="199" t="str">
        <f>Tableau!II26</f>
        <v/>
      </c>
      <c r="Y23" s="200" t="str">
        <f t="shared" si="6"/>
        <v/>
      </c>
      <c r="Z23" s="196" t="str">
        <f>Tableau!JQ26</f>
        <v/>
      </c>
      <c r="AA23" s="199" t="str">
        <f>Tableau!JR26</f>
        <v/>
      </c>
    </row>
    <row r="24" spans="3:27" x14ac:dyDescent="0.3">
      <c r="C24" s="37" t="str">
        <f>Tableau!B27</f>
        <v>16</v>
      </c>
      <c r="D24" s="37" t="str">
        <f>Tableau!G27</f>
        <v/>
      </c>
      <c r="E24" s="190">
        <f>Brut!N27</f>
        <v>100000</v>
      </c>
      <c r="F24" s="190" t="str">
        <f>IF(Tableau!W27="Annulé","Annulé",IF(Tableau!W27="Pas ouvert","Stock",IF(Tableau!X27="En cours","En cours",IF(Tableau!X27="","","Livré"))))</f>
        <v>Livré</v>
      </c>
      <c r="G24" s="201">
        <f t="shared" si="0"/>
        <v>15000</v>
      </c>
      <c r="H24" s="196">
        <f>Tableau!AD27</f>
        <v>46</v>
      </c>
      <c r="I24" s="120">
        <f>Tableau!AE27</f>
        <v>2017</v>
      </c>
      <c r="J24" s="200">
        <f t="shared" si="1"/>
        <v>10000</v>
      </c>
      <c r="K24" s="196">
        <f>IF(Import!AI17&lt;&gt;"",Tableau!AO27,IF(Tableau!AQ27="","",Tableau!AQ27))</f>
        <v>46</v>
      </c>
      <c r="L24" s="199">
        <f>Tableau!AP27</f>
        <v>2017</v>
      </c>
      <c r="M24" s="200">
        <f t="shared" si="2"/>
        <v>15000</v>
      </c>
      <c r="N24" s="196">
        <f>IF(Import!AM17&lt;&gt;"",Tableau!BJ27,IF(Tableau!BL27="","",Tableau!BL27))</f>
        <v>9</v>
      </c>
      <c r="O24" s="199">
        <f>Tableau!BK27</f>
        <v>2018</v>
      </c>
      <c r="P24" s="200">
        <f t="shared" si="3"/>
        <v>20000</v>
      </c>
      <c r="Q24" s="196">
        <f>IF(Import!AQ17&lt;&gt;"",Tableau!CC27,IF(Tableau!CE27="","",Tableau!CE27))</f>
        <v>13</v>
      </c>
      <c r="R24" s="199">
        <f>Tableau!CD27</f>
        <v>2018</v>
      </c>
      <c r="S24" s="200">
        <f t="shared" si="4"/>
        <v>15000</v>
      </c>
      <c r="T24" s="196">
        <f>IF(Import!AU17&lt;&gt;"",Tableau!EJ27,IF(Tableau!EL27="","",Tableau!EL27))</f>
        <v>17</v>
      </c>
      <c r="U24" s="199">
        <f>Tableau!EK27</f>
        <v>2018</v>
      </c>
      <c r="V24" s="200">
        <f t="shared" si="5"/>
        <v>20000</v>
      </c>
      <c r="W24" s="196">
        <f>IF(Import!AY17&lt;&gt;"",Tableau!IH27,IF(Tableau!IJ27="","",Tableau!IJ27))</f>
        <v>28</v>
      </c>
      <c r="X24" s="199">
        <f>Tableau!II27</f>
        <v>2018</v>
      </c>
      <c r="Y24" s="200">
        <f t="shared" si="6"/>
        <v>5000</v>
      </c>
      <c r="Z24" s="196">
        <f>Tableau!JQ27</f>
        <v>28</v>
      </c>
      <c r="AA24" s="199">
        <f>Tableau!JR27</f>
        <v>2018</v>
      </c>
    </row>
    <row r="25" spans="3:27" x14ac:dyDescent="0.3">
      <c r="C25" s="37" t="str">
        <f>Tableau!B28</f>
        <v>17</v>
      </c>
      <c r="D25" s="37" t="str">
        <f>Tableau!G28</f>
        <v/>
      </c>
      <c r="E25" s="190">
        <f>Brut!N28</f>
        <v>100000</v>
      </c>
      <c r="F25" s="190" t="str">
        <f>IF(Tableau!W28="Annulé","Annulé",IF(Tableau!W28="Pas ouvert","Stock",IF(Tableau!X28="En cours","En cours",IF(Tableau!X28="","","Livré"))))</f>
        <v>Livré</v>
      </c>
      <c r="G25" s="201">
        <f t="shared" si="0"/>
        <v>15000</v>
      </c>
      <c r="H25" s="196">
        <f>Tableau!AD28</f>
        <v>23</v>
      </c>
      <c r="I25" s="120">
        <f>Tableau!AE28</f>
        <v>2018</v>
      </c>
      <c r="J25" s="200">
        <f t="shared" si="1"/>
        <v>10000</v>
      </c>
      <c r="K25" s="196">
        <f>IF(Import!AI18&lt;&gt;"",Tableau!AO28,IF(Tableau!AQ28="","",Tableau!AQ28))</f>
        <v>26</v>
      </c>
      <c r="L25" s="199">
        <f>Tableau!AP28</f>
        <v>2018</v>
      </c>
      <c r="M25" s="200">
        <f t="shared" si="2"/>
        <v>15000</v>
      </c>
      <c r="N25" s="196">
        <f>IF(Import!AM18&lt;&gt;"",Tableau!BJ28,IF(Tableau!BL28="","",Tableau!BL28))</f>
        <v>39</v>
      </c>
      <c r="O25" s="199">
        <f>Tableau!BK28</f>
        <v>2018</v>
      </c>
      <c r="P25" s="200">
        <f t="shared" si="3"/>
        <v>20000</v>
      </c>
      <c r="Q25" s="196">
        <f>IF(Import!AQ18&lt;&gt;"",Tableau!CC28,IF(Tableau!CE28="","",Tableau!CE28))</f>
        <v>43</v>
      </c>
      <c r="R25" s="199">
        <f>Tableau!CD28</f>
        <v>2018</v>
      </c>
      <c r="S25" s="200">
        <f t="shared" si="4"/>
        <v>15000</v>
      </c>
      <c r="T25" s="196">
        <f>IF(Import!AU18&lt;&gt;"",Tableau!EJ28,IF(Tableau!EL28="","",Tableau!EL28))</f>
        <v>9</v>
      </c>
      <c r="U25" s="199">
        <f>Tableau!EK28</f>
        <v>2019</v>
      </c>
      <c r="V25" s="200">
        <f t="shared" si="5"/>
        <v>20000</v>
      </c>
      <c r="W25" s="196">
        <f>IF(Import!AY18&lt;&gt;"",Tableau!IH28,IF(Tableau!IJ28="","",Tableau!IJ28))</f>
        <v>18</v>
      </c>
      <c r="X25" s="199">
        <f>Tableau!II28</f>
        <v>2019</v>
      </c>
      <c r="Y25" s="200">
        <f t="shared" si="6"/>
        <v>5000</v>
      </c>
      <c r="Z25" s="196">
        <f>Tableau!JQ28</f>
        <v>24</v>
      </c>
      <c r="AA25" s="199">
        <f>Tableau!JR28</f>
        <v>2019</v>
      </c>
    </row>
    <row r="26" spans="3:27" x14ac:dyDescent="0.3">
      <c r="C26" s="37" t="str">
        <f>Tableau!B29</f>
        <v>18</v>
      </c>
      <c r="D26" s="37" t="str">
        <f>Tableau!G29</f>
        <v/>
      </c>
      <c r="E26" s="190">
        <f>Brut!N29</f>
        <v>100000</v>
      </c>
      <c r="F26" s="190" t="str">
        <f>IF(Tableau!W29="Annulé","Annulé",IF(Tableau!W29="Pas ouvert","Stock",IF(Tableau!X29="En cours","En cours",IF(Tableau!X29="","","Livré"))))</f>
        <v>En cours</v>
      </c>
      <c r="G26" s="201">
        <f t="shared" si="0"/>
        <v>15000</v>
      </c>
      <c r="H26" s="196">
        <f>Tableau!AD29</f>
        <v>28</v>
      </c>
      <c r="I26" s="120">
        <f>Tableau!AE29</f>
        <v>2019</v>
      </c>
      <c r="J26" s="200">
        <f t="shared" si="1"/>
        <v>10000</v>
      </c>
      <c r="K26" s="196">
        <f>IF(Import!AI19&lt;&gt;"",Tableau!AO29,IF(Tableau!AQ29="","",Tableau!AQ29))</f>
        <v>28</v>
      </c>
      <c r="L26" s="199">
        <f>Tableau!AP29</f>
        <v>2019</v>
      </c>
      <c r="M26" s="200">
        <f t="shared" si="2"/>
        <v>15000</v>
      </c>
      <c r="N26" s="196">
        <f>IF(Import!AM19&lt;&gt;"",Tableau!BJ29,IF(Tableau!BL29="","",Tableau!BL29))</f>
        <v>39</v>
      </c>
      <c r="O26" s="199">
        <f>Tableau!BK29</f>
        <v>2019</v>
      </c>
      <c r="P26" s="200">
        <f t="shared" si="3"/>
        <v>20000</v>
      </c>
      <c r="Q26" s="196">
        <f>IF(Import!AQ19&lt;&gt;"",Tableau!CC29,IF(Tableau!CE29="","",Tableau!CE29))</f>
        <v>45</v>
      </c>
      <c r="R26" s="199">
        <f>Tableau!CD29</f>
        <v>2019</v>
      </c>
      <c r="S26" s="200">
        <f t="shared" si="4"/>
        <v>15000</v>
      </c>
      <c r="T26" s="196">
        <f>IF(Import!AU19&lt;&gt;"",Tableau!EJ29,IF(Tableau!EL29="","",Tableau!EL29))</f>
        <v>7</v>
      </c>
      <c r="U26" s="199">
        <f>Tableau!EK29</f>
        <v>2020</v>
      </c>
      <c r="V26" s="200">
        <f t="shared" si="5"/>
        <v>20000</v>
      </c>
      <c r="W26" s="196" t="str">
        <f>IF(Import!AY19&lt;&gt;"",Tableau!IH29,IF(Tableau!IJ29="","",Tableau!IJ29))</f>
        <v/>
      </c>
      <c r="X26" s="199">
        <f>Tableau!II29</f>
        <v>2020</v>
      </c>
      <c r="Y26" s="200">
        <f t="shared" si="6"/>
        <v>5000</v>
      </c>
      <c r="Z26" s="196">
        <f>Tableau!JQ29</f>
        <v>10</v>
      </c>
      <c r="AA26" s="199">
        <f>Tableau!JR29</f>
        <v>2020</v>
      </c>
    </row>
    <row r="27" spans="3:27" x14ac:dyDescent="0.3">
      <c r="C27" s="37" t="str">
        <f>Tableau!B30</f>
        <v>19</v>
      </c>
      <c r="D27" s="37" t="str">
        <f>Tableau!G30</f>
        <v/>
      </c>
      <c r="E27" s="190">
        <f>Brut!N30</f>
        <v>100000</v>
      </c>
      <c r="F27" s="190" t="str">
        <f>IF(Tableau!W30="Annulé","Annulé",IF(Tableau!W30="Pas ouvert","Stock",IF(Tableau!X30="En cours","En cours",IF(Tableau!X30="","","Livré"))))</f>
        <v>Livré</v>
      </c>
      <c r="G27" s="201">
        <f t="shared" si="0"/>
        <v>15000</v>
      </c>
      <c r="H27" s="196">
        <f>Tableau!AD30</f>
        <v>37</v>
      </c>
      <c r="I27" s="120">
        <f>Tableau!AE30</f>
        <v>2018</v>
      </c>
      <c r="J27" s="200">
        <f t="shared" si="1"/>
        <v>10000</v>
      </c>
      <c r="K27" s="196">
        <f>IF(Import!AI20&lt;&gt;"",Tableau!AO30,IF(Tableau!AQ30="","",Tableau!AQ30))</f>
        <v>37</v>
      </c>
      <c r="L27" s="199">
        <f>Tableau!AP30</f>
        <v>2018</v>
      </c>
      <c r="M27" s="200">
        <f t="shared" si="2"/>
        <v>15000</v>
      </c>
      <c r="N27" s="196">
        <f>IF(Import!AM20&lt;&gt;"",Tableau!BJ30,IF(Tableau!BL30="","",Tableau!BL30))</f>
        <v>46</v>
      </c>
      <c r="O27" s="199">
        <f>Tableau!BK30</f>
        <v>2018</v>
      </c>
      <c r="P27" s="200">
        <f t="shared" si="3"/>
        <v>20000</v>
      </c>
      <c r="Q27" s="196">
        <f>IF(Import!AQ20&lt;&gt;"",Tableau!CC30,IF(Tableau!CE30="","",Tableau!CE30))</f>
        <v>51</v>
      </c>
      <c r="R27" s="199">
        <f>Tableau!CD30</f>
        <v>2018</v>
      </c>
      <c r="S27" s="200">
        <f t="shared" si="4"/>
        <v>15000</v>
      </c>
      <c r="T27" s="196">
        <f>IF(Import!AU20&lt;&gt;"",Tableau!EJ30,IF(Tableau!EL30="","",Tableau!EL30))</f>
        <v>5</v>
      </c>
      <c r="U27" s="199">
        <f>Tableau!EK30</f>
        <v>2019</v>
      </c>
      <c r="V27" s="200">
        <f t="shared" si="5"/>
        <v>20000</v>
      </c>
      <c r="W27" s="196">
        <f>IF(Import!AY20&lt;&gt;"",Tableau!IH30,IF(Tableau!IJ30="","",Tableau!IJ30))</f>
        <v>22</v>
      </c>
      <c r="X27" s="199">
        <f>Tableau!II30</f>
        <v>2019</v>
      </c>
      <c r="Y27" s="200">
        <f t="shared" si="6"/>
        <v>5000</v>
      </c>
      <c r="Z27" s="196">
        <f>Tableau!JQ30</f>
        <v>25</v>
      </c>
      <c r="AA27" s="199">
        <f>Tableau!JR30</f>
        <v>2019</v>
      </c>
    </row>
    <row r="28" spans="3:27" x14ac:dyDescent="0.3">
      <c r="C28" s="37" t="str">
        <f>Tableau!B31</f>
        <v>20</v>
      </c>
      <c r="D28" s="37" t="str">
        <f>Tableau!G31</f>
        <v/>
      </c>
      <c r="E28" s="190" t="str">
        <f>Brut!N31</f>
        <v>Annulé</v>
      </c>
      <c r="F28" s="190" t="str">
        <f>IF(Tableau!W31="Annulé","Annulé",IF(Tableau!W31="Pas ouvert","Stock",IF(Tableau!X31="En cours","En cours",IF(Tableau!X31="","","Livré"))))</f>
        <v>Annulé</v>
      </c>
      <c r="G28" s="201" t="str">
        <f t="shared" si="0"/>
        <v/>
      </c>
      <c r="H28" s="196" t="str">
        <f>Tableau!AD31</f>
        <v/>
      </c>
      <c r="I28" s="120" t="str">
        <f>Tableau!AE31</f>
        <v/>
      </c>
      <c r="J28" s="200" t="str">
        <f t="shared" si="1"/>
        <v/>
      </c>
      <c r="K28" s="196" t="str">
        <f>IF(Import!AI21&lt;&gt;"",Tableau!AO31,IF(Tableau!AQ31="","",Tableau!AQ31))</f>
        <v/>
      </c>
      <c r="L28" s="199" t="str">
        <f>Tableau!AP31</f>
        <v/>
      </c>
      <c r="M28" s="200" t="str">
        <f t="shared" si="2"/>
        <v/>
      </c>
      <c r="N28" s="196" t="str">
        <f>IF(Import!AM21&lt;&gt;"",Tableau!BJ31,IF(Tableau!BL31="","",Tableau!BL31))</f>
        <v/>
      </c>
      <c r="O28" s="199" t="str">
        <f>Tableau!BK31</f>
        <v/>
      </c>
      <c r="P28" s="200" t="str">
        <f t="shared" si="3"/>
        <v/>
      </c>
      <c r="Q28" s="196" t="str">
        <f>IF(Import!AQ21&lt;&gt;"",Tableau!CC31,IF(Tableau!CE31="","",Tableau!CE31))</f>
        <v/>
      </c>
      <c r="R28" s="199" t="str">
        <f>Tableau!CD31</f>
        <v/>
      </c>
      <c r="S28" s="200" t="str">
        <f t="shared" si="4"/>
        <v/>
      </c>
      <c r="T28" s="196" t="str">
        <f>IF(Import!AU21&lt;&gt;"",Tableau!EJ31,IF(Tableau!EL31="","",Tableau!EL31))</f>
        <v/>
      </c>
      <c r="U28" s="199" t="str">
        <f>Tableau!EK31</f>
        <v/>
      </c>
      <c r="V28" s="200" t="str">
        <f t="shared" si="5"/>
        <v/>
      </c>
      <c r="W28" s="196" t="str">
        <f>IF(Import!AY21&lt;&gt;"",Tableau!IH31,IF(Tableau!IJ31="","",Tableau!IJ31))</f>
        <v/>
      </c>
      <c r="X28" s="199" t="str">
        <f>Tableau!II31</f>
        <v/>
      </c>
      <c r="Y28" s="200" t="str">
        <f t="shared" si="6"/>
        <v/>
      </c>
      <c r="Z28" s="196" t="str">
        <f>Tableau!JQ31</f>
        <v/>
      </c>
      <c r="AA28" s="199" t="str">
        <f>Tableau!JR31</f>
        <v/>
      </c>
    </row>
    <row r="29" spans="3:27" x14ac:dyDescent="0.3">
      <c r="C29" s="37" t="str">
        <f>Tableau!B32</f>
        <v>21</v>
      </c>
      <c r="D29" s="37" t="str">
        <f>Tableau!G32</f>
        <v/>
      </c>
      <c r="E29" s="190">
        <f>Brut!N32</f>
        <v>100000</v>
      </c>
      <c r="F29" s="190" t="str">
        <f>IF(Tableau!W32="Annulé","Annulé",IF(Tableau!W32="Pas ouvert","Stock",IF(Tableau!X32="En cours","En cours",IF(Tableau!X32="","","Livré"))))</f>
        <v>En cours</v>
      </c>
      <c r="G29" s="201">
        <f t="shared" si="0"/>
        <v>15000</v>
      </c>
      <c r="H29" s="196">
        <f>Tableau!AD32</f>
        <v>11</v>
      </c>
      <c r="I29" s="120">
        <f>Tableau!AE32</f>
        <v>2019</v>
      </c>
      <c r="J29" s="200">
        <f t="shared" si="1"/>
        <v>10000</v>
      </c>
      <c r="K29" s="196">
        <f>IF(Import!AI22&lt;&gt;"",Tableau!AO32,IF(Tableau!AQ32="","",Tableau!AQ32))</f>
        <v>11</v>
      </c>
      <c r="L29" s="199">
        <f>Tableau!AP32</f>
        <v>2019</v>
      </c>
      <c r="M29" s="200">
        <f t="shared" si="2"/>
        <v>15000</v>
      </c>
      <c r="N29" s="196">
        <f>IF(Import!AM22&lt;&gt;"",Tableau!BJ32,IF(Tableau!BL32="","",Tableau!BL32))</f>
        <v>22</v>
      </c>
      <c r="O29" s="199">
        <f>Tableau!BK32</f>
        <v>2019</v>
      </c>
      <c r="P29" s="200">
        <f t="shared" si="3"/>
        <v>20000</v>
      </c>
      <c r="Q29" s="196">
        <f>IF(Import!AQ22&lt;&gt;"",Tableau!CC32,IF(Tableau!CE32="","",Tableau!CE32))</f>
        <v>26</v>
      </c>
      <c r="R29" s="199">
        <f>Tableau!CD32</f>
        <v>2019</v>
      </c>
      <c r="S29" s="200">
        <f t="shared" si="4"/>
        <v>15000</v>
      </c>
      <c r="T29" s="196">
        <f>IF(Import!AU22&lt;&gt;"",Tableau!EJ32,IF(Tableau!EL32="","",Tableau!EL32))</f>
        <v>44</v>
      </c>
      <c r="U29" s="199">
        <f>Tableau!EK32</f>
        <v>2019</v>
      </c>
      <c r="V29" s="200">
        <f t="shared" si="5"/>
        <v>20000</v>
      </c>
      <c r="W29" s="196" t="str">
        <f>IF(Import!AY22&lt;&gt;"",Tableau!IH32,IF(Tableau!IJ32="","",Tableau!IJ32))</f>
        <v/>
      </c>
      <c r="X29" s="199">
        <f>Tableau!II32</f>
        <v>2019</v>
      </c>
      <c r="Y29" s="200">
        <f t="shared" si="6"/>
        <v>5000</v>
      </c>
      <c r="Z29" s="196">
        <f>Tableau!JQ32</f>
        <v>45</v>
      </c>
      <c r="AA29" s="199">
        <f>Tableau!JR32</f>
        <v>2019</v>
      </c>
    </row>
    <row r="30" spans="3:27" x14ac:dyDescent="0.3">
      <c r="C30" s="37" t="str">
        <f>Tableau!B33</f>
        <v>22</v>
      </c>
      <c r="D30" s="37" t="str">
        <f>Tableau!G33</f>
        <v/>
      </c>
      <c r="E30" s="190">
        <f>Brut!N33</f>
        <v>100000</v>
      </c>
      <c r="F30" s="190" t="str">
        <f>IF(Tableau!W33="Annulé","Annulé",IF(Tableau!W33="Pas ouvert","Stock",IF(Tableau!X33="En cours","En cours",IF(Tableau!X33="","","Livré"))))</f>
        <v>Stock</v>
      </c>
      <c r="G30" s="201">
        <f t="shared" si="0"/>
        <v>15000</v>
      </c>
      <c r="H30" s="196" t="str">
        <f>Tableau!AD33</f>
        <v/>
      </c>
      <c r="I30" s="120" t="str">
        <f>Tableau!AE33</f>
        <v/>
      </c>
      <c r="J30" s="200">
        <f t="shared" si="1"/>
        <v>10000</v>
      </c>
      <c r="K30" s="196" t="str">
        <f>IF(Import!AI23&lt;&gt;"",Tableau!AO33,IF(Tableau!AQ33="","",Tableau!AQ33))</f>
        <v/>
      </c>
      <c r="L30" s="199" t="str">
        <f>Tableau!AP33</f>
        <v/>
      </c>
      <c r="M30" s="200">
        <f t="shared" si="2"/>
        <v>15000</v>
      </c>
      <c r="N30" s="196" t="str">
        <f>IF(Import!AM23&lt;&gt;"",Tableau!BJ33,IF(Tableau!BL33="","",Tableau!BL33))</f>
        <v/>
      </c>
      <c r="O30" s="199" t="str">
        <f>Tableau!BK33</f>
        <v/>
      </c>
      <c r="P30" s="200">
        <f t="shared" si="3"/>
        <v>20000</v>
      </c>
      <c r="Q30" s="196" t="str">
        <f>IF(Import!AQ23&lt;&gt;"",Tableau!CC33,IF(Tableau!CE33="","",Tableau!CE33))</f>
        <v/>
      </c>
      <c r="R30" s="199" t="str">
        <f>Tableau!CD33</f>
        <v/>
      </c>
      <c r="S30" s="200">
        <f t="shared" si="4"/>
        <v>15000</v>
      </c>
      <c r="T30" s="196" t="str">
        <f>IF(Import!AU23&lt;&gt;"",Tableau!EJ33,IF(Tableau!EL33="","",Tableau!EL33))</f>
        <v/>
      </c>
      <c r="U30" s="199" t="str">
        <f>Tableau!EK33</f>
        <v/>
      </c>
      <c r="V30" s="200">
        <f t="shared" si="5"/>
        <v>20000</v>
      </c>
      <c r="W30" s="196" t="str">
        <f>IF(Import!AY23&lt;&gt;"",Tableau!IH33,IF(Tableau!IJ33="","",Tableau!IJ33))</f>
        <v/>
      </c>
      <c r="X30" s="199" t="str">
        <f>Tableau!II33</f>
        <v/>
      </c>
      <c r="Y30" s="200">
        <f t="shared" si="6"/>
        <v>5000</v>
      </c>
      <c r="Z30" s="196" t="str">
        <f>Tableau!JQ33</f>
        <v/>
      </c>
      <c r="AA30" s="199" t="str">
        <f>Tableau!JR33</f>
        <v/>
      </c>
    </row>
    <row r="31" spans="3:27" x14ac:dyDescent="0.3">
      <c r="C31" s="37" t="str">
        <f>Tableau!B34</f>
        <v>23</v>
      </c>
      <c r="D31" s="37" t="str">
        <f>Tableau!G34</f>
        <v/>
      </c>
      <c r="E31" s="190" t="str">
        <f>Brut!N34</f>
        <v>Annulé</v>
      </c>
      <c r="F31" s="190" t="str">
        <f>IF(Tableau!W34="Annulé","Annulé",IF(Tableau!W34="Pas ouvert","Stock",IF(Tableau!X34="En cours","En cours",IF(Tableau!X34="","","Livré"))))</f>
        <v>Annulé</v>
      </c>
      <c r="G31" s="201" t="str">
        <f t="shared" si="0"/>
        <v/>
      </c>
      <c r="H31" s="196" t="str">
        <f>Tableau!AD34</f>
        <v/>
      </c>
      <c r="I31" s="120" t="str">
        <f>Tableau!AE34</f>
        <v/>
      </c>
      <c r="J31" s="200" t="str">
        <f t="shared" si="1"/>
        <v/>
      </c>
      <c r="K31" s="196" t="str">
        <f>IF(Import!AI24&lt;&gt;"",Tableau!AO34,IF(Tableau!AQ34="","",Tableau!AQ34))</f>
        <v/>
      </c>
      <c r="L31" s="199" t="str">
        <f>Tableau!AP34</f>
        <v/>
      </c>
      <c r="M31" s="200" t="str">
        <f t="shared" si="2"/>
        <v/>
      </c>
      <c r="N31" s="196" t="str">
        <f>IF(Import!AM24&lt;&gt;"",Tableau!BJ34,IF(Tableau!BL34="","",Tableau!BL34))</f>
        <v/>
      </c>
      <c r="O31" s="199" t="str">
        <f>Tableau!BK34</f>
        <v/>
      </c>
      <c r="P31" s="200" t="str">
        <f t="shared" si="3"/>
        <v/>
      </c>
      <c r="Q31" s="196" t="str">
        <f>IF(Import!AQ24&lt;&gt;"",Tableau!CC34,IF(Tableau!CE34="","",Tableau!CE34))</f>
        <v/>
      </c>
      <c r="R31" s="199" t="str">
        <f>Tableau!CD34</f>
        <v/>
      </c>
      <c r="S31" s="200" t="str">
        <f t="shared" si="4"/>
        <v/>
      </c>
      <c r="T31" s="196" t="str">
        <f>IF(Import!AU24&lt;&gt;"",Tableau!EJ34,IF(Tableau!EL34="","",Tableau!EL34))</f>
        <v/>
      </c>
      <c r="U31" s="199" t="str">
        <f>Tableau!EK34</f>
        <v/>
      </c>
      <c r="V31" s="200" t="str">
        <f t="shared" si="5"/>
        <v/>
      </c>
      <c r="W31" s="196" t="str">
        <f>IF(Import!AY24&lt;&gt;"",Tableau!IH34,IF(Tableau!IJ34="","",Tableau!IJ34))</f>
        <v/>
      </c>
      <c r="X31" s="199" t="str">
        <f>Tableau!II34</f>
        <v/>
      </c>
      <c r="Y31" s="200" t="str">
        <f t="shared" si="6"/>
        <v/>
      </c>
      <c r="Z31" s="196" t="str">
        <f>Tableau!JQ34</f>
        <v/>
      </c>
      <c r="AA31" s="199" t="str">
        <f>Tableau!JR34</f>
        <v/>
      </c>
    </row>
    <row r="32" spans="3:27" x14ac:dyDescent="0.3">
      <c r="C32" s="37" t="str">
        <f>Tableau!B35</f>
        <v>24</v>
      </c>
      <c r="D32" s="37" t="str">
        <f>Tableau!G35</f>
        <v/>
      </c>
      <c r="E32" s="190" t="str">
        <f>Brut!N35</f>
        <v>Annulé</v>
      </c>
      <c r="F32" s="190" t="str">
        <f>IF(Tableau!W35="Annulé","Annulé",IF(Tableau!W35="Pas ouvert","Stock",IF(Tableau!X35="En cours","En cours",IF(Tableau!X35="","","Livré"))))</f>
        <v>Annulé</v>
      </c>
      <c r="G32" s="201" t="str">
        <f t="shared" si="0"/>
        <v/>
      </c>
      <c r="H32" s="196" t="str">
        <f>Tableau!AD35</f>
        <v/>
      </c>
      <c r="I32" s="120" t="str">
        <f>Tableau!AE35</f>
        <v/>
      </c>
      <c r="J32" s="200" t="str">
        <f t="shared" si="1"/>
        <v/>
      </c>
      <c r="K32" s="196" t="str">
        <f>IF(Import!AI25&lt;&gt;"",Tableau!AO35,IF(Tableau!AQ35="","",Tableau!AQ35))</f>
        <v/>
      </c>
      <c r="L32" s="199" t="str">
        <f>Tableau!AP35</f>
        <v/>
      </c>
      <c r="M32" s="200" t="str">
        <f t="shared" si="2"/>
        <v/>
      </c>
      <c r="N32" s="196" t="str">
        <f>IF(Import!AM25&lt;&gt;"",Tableau!BJ35,IF(Tableau!BL35="","",Tableau!BL35))</f>
        <v/>
      </c>
      <c r="O32" s="199" t="str">
        <f>Tableau!BK35</f>
        <v/>
      </c>
      <c r="P32" s="200" t="str">
        <f t="shared" si="3"/>
        <v/>
      </c>
      <c r="Q32" s="196" t="str">
        <f>IF(Import!AQ25&lt;&gt;"",Tableau!CC35,IF(Tableau!CE35="","",Tableau!CE35))</f>
        <v/>
      </c>
      <c r="R32" s="199" t="str">
        <f>Tableau!CD35</f>
        <v/>
      </c>
      <c r="S32" s="200" t="str">
        <f t="shared" si="4"/>
        <v/>
      </c>
      <c r="T32" s="196" t="str">
        <f>IF(Import!AU25&lt;&gt;"",Tableau!EJ35,IF(Tableau!EL35="","",Tableau!EL35))</f>
        <v/>
      </c>
      <c r="U32" s="199" t="str">
        <f>Tableau!EK35</f>
        <v/>
      </c>
      <c r="V32" s="200" t="str">
        <f t="shared" si="5"/>
        <v/>
      </c>
      <c r="W32" s="196" t="str">
        <f>IF(Import!AY25&lt;&gt;"",Tableau!IH35,IF(Tableau!IJ35="","",Tableau!IJ35))</f>
        <v/>
      </c>
      <c r="X32" s="199" t="str">
        <f>Tableau!II35</f>
        <v/>
      </c>
      <c r="Y32" s="200" t="str">
        <f t="shared" si="6"/>
        <v/>
      </c>
      <c r="Z32" s="196" t="str">
        <f>Tableau!JQ35</f>
        <v/>
      </c>
      <c r="AA32" s="199" t="str">
        <f>Tableau!JR35</f>
        <v/>
      </c>
    </row>
    <row r="33" spans="3:27" x14ac:dyDescent="0.3">
      <c r="C33" s="37" t="str">
        <f>Tableau!B36</f>
        <v>25</v>
      </c>
      <c r="D33" s="37" t="str">
        <f>Tableau!G36</f>
        <v/>
      </c>
      <c r="E33" s="190">
        <f>Brut!N36</f>
        <v>100000</v>
      </c>
      <c r="F33" s="190" t="str">
        <f>IF(Tableau!W36="Annulé","Annulé",IF(Tableau!W36="Pas ouvert","Stock",IF(Tableau!X36="En cours","En cours",IF(Tableau!X36="","","Livré"))))</f>
        <v>Livré</v>
      </c>
      <c r="G33" s="201">
        <f t="shared" si="0"/>
        <v>15000</v>
      </c>
      <c r="H33" s="196">
        <f>Tableau!AD36</f>
        <v>51</v>
      </c>
      <c r="I33" s="120">
        <f>Tableau!AE36</f>
        <v>2017</v>
      </c>
      <c r="J33" s="200">
        <f t="shared" si="1"/>
        <v>10000</v>
      </c>
      <c r="K33" s="196">
        <f>IF(Import!AI26&lt;&gt;"",Tableau!AO36,IF(Tableau!AQ36="","",Tableau!AQ36))</f>
        <v>2</v>
      </c>
      <c r="L33" s="199">
        <f>Tableau!AP36</f>
        <v>2018</v>
      </c>
      <c r="M33" s="200">
        <f t="shared" si="2"/>
        <v>15000</v>
      </c>
      <c r="N33" s="196">
        <f>IF(Import!AM26&lt;&gt;"",Tableau!BJ36,IF(Tableau!BL36="","",Tableau!BL36))</f>
        <v>14</v>
      </c>
      <c r="O33" s="199">
        <f>Tableau!BK36</f>
        <v>2018</v>
      </c>
      <c r="P33" s="200">
        <f t="shared" si="3"/>
        <v>20000</v>
      </c>
      <c r="Q33" s="196">
        <f>IF(Import!AQ26&lt;&gt;"",Tableau!CC36,IF(Tableau!CE36="","",Tableau!CE36))</f>
        <v>17</v>
      </c>
      <c r="R33" s="199">
        <f>Tableau!CD36</f>
        <v>2018</v>
      </c>
      <c r="S33" s="200">
        <f t="shared" si="4"/>
        <v>15000</v>
      </c>
      <c r="T33" s="196">
        <f>IF(Import!AU26&lt;&gt;"",Tableau!EJ36,IF(Tableau!EL36="","",Tableau!EL36))</f>
        <v>26</v>
      </c>
      <c r="U33" s="199">
        <f>Tableau!EK36</f>
        <v>2018</v>
      </c>
      <c r="V33" s="200">
        <f t="shared" si="5"/>
        <v>20000</v>
      </c>
      <c r="W33" s="196">
        <f>IF(Import!AY26&lt;&gt;"",Tableau!IH36,IF(Tableau!IJ36="","",Tableau!IJ36))</f>
        <v>29</v>
      </c>
      <c r="X33" s="199">
        <f>Tableau!II36</f>
        <v>2018</v>
      </c>
      <c r="Y33" s="200">
        <f t="shared" si="6"/>
        <v>5000</v>
      </c>
      <c r="Z33" s="196">
        <f>Tableau!JQ36</f>
        <v>31</v>
      </c>
      <c r="AA33" s="199">
        <f>Tableau!JR36</f>
        <v>2018</v>
      </c>
    </row>
    <row r="34" spans="3:27" x14ac:dyDescent="0.3">
      <c r="C34" s="37" t="str">
        <f>Tableau!B37</f>
        <v>26</v>
      </c>
      <c r="D34" s="37" t="str">
        <f>Tableau!G37</f>
        <v/>
      </c>
      <c r="E34" s="190">
        <f>Brut!N37</f>
        <v>100000</v>
      </c>
      <c r="F34" s="190" t="str">
        <f>IF(Tableau!W37="Annulé","Annulé",IF(Tableau!W37="Pas ouvert","Stock",IF(Tableau!X37="En cours","En cours",IF(Tableau!X37="","","Livré"))))</f>
        <v>Livré</v>
      </c>
      <c r="G34" s="201">
        <f t="shared" si="0"/>
        <v>15000</v>
      </c>
      <c r="H34" s="196">
        <f>Tableau!AD37</f>
        <v>17</v>
      </c>
      <c r="I34" s="120">
        <f>Tableau!AE37</f>
        <v>2016</v>
      </c>
      <c r="J34" s="200">
        <f t="shared" si="1"/>
        <v>10000</v>
      </c>
      <c r="K34" s="196">
        <f>IF(Import!AI27&lt;&gt;"",Tableau!AO37,IF(Tableau!AQ37="","",Tableau!AQ37))</f>
        <v>17</v>
      </c>
      <c r="L34" s="199">
        <f>Tableau!AP37</f>
        <v>2016</v>
      </c>
      <c r="M34" s="200">
        <f t="shared" si="2"/>
        <v>15000</v>
      </c>
      <c r="N34" s="196">
        <f>IF(Import!AM27&lt;&gt;"",Tableau!BJ37,IF(Tableau!BL37="","",Tableau!BL37))</f>
        <v>25</v>
      </c>
      <c r="O34" s="199">
        <f>Tableau!BK37</f>
        <v>2016</v>
      </c>
      <c r="P34" s="200">
        <f t="shared" si="3"/>
        <v>20000</v>
      </c>
      <c r="Q34" s="196">
        <f>IF(Import!AQ27&lt;&gt;"",Tableau!CC37,IF(Tableau!CE37="","",Tableau!CE37))</f>
        <v>27</v>
      </c>
      <c r="R34" s="199">
        <f>Tableau!CD37</f>
        <v>2016</v>
      </c>
      <c r="S34" s="200">
        <f t="shared" si="4"/>
        <v>15000</v>
      </c>
      <c r="T34" s="196">
        <f>IF(Import!AU27&lt;&gt;"",Tableau!EJ37,IF(Tableau!EL37="","",Tableau!EL37))</f>
        <v>41</v>
      </c>
      <c r="U34" s="199">
        <f>Tableau!EK37</f>
        <v>2016</v>
      </c>
      <c r="V34" s="200">
        <f t="shared" si="5"/>
        <v>20000</v>
      </c>
      <c r="W34" s="196">
        <f>IF(Import!AY27&lt;&gt;"",Tableau!IH37,IF(Tableau!IJ37="","",Tableau!IJ37))</f>
        <v>4</v>
      </c>
      <c r="X34" s="199">
        <f>Tableau!II37</f>
        <v>2017</v>
      </c>
      <c r="Y34" s="200">
        <f t="shared" si="6"/>
        <v>5000</v>
      </c>
      <c r="Z34" s="196">
        <f>Tableau!JQ37</f>
        <v>6</v>
      </c>
      <c r="AA34" s="199">
        <f>Tableau!JR37</f>
        <v>2017</v>
      </c>
    </row>
    <row r="35" spans="3:27" x14ac:dyDescent="0.3">
      <c r="C35" s="37" t="str">
        <f>Tableau!B38</f>
        <v>27</v>
      </c>
      <c r="D35" s="37" t="str">
        <f>Tableau!G38</f>
        <v/>
      </c>
      <c r="E35" s="190">
        <f>Brut!N38</f>
        <v>100000</v>
      </c>
      <c r="F35" s="190" t="str">
        <f>IF(Tableau!W38="Annulé","Annulé",IF(Tableau!W38="Pas ouvert","Stock",IF(Tableau!X38="En cours","En cours",IF(Tableau!X38="","","Livré"))))</f>
        <v>Livré</v>
      </c>
      <c r="G35" s="201">
        <f t="shared" si="0"/>
        <v>15000</v>
      </c>
      <c r="H35" s="196">
        <f>Tableau!AD38</f>
        <v>13</v>
      </c>
      <c r="I35" s="120">
        <f>Tableau!AE38</f>
        <v>2018</v>
      </c>
      <c r="J35" s="200">
        <f t="shared" si="1"/>
        <v>10000</v>
      </c>
      <c r="K35" s="196">
        <f>IF(Import!AI28&lt;&gt;"",Tableau!AO38,IF(Tableau!AQ38="","",Tableau!AQ38))</f>
        <v>14</v>
      </c>
      <c r="L35" s="199">
        <f>Tableau!AP38</f>
        <v>2018</v>
      </c>
      <c r="M35" s="200">
        <f t="shared" si="2"/>
        <v>15000</v>
      </c>
      <c r="N35" s="196">
        <f>IF(Import!AM28&lt;&gt;"",Tableau!BJ38,IF(Tableau!BL38="","",Tableau!BL38))</f>
        <v>24</v>
      </c>
      <c r="O35" s="199">
        <f>Tableau!BK38</f>
        <v>2018</v>
      </c>
      <c r="P35" s="200">
        <f t="shared" si="3"/>
        <v>20000</v>
      </c>
      <c r="Q35" s="196">
        <f>IF(Import!AQ28&lt;&gt;"",Tableau!CC38,IF(Tableau!CE38="","",Tableau!CE38))</f>
        <v>28</v>
      </c>
      <c r="R35" s="199">
        <f>Tableau!CD38</f>
        <v>2018</v>
      </c>
      <c r="S35" s="200">
        <f t="shared" si="4"/>
        <v>15000</v>
      </c>
      <c r="T35" s="196">
        <f>IF(Import!AU28&lt;&gt;"",Tableau!EJ38,IF(Tableau!EL38="","",Tableau!EL38))</f>
        <v>42</v>
      </c>
      <c r="U35" s="199">
        <f>Tableau!EK38</f>
        <v>2018</v>
      </c>
      <c r="V35" s="200">
        <f t="shared" si="5"/>
        <v>20000</v>
      </c>
      <c r="W35" s="196">
        <f>IF(Import!AY28&lt;&gt;"",Tableau!IH38,IF(Tableau!IJ38="","",Tableau!IJ38))</f>
        <v>51</v>
      </c>
      <c r="X35" s="199">
        <f>Tableau!II38</f>
        <v>2018</v>
      </c>
      <c r="Y35" s="200">
        <f t="shared" si="6"/>
        <v>5000</v>
      </c>
      <c r="Z35" s="196">
        <f>Tableau!JQ38</f>
        <v>5</v>
      </c>
      <c r="AA35" s="199">
        <f>Tableau!JR38</f>
        <v>2019</v>
      </c>
    </row>
    <row r="36" spans="3:27" x14ac:dyDescent="0.3">
      <c r="C36" s="37" t="str">
        <f>Tableau!B39</f>
        <v>28</v>
      </c>
      <c r="D36" s="37" t="str">
        <f>Tableau!G39</f>
        <v/>
      </c>
      <c r="E36" s="190">
        <f>Brut!N39</f>
        <v>100000</v>
      </c>
      <c r="F36" s="190" t="str">
        <f>IF(Tableau!W39="Annulé","Annulé",IF(Tableau!W39="Pas ouvert","Stock",IF(Tableau!X39="En cours","En cours",IF(Tableau!X39="","","Livré"))))</f>
        <v>Livré</v>
      </c>
      <c r="G36" s="201">
        <f t="shared" si="0"/>
        <v>15000</v>
      </c>
      <c r="H36" s="196">
        <f>Tableau!AD39</f>
        <v>39</v>
      </c>
      <c r="I36" s="120">
        <f>Tableau!AE39</f>
        <v>2016</v>
      </c>
      <c r="J36" s="200">
        <f t="shared" si="1"/>
        <v>10000</v>
      </c>
      <c r="K36" s="196">
        <f>IF(Import!AI29&lt;&gt;"",Tableau!AO39,IF(Tableau!AQ39="","",Tableau!AQ39))</f>
        <v>39</v>
      </c>
      <c r="L36" s="199">
        <f>Tableau!AP39</f>
        <v>2016</v>
      </c>
      <c r="M36" s="200">
        <f t="shared" si="2"/>
        <v>15000</v>
      </c>
      <c r="N36" s="196">
        <f>IF(Import!AM29&lt;&gt;"",Tableau!BJ39,IF(Tableau!BL39="","",Tableau!BL39))</f>
        <v>45</v>
      </c>
      <c r="O36" s="199">
        <f>Tableau!BK39</f>
        <v>2016</v>
      </c>
      <c r="P36" s="200">
        <f t="shared" si="3"/>
        <v>20000</v>
      </c>
      <c r="Q36" s="196">
        <f>IF(Import!AQ29&lt;&gt;"",Tableau!CC39,IF(Tableau!CE39="","",Tableau!CE39))</f>
        <v>45</v>
      </c>
      <c r="R36" s="199">
        <f>Tableau!CD39</f>
        <v>2016</v>
      </c>
      <c r="S36" s="200">
        <f t="shared" si="4"/>
        <v>15000</v>
      </c>
      <c r="T36" s="196">
        <f>IF(Import!AU29&lt;&gt;"",Tableau!EJ39,IF(Tableau!EL39="","",Tableau!EL39))</f>
        <v>6</v>
      </c>
      <c r="U36" s="199">
        <f>Tableau!EK39</f>
        <v>2017</v>
      </c>
      <c r="V36" s="200">
        <f t="shared" si="5"/>
        <v>20000</v>
      </c>
      <c r="W36" s="196">
        <f>IF(Import!AY29&lt;&gt;"",Tableau!IH39,IF(Tableau!IJ39="","",Tableau!IJ39))</f>
        <v>21</v>
      </c>
      <c r="X36" s="199">
        <f>Tableau!II39</f>
        <v>2017</v>
      </c>
      <c r="Y36" s="200">
        <f t="shared" si="6"/>
        <v>5000</v>
      </c>
      <c r="Z36" s="196">
        <f>Tableau!JQ39</f>
        <v>22</v>
      </c>
      <c r="AA36" s="199">
        <f>Tableau!JR39</f>
        <v>2017</v>
      </c>
    </row>
    <row r="37" spans="3:27" x14ac:dyDescent="0.3">
      <c r="C37" s="37" t="str">
        <f>Tableau!B40</f>
        <v>29</v>
      </c>
      <c r="D37" s="37" t="str">
        <f>Tableau!G40</f>
        <v/>
      </c>
      <c r="E37" s="190" t="str">
        <f>Brut!N40</f>
        <v>Annulé</v>
      </c>
      <c r="F37" s="190" t="str">
        <f>IF(Tableau!W40="Annulé","Annulé",IF(Tableau!W40="Pas ouvert","Stock",IF(Tableau!X40="En cours","En cours",IF(Tableau!X40="","","Livré"))))</f>
        <v>Annulé</v>
      </c>
      <c r="G37" s="201" t="str">
        <f t="shared" si="0"/>
        <v/>
      </c>
      <c r="H37" s="196" t="str">
        <f>Tableau!AD40</f>
        <v/>
      </c>
      <c r="I37" s="120" t="str">
        <f>Tableau!AE40</f>
        <v/>
      </c>
      <c r="J37" s="200" t="str">
        <f t="shared" si="1"/>
        <v/>
      </c>
      <c r="K37" s="196" t="str">
        <f>IF(Import!AI30&lt;&gt;"",Tableau!AO40,IF(Tableau!AQ40="","",Tableau!AQ40))</f>
        <v/>
      </c>
      <c r="L37" s="199" t="str">
        <f>Tableau!AP40</f>
        <v/>
      </c>
      <c r="M37" s="200" t="str">
        <f t="shared" si="2"/>
        <v/>
      </c>
      <c r="N37" s="196" t="str">
        <f>IF(Import!AM30&lt;&gt;"",Tableau!BJ40,IF(Tableau!BL40="","",Tableau!BL40))</f>
        <v/>
      </c>
      <c r="O37" s="199" t="str">
        <f>Tableau!BK40</f>
        <v/>
      </c>
      <c r="P37" s="200" t="str">
        <f t="shared" si="3"/>
        <v/>
      </c>
      <c r="Q37" s="196" t="str">
        <f>IF(Import!AQ30&lt;&gt;"",Tableau!CC40,IF(Tableau!CE40="","",Tableau!CE40))</f>
        <v/>
      </c>
      <c r="R37" s="199" t="str">
        <f>Tableau!CD40</f>
        <v/>
      </c>
      <c r="S37" s="200" t="str">
        <f t="shared" si="4"/>
        <v/>
      </c>
      <c r="T37" s="196" t="str">
        <f>IF(Import!AU30&lt;&gt;"",Tableau!EJ40,IF(Tableau!EL40="","",Tableau!EL40))</f>
        <v/>
      </c>
      <c r="U37" s="199" t="str">
        <f>Tableau!EK40</f>
        <v/>
      </c>
      <c r="V37" s="200" t="str">
        <f t="shared" si="5"/>
        <v/>
      </c>
      <c r="W37" s="196" t="str">
        <f>IF(Import!AY30&lt;&gt;"",Tableau!IH40,IF(Tableau!IJ40="","",Tableau!IJ40))</f>
        <v/>
      </c>
      <c r="X37" s="199" t="str">
        <f>Tableau!II40</f>
        <v/>
      </c>
      <c r="Y37" s="200" t="str">
        <f t="shared" si="6"/>
        <v/>
      </c>
      <c r="Z37" s="196" t="str">
        <f>Tableau!JQ40</f>
        <v/>
      </c>
      <c r="AA37" s="199" t="str">
        <f>Tableau!JR40</f>
        <v/>
      </c>
    </row>
    <row r="38" spans="3:27" x14ac:dyDescent="0.3">
      <c r="C38" s="37" t="str">
        <f>Tableau!B41</f>
        <v>30</v>
      </c>
      <c r="D38" s="37" t="str">
        <f>Tableau!G41</f>
        <v/>
      </c>
      <c r="E38" s="190">
        <f>Brut!N41</f>
        <v>100000</v>
      </c>
      <c r="F38" s="190" t="str">
        <f>IF(Tableau!W41="Annulé","Annulé",IF(Tableau!W41="Pas ouvert","Stock",IF(Tableau!X41="En cours","En cours",IF(Tableau!X41="","","Livré"))))</f>
        <v>Livré</v>
      </c>
      <c r="G38" s="201">
        <f t="shared" si="0"/>
        <v>15000</v>
      </c>
      <c r="H38" s="196">
        <f>Tableau!AD41</f>
        <v>21</v>
      </c>
      <c r="I38" s="120">
        <f>Tableau!AE41</f>
        <v>2014</v>
      </c>
      <c r="J38" s="200">
        <f t="shared" si="1"/>
        <v>10000</v>
      </c>
      <c r="K38" s="196">
        <f>IF(Import!AI31&lt;&gt;"",Tableau!AO41,IF(Tableau!AQ41="","",Tableau!AQ41))</f>
        <v>22</v>
      </c>
      <c r="L38" s="199">
        <f>Tableau!AP41</f>
        <v>2014</v>
      </c>
      <c r="M38" s="200">
        <f t="shared" si="2"/>
        <v>15000</v>
      </c>
      <c r="N38" s="196">
        <f>IF(Import!AM31&lt;&gt;"",Tableau!BJ41,IF(Tableau!BL41="","",Tableau!BL41))</f>
        <v>31</v>
      </c>
      <c r="O38" s="199">
        <f>Tableau!BK41</f>
        <v>2014</v>
      </c>
      <c r="P38" s="200">
        <f t="shared" si="3"/>
        <v>20000</v>
      </c>
      <c r="Q38" s="196">
        <f>IF(Import!AQ31&lt;&gt;"",Tableau!CC41,IF(Tableau!CE41="","",Tableau!CE41))</f>
        <v>31</v>
      </c>
      <c r="R38" s="199">
        <f>Tableau!CD41</f>
        <v>2014</v>
      </c>
      <c r="S38" s="200">
        <f t="shared" si="4"/>
        <v>15000</v>
      </c>
      <c r="T38" s="196">
        <f>IF(Import!AU31&lt;&gt;"",Tableau!EJ41,IF(Tableau!EL41="","",Tableau!EL41))</f>
        <v>44</v>
      </c>
      <c r="U38" s="199">
        <f>Tableau!EK41</f>
        <v>2014</v>
      </c>
      <c r="V38" s="200">
        <f t="shared" si="5"/>
        <v>20000</v>
      </c>
      <c r="W38" s="196">
        <f>IF(Import!AY31&lt;&gt;"",Tableau!IH41,IF(Tableau!IJ41="","",Tableau!IJ41))</f>
        <v>8</v>
      </c>
      <c r="X38" s="199">
        <f>Tableau!II41</f>
        <v>2015</v>
      </c>
      <c r="Y38" s="200">
        <f t="shared" si="6"/>
        <v>5000</v>
      </c>
      <c r="Z38" s="196">
        <f>Tableau!JQ41</f>
        <v>12</v>
      </c>
      <c r="AA38" s="199">
        <f>Tableau!JR41</f>
        <v>2015</v>
      </c>
    </row>
    <row r="39" spans="3:27" x14ac:dyDescent="0.3">
      <c r="C39" s="37" t="str">
        <f>Tableau!B42</f>
        <v>31</v>
      </c>
      <c r="D39" s="37" t="str">
        <f>Tableau!G42</f>
        <v/>
      </c>
      <c r="E39" s="190">
        <f>Brut!N42</f>
        <v>100000</v>
      </c>
      <c r="F39" s="190" t="str">
        <f>IF(Tableau!W42="Annulé","Annulé",IF(Tableau!W42="Pas ouvert","Stock",IF(Tableau!X42="En cours","En cours",IF(Tableau!X42="","","Livré"))))</f>
        <v>Livré</v>
      </c>
      <c r="G39" s="201">
        <f t="shared" si="0"/>
        <v>15000</v>
      </c>
      <c r="H39" s="196">
        <f>Tableau!AD42</f>
        <v>45</v>
      </c>
      <c r="I39" s="120">
        <f>Tableau!AE42</f>
        <v>2017</v>
      </c>
      <c r="J39" s="200">
        <f t="shared" si="1"/>
        <v>10000</v>
      </c>
      <c r="K39" s="196">
        <f>IF(Import!AI32&lt;&gt;"",Tableau!AO42,IF(Tableau!AQ42="","",Tableau!AQ42))</f>
        <v>45</v>
      </c>
      <c r="L39" s="199">
        <f>Tableau!AP42</f>
        <v>2017</v>
      </c>
      <c r="M39" s="200">
        <f t="shared" si="2"/>
        <v>15000</v>
      </c>
      <c r="N39" s="196">
        <f>IF(Import!AM32&lt;&gt;"",Tableau!BJ42,IF(Tableau!BL42="","",Tableau!BL42))</f>
        <v>10</v>
      </c>
      <c r="O39" s="199">
        <f>Tableau!BK42</f>
        <v>2018</v>
      </c>
      <c r="P39" s="200">
        <f t="shared" si="3"/>
        <v>20000</v>
      </c>
      <c r="Q39" s="196">
        <f>IF(Import!AQ32&lt;&gt;"",Tableau!CC42,IF(Tableau!CE42="","",Tableau!CE42))</f>
        <v>13</v>
      </c>
      <c r="R39" s="199">
        <f>Tableau!CD42</f>
        <v>2018</v>
      </c>
      <c r="S39" s="200">
        <f t="shared" si="4"/>
        <v>15000</v>
      </c>
      <c r="T39" s="196">
        <f>IF(Import!AU32&lt;&gt;"",Tableau!EJ42,IF(Tableau!EL42="","",Tableau!EL42))</f>
        <v>29</v>
      </c>
      <c r="U39" s="199">
        <f>Tableau!EK42</f>
        <v>2018</v>
      </c>
      <c r="V39" s="200">
        <f t="shared" si="5"/>
        <v>20000</v>
      </c>
      <c r="W39" s="196">
        <f>IF(Import!AY32&lt;&gt;"",Tableau!IH42,IF(Tableau!IJ42="","",Tableau!IJ42))</f>
        <v>38</v>
      </c>
      <c r="X39" s="199">
        <f>Tableau!II42</f>
        <v>2018</v>
      </c>
      <c r="Y39" s="200">
        <f t="shared" si="6"/>
        <v>5000</v>
      </c>
      <c r="Z39" s="196">
        <f>Tableau!JQ42</f>
        <v>42</v>
      </c>
      <c r="AA39" s="199">
        <f>Tableau!JR42</f>
        <v>2018</v>
      </c>
    </row>
    <row r="40" spans="3:27" x14ac:dyDescent="0.3">
      <c r="C40" s="37" t="str">
        <f>Tableau!B43</f>
        <v>32</v>
      </c>
      <c r="D40" s="37" t="str">
        <f>Tableau!G43</f>
        <v/>
      </c>
      <c r="E40" s="190">
        <f>Brut!N43</f>
        <v>100000</v>
      </c>
      <c r="F40" s="190" t="str">
        <f>IF(Tableau!W43="Annulé","Annulé",IF(Tableau!W43="Pas ouvert","Stock",IF(Tableau!X43="En cours","En cours",IF(Tableau!X43="","","Livré"))))</f>
        <v>En cours</v>
      </c>
      <c r="G40" s="201">
        <f t="shared" si="0"/>
        <v>15000</v>
      </c>
      <c r="H40" s="196">
        <f>Tableau!AD43</f>
        <v>29</v>
      </c>
      <c r="I40" s="120">
        <f>Tableau!AE43</f>
        <v>2019</v>
      </c>
      <c r="J40" s="200">
        <f t="shared" si="1"/>
        <v>10000</v>
      </c>
      <c r="K40" s="196">
        <f>IF(Import!AI33&lt;&gt;"",Tableau!AO43,IF(Tableau!AQ43="","",Tableau!AQ43))</f>
        <v>29</v>
      </c>
      <c r="L40" s="199">
        <f>Tableau!AP43</f>
        <v>2019</v>
      </c>
      <c r="M40" s="200">
        <f t="shared" si="2"/>
        <v>15000</v>
      </c>
      <c r="N40" s="196">
        <f>IF(Import!AM33&lt;&gt;"",Tableau!BJ43,IF(Tableau!BL43="","",Tableau!BL43))</f>
        <v>41</v>
      </c>
      <c r="O40" s="199">
        <f>Tableau!BK43</f>
        <v>2019</v>
      </c>
      <c r="P40" s="200">
        <f t="shared" si="3"/>
        <v>20000</v>
      </c>
      <c r="Q40" s="196">
        <f>IF(Import!AQ33&lt;&gt;"",Tableau!CC43,IF(Tableau!CE43="","",Tableau!CE43))</f>
        <v>45</v>
      </c>
      <c r="R40" s="199">
        <f>Tableau!CD43</f>
        <v>2019</v>
      </c>
      <c r="S40" s="200">
        <f t="shared" si="4"/>
        <v>15000</v>
      </c>
      <c r="T40" s="196">
        <f>IF(Import!AU33&lt;&gt;"",Tableau!EJ43,IF(Tableau!EL43="","",Tableau!EL43))</f>
        <v>3</v>
      </c>
      <c r="U40" s="199">
        <f>Tableau!EK43</f>
        <v>2020</v>
      </c>
      <c r="V40" s="200">
        <f t="shared" si="5"/>
        <v>20000</v>
      </c>
      <c r="W40" s="196">
        <f>IF(Import!AY33&lt;&gt;"",Tableau!IH43,IF(Tableau!IJ43="","",Tableau!IJ43))</f>
        <v>11</v>
      </c>
      <c r="X40" s="199">
        <f>Tableau!II43</f>
        <v>2020</v>
      </c>
      <c r="Y40" s="200">
        <f t="shared" si="6"/>
        <v>5000</v>
      </c>
      <c r="Z40" s="196">
        <f>Tableau!JQ43</f>
        <v>11</v>
      </c>
      <c r="AA40" s="199">
        <f>Tableau!JR43</f>
        <v>2020</v>
      </c>
    </row>
    <row r="41" spans="3:27" x14ac:dyDescent="0.3">
      <c r="C41" s="37" t="str">
        <f>Tableau!B44</f>
        <v>33</v>
      </c>
      <c r="D41" s="37" t="str">
        <f>Tableau!G44</f>
        <v/>
      </c>
      <c r="E41" s="190">
        <f>Brut!N44</f>
        <v>100000</v>
      </c>
      <c r="F41" s="190" t="str">
        <f>IF(Tableau!W44="Annulé","Annulé",IF(Tableau!W44="Pas ouvert","Stock",IF(Tableau!X44="En cours","En cours",IF(Tableau!X44="","","Livré"))))</f>
        <v>En cours</v>
      </c>
      <c r="G41" s="201">
        <f t="shared" si="0"/>
        <v>15000</v>
      </c>
      <c r="H41" s="196">
        <f>Tableau!AD44</f>
        <v>26</v>
      </c>
      <c r="I41" s="120">
        <f>Tableau!AE44</f>
        <v>2019</v>
      </c>
      <c r="J41" s="200">
        <f t="shared" si="1"/>
        <v>10000</v>
      </c>
      <c r="K41" s="196">
        <f>IF(Import!AI34&lt;&gt;"",Tableau!AO44,IF(Tableau!AQ44="","",Tableau!AQ44))</f>
        <v>28</v>
      </c>
      <c r="L41" s="199">
        <f>Tableau!AP44</f>
        <v>2019</v>
      </c>
      <c r="M41" s="200">
        <f t="shared" si="2"/>
        <v>15000</v>
      </c>
      <c r="N41" s="196">
        <f>IF(Import!AM34&lt;&gt;"",Tableau!BJ44,IF(Tableau!BL44="","",Tableau!BL44))</f>
        <v>36</v>
      </c>
      <c r="O41" s="199">
        <f>Tableau!BK44</f>
        <v>2019</v>
      </c>
      <c r="P41" s="200">
        <f t="shared" si="3"/>
        <v>20000</v>
      </c>
      <c r="Q41" s="196">
        <f>IF(Import!AQ34&lt;&gt;"",Tableau!CC44,IF(Tableau!CE44="","",Tableau!CE44))</f>
        <v>44</v>
      </c>
      <c r="R41" s="199">
        <f>Tableau!CD44</f>
        <v>2019</v>
      </c>
      <c r="S41" s="200">
        <f t="shared" si="4"/>
        <v>15000</v>
      </c>
      <c r="T41" s="196">
        <f>IF(Import!AU34&lt;&gt;"",Tableau!EJ44,IF(Tableau!EL44="","",Tableau!EL44))</f>
        <v>5</v>
      </c>
      <c r="U41" s="199">
        <f>Tableau!EK44</f>
        <v>2020</v>
      </c>
      <c r="V41" s="200">
        <f t="shared" si="5"/>
        <v>20000</v>
      </c>
      <c r="W41" s="196" t="str">
        <f>IF(Import!AY34&lt;&gt;"",Tableau!IH44,IF(Tableau!IJ44="","",Tableau!IJ44))</f>
        <v/>
      </c>
      <c r="X41" s="199">
        <f>Tableau!II44</f>
        <v>2020</v>
      </c>
      <c r="Y41" s="200">
        <f t="shared" si="6"/>
        <v>5000</v>
      </c>
      <c r="Z41" s="196">
        <f>Tableau!JQ44</f>
        <v>8</v>
      </c>
      <c r="AA41" s="199">
        <f>Tableau!JR44</f>
        <v>2020</v>
      </c>
    </row>
    <row r="42" spans="3:27" x14ac:dyDescent="0.3">
      <c r="C42" s="37" t="str">
        <f>Tableau!B45</f>
        <v>34</v>
      </c>
      <c r="D42" s="37" t="str">
        <f>Tableau!G45</f>
        <v/>
      </c>
      <c r="E42" s="190" t="str">
        <f>Brut!N45</f>
        <v>Annulé</v>
      </c>
      <c r="F42" s="190" t="str">
        <f>IF(Tableau!W45="Annulé","Annulé",IF(Tableau!W45="Pas ouvert","Stock",IF(Tableau!X45="En cours","En cours",IF(Tableau!X45="","","Livré"))))</f>
        <v>Annulé</v>
      </c>
      <c r="G42" s="201" t="str">
        <f t="shared" si="0"/>
        <v/>
      </c>
      <c r="H42" s="196" t="str">
        <f>Tableau!AD45</f>
        <v/>
      </c>
      <c r="I42" s="120" t="str">
        <f>Tableau!AE45</f>
        <v/>
      </c>
      <c r="J42" s="200" t="str">
        <f t="shared" si="1"/>
        <v/>
      </c>
      <c r="K42" s="196" t="str">
        <f>IF(Import!AI35&lt;&gt;"",Tableau!AO45,IF(Tableau!AQ45="","",Tableau!AQ45))</f>
        <v/>
      </c>
      <c r="L42" s="199" t="str">
        <f>Tableau!AP45</f>
        <v/>
      </c>
      <c r="M42" s="200" t="str">
        <f t="shared" si="2"/>
        <v/>
      </c>
      <c r="N42" s="196" t="str">
        <f>IF(Import!AM35&lt;&gt;"",Tableau!BJ45,IF(Tableau!BL45="","",Tableau!BL45))</f>
        <v/>
      </c>
      <c r="O42" s="199" t="str">
        <f>Tableau!BK45</f>
        <v/>
      </c>
      <c r="P42" s="200" t="str">
        <f t="shared" si="3"/>
        <v/>
      </c>
      <c r="Q42" s="196" t="str">
        <f>IF(Import!AQ35&lt;&gt;"",Tableau!CC45,IF(Tableau!CE45="","",Tableau!CE45))</f>
        <v/>
      </c>
      <c r="R42" s="199" t="str">
        <f>Tableau!CD45</f>
        <v/>
      </c>
      <c r="S42" s="200" t="str">
        <f t="shared" si="4"/>
        <v/>
      </c>
      <c r="T42" s="196" t="str">
        <f>IF(Import!AU35&lt;&gt;"",Tableau!EJ45,IF(Tableau!EL45="","",Tableau!EL45))</f>
        <v/>
      </c>
      <c r="U42" s="199" t="str">
        <f>Tableau!EK45</f>
        <v/>
      </c>
      <c r="V42" s="200" t="str">
        <f t="shared" si="5"/>
        <v/>
      </c>
      <c r="W42" s="196" t="str">
        <f>IF(Import!AY35&lt;&gt;"",Tableau!IH45,IF(Tableau!IJ45="","",Tableau!IJ45))</f>
        <v/>
      </c>
      <c r="X42" s="199" t="str">
        <f>Tableau!II45</f>
        <v/>
      </c>
      <c r="Y42" s="200" t="str">
        <f t="shared" si="6"/>
        <v/>
      </c>
      <c r="Z42" s="196" t="str">
        <f>Tableau!JQ45</f>
        <v/>
      </c>
      <c r="AA42" s="199" t="str">
        <f>Tableau!JR45</f>
        <v/>
      </c>
    </row>
    <row r="43" spans="3:27" x14ac:dyDescent="0.3">
      <c r="C43" s="37" t="str">
        <f>Tableau!B46</f>
        <v>35</v>
      </c>
      <c r="D43" s="37" t="str">
        <f>Tableau!G46</f>
        <v/>
      </c>
      <c r="E43" s="190" t="str">
        <f>Brut!N46</f>
        <v>Annulé</v>
      </c>
      <c r="F43" s="190" t="str">
        <f>IF(Tableau!W46="Annulé","Annulé",IF(Tableau!W46="Pas ouvert","Stock",IF(Tableau!X46="En cours","En cours",IF(Tableau!X46="","","Livré"))))</f>
        <v>Annulé</v>
      </c>
      <c r="G43" s="201" t="str">
        <f t="shared" si="0"/>
        <v/>
      </c>
      <c r="H43" s="196" t="str">
        <f>Tableau!AD46</f>
        <v/>
      </c>
      <c r="I43" s="120" t="str">
        <f>Tableau!AE46</f>
        <v/>
      </c>
      <c r="J43" s="200" t="str">
        <f t="shared" si="1"/>
        <v/>
      </c>
      <c r="K43" s="196" t="str">
        <f>IF(Import!AI36&lt;&gt;"",Tableau!AO46,IF(Tableau!AQ46="","",Tableau!AQ46))</f>
        <v/>
      </c>
      <c r="L43" s="199" t="str">
        <f>Tableau!AP46</f>
        <v/>
      </c>
      <c r="M43" s="200" t="str">
        <f t="shared" si="2"/>
        <v/>
      </c>
      <c r="N43" s="196" t="str">
        <f>IF(Import!AM36&lt;&gt;"",Tableau!BJ46,IF(Tableau!BL46="","",Tableau!BL46))</f>
        <v/>
      </c>
      <c r="O43" s="199" t="str">
        <f>Tableau!BK46</f>
        <v/>
      </c>
      <c r="P43" s="200" t="str">
        <f t="shared" si="3"/>
        <v/>
      </c>
      <c r="Q43" s="196" t="str">
        <f>IF(Import!AQ36&lt;&gt;"",Tableau!CC46,IF(Tableau!CE46="","",Tableau!CE46))</f>
        <v/>
      </c>
      <c r="R43" s="199" t="str">
        <f>Tableau!CD46</f>
        <v/>
      </c>
      <c r="S43" s="200" t="str">
        <f t="shared" si="4"/>
        <v/>
      </c>
      <c r="T43" s="196" t="str">
        <f>IF(Import!AU36&lt;&gt;"",Tableau!EJ46,IF(Tableau!EL46="","",Tableau!EL46))</f>
        <v/>
      </c>
      <c r="U43" s="199" t="str">
        <f>Tableau!EK46</f>
        <v/>
      </c>
      <c r="V43" s="200" t="str">
        <f t="shared" si="5"/>
        <v/>
      </c>
      <c r="W43" s="196" t="str">
        <f>IF(Import!AY36&lt;&gt;"",Tableau!IH46,IF(Tableau!IJ46="","",Tableau!IJ46))</f>
        <v/>
      </c>
      <c r="X43" s="199" t="str">
        <f>Tableau!II46</f>
        <v/>
      </c>
      <c r="Y43" s="200" t="str">
        <f t="shared" si="6"/>
        <v/>
      </c>
      <c r="Z43" s="196" t="str">
        <f>Tableau!JQ46</f>
        <v/>
      </c>
      <c r="AA43" s="199" t="str">
        <f>Tableau!JR46</f>
        <v/>
      </c>
    </row>
    <row r="44" spans="3:27" x14ac:dyDescent="0.3">
      <c r="C44" s="37"/>
      <c r="D44" s="37"/>
      <c r="E44" s="190"/>
      <c r="F44" s="190"/>
      <c r="G44" s="192"/>
      <c r="H44" s="193"/>
      <c r="I44" s="194"/>
    </row>
    <row r="45" spans="3:27" x14ac:dyDescent="0.3">
      <c r="C45" s="37"/>
      <c r="D45" s="37"/>
      <c r="E45" s="190"/>
      <c r="F45" s="190"/>
      <c r="G45" s="192"/>
      <c r="H45" s="193"/>
      <c r="I45" s="194"/>
    </row>
    <row r="46" spans="3:27" x14ac:dyDescent="0.3">
      <c r="C46" s="37"/>
      <c r="D46" s="37"/>
      <c r="E46" s="190"/>
      <c r="F46" s="190"/>
      <c r="G46" s="192"/>
      <c r="H46" s="193"/>
      <c r="I46" s="194"/>
    </row>
    <row r="47" spans="3:27" x14ac:dyDescent="0.3">
      <c r="C47" s="37"/>
      <c r="D47" s="37"/>
      <c r="E47" s="190"/>
      <c r="F47" s="190"/>
      <c r="G47" s="192"/>
      <c r="H47" s="193"/>
      <c r="I47" s="194"/>
    </row>
    <row r="48" spans="3:27" x14ac:dyDescent="0.3">
      <c r="C48" s="37"/>
      <c r="D48" s="37"/>
      <c r="E48" s="190"/>
      <c r="F48" s="190"/>
      <c r="G48" s="192"/>
      <c r="H48" s="193"/>
      <c r="I48" s="194"/>
    </row>
    <row r="49" spans="3:9" x14ac:dyDescent="0.3">
      <c r="C49" s="37"/>
      <c r="D49" s="37"/>
      <c r="E49" s="190"/>
      <c r="F49" s="190"/>
      <c r="G49" s="192"/>
      <c r="H49" s="193"/>
      <c r="I49" s="194"/>
    </row>
    <row r="50" spans="3:9" x14ac:dyDescent="0.3">
      <c r="C50" s="37"/>
      <c r="D50" s="37"/>
      <c r="E50" s="190"/>
      <c r="F50" s="190"/>
      <c r="G50" s="192"/>
      <c r="H50" s="193"/>
      <c r="I50" s="194"/>
    </row>
    <row r="51" spans="3:9" x14ac:dyDescent="0.3">
      <c r="C51" s="37"/>
      <c r="D51" s="37"/>
      <c r="E51" s="190"/>
      <c r="F51" s="190"/>
      <c r="G51" s="192"/>
      <c r="H51" s="193"/>
      <c r="I51" s="194"/>
    </row>
    <row r="52" spans="3:9" x14ac:dyDescent="0.3">
      <c r="C52" s="37"/>
      <c r="D52" s="37"/>
      <c r="E52" s="190"/>
      <c r="F52" s="190"/>
      <c r="G52" s="192"/>
      <c r="H52" s="193"/>
      <c r="I52" s="194"/>
    </row>
    <row r="53" spans="3:9" x14ac:dyDescent="0.3">
      <c r="C53" s="37"/>
      <c r="D53" s="37"/>
      <c r="E53" s="190"/>
      <c r="F53" s="190"/>
      <c r="G53" s="192"/>
    </row>
    <row r="54" spans="3:9" x14ac:dyDescent="0.3">
      <c r="E54" s="191"/>
      <c r="F54" s="191"/>
    </row>
  </sheetData>
  <mergeCells count="21">
    <mergeCell ref="G2:G7"/>
    <mergeCell ref="J2:J7"/>
    <mergeCell ref="H2:I7"/>
    <mergeCell ref="K2:L7"/>
    <mergeCell ref="M2:M7"/>
    <mergeCell ref="N2:O7"/>
    <mergeCell ref="V2:V7"/>
    <mergeCell ref="Y2:Y7"/>
    <mergeCell ref="Y1:AA1"/>
    <mergeCell ref="G1:I1"/>
    <mergeCell ref="J1:L1"/>
    <mergeCell ref="M1:O1"/>
    <mergeCell ref="P1:R1"/>
    <mergeCell ref="S1:U1"/>
    <mergeCell ref="V1:X1"/>
    <mergeCell ref="P2:P7"/>
    <mergeCell ref="S2:S7"/>
    <mergeCell ref="Z2:AA7"/>
    <mergeCell ref="W2:X7"/>
    <mergeCell ref="T2:U7"/>
    <mergeCell ref="Q2:R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1EAC9-E42E-4D77-8612-D562EA20F7BA}">
  <sheetPr codeName="Feuil3"/>
  <dimension ref="A1:JV428"/>
  <sheetViews>
    <sheetView topLeftCell="A33" zoomScaleNormal="100" workbookViewId="0">
      <selection activeCell="G56" sqref="G56"/>
    </sheetView>
  </sheetViews>
  <sheetFormatPr baseColWidth="10" defaultRowHeight="14.4" x14ac:dyDescent="0.3"/>
  <cols>
    <col min="1" max="1" width="5.88671875" customWidth="1"/>
    <col min="2" max="2" width="26.77734375" customWidth="1"/>
    <col min="3" max="3" width="39.109375" customWidth="1"/>
    <col min="4" max="4" width="4" customWidth="1"/>
    <col min="6" max="6" width="12.77734375" customWidth="1"/>
    <col min="7" max="7" width="14.33203125" customWidth="1"/>
    <col min="8" max="8" width="4" customWidth="1"/>
    <col min="9" max="9" width="17.21875" customWidth="1"/>
    <col min="10" max="10" width="10.109375" customWidth="1"/>
    <col min="11" max="13" width="9.33203125" customWidth="1"/>
    <col min="14" max="14" width="10.21875" customWidth="1"/>
    <col min="15" max="17" width="9.33203125" customWidth="1"/>
    <col min="18" max="18" width="10.44140625" customWidth="1"/>
    <col min="19" max="21" width="9.33203125" customWidth="1"/>
    <col min="22" max="22" width="12.6640625" customWidth="1"/>
    <col min="23" max="26" width="9.33203125" customWidth="1"/>
    <col min="27" max="27" width="8.44140625" customWidth="1"/>
    <col min="28" max="28" width="2.88671875" customWidth="1"/>
    <col min="29" max="29" width="15.33203125" customWidth="1"/>
    <col min="30" max="30" width="2.88671875" customWidth="1"/>
    <col min="31" max="31" width="2.77734375" customWidth="1"/>
    <col min="32" max="32" width="8.33203125" style="1" customWidth="1"/>
    <col min="33" max="33" width="2.88671875" customWidth="1"/>
    <col min="34" max="34" width="2.77734375" customWidth="1"/>
    <col min="36" max="36" width="2.88671875" style="106" customWidth="1"/>
    <col min="37" max="37" width="2.77734375" customWidth="1"/>
    <col min="38" max="38" width="2.88671875" customWidth="1"/>
    <col min="39" max="39" width="2.77734375" customWidth="1"/>
    <col min="40" max="40" width="8.33203125" style="1" customWidth="1"/>
    <col min="41" max="41" width="2.88671875" style="1" customWidth="1"/>
    <col min="42" max="42" width="2.77734375" style="1" customWidth="1"/>
    <col min="43" max="43" width="2.88671875" style="1" customWidth="1"/>
    <col min="44" max="44" width="2.77734375" style="1" customWidth="1"/>
    <col min="45" max="45" width="2.88671875" customWidth="1"/>
    <col min="46" max="48" width="2.77734375" customWidth="1"/>
    <col min="49" max="49" width="2.88671875" customWidth="1"/>
    <col min="50" max="50" width="2.77734375" customWidth="1"/>
    <col min="51" max="51" width="2.88671875" customWidth="1"/>
    <col min="52" max="52" width="2.77734375" customWidth="1"/>
    <col min="53" max="53" width="2.88671875" customWidth="1"/>
    <col min="54" max="54" width="2.77734375" customWidth="1"/>
    <col min="55" max="55" width="2.88671875" customWidth="1"/>
    <col min="56" max="56" width="2.77734375" customWidth="1"/>
    <col min="57" max="57" width="2.88671875" customWidth="1"/>
    <col min="58" max="58" width="2.77734375" customWidth="1"/>
    <col min="59" max="59" width="2.88671875" customWidth="1"/>
    <col min="60" max="60" width="2.77734375" customWidth="1"/>
    <col min="61" max="61" width="8.109375" style="1" customWidth="1"/>
    <col min="62" max="62" width="2.88671875" style="1" customWidth="1"/>
    <col min="63" max="63" width="2.77734375" style="1" customWidth="1"/>
    <col min="64" max="64" width="2.88671875" style="1" customWidth="1"/>
    <col min="65" max="65" width="2.77734375" style="1" customWidth="1"/>
    <col min="66" max="66" width="2.88671875" customWidth="1"/>
    <col min="67" max="67" width="2.77734375" customWidth="1"/>
    <col min="68" max="68" width="2.88671875" customWidth="1"/>
    <col min="69" max="69" width="2.77734375" customWidth="1"/>
    <col min="71" max="71" width="2.88671875" customWidth="1"/>
    <col min="72" max="72" width="2.77734375" customWidth="1"/>
    <col min="73" max="73" width="2.88671875" customWidth="1"/>
    <col min="74" max="74" width="2.77734375" customWidth="1"/>
    <col min="76" max="76" width="2.88671875" customWidth="1"/>
    <col min="77" max="77" width="2.77734375" customWidth="1"/>
    <col min="78" max="78" width="2.88671875" customWidth="1"/>
    <col min="79" max="79" width="2.77734375" customWidth="1"/>
    <col min="80" max="80" width="8" customWidth="1"/>
    <col min="81" max="81" width="2.88671875" customWidth="1"/>
    <col min="82" max="82" width="2.77734375" customWidth="1"/>
    <col min="83" max="83" width="2.88671875" customWidth="1"/>
    <col min="84" max="84" width="2.77734375" customWidth="1"/>
    <col min="85" max="85" width="2.88671875" customWidth="1"/>
    <col min="86" max="86" width="2.77734375" customWidth="1"/>
    <col min="87" max="87" width="2.88671875" customWidth="1"/>
    <col min="88" max="88" width="2.77734375" customWidth="1"/>
    <col min="90" max="90" width="2.88671875" customWidth="1"/>
    <col min="91" max="91" width="2.77734375" customWidth="1"/>
    <col min="92" max="92" width="2.88671875" customWidth="1"/>
    <col min="93" max="93" width="2.77734375" customWidth="1"/>
    <col min="94" max="94" width="2.88671875" customWidth="1"/>
    <col min="95" max="95" width="2.77734375" customWidth="1"/>
    <col min="96" max="96" width="2.88671875" customWidth="1"/>
    <col min="97" max="97" width="2.77734375" customWidth="1"/>
    <col min="98" max="98" width="11.5546875" customWidth="1"/>
    <col min="99" max="99" width="2.88671875" hidden="1" customWidth="1"/>
    <col min="100" max="100" width="2.88671875" customWidth="1"/>
    <col min="101" max="101" width="2.77734375" customWidth="1"/>
    <col min="102" max="102" width="2.88671875" customWidth="1"/>
    <col min="103" max="103" width="2.77734375" customWidth="1"/>
    <col min="105" max="105" width="2.88671875" hidden="1" customWidth="1"/>
    <col min="106" max="106" width="2.88671875" customWidth="1"/>
    <col min="107" max="107" width="2.77734375" customWidth="1"/>
    <col min="108" max="108" width="2.88671875" customWidth="1"/>
    <col min="109" max="109" width="2.77734375" customWidth="1"/>
    <col min="110" max="110" width="2.88671875" customWidth="1"/>
    <col min="111" max="111" width="2.77734375" customWidth="1"/>
    <col min="113" max="113" width="2.88671875" customWidth="1"/>
    <col min="114" max="114" width="2.77734375" customWidth="1"/>
    <col min="115" max="115" width="2.88671875" customWidth="1"/>
    <col min="116" max="116" width="2.77734375" customWidth="1"/>
    <col min="118" max="118" width="2.88671875" customWidth="1"/>
    <col min="119" max="119" width="2.77734375" customWidth="1"/>
    <col min="120" max="120" width="2.88671875" customWidth="1"/>
    <col min="121" max="121" width="2.77734375" customWidth="1"/>
    <col min="122" max="122" width="2.88671875" customWidth="1"/>
    <col min="123" max="123" width="2.77734375" customWidth="1"/>
    <col min="125" max="125" width="2.88671875" customWidth="1"/>
    <col min="126" max="126" width="2.77734375" customWidth="1"/>
    <col min="127" max="127" width="2.88671875" customWidth="1"/>
    <col min="128" max="128" width="2.77734375" customWidth="1"/>
    <col min="129" max="129" width="2.88671875" customWidth="1"/>
    <col min="130" max="130" width="2.77734375" customWidth="1"/>
    <col min="131" max="131" width="2.88671875" customWidth="1"/>
    <col min="132" max="132" width="2.77734375" customWidth="1"/>
    <col min="133" max="133" width="2.88671875" customWidth="1"/>
    <col min="134" max="134" width="2.77734375" customWidth="1"/>
    <col min="135" max="135" width="2.88671875" customWidth="1"/>
    <col min="136" max="136" width="2.77734375" customWidth="1"/>
    <col min="137" max="137" width="2.88671875" customWidth="1"/>
    <col min="138" max="138" width="2.77734375" customWidth="1"/>
    <col min="139" max="139" width="2.88671875" customWidth="1"/>
    <col min="140" max="140" width="2.77734375" customWidth="1"/>
    <col min="141" max="141" width="8.109375" style="1" customWidth="1"/>
    <col min="142" max="142" width="2.88671875" style="1" customWidth="1"/>
    <col min="143" max="143" width="2.77734375" style="1" customWidth="1"/>
    <col min="144" max="144" width="2.88671875" style="1" customWidth="1"/>
    <col min="145" max="145" width="2.77734375" style="1" customWidth="1"/>
    <col min="146" max="146" width="2.88671875" customWidth="1"/>
    <col min="147" max="147" width="2.77734375" customWidth="1"/>
    <col min="149" max="149" width="2.88671875" customWidth="1"/>
    <col min="150" max="150" width="2.77734375" customWidth="1"/>
    <col min="151" max="151" width="2.88671875" customWidth="1"/>
    <col min="152" max="152" width="2.77734375" customWidth="1"/>
    <col min="153" max="153" width="2.88671875" customWidth="1"/>
    <col min="154" max="154" width="2.77734375" customWidth="1"/>
    <col min="155" max="155" width="2.88671875" customWidth="1"/>
    <col min="156" max="156" width="2.77734375" customWidth="1"/>
    <col min="158" max="158" width="2.88671875" customWidth="1"/>
    <col min="159" max="159" width="2.77734375" customWidth="1"/>
    <col min="160" max="160" width="2.88671875" customWidth="1"/>
    <col min="161" max="161" width="2.77734375" customWidth="1"/>
    <col min="162" max="162" width="2.88671875" customWidth="1"/>
    <col min="163" max="163" width="2.77734375" customWidth="1"/>
    <col min="164" max="164" width="2.88671875" customWidth="1"/>
    <col min="165" max="165" width="2.77734375" customWidth="1"/>
    <col min="166" max="166" width="2.88671875" customWidth="1"/>
    <col min="167" max="167" width="2.77734375" customWidth="1"/>
    <col min="169" max="169" width="2.88671875" customWidth="1"/>
    <col min="170" max="170" width="2.77734375" customWidth="1"/>
    <col min="171" max="171" width="2.88671875" customWidth="1"/>
    <col min="172" max="172" width="2.77734375" customWidth="1"/>
    <col min="173" max="173" width="2.88671875" customWidth="1"/>
    <col min="174" max="174" width="2.77734375" customWidth="1"/>
    <col min="175" max="175" width="2.88671875" customWidth="1"/>
    <col min="176" max="176" width="2.77734375" customWidth="1"/>
    <col min="177" max="177" width="2.88671875" customWidth="1"/>
    <col min="178" max="178" width="2.77734375" customWidth="1"/>
    <col min="179" max="179" width="2.88671875" customWidth="1"/>
    <col min="180" max="180" width="2.77734375" customWidth="1"/>
    <col min="181" max="181" width="2.88671875" customWidth="1"/>
    <col min="182" max="182" width="2.77734375" customWidth="1"/>
    <col min="183" max="183" width="2.88671875" customWidth="1"/>
    <col min="184" max="184" width="2.77734375" customWidth="1"/>
    <col min="185" max="185" width="2.88671875" customWidth="1"/>
    <col min="186" max="186" width="2.77734375" customWidth="1"/>
    <col min="187" max="187" width="2.88671875" customWidth="1"/>
    <col min="188" max="188" width="2.77734375" customWidth="1"/>
    <col min="189" max="189" width="2.88671875" customWidth="1"/>
    <col min="190" max="190" width="2.77734375" customWidth="1"/>
    <col min="192" max="192" width="2.88671875" customWidth="1"/>
    <col min="193" max="193" width="2.77734375" customWidth="1"/>
    <col min="194" max="194" width="2.88671875" customWidth="1"/>
    <col min="195" max="195" width="2.77734375" customWidth="1"/>
    <col min="196" max="196" width="2.88671875" customWidth="1"/>
    <col min="197" max="197" width="2.77734375" customWidth="1"/>
    <col min="198" max="198" width="2.88671875" customWidth="1"/>
    <col min="199" max="199" width="2.77734375" customWidth="1"/>
    <col min="200" max="200" width="2.88671875" customWidth="1"/>
    <col min="201" max="201" width="2.77734375" customWidth="1"/>
    <col min="202" max="202" width="2.88671875" customWidth="1"/>
    <col min="203" max="203" width="2.77734375" customWidth="1"/>
    <col min="204" max="204" width="2.88671875" customWidth="1"/>
    <col min="205" max="205" width="2.77734375" customWidth="1"/>
    <col min="206" max="206" width="2.88671875" customWidth="1"/>
    <col min="207" max="207" width="2.77734375" customWidth="1"/>
    <col min="208" max="208" width="2.88671875" customWidth="1"/>
    <col min="209" max="209" width="2.77734375" customWidth="1"/>
    <col min="211" max="211" width="2.88671875" customWidth="1"/>
    <col min="212" max="212" width="2.77734375" customWidth="1"/>
    <col min="213" max="213" width="2.88671875" customWidth="1"/>
    <col min="214" max="214" width="2.77734375" customWidth="1"/>
    <col min="216" max="216" width="2.88671875" customWidth="1"/>
    <col min="217" max="217" width="2.77734375" customWidth="1"/>
    <col min="218" max="218" width="2.88671875" customWidth="1"/>
    <col min="219" max="219" width="2.77734375" customWidth="1"/>
    <col min="220" max="220" width="2.88671875" customWidth="1"/>
    <col min="221" max="221" width="2.77734375" customWidth="1"/>
    <col min="222" max="222" width="2.88671875" customWidth="1"/>
    <col min="223" max="223" width="2.77734375" customWidth="1"/>
    <col min="224" max="224" width="2.88671875" customWidth="1"/>
    <col min="225" max="225" width="2.77734375" customWidth="1"/>
    <col min="226" max="226" width="2.88671875" customWidth="1"/>
    <col min="227" max="227" width="2.77734375" customWidth="1"/>
    <col min="228" max="228" width="2.88671875" customWidth="1"/>
    <col min="229" max="229" width="2.77734375" customWidth="1"/>
    <col min="231" max="231" width="2.88671875" customWidth="1"/>
    <col min="232" max="232" width="2.77734375" customWidth="1"/>
    <col min="233" max="233" width="2.88671875" customWidth="1"/>
    <col min="234" max="234" width="2.77734375" customWidth="1"/>
    <col min="235" max="235" width="2.88671875" customWidth="1"/>
    <col min="236" max="236" width="2.77734375" customWidth="1"/>
    <col min="237" max="237" width="2.88671875" customWidth="1"/>
    <col min="238" max="238" width="2.77734375" customWidth="1"/>
    <col min="239" max="239" width="2.88671875" customWidth="1"/>
    <col min="240" max="240" width="2.77734375" customWidth="1"/>
    <col min="241" max="241" width="2.88671875" customWidth="1"/>
    <col min="242" max="242" width="2.77734375" customWidth="1"/>
    <col min="243" max="243" width="8.109375" customWidth="1"/>
    <col min="244" max="244" width="2.88671875" customWidth="1"/>
    <col min="245" max="245" width="2.77734375" customWidth="1"/>
    <col min="246" max="246" width="2.88671875" customWidth="1"/>
    <col min="247" max="247" width="2.77734375" customWidth="1"/>
    <col min="249" max="249" width="2.88671875" customWidth="1"/>
    <col min="250" max="250" width="2.77734375" customWidth="1"/>
    <col min="251" max="251" width="2.88671875" customWidth="1"/>
    <col min="252" max="252" width="2.77734375" customWidth="1"/>
    <col min="253" max="253" width="2.88671875" customWidth="1"/>
    <col min="254" max="254" width="2.77734375" customWidth="1"/>
    <col min="255" max="255" width="2.88671875" customWidth="1"/>
    <col min="256" max="256" width="2.77734375" customWidth="1"/>
    <col min="257" max="257" width="2.88671875" customWidth="1"/>
    <col min="258" max="258" width="2.77734375" customWidth="1"/>
    <col min="259" max="259" width="2.88671875" customWidth="1"/>
    <col min="260" max="260" width="2.77734375" customWidth="1"/>
    <col min="261" max="261" width="2.88671875" customWidth="1"/>
    <col min="262" max="262" width="2.77734375" customWidth="1"/>
    <col min="263" max="263" width="2.88671875" customWidth="1"/>
    <col min="264" max="264" width="2.77734375" customWidth="1"/>
    <col min="265" max="265" width="2.88671875" customWidth="1"/>
    <col min="266" max="266" width="2.77734375" customWidth="1"/>
    <col min="267" max="267" width="2.88671875" customWidth="1"/>
    <col min="268" max="268" width="2.77734375" customWidth="1"/>
    <col min="270" max="270" width="2.88671875" customWidth="1"/>
    <col min="271" max="271" width="2.77734375" customWidth="1"/>
    <col min="272" max="272" width="2.88671875" customWidth="1"/>
    <col min="273" max="273" width="2.77734375" customWidth="1"/>
    <col min="274" max="274" width="2.88671875" customWidth="1"/>
    <col min="275" max="275" width="2.77734375" customWidth="1"/>
    <col min="276" max="276" width="2.88671875" customWidth="1"/>
    <col min="277" max="277" width="2.77734375" customWidth="1"/>
    <col min="278" max="278" width="8.6640625" customWidth="1"/>
    <col min="279" max="279" width="2.88671875" customWidth="1"/>
    <col min="280" max="280" width="2.77734375" customWidth="1"/>
    <col min="281" max="281" width="4.33203125" customWidth="1"/>
    <col min="282" max="282" width="2.77734375" customWidth="1"/>
  </cols>
  <sheetData>
    <row r="1" spans="1:282" ht="15" thickBot="1" x14ac:dyDescent="0.35">
      <c r="A1" s="2"/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6"/>
      <c r="AB1" s="63"/>
      <c r="AC1" s="2"/>
      <c r="AD1" s="63"/>
      <c r="AE1" s="63"/>
      <c r="AF1" s="87"/>
      <c r="AG1" s="63"/>
      <c r="AH1" s="63"/>
      <c r="AI1" s="63"/>
      <c r="AJ1" s="102"/>
      <c r="AK1" s="63"/>
      <c r="AL1" s="63"/>
      <c r="AM1" s="63"/>
      <c r="AN1" s="87"/>
      <c r="AO1" s="87"/>
      <c r="AP1" s="87"/>
      <c r="AQ1" s="87"/>
      <c r="AR1" s="87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  <c r="BH1" s="63"/>
      <c r="BI1" s="87"/>
      <c r="BJ1" s="87"/>
      <c r="BK1" s="87"/>
      <c r="BL1" s="87"/>
      <c r="BM1" s="87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  <c r="CX1" s="63"/>
      <c r="CY1" s="63"/>
      <c r="CZ1" s="63"/>
      <c r="DA1" s="63"/>
      <c r="DB1" s="63"/>
      <c r="DC1" s="63"/>
      <c r="DD1" s="63"/>
      <c r="DE1" s="63"/>
      <c r="DF1" s="63"/>
      <c r="DG1" s="63"/>
      <c r="DH1" s="63"/>
      <c r="DI1" s="63"/>
      <c r="DJ1" s="63"/>
      <c r="DK1" s="63"/>
      <c r="DL1" s="63"/>
      <c r="DM1" s="63"/>
      <c r="DN1" s="63"/>
      <c r="DO1" s="63"/>
      <c r="DP1" s="63"/>
      <c r="DQ1" s="63"/>
      <c r="DR1" s="63"/>
      <c r="DS1" s="63"/>
      <c r="DT1" s="63"/>
      <c r="DU1" s="63"/>
      <c r="DV1" s="63"/>
      <c r="DW1" s="63"/>
      <c r="DX1" s="63"/>
      <c r="DY1" s="63"/>
      <c r="DZ1" s="63"/>
      <c r="EA1" s="63"/>
      <c r="EB1" s="63"/>
      <c r="EC1" s="63"/>
      <c r="ED1" s="63"/>
      <c r="EE1" s="63"/>
      <c r="EF1" s="63"/>
      <c r="EG1" s="63"/>
      <c r="EH1" s="63"/>
      <c r="EI1" s="63"/>
      <c r="EJ1" s="63"/>
      <c r="EK1" s="87"/>
      <c r="EL1" s="87"/>
      <c r="EM1" s="87"/>
      <c r="EN1" s="87"/>
      <c r="EO1" s="87"/>
      <c r="EP1" s="63"/>
      <c r="EQ1" s="63"/>
      <c r="ER1" s="63"/>
      <c r="ES1" s="63"/>
      <c r="ET1" s="63"/>
      <c r="EU1" s="63"/>
      <c r="EV1" s="63"/>
      <c r="EW1" s="63"/>
      <c r="EX1" s="63"/>
      <c r="EY1" s="63"/>
      <c r="EZ1" s="63"/>
      <c r="FA1" s="63"/>
      <c r="FB1" s="63"/>
      <c r="FC1" s="63"/>
      <c r="FD1" s="63"/>
      <c r="FE1" s="63"/>
      <c r="FF1" s="63"/>
      <c r="FG1" s="63"/>
      <c r="FH1" s="63"/>
      <c r="FI1" s="63"/>
      <c r="FJ1" s="63"/>
      <c r="FK1" s="63"/>
      <c r="FL1" s="63"/>
      <c r="FM1" s="63"/>
      <c r="FN1" s="63"/>
      <c r="FO1" s="63"/>
      <c r="FP1" s="63"/>
      <c r="FQ1" s="63"/>
      <c r="FR1" s="63"/>
      <c r="FS1" s="63"/>
      <c r="FT1" s="63"/>
      <c r="FU1" s="63"/>
      <c r="FV1" s="63"/>
      <c r="FW1" s="63"/>
      <c r="FX1" s="63"/>
      <c r="FY1" s="63"/>
      <c r="FZ1" s="63"/>
      <c r="GA1" s="63"/>
      <c r="GB1" s="63"/>
      <c r="GC1" s="63"/>
      <c r="GD1" s="63"/>
      <c r="GE1" s="63"/>
      <c r="GF1" s="63"/>
      <c r="GG1" s="63"/>
      <c r="GH1" s="63"/>
      <c r="GI1" s="63"/>
      <c r="GJ1" s="63"/>
      <c r="GK1" s="63"/>
      <c r="GL1" s="63"/>
      <c r="GM1" s="63"/>
      <c r="GN1" s="63"/>
      <c r="GO1" s="63"/>
      <c r="GP1" s="63"/>
      <c r="GQ1" s="63"/>
      <c r="GR1" s="63"/>
      <c r="GS1" s="63"/>
      <c r="GT1" s="63"/>
      <c r="GU1" s="63"/>
      <c r="GV1" s="63"/>
      <c r="GW1" s="63"/>
      <c r="GX1" s="63"/>
      <c r="GY1" s="63"/>
      <c r="GZ1" s="63"/>
      <c r="HA1" s="63"/>
      <c r="HB1" s="63"/>
      <c r="HC1" s="63"/>
      <c r="HD1" s="63"/>
      <c r="HE1" s="63"/>
      <c r="HF1" s="63"/>
      <c r="HG1" s="63"/>
      <c r="HH1" s="63"/>
      <c r="HI1" s="63"/>
      <c r="HJ1" s="63"/>
      <c r="HK1" s="63"/>
      <c r="HL1" s="63"/>
      <c r="HM1" s="63"/>
      <c r="HN1" s="63"/>
      <c r="HO1" s="63"/>
      <c r="HP1" s="63"/>
      <c r="HQ1" s="63"/>
      <c r="HR1" s="63"/>
      <c r="HS1" s="63"/>
      <c r="HT1" s="63"/>
      <c r="HU1" s="63"/>
      <c r="HV1" s="63"/>
      <c r="HW1" s="63"/>
      <c r="HX1" s="63"/>
      <c r="HY1" s="63"/>
      <c r="HZ1" s="63"/>
      <c r="IA1" s="63"/>
      <c r="IB1" s="63"/>
      <c r="IC1" s="63"/>
      <c r="ID1" s="63"/>
      <c r="IE1" s="63"/>
      <c r="IF1" s="63"/>
      <c r="IG1" s="63"/>
      <c r="IH1" s="63"/>
      <c r="II1" s="63"/>
      <c r="IJ1" s="63"/>
      <c r="IK1" s="63"/>
      <c r="IL1" s="63"/>
      <c r="IM1" s="63"/>
      <c r="IN1" s="63"/>
      <c r="IO1" s="63"/>
      <c r="IP1" s="63"/>
      <c r="IQ1" s="63"/>
      <c r="IR1" s="63"/>
      <c r="IS1" s="63"/>
      <c r="IT1" s="63"/>
      <c r="IU1" s="63"/>
      <c r="IV1" s="63"/>
      <c r="IW1" s="63"/>
      <c r="IX1" s="63"/>
      <c r="IY1" s="63"/>
      <c r="IZ1" s="63"/>
      <c r="JA1" s="63"/>
      <c r="JB1" s="63"/>
      <c r="JC1" s="63"/>
      <c r="JD1" s="63"/>
      <c r="JE1" s="63"/>
      <c r="JF1" s="63"/>
      <c r="JG1" s="63"/>
      <c r="JH1" s="63"/>
      <c r="JI1" s="63"/>
      <c r="JJ1" s="63"/>
      <c r="JK1" s="63"/>
      <c r="JL1" s="63"/>
      <c r="JM1" s="63"/>
      <c r="JN1" s="63"/>
      <c r="JO1" s="63"/>
      <c r="JP1" s="63"/>
      <c r="JQ1" s="63"/>
      <c r="JR1" s="63"/>
      <c r="JS1" s="2"/>
      <c r="JT1" s="2"/>
    </row>
    <row r="2" spans="1:282" ht="21" customHeight="1" x14ac:dyDescent="0.3">
      <c r="A2" s="2"/>
      <c r="B2" s="7"/>
      <c r="C2" s="5"/>
      <c r="D2" s="5"/>
      <c r="E2" s="5"/>
      <c r="F2" s="5"/>
      <c r="G2" s="279"/>
      <c r="H2" s="279"/>
      <c r="I2" s="279"/>
      <c r="J2" s="279"/>
      <c r="K2" s="13"/>
      <c r="L2" s="13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8"/>
      <c r="AB2" s="64"/>
      <c r="AC2" s="81">
        <f ca="1">TODAY()</f>
        <v>43960</v>
      </c>
      <c r="AD2" s="249" t="s">
        <v>154</v>
      </c>
      <c r="AE2" s="249"/>
      <c r="AF2" s="262" t="s">
        <v>147</v>
      </c>
      <c r="AG2" s="266" t="s">
        <v>2</v>
      </c>
      <c r="AH2" s="267"/>
      <c r="AI2" s="280"/>
      <c r="AJ2" s="249" t="s">
        <v>164</v>
      </c>
      <c r="AK2" s="249"/>
      <c r="AL2" s="249"/>
      <c r="AM2" s="249"/>
      <c r="AN2" s="262" t="s">
        <v>148</v>
      </c>
      <c r="AO2" s="262" t="s">
        <v>163</v>
      </c>
      <c r="AP2" s="262"/>
      <c r="AQ2" s="262"/>
      <c r="AR2" s="262"/>
      <c r="AS2" s="266" t="s">
        <v>3</v>
      </c>
      <c r="AT2" s="266"/>
      <c r="AU2" s="266" t="s">
        <v>4</v>
      </c>
      <c r="AV2" s="266"/>
      <c r="AW2" s="274" t="s">
        <v>5</v>
      </c>
      <c r="AX2" s="274"/>
      <c r="AY2" s="274"/>
      <c r="AZ2" s="274"/>
      <c r="BA2" s="249" t="s">
        <v>6</v>
      </c>
      <c r="BB2" s="249"/>
      <c r="BC2" s="249"/>
      <c r="BD2" s="249"/>
      <c r="BE2" s="249" t="s">
        <v>155</v>
      </c>
      <c r="BF2" s="249"/>
      <c r="BG2" s="249"/>
      <c r="BH2" s="249"/>
      <c r="BI2" s="262" t="s">
        <v>149</v>
      </c>
      <c r="BJ2" s="262" t="s">
        <v>156</v>
      </c>
      <c r="BK2" s="262"/>
      <c r="BL2" s="262"/>
      <c r="BM2" s="262"/>
      <c r="BN2" s="277" t="s">
        <v>7</v>
      </c>
      <c r="BO2" s="277"/>
      <c r="BP2" s="277"/>
      <c r="BQ2" s="277"/>
      <c r="BR2" s="271"/>
      <c r="BS2" s="249" t="s">
        <v>8</v>
      </c>
      <c r="BT2" s="249"/>
      <c r="BU2" s="249"/>
      <c r="BV2" s="249"/>
      <c r="BW2" s="271"/>
      <c r="BX2" s="249" t="s">
        <v>157</v>
      </c>
      <c r="BY2" s="249"/>
      <c r="BZ2" s="249"/>
      <c r="CA2" s="249"/>
      <c r="CB2" s="262" t="s">
        <v>150</v>
      </c>
      <c r="CC2" s="262" t="s">
        <v>158</v>
      </c>
      <c r="CD2" s="262"/>
      <c r="CE2" s="262"/>
      <c r="CF2" s="262"/>
      <c r="CG2" s="269" t="s">
        <v>9</v>
      </c>
      <c r="CH2" s="269"/>
      <c r="CI2" s="269"/>
      <c r="CJ2" s="269"/>
      <c r="CK2" s="271"/>
      <c r="CL2" s="249" t="s">
        <v>10</v>
      </c>
      <c r="CM2" s="249"/>
      <c r="CN2" s="249"/>
      <c r="CO2" s="249"/>
      <c r="CP2" s="269" t="s">
        <v>11</v>
      </c>
      <c r="CQ2" s="269"/>
      <c r="CR2" s="269"/>
      <c r="CS2" s="269"/>
      <c r="CT2" s="271"/>
      <c r="CU2" s="286" t="s">
        <v>168</v>
      </c>
      <c r="CV2" s="249" t="s">
        <v>12</v>
      </c>
      <c r="CW2" s="249"/>
      <c r="CX2" s="249"/>
      <c r="CY2" s="249"/>
      <c r="CZ2" s="271"/>
      <c r="DA2" s="286" t="s">
        <v>167</v>
      </c>
      <c r="DB2" s="249" t="s">
        <v>13</v>
      </c>
      <c r="DC2" s="249"/>
      <c r="DD2" s="249"/>
      <c r="DE2" s="249"/>
      <c r="DF2" s="249" t="s">
        <v>14</v>
      </c>
      <c r="DG2" s="249"/>
      <c r="DH2" s="271"/>
      <c r="DI2" s="249" t="s">
        <v>15</v>
      </c>
      <c r="DJ2" s="249"/>
      <c r="DK2" s="249"/>
      <c r="DL2" s="249"/>
      <c r="DM2" s="271"/>
      <c r="DN2" s="249" t="s">
        <v>16</v>
      </c>
      <c r="DO2" s="249"/>
      <c r="DP2" s="249"/>
      <c r="DQ2" s="249"/>
      <c r="DR2" s="249" t="s">
        <v>17</v>
      </c>
      <c r="DS2" s="249"/>
      <c r="DT2" s="271"/>
      <c r="DU2" s="249" t="s">
        <v>18</v>
      </c>
      <c r="DV2" s="249"/>
      <c r="DW2" s="249"/>
      <c r="DX2" s="249"/>
      <c r="DY2" s="249" t="s">
        <v>19</v>
      </c>
      <c r="DZ2" s="249"/>
      <c r="EA2" s="249"/>
      <c r="EB2" s="249"/>
      <c r="EC2" s="249" t="s">
        <v>20</v>
      </c>
      <c r="ED2" s="249"/>
      <c r="EE2" s="249"/>
      <c r="EF2" s="249"/>
      <c r="EG2" s="249" t="s">
        <v>160</v>
      </c>
      <c r="EH2" s="249"/>
      <c r="EI2" s="249"/>
      <c r="EJ2" s="249"/>
      <c r="EK2" s="262" t="s">
        <v>151</v>
      </c>
      <c r="EL2" s="262" t="s">
        <v>159</v>
      </c>
      <c r="EM2" s="262"/>
      <c r="EN2" s="262"/>
      <c r="EO2" s="262"/>
      <c r="EP2" s="249" t="s">
        <v>21</v>
      </c>
      <c r="EQ2" s="249"/>
      <c r="ER2" s="271"/>
      <c r="ES2" s="249" t="s">
        <v>22</v>
      </c>
      <c r="ET2" s="249"/>
      <c r="EU2" s="249"/>
      <c r="EV2" s="249"/>
      <c r="EW2" s="259" t="s">
        <v>23</v>
      </c>
      <c r="EX2" s="259"/>
      <c r="EY2" s="259"/>
      <c r="EZ2" s="259"/>
      <c r="FA2" s="271"/>
      <c r="FB2" s="249" t="s">
        <v>24</v>
      </c>
      <c r="FC2" s="249"/>
      <c r="FD2" s="249"/>
      <c r="FE2" s="249"/>
      <c r="FF2" s="266" t="s">
        <v>25</v>
      </c>
      <c r="FG2" s="266"/>
      <c r="FH2" s="259" t="s">
        <v>26</v>
      </c>
      <c r="FI2" s="259"/>
      <c r="FJ2" s="259"/>
      <c r="FK2" s="259"/>
      <c r="FL2" s="271"/>
      <c r="FM2" s="249" t="s">
        <v>27</v>
      </c>
      <c r="FN2" s="249"/>
      <c r="FO2" s="249"/>
      <c r="FP2" s="249"/>
      <c r="FQ2" s="249" t="s">
        <v>28</v>
      </c>
      <c r="FR2" s="249"/>
      <c r="FS2" s="249"/>
      <c r="FT2" s="249"/>
      <c r="FU2" s="249" t="s">
        <v>29</v>
      </c>
      <c r="FV2" s="249"/>
      <c r="FW2" s="249" t="s">
        <v>30</v>
      </c>
      <c r="FX2" s="249"/>
      <c r="FY2" s="249"/>
      <c r="FZ2" s="249"/>
      <c r="GA2" s="269" t="s">
        <v>31</v>
      </c>
      <c r="GB2" s="269"/>
      <c r="GC2" s="269"/>
      <c r="GD2" s="269"/>
      <c r="GE2" s="249" t="s">
        <v>33</v>
      </c>
      <c r="GF2" s="249"/>
      <c r="GG2" s="249"/>
      <c r="GH2" s="249"/>
      <c r="GI2" s="271"/>
      <c r="GJ2" s="249" t="s">
        <v>34</v>
      </c>
      <c r="GK2" s="249"/>
      <c r="GL2" s="249"/>
      <c r="GM2" s="249"/>
      <c r="GN2" s="269" t="s">
        <v>32</v>
      </c>
      <c r="GO2" s="269"/>
      <c r="GP2" s="269"/>
      <c r="GQ2" s="269"/>
      <c r="GR2" s="249" t="s">
        <v>35</v>
      </c>
      <c r="GS2" s="249"/>
      <c r="GT2" s="249"/>
      <c r="GU2" s="249"/>
      <c r="GV2" s="269" t="s">
        <v>36</v>
      </c>
      <c r="GW2" s="269"/>
      <c r="GX2" s="249" t="s">
        <v>37</v>
      </c>
      <c r="GY2" s="249"/>
      <c r="GZ2" s="249"/>
      <c r="HA2" s="249"/>
      <c r="HB2" s="271"/>
      <c r="HC2" s="266" t="s">
        <v>38</v>
      </c>
      <c r="HD2" s="266"/>
      <c r="HE2" s="266"/>
      <c r="HF2" s="266"/>
      <c r="HG2" s="271"/>
      <c r="HH2" s="249" t="s">
        <v>39</v>
      </c>
      <c r="HI2" s="249"/>
      <c r="HJ2" s="249"/>
      <c r="HK2" s="249"/>
      <c r="HL2" s="249" t="s">
        <v>40</v>
      </c>
      <c r="HM2" s="249"/>
      <c r="HN2" s="249" t="s">
        <v>41</v>
      </c>
      <c r="HO2" s="249"/>
      <c r="HP2" s="249"/>
      <c r="HQ2" s="249"/>
      <c r="HR2" s="249" t="s">
        <v>42</v>
      </c>
      <c r="HS2" s="249"/>
      <c r="HT2" s="249"/>
      <c r="HU2" s="249"/>
      <c r="HV2" s="271"/>
      <c r="HW2" s="259" t="s">
        <v>43</v>
      </c>
      <c r="HX2" s="259"/>
      <c r="HY2" s="259"/>
      <c r="HZ2" s="259"/>
      <c r="IA2" s="249" t="s">
        <v>44</v>
      </c>
      <c r="IB2" s="249"/>
      <c r="IC2" s="249"/>
      <c r="ID2" s="249"/>
      <c r="IE2" s="249" t="s">
        <v>161</v>
      </c>
      <c r="IF2" s="249"/>
      <c r="IG2" s="249"/>
      <c r="IH2" s="249"/>
      <c r="II2" s="262" t="s">
        <v>152</v>
      </c>
      <c r="IJ2" s="283" t="s">
        <v>162</v>
      </c>
      <c r="IK2" s="262"/>
      <c r="IL2" s="262"/>
      <c r="IM2" s="262"/>
      <c r="IN2" s="271"/>
      <c r="IO2" s="249" t="s">
        <v>45</v>
      </c>
      <c r="IP2" s="249"/>
      <c r="IQ2" s="249"/>
      <c r="IR2" s="249"/>
      <c r="IS2" s="249" t="s">
        <v>46</v>
      </c>
      <c r="IT2" s="249"/>
      <c r="IU2" s="249"/>
      <c r="IV2" s="249"/>
      <c r="IW2" s="249" t="s">
        <v>47</v>
      </c>
      <c r="IX2" s="249"/>
      <c r="IY2" s="249"/>
      <c r="IZ2" s="249"/>
      <c r="JA2" s="249" t="s">
        <v>48</v>
      </c>
      <c r="JB2" s="249"/>
      <c r="JC2" s="249"/>
      <c r="JD2" s="249"/>
      <c r="JE2" s="249" t="s">
        <v>49</v>
      </c>
      <c r="JF2" s="249"/>
      <c r="JG2" s="249"/>
      <c r="JH2" s="249"/>
      <c r="JI2" s="271"/>
      <c r="JJ2" s="249" t="s">
        <v>50</v>
      </c>
      <c r="JK2" s="249"/>
      <c r="JL2" s="249"/>
      <c r="JM2" s="249"/>
      <c r="JN2" s="249" t="s">
        <v>153</v>
      </c>
      <c r="JO2" s="249"/>
      <c r="JP2" s="249"/>
      <c r="JQ2" s="249"/>
      <c r="JR2" s="262" t="s">
        <v>165</v>
      </c>
      <c r="JS2" s="284" t="s">
        <v>166</v>
      </c>
      <c r="JT2" s="284"/>
    </row>
    <row r="3" spans="1:282" x14ac:dyDescent="0.3">
      <c r="A3" s="2"/>
      <c r="B3" s="254" t="s">
        <v>51</v>
      </c>
      <c r="C3" s="2"/>
      <c r="D3" s="2"/>
      <c r="E3" s="2"/>
      <c r="F3" s="2"/>
      <c r="G3" s="255"/>
      <c r="H3" s="255"/>
      <c r="I3" s="255"/>
      <c r="J3" s="255"/>
      <c r="K3" s="14"/>
      <c r="L3" s="14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9"/>
      <c r="AB3" s="63"/>
      <c r="AC3" s="108">
        <f ca="1">YEAR(AC2)</f>
        <v>2020</v>
      </c>
      <c r="AD3" s="249"/>
      <c r="AE3" s="249"/>
      <c r="AF3" s="262"/>
      <c r="AG3" s="266"/>
      <c r="AH3" s="267"/>
      <c r="AI3" s="280"/>
      <c r="AJ3" s="249"/>
      <c r="AK3" s="249"/>
      <c r="AL3" s="249"/>
      <c r="AM3" s="249"/>
      <c r="AN3" s="262"/>
      <c r="AO3" s="262"/>
      <c r="AP3" s="262"/>
      <c r="AQ3" s="262"/>
      <c r="AR3" s="262"/>
      <c r="AS3" s="266"/>
      <c r="AT3" s="266"/>
      <c r="AU3" s="266"/>
      <c r="AV3" s="266"/>
      <c r="AW3" s="274"/>
      <c r="AX3" s="274"/>
      <c r="AY3" s="274"/>
      <c r="AZ3" s="274"/>
      <c r="BA3" s="249"/>
      <c r="BB3" s="249"/>
      <c r="BC3" s="249"/>
      <c r="BD3" s="249"/>
      <c r="BE3" s="249"/>
      <c r="BF3" s="249"/>
      <c r="BG3" s="249"/>
      <c r="BH3" s="249"/>
      <c r="BI3" s="262"/>
      <c r="BJ3" s="262"/>
      <c r="BK3" s="262"/>
      <c r="BL3" s="262"/>
      <c r="BM3" s="262"/>
      <c r="BN3" s="277"/>
      <c r="BO3" s="277"/>
      <c r="BP3" s="277"/>
      <c r="BQ3" s="277"/>
      <c r="BR3" s="271"/>
      <c r="BS3" s="249"/>
      <c r="BT3" s="249"/>
      <c r="BU3" s="249"/>
      <c r="BV3" s="249"/>
      <c r="BW3" s="271"/>
      <c r="BX3" s="249"/>
      <c r="BY3" s="249"/>
      <c r="BZ3" s="249"/>
      <c r="CA3" s="249"/>
      <c r="CB3" s="262"/>
      <c r="CC3" s="262"/>
      <c r="CD3" s="262"/>
      <c r="CE3" s="262"/>
      <c r="CF3" s="262"/>
      <c r="CG3" s="269"/>
      <c r="CH3" s="269"/>
      <c r="CI3" s="269"/>
      <c r="CJ3" s="269"/>
      <c r="CK3" s="271"/>
      <c r="CL3" s="249"/>
      <c r="CM3" s="249"/>
      <c r="CN3" s="249"/>
      <c r="CO3" s="249"/>
      <c r="CP3" s="269"/>
      <c r="CQ3" s="269"/>
      <c r="CR3" s="269"/>
      <c r="CS3" s="269"/>
      <c r="CT3" s="271"/>
      <c r="CU3" s="286"/>
      <c r="CV3" s="249"/>
      <c r="CW3" s="249"/>
      <c r="CX3" s="249"/>
      <c r="CY3" s="249"/>
      <c r="CZ3" s="271"/>
      <c r="DA3" s="286"/>
      <c r="DB3" s="249"/>
      <c r="DC3" s="249"/>
      <c r="DD3" s="249"/>
      <c r="DE3" s="249"/>
      <c r="DF3" s="249"/>
      <c r="DG3" s="249"/>
      <c r="DH3" s="271"/>
      <c r="DI3" s="249"/>
      <c r="DJ3" s="249"/>
      <c r="DK3" s="249"/>
      <c r="DL3" s="249"/>
      <c r="DM3" s="271"/>
      <c r="DN3" s="249"/>
      <c r="DO3" s="249"/>
      <c r="DP3" s="249"/>
      <c r="DQ3" s="249"/>
      <c r="DR3" s="249"/>
      <c r="DS3" s="249"/>
      <c r="DT3" s="271"/>
      <c r="DU3" s="249"/>
      <c r="DV3" s="249"/>
      <c r="DW3" s="249"/>
      <c r="DX3" s="249"/>
      <c r="DY3" s="249"/>
      <c r="DZ3" s="249"/>
      <c r="EA3" s="249"/>
      <c r="EB3" s="249"/>
      <c r="EC3" s="249"/>
      <c r="ED3" s="249"/>
      <c r="EE3" s="249"/>
      <c r="EF3" s="249"/>
      <c r="EG3" s="249"/>
      <c r="EH3" s="249"/>
      <c r="EI3" s="249"/>
      <c r="EJ3" s="249"/>
      <c r="EK3" s="285"/>
      <c r="EL3" s="262"/>
      <c r="EM3" s="262"/>
      <c r="EN3" s="262"/>
      <c r="EO3" s="262"/>
      <c r="EP3" s="249"/>
      <c r="EQ3" s="249"/>
      <c r="ER3" s="271"/>
      <c r="ES3" s="249"/>
      <c r="ET3" s="249"/>
      <c r="EU3" s="249"/>
      <c r="EV3" s="249"/>
      <c r="EW3" s="259"/>
      <c r="EX3" s="259"/>
      <c r="EY3" s="259"/>
      <c r="EZ3" s="259"/>
      <c r="FA3" s="271"/>
      <c r="FB3" s="249"/>
      <c r="FC3" s="249"/>
      <c r="FD3" s="249"/>
      <c r="FE3" s="249"/>
      <c r="FF3" s="266"/>
      <c r="FG3" s="266"/>
      <c r="FH3" s="259"/>
      <c r="FI3" s="259"/>
      <c r="FJ3" s="259"/>
      <c r="FK3" s="259"/>
      <c r="FL3" s="271"/>
      <c r="FM3" s="249"/>
      <c r="FN3" s="249"/>
      <c r="FO3" s="249"/>
      <c r="FP3" s="249"/>
      <c r="FQ3" s="249"/>
      <c r="FR3" s="249"/>
      <c r="FS3" s="249"/>
      <c r="FT3" s="249"/>
      <c r="FU3" s="249"/>
      <c r="FV3" s="249"/>
      <c r="FW3" s="249"/>
      <c r="FX3" s="249"/>
      <c r="FY3" s="249"/>
      <c r="FZ3" s="249"/>
      <c r="GA3" s="269"/>
      <c r="GB3" s="269"/>
      <c r="GC3" s="269"/>
      <c r="GD3" s="269"/>
      <c r="GE3" s="249"/>
      <c r="GF3" s="249"/>
      <c r="GG3" s="249"/>
      <c r="GH3" s="249"/>
      <c r="GI3" s="271"/>
      <c r="GJ3" s="249"/>
      <c r="GK3" s="249"/>
      <c r="GL3" s="249"/>
      <c r="GM3" s="249"/>
      <c r="GN3" s="269"/>
      <c r="GO3" s="269"/>
      <c r="GP3" s="269"/>
      <c r="GQ3" s="269"/>
      <c r="GR3" s="249"/>
      <c r="GS3" s="249"/>
      <c r="GT3" s="249"/>
      <c r="GU3" s="249"/>
      <c r="GV3" s="269"/>
      <c r="GW3" s="269"/>
      <c r="GX3" s="249"/>
      <c r="GY3" s="249"/>
      <c r="GZ3" s="249"/>
      <c r="HA3" s="249"/>
      <c r="HB3" s="271"/>
      <c r="HC3" s="266"/>
      <c r="HD3" s="266"/>
      <c r="HE3" s="266"/>
      <c r="HF3" s="266"/>
      <c r="HG3" s="271"/>
      <c r="HH3" s="249"/>
      <c r="HI3" s="249"/>
      <c r="HJ3" s="249"/>
      <c r="HK3" s="249"/>
      <c r="HL3" s="249"/>
      <c r="HM3" s="249"/>
      <c r="HN3" s="249"/>
      <c r="HO3" s="249"/>
      <c r="HP3" s="249"/>
      <c r="HQ3" s="249"/>
      <c r="HR3" s="249"/>
      <c r="HS3" s="249"/>
      <c r="HT3" s="249"/>
      <c r="HU3" s="249"/>
      <c r="HV3" s="271"/>
      <c r="HW3" s="259"/>
      <c r="HX3" s="259"/>
      <c r="HY3" s="259"/>
      <c r="HZ3" s="259"/>
      <c r="IA3" s="249"/>
      <c r="IB3" s="249"/>
      <c r="IC3" s="249"/>
      <c r="ID3" s="249"/>
      <c r="IE3" s="249"/>
      <c r="IF3" s="249"/>
      <c r="IG3" s="249"/>
      <c r="IH3" s="249"/>
      <c r="II3" s="262"/>
      <c r="IJ3" s="262"/>
      <c r="IK3" s="262"/>
      <c r="IL3" s="262"/>
      <c r="IM3" s="262"/>
      <c r="IN3" s="271"/>
      <c r="IO3" s="249"/>
      <c r="IP3" s="249"/>
      <c r="IQ3" s="249"/>
      <c r="IR3" s="249"/>
      <c r="IS3" s="249"/>
      <c r="IT3" s="249"/>
      <c r="IU3" s="249"/>
      <c r="IV3" s="249"/>
      <c r="IW3" s="249"/>
      <c r="IX3" s="249"/>
      <c r="IY3" s="249"/>
      <c r="IZ3" s="249"/>
      <c r="JA3" s="249"/>
      <c r="JB3" s="249"/>
      <c r="JC3" s="249"/>
      <c r="JD3" s="249"/>
      <c r="JE3" s="249"/>
      <c r="JF3" s="249"/>
      <c r="JG3" s="249"/>
      <c r="JH3" s="249"/>
      <c r="JI3" s="271"/>
      <c r="JJ3" s="249"/>
      <c r="JK3" s="249"/>
      <c r="JL3" s="249"/>
      <c r="JM3" s="249"/>
      <c r="JN3" s="249"/>
      <c r="JO3" s="249"/>
      <c r="JP3" s="249"/>
      <c r="JQ3" s="249"/>
      <c r="JR3" s="262"/>
      <c r="JS3" s="284"/>
      <c r="JT3" s="284"/>
    </row>
    <row r="4" spans="1:282" x14ac:dyDescent="0.3">
      <c r="A4" s="2"/>
      <c r="B4" s="254"/>
      <c r="C4" s="2"/>
      <c r="D4" s="2"/>
      <c r="E4" s="2"/>
      <c r="F4" s="2"/>
      <c r="G4" s="255"/>
      <c r="H4" s="255"/>
      <c r="I4" s="255"/>
      <c r="J4" s="255"/>
      <c r="K4" s="14"/>
      <c r="L4" s="14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0"/>
      <c r="AB4" s="10"/>
      <c r="AC4" s="256">
        <f ca="1">_xlfn.ISOWEEKNUM(AC2)</f>
        <v>19</v>
      </c>
      <c r="AD4" s="249"/>
      <c r="AE4" s="249"/>
      <c r="AF4" s="262"/>
      <c r="AG4" s="266"/>
      <c r="AH4" s="267"/>
      <c r="AI4" s="280"/>
      <c r="AJ4" s="249"/>
      <c r="AK4" s="249"/>
      <c r="AL4" s="249"/>
      <c r="AM4" s="249"/>
      <c r="AN4" s="262"/>
      <c r="AO4" s="262"/>
      <c r="AP4" s="262"/>
      <c r="AQ4" s="262"/>
      <c r="AR4" s="262"/>
      <c r="AS4" s="266"/>
      <c r="AT4" s="266"/>
      <c r="AU4" s="266"/>
      <c r="AV4" s="266"/>
      <c r="AW4" s="274"/>
      <c r="AX4" s="274"/>
      <c r="AY4" s="274"/>
      <c r="AZ4" s="274"/>
      <c r="BA4" s="249"/>
      <c r="BB4" s="249"/>
      <c r="BC4" s="249"/>
      <c r="BD4" s="249"/>
      <c r="BE4" s="249"/>
      <c r="BF4" s="249"/>
      <c r="BG4" s="249"/>
      <c r="BH4" s="249"/>
      <c r="BI4" s="262"/>
      <c r="BJ4" s="262"/>
      <c r="BK4" s="262"/>
      <c r="BL4" s="262"/>
      <c r="BM4" s="262"/>
      <c r="BN4" s="277"/>
      <c r="BO4" s="277"/>
      <c r="BP4" s="277"/>
      <c r="BQ4" s="277"/>
      <c r="BR4" s="271"/>
      <c r="BS4" s="249"/>
      <c r="BT4" s="249"/>
      <c r="BU4" s="249"/>
      <c r="BV4" s="249"/>
      <c r="BW4" s="271"/>
      <c r="BX4" s="249"/>
      <c r="BY4" s="249"/>
      <c r="BZ4" s="249"/>
      <c r="CA4" s="249"/>
      <c r="CB4" s="262"/>
      <c r="CC4" s="262"/>
      <c r="CD4" s="262"/>
      <c r="CE4" s="262"/>
      <c r="CF4" s="262"/>
      <c r="CG4" s="269"/>
      <c r="CH4" s="269"/>
      <c r="CI4" s="269"/>
      <c r="CJ4" s="269"/>
      <c r="CK4" s="271"/>
      <c r="CL4" s="249"/>
      <c r="CM4" s="249"/>
      <c r="CN4" s="249"/>
      <c r="CO4" s="249"/>
      <c r="CP4" s="269"/>
      <c r="CQ4" s="269"/>
      <c r="CR4" s="269"/>
      <c r="CS4" s="269"/>
      <c r="CT4" s="271"/>
      <c r="CU4" s="286"/>
      <c r="CV4" s="249"/>
      <c r="CW4" s="249"/>
      <c r="CX4" s="249"/>
      <c r="CY4" s="249"/>
      <c r="CZ4" s="271"/>
      <c r="DA4" s="286"/>
      <c r="DB4" s="249"/>
      <c r="DC4" s="249"/>
      <c r="DD4" s="249"/>
      <c r="DE4" s="249"/>
      <c r="DF4" s="249"/>
      <c r="DG4" s="249"/>
      <c r="DH4" s="271"/>
      <c r="DI4" s="249"/>
      <c r="DJ4" s="249"/>
      <c r="DK4" s="249"/>
      <c r="DL4" s="249"/>
      <c r="DM4" s="271"/>
      <c r="DN4" s="249"/>
      <c r="DO4" s="249"/>
      <c r="DP4" s="249"/>
      <c r="DQ4" s="249"/>
      <c r="DR4" s="249"/>
      <c r="DS4" s="249"/>
      <c r="DT4" s="271"/>
      <c r="DU4" s="249"/>
      <c r="DV4" s="249"/>
      <c r="DW4" s="249"/>
      <c r="DX4" s="249"/>
      <c r="DY4" s="249"/>
      <c r="DZ4" s="249"/>
      <c r="EA4" s="249"/>
      <c r="EB4" s="249"/>
      <c r="EC4" s="249"/>
      <c r="ED4" s="249"/>
      <c r="EE4" s="249"/>
      <c r="EF4" s="249"/>
      <c r="EG4" s="249"/>
      <c r="EH4" s="249"/>
      <c r="EI4" s="249"/>
      <c r="EJ4" s="249"/>
      <c r="EK4" s="285"/>
      <c r="EL4" s="262"/>
      <c r="EM4" s="262"/>
      <c r="EN4" s="262"/>
      <c r="EO4" s="262"/>
      <c r="EP4" s="249"/>
      <c r="EQ4" s="249"/>
      <c r="ER4" s="271"/>
      <c r="ES4" s="249"/>
      <c r="ET4" s="249"/>
      <c r="EU4" s="249"/>
      <c r="EV4" s="249"/>
      <c r="EW4" s="259"/>
      <c r="EX4" s="259"/>
      <c r="EY4" s="259"/>
      <c r="EZ4" s="259"/>
      <c r="FA4" s="271"/>
      <c r="FB4" s="249"/>
      <c r="FC4" s="249"/>
      <c r="FD4" s="249"/>
      <c r="FE4" s="249"/>
      <c r="FF4" s="266"/>
      <c r="FG4" s="266"/>
      <c r="FH4" s="259"/>
      <c r="FI4" s="259"/>
      <c r="FJ4" s="259"/>
      <c r="FK4" s="259"/>
      <c r="FL4" s="271"/>
      <c r="FM4" s="249"/>
      <c r="FN4" s="249"/>
      <c r="FO4" s="249"/>
      <c r="FP4" s="249"/>
      <c r="FQ4" s="249"/>
      <c r="FR4" s="249"/>
      <c r="FS4" s="249"/>
      <c r="FT4" s="249"/>
      <c r="FU4" s="249"/>
      <c r="FV4" s="249"/>
      <c r="FW4" s="249"/>
      <c r="FX4" s="249"/>
      <c r="FY4" s="249"/>
      <c r="FZ4" s="249"/>
      <c r="GA4" s="269"/>
      <c r="GB4" s="269"/>
      <c r="GC4" s="269"/>
      <c r="GD4" s="269"/>
      <c r="GE4" s="249"/>
      <c r="GF4" s="249"/>
      <c r="GG4" s="249"/>
      <c r="GH4" s="249"/>
      <c r="GI4" s="271"/>
      <c r="GJ4" s="249"/>
      <c r="GK4" s="249"/>
      <c r="GL4" s="249"/>
      <c r="GM4" s="249"/>
      <c r="GN4" s="269"/>
      <c r="GO4" s="269"/>
      <c r="GP4" s="269"/>
      <c r="GQ4" s="269"/>
      <c r="GR4" s="249"/>
      <c r="GS4" s="249"/>
      <c r="GT4" s="249"/>
      <c r="GU4" s="249"/>
      <c r="GV4" s="269"/>
      <c r="GW4" s="269"/>
      <c r="GX4" s="249"/>
      <c r="GY4" s="249"/>
      <c r="GZ4" s="249"/>
      <c r="HA4" s="249"/>
      <c r="HB4" s="271"/>
      <c r="HC4" s="266"/>
      <c r="HD4" s="266"/>
      <c r="HE4" s="266"/>
      <c r="HF4" s="266"/>
      <c r="HG4" s="271"/>
      <c r="HH4" s="249"/>
      <c r="HI4" s="249"/>
      <c r="HJ4" s="249"/>
      <c r="HK4" s="249"/>
      <c r="HL4" s="249"/>
      <c r="HM4" s="249"/>
      <c r="HN4" s="249"/>
      <c r="HO4" s="249"/>
      <c r="HP4" s="249"/>
      <c r="HQ4" s="249"/>
      <c r="HR4" s="249"/>
      <c r="HS4" s="249"/>
      <c r="HT4" s="249"/>
      <c r="HU4" s="249"/>
      <c r="HV4" s="271"/>
      <c r="HW4" s="259"/>
      <c r="HX4" s="259"/>
      <c r="HY4" s="259"/>
      <c r="HZ4" s="259"/>
      <c r="IA4" s="249"/>
      <c r="IB4" s="249"/>
      <c r="IC4" s="249"/>
      <c r="ID4" s="249"/>
      <c r="IE4" s="249"/>
      <c r="IF4" s="249"/>
      <c r="IG4" s="249"/>
      <c r="IH4" s="249"/>
      <c r="II4" s="262"/>
      <c r="IJ4" s="262"/>
      <c r="IK4" s="262"/>
      <c r="IL4" s="262"/>
      <c r="IM4" s="262"/>
      <c r="IN4" s="271"/>
      <c r="IO4" s="249"/>
      <c r="IP4" s="249"/>
      <c r="IQ4" s="249"/>
      <c r="IR4" s="249"/>
      <c r="IS4" s="249"/>
      <c r="IT4" s="249"/>
      <c r="IU4" s="249"/>
      <c r="IV4" s="249"/>
      <c r="IW4" s="249"/>
      <c r="IX4" s="249"/>
      <c r="IY4" s="249"/>
      <c r="IZ4" s="249"/>
      <c r="JA4" s="249"/>
      <c r="JB4" s="249"/>
      <c r="JC4" s="249"/>
      <c r="JD4" s="249"/>
      <c r="JE4" s="249"/>
      <c r="JF4" s="249"/>
      <c r="JG4" s="249"/>
      <c r="JH4" s="249"/>
      <c r="JI4" s="271"/>
      <c r="JJ4" s="249"/>
      <c r="JK4" s="249"/>
      <c r="JL4" s="249"/>
      <c r="JM4" s="249"/>
      <c r="JN4" s="249"/>
      <c r="JO4" s="249"/>
      <c r="JP4" s="249"/>
      <c r="JQ4" s="249"/>
      <c r="JR4" s="262"/>
      <c r="JS4" s="284"/>
      <c r="JT4" s="284"/>
    </row>
    <row r="5" spans="1:282" x14ac:dyDescent="0.3">
      <c r="A5" s="2"/>
      <c r="B5" s="254"/>
      <c r="C5" s="2"/>
      <c r="D5" s="2"/>
      <c r="E5" s="2"/>
      <c r="F5" s="2"/>
      <c r="G5" s="255"/>
      <c r="H5" s="255"/>
      <c r="I5" s="255"/>
      <c r="J5" s="255"/>
      <c r="K5" s="14"/>
      <c r="L5" s="14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9"/>
      <c r="AB5" s="9"/>
      <c r="AC5" s="256"/>
      <c r="AD5" s="249"/>
      <c r="AE5" s="249"/>
      <c r="AF5" s="262"/>
      <c r="AG5" s="266"/>
      <c r="AH5" s="267"/>
      <c r="AI5" s="280"/>
      <c r="AJ5" s="249"/>
      <c r="AK5" s="249"/>
      <c r="AL5" s="249"/>
      <c r="AM5" s="249"/>
      <c r="AN5" s="262"/>
      <c r="AO5" s="262"/>
      <c r="AP5" s="262"/>
      <c r="AQ5" s="262"/>
      <c r="AR5" s="262"/>
      <c r="AS5" s="266"/>
      <c r="AT5" s="266"/>
      <c r="AU5" s="266"/>
      <c r="AV5" s="266"/>
      <c r="AW5" s="274"/>
      <c r="AX5" s="274"/>
      <c r="AY5" s="274"/>
      <c r="AZ5" s="274"/>
      <c r="BA5" s="249"/>
      <c r="BB5" s="249"/>
      <c r="BC5" s="249"/>
      <c r="BD5" s="249"/>
      <c r="BE5" s="249"/>
      <c r="BF5" s="249"/>
      <c r="BG5" s="249"/>
      <c r="BH5" s="249"/>
      <c r="BI5" s="262"/>
      <c r="BJ5" s="262"/>
      <c r="BK5" s="262"/>
      <c r="BL5" s="262"/>
      <c r="BM5" s="262"/>
      <c r="BN5" s="277"/>
      <c r="BO5" s="277"/>
      <c r="BP5" s="277"/>
      <c r="BQ5" s="277"/>
      <c r="BR5" s="271"/>
      <c r="BS5" s="249"/>
      <c r="BT5" s="249"/>
      <c r="BU5" s="249"/>
      <c r="BV5" s="249"/>
      <c r="BW5" s="271"/>
      <c r="BX5" s="249"/>
      <c r="BY5" s="249"/>
      <c r="BZ5" s="249"/>
      <c r="CA5" s="249"/>
      <c r="CB5" s="262"/>
      <c r="CC5" s="262"/>
      <c r="CD5" s="262"/>
      <c r="CE5" s="262"/>
      <c r="CF5" s="262"/>
      <c r="CG5" s="269"/>
      <c r="CH5" s="269"/>
      <c r="CI5" s="269"/>
      <c r="CJ5" s="269"/>
      <c r="CK5" s="271"/>
      <c r="CL5" s="249"/>
      <c r="CM5" s="249"/>
      <c r="CN5" s="249"/>
      <c r="CO5" s="249"/>
      <c r="CP5" s="269"/>
      <c r="CQ5" s="269"/>
      <c r="CR5" s="269"/>
      <c r="CS5" s="269"/>
      <c r="CT5" s="271"/>
      <c r="CU5" s="286"/>
      <c r="CV5" s="249"/>
      <c r="CW5" s="249"/>
      <c r="CX5" s="249"/>
      <c r="CY5" s="249"/>
      <c r="CZ5" s="271"/>
      <c r="DA5" s="286"/>
      <c r="DB5" s="249"/>
      <c r="DC5" s="249"/>
      <c r="DD5" s="249"/>
      <c r="DE5" s="249"/>
      <c r="DF5" s="249"/>
      <c r="DG5" s="249"/>
      <c r="DH5" s="271"/>
      <c r="DI5" s="249"/>
      <c r="DJ5" s="249"/>
      <c r="DK5" s="249"/>
      <c r="DL5" s="249"/>
      <c r="DM5" s="271"/>
      <c r="DN5" s="249"/>
      <c r="DO5" s="249"/>
      <c r="DP5" s="249"/>
      <c r="DQ5" s="249"/>
      <c r="DR5" s="249"/>
      <c r="DS5" s="249"/>
      <c r="DT5" s="271"/>
      <c r="DU5" s="249"/>
      <c r="DV5" s="249"/>
      <c r="DW5" s="249"/>
      <c r="DX5" s="249"/>
      <c r="DY5" s="249"/>
      <c r="DZ5" s="249"/>
      <c r="EA5" s="249"/>
      <c r="EB5" s="249"/>
      <c r="EC5" s="249"/>
      <c r="ED5" s="249"/>
      <c r="EE5" s="249"/>
      <c r="EF5" s="249"/>
      <c r="EG5" s="249"/>
      <c r="EH5" s="249"/>
      <c r="EI5" s="249"/>
      <c r="EJ5" s="249"/>
      <c r="EK5" s="285"/>
      <c r="EL5" s="262"/>
      <c r="EM5" s="262"/>
      <c r="EN5" s="262"/>
      <c r="EO5" s="262"/>
      <c r="EP5" s="249"/>
      <c r="EQ5" s="249"/>
      <c r="ER5" s="271"/>
      <c r="ES5" s="249"/>
      <c r="ET5" s="249"/>
      <c r="EU5" s="249"/>
      <c r="EV5" s="249"/>
      <c r="EW5" s="259"/>
      <c r="EX5" s="259"/>
      <c r="EY5" s="259"/>
      <c r="EZ5" s="259"/>
      <c r="FA5" s="271"/>
      <c r="FB5" s="249"/>
      <c r="FC5" s="249"/>
      <c r="FD5" s="249"/>
      <c r="FE5" s="249"/>
      <c r="FF5" s="266"/>
      <c r="FG5" s="266"/>
      <c r="FH5" s="259"/>
      <c r="FI5" s="259"/>
      <c r="FJ5" s="259"/>
      <c r="FK5" s="259"/>
      <c r="FL5" s="271"/>
      <c r="FM5" s="249"/>
      <c r="FN5" s="249"/>
      <c r="FO5" s="249"/>
      <c r="FP5" s="249"/>
      <c r="FQ5" s="249"/>
      <c r="FR5" s="249"/>
      <c r="FS5" s="249"/>
      <c r="FT5" s="249"/>
      <c r="FU5" s="249"/>
      <c r="FV5" s="249"/>
      <c r="FW5" s="249"/>
      <c r="FX5" s="249"/>
      <c r="FY5" s="249"/>
      <c r="FZ5" s="249"/>
      <c r="GA5" s="269"/>
      <c r="GB5" s="269"/>
      <c r="GC5" s="269"/>
      <c r="GD5" s="269"/>
      <c r="GE5" s="249"/>
      <c r="GF5" s="249"/>
      <c r="GG5" s="249"/>
      <c r="GH5" s="249"/>
      <c r="GI5" s="271"/>
      <c r="GJ5" s="249"/>
      <c r="GK5" s="249"/>
      <c r="GL5" s="249"/>
      <c r="GM5" s="249"/>
      <c r="GN5" s="269"/>
      <c r="GO5" s="269"/>
      <c r="GP5" s="269"/>
      <c r="GQ5" s="269"/>
      <c r="GR5" s="249"/>
      <c r="GS5" s="249"/>
      <c r="GT5" s="249"/>
      <c r="GU5" s="249"/>
      <c r="GV5" s="269"/>
      <c r="GW5" s="269"/>
      <c r="GX5" s="249"/>
      <c r="GY5" s="249"/>
      <c r="GZ5" s="249"/>
      <c r="HA5" s="249"/>
      <c r="HB5" s="271"/>
      <c r="HC5" s="266"/>
      <c r="HD5" s="266"/>
      <c r="HE5" s="266"/>
      <c r="HF5" s="266"/>
      <c r="HG5" s="271"/>
      <c r="HH5" s="249"/>
      <c r="HI5" s="249"/>
      <c r="HJ5" s="249"/>
      <c r="HK5" s="249"/>
      <c r="HL5" s="249"/>
      <c r="HM5" s="249"/>
      <c r="HN5" s="249"/>
      <c r="HO5" s="249"/>
      <c r="HP5" s="249"/>
      <c r="HQ5" s="249"/>
      <c r="HR5" s="249"/>
      <c r="HS5" s="249"/>
      <c r="HT5" s="249"/>
      <c r="HU5" s="249"/>
      <c r="HV5" s="271"/>
      <c r="HW5" s="259"/>
      <c r="HX5" s="259"/>
      <c r="HY5" s="259"/>
      <c r="HZ5" s="259"/>
      <c r="IA5" s="249"/>
      <c r="IB5" s="249"/>
      <c r="IC5" s="249"/>
      <c r="ID5" s="249"/>
      <c r="IE5" s="249"/>
      <c r="IF5" s="249"/>
      <c r="IG5" s="249"/>
      <c r="IH5" s="249"/>
      <c r="II5" s="262"/>
      <c r="IJ5" s="262"/>
      <c r="IK5" s="262"/>
      <c r="IL5" s="262"/>
      <c r="IM5" s="262"/>
      <c r="IN5" s="271"/>
      <c r="IO5" s="249"/>
      <c r="IP5" s="249"/>
      <c r="IQ5" s="249"/>
      <c r="IR5" s="249"/>
      <c r="IS5" s="249"/>
      <c r="IT5" s="249"/>
      <c r="IU5" s="249"/>
      <c r="IV5" s="249"/>
      <c r="IW5" s="249"/>
      <c r="IX5" s="249"/>
      <c r="IY5" s="249"/>
      <c r="IZ5" s="249"/>
      <c r="JA5" s="249"/>
      <c r="JB5" s="249"/>
      <c r="JC5" s="249"/>
      <c r="JD5" s="249"/>
      <c r="JE5" s="249"/>
      <c r="JF5" s="249"/>
      <c r="JG5" s="249"/>
      <c r="JH5" s="249"/>
      <c r="JI5" s="271"/>
      <c r="JJ5" s="249"/>
      <c r="JK5" s="249"/>
      <c r="JL5" s="249"/>
      <c r="JM5" s="249"/>
      <c r="JN5" s="249"/>
      <c r="JO5" s="249"/>
      <c r="JP5" s="249"/>
      <c r="JQ5" s="249"/>
      <c r="JR5" s="262"/>
      <c r="JS5" s="284"/>
      <c r="JT5" s="284"/>
    </row>
    <row r="6" spans="1:282" x14ac:dyDescent="0.3">
      <c r="A6" s="2"/>
      <c r="B6" s="11"/>
      <c r="C6" s="2"/>
      <c r="D6" s="2"/>
      <c r="E6" s="2"/>
      <c r="F6" s="2"/>
      <c r="G6" s="255"/>
      <c r="H6" s="255"/>
      <c r="I6" s="255"/>
      <c r="J6" s="255"/>
      <c r="K6" s="14"/>
      <c r="L6" s="14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9"/>
      <c r="AB6" s="9"/>
      <c r="AC6" s="256"/>
      <c r="AD6" s="249"/>
      <c r="AE6" s="249"/>
      <c r="AF6" s="262"/>
      <c r="AG6" s="266"/>
      <c r="AH6" s="267"/>
      <c r="AI6" s="280"/>
      <c r="AJ6" s="249"/>
      <c r="AK6" s="249"/>
      <c r="AL6" s="249"/>
      <c r="AM6" s="249"/>
      <c r="AN6" s="262"/>
      <c r="AO6" s="262"/>
      <c r="AP6" s="262"/>
      <c r="AQ6" s="262"/>
      <c r="AR6" s="262"/>
      <c r="AS6" s="266"/>
      <c r="AT6" s="266"/>
      <c r="AU6" s="266"/>
      <c r="AV6" s="266"/>
      <c r="AW6" s="274"/>
      <c r="AX6" s="274"/>
      <c r="AY6" s="274"/>
      <c r="AZ6" s="274"/>
      <c r="BA6" s="249"/>
      <c r="BB6" s="249"/>
      <c r="BC6" s="249"/>
      <c r="BD6" s="249"/>
      <c r="BE6" s="249"/>
      <c r="BF6" s="249"/>
      <c r="BG6" s="249"/>
      <c r="BH6" s="249"/>
      <c r="BI6" s="262"/>
      <c r="BJ6" s="262"/>
      <c r="BK6" s="262"/>
      <c r="BL6" s="262"/>
      <c r="BM6" s="262"/>
      <c r="BN6" s="277"/>
      <c r="BO6" s="277"/>
      <c r="BP6" s="277"/>
      <c r="BQ6" s="277"/>
      <c r="BR6" s="271"/>
      <c r="BS6" s="249"/>
      <c r="BT6" s="249"/>
      <c r="BU6" s="249"/>
      <c r="BV6" s="249"/>
      <c r="BW6" s="271"/>
      <c r="BX6" s="249"/>
      <c r="BY6" s="249"/>
      <c r="BZ6" s="249"/>
      <c r="CA6" s="249"/>
      <c r="CB6" s="262"/>
      <c r="CC6" s="262"/>
      <c r="CD6" s="262"/>
      <c r="CE6" s="262"/>
      <c r="CF6" s="262"/>
      <c r="CG6" s="269"/>
      <c r="CH6" s="269"/>
      <c r="CI6" s="269"/>
      <c r="CJ6" s="269"/>
      <c r="CK6" s="271"/>
      <c r="CL6" s="249"/>
      <c r="CM6" s="249"/>
      <c r="CN6" s="249"/>
      <c r="CO6" s="249"/>
      <c r="CP6" s="269"/>
      <c r="CQ6" s="269"/>
      <c r="CR6" s="269"/>
      <c r="CS6" s="269"/>
      <c r="CT6" s="271"/>
      <c r="CU6" s="286"/>
      <c r="CV6" s="249"/>
      <c r="CW6" s="249"/>
      <c r="CX6" s="249"/>
      <c r="CY6" s="249"/>
      <c r="CZ6" s="271"/>
      <c r="DA6" s="286"/>
      <c r="DB6" s="249"/>
      <c r="DC6" s="249"/>
      <c r="DD6" s="249"/>
      <c r="DE6" s="249"/>
      <c r="DF6" s="249"/>
      <c r="DG6" s="249"/>
      <c r="DH6" s="271"/>
      <c r="DI6" s="249"/>
      <c r="DJ6" s="249"/>
      <c r="DK6" s="249"/>
      <c r="DL6" s="249"/>
      <c r="DM6" s="271"/>
      <c r="DN6" s="249"/>
      <c r="DO6" s="249"/>
      <c r="DP6" s="249"/>
      <c r="DQ6" s="249"/>
      <c r="DR6" s="249"/>
      <c r="DS6" s="249"/>
      <c r="DT6" s="271"/>
      <c r="DU6" s="249"/>
      <c r="DV6" s="249"/>
      <c r="DW6" s="249"/>
      <c r="DX6" s="249"/>
      <c r="DY6" s="249"/>
      <c r="DZ6" s="249"/>
      <c r="EA6" s="249"/>
      <c r="EB6" s="249"/>
      <c r="EC6" s="249"/>
      <c r="ED6" s="249"/>
      <c r="EE6" s="249"/>
      <c r="EF6" s="249"/>
      <c r="EG6" s="249"/>
      <c r="EH6" s="249"/>
      <c r="EI6" s="249"/>
      <c r="EJ6" s="249"/>
      <c r="EK6" s="285"/>
      <c r="EL6" s="262"/>
      <c r="EM6" s="262"/>
      <c r="EN6" s="262"/>
      <c r="EO6" s="262"/>
      <c r="EP6" s="249"/>
      <c r="EQ6" s="249"/>
      <c r="ER6" s="271"/>
      <c r="ES6" s="249"/>
      <c r="ET6" s="249"/>
      <c r="EU6" s="249"/>
      <c r="EV6" s="249"/>
      <c r="EW6" s="259"/>
      <c r="EX6" s="259"/>
      <c r="EY6" s="259"/>
      <c r="EZ6" s="259"/>
      <c r="FA6" s="271"/>
      <c r="FB6" s="249"/>
      <c r="FC6" s="249"/>
      <c r="FD6" s="249"/>
      <c r="FE6" s="249"/>
      <c r="FF6" s="266"/>
      <c r="FG6" s="266"/>
      <c r="FH6" s="259"/>
      <c r="FI6" s="259"/>
      <c r="FJ6" s="259"/>
      <c r="FK6" s="259"/>
      <c r="FL6" s="271"/>
      <c r="FM6" s="249"/>
      <c r="FN6" s="249"/>
      <c r="FO6" s="249"/>
      <c r="FP6" s="249"/>
      <c r="FQ6" s="249"/>
      <c r="FR6" s="249"/>
      <c r="FS6" s="249"/>
      <c r="FT6" s="249"/>
      <c r="FU6" s="249"/>
      <c r="FV6" s="249"/>
      <c r="FW6" s="249"/>
      <c r="FX6" s="249"/>
      <c r="FY6" s="249"/>
      <c r="FZ6" s="249"/>
      <c r="GA6" s="269"/>
      <c r="GB6" s="269"/>
      <c r="GC6" s="269"/>
      <c r="GD6" s="269"/>
      <c r="GE6" s="249"/>
      <c r="GF6" s="249"/>
      <c r="GG6" s="249"/>
      <c r="GH6" s="249"/>
      <c r="GI6" s="271"/>
      <c r="GJ6" s="249"/>
      <c r="GK6" s="249"/>
      <c r="GL6" s="249"/>
      <c r="GM6" s="249"/>
      <c r="GN6" s="269"/>
      <c r="GO6" s="269"/>
      <c r="GP6" s="269"/>
      <c r="GQ6" s="269"/>
      <c r="GR6" s="249"/>
      <c r="GS6" s="249"/>
      <c r="GT6" s="249"/>
      <c r="GU6" s="249"/>
      <c r="GV6" s="269"/>
      <c r="GW6" s="269"/>
      <c r="GX6" s="249"/>
      <c r="GY6" s="249"/>
      <c r="GZ6" s="249"/>
      <c r="HA6" s="249"/>
      <c r="HB6" s="271"/>
      <c r="HC6" s="266"/>
      <c r="HD6" s="266"/>
      <c r="HE6" s="266"/>
      <c r="HF6" s="266"/>
      <c r="HG6" s="271"/>
      <c r="HH6" s="249"/>
      <c r="HI6" s="249"/>
      <c r="HJ6" s="249"/>
      <c r="HK6" s="249"/>
      <c r="HL6" s="249"/>
      <c r="HM6" s="249"/>
      <c r="HN6" s="249"/>
      <c r="HO6" s="249"/>
      <c r="HP6" s="249"/>
      <c r="HQ6" s="249"/>
      <c r="HR6" s="249"/>
      <c r="HS6" s="249"/>
      <c r="HT6" s="249"/>
      <c r="HU6" s="249"/>
      <c r="HV6" s="271"/>
      <c r="HW6" s="259"/>
      <c r="HX6" s="259"/>
      <c r="HY6" s="259"/>
      <c r="HZ6" s="259"/>
      <c r="IA6" s="249"/>
      <c r="IB6" s="249"/>
      <c r="IC6" s="249"/>
      <c r="ID6" s="249"/>
      <c r="IE6" s="249"/>
      <c r="IF6" s="249"/>
      <c r="IG6" s="249"/>
      <c r="IH6" s="249"/>
      <c r="II6" s="262"/>
      <c r="IJ6" s="262"/>
      <c r="IK6" s="262"/>
      <c r="IL6" s="262"/>
      <c r="IM6" s="262"/>
      <c r="IN6" s="271"/>
      <c r="IO6" s="249"/>
      <c r="IP6" s="249"/>
      <c r="IQ6" s="249"/>
      <c r="IR6" s="249"/>
      <c r="IS6" s="249"/>
      <c r="IT6" s="249"/>
      <c r="IU6" s="249"/>
      <c r="IV6" s="249"/>
      <c r="IW6" s="249"/>
      <c r="IX6" s="249"/>
      <c r="IY6" s="249"/>
      <c r="IZ6" s="249"/>
      <c r="JA6" s="249"/>
      <c r="JB6" s="249"/>
      <c r="JC6" s="249"/>
      <c r="JD6" s="249"/>
      <c r="JE6" s="249"/>
      <c r="JF6" s="249"/>
      <c r="JG6" s="249"/>
      <c r="JH6" s="249"/>
      <c r="JI6" s="271"/>
      <c r="JJ6" s="249"/>
      <c r="JK6" s="249"/>
      <c r="JL6" s="249"/>
      <c r="JM6" s="249"/>
      <c r="JN6" s="249"/>
      <c r="JO6" s="249"/>
      <c r="JP6" s="249"/>
      <c r="JQ6" s="249"/>
      <c r="JR6" s="262"/>
      <c r="JS6" s="284"/>
      <c r="JT6" s="284"/>
    </row>
    <row r="7" spans="1:282" x14ac:dyDescent="0.3">
      <c r="A7" s="2"/>
      <c r="B7" s="1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9"/>
      <c r="AB7" s="63"/>
      <c r="AC7" s="2"/>
      <c r="AD7" s="249"/>
      <c r="AE7" s="249"/>
      <c r="AF7" s="262"/>
      <c r="AG7" s="266"/>
      <c r="AH7" s="267"/>
      <c r="AI7" s="280"/>
      <c r="AJ7" s="249"/>
      <c r="AK7" s="249"/>
      <c r="AL7" s="249"/>
      <c r="AM7" s="249"/>
      <c r="AN7" s="262"/>
      <c r="AO7" s="262"/>
      <c r="AP7" s="262"/>
      <c r="AQ7" s="262"/>
      <c r="AR7" s="262"/>
      <c r="AS7" s="266"/>
      <c r="AT7" s="266"/>
      <c r="AU7" s="266"/>
      <c r="AV7" s="266"/>
      <c r="AW7" s="274"/>
      <c r="AX7" s="274"/>
      <c r="AY7" s="274"/>
      <c r="AZ7" s="274"/>
      <c r="BA7" s="249"/>
      <c r="BB7" s="249"/>
      <c r="BC7" s="249"/>
      <c r="BD7" s="249"/>
      <c r="BE7" s="249"/>
      <c r="BF7" s="249"/>
      <c r="BG7" s="249"/>
      <c r="BH7" s="249"/>
      <c r="BI7" s="262"/>
      <c r="BJ7" s="262"/>
      <c r="BK7" s="262"/>
      <c r="BL7" s="262"/>
      <c r="BM7" s="262"/>
      <c r="BN7" s="277"/>
      <c r="BO7" s="277"/>
      <c r="BP7" s="277"/>
      <c r="BQ7" s="277"/>
      <c r="BR7" s="271"/>
      <c r="BS7" s="249"/>
      <c r="BT7" s="249"/>
      <c r="BU7" s="249"/>
      <c r="BV7" s="249"/>
      <c r="BW7" s="271"/>
      <c r="BX7" s="249"/>
      <c r="BY7" s="249"/>
      <c r="BZ7" s="249"/>
      <c r="CA7" s="249"/>
      <c r="CB7" s="262"/>
      <c r="CC7" s="262"/>
      <c r="CD7" s="262"/>
      <c r="CE7" s="262"/>
      <c r="CF7" s="262"/>
      <c r="CG7" s="269"/>
      <c r="CH7" s="269"/>
      <c r="CI7" s="269"/>
      <c r="CJ7" s="269"/>
      <c r="CK7" s="271"/>
      <c r="CL7" s="249"/>
      <c r="CM7" s="249"/>
      <c r="CN7" s="249"/>
      <c r="CO7" s="249"/>
      <c r="CP7" s="269"/>
      <c r="CQ7" s="269"/>
      <c r="CR7" s="269"/>
      <c r="CS7" s="269"/>
      <c r="CT7" s="271"/>
      <c r="CU7" s="286"/>
      <c r="CV7" s="249"/>
      <c r="CW7" s="249"/>
      <c r="CX7" s="249"/>
      <c r="CY7" s="249"/>
      <c r="CZ7" s="271"/>
      <c r="DA7" s="286"/>
      <c r="DB7" s="249"/>
      <c r="DC7" s="249"/>
      <c r="DD7" s="249"/>
      <c r="DE7" s="249"/>
      <c r="DF7" s="249"/>
      <c r="DG7" s="249"/>
      <c r="DH7" s="271"/>
      <c r="DI7" s="249"/>
      <c r="DJ7" s="249"/>
      <c r="DK7" s="249"/>
      <c r="DL7" s="249"/>
      <c r="DM7" s="271"/>
      <c r="DN7" s="249"/>
      <c r="DO7" s="249"/>
      <c r="DP7" s="249"/>
      <c r="DQ7" s="249"/>
      <c r="DR7" s="249"/>
      <c r="DS7" s="249"/>
      <c r="DT7" s="271"/>
      <c r="DU7" s="249"/>
      <c r="DV7" s="249"/>
      <c r="DW7" s="249"/>
      <c r="DX7" s="249"/>
      <c r="DY7" s="249"/>
      <c r="DZ7" s="249"/>
      <c r="EA7" s="249"/>
      <c r="EB7" s="249"/>
      <c r="EC7" s="249"/>
      <c r="ED7" s="249"/>
      <c r="EE7" s="249"/>
      <c r="EF7" s="249"/>
      <c r="EG7" s="249"/>
      <c r="EH7" s="249"/>
      <c r="EI7" s="249"/>
      <c r="EJ7" s="249"/>
      <c r="EK7" s="285"/>
      <c r="EL7" s="262"/>
      <c r="EM7" s="262"/>
      <c r="EN7" s="262"/>
      <c r="EO7" s="262"/>
      <c r="EP7" s="249"/>
      <c r="EQ7" s="249"/>
      <c r="ER7" s="271"/>
      <c r="ES7" s="249"/>
      <c r="ET7" s="249"/>
      <c r="EU7" s="249"/>
      <c r="EV7" s="249"/>
      <c r="EW7" s="259"/>
      <c r="EX7" s="259"/>
      <c r="EY7" s="259"/>
      <c r="EZ7" s="259"/>
      <c r="FA7" s="271"/>
      <c r="FB7" s="249"/>
      <c r="FC7" s="249"/>
      <c r="FD7" s="249"/>
      <c r="FE7" s="249"/>
      <c r="FF7" s="266"/>
      <c r="FG7" s="266"/>
      <c r="FH7" s="259"/>
      <c r="FI7" s="259"/>
      <c r="FJ7" s="259"/>
      <c r="FK7" s="259"/>
      <c r="FL7" s="271"/>
      <c r="FM7" s="249"/>
      <c r="FN7" s="249"/>
      <c r="FO7" s="249"/>
      <c r="FP7" s="249"/>
      <c r="FQ7" s="249"/>
      <c r="FR7" s="249"/>
      <c r="FS7" s="249"/>
      <c r="FT7" s="249"/>
      <c r="FU7" s="249"/>
      <c r="FV7" s="249"/>
      <c r="FW7" s="249"/>
      <c r="FX7" s="249"/>
      <c r="FY7" s="249"/>
      <c r="FZ7" s="249"/>
      <c r="GA7" s="269"/>
      <c r="GB7" s="269"/>
      <c r="GC7" s="269"/>
      <c r="GD7" s="269"/>
      <c r="GE7" s="249"/>
      <c r="GF7" s="249"/>
      <c r="GG7" s="249"/>
      <c r="GH7" s="249"/>
      <c r="GI7" s="271"/>
      <c r="GJ7" s="249"/>
      <c r="GK7" s="249"/>
      <c r="GL7" s="249"/>
      <c r="GM7" s="249"/>
      <c r="GN7" s="269"/>
      <c r="GO7" s="269"/>
      <c r="GP7" s="269"/>
      <c r="GQ7" s="269"/>
      <c r="GR7" s="249"/>
      <c r="GS7" s="249"/>
      <c r="GT7" s="249"/>
      <c r="GU7" s="249"/>
      <c r="GV7" s="269"/>
      <c r="GW7" s="269"/>
      <c r="GX7" s="249"/>
      <c r="GY7" s="249"/>
      <c r="GZ7" s="249"/>
      <c r="HA7" s="249"/>
      <c r="HB7" s="271"/>
      <c r="HC7" s="266"/>
      <c r="HD7" s="266"/>
      <c r="HE7" s="266"/>
      <c r="HF7" s="266"/>
      <c r="HG7" s="271"/>
      <c r="HH7" s="249"/>
      <c r="HI7" s="249"/>
      <c r="HJ7" s="249"/>
      <c r="HK7" s="249"/>
      <c r="HL7" s="249"/>
      <c r="HM7" s="249"/>
      <c r="HN7" s="249"/>
      <c r="HO7" s="249"/>
      <c r="HP7" s="249"/>
      <c r="HQ7" s="249"/>
      <c r="HR7" s="249"/>
      <c r="HS7" s="249"/>
      <c r="HT7" s="249"/>
      <c r="HU7" s="249"/>
      <c r="HV7" s="271"/>
      <c r="HW7" s="259"/>
      <c r="HX7" s="259"/>
      <c r="HY7" s="259"/>
      <c r="HZ7" s="259"/>
      <c r="IA7" s="249"/>
      <c r="IB7" s="249"/>
      <c r="IC7" s="249"/>
      <c r="ID7" s="249"/>
      <c r="IE7" s="249"/>
      <c r="IF7" s="249"/>
      <c r="IG7" s="249"/>
      <c r="IH7" s="249"/>
      <c r="II7" s="262"/>
      <c r="IJ7" s="262"/>
      <c r="IK7" s="262"/>
      <c r="IL7" s="262"/>
      <c r="IM7" s="262"/>
      <c r="IN7" s="271"/>
      <c r="IO7" s="249"/>
      <c r="IP7" s="249"/>
      <c r="IQ7" s="249"/>
      <c r="IR7" s="249"/>
      <c r="IS7" s="249"/>
      <c r="IT7" s="249"/>
      <c r="IU7" s="249"/>
      <c r="IV7" s="249"/>
      <c r="IW7" s="249"/>
      <c r="IX7" s="249"/>
      <c r="IY7" s="249"/>
      <c r="IZ7" s="249"/>
      <c r="JA7" s="249"/>
      <c r="JB7" s="249"/>
      <c r="JC7" s="249"/>
      <c r="JD7" s="249"/>
      <c r="JE7" s="249"/>
      <c r="JF7" s="249"/>
      <c r="JG7" s="249"/>
      <c r="JH7" s="249"/>
      <c r="JI7" s="271"/>
      <c r="JJ7" s="249"/>
      <c r="JK7" s="249"/>
      <c r="JL7" s="249"/>
      <c r="JM7" s="249"/>
      <c r="JN7" s="249"/>
      <c r="JO7" s="249"/>
      <c r="JP7" s="249"/>
      <c r="JQ7" s="249"/>
      <c r="JR7" s="262"/>
      <c r="JS7" s="284"/>
      <c r="JT7" s="284"/>
    </row>
    <row r="8" spans="1:282" x14ac:dyDescent="0.3">
      <c r="A8" s="2"/>
      <c r="B8" s="1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9"/>
      <c r="AB8" s="63"/>
      <c r="AC8" s="2"/>
      <c r="AD8" s="249"/>
      <c r="AE8" s="249"/>
      <c r="AF8" s="262"/>
      <c r="AG8" s="266"/>
      <c r="AH8" s="267"/>
      <c r="AI8" s="280"/>
      <c r="AJ8" s="249"/>
      <c r="AK8" s="249"/>
      <c r="AL8" s="249"/>
      <c r="AM8" s="249"/>
      <c r="AN8" s="262"/>
      <c r="AO8" s="262"/>
      <c r="AP8" s="262"/>
      <c r="AQ8" s="262"/>
      <c r="AR8" s="262"/>
      <c r="AS8" s="266"/>
      <c r="AT8" s="266"/>
      <c r="AU8" s="266"/>
      <c r="AV8" s="266"/>
      <c r="AW8" s="274"/>
      <c r="AX8" s="274"/>
      <c r="AY8" s="274"/>
      <c r="AZ8" s="274"/>
      <c r="BA8" s="249"/>
      <c r="BB8" s="249"/>
      <c r="BC8" s="249"/>
      <c r="BD8" s="249"/>
      <c r="BE8" s="249"/>
      <c r="BF8" s="249"/>
      <c r="BG8" s="249"/>
      <c r="BH8" s="249"/>
      <c r="BI8" s="262"/>
      <c r="BJ8" s="262"/>
      <c r="BK8" s="262"/>
      <c r="BL8" s="262"/>
      <c r="BM8" s="262"/>
      <c r="BN8" s="277"/>
      <c r="BO8" s="277"/>
      <c r="BP8" s="277"/>
      <c r="BQ8" s="277"/>
      <c r="BR8" s="271"/>
      <c r="BS8" s="249"/>
      <c r="BT8" s="249"/>
      <c r="BU8" s="249"/>
      <c r="BV8" s="249"/>
      <c r="BW8" s="271"/>
      <c r="BX8" s="249"/>
      <c r="BY8" s="249"/>
      <c r="BZ8" s="249"/>
      <c r="CA8" s="249"/>
      <c r="CB8" s="262"/>
      <c r="CC8" s="262"/>
      <c r="CD8" s="262"/>
      <c r="CE8" s="262"/>
      <c r="CF8" s="262"/>
      <c r="CG8" s="269"/>
      <c r="CH8" s="269"/>
      <c r="CI8" s="269"/>
      <c r="CJ8" s="269"/>
      <c r="CK8" s="271"/>
      <c r="CL8" s="249"/>
      <c r="CM8" s="249"/>
      <c r="CN8" s="249"/>
      <c r="CO8" s="249"/>
      <c r="CP8" s="269"/>
      <c r="CQ8" s="269"/>
      <c r="CR8" s="269"/>
      <c r="CS8" s="269"/>
      <c r="CT8" s="271"/>
      <c r="CU8" s="286"/>
      <c r="CV8" s="249"/>
      <c r="CW8" s="249"/>
      <c r="CX8" s="249"/>
      <c r="CY8" s="249"/>
      <c r="CZ8" s="271"/>
      <c r="DA8" s="286"/>
      <c r="DB8" s="249"/>
      <c r="DC8" s="249"/>
      <c r="DD8" s="249"/>
      <c r="DE8" s="249"/>
      <c r="DF8" s="249"/>
      <c r="DG8" s="249"/>
      <c r="DH8" s="271"/>
      <c r="DI8" s="249"/>
      <c r="DJ8" s="249"/>
      <c r="DK8" s="249"/>
      <c r="DL8" s="249"/>
      <c r="DM8" s="271"/>
      <c r="DN8" s="249"/>
      <c r="DO8" s="249"/>
      <c r="DP8" s="249"/>
      <c r="DQ8" s="249"/>
      <c r="DR8" s="249"/>
      <c r="DS8" s="249"/>
      <c r="DT8" s="271"/>
      <c r="DU8" s="249"/>
      <c r="DV8" s="249"/>
      <c r="DW8" s="249"/>
      <c r="DX8" s="249"/>
      <c r="DY8" s="249"/>
      <c r="DZ8" s="249"/>
      <c r="EA8" s="249"/>
      <c r="EB8" s="249"/>
      <c r="EC8" s="249"/>
      <c r="ED8" s="249"/>
      <c r="EE8" s="249"/>
      <c r="EF8" s="249"/>
      <c r="EG8" s="249"/>
      <c r="EH8" s="249"/>
      <c r="EI8" s="249"/>
      <c r="EJ8" s="249"/>
      <c r="EK8" s="285"/>
      <c r="EL8" s="262"/>
      <c r="EM8" s="262"/>
      <c r="EN8" s="262"/>
      <c r="EO8" s="262"/>
      <c r="EP8" s="249"/>
      <c r="EQ8" s="249"/>
      <c r="ER8" s="271"/>
      <c r="ES8" s="249"/>
      <c r="ET8" s="249"/>
      <c r="EU8" s="249"/>
      <c r="EV8" s="249"/>
      <c r="EW8" s="259"/>
      <c r="EX8" s="259"/>
      <c r="EY8" s="259"/>
      <c r="EZ8" s="259"/>
      <c r="FA8" s="271"/>
      <c r="FB8" s="249"/>
      <c r="FC8" s="249"/>
      <c r="FD8" s="249"/>
      <c r="FE8" s="249"/>
      <c r="FF8" s="266"/>
      <c r="FG8" s="266"/>
      <c r="FH8" s="259"/>
      <c r="FI8" s="259"/>
      <c r="FJ8" s="259"/>
      <c r="FK8" s="259"/>
      <c r="FL8" s="271"/>
      <c r="FM8" s="249"/>
      <c r="FN8" s="249"/>
      <c r="FO8" s="249"/>
      <c r="FP8" s="249"/>
      <c r="FQ8" s="249"/>
      <c r="FR8" s="249"/>
      <c r="FS8" s="249"/>
      <c r="FT8" s="249"/>
      <c r="FU8" s="249"/>
      <c r="FV8" s="249"/>
      <c r="FW8" s="249"/>
      <c r="FX8" s="249"/>
      <c r="FY8" s="249"/>
      <c r="FZ8" s="249"/>
      <c r="GA8" s="269"/>
      <c r="GB8" s="269"/>
      <c r="GC8" s="269"/>
      <c r="GD8" s="269"/>
      <c r="GE8" s="249"/>
      <c r="GF8" s="249"/>
      <c r="GG8" s="249"/>
      <c r="GH8" s="249"/>
      <c r="GI8" s="271"/>
      <c r="GJ8" s="249"/>
      <c r="GK8" s="249"/>
      <c r="GL8" s="249"/>
      <c r="GM8" s="249"/>
      <c r="GN8" s="269"/>
      <c r="GO8" s="269"/>
      <c r="GP8" s="269"/>
      <c r="GQ8" s="269"/>
      <c r="GR8" s="249"/>
      <c r="GS8" s="249"/>
      <c r="GT8" s="249"/>
      <c r="GU8" s="249"/>
      <c r="GV8" s="269"/>
      <c r="GW8" s="269"/>
      <c r="GX8" s="249"/>
      <c r="GY8" s="249"/>
      <c r="GZ8" s="249"/>
      <c r="HA8" s="249"/>
      <c r="HB8" s="271"/>
      <c r="HC8" s="266"/>
      <c r="HD8" s="266"/>
      <c r="HE8" s="266"/>
      <c r="HF8" s="266"/>
      <c r="HG8" s="271"/>
      <c r="HH8" s="249"/>
      <c r="HI8" s="249"/>
      <c r="HJ8" s="249"/>
      <c r="HK8" s="249"/>
      <c r="HL8" s="249"/>
      <c r="HM8" s="249"/>
      <c r="HN8" s="249"/>
      <c r="HO8" s="249"/>
      <c r="HP8" s="249"/>
      <c r="HQ8" s="249"/>
      <c r="HR8" s="249"/>
      <c r="HS8" s="249"/>
      <c r="HT8" s="249"/>
      <c r="HU8" s="249"/>
      <c r="HV8" s="271"/>
      <c r="HW8" s="259"/>
      <c r="HX8" s="259"/>
      <c r="HY8" s="259"/>
      <c r="HZ8" s="259"/>
      <c r="IA8" s="249"/>
      <c r="IB8" s="249"/>
      <c r="IC8" s="249"/>
      <c r="ID8" s="249"/>
      <c r="IE8" s="249"/>
      <c r="IF8" s="249"/>
      <c r="IG8" s="249"/>
      <c r="IH8" s="249"/>
      <c r="II8" s="262"/>
      <c r="IJ8" s="262"/>
      <c r="IK8" s="262"/>
      <c r="IL8" s="262"/>
      <c r="IM8" s="262"/>
      <c r="IN8" s="271"/>
      <c r="IO8" s="249"/>
      <c r="IP8" s="249"/>
      <c r="IQ8" s="249"/>
      <c r="IR8" s="249"/>
      <c r="IS8" s="249"/>
      <c r="IT8" s="249"/>
      <c r="IU8" s="249"/>
      <c r="IV8" s="249"/>
      <c r="IW8" s="249"/>
      <c r="IX8" s="249"/>
      <c r="IY8" s="249"/>
      <c r="IZ8" s="249"/>
      <c r="JA8" s="249"/>
      <c r="JB8" s="249"/>
      <c r="JC8" s="249"/>
      <c r="JD8" s="249"/>
      <c r="JE8" s="249"/>
      <c r="JF8" s="249"/>
      <c r="JG8" s="249"/>
      <c r="JH8" s="249"/>
      <c r="JI8" s="271"/>
      <c r="JJ8" s="249"/>
      <c r="JK8" s="249"/>
      <c r="JL8" s="249"/>
      <c r="JM8" s="249"/>
      <c r="JN8" s="249"/>
      <c r="JO8" s="249"/>
      <c r="JP8" s="249"/>
      <c r="JQ8" s="249"/>
      <c r="JR8" s="262"/>
      <c r="JS8" s="284"/>
      <c r="JT8" s="284"/>
    </row>
    <row r="9" spans="1:282" ht="32.4" customHeight="1" x14ac:dyDescent="0.3">
      <c r="A9" s="54" t="s">
        <v>77</v>
      </c>
      <c r="B9" s="54" t="s">
        <v>52</v>
      </c>
      <c r="C9" s="54" t="s">
        <v>84</v>
      </c>
      <c r="D9" s="54" t="s">
        <v>142</v>
      </c>
      <c r="E9" s="54" t="s">
        <v>54</v>
      </c>
      <c r="F9" s="54" t="s">
        <v>88</v>
      </c>
      <c r="G9" s="55" t="s">
        <v>55</v>
      </c>
      <c r="H9" s="55" t="s">
        <v>143</v>
      </c>
      <c r="I9" s="55" t="s">
        <v>141</v>
      </c>
      <c r="J9" s="55" t="s">
        <v>73</v>
      </c>
      <c r="K9" s="55" t="s">
        <v>78</v>
      </c>
      <c r="L9" s="55" t="s">
        <v>79</v>
      </c>
      <c r="M9" s="56" t="s">
        <v>95</v>
      </c>
      <c r="N9" s="57" t="s">
        <v>96</v>
      </c>
      <c r="O9" s="58" t="s">
        <v>97</v>
      </c>
      <c r="P9" s="56" t="s">
        <v>98</v>
      </c>
      <c r="Q9" s="56" t="s">
        <v>99</v>
      </c>
      <c r="R9" s="56" t="s">
        <v>100</v>
      </c>
      <c r="S9" s="58" t="s">
        <v>101</v>
      </c>
      <c r="T9" s="58" t="s">
        <v>102</v>
      </c>
      <c r="U9" s="58" t="s">
        <v>103</v>
      </c>
      <c r="V9" s="59" t="s">
        <v>145</v>
      </c>
      <c r="W9" s="59" t="s">
        <v>144</v>
      </c>
      <c r="X9" s="59" t="s">
        <v>105</v>
      </c>
      <c r="Y9" s="55" t="s">
        <v>106</v>
      </c>
      <c r="Z9" s="58" t="s">
        <v>107</v>
      </c>
      <c r="AA9" s="54" t="s">
        <v>146</v>
      </c>
      <c r="AB9" s="82"/>
      <c r="AC9" s="55" t="s">
        <v>56</v>
      </c>
      <c r="AD9" s="69"/>
      <c r="AE9" s="69"/>
      <c r="AF9" s="79"/>
      <c r="AG9" s="67"/>
      <c r="AH9" s="67"/>
      <c r="AI9" s="97" t="s">
        <v>57</v>
      </c>
      <c r="AJ9" s="103"/>
      <c r="AK9" s="69"/>
      <c r="AL9" s="69"/>
      <c r="AM9" s="69"/>
      <c r="AN9" s="79"/>
      <c r="AO9" s="79"/>
      <c r="AP9" s="79"/>
      <c r="AQ9" s="79"/>
      <c r="AR9" s="79"/>
      <c r="AS9" s="67"/>
      <c r="AT9" s="67"/>
      <c r="AU9" s="67"/>
      <c r="AV9" s="67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79"/>
      <c r="BJ9" s="79"/>
      <c r="BK9" s="79"/>
      <c r="BL9" s="79"/>
      <c r="BM9" s="79"/>
      <c r="BN9" s="70"/>
      <c r="BO9" s="70"/>
      <c r="BP9" s="70"/>
      <c r="BQ9" s="70"/>
      <c r="BR9" s="68" t="s">
        <v>58</v>
      </c>
      <c r="BS9" s="69"/>
      <c r="BT9" s="69"/>
      <c r="BU9" s="69"/>
      <c r="BV9" s="69"/>
      <c r="BW9" s="68" t="s">
        <v>59</v>
      </c>
      <c r="BX9" s="69"/>
      <c r="BY9" s="69"/>
      <c r="BZ9" s="69"/>
      <c r="CA9" s="69"/>
      <c r="CB9" s="66"/>
      <c r="CC9" s="66"/>
      <c r="CD9" s="66"/>
      <c r="CE9" s="66"/>
      <c r="CF9" s="66"/>
      <c r="CG9" s="70"/>
      <c r="CH9" s="70"/>
      <c r="CI9" s="70"/>
      <c r="CJ9" s="70"/>
      <c r="CK9" s="68" t="s">
        <v>60</v>
      </c>
      <c r="CL9" s="69"/>
      <c r="CM9" s="69"/>
      <c r="CN9" s="69"/>
      <c r="CO9" s="69"/>
      <c r="CP9" s="70"/>
      <c r="CQ9" s="70"/>
      <c r="CR9" s="70"/>
      <c r="CS9" s="70"/>
      <c r="CT9" s="68" t="s">
        <v>61</v>
      </c>
      <c r="CU9" s="68"/>
      <c r="CV9" s="69"/>
      <c r="CW9" s="69"/>
      <c r="CX9" s="69"/>
      <c r="CY9" s="69"/>
      <c r="CZ9" s="68" t="s">
        <v>62</v>
      </c>
      <c r="DA9" s="68"/>
      <c r="DB9" s="69"/>
      <c r="DC9" s="69"/>
      <c r="DD9" s="69"/>
      <c r="DE9" s="69"/>
      <c r="DF9" s="69"/>
      <c r="DG9" s="69"/>
      <c r="DH9" s="68" t="s">
        <v>63</v>
      </c>
      <c r="DI9" s="69"/>
      <c r="DJ9" s="69"/>
      <c r="DK9" s="69"/>
      <c r="DL9" s="69"/>
      <c r="DM9" s="68" t="s">
        <v>64</v>
      </c>
      <c r="DN9" s="69"/>
      <c r="DO9" s="69"/>
      <c r="DP9" s="69"/>
      <c r="DQ9" s="69"/>
      <c r="DR9" s="69"/>
      <c r="DS9" s="69"/>
      <c r="DT9" s="68" t="s">
        <v>65</v>
      </c>
      <c r="DU9" s="69"/>
      <c r="DV9" s="69"/>
      <c r="DW9" s="69"/>
      <c r="DX9" s="69"/>
      <c r="DY9" s="69"/>
      <c r="DZ9" s="69"/>
      <c r="EA9" s="69"/>
      <c r="EB9" s="69"/>
      <c r="EC9" s="69"/>
      <c r="ED9" s="69"/>
      <c r="EE9" s="69"/>
      <c r="EF9" s="69"/>
      <c r="EG9" s="69"/>
      <c r="EH9" s="69"/>
      <c r="EI9" s="69"/>
      <c r="EJ9" s="69"/>
      <c r="EK9" s="79"/>
      <c r="EL9" s="79"/>
      <c r="EM9" s="79"/>
      <c r="EN9" s="79"/>
      <c r="EO9" s="79"/>
      <c r="EP9" s="69"/>
      <c r="EQ9" s="69"/>
      <c r="ER9" s="68" t="s">
        <v>66</v>
      </c>
      <c r="ES9" s="69"/>
      <c r="ET9" s="69"/>
      <c r="EU9" s="69"/>
      <c r="EV9" s="69"/>
      <c r="EW9" s="71"/>
      <c r="EX9" s="71"/>
      <c r="EY9" s="71"/>
      <c r="EZ9" s="71"/>
      <c r="FA9" s="68" t="s">
        <v>67</v>
      </c>
      <c r="FB9" s="69"/>
      <c r="FC9" s="69"/>
      <c r="FD9" s="69"/>
      <c r="FE9" s="69"/>
      <c r="FF9" s="67"/>
      <c r="FG9" s="67"/>
      <c r="FH9" s="71"/>
      <c r="FI9" s="71"/>
      <c r="FJ9" s="71"/>
      <c r="FK9" s="71"/>
      <c r="FL9" s="68" t="s">
        <v>68</v>
      </c>
      <c r="FM9" s="69"/>
      <c r="FN9" s="69"/>
      <c r="FO9" s="69"/>
      <c r="FP9" s="69"/>
      <c r="FQ9" s="69"/>
      <c r="FR9" s="69"/>
      <c r="FS9" s="69"/>
      <c r="FT9" s="69"/>
      <c r="FU9" s="69"/>
      <c r="FV9" s="69"/>
      <c r="FW9" s="69"/>
      <c r="FX9" s="69"/>
      <c r="FY9" s="69"/>
      <c r="FZ9" s="69"/>
      <c r="GA9" s="70"/>
      <c r="GB9" s="70"/>
      <c r="GC9" s="70"/>
      <c r="GD9" s="70"/>
      <c r="GE9" s="69"/>
      <c r="GF9" s="69"/>
      <c r="GG9" s="69"/>
      <c r="GH9" s="69"/>
      <c r="GI9" s="68" t="s">
        <v>69</v>
      </c>
      <c r="GJ9" s="69"/>
      <c r="GK9" s="69"/>
      <c r="GL9" s="69"/>
      <c r="GM9" s="69"/>
      <c r="GN9" s="70"/>
      <c r="GO9" s="70"/>
      <c r="GP9" s="70"/>
      <c r="GQ9" s="70"/>
      <c r="GR9" s="69"/>
      <c r="GS9" s="69"/>
      <c r="GT9" s="69"/>
      <c r="GU9" s="69"/>
      <c r="GV9" s="70"/>
      <c r="GW9" s="70"/>
      <c r="GX9" s="69"/>
      <c r="GY9" s="69"/>
      <c r="GZ9" s="69"/>
      <c r="HA9" s="69"/>
      <c r="HB9" s="68"/>
      <c r="HC9" s="67"/>
      <c r="HD9" s="67"/>
      <c r="HE9" s="67"/>
      <c r="HF9" s="67"/>
      <c r="HG9" s="68" t="s">
        <v>56</v>
      </c>
      <c r="HH9" s="69"/>
      <c r="HI9" s="69"/>
      <c r="HJ9" s="69"/>
      <c r="HK9" s="69"/>
      <c r="HL9" s="69"/>
      <c r="HM9" s="69"/>
      <c r="HN9" s="69"/>
      <c r="HO9" s="69"/>
      <c r="HP9" s="69"/>
      <c r="HQ9" s="69"/>
      <c r="HR9" s="69"/>
      <c r="HS9" s="69"/>
      <c r="HT9" s="69"/>
      <c r="HU9" s="69"/>
      <c r="HV9" s="68" t="s">
        <v>70</v>
      </c>
      <c r="HW9" s="71"/>
      <c r="HX9" s="71"/>
      <c r="HY9" s="71"/>
      <c r="HZ9" s="71"/>
      <c r="IA9" s="69"/>
      <c r="IB9" s="69"/>
      <c r="IC9" s="69"/>
      <c r="ID9" s="69"/>
      <c r="IE9" s="69"/>
      <c r="IF9" s="69"/>
      <c r="IG9" s="69"/>
      <c r="IH9" s="69"/>
      <c r="II9" s="66"/>
      <c r="IJ9" s="66"/>
      <c r="IK9" s="66"/>
      <c r="IL9" s="66"/>
      <c r="IM9" s="66"/>
      <c r="IN9" s="68" t="s">
        <v>71</v>
      </c>
      <c r="IO9" s="69"/>
      <c r="IP9" s="69"/>
      <c r="IQ9" s="69"/>
      <c r="IR9" s="69"/>
      <c r="IS9" s="69"/>
      <c r="IT9" s="69"/>
      <c r="IU9" s="69"/>
      <c r="IV9" s="69"/>
      <c r="IW9" s="69"/>
      <c r="IX9" s="69"/>
      <c r="IY9" s="69"/>
      <c r="IZ9" s="69"/>
      <c r="JA9" s="69"/>
      <c r="JB9" s="69"/>
      <c r="JC9" s="69"/>
      <c r="JD9" s="69"/>
      <c r="JE9" s="69"/>
      <c r="JF9" s="69"/>
      <c r="JG9" s="69"/>
      <c r="JH9" s="69"/>
      <c r="JI9" s="68" t="s">
        <v>72</v>
      </c>
      <c r="JJ9" s="69"/>
      <c r="JK9" s="69"/>
      <c r="JL9" s="69"/>
      <c r="JM9" s="69"/>
      <c r="JN9" s="69"/>
      <c r="JO9" s="69"/>
      <c r="JP9" s="69"/>
      <c r="JQ9" s="69"/>
      <c r="JR9" s="66"/>
      <c r="JS9" s="117"/>
      <c r="JT9" s="117"/>
    </row>
    <row r="10" spans="1:282" x14ac:dyDescent="0.3">
      <c r="A10" s="39"/>
      <c r="B10" s="40"/>
      <c r="C10" s="39"/>
      <c r="D10" s="41"/>
      <c r="E10" s="41"/>
      <c r="F10" s="41"/>
      <c r="G10" s="41"/>
      <c r="H10" s="41"/>
      <c r="I10" s="41"/>
      <c r="J10" s="41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3"/>
      <c r="AB10" s="42"/>
      <c r="AC10" s="84"/>
      <c r="AD10" s="72"/>
      <c r="AE10" s="72"/>
      <c r="AF10" s="80"/>
      <c r="AG10" s="74"/>
      <c r="AH10" s="74"/>
      <c r="AI10" s="98"/>
      <c r="AJ10" s="104"/>
      <c r="AK10" s="72"/>
      <c r="AL10" s="72"/>
      <c r="AM10" s="72"/>
      <c r="AN10" s="80"/>
      <c r="AO10" s="80"/>
      <c r="AP10" s="80"/>
      <c r="AQ10" s="80"/>
      <c r="AR10" s="80"/>
      <c r="AS10" s="74"/>
      <c r="AT10" s="74"/>
      <c r="AU10" s="74"/>
      <c r="AV10" s="74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80"/>
      <c r="BJ10" s="80"/>
      <c r="BK10" s="80"/>
      <c r="BL10" s="80"/>
      <c r="BM10" s="80"/>
      <c r="BN10" s="76"/>
      <c r="BO10" s="76"/>
      <c r="BP10" s="76"/>
      <c r="BQ10" s="76"/>
      <c r="BR10" s="75"/>
      <c r="BS10" s="72"/>
      <c r="BT10" s="72"/>
      <c r="BU10" s="72"/>
      <c r="BV10" s="72"/>
      <c r="BW10" s="75"/>
      <c r="BX10" s="72"/>
      <c r="BY10" s="72"/>
      <c r="BZ10" s="72"/>
      <c r="CA10" s="72"/>
      <c r="CB10" s="73"/>
      <c r="CC10" s="73"/>
      <c r="CD10" s="73"/>
      <c r="CE10" s="73"/>
      <c r="CF10" s="73"/>
      <c r="CG10" s="76"/>
      <c r="CH10" s="76"/>
      <c r="CI10" s="76"/>
      <c r="CJ10" s="76"/>
      <c r="CK10" s="75"/>
      <c r="CL10" s="72"/>
      <c r="CM10" s="72"/>
      <c r="CN10" s="72"/>
      <c r="CO10" s="72"/>
      <c r="CP10" s="76"/>
      <c r="CQ10" s="76"/>
      <c r="CR10" s="76"/>
      <c r="CS10" s="76"/>
      <c r="CT10" s="75"/>
      <c r="CU10" s="75"/>
      <c r="CV10" s="72"/>
      <c r="CW10" s="72"/>
      <c r="CX10" s="72"/>
      <c r="CY10" s="72"/>
      <c r="CZ10" s="75"/>
      <c r="DA10" s="75"/>
      <c r="DB10" s="72"/>
      <c r="DC10" s="72"/>
      <c r="DD10" s="72"/>
      <c r="DE10" s="72"/>
      <c r="DF10" s="72"/>
      <c r="DG10" s="72"/>
      <c r="DH10" s="75"/>
      <c r="DI10" s="72"/>
      <c r="DJ10" s="72"/>
      <c r="DK10" s="72"/>
      <c r="DL10" s="72"/>
      <c r="DM10" s="75"/>
      <c r="DN10" s="72"/>
      <c r="DO10" s="72"/>
      <c r="DP10" s="72"/>
      <c r="DQ10" s="72"/>
      <c r="DR10" s="72"/>
      <c r="DS10" s="72"/>
      <c r="DT10" s="75"/>
      <c r="DU10" s="72"/>
      <c r="DV10" s="72"/>
      <c r="DW10" s="72"/>
      <c r="DX10" s="72"/>
      <c r="DY10" s="72"/>
      <c r="DZ10" s="72"/>
      <c r="EA10" s="72"/>
      <c r="EB10" s="72"/>
      <c r="EC10" s="72"/>
      <c r="ED10" s="72"/>
      <c r="EE10" s="72"/>
      <c r="EF10" s="72"/>
      <c r="EG10" s="72"/>
      <c r="EH10" s="72"/>
      <c r="EI10" s="72"/>
      <c r="EJ10" s="72"/>
      <c r="EK10" s="80"/>
      <c r="EL10" s="80"/>
      <c r="EM10" s="80"/>
      <c r="EN10" s="80"/>
      <c r="EO10" s="80"/>
      <c r="EP10" s="72"/>
      <c r="EQ10" s="72"/>
      <c r="ER10" s="75"/>
      <c r="ES10" s="72"/>
      <c r="ET10" s="72"/>
      <c r="EU10" s="72"/>
      <c r="EV10" s="72"/>
      <c r="EW10" s="77"/>
      <c r="EX10" s="77"/>
      <c r="EY10" s="77"/>
      <c r="EZ10" s="77"/>
      <c r="FA10" s="75"/>
      <c r="FB10" s="72"/>
      <c r="FC10" s="72"/>
      <c r="FD10" s="72"/>
      <c r="FE10" s="72"/>
      <c r="FF10" s="74"/>
      <c r="FG10" s="74"/>
      <c r="FH10" s="77"/>
      <c r="FI10" s="77"/>
      <c r="FJ10" s="77"/>
      <c r="FK10" s="77"/>
      <c r="FL10" s="75"/>
      <c r="FM10" s="72"/>
      <c r="FN10" s="72"/>
      <c r="FO10" s="72"/>
      <c r="FP10" s="72"/>
      <c r="FQ10" s="72"/>
      <c r="FR10" s="72"/>
      <c r="FS10" s="72"/>
      <c r="FT10" s="72"/>
      <c r="FU10" s="72"/>
      <c r="FV10" s="72"/>
      <c r="FW10" s="72"/>
      <c r="FX10" s="72"/>
      <c r="FY10" s="72"/>
      <c r="FZ10" s="72"/>
      <c r="GA10" s="76"/>
      <c r="GB10" s="76"/>
      <c r="GC10" s="76"/>
      <c r="GD10" s="76"/>
      <c r="GE10" s="72"/>
      <c r="GF10" s="72"/>
      <c r="GG10" s="72"/>
      <c r="GH10" s="72"/>
      <c r="GI10" s="75"/>
      <c r="GJ10" s="72"/>
      <c r="GK10" s="72"/>
      <c r="GL10" s="72"/>
      <c r="GM10" s="72"/>
      <c r="GN10" s="76"/>
      <c r="GO10" s="76"/>
      <c r="GP10" s="76"/>
      <c r="GQ10" s="76"/>
      <c r="GR10" s="72"/>
      <c r="GS10" s="72"/>
      <c r="GT10" s="72"/>
      <c r="GU10" s="72"/>
      <c r="GV10" s="76"/>
      <c r="GW10" s="76"/>
      <c r="GX10" s="72"/>
      <c r="GY10" s="72"/>
      <c r="GZ10" s="72"/>
      <c r="HA10" s="72"/>
      <c r="HB10" s="75"/>
      <c r="HC10" s="74"/>
      <c r="HD10" s="74"/>
      <c r="HE10" s="74"/>
      <c r="HF10" s="74"/>
      <c r="HG10" s="75"/>
      <c r="HH10" s="72"/>
      <c r="HI10" s="72"/>
      <c r="HJ10" s="72"/>
      <c r="HK10" s="72"/>
      <c r="HL10" s="72"/>
      <c r="HM10" s="72"/>
      <c r="HN10" s="72"/>
      <c r="HO10" s="72"/>
      <c r="HP10" s="72"/>
      <c r="HQ10" s="72"/>
      <c r="HR10" s="72"/>
      <c r="HS10" s="72"/>
      <c r="HT10" s="72"/>
      <c r="HU10" s="72"/>
      <c r="HV10" s="75"/>
      <c r="HW10" s="77"/>
      <c r="HX10" s="77"/>
      <c r="HY10" s="77"/>
      <c r="HZ10" s="77"/>
      <c r="IA10" s="72"/>
      <c r="IB10" s="72"/>
      <c r="IC10" s="72"/>
      <c r="ID10" s="72"/>
      <c r="IE10" s="72"/>
      <c r="IF10" s="72"/>
      <c r="IG10" s="72"/>
      <c r="IH10" s="72"/>
      <c r="II10" s="73"/>
      <c r="IJ10" s="73"/>
      <c r="IK10" s="73"/>
      <c r="IL10" s="73"/>
      <c r="IM10" s="73"/>
      <c r="IN10" s="75"/>
      <c r="IO10" s="72"/>
      <c r="IP10" s="72"/>
      <c r="IQ10" s="72"/>
      <c r="IR10" s="72"/>
      <c r="IS10" s="72"/>
      <c r="IT10" s="72"/>
      <c r="IU10" s="72"/>
      <c r="IV10" s="72"/>
      <c r="IW10" s="72"/>
      <c r="IX10" s="72"/>
      <c r="IY10" s="72"/>
      <c r="IZ10" s="72"/>
      <c r="JA10" s="72"/>
      <c r="JB10" s="72"/>
      <c r="JC10" s="72"/>
      <c r="JD10" s="72"/>
      <c r="JE10" s="72"/>
      <c r="JF10" s="72"/>
      <c r="JG10" s="72"/>
      <c r="JH10" s="72"/>
      <c r="JI10" s="75"/>
      <c r="JJ10" s="72"/>
      <c r="JK10" s="72"/>
      <c r="JL10" s="72"/>
      <c r="JM10" s="72"/>
      <c r="JN10" s="72"/>
      <c r="JO10" s="72"/>
      <c r="JP10" s="72"/>
      <c r="JQ10" s="72"/>
      <c r="JR10" s="73"/>
      <c r="JS10" s="117"/>
      <c r="JT10" s="117"/>
    </row>
    <row r="11" spans="1:282" ht="36" x14ac:dyDescent="0.3">
      <c r="A11" s="47" t="s">
        <v>77</v>
      </c>
      <c r="B11" s="47" t="s">
        <v>52</v>
      </c>
      <c r="C11" s="47" t="s">
        <v>84</v>
      </c>
      <c r="D11" s="47" t="s">
        <v>53</v>
      </c>
      <c r="E11" s="47" t="s">
        <v>54</v>
      </c>
      <c r="F11" s="47" t="s">
        <v>88</v>
      </c>
      <c r="G11" s="48" t="s">
        <v>55</v>
      </c>
      <c r="H11" s="48" t="s">
        <v>53</v>
      </c>
      <c r="I11" s="48" t="s">
        <v>141</v>
      </c>
      <c r="J11" s="48" t="s">
        <v>73</v>
      </c>
      <c r="K11" s="48" t="s">
        <v>78</v>
      </c>
      <c r="L11" s="48" t="s">
        <v>79</v>
      </c>
      <c r="M11" s="49" t="s">
        <v>95</v>
      </c>
      <c r="N11" s="50" t="s">
        <v>96</v>
      </c>
      <c r="O11" s="51" t="s">
        <v>97</v>
      </c>
      <c r="P11" s="49" t="s">
        <v>98</v>
      </c>
      <c r="Q11" s="49" t="s">
        <v>99</v>
      </c>
      <c r="R11" s="49" t="s">
        <v>100</v>
      </c>
      <c r="S11" s="51" t="s">
        <v>101</v>
      </c>
      <c r="T11" s="51" t="s">
        <v>102</v>
      </c>
      <c r="U11" s="51" t="s">
        <v>103</v>
      </c>
      <c r="V11" s="52" t="s">
        <v>145</v>
      </c>
      <c r="W11" s="52" t="s">
        <v>144</v>
      </c>
      <c r="X11" s="52" t="s">
        <v>105</v>
      </c>
      <c r="Y11" s="53" t="s">
        <v>106</v>
      </c>
      <c r="Z11" s="51" t="s">
        <v>107</v>
      </c>
      <c r="AA11" s="47" t="s">
        <v>146</v>
      </c>
      <c r="AB11" s="83"/>
      <c r="AC11" s="48" t="s">
        <v>56</v>
      </c>
      <c r="AD11" s="96"/>
      <c r="AE11" s="96"/>
      <c r="AF11" s="88"/>
      <c r="AG11" s="89"/>
      <c r="AH11" s="89"/>
      <c r="AI11" s="113" t="s">
        <v>57</v>
      </c>
      <c r="AJ11" s="105"/>
      <c r="AK11" s="90"/>
      <c r="AL11" s="90"/>
      <c r="AM11" s="90"/>
      <c r="AN11" s="91"/>
      <c r="AO11" s="91"/>
      <c r="AP11" s="91"/>
      <c r="AQ11" s="91"/>
      <c r="AR11" s="91"/>
      <c r="AS11" s="92"/>
      <c r="AT11" s="92"/>
      <c r="AU11" s="92"/>
      <c r="AV11" s="92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0"/>
      <c r="BH11" s="90"/>
      <c r="BI11" s="91"/>
      <c r="BJ11" s="91"/>
      <c r="BK11" s="91"/>
      <c r="BL11" s="91"/>
      <c r="BM11" s="91"/>
      <c r="BN11" s="93"/>
      <c r="BO11" s="93"/>
      <c r="BP11" s="93"/>
      <c r="BQ11" s="93"/>
      <c r="BR11" s="94" t="s">
        <v>58</v>
      </c>
      <c r="BS11" s="90"/>
      <c r="BT11" s="90"/>
      <c r="BU11" s="90"/>
      <c r="BV11" s="90"/>
      <c r="BW11" s="94" t="s">
        <v>59</v>
      </c>
      <c r="BX11" s="90"/>
      <c r="BY11" s="90"/>
      <c r="BZ11" s="90"/>
      <c r="CA11" s="90"/>
      <c r="CB11" s="91"/>
      <c r="CC11" s="91"/>
      <c r="CD11" s="91"/>
      <c r="CE11" s="91"/>
      <c r="CF11" s="91"/>
      <c r="CG11" s="93"/>
      <c r="CH11" s="93"/>
      <c r="CI11" s="93"/>
      <c r="CJ11" s="93"/>
      <c r="CK11" s="94" t="s">
        <v>60</v>
      </c>
      <c r="CL11" s="90"/>
      <c r="CM11" s="90"/>
      <c r="CN11" s="90"/>
      <c r="CO11" s="90"/>
      <c r="CP11" s="93"/>
      <c r="CQ11" s="93"/>
      <c r="CR11" s="93"/>
      <c r="CS11" s="93"/>
      <c r="CT11" s="94" t="s">
        <v>61</v>
      </c>
      <c r="CU11" s="94"/>
      <c r="CV11" s="90"/>
      <c r="CW11" s="90"/>
      <c r="CX11" s="90"/>
      <c r="CY11" s="90"/>
      <c r="CZ11" s="94" t="s">
        <v>62</v>
      </c>
      <c r="DA11" s="94"/>
      <c r="DB11" s="90"/>
      <c r="DC11" s="90"/>
      <c r="DD11" s="90"/>
      <c r="DE11" s="90"/>
      <c r="DF11" s="90"/>
      <c r="DG11" s="90"/>
      <c r="DH11" s="94" t="s">
        <v>63</v>
      </c>
      <c r="DI11" s="90"/>
      <c r="DJ11" s="90"/>
      <c r="DK11" s="90"/>
      <c r="DL11" s="90"/>
      <c r="DM11" s="94" t="s">
        <v>64</v>
      </c>
      <c r="DN11" s="90"/>
      <c r="DO11" s="90"/>
      <c r="DP11" s="90"/>
      <c r="DQ11" s="90"/>
      <c r="DR11" s="90"/>
      <c r="DS11" s="90"/>
      <c r="DT11" s="94" t="s">
        <v>65</v>
      </c>
      <c r="DU11" s="90"/>
      <c r="DV11" s="90"/>
      <c r="DW11" s="90"/>
      <c r="DX11" s="90"/>
      <c r="DY11" s="90"/>
      <c r="DZ11" s="90"/>
      <c r="EA11" s="90"/>
      <c r="EB11" s="90"/>
      <c r="EC11" s="90"/>
      <c r="ED11" s="90"/>
      <c r="EE11" s="90"/>
      <c r="EF11" s="90"/>
      <c r="EG11" s="90"/>
      <c r="EH11" s="90"/>
      <c r="EI11" s="90"/>
      <c r="EJ11" s="90"/>
      <c r="EK11" s="91"/>
      <c r="EL11" s="91"/>
      <c r="EM11" s="91"/>
      <c r="EN11" s="91"/>
      <c r="EO11" s="91"/>
      <c r="EP11" s="90"/>
      <c r="EQ11" s="90"/>
      <c r="ER11" s="94" t="s">
        <v>66</v>
      </c>
      <c r="ES11" s="90"/>
      <c r="ET11" s="90"/>
      <c r="EU11" s="90"/>
      <c r="EV11" s="90"/>
      <c r="EW11" s="95"/>
      <c r="EX11" s="95"/>
      <c r="EY11" s="95"/>
      <c r="EZ11" s="95"/>
      <c r="FA11" s="94" t="s">
        <v>24</v>
      </c>
      <c r="FB11" s="90"/>
      <c r="FC11" s="90"/>
      <c r="FD11" s="90"/>
      <c r="FE11" s="90"/>
      <c r="FF11" s="92"/>
      <c r="FG11" s="92"/>
      <c r="FH11" s="95"/>
      <c r="FI11" s="95"/>
      <c r="FJ11" s="95"/>
      <c r="FK11" s="95"/>
      <c r="FL11" s="94" t="s">
        <v>68</v>
      </c>
      <c r="FM11" s="90"/>
      <c r="FN11" s="90"/>
      <c r="FO11" s="90"/>
      <c r="FP11" s="90"/>
      <c r="FQ11" s="90"/>
      <c r="FR11" s="90"/>
      <c r="FS11" s="90"/>
      <c r="FT11" s="90"/>
      <c r="FU11" s="90"/>
      <c r="FV11" s="90"/>
      <c r="FW11" s="90"/>
      <c r="FX11" s="90"/>
      <c r="FY11" s="90"/>
      <c r="FZ11" s="90"/>
      <c r="GA11" s="93"/>
      <c r="GB11" s="93"/>
      <c r="GC11" s="93"/>
      <c r="GD11" s="93"/>
      <c r="GE11" s="90"/>
      <c r="GF11" s="90"/>
      <c r="GG11" s="90"/>
      <c r="GH11" s="90"/>
      <c r="GI11" s="94" t="s">
        <v>69</v>
      </c>
      <c r="GJ11" s="90"/>
      <c r="GK11" s="90"/>
      <c r="GL11" s="90"/>
      <c r="GM11" s="90"/>
      <c r="GN11" s="93"/>
      <c r="GO11" s="93"/>
      <c r="GP11" s="93"/>
      <c r="GQ11" s="93"/>
      <c r="GR11" s="90"/>
      <c r="GS11" s="90"/>
      <c r="GT11" s="90"/>
      <c r="GU11" s="90"/>
      <c r="GV11" s="93"/>
      <c r="GW11" s="93"/>
      <c r="GX11" s="90"/>
      <c r="GY11" s="90"/>
      <c r="GZ11" s="90"/>
      <c r="HA11" s="90"/>
      <c r="HB11" s="94" t="s">
        <v>74</v>
      </c>
      <c r="HC11" s="92"/>
      <c r="HD11" s="92"/>
      <c r="HE11" s="92"/>
      <c r="HF11" s="92"/>
      <c r="HG11" s="94" t="s">
        <v>75</v>
      </c>
      <c r="HH11" s="90"/>
      <c r="HI11" s="90"/>
      <c r="HJ11" s="90"/>
      <c r="HK11" s="90"/>
      <c r="HL11" s="90"/>
      <c r="HM11" s="90"/>
      <c r="HN11" s="90"/>
      <c r="HO11" s="90"/>
      <c r="HP11" s="90"/>
      <c r="HQ11" s="90"/>
      <c r="HR11" s="90"/>
      <c r="HS11" s="90"/>
      <c r="HT11" s="90"/>
      <c r="HU11" s="90"/>
      <c r="HV11" s="94" t="s">
        <v>70</v>
      </c>
      <c r="HW11" s="95"/>
      <c r="HX11" s="95"/>
      <c r="HY11" s="95"/>
      <c r="HZ11" s="95"/>
      <c r="IA11" s="90"/>
      <c r="IB11" s="90"/>
      <c r="IC11" s="90"/>
      <c r="ID11" s="90"/>
      <c r="IE11" s="90"/>
      <c r="IF11" s="90"/>
      <c r="IG11" s="90"/>
      <c r="IH11" s="90"/>
      <c r="II11" s="91"/>
      <c r="IJ11" s="91"/>
      <c r="IK11" s="91"/>
      <c r="IL11" s="91"/>
      <c r="IM11" s="91"/>
      <c r="IN11" s="94" t="s">
        <v>76</v>
      </c>
      <c r="IO11" s="90"/>
      <c r="IP11" s="90"/>
      <c r="IQ11" s="90"/>
      <c r="IR11" s="90"/>
      <c r="IS11" s="90"/>
      <c r="IT11" s="90"/>
      <c r="IU11" s="90"/>
      <c r="IV11" s="90"/>
      <c r="IW11" s="90"/>
      <c r="IX11" s="90"/>
      <c r="IY11" s="90"/>
      <c r="IZ11" s="90"/>
      <c r="JA11" s="90"/>
      <c r="JB11" s="90"/>
      <c r="JC11" s="90"/>
      <c r="JD11" s="90"/>
      <c r="JE11" s="90"/>
      <c r="JF11" s="90"/>
      <c r="JG11" s="90"/>
      <c r="JH11" s="90"/>
      <c r="JI11" s="94" t="s">
        <v>72</v>
      </c>
      <c r="JJ11" s="90"/>
      <c r="JK11" s="90"/>
      <c r="JL11" s="90"/>
      <c r="JM11" s="90"/>
      <c r="JN11" s="90"/>
      <c r="JO11" s="90"/>
      <c r="JP11" s="90"/>
      <c r="JQ11" s="90"/>
      <c r="JR11" s="91"/>
      <c r="JS11" s="117"/>
      <c r="JT11" s="117"/>
    </row>
    <row r="12" spans="1:282" x14ac:dyDescent="0.3">
      <c r="A12" s="61" t="str">
        <f>IF(Import!A2=0,"",Import!A2)</f>
        <v>1</v>
      </c>
      <c r="B12" s="38" t="str">
        <f>IF(Import!D2=0,"",Import!D2)</f>
        <v>1</v>
      </c>
      <c r="C12" s="38" t="str">
        <f>IF(Import!E2=0,"",Import!E2)</f>
        <v/>
      </c>
      <c r="D12" s="44" t="str">
        <f t="shared" ref="D12:D46" si="0">IF(OR(E12="Saintes",E12="Périgny",E12="Rochefort",E12="Royan - Saint-G. de Didonne"),"17",IF(OR(E12="La Roche sur Yon",E12="Challans"),"85",IF(E12="Niort","79","")))</f>
        <v/>
      </c>
      <c r="E12" s="38" t="str">
        <f>IF(Import!I2=0,"",Import!I2)</f>
        <v/>
      </c>
      <c r="F12" s="38" t="str">
        <f>IF(Import!J2="","",Import!J2)</f>
        <v/>
      </c>
      <c r="G12" s="38" t="str">
        <f>IF(Import!K2="","",Import!K2)</f>
        <v/>
      </c>
      <c r="H12" s="45" t="str">
        <f>IF(Import!L2=0,"",Import!L2)</f>
        <v>17</v>
      </c>
      <c r="I12" s="38" t="str">
        <f>IF(Import!N2=0,"",Import!N2)</f>
        <v/>
      </c>
      <c r="J12" s="37"/>
      <c r="K12" s="46">
        <f>IF(Import!O2=0,"",Import!O2)</f>
        <v>42541</v>
      </c>
      <c r="L12" s="46">
        <f>IF(Import!P2=0,"",Import!P2)</f>
        <v>42761</v>
      </c>
      <c r="M12" s="60" t="str">
        <f>IF(L12&lt;&gt;"","Annulé",IF(Import!R2=0,"",Import!R2))</f>
        <v>Annulé</v>
      </c>
      <c r="N12" s="60" t="str">
        <f>IF(L12&lt;&gt;"","Annulé",IF(Import!S2=0,"",Import!S2))</f>
        <v>Annulé</v>
      </c>
      <c r="O12" s="60" t="str">
        <f>IF(N12="Annulé","Annulé",IF(Import!T2=0,"",Import!T2))</f>
        <v>Annulé</v>
      </c>
      <c r="P12" s="46">
        <f>IF(Import!U2=0,IF($L12&lt;&gt;"","Annulé",IF($K12="","","En attente")),Import!U2)</f>
        <v>42626</v>
      </c>
      <c r="Q12" s="46" t="str">
        <f>IF(Import!V2=0,IF($L12&lt;&gt;"","Annulé",IF($K12="","","En attente")),Import!V2)</f>
        <v>Annulé</v>
      </c>
      <c r="R12" s="46" t="str">
        <f>IF(Import!W2=0,IF($L12&lt;&gt;"","Annulé",IF($K12="","","En attente")),Import!W2)</f>
        <v>Annulé</v>
      </c>
      <c r="S12" s="46" t="str">
        <f>IF(Import!X2=0,IF($L12&lt;&gt;"","Annulé",IF($K12="","","En attente")),Import!X2)</f>
        <v>Annulé</v>
      </c>
      <c r="T12" s="46" t="str">
        <f>IF(Import!Y2=0,IF($L12&lt;&gt;"","Annulé",IF($K12="","","En attente")),Import!Y2)</f>
        <v>Annulé</v>
      </c>
      <c r="U12" s="46" t="str">
        <f>IF(Import!Z2=0,IF($L12&lt;&gt;"","Annulé",IF($K12="","","En attente")),Import!Z2)</f>
        <v>Annulé</v>
      </c>
      <c r="V12" s="130" t="str">
        <f>IF(Tableau!V12="","",Tableau!V12)</f>
        <v/>
      </c>
      <c r="W12" s="46" t="str">
        <f>IF($L12&lt;&gt;"","Annulé",IF(Import!AA2=0,IF(K12="","","Pas ouvert"),Import!AA2))</f>
        <v>Annulé</v>
      </c>
      <c r="X12" s="46" t="str">
        <f>IF($L12&lt;&gt;"","Annulé",IF(Import!AB2=0,IF($W12&lt;&gt;"",IF(W12="Pas ouvert","Pas ouvert","En cours"),""),Import!AB2))</f>
        <v>Annulé</v>
      </c>
      <c r="Y12" s="60" t="str">
        <f>IF($L12&lt;&gt;"","Annulé",IF(Import!AC2=0,"",Import!AC2))</f>
        <v>Annulé</v>
      </c>
      <c r="Z12" s="60" t="str">
        <f>IF($L12&lt;&gt;"","Annulé",IF(Import!AD2=0,"",Import!AD2))</f>
        <v>Annulé</v>
      </c>
      <c r="AA12" s="65" t="str">
        <f t="shared" ref="AA12" si="1">IFERROR(IF($W12="Annulé","Annulé",IF($W12="Pas ouvert",IF($V12="",IF($K12="","","Stock"),_xlfn.ISOWEEKNUM(V12)),_xlfn.ISOWEEKNUM(W12))),"")</f>
        <v>Annulé</v>
      </c>
      <c r="AB12" s="129" t="str">
        <f>Tableau!AB12</f>
        <v/>
      </c>
      <c r="AC12" s="62"/>
      <c r="AD12" s="86" t="str">
        <f t="shared" ref="AD12" si="2">IF(OR(AA12="Annulé",AA12="Stock"),"",AA12)</f>
        <v/>
      </c>
      <c r="AE12" s="85" t="str">
        <f t="shared" ref="AE12" si="3">AB12</f>
        <v/>
      </c>
      <c r="AF12" s="116" t="str">
        <f>IF(Import!AE2=0,"",Import!AE2)</f>
        <v/>
      </c>
      <c r="AG12" s="114"/>
      <c r="AH12" s="107"/>
      <c r="AJ12" s="118" t="str">
        <f t="shared" ref="AJ12:AJ14" si="4">IF(AD12="","",AD12+1)</f>
        <v/>
      </c>
      <c r="AK12" s="119" t="str">
        <f t="shared" ref="AK12:AK14" si="5">AE12</f>
        <v/>
      </c>
      <c r="AL12" s="121" t="str">
        <f>IF(OR(Tableau!AL12="",Tableau!AM12=""),"",IF($AE12=2013,INDEX(Semaines!$M$2:$M$523,MATCH(Tableau!AL12&amp;Tableau!AM12,Semaines!$K$2:$K$523&amp;Semaines!$L$2:$L$523,0)),IF($AE12=2014,INDEX(Semaines!$N$2:$N$523,MATCH(Tableau!AL12&amp;Tableau!AM12,Semaines!$K$2:$K$523&amp;Semaines!$L$2:$L$523,0)),IF($AE12=2015,INDEX(Semaines!$O$2:$O$523,MATCH(Tableau!AL12&amp;Tableau!AM12,Semaines!$K$2:$K$523&amp;Semaines!$L$2:$L$523,0)),IF($AE12=2016,INDEX(Semaines!$P$2:$P$523,MATCH(Tableau!AL12&amp;Tableau!AM12,Semaines!$K$2:$K$523&amp;Semaines!$L$2:$L$523,0)),IF($AE12=2017,INDEX(Semaines!$Q$2:$Q$523,MATCH(Tableau!AL12&amp;Tableau!AM12,Semaines!$K$2:$K$523&amp;Semaines!$L$2:$L$523,0)),IF($AE12=2018,INDEX(Semaines!$R$2:$R$523,MATCH(Tableau!AL12&amp;Tableau!AM12,Semaines!$K$2:$K$523&amp;Semaines!$L$2:$L$523,0)),IF($AE12=2019,INDEX(Semaines!$S$2:$S$523,MATCH(Tableau!AL12&amp;Tableau!AM12,Semaines!$K$2:$K$523&amp;Semaines!$L$2:$L$523,0)),IF($AE12=2020,INDEX(Semaines!$T$2:$T$523,MATCH(Tableau!AL12&amp;Tableau!AM12,Semaines!$K$2:$K$523&amp;Semaines!$L$2:$L$523,0)),IF($AE12=2021,INDEX(Semaines!$U$2:$U$523,MATCH(Tableau!AL12&amp;Tableau!AM12,Semaines!$K$2:$K$523&amp;Semaines!$L$2:$L$523,0)),IF($AE12=2022,INDEX(Semaines!$V$2:$V$523,MATCH(Tableau!AL12&amp;Tableau!AM12,Semaines!$K$2:$K$523&amp;Semaines!$L$2:$L$523,0)))))))))))))</f>
        <v/>
      </c>
      <c r="AM12" s="120" t="str">
        <f>IF(Tableau!$AE12="","",IF(Tableau!AM12="","",Tableau!$AE12))</f>
        <v/>
      </c>
      <c r="AN12" s="128" t="str">
        <f>IF(Import!AI2=0,"",Import!AI2)</f>
        <v/>
      </c>
      <c r="AO12" s="118" t="str">
        <f t="shared" ref="AO12:AO14" si="6">IF(AN12="",IF(AL12="",IF(AJ12="","",AJ12+1),AL12+1),_xlfn.ISOWEEKNUM(AN12))</f>
        <v/>
      </c>
      <c r="AP12" s="119" t="str">
        <f t="shared" ref="AP12:AP14" si="7">IF(AN12="",IF(AM12="",IF(AK12="","",AK12),AM12),(IF(AND(MONTH(AN12)=12,_xlfn.ISOWEEKNUM(AN12)=1),YEAR(AN12)+1,YEAR(AN12))))</f>
        <v/>
      </c>
      <c r="AQ12" s="121" t="str">
        <f>IF(Tableau!AQ12="","",Tableau!AQ12)</f>
        <v/>
      </c>
      <c r="AR12" s="120" t="str">
        <f>IF(Tableau!AR12="","",Tableau!AR12)</f>
        <v/>
      </c>
      <c r="AS12" s="112"/>
      <c r="AT12" s="107"/>
      <c r="AU12" s="99"/>
      <c r="AV12" s="99"/>
      <c r="AW12" s="118" t="str">
        <f t="shared" ref="AW12:AW14" si="8">IF(AL12="",IF(AJ12="","",AJ12+1),AL12+1)</f>
        <v/>
      </c>
      <c r="AX12" s="119" t="str">
        <f>$AE12</f>
        <v/>
      </c>
      <c r="AY12" s="121" t="str">
        <f t="array" ref="AY12">IF(OR(Tableau!AY12="",Tableau!AZ12=""),"",IF($AE12=2013,INDEX(Semaines!$M$2:$M$523,MATCH(Tableau!AY12&amp;Tableau!AZ12,Semaines!$K$2:$K$523&amp;Semaines!$L$2:$L$523,0)),IF($AE12=2014,INDEX(Semaines!$N$2:$N$523,MATCH(Tableau!AY12&amp;Tableau!AZ12,Semaines!$K$2:$K$523&amp;Semaines!$L$2:$L$523,0)),IF($AE12=2015,INDEX(Semaines!$O$2:$O$523,MATCH(Tableau!AY12&amp;Tableau!AZ12,Semaines!$K$2:$K$523&amp;Semaines!$L$2:$L$523,0)),IF($AE12=2016,INDEX(Semaines!$P$2:$P$523,MATCH(Tableau!AY12&amp;Tableau!AZ12,Semaines!$K$2:$K$523&amp;Semaines!$L$2:$L$523,0)),IF($AE12=2017,INDEX(Semaines!$Q$2:$Q$523,MATCH(Tableau!AY12&amp;Tableau!AZ12,Semaines!$K$2:$K$523&amp;Semaines!$L$2:$L$523,0)),IF($AE12=2018,INDEX(Semaines!$R$2:$R$523,MATCH(Tableau!AY12&amp;Tableau!AZ12,Semaines!$K$2:$K$523&amp;Semaines!$L$2:$L$523,0)),IF($AE12=2019,INDEX(Semaines!$S$2:$S$523,MATCH(Tableau!AY12&amp;Tableau!AZ12,Semaines!$K$2:$K$523&amp;Semaines!$L$2:$L$523,0)),IF($AE12=2020,INDEX(Semaines!$T$2:$T$523,MATCH(Tableau!AY12&amp;Tableau!AZ12,Semaines!$K$2:$K$523&amp;Semaines!$L$2:$L$523,0)),IF($AE12=2021,INDEX(Semaines!$U$2:$U$523,MATCH(Tableau!AY12&amp;Tableau!AZ12,Semaines!$K$2:$K$523&amp;Semaines!$L$2:$L$523,0)),IF($AE12=2022,INDEX(Semaines!$V$2:$V$523,MATCH(Tableau!AY12&amp;Tableau!AZ12,Semaines!$K$2:$K$523&amp;Semaines!$L$2:$L$523,0)))))))))))))</f>
        <v/>
      </c>
      <c r="AZ12" s="120" t="str">
        <f>IF(Tableau!$AE12="","",IF(Tableau!AZ12="","",Tableau!$AE12))</f>
        <v/>
      </c>
      <c r="BA12" s="118" t="str">
        <f>IF(AY12="",IF(AW12="","",AW12+2),AY12+2)</f>
        <v/>
      </c>
      <c r="BB12" s="119" t="str">
        <f>$AE12</f>
        <v/>
      </c>
      <c r="BC12" s="121" t="str">
        <f t="array" ref="BC12">IF(OR(Tableau!BC12="",Tableau!BD12=""),"",IF($AE12=2013,INDEX(Semaines!$M$2:$M$523,MATCH(Tableau!BC12&amp;Tableau!BD12,Semaines!$K$2:$K$523&amp;Semaines!$L$2:$L$523,0)),IF($AE12=2014,INDEX(Semaines!$N$2:$N$523,MATCH(Tableau!BC12&amp;Tableau!BD12,Semaines!$K$2:$K$523&amp;Semaines!$L$2:$L$523,0)),IF($AE12=2015,INDEX(Semaines!$O$2:$O$523,MATCH(Tableau!BC12&amp;Tableau!BD12,Semaines!$K$2:$K$523&amp;Semaines!$L$2:$L$523,0)),IF($AE12=2016,INDEX(Semaines!$P$2:$P$523,MATCH(Tableau!BC12&amp;Tableau!BD12,Semaines!$K$2:$K$523&amp;Semaines!$L$2:$L$523,0)),IF($AE12=2017,INDEX(Semaines!$Q$2:$Q$523,MATCH(Tableau!BC12&amp;Tableau!BD12,Semaines!$K$2:$K$523&amp;Semaines!$L$2:$L$523,0)),IF($AE12=2018,INDEX(Semaines!$R$2:$R$523,MATCH(Tableau!BC12&amp;Tableau!BD12,Semaines!$K$2:$K$523&amp;Semaines!$L$2:$L$523,0)),IF($AE12=2019,INDEX(Semaines!$S$2:$S$523,MATCH(Tableau!BC12&amp;Tableau!BD12,Semaines!$K$2:$K$523&amp;Semaines!$L$2:$L$523,0)),IF($AE12=2020,INDEX(Semaines!$T$2:$T$523,MATCH(Tableau!BC12&amp;Tableau!BD12,Semaines!$K$2:$K$523&amp;Semaines!$L$2:$L$523,0)),IF($AE12=2021,INDEX(Semaines!$U$2:$U$523,MATCH(Tableau!BC12&amp;Tableau!BD12,Semaines!$K$2:$K$523&amp;Semaines!$L$2:$L$523,0)),IF($AE12=2022,INDEX(Semaines!$V$2:$V$523,MATCH(Tableau!BC12&amp;Tableau!BD12,Semaines!$K$2:$K$523&amp;Semaines!$L$2:$L$523,0)))))))))))))</f>
        <v/>
      </c>
      <c r="BD12" s="120" t="str">
        <f>IF(Tableau!$AE12="","",IF(Tableau!BD12="","",Tableau!$AE12))</f>
        <v/>
      </c>
      <c r="BE12" s="118" t="str">
        <f>IF(BC12="",IF(BA12="","",BA12+2),BC12+2)</f>
        <v/>
      </c>
      <c r="BF12" s="119" t="str">
        <f>$AE12</f>
        <v/>
      </c>
      <c r="BG12" s="121" t="str">
        <f t="array" ref="BG12">IF(OR(Tableau!BG12="",Tableau!BH12=""),"",IF($AE12=2013,INDEX(Semaines!$M$2:$M$523,MATCH(Tableau!BG12&amp;Tableau!BH12,Semaines!$K$2:$K$523&amp;Semaines!$L$2:$L$523,0)),IF($AE12=2014,INDEX(Semaines!$N$2:$N$523,MATCH(Tableau!BG12&amp;Tableau!BH12,Semaines!$K$2:$K$523&amp;Semaines!$L$2:$L$523,0)),IF($AE12=2015,INDEX(Semaines!$O$2:$O$523,MATCH(Tableau!BG12&amp;Tableau!BH12,Semaines!$K$2:$K$523&amp;Semaines!$L$2:$L$523,0)),IF($AE12=2016,INDEX(Semaines!$P$2:$P$523,MATCH(Tableau!BG12&amp;Tableau!BH12,Semaines!$K$2:$K$523&amp;Semaines!$L$2:$L$523,0)),IF($AE12=2017,INDEX(Semaines!$Q$2:$Q$523,MATCH(Tableau!BG12&amp;Tableau!BH12,Semaines!$K$2:$K$523&amp;Semaines!$L$2:$L$523,0)),IF($AE12=2018,INDEX(Semaines!$R$2:$R$523,MATCH(Tableau!BG12&amp;Tableau!BH12,Semaines!$K$2:$K$523&amp;Semaines!$L$2:$L$523,0)),IF($AE12=2019,INDEX(Semaines!$S$2:$S$523,MATCH(Tableau!BG12&amp;Tableau!BH12,Semaines!$K$2:$K$523&amp;Semaines!$L$2:$L$523,0)),IF($AE12=2020,INDEX(Semaines!$T$2:$T$523,MATCH(Tableau!BG12&amp;Tableau!BH12,Semaines!$K$2:$K$523&amp;Semaines!$L$2:$L$523,0)),IF($AE12=2021,INDEX(Semaines!$U$2:$U$523,MATCH(Tableau!BG12&amp;Tableau!BH12,Semaines!$K$2:$K$523&amp;Semaines!$L$2:$L$523,0)),IF($AE12=2022,INDEX(Semaines!$V$2:$V$523,MATCH(Tableau!BG12&amp;Tableau!BH12,Semaines!$K$2:$K$523&amp;Semaines!$L$2:$L$523,0)))))))))))))</f>
        <v/>
      </c>
      <c r="BH12" s="120" t="str">
        <f>IF(Tableau!$AE12="","",IF(Tableau!BH12="","",Tableau!$AE12))</f>
        <v/>
      </c>
      <c r="BI12" s="130" t="str">
        <f>IF(Import!AM2=0,"",Import!AM2)</f>
        <v/>
      </c>
      <c r="BJ12" s="118" t="str">
        <f t="shared" ref="BJ12" si="9">IF(BI12="",IF(BG12="",IF(BE12="","",BE12+1),BG12+1),_xlfn.ISOWEEKNUM(BI12))</f>
        <v/>
      </c>
      <c r="BK12" s="119" t="str">
        <f t="shared" ref="BK12" si="10">IF(BI12="",IF(BH12="",IF(BF12="","",BF12),BH12),(IF(AND(MONTH(BI12)=12,_xlfn.ISOWEEKNUM(BI12)=1),YEAR(BI12)+1,YEAR(BI12))))</f>
        <v/>
      </c>
      <c r="BL12" s="121" t="str">
        <f>IF(Tableau!BL12="","",Tableau!BL12)</f>
        <v/>
      </c>
      <c r="BM12" s="120" t="str">
        <f>IF(Tableau!BM12="","",Tableau!BM12)</f>
        <v/>
      </c>
      <c r="BN12" s="118" t="str">
        <f>IF(BG12="",IF(BE12="","",BE12+1),BG12+1)</f>
        <v/>
      </c>
      <c r="BO12" s="119" t="str">
        <f>$AE12</f>
        <v/>
      </c>
      <c r="BP12" s="121" t="str">
        <f t="array" ref="BP12">IF(OR(Tableau!BP12="",Tableau!BQ12=""),"",IF($AE12=2013,INDEX(Semaines!$M$2:$M$523,MATCH(Tableau!BP12&amp;Tableau!BQ12,Semaines!$K$2:$K$523&amp;Semaines!$L$2:$L$523,0)),IF($AE12=2014,INDEX(Semaines!$N$2:$N$523,MATCH(Tableau!BP12&amp;Tableau!BQ12,Semaines!$K$2:$K$523&amp;Semaines!$L$2:$L$523,0)),IF($AE12=2015,INDEX(Semaines!$O$2:$O$523,MATCH(Tableau!BP12&amp;Tableau!BQ12,Semaines!$K$2:$K$523&amp;Semaines!$L$2:$L$523,0)),IF($AE12=2016,INDEX(Semaines!$P$2:$P$523,MATCH(Tableau!BP12&amp;Tableau!BQ12,Semaines!$K$2:$K$523&amp;Semaines!$L$2:$L$523,0)),IF($AE12=2017,INDEX(Semaines!$Q$2:$Q$523,MATCH(Tableau!BP12&amp;Tableau!BQ12,Semaines!$K$2:$K$523&amp;Semaines!$L$2:$L$523,0)),IF($AE12=2018,INDEX(Semaines!$R$2:$R$523,MATCH(Tableau!BP12&amp;Tableau!BQ12,Semaines!$K$2:$K$523&amp;Semaines!$L$2:$L$523,0)),IF($AE12=2019,INDEX(Semaines!$S$2:$S$523,MATCH(Tableau!BP12&amp;Tableau!BQ12,Semaines!$K$2:$K$523&amp;Semaines!$L$2:$L$523,0)),IF($AE12=2020,INDEX(Semaines!$T$2:$T$523,MATCH(Tableau!BP12&amp;Tableau!BQ12,Semaines!$K$2:$K$523&amp;Semaines!$L$2:$L$523,0)),IF($AE12=2021,INDEX(Semaines!$U$2:$U$523,MATCH(Tableau!BP12&amp;Tableau!BQ12,Semaines!$K$2:$K$523&amp;Semaines!$L$2:$L$523,0)),IF($AE12=2022,INDEX(Semaines!$V$2:$V$523,MATCH(Tableau!BP12&amp;Tableau!BQ12,Semaines!$K$2:$K$523&amp;Semaines!$L$2:$L$523,0)))))))))))))</f>
        <v/>
      </c>
      <c r="BQ12" s="120" t="str">
        <f>IF(Tableau!$AE12="","",IF(Tableau!BQ12="","",Tableau!$AE12))</f>
        <v/>
      </c>
      <c r="BS12" s="118" t="str">
        <f t="shared" ref="BS12:BS14" si="11">IF(BP12="",IF(BN12="","",BN12+2),BP12+2)</f>
        <v/>
      </c>
      <c r="BT12" s="119" t="str">
        <f t="shared" ref="BT12" si="12">$AE12</f>
        <v/>
      </c>
      <c r="BU12" s="121" t="str">
        <f t="array" ref="BU12">IF(OR(Tableau!BU12="",Tableau!BV12=""),"",IF($AE12=2013,INDEX(Semaines!$M$2:$M$523,MATCH(Tableau!BU12&amp;Tableau!BV12,Semaines!$K$2:$K$523&amp;Semaines!$L$2:$L$523,0)),IF($AE12=2014,INDEX(Semaines!$N$2:$N$523,MATCH(Tableau!BU12&amp;Tableau!BV12,Semaines!$K$2:$K$523&amp;Semaines!$L$2:$L$523,0)),IF($AE12=2015,INDEX(Semaines!$O$2:$O$523,MATCH(Tableau!BU12&amp;Tableau!BV12,Semaines!$K$2:$K$523&amp;Semaines!$L$2:$L$523,0)),IF($AE12=2016,INDEX(Semaines!$P$2:$P$523,MATCH(Tableau!BU12&amp;Tableau!BV12,Semaines!$K$2:$K$523&amp;Semaines!$L$2:$L$523,0)),IF($AE12=2017,INDEX(Semaines!$Q$2:$Q$523,MATCH(Tableau!BU12&amp;Tableau!BV12,Semaines!$K$2:$K$523&amp;Semaines!$L$2:$L$523,0)),IF($AE12=2018,INDEX(Semaines!$R$2:$R$523,MATCH(Tableau!BU12&amp;Tableau!BV12,Semaines!$K$2:$K$523&amp;Semaines!$L$2:$L$523,0)),IF($AE12=2019,INDEX(Semaines!$S$2:$S$523,MATCH(Tableau!BU12&amp;Tableau!BV12,Semaines!$K$2:$K$523&amp;Semaines!$L$2:$L$523,0)),IF($AE12=2020,INDEX(Semaines!$T$2:$T$523,MATCH(Tableau!BU12&amp;Tableau!BV12,Semaines!$K$2:$K$523&amp;Semaines!$L$2:$L$523,0)),IF($AE12=2021,INDEX(Semaines!$U$2:$U$523,MATCH(Tableau!BU12&amp;Tableau!BV12,Semaines!$K$2:$K$523&amp;Semaines!$L$2:$L$523,0)),IF($AE12=2022,INDEX(Semaines!$V$2:$V$523,MATCH(Tableau!BU12&amp;Tableau!BV12,Semaines!$K$2:$K$523&amp;Semaines!$L$2:$L$523,0)))))))))))))</f>
        <v/>
      </c>
      <c r="BV12" s="120" t="str">
        <f>IF(Tableau!$AE12="","",IF(Tableau!BV12="","",Tableau!$AE12))</f>
        <v/>
      </c>
      <c r="BX12" s="118" t="str">
        <f t="shared" ref="BX12:BX14" si="13">IF(BU12="",IF(BS12="","",BS12+2),BU12+2)</f>
        <v/>
      </c>
      <c r="BY12" s="119" t="str">
        <f t="shared" ref="BY12:BY16" si="14">$AE12</f>
        <v/>
      </c>
      <c r="BZ12" s="121" t="str">
        <f t="array" ref="BZ12">IF(OR(Tableau!BZ12="",Tableau!CA12=""),"",IF($AE12=2013,INDEX(Semaines!$M$2:$M$523,MATCH(Tableau!BZ12&amp;Tableau!CA12,Semaines!$K$2:$K$523&amp;Semaines!$L$2:$L$523,0)),IF($AE12=2014,INDEX(Semaines!$N$2:$N$523,MATCH(Tableau!BZ12&amp;Tableau!CA12,Semaines!$K$2:$K$523&amp;Semaines!$L$2:$L$523,0)),IF($AE12=2015,INDEX(Semaines!$O$2:$O$523,MATCH(Tableau!BZ12&amp;Tableau!CA12,Semaines!$K$2:$K$523&amp;Semaines!$L$2:$L$523,0)),IF($AE12=2016,INDEX(Semaines!$P$2:$P$523,MATCH(Tableau!BZ12&amp;Tableau!CA12,Semaines!$K$2:$K$523&amp;Semaines!$L$2:$L$523,0)),IF($AE12=2017,INDEX(Semaines!$Q$2:$Q$523,MATCH(Tableau!BZ12&amp;Tableau!CA12,Semaines!$K$2:$K$523&amp;Semaines!$L$2:$L$523,0)),IF($AE12=2018,INDEX(Semaines!$R$2:$R$523,MATCH(Tableau!BZ12&amp;Tableau!CA12,Semaines!$K$2:$K$523&amp;Semaines!$L$2:$L$523,0)),IF($AE12=2019,INDEX(Semaines!$S$2:$S$523,MATCH(Tableau!BZ12&amp;Tableau!CA12,Semaines!$K$2:$K$523&amp;Semaines!$L$2:$L$523,0)),IF($AE12=2020,INDEX(Semaines!$T$2:$T$523,MATCH(Tableau!BZ12&amp;Tableau!CA12,Semaines!$K$2:$K$523&amp;Semaines!$L$2:$L$523,0)),IF($AE12=2021,INDEX(Semaines!$U$2:$U$523,MATCH(Tableau!BZ12&amp;Tableau!CA12,Semaines!$K$2:$K$523&amp;Semaines!$L$2:$L$523,0)),IF($AE12=2022,INDEX(Semaines!$V$2:$V$523,MATCH(Tableau!BZ12&amp;Tableau!CA12,Semaines!$K$2:$K$523&amp;Semaines!$L$2:$L$523,0)))))))))))))</f>
        <v/>
      </c>
      <c r="CA12" s="120" t="str">
        <f>IF(Tableau!$AE12="","",IF(Tableau!CA12="","",Tableau!$AE12))</f>
        <v/>
      </c>
      <c r="CB12" s="130" t="str">
        <f>IF(Import!AQ2=0,"",Import!AQ2)</f>
        <v/>
      </c>
      <c r="CC12" s="118" t="str">
        <f t="shared" ref="CC12:CC14" si="15">IF(CB12="",IF(BZ12="",IF(BX12="","",BX12+1),BZ12+1),_xlfn.ISOWEEKNUM(CB12))</f>
        <v/>
      </c>
      <c r="CD12" s="119" t="str">
        <f t="shared" ref="CD12:CD14" si="16">IF(CB12="",IF(CA12="",IF(BY12="","",BY12),CA12),(IF(AND(MONTH(CB12)=12,_xlfn.ISOWEEKNUM(CB12)=1),YEAR(CB12)+1,YEAR(CB12))))</f>
        <v/>
      </c>
      <c r="CE12" s="121" t="str">
        <f>IF(Tableau!CE12="","",Tableau!CE12)</f>
        <v/>
      </c>
      <c r="CF12" s="120" t="str">
        <f>IF(Tableau!CF12="","",Tableau!CF12)</f>
        <v/>
      </c>
      <c r="CG12" s="118" t="str">
        <f t="shared" ref="CG12:CG14" si="17">IF(BZ12="",IF(BX12="","",BX12+1),BZ12+1)</f>
        <v/>
      </c>
      <c r="CH12" s="119" t="str">
        <f t="shared" ref="CH12" si="18">$AE12</f>
        <v/>
      </c>
      <c r="CI12" s="121" t="str">
        <f t="array" ref="CI12">IF(OR(Tableau!CI12="",Tableau!CJ12=""),"",IF($AE12=2013,INDEX(Semaines!$M$2:$M$523,MATCH(Tableau!CI12&amp;Tableau!CJ12,Semaines!$K$2:$K$523&amp;Semaines!$L$2:$L$523,0)),IF($AE12=2014,INDEX(Semaines!$N$2:$N$523,MATCH(Tableau!CI12&amp;Tableau!CJ12,Semaines!$K$2:$K$523&amp;Semaines!$L$2:$L$523,0)),IF($AE12=2015,INDEX(Semaines!$O$2:$O$523,MATCH(Tableau!CI12&amp;Tableau!CJ12,Semaines!$K$2:$K$523&amp;Semaines!$L$2:$L$523,0)),IF($AE12=2016,INDEX(Semaines!$P$2:$P$523,MATCH(Tableau!CI12&amp;Tableau!CJ12,Semaines!$K$2:$K$523&amp;Semaines!$L$2:$L$523,0)),IF($AE12=2017,INDEX(Semaines!$Q$2:$Q$523,MATCH(Tableau!CI12&amp;Tableau!CJ12,Semaines!$K$2:$K$523&amp;Semaines!$L$2:$L$523,0)),IF($AE12=2018,INDEX(Semaines!$R$2:$R$523,MATCH(Tableau!CI12&amp;Tableau!CJ12,Semaines!$K$2:$K$523&amp;Semaines!$L$2:$L$523,0)),IF($AE12=2019,INDEX(Semaines!$S$2:$S$523,MATCH(Tableau!CI12&amp;Tableau!CJ12,Semaines!$K$2:$K$523&amp;Semaines!$L$2:$L$523,0)),IF($AE12=2020,INDEX(Semaines!$T$2:$T$523,MATCH(Tableau!CI12&amp;Tableau!CJ12,Semaines!$K$2:$K$523&amp;Semaines!$L$2:$L$523,0)),IF($AE12=2021,INDEX(Semaines!$U$2:$U$523,MATCH(Tableau!CI12&amp;Tableau!CJ12,Semaines!$K$2:$K$523&amp;Semaines!$L$2:$L$523,0)),IF($AE12=2022,INDEX(Semaines!$V$2:$V$523,MATCH(Tableau!CI12&amp;Tableau!CJ12,Semaines!$K$2:$K$523&amp;Semaines!$L$2:$L$523,0)))))))))))))</f>
        <v/>
      </c>
      <c r="CJ12" s="120" t="str">
        <f>IF(Tableau!$AE12="","",IF(Tableau!CJ12="","",Tableau!$AE12))</f>
        <v/>
      </c>
      <c r="CL12" s="118" t="str">
        <f t="shared" ref="CL12:CL14" si="19">IF(CI12="",IF(CG12="","",CG12+1),CI12+1)</f>
        <v/>
      </c>
      <c r="CM12" s="119" t="str">
        <f t="shared" ref="CM12" si="20">$AE12</f>
        <v/>
      </c>
      <c r="CN12" s="121" t="str">
        <f t="array" ref="CN12">IF(OR(Tableau!CN12="",Tableau!CO12=""),"",IF($AE12=2013,INDEX(Semaines!$M$2:$M$523,MATCH(Tableau!CN12&amp;Tableau!CO12,Semaines!$K$2:$K$523&amp;Semaines!$L$2:$L$523,0)),IF($AE12=2014,INDEX(Semaines!$N$2:$N$523,MATCH(Tableau!CN12&amp;Tableau!CO12,Semaines!$K$2:$K$523&amp;Semaines!$L$2:$L$523,0)),IF($AE12=2015,INDEX(Semaines!$O$2:$O$523,MATCH(Tableau!CN12&amp;Tableau!CO12,Semaines!$K$2:$K$523&amp;Semaines!$L$2:$L$523,0)),IF($AE12=2016,INDEX(Semaines!$P$2:$P$523,MATCH(Tableau!CN12&amp;Tableau!CO12,Semaines!$K$2:$K$523&amp;Semaines!$L$2:$L$523,0)),IF($AE12=2017,INDEX(Semaines!$Q$2:$Q$523,MATCH(Tableau!CN12&amp;Tableau!CO12,Semaines!$K$2:$K$523&amp;Semaines!$L$2:$L$523,0)),IF($AE12=2018,INDEX(Semaines!$R$2:$R$523,MATCH(Tableau!CN12&amp;Tableau!CO12,Semaines!$K$2:$K$523&amp;Semaines!$L$2:$L$523,0)),IF($AE12=2019,INDEX(Semaines!$S$2:$S$523,MATCH(Tableau!CN12&amp;Tableau!CO12,Semaines!$K$2:$K$523&amp;Semaines!$L$2:$L$523,0)),IF($AE12=2020,INDEX(Semaines!$T$2:$T$523,MATCH(Tableau!CN12&amp;Tableau!CO12,Semaines!$K$2:$K$523&amp;Semaines!$L$2:$L$523,0)),IF($AE12=2021,INDEX(Semaines!$U$2:$U$523,MATCH(Tableau!CN12&amp;Tableau!CO12,Semaines!$K$2:$K$523&amp;Semaines!$L$2:$L$523,0)),IF($AE12=2022,INDEX(Semaines!$V$2:$V$523,MATCH(Tableau!CN12&amp;Tableau!CO12,Semaines!$K$2:$K$523&amp;Semaines!$L$2:$L$523,0)))))))))))))</f>
        <v/>
      </c>
      <c r="CO12" s="120" t="str">
        <f>IF(Tableau!$AE12="","",IF(Tableau!CO12="","",Tableau!$AE12))</f>
        <v/>
      </c>
      <c r="CP12" s="118" t="str">
        <f t="shared" ref="CP12:CP14" si="21">IF(CN12="",IF(CL12="","",CL12),CN12)</f>
        <v/>
      </c>
      <c r="CQ12" s="119" t="str">
        <f t="shared" ref="CQ12:CQ16" si="22">$AE12</f>
        <v/>
      </c>
      <c r="CR12" s="121" t="str">
        <f t="array" ref="CR12">IF(OR(Tableau!CR12="",Tableau!CS12=""),"",IF($AE12=2013,INDEX(Semaines!$M$2:$M$523,MATCH(Tableau!CR12&amp;Tableau!CS12,Semaines!$K$2:$K$523&amp;Semaines!$L$2:$L$523,0)),IF($AE12=2014,INDEX(Semaines!$N$2:$N$523,MATCH(Tableau!CR12&amp;Tableau!CS12,Semaines!$K$2:$K$523&amp;Semaines!$L$2:$L$523,0)),IF($AE12=2015,INDEX(Semaines!$O$2:$O$523,MATCH(Tableau!CR12&amp;Tableau!CS12,Semaines!$K$2:$K$523&amp;Semaines!$L$2:$L$523,0)),IF($AE12=2016,INDEX(Semaines!$P$2:$P$523,MATCH(Tableau!CR12&amp;Tableau!CS12,Semaines!$K$2:$K$523&amp;Semaines!$L$2:$L$523,0)),IF($AE12=2017,INDEX(Semaines!$Q$2:$Q$523,MATCH(Tableau!CR12&amp;Tableau!CS12,Semaines!$K$2:$K$523&amp;Semaines!$L$2:$L$523,0)),IF($AE12=2018,INDEX(Semaines!$R$2:$R$523,MATCH(Tableau!CR12&amp;Tableau!CS12,Semaines!$K$2:$K$523&amp;Semaines!$L$2:$L$523,0)),IF($AE12=2019,INDEX(Semaines!$S$2:$S$523,MATCH(Tableau!CR12&amp;Tableau!CS12,Semaines!$K$2:$K$523&amp;Semaines!$L$2:$L$523,0)),IF($AE12=2020,INDEX(Semaines!$T$2:$T$523,MATCH(Tableau!CR12&amp;Tableau!CS12,Semaines!$K$2:$K$523&amp;Semaines!$L$2:$L$523,0)),IF($AE12=2021,INDEX(Semaines!$U$2:$U$523,MATCH(Tableau!CR12&amp;Tableau!CS12,Semaines!$K$2:$K$523&amp;Semaines!$L$2:$L$523,0)),IF($AE12=2022,INDEX(Semaines!$V$2:$V$523,MATCH(Tableau!CR12&amp;Tableau!CS12,Semaines!$K$2:$K$523&amp;Semaines!$L$2:$L$523,0)))))))))))))</f>
        <v/>
      </c>
      <c r="CS12" s="120" t="str">
        <f>IF(Tableau!$AE12="","",IF(Tableau!CS12="","",Tableau!$AE12))</f>
        <v/>
      </c>
      <c r="CU12" s="138" t="str">
        <f t="shared" ref="CU12:CU14" si="23">IF(DK12="",IF(DI12="","",(IF(CX12="",IF(DI12&gt;CV12,DI12+1,CV12+1),IF(DI12&gt;CX12,DI12+1,CX12+1)))),IF(DI12="","",(IF(CX12="",IF(DK12&gt;CV12,DK12+1,CV12+1),IF(DK12&gt;CX12,DK12+1,CX12+1)))))</f>
        <v/>
      </c>
      <c r="CV12" s="118" t="str">
        <f t="shared" ref="CV12:CV14" si="24">IF(CR12="",IF(CP12="","",CP12),CR12)</f>
        <v/>
      </c>
      <c r="CW12" s="119" t="str">
        <f t="shared" ref="CW12:CW46" si="25">$AE12</f>
        <v/>
      </c>
      <c r="CX12" s="121"/>
      <c r="CY12" s="120" t="str">
        <f>IF(Tableau!$AE12="","",IF(Tableau!CX12="","",Tableau!$AE12))</f>
        <v/>
      </c>
      <c r="DA12" s="138" t="str">
        <f t="shared" ref="DA12:DA14" si="26">IF(DK12="",IF(DI12="","",(IF(DD12="",IF(DI12&gt;DB12,DI12+1,DB12+1),IF(DI12&gt;DD12,DI12+1,DD12+1)))),IF(DI12="","",(IF(DD12="",IF(DK12&gt;DB12,DK12+1,DB12+1),IF(DK12&gt;DD12,DK12+1,DD12+1)))))</f>
        <v/>
      </c>
      <c r="DB12" s="118" t="str">
        <f t="shared" ref="DB12:DB14" si="27">IF(CR12="",IF(CP12="","",CP12),CR12)</f>
        <v/>
      </c>
      <c r="DC12" s="119" t="str">
        <f t="shared" ref="DC12:DC46" si="28">$AE12</f>
        <v/>
      </c>
      <c r="DD12" s="121"/>
      <c r="DE12" s="120"/>
      <c r="DF12" s="112"/>
      <c r="DG12" s="107"/>
      <c r="DI12" s="118" t="str">
        <f t="shared" ref="DI12:DI14" si="29">IF(CN12="",IF(CL12="","",CL12+1),CN12+1)</f>
        <v/>
      </c>
      <c r="DJ12" s="119" t="str">
        <f t="shared" ref="DJ12:DJ46" si="30">$AE12</f>
        <v/>
      </c>
      <c r="DK12" s="121"/>
      <c r="DL12" s="120" t="str">
        <f>IF(Tableau!$AE12="","",IF(Tableau!DJ12="","",Tableau!$AE12))</f>
        <v/>
      </c>
      <c r="DN12" s="118" t="str">
        <f t="shared" ref="DN12:DN14" si="31">IF(DK12="",IF(DI12="","",DI12+1),DK12+1)</f>
        <v/>
      </c>
      <c r="DO12" s="119" t="str">
        <f t="shared" ref="DO12:DO46" si="32">$AE12</f>
        <v/>
      </c>
      <c r="DP12" s="121" t="str">
        <f t="array" ref="DP12">IF(OR(Tableau!DN12="",Tableau!DO12=""),"",IF($AE12=2013,INDEX(Semaines!$M$2:$M$523,MATCH(Tableau!DN12&amp;Tableau!DO12,Semaines!$K$2:$K$523&amp;Semaines!$L$2:$L$523,0)),IF($AE12=2014,INDEX(Semaines!$N$2:$N$523,MATCH(Tableau!DN12&amp;Tableau!DO12,Semaines!$K$2:$K$523&amp;Semaines!$L$2:$L$523,0)),IF($AE12=2015,INDEX(Semaines!$O$2:$O$523,MATCH(Tableau!DN12&amp;Tableau!DO12,Semaines!$K$2:$K$523&amp;Semaines!$L$2:$L$523,0)),IF($AE12=2016,INDEX(Semaines!$P$2:$P$523,MATCH(Tableau!DN12&amp;Tableau!DO12,Semaines!$K$2:$K$523&amp;Semaines!$L$2:$L$523,0)),IF($AE12=2017,INDEX(Semaines!$Q$2:$Q$523,MATCH(Tableau!DN12&amp;Tableau!DO12,Semaines!$K$2:$K$523&amp;Semaines!$L$2:$L$523,0)),IF($AE12=2018,INDEX(Semaines!$R$2:$R$523,MATCH(Tableau!DN12&amp;Tableau!DO12,Semaines!$K$2:$K$523&amp;Semaines!$L$2:$L$523,0)),IF($AE12=2019,INDEX(Semaines!$S$2:$S$523,MATCH(Tableau!DN12&amp;Tableau!DO12,Semaines!$K$2:$K$523&amp;Semaines!$L$2:$L$523,0)),IF($AE12=2020,INDEX(Semaines!$T$2:$T$523,MATCH(Tableau!DN12&amp;Tableau!DO12,Semaines!$K$2:$K$523&amp;Semaines!$L$2:$L$523,0)),IF($AE12=2021,INDEX(Semaines!$U$2:$U$523,MATCH(Tableau!DN12&amp;Tableau!DO12,Semaines!$K$2:$K$523&amp;Semaines!$L$2:$L$523,0)),IF($AE12=2022,INDEX(Semaines!$V$2:$V$523,MATCH(Tableau!DN12&amp;Tableau!DO12,Semaines!$K$2:$K$523&amp;Semaines!$L$2:$L$523,0)))))))))))))</f>
        <v/>
      </c>
      <c r="DQ12" s="120" t="str">
        <f>IF(Tableau!$AE12="","",IF(Tableau!DO12="","",Tableau!$AE12))</f>
        <v/>
      </c>
      <c r="DR12" s="99"/>
      <c r="DS12" s="107"/>
      <c r="DT12" s="137"/>
      <c r="DU12" s="118" t="str">
        <f t="shared" ref="DU12:DU14" si="33">IF(DA12&gt;CU12,DA12,CU12)</f>
        <v/>
      </c>
      <c r="DV12" s="119" t="str">
        <f t="shared" ref="DV12:DV16" si="34">$AE12</f>
        <v/>
      </c>
      <c r="DW12" s="121" t="str">
        <f t="array" ref="DW12">IF(OR(Tableau!DU12="",Tableau!DV12=""),"",IF($AE12=2013,INDEX(Semaines!$M$2:$M$523,MATCH(Tableau!DU12&amp;Tableau!DV12,Semaines!$K$2:$K$523&amp;Semaines!$L$2:$L$523,0)),IF($AE12=2014,INDEX(Semaines!$N$2:$N$523,MATCH(Tableau!DU12&amp;Tableau!DV12,Semaines!$K$2:$K$523&amp;Semaines!$L$2:$L$523,0)),IF($AE12=2015,INDEX(Semaines!$O$2:$O$523,MATCH(Tableau!DU12&amp;Tableau!DV12,Semaines!$K$2:$K$523&amp;Semaines!$L$2:$L$523,0)),IF($AE12=2016,INDEX(Semaines!$P$2:$P$523,MATCH(Tableau!DU12&amp;Tableau!DV12,Semaines!$K$2:$K$523&amp;Semaines!$L$2:$L$523,0)),IF($AE12=2017,INDEX(Semaines!$Q$2:$Q$523,MATCH(Tableau!DU12&amp;Tableau!DV12,Semaines!$K$2:$K$523&amp;Semaines!$L$2:$L$523,0)),IF($AE12=2018,INDEX(Semaines!$R$2:$R$523,MATCH(Tableau!DU12&amp;Tableau!DV12,Semaines!$K$2:$K$523&amp;Semaines!$L$2:$L$523,0)),IF($AE12=2019,INDEX(Semaines!$S$2:$S$523,MATCH(Tableau!DU12&amp;Tableau!DV12,Semaines!$K$2:$K$523&amp;Semaines!$L$2:$L$523,0)),IF($AE12=2020,INDEX(Semaines!$T$2:$T$523,MATCH(Tableau!DU12&amp;Tableau!DV12,Semaines!$K$2:$K$523&amp;Semaines!$L$2:$L$523,0)),IF($AE12=2021,INDEX(Semaines!$U$2:$U$523,MATCH(Tableau!DU12&amp;Tableau!DV12,Semaines!$K$2:$K$523&amp;Semaines!$L$2:$L$523,0)),IF($AE12=2022,INDEX(Semaines!$V$2:$V$523,MATCH(Tableau!DU12&amp;Tableau!DV12,Semaines!$K$2:$K$523&amp;Semaines!$L$2:$L$523,0)))))))))))))</f>
        <v/>
      </c>
      <c r="DX12" s="120" t="str">
        <f>IF(Tableau!$AE12="","",IF(Tableau!DV12="","",Tableau!$AE12))</f>
        <v/>
      </c>
      <c r="DY12" s="118" t="str">
        <f t="shared" ref="DY12:DY14" si="35">IF(DW12="",IF(DU12="","",DU12+1),DW12+1)</f>
        <v/>
      </c>
      <c r="DZ12" s="119" t="str">
        <f t="shared" ref="DZ12:DZ16" si="36">$AE12</f>
        <v/>
      </c>
      <c r="EA12" s="121" t="str">
        <f t="array" ref="EA12">IF(OR(Tableau!DY12="",Tableau!DZ12=""),"",IF($AE12=2013,INDEX(Semaines!$M$2:$M$523,MATCH(Tableau!DY12&amp;Tableau!DZ12,Semaines!$K$2:$K$523&amp;Semaines!$L$2:$L$523,0)),IF($AE12=2014,INDEX(Semaines!$N$2:$N$523,MATCH(Tableau!DY12&amp;Tableau!DZ12,Semaines!$K$2:$K$523&amp;Semaines!$L$2:$L$523,0)),IF($AE12=2015,INDEX(Semaines!$O$2:$O$523,MATCH(Tableau!DY12&amp;Tableau!DZ12,Semaines!$K$2:$K$523&amp;Semaines!$L$2:$L$523,0)),IF($AE12=2016,INDEX(Semaines!$P$2:$P$523,MATCH(Tableau!DY12&amp;Tableau!DZ12,Semaines!$K$2:$K$523&amp;Semaines!$L$2:$L$523,0)),IF($AE12=2017,INDEX(Semaines!$Q$2:$Q$523,MATCH(Tableau!DY12&amp;Tableau!DZ12,Semaines!$K$2:$K$523&amp;Semaines!$L$2:$L$523,0)),IF($AE12=2018,INDEX(Semaines!$R$2:$R$523,MATCH(Tableau!DY12&amp;Tableau!DZ12,Semaines!$K$2:$K$523&amp;Semaines!$L$2:$L$523,0)),IF($AE12=2019,INDEX(Semaines!$S$2:$S$523,MATCH(Tableau!DY12&amp;Tableau!DZ12,Semaines!$K$2:$K$523&amp;Semaines!$L$2:$L$523,0)),IF($AE12=2020,INDEX(Semaines!$T$2:$T$523,MATCH(Tableau!DY12&amp;Tableau!DZ12,Semaines!$K$2:$K$523&amp;Semaines!$L$2:$L$523,0)),IF($AE12=2021,INDEX(Semaines!$U$2:$U$523,MATCH(Tableau!DY12&amp;Tableau!DZ12,Semaines!$K$2:$K$523&amp;Semaines!$L$2:$L$523,0)),IF($AE12=2022,INDEX(Semaines!$V$2:$V$523,MATCH(Tableau!DY12&amp;Tableau!DZ12,Semaines!$K$2:$K$523&amp;Semaines!$L$2:$L$523,0)))))))))))))</f>
        <v/>
      </c>
      <c r="EB12" s="120" t="str">
        <f>IF(Tableau!$AE12="","",IF(Tableau!DZ12="","",Tableau!$AE12))</f>
        <v/>
      </c>
      <c r="EC12" s="118" t="str">
        <f t="shared" ref="EC12:EC14" si="37">IF(DW12="",IF(DU12="","",DU12+1),DW12+1)</f>
        <v/>
      </c>
      <c r="ED12" s="119" t="str">
        <f t="shared" ref="ED12:ED16" si="38">$AE12</f>
        <v/>
      </c>
      <c r="EE12" s="121" t="str">
        <f t="array" ref="EE12">IF(OR(Tableau!EC12="",Tableau!ED12=""),"",IF($AE12=2013,INDEX(Semaines!$M$2:$M$523,MATCH(Tableau!EC12&amp;Tableau!ED12,Semaines!$K$2:$K$523&amp;Semaines!$L$2:$L$523,0)),IF($AE12=2014,INDEX(Semaines!$N$2:$N$523,MATCH(Tableau!EC12&amp;Tableau!ED12,Semaines!$K$2:$K$523&amp;Semaines!$L$2:$L$523,0)),IF($AE12=2015,INDEX(Semaines!$O$2:$O$523,MATCH(Tableau!EC12&amp;Tableau!ED12,Semaines!$K$2:$K$523&amp;Semaines!$L$2:$L$523,0)),IF($AE12=2016,INDEX(Semaines!$P$2:$P$523,MATCH(Tableau!EC12&amp;Tableau!ED12,Semaines!$K$2:$K$523&amp;Semaines!$L$2:$L$523,0)),IF($AE12=2017,INDEX(Semaines!$Q$2:$Q$523,MATCH(Tableau!EC12&amp;Tableau!ED12,Semaines!$K$2:$K$523&amp;Semaines!$L$2:$L$523,0)),IF($AE12=2018,INDEX(Semaines!$R$2:$R$523,MATCH(Tableau!EC12&amp;Tableau!ED12,Semaines!$K$2:$K$523&amp;Semaines!$L$2:$L$523,0)),IF($AE12=2019,INDEX(Semaines!$S$2:$S$523,MATCH(Tableau!EC12&amp;Tableau!ED12,Semaines!$K$2:$K$523&amp;Semaines!$L$2:$L$523,0)),IF($AE12=2020,INDEX(Semaines!$T$2:$T$523,MATCH(Tableau!EC12&amp;Tableau!ED12,Semaines!$K$2:$K$523&amp;Semaines!$L$2:$L$523,0)),IF($AE12=2021,INDEX(Semaines!$U$2:$U$523,MATCH(Tableau!EC12&amp;Tableau!ED12,Semaines!$K$2:$K$523&amp;Semaines!$L$2:$L$523,0)),IF($AE12=2022,INDEX(Semaines!$V$2:$V$523,MATCH(Tableau!EC12&amp;Tableau!ED12,Semaines!$K$2:$K$523&amp;Semaines!$L$2:$L$523,0)))))))))))))</f>
        <v/>
      </c>
      <c r="EF12" s="120" t="str">
        <f>IF(Tableau!$AE12="","",IF(Tableau!ED12="","",Tableau!$AE12))</f>
        <v/>
      </c>
      <c r="EG12" s="118" t="str">
        <f t="shared" ref="EG12:EG14" si="39">IF(DW12="",IF(DU12="","",DU12+1),DW12+1)</f>
        <v/>
      </c>
      <c r="EH12" s="119" t="str">
        <f t="shared" ref="EH12:EH16" si="40">$AE12</f>
        <v/>
      </c>
      <c r="EI12" s="121" t="str">
        <f t="array" ref="EI12">IF(OR(Tableau!EG12="",Tableau!EH12=""),"",IF($AE12=2013,INDEX(Semaines!$M$2:$M$523,MATCH(Tableau!EG12&amp;Tableau!EH12,Semaines!$K$2:$K$523&amp;Semaines!$L$2:$L$523,0)),IF($AE12=2014,INDEX(Semaines!$N$2:$N$523,MATCH(Tableau!EG12&amp;Tableau!EH12,Semaines!$K$2:$K$523&amp;Semaines!$L$2:$L$523,0)),IF($AE12=2015,INDEX(Semaines!$O$2:$O$523,MATCH(Tableau!EG12&amp;Tableau!EH12,Semaines!$K$2:$K$523&amp;Semaines!$L$2:$L$523,0)),IF($AE12=2016,INDEX(Semaines!$P$2:$P$523,MATCH(Tableau!EG12&amp;Tableau!EH12,Semaines!$K$2:$K$523&amp;Semaines!$L$2:$L$523,0)),IF($AE12=2017,INDEX(Semaines!$Q$2:$Q$523,MATCH(Tableau!EG12&amp;Tableau!EH12,Semaines!$K$2:$K$523&amp;Semaines!$L$2:$L$523,0)),IF($AE12=2018,INDEX(Semaines!$R$2:$R$523,MATCH(Tableau!EG12&amp;Tableau!EH12,Semaines!$K$2:$K$523&amp;Semaines!$L$2:$L$523,0)),IF($AE12=2019,INDEX(Semaines!$S$2:$S$523,MATCH(Tableau!EG12&amp;Tableau!EH12,Semaines!$K$2:$K$523&amp;Semaines!$L$2:$L$523,0)),IF($AE12=2020,INDEX(Semaines!$T$2:$T$523,MATCH(Tableau!EG12&amp;Tableau!EH12,Semaines!$K$2:$K$523&amp;Semaines!$L$2:$L$523,0)),IF($AE12=2021,INDEX(Semaines!$U$2:$U$523,MATCH(Tableau!EG12&amp;Tableau!EH12,Semaines!$K$2:$K$523&amp;Semaines!$L$2:$L$523,0)),IF($AE12=2022,INDEX(Semaines!$V$2:$V$523,MATCH(Tableau!EG12&amp;Tableau!EH12,Semaines!$K$2:$K$523&amp;Semaines!$L$2:$L$523,0)))))))))))))</f>
        <v/>
      </c>
      <c r="EJ12" s="120" t="str">
        <f>IF(Tableau!$AE12="","",IF(Tableau!EH12="","",Tableau!$AE12))</f>
        <v/>
      </c>
      <c r="EK12" s="130" t="str">
        <f>IF(Import!AU2=0,"",Import!AU2)</f>
        <v/>
      </c>
      <c r="EL12" s="118" t="str">
        <f t="shared" ref="EL12:EL14" si="41">IF(EK12="",IF(EI12="",IF(EG12="","",EG12+1),EI12+1),_xlfn.ISOWEEKNUM(EK12))</f>
        <v/>
      </c>
      <c r="EM12" s="119" t="str">
        <f t="shared" ref="EM12:EM14" si="42">IF(EK12="",IF(EJ12="",IF(EH12="","",EH12),EJ12),(IF(AND(MONTH(EK12)=12,_xlfn.ISOWEEKNUM(EK12)=1),YEAR(EK12)+1,YEAR(EK12))))</f>
        <v/>
      </c>
      <c r="EN12" s="121" t="str">
        <f>IF(Tableau!EL12="","",Tableau!EL12)</f>
        <v/>
      </c>
      <c r="EO12" s="120" t="str">
        <f>IF(Tableau!EM12="","",Tableau!EM12)</f>
        <v/>
      </c>
      <c r="EP12" s="112"/>
      <c r="EQ12" s="107"/>
      <c r="ES12" s="118" t="str">
        <f t="shared" ref="ES12:ES14" si="43">IF(EI12="",IF(EG12="","",EG12+1),EI12+1)</f>
        <v/>
      </c>
      <c r="ET12" s="119" t="str">
        <f t="shared" ref="ET12:ET16" si="44">$AE12</f>
        <v/>
      </c>
      <c r="EU12" s="121" t="str">
        <f t="array" ref="EU12">IF(OR(Tableau!ES12="",Tableau!ET12=""),"",IF($AE12=2013,INDEX(Semaines!$M$2:$M$523,MATCH(Tableau!ES12&amp;Tableau!ET12,Semaines!$K$2:$K$523&amp;Semaines!$L$2:$L$523,0)),IF($AE12=2014,INDEX(Semaines!$N$2:$N$523,MATCH(Tableau!ES12&amp;Tableau!ET12,Semaines!$K$2:$K$523&amp;Semaines!$L$2:$L$523,0)),IF($AE12=2015,INDEX(Semaines!$O$2:$O$523,MATCH(Tableau!ES12&amp;Tableau!ET12,Semaines!$K$2:$K$523&amp;Semaines!$L$2:$L$523,0)),IF($AE12=2016,INDEX(Semaines!$P$2:$P$523,MATCH(Tableau!ES12&amp;Tableau!ET12,Semaines!$K$2:$K$523&amp;Semaines!$L$2:$L$523,0)),IF($AE12=2017,INDEX(Semaines!$Q$2:$Q$523,MATCH(Tableau!ES12&amp;Tableau!ET12,Semaines!$K$2:$K$523&amp;Semaines!$L$2:$L$523,0)),IF($AE12=2018,INDEX(Semaines!$R$2:$R$523,MATCH(Tableau!ES12&amp;Tableau!ET12,Semaines!$K$2:$K$523&amp;Semaines!$L$2:$L$523,0)),IF($AE12=2019,INDEX(Semaines!$S$2:$S$523,MATCH(Tableau!ES12&amp;Tableau!ET12,Semaines!$K$2:$K$523&amp;Semaines!$L$2:$L$523,0)),IF($AE12=2020,INDEX(Semaines!$T$2:$T$523,MATCH(Tableau!ES12&amp;Tableau!ET12,Semaines!$K$2:$K$523&amp;Semaines!$L$2:$L$523,0)),IF($AE12=2021,INDEX(Semaines!$U$2:$U$523,MATCH(Tableau!ES12&amp;Tableau!ET12,Semaines!$K$2:$K$523&amp;Semaines!$L$2:$L$523,0)),IF($AE12=2022,INDEX(Semaines!$V$2:$V$523,MATCH(Tableau!ES12&amp;Tableau!ET12,Semaines!$K$2:$K$523&amp;Semaines!$L$2:$L$523,0)))))))))))))</f>
        <v/>
      </c>
      <c r="EV12" s="120" t="str">
        <f>IF(Tableau!$AE12="","",IF(Tableau!ET12="","",Tableau!$AE12))</f>
        <v/>
      </c>
      <c r="EW12" s="118" t="str">
        <f t="shared" ref="EW12:EW14" si="45">IF(FD12="",IF(FB12="","",FB12),FD12)</f>
        <v/>
      </c>
      <c r="EX12" s="119" t="str">
        <f t="shared" ref="EX12:EX16" si="46">$AE12</f>
        <v/>
      </c>
      <c r="EY12" s="121" t="str">
        <f t="array" ref="EY12">IF(OR(Tableau!EW12="",Tableau!EX12=""),"",IF($AE12=2013,INDEX(Semaines!$M$2:$M$523,MATCH(Tableau!EW12&amp;Tableau!EX12,Semaines!$K$2:$K$523&amp;Semaines!$L$2:$L$523,0)),IF($AE12=2014,INDEX(Semaines!$N$2:$N$523,MATCH(Tableau!EW12&amp;Tableau!EX12,Semaines!$K$2:$K$523&amp;Semaines!$L$2:$L$523,0)),IF($AE12=2015,INDEX(Semaines!$O$2:$O$523,MATCH(Tableau!EW12&amp;Tableau!EX12,Semaines!$K$2:$K$523&amp;Semaines!$L$2:$L$523,0)),IF($AE12=2016,INDEX(Semaines!$P$2:$P$523,MATCH(Tableau!EW12&amp;Tableau!EX12,Semaines!$K$2:$K$523&amp;Semaines!$L$2:$L$523,0)),IF($AE12=2017,INDEX(Semaines!$Q$2:$Q$523,MATCH(Tableau!EW12&amp;Tableau!EX12,Semaines!$K$2:$K$523&amp;Semaines!$L$2:$L$523,0)),IF($AE12=2018,INDEX(Semaines!$R$2:$R$523,MATCH(Tableau!EW12&amp;Tableau!EX12,Semaines!$K$2:$K$523&amp;Semaines!$L$2:$L$523,0)),IF($AE12=2019,INDEX(Semaines!$S$2:$S$523,MATCH(Tableau!EW12&amp;Tableau!EX12,Semaines!$K$2:$K$523&amp;Semaines!$L$2:$L$523,0)),IF($AE12=2020,INDEX(Semaines!$T$2:$T$523,MATCH(Tableau!EW12&amp;Tableau!EX12,Semaines!$K$2:$K$523&amp;Semaines!$L$2:$L$523,0)),IF($AE12=2021,INDEX(Semaines!$U$2:$U$523,MATCH(Tableau!EW12&amp;Tableau!EX12,Semaines!$K$2:$K$523&amp;Semaines!$L$2:$L$523,0)),IF($AE12=2022,INDEX(Semaines!$V$2:$V$523,MATCH(Tableau!EW12&amp;Tableau!EX12,Semaines!$K$2:$K$523&amp;Semaines!$L$2:$L$523,0)))))))))))))</f>
        <v/>
      </c>
      <c r="EZ12" s="120" t="str">
        <f>IF(Tableau!$AE12="","",IF(Tableau!EX12="","",Tableau!$AE12))</f>
        <v/>
      </c>
      <c r="FB12" s="118" t="str">
        <f t="shared" ref="FB12:FB14" si="47">IF(EU12="",IF(ES12="","",ES12+1),EU12+1)</f>
        <v/>
      </c>
      <c r="FC12" s="119" t="str">
        <f t="shared" ref="FC12:FC16" si="48">$AE12</f>
        <v/>
      </c>
      <c r="FD12" s="121" t="str">
        <f t="array" ref="FD12">IF(OR(Tableau!FB12="",Tableau!FC12=""),"",IF($AE12=2013,INDEX(Semaines!$M$2:$M$523,MATCH(Tableau!FB12&amp;Tableau!FC12,Semaines!$K$2:$K$523&amp;Semaines!$L$2:$L$523,0)),IF($AE12=2014,INDEX(Semaines!$N$2:$N$523,MATCH(Tableau!FB12&amp;Tableau!FC12,Semaines!$K$2:$K$523&amp;Semaines!$L$2:$L$523,0)),IF($AE12=2015,INDEX(Semaines!$O$2:$O$523,MATCH(Tableau!FB12&amp;Tableau!FC12,Semaines!$K$2:$K$523&amp;Semaines!$L$2:$L$523,0)),IF($AE12=2016,INDEX(Semaines!$P$2:$P$523,MATCH(Tableau!FB12&amp;Tableau!FC12,Semaines!$K$2:$K$523&amp;Semaines!$L$2:$L$523,0)),IF($AE12=2017,INDEX(Semaines!$Q$2:$Q$523,MATCH(Tableau!FB12&amp;Tableau!FC12,Semaines!$K$2:$K$523&amp;Semaines!$L$2:$L$523,0)),IF($AE12=2018,INDEX(Semaines!$R$2:$R$523,MATCH(Tableau!FB12&amp;Tableau!FC12,Semaines!$K$2:$K$523&amp;Semaines!$L$2:$L$523,0)),IF($AE12=2019,INDEX(Semaines!$S$2:$S$523,MATCH(Tableau!FB12&amp;Tableau!FC12,Semaines!$K$2:$K$523&amp;Semaines!$L$2:$L$523,0)),IF($AE12=2020,INDEX(Semaines!$T$2:$T$523,MATCH(Tableau!FB12&amp;Tableau!FC12,Semaines!$K$2:$K$523&amp;Semaines!$L$2:$L$523,0)),IF($AE12=2021,INDEX(Semaines!$U$2:$U$523,MATCH(Tableau!FB12&amp;Tableau!FC12,Semaines!$K$2:$K$523&amp;Semaines!$L$2:$L$523,0)),IF($AE12=2022,INDEX(Semaines!$V$2:$V$523,MATCH(Tableau!FB12&amp;Tableau!FC12,Semaines!$K$2:$K$523&amp;Semaines!$L$2:$L$523,0)))))))))))))</f>
        <v/>
      </c>
      <c r="FE12" s="120" t="str">
        <f>IF(Tableau!$AE12="","",IF(Tableau!FC12="","",Tableau!$AE12))</f>
        <v/>
      </c>
      <c r="FF12" s="112"/>
      <c r="FG12" s="107"/>
      <c r="FH12" s="118" t="str">
        <f t="shared" ref="FH12:FH14" si="49">IF(FD12="",IF(FB12="","",FB12+1),FD12+1)</f>
        <v/>
      </c>
      <c r="FI12" s="119" t="str">
        <f t="shared" ref="FI12:FI16" si="50">$AE12</f>
        <v/>
      </c>
      <c r="FJ12" s="121" t="str">
        <f t="array" ref="FJ12">IF(OR(Tableau!FH12="",Tableau!FI12=""),"",IF($AE12=2013,INDEX(Semaines!$M$2:$M$523,MATCH(Tableau!FH12&amp;Tableau!FI12,Semaines!$K$2:$K$523&amp;Semaines!$L$2:$L$523,0)),IF($AE12=2014,INDEX(Semaines!$N$2:$N$523,MATCH(Tableau!FH12&amp;Tableau!FI12,Semaines!$K$2:$K$523&amp;Semaines!$L$2:$L$523,0)),IF($AE12=2015,INDEX(Semaines!$O$2:$O$523,MATCH(Tableau!FH12&amp;Tableau!FI12,Semaines!$K$2:$K$523&amp;Semaines!$L$2:$L$523,0)),IF($AE12=2016,INDEX(Semaines!$P$2:$P$523,MATCH(Tableau!FH12&amp;Tableau!FI12,Semaines!$K$2:$K$523&amp;Semaines!$L$2:$L$523,0)),IF($AE12=2017,INDEX(Semaines!$Q$2:$Q$523,MATCH(Tableau!FH12&amp;Tableau!FI12,Semaines!$K$2:$K$523&amp;Semaines!$L$2:$L$523,0)),IF($AE12=2018,INDEX(Semaines!$R$2:$R$523,MATCH(Tableau!FH12&amp;Tableau!FI12,Semaines!$K$2:$K$523&amp;Semaines!$L$2:$L$523,0)),IF($AE12=2019,INDEX(Semaines!$S$2:$S$523,MATCH(Tableau!FH12&amp;Tableau!FI12,Semaines!$K$2:$K$523&amp;Semaines!$L$2:$L$523,0)),IF($AE12=2020,INDEX(Semaines!$T$2:$T$523,MATCH(Tableau!FH12&amp;Tableau!FI12,Semaines!$K$2:$K$523&amp;Semaines!$L$2:$L$523,0)),IF($AE12=2021,INDEX(Semaines!$U$2:$U$523,MATCH(Tableau!FH12&amp;Tableau!FI12,Semaines!$K$2:$K$523&amp;Semaines!$L$2:$L$523,0)),IF($AE12=2022,INDEX(Semaines!$V$2:$V$523,MATCH(Tableau!FH12&amp;Tableau!FI12,Semaines!$K$2:$K$523&amp;Semaines!$L$2:$L$523,0)))))))))))))</f>
        <v/>
      </c>
      <c r="FK12" s="120" t="str">
        <f>IF(Tableau!$AE12="","",IF(Tableau!FI12="","",Tableau!$AE12))</f>
        <v/>
      </c>
      <c r="FM12" s="118" t="str">
        <f t="shared" ref="FM12:FM14" si="51">IF(FD12="",IF(FB12="","",FB12+1),FD12+1)</f>
        <v/>
      </c>
      <c r="FN12" s="119" t="str">
        <f t="shared" ref="FN12:FN16" si="52">$AE12</f>
        <v/>
      </c>
      <c r="FO12" s="121" t="str">
        <f t="array" ref="FO12">IF(OR(Tableau!FM12="",Tableau!FN12=""),"",IF($AE12=2013,INDEX(Semaines!$M$2:$M$523,MATCH(Tableau!FM12&amp;Tableau!FN12,Semaines!$K$2:$K$523&amp;Semaines!$L$2:$L$523,0)),IF($AE12=2014,INDEX(Semaines!$N$2:$N$523,MATCH(Tableau!FM12&amp;Tableau!FN12,Semaines!$K$2:$K$523&amp;Semaines!$L$2:$L$523,0)),IF($AE12=2015,INDEX(Semaines!$O$2:$O$523,MATCH(Tableau!FM12&amp;Tableau!FN12,Semaines!$K$2:$K$523&amp;Semaines!$L$2:$L$523,0)),IF($AE12=2016,INDEX(Semaines!$P$2:$P$523,MATCH(Tableau!FM12&amp;Tableau!FN12,Semaines!$K$2:$K$523&amp;Semaines!$L$2:$L$523,0)),IF($AE12=2017,INDEX(Semaines!$Q$2:$Q$523,MATCH(Tableau!FM12&amp;Tableau!FN12,Semaines!$K$2:$K$523&amp;Semaines!$L$2:$L$523,0)),IF($AE12=2018,INDEX(Semaines!$R$2:$R$523,MATCH(Tableau!FM12&amp;Tableau!FN12,Semaines!$K$2:$K$523&amp;Semaines!$L$2:$L$523,0)),IF($AE12=2019,INDEX(Semaines!$S$2:$S$523,MATCH(Tableau!FM12&amp;Tableau!FN12,Semaines!$K$2:$K$523&amp;Semaines!$L$2:$L$523,0)),IF($AE12=2020,INDEX(Semaines!$T$2:$T$523,MATCH(Tableau!FM12&amp;Tableau!FN12,Semaines!$K$2:$K$523&amp;Semaines!$L$2:$L$523,0)),IF($AE12=2021,INDEX(Semaines!$U$2:$U$523,MATCH(Tableau!FM12&amp;Tableau!FN12,Semaines!$K$2:$K$523&amp;Semaines!$L$2:$L$523,0)),IF($AE12=2022,INDEX(Semaines!$V$2:$V$523,MATCH(Tableau!FM12&amp;Tableau!FN12,Semaines!$K$2:$K$523&amp;Semaines!$L$2:$L$523,0)))))))))))))</f>
        <v/>
      </c>
      <c r="FP12" s="120" t="str">
        <f>IF(Tableau!$AE12="","",IF(Tableau!FN12="","",Tableau!$AE12))</f>
        <v/>
      </c>
      <c r="FQ12" s="118" t="str">
        <f t="shared" ref="FQ12:FQ14" si="53">IF(FO12="",IF(FM12="","",FM12+1),FO12+1)</f>
        <v/>
      </c>
      <c r="FR12" s="119" t="str">
        <f t="shared" ref="FR12:FR16" si="54">$AE12</f>
        <v/>
      </c>
      <c r="FS12" s="121" t="str">
        <f t="array" ref="FS12">IF(OR(Tableau!FQ12="",Tableau!FR12=""),"",IF($AE12=2013,INDEX(Semaines!$M$2:$M$523,MATCH(Tableau!FQ12&amp;Tableau!FR12,Semaines!$K$2:$K$523&amp;Semaines!$L$2:$L$523,0)),IF($AE12=2014,INDEX(Semaines!$N$2:$N$523,MATCH(Tableau!FQ12&amp;Tableau!FR12,Semaines!$K$2:$K$523&amp;Semaines!$L$2:$L$523,0)),IF($AE12=2015,INDEX(Semaines!$O$2:$O$523,MATCH(Tableau!FQ12&amp;Tableau!FR12,Semaines!$K$2:$K$523&amp;Semaines!$L$2:$L$523,0)),IF($AE12=2016,INDEX(Semaines!$P$2:$P$523,MATCH(Tableau!FQ12&amp;Tableau!FR12,Semaines!$K$2:$K$523&amp;Semaines!$L$2:$L$523,0)),IF($AE12=2017,INDEX(Semaines!$Q$2:$Q$523,MATCH(Tableau!FQ12&amp;Tableau!FR12,Semaines!$K$2:$K$523&amp;Semaines!$L$2:$L$523,0)),IF($AE12=2018,INDEX(Semaines!$R$2:$R$523,MATCH(Tableau!FQ12&amp;Tableau!FR12,Semaines!$K$2:$K$523&amp;Semaines!$L$2:$L$523,0)),IF($AE12=2019,INDEX(Semaines!$S$2:$S$523,MATCH(Tableau!FQ12&amp;Tableau!FR12,Semaines!$K$2:$K$523&amp;Semaines!$L$2:$L$523,0)),IF($AE12=2020,INDEX(Semaines!$T$2:$T$523,MATCH(Tableau!FQ12&amp;Tableau!FR12,Semaines!$K$2:$K$523&amp;Semaines!$L$2:$L$523,0)),IF($AE12=2021,INDEX(Semaines!$U$2:$U$523,MATCH(Tableau!FQ12&amp;Tableau!FR12,Semaines!$K$2:$K$523&amp;Semaines!$L$2:$L$523,0)),IF($AE12=2022,INDEX(Semaines!$V$2:$V$523,MATCH(Tableau!FQ12&amp;Tableau!FR12,Semaines!$K$2:$K$523&amp;Semaines!$L$2:$L$523,0)))))))))))))</f>
        <v/>
      </c>
      <c r="FT12" s="120" t="str">
        <f>IF(Tableau!$AE12="","",IF(Tableau!FR12="","",Tableau!$AE12))</f>
        <v/>
      </c>
      <c r="FU12" s="121" t="str">
        <f t="array" ref="FU12">IF(OR(Tableau!FS12="",Tableau!FT12=""),"",IF($AE12=2013,INDEX(Semaines!$M$2:$M$523,MATCH(Tableau!FS12&amp;Tableau!FT12,Semaines!$K$2:$K$523&amp;Semaines!$L$2:$L$523,0)),IF($AE12=2014,INDEX(Semaines!$N$2:$N$523,MATCH(Tableau!FS12&amp;Tableau!FT12,Semaines!$K$2:$K$523&amp;Semaines!$L$2:$L$523,0)),IF($AE12=2015,INDEX(Semaines!$O$2:$O$523,MATCH(Tableau!FS12&amp;Tableau!FT12,Semaines!$K$2:$K$523&amp;Semaines!$L$2:$L$523,0)),IF($AE12=2016,INDEX(Semaines!$P$2:$P$523,MATCH(Tableau!FS12&amp;Tableau!FT12,Semaines!$K$2:$K$523&amp;Semaines!$L$2:$L$523,0)),IF($AE12=2017,INDEX(Semaines!$Q$2:$Q$523,MATCH(Tableau!FS12&amp;Tableau!FT12,Semaines!$K$2:$K$523&amp;Semaines!$L$2:$L$523,0)),IF($AE12=2018,INDEX(Semaines!$R$2:$R$523,MATCH(Tableau!FS12&amp;Tableau!FT12,Semaines!$K$2:$K$523&amp;Semaines!$L$2:$L$523,0)),IF($AE12=2019,INDEX(Semaines!$S$2:$S$523,MATCH(Tableau!FS12&amp;Tableau!FT12,Semaines!$K$2:$K$523&amp;Semaines!$L$2:$L$523,0)),IF($AE12=2020,INDEX(Semaines!$T$2:$T$523,MATCH(Tableau!FS12&amp;Tableau!FT12,Semaines!$K$2:$K$523&amp;Semaines!$L$2:$L$523,0)),IF($AE12=2021,INDEX(Semaines!$U$2:$U$523,MATCH(Tableau!FS12&amp;Tableau!FT12,Semaines!$K$2:$K$523&amp;Semaines!$L$2:$L$523,0)),IF($AE12=2022,INDEX(Semaines!$V$2:$V$523,MATCH(Tableau!FS12&amp;Tableau!FT12,Semaines!$K$2:$K$523&amp;Semaines!$L$2:$L$523,0)))))))))))))</f>
        <v/>
      </c>
      <c r="FV12" s="120" t="str">
        <f>IF(Tableau!$AE12="","",IF(Tableau!FT12="","",Tableau!$AE12))</f>
        <v/>
      </c>
      <c r="FW12" s="118" t="str">
        <f t="shared" ref="FW12:FW14" si="55">IF(FO12="",IF(FM12="","",FM12+3),FO12+3)</f>
        <v/>
      </c>
      <c r="FX12" s="119" t="str">
        <f t="shared" ref="FX12:FX16" si="56">$AE12</f>
        <v/>
      </c>
      <c r="FY12" s="121" t="str">
        <f t="array" ref="FY12">IF(OR(Tableau!FW12="",Tableau!FX12=""),"",IF($AE12=2013,INDEX(Semaines!$M$2:$M$523,MATCH(Tableau!FW12&amp;Tableau!FX12,Semaines!$K$2:$K$523&amp;Semaines!$L$2:$L$523,0)),IF($AE12=2014,INDEX(Semaines!$N$2:$N$523,MATCH(Tableau!FW12&amp;Tableau!FX12,Semaines!$K$2:$K$523&amp;Semaines!$L$2:$L$523,0)),IF($AE12=2015,INDEX(Semaines!$O$2:$O$523,MATCH(Tableau!FW12&amp;Tableau!FX12,Semaines!$K$2:$K$523&amp;Semaines!$L$2:$L$523,0)),IF($AE12=2016,INDEX(Semaines!$P$2:$P$523,MATCH(Tableau!FW12&amp;Tableau!FX12,Semaines!$K$2:$K$523&amp;Semaines!$L$2:$L$523,0)),IF($AE12=2017,INDEX(Semaines!$Q$2:$Q$523,MATCH(Tableau!FW12&amp;Tableau!FX12,Semaines!$K$2:$K$523&amp;Semaines!$L$2:$L$523,0)),IF($AE12=2018,INDEX(Semaines!$R$2:$R$523,MATCH(Tableau!FW12&amp;Tableau!FX12,Semaines!$K$2:$K$523&amp;Semaines!$L$2:$L$523,0)),IF($AE12=2019,INDEX(Semaines!$S$2:$S$523,MATCH(Tableau!FW12&amp;Tableau!FX12,Semaines!$K$2:$K$523&amp;Semaines!$L$2:$L$523,0)),IF($AE12=2020,INDEX(Semaines!$T$2:$T$523,MATCH(Tableau!FW12&amp;Tableau!FX12,Semaines!$K$2:$K$523&amp;Semaines!$L$2:$L$523,0)),IF($AE12=2021,INDEX(Semaines!$U$2:$U$523,MATCH(Tableau!FW12&amp;Tableau!FX12,Semaines!$K$2:$K$523&amp;Semaines!$L$2:$L$523,0)),IF($AE12=2022,INDEX(Semaines!$V$2:$V$523,MATCH(Tableau!FW12&amp;Tableau!FX12,Semaines!$K$2:$K$523&amp;Semaines!$L$2:$L$523,0)))))))))))))</f>
        <v/>
      </c>
      <c r="FZ12" s="120" t="str">
        <f>IF(Tableau!$AE12="","",IF(Tableau!FX12="","",Tableau!$AE12))</f>
        <v/>
      </c>
      <c r="GA12" s="118" t="str">
        <f t="shared" ref="GA12:GA14" si="57">IF(FY12="",IF(FW12="","",FW12+1),FY12+1)</f>
        <v/>
      </c>
      <c r="GB12" s="119" t="str">
        <f t="shared" ref="GB12:GB16" si="58">$AE12</f>
        <v/>
      </c>
      <c r="GC12" s="121" t="str">
        <f t="array" ref="GC12">IF(OR(Tableau!GA12="",Tableau!GB12=""),"",IF($AE12=2013,INDEX(Semaines!$M$2:$M$523,MATCH(Tableau!GA12&amp;Tableau!GB12,Semaines!$K$2:$K$523&amp;Semaines!$L$2:$L$523,0)),IF($AE12=2014,INDEX(Semaines!$N$2:$N$523,MATCH(Tableau!GA12&amp;Tableau!GB12,Semaines!$K$2:$K$523&amp;Semaines!$L$2:$L$523,0)),IF($AE12=2015,INDEX(Semaines!$O$2:$O$523,MATCH(Tableau!GA12&amp;Tableau!GB12,Semaines!$K$2:$K$523&amp;Semaines!$L$2:$L$523,0)),IF($AE12=2016,INDEX(Semaines!$P$2:$P$523,MATCH(Tableau!GA12&amp;Tableau!GB12,Semaines!$K$2:$K$523&amp;Semaines!$L$2:$L$523,0)),IF($AE12=2017,INDEX(Semaines!$Q$2:$Q$523,MATCH(Tableau!GA12&amp;Tableau!GB12,Semaines!$K$2:$K$523&amp;Semaines!$L$2:$L$523,0)),IF($AE12=2018,INDEX(Semaines!$R$2:$R$523,MATCH(Tableau!GA12&amp;Tableau!GB12,Semaines!$K$2:$K$523&amp;Semaines!$L$2:$L$523,0)),IF($AE12=2019,INDEX(Semaines!$S$2:$S$523,MATCH(Tableau!GA12&amp;Tableau!GB12,Semaines!$K$2:$K$523&amp;Semaines!$L$2:$L$523,0)),IF($AE12=2020,INDEX(Semaines!$T$2:$T$523,MATCH(Tableau!GA12&amp;Tableau!GB12,Semaines!$K$2:$K$523&amp;Semaines!$L$2:$L$523,0)),IF($AE12=2021,INDEX(Semaines!$U$2:$U$523,MATCH(Tableau!GA12&amp;Tableau!GB12,Semaines!$K$2:$K$523&amp;Semaines!$L$2:$L$523,0)),IF($AE12=2022,INDEX(Semaines!$V$2:$V$523,MATCH(Tableau!GA12&amp;Tableau!GB12,Semaines!$K$2:$K$523&amp;Semaines!$L$2:$L$523,0)))))))))))))</f>
        <v/>
      </c>
      <c r="GD12" s="120" t="str">
        <f>IF(Tableau!$AE12="","",IF(Tableau!GB12="","",Tableau!$AE12))</f>
        <v/>
      </c>
      <c r="GE12" s="118" t="str">
        <f t="shared" ref="GE12:GE14" si="59">IF(GC12="",IF(GA12="","",GA12),GC12)</f>
        <v/>
      </c>
      <c r="GF12" s="119" t="str">
        <f t="shared" ref="GF12:GF16" si="60">$AE12</f>
        <v/>
      </c>
      <c r="GG12" s="121" t="str">
        <f t="array" ref="GG12">IF(OR(Tableau!GE12="",Tableau!GF12=""),"",IF($AE12=2013,INDEX(Semaines!$M$2:$M$523,MATCH(Tableau!GE12&amp;Tableau!GF12,Semaines!$K$2:$K$523&amp;Semaines!$L$2:$L$523,0)),IF($AE12=2014,INDEX(Semaines!$N$2:$N$523,MATCH(Tableau!GE12&amp;Tableau!GF12,Semaines!$K$2:$K$523&amp;Semaines!$L$2:$L$523,0)),IF($AE12=2015,INDEX(Semaines!$O$2:$O$523,MATCH(Tableau!GE12&amp;Tableau!GF12,Semaines!$K$2:$K$523&amp;Semaines!$L$2:$L$523,0)),IF($AE12=2016,INDEX(Semaines!$P$2:$P$523,MATCH(Tableau!GE12&amp;Tableau!GF12,Semaines!$K$2:$K$523&amp;Semaines!$L$2:$L$523,0)),IF($AE12=2017,INDEX(Semaines!$Q$2:$Q$523,MATCH(Tableau!GE12&amp;Tableau!GF12,Semaines!$K$2:$K$523&amp;Semaines!$L$2:$L$523,0)),IF($AE12=2018,INDEX(Semaines!$R$2:$R$523,MATCH(Tableau!GE12&amp;Tableau!GF12,Semaines!$K$2:$K$523&amp;Semaines!$L$2:$L$523,0)),IF($AE12=2019,INDEX(Semaines!$S$2:$S$523,MATCH(Tableau!GE12&amp;Tableau!GF12,Semaines!$K$2:$K$523&amp;Semaines!$L$2:$L$523,0)),IF($AE12=2020,INDEX(Semaines!$T$2:$T$523,MATCH(Tableau!GE12&amp;Tableau!GF12,Semaines!$K$2:$K$523&amp;Semaines!$L$2:$L$523,0)),IF($AE12=2021,INDEX(Semaines!$U$2:$U$523,MATCH(Tableau!GE12&amp;Tableau!GF12,Semaines!$K$2:$K$523&amp;Semaines!$L$2:$L$523,0)),IF($AE12=2022,INDEX(Semaines!$V$2:$V$523,MATCH(Tableau!GE12&amp;Tableau!GF12,Semaines!$K$2:$K$523&amp;Semaines!$L$2:$L$523,0)))))))))))))</f>
        <v/>
      </c>
      <c r="GH12" s="120" t="str">
        <f>IF(Tableau!$AE12="","",IF(Tableau!GF12="","",Tableau!$AE12))</f>
        <v/>
      </c>
      <c r="GJ12" s="118" t="str">
        <f t="shared" ref="GJ12:GJ14" si="61">IF(GC12="",IF(GA12="","",GA12+1),GC12+1)</f>
        <v/>
      </c>
      <c r="GK12" s="119" t="str">
        <f t="shared" ref="GK12:GK16" si="62">$AE12</f>
        <v/>
      </c>
      <c r="GL12" s="121" t="str">
        <f t="array" ref="GL12">IF(OR(Tableau!GJ12="",Tableau!GK12=""),"",IF($AE12=2013,INDEX(Semaines!$M$2:$M$523,MATCH(Tableau!GJ12&amp;Tableau!GK12,Semaines!$K$2:$K$523&amp;Semaines!$L$2:$L$523,0)),IF($AE12=2014,INDEX(Semaines!$N$2:$N$523,MATCH(Tableau!GJ12&amp;Tableau!GK12,Semaines!$K$2:$K$523&amp;Semaines!$L$2:$L$523,0)),IF($AE12=2015,INDEX(Semaines!$O$2:$O$523,MATCH(Tableau!GJ12&amp;Tableau!GK12,Semaines!$K$2:$K$523&amp;Semaines!$L$2:$L$523,0)),IF($AE12=2016,INDEX(Semaines!$P$2:$P$523,MATCH(Tableau!GJ12&amp;Tableau!GK12,Semaines!$K$2:$K$523&amp;Semaines!$L$2:$L$523,0)),IF($AE12=2017,INDEX(Semaines!$Q$2:$Q$523,MATCH(Tableau!GJ12&amp;Tableau!GK12,Semaines!$K$2:$K$523&amp;Semaines!$L$2:$L$523,0)),IF($AE12=2018,INDEX(Semaines!$R$2:$R$523,MATCH(Tableau!GJ12&amp;Tableau!GK12,Semaines!$K$2:$K$523&amp;Semaines!$L$2:$L$523,0)),IF($AE12=2019,INDEX(Semaines!$S$2:$S$523,MATCH(Tableau!GJ12&amp;Tableau!GK12,Semaines!$K$2:$K$523&amp;Semaines!$L$2:$L$523,0)),IF($AE12=2020,INDEX(Semaines!$T$2:$T$523,MATCH(Tableau!GJ12&amp;Tableau!GK12,Semaines!$K$2:$K$523&amp;Semaines!$L$2:$L$523,0)),IF($AE12=2021,INDEX(Semaines!$U$2:$U$523,MATCH(Tableau!GJ12&amp;Tableau!GK12,Semaines!$K$2:$K$523&amp;Semaines!$L$2:$L$523,0)),IF($AE12=2022,INDEX(Semaines!$V$2:$V$523,MATCH(Tableau!GJ12&amp;Tableau!GK12,Semaines!$K$2:$K$523&amp;Semaines!$L$2:$L$523,0)))))))))))))</f>
        <v/>
      </c>
      <c r="GM12" s="120" t="str">
        <f>IF(Tableau!$AE12="","",IF(Tableau!GK12="","",Tableau!$AE12))</f>
        <v/>
      </c>
      <c r="GN12" s="118" t="str">
        <f t="shared" ref="GN12:GN14" si="63">IF(GL12="",IF(GJ12="","",GJ12+1),GL12+1)</f>
        <v/>
      </c>
      <c r="GO12" s="119" t="str">
        <f t="shared" ref="GO12:GO16" si="64">$AE12</f>
        <v/>
      </c>
      <c r="GP12" s="121" t="str">
        <f t="array" ref="GP12">IF(OR(Tableau!GN12="",Tableau!GO12=""),"",IF($AE12=2013,INDEX(Semaines!$M$2:$M$523,MATCH(Tableau!GN12&amp;Tableau!GO12,Semaines!$K$2:$K$523&amp;Semaines!$L$2:$L$523,0)),IF($AE12=2014,INDEX(Semaines!$N$2:$N$523,MATCH(Tableau!GN12&amp;Tableau!GO12,Semaines!$K$2:$K$523&amp;Semaines!$L$2:$L$523,0)),IF($AE12=2015,INDEX(Semaines!$O$2:$O$523,MATCH(Tableau!GN12&amp;Tableau!GO12,Semaines!$K$2:$K$523&amp;Semaines!$L$2:$L$523,0)),IF($AE12=2016,INDEX(Semaines!$P$2:$P$523,MATCH(Tableau!GN12&amp;Tableau!GO12,Semaines!$K$2:$K$523&amp;Semaines!$L$2:$L$523,0)),IF($AE12=2017,INDEX(Semaines!$Q$2:$Q$523,MATCH(Tableau!GN12&amp;Tableau!GO12,Semaines!$K$2:$K$523&amp;Semaines!$L$2:$L$523,0)),IF($AE12=2018,INDEX(Semaines!$R$2:$R$523,MATCH(Tableau!GN12&amp;Tableau!GO12,Semaines!$K$2:$K$523&amp;Semaines!$L$2:$L$523,0)),IF($AE12=2019,INDEX(Semaines!$S$2:$S$523,MATCH(Tableau!GN12&amp;Tableau!GO12,Semaines!$K$2:$K$523&amp;Semaines!$L$2:$L$523,0)),IF($AE12=2020,INDEX(Semaines!$T$2:$T$523,MATCH(Tableau!GN12&amp;Tableau!GO12,Semaines!$K$2:$K$523&amp;Semaines!$L$2:$L$523,0)),IF($AE12=2021,INDEX(Semaines!$U$2:$U$523,MATCH(Tableau!GN12&amp;Tableau!GO12,Semaines!$K$2:$K$523&amp;Semaines!$L$2:$L$523,0)),IF($AE12=2022,INDEX(Semaines!$V$2:$V$523,MATCH(Tableau!GN12&amp;Tableau!GO12,Semaines!$K$2:$K$523&amp;Semaines!$L$2:$L$523,0)))))))))))))</f>
        <v/>
      </c>
      <c r="GQ12" s="120" t="str">
        <f>IF(Tableau!$AE12="","",IF(Tableau!GO12="","",Tableau!$AE12))</f>
        <v/>
      </c>
      <c r="GR12" s="112"/>
      <c r="GS12" s="114"/>
      <c r="GT12" s="114"/>
      <c r="GU12" s="107"/>
      <c r="GV12" s="114"/>
      <c r="GW12" s="107"/>
      <c r="GX12" s="118" t="str">
        <f t="shared" ref="GX12:GX14" si="65">IF(GL12="",IF(GJ12="","",GJ12+2),GL12+2)</f>
        <v/>
      </c>
      <c r="GY12" s="119" t="str">
        <f t="shared" ref="GY12:GY16" si="66">$AE12</f>
        <v/>
      </c>
      <c r="GZ12" s="121" t="str">
        <f t="array" ref="GZ12">IF(OR(Tableau!GX12="",Tableau!GY12=""),"",IF($AE12=2013,INDEX(Semaines!$M$2:$M$523,MATCH(Tableau!GX12&amp;Tableau!GY12,Semaines!$K$2:$K$523&amp;Semaines!$L$2:$L$523,0)),IF($AE12=2014,INDEX(Semaines!$N$2:$N$523,MATCH(Tableau!GX12&amp;Tableau!GY12,Semaines!$K$2:$K$523&amp;Semaines!$L$2:$L$523,0)),IF($AE12=2015,INDEX(Semaines!$O$2:$O$523,MATCH(Tableau!GX12&amp;Tableau!GY12,Semaines!$K$2:$K$523&amp;Semaines!$L$2:$L$523,0)),IF($AE12=2016,INDEX(Semaines!$P$2:$P$523,MATCH(Tableau!GX12&amp;Tableau!GY12,Semaines!$K$2:$K$523&amp;Semaines!$L$2:$L$523,0)),IF($AE12=2017,INDEX(Semaines!$Q$2:$Q$523,MATCH(Tableau!GX12&amp;Tableau!GY12,Semaines!$K$2:$K$523&amp;Semaines!$L$2:$L$523,0)),IF($AE12=2018,INDEX(Semaines!$R$2:$R$523,MATCH(Tableau!GX12&amp;Tableau!GY12,Semaines!$K$2:$K$523&amp;Semaines!$L$2:$L$523,0)),IF($AE12=2019,INDEX(Semaines!$S$2:$S$523,MATCH(Tableau!GX12&amp;Tableau!GY12,Semaines!$K$2:$K$523&amp;Semaines!$L$2:$L$523,0)),IF($AE12=2020,INDEX(Semaines!$T$2:$T$523,MATCH(Tableau!GX12&amp;Tableau!GY12,Semaines!$K$2:$K$523&amp;Semaines!$L$2:$L$523,0)),IF($AE12=2021,INDEX(Semaines!$U$2:$U$523,MATCH(Tableau!GX12&amp;Tableau!GY12,Semaines!$K$2:$K$523&amp;Semaines!$L$2:$L$523,0)),IF($AE12=2022,INDEX(Semaines!$V$2:$V$523,MATCH(Tableau!GX12&amp;Tableau!GY12,Semaines!$K$2:$K$523&amp;Semaines!$L$2:$L$523,0)))))))))))))</f>
        <v/>
      </c>
      <c r="HA12" s="120" t="str">
        <f>IF(Tableau!$AE12="","",IF(Tableau!GY12="","",Tableau!$AE12))</f>
        <v/>
      </c>
      <c r="HC12" s="100"/>
      <c r="HD12" s="101"/>
      <c r="HE12" s="111"/>
      <c r="HF12" s="107"/>
      <c r="HH12" s="118" t="str">
        <f t="shared" ref="HH12:HH14" si="67">IF(GL12="",IF(GJ12="","",GJ12+3),GL12+3)</f>
        <v/>
      </c>
      <c r="HI12" s="119" t="str">
        <f t="shared" ref="HI12:HI16" si="68">$AE12</f>
        <v/>
      </c>
      <c r="HJ12" s="121" t="str">
        <f t="array" ref="HJ12">IF(OR(Tableau!HH12="",Tableau!HI12=""),"",IF($AE12=2013,INDEX(Semaines!$M$2:$M$523,MATCH(Tableau!HH12&amp;Tableau!HI12,Semaines!$K$2:$K$523&amp;Semaines!$L$2:$L$523,0)),IF($AE12=2014,INDEX(Semaines!$N$2:$N$523,MATCH(Tableau!HH12&amp;Tableau!HI12,Semaines!$K$2:$K$523&amp;Semaines!$L$2:$L$523,0)),IF($AE12=2015,INDEX(Semaines!$O$2:$O$523,MATCH(Tableau!HH12&amp;Tableau!HI12,Semaines!$K$2:$K$523&amp;Semaines!$L$2:$L$523,0)),IF($AE12=2016,INDEX(Semaines!$P$2:$P$523,MATCH(Tableau!HH12&amp;Tableau!HI12,Semaines!$K$2:$K$523&amp;Semaines!$L$2:$L$523,0)),IF($AE12=2017,INDEX(Semaines!$Q$2:$Q$523,MATCH(Tableau!HH12&amp;Tableau!HI12,Semaines!$K$2:$K$523&amp;Semaines!$L$2:$L$523,0)),IF($AE12=2018,INDEX(Semaines!$R$2:$R$523,MATCH(Tableau!HH12&amp;Tableau!HI12,Semaines!$K$2:$K$523&amp;Semaines!$L$2:$L$523,0)),IF($AE12=2019,INDEX(Semaines!$S$2:$S$523,MATCH(Tableau!HH12&amp;Tableau!HI12,Semaines!$K$2:$K$523&amp;Semaines!$L$2:$L$523,0)),IF($AE12=2020,INDEX(Semaines!$T$2:$T$523,MATCH(Tableau!HH12&amp;Tableau!HI12,Semaines!$K$2:$K$523&amp;Semaines!$L$2:$L$523,0)),IF($AE12=2021,INDEX(Semaines!$U$2:$U$523,MATCH(Tableau!HH12&amp;Tableau!HI12,Semaines!$K$2:$K$523&amp;Semaines!$L$2:$L$523,0)),IF($AE12=2022,INDEX(Semaines!$V$2:$V$523,MATCH(Tableau!HH12&amp;Tableau!HI12,Semaines!$K$2:$K$523&amp;Semaines!$L$2:$L$523,0)))))))))))))</f>
        <v/>
      </c>
      <c r="HK12" s="120" t="str">
        <f>IF(Tableau!$AE12="","",IF(Tableau!HI12="","",Tableau!$AE12))</f>
        <v/>
      </c>
      <c r="HL12" s="121" t="str">
        <f t="array" ref="HL12">IF(OR(Tableau!HJ12="",Tableau!HK12=""),"",IF($AE12=2013,INDEX(Semaines!$M$2:$M$523,MATCH(Tableau!HJ12&amp;Tableau!HK12,Semaines!$K$2:$K$523&amp;Semaines!$L$2:$L$523,0)),IF($AE12=2014,INDEX(Semaines!$N$2:$N$523,MATCH(Tableau!HJ12&amp;Tableau!HK12,Semaines!$K$2:$K$523&amp;Semaines!$L$2:$L$523,0)),IF($AE12=2015,INDEX(Semaines!$O$2:$O$523,MATCH(Tableau!HJ12&amp;Tableau!HK12,Semaines!$K$2:$K$523&amp;Semaines!$L$2:$L$523,0)),IF($AE12=2016,INDEX(Semaines!$P$2:$P$523,MATCH(Tableau!HJ12&amp;Tableau!HK12,Semaines!$K$2:$K$523&amp;Semaines!$L$2:$L$523,0)),IF($AE12=2017,INDEX(Semaines!$Q$2:$Q$523,MATCH(Tableau!HJ12&amp;Tableau!HK12,Semaines!$K$2:$K$523&amp;Semaines!$L$2:$L$523,0)),IF($AE12=2018,INDEX(Semaines!$R$2:$R$523,MATCH(Tableau!HJ12&amp;Tableau!HK12,Semaines!$K$2:$K$523&amp;Semaines!$L$2:$L$523,0)),IF($AE12=2019,INDEX(Semaines!$S$2:$S$523,MATCH(Tableau!HJ12&amp;Tableau!HK12,Semaines!$K$2:$K$523&amp;Semaines!$L$2:$L$523,0)),IF($AE12=2020,INDEX(Semaines!$T$2:$T$523,MATCH(Tableau!HJ12&amp;Tableau!HK12,Semaines!$K$2:$K$523&amp;Semaines!$L$2:$L$523,0)),IF($AE12=2021,INDEX(Semaines!$U$2:$U$523,MATCH(Tableau!HJ12&amp;Tableau!HK12,Semaines!$K$2:$K$523&amp;Semaines!$L$2:$L$523,0)),IF($AE12=2022,INDEX(Semaines!$V$2:$V$523,MATCH(Tableau!HJ12&amp;Tableau!HK12,Semaines!$K$2:$K$523&amp;Semaines!$L$2:$L$523,0)))))))))))))</f>
        <v/>
      </c>
      <c r="HM12" s="120" t="str">
        <f>IF(Tableau!$AE12="","",IF(Tableau!HK12="","",Tableau!$AE12))</f>
        <v/>
      </c>
      <c r="HN12" s="118" t="str">
        <f t="shared" ref="HN12:HN14" si="69">IF(HJ12="",IF(HH12="","",HH12+1),HJ12+1)</f>
        <v/>
      </c>
      <c r="HO12" s="119" t="str">
        <f t="shared" ref="HO12:HO16" si="70">$AE12</f>
        <v/>
      </c>
      <c r="HP12" s="121" t="str">
        <f t="array" ref="HP12">IF(OR(Tableau!HN12="",Tableau!HO12=""),"",IF($AE12=2013,INDEX(Semaines!$M$2:$M$523,MATCH(Tableau!HN12&amp;Tableau!HO12,Semaines!$K$2:$K$523&amp;Semaines!$L$2:$L$523,0)),IF($AE12=2014,INDEX(Semaines!$N$2:$N$523,MATCH(Tableau!HN12&amp;Tableau!HO12,Semaines!$K$2:$K$523&amp;Semaines!$L$2:$L$523,0)),IF($AE12=2015,INDEX(Semaines!$O$2:$O$523,MATCH(Tableau!HN12&amp;Tableau!HO12,Semaines!$K$2:$K$523&amp;Semaines!$L$2:$L$523,0)),IF($AE12=2016,INDEX(Semaines!$P$2:$P$523,MATCH(Tableau!HN12&amp;Tableau!HO12,Semaines!$K$2:$K$523&amp;Semaines!$L$2:$L$523,0)),IF($AE12=2017,INDEX(Semaines!$Q$2:$Q$523,MATCH(Tableau!HN12&amp;Tableau!HO12,Semaines!$K$2:$K$523&amp;Semaines!$L$2:$L$523,0)),IF($AE12=2018,INDEX(Semaines!$R$2:$R$523,MATCH(Tableau!HN12&amp;Tableau!HO12,Semaines!$K$2:$K$523&amp;Semaines!$L$2:$L$523,0)),IF($AE12=2019,INDEX(Semaines!$S$2:$S$523,MATCH(Tableau!HN12&amp;Tableau!HO12,Semaines!$K$2:$K$523&amp;Semaines!$L$2:$L$523,0)),IF($AE12=2020,INDEX(Semaines!$T$2:$T$523,MATCH(Tableau!HN12&amp;Tableau!HO12,Semaines!$K$2:$K$523&amp;Semaines!$L$2:$L$523,0)),IF($AE12=2021,INDEX(Semaines!$U$2:$U$523,MATCH(Tableau!HN12&amp;Tableau!HO12,Semaines!$K$2:$K$523&amp;Semaines!$L$2:$L$523,0)),IF($AE12=2022,INDEX(Semaines!$V$2:$V$523,MATCH(Tableau!HN12&amp;Tableau!HO12,Semaines!$K$2:$K$523&amp;Semaines!$L$2:$L$523,0)))))))))))))</f>
        <v/>
      </c>
      <c r="HQ12" s="120" t="str">
        <f>IF(Tableau!$AE12="","",IF(Tableau!HO12="","",Tableau!$AE12))</f>
        <v/>
      </c>
      <c r="HR12" s="112"/>
      <c r="HS12" s="114"/>
      <c r="HT12" s="114"/>
      <c r="HU12" s="107"/>
      <c r="HV12" s="115"/>
      <c r="HW12" s="99"/>
      <c r="HX12" s="99"/>
      <c r="HY12" s="99"/>
      <c r="HZ12" s="99"/>
      <c r="IA12" s="118" t="str">
        <f t="shared" ref="IA12:IA14" si="71">IF(HP12="",IF(HN12="","",HN12+1),HP12+1)</f>
        <v/>
      </c>
      <c r="IB12" s="119" t="str">
        <f t="shared" ref="IB12:IB16" si="72">$AE12</f>
        <v/>
      </c>
      <c r="IC12" s="121" t="str">
        <f t="array" ref="IC12">IF(OR(Tableau!IA12="",Tableau!IB12=""),"",IF($AE12=2013,INDEX(Semaines!$M$2:$M$523,MATCH(Tableau!IA12&amp;Tableau!IB12,Semaines!$K$2:$K$523&amp;Semaines!$L$2:$L$523,0)),IF($AE12=2014,INDEX(Semaines!$N$2:$N$523,MATCH(Tableau!IA12&amp;Tableau!IB12,Semaines!$K$2:$K$523&amp;Semaines!$L$2:$L$523,0)),IF($AE12=2015,INDEX(Semaines!$O$2:$O$523,MATCH(Tableau!IA12&amp;Tableau!IB12,Semaines!$K$2:$K$523&amp;Semaines!$L$2:$L$523,0)),IF($AE12=2016,INDEX(Semaines!$P$2:$P$523,MATCH(Tableau!IA12&amp;Tableau!IB12,Semaines!$K$2:$K$523&amp;Semaines!$L$2:$L$523,0)),IF($AE12=2017,INDEX(Semaines!$Q$2:$Q$523,MATCH(Tableau!IA12&amp;Tableau!IB12,Semaines!$K$2:$K$523&amp;Semaines!$L$2:$L$523,0)),IF($AE12=2018,INDEX(Semaines!$R$2:$R$523,MATCH(Tableau!IA12&amp;Tableau!IB12,Semaines!$K$2:$K$523&amp;Semaines!$L$2:$L$523,0)),IF($AE12=2019,INDEX(Semaines!$S$2:$S$523,MATCH(Tableau!IA12&amp;Tableau!IB12,Semaines!$K$2:$K$523&amp;Semaines!$L$2:$L$523,0)),IF($AE12=2020,INDEX(Semaines!$T$2:$T$523,MATCH(Tableau!IA12&amp;Tableau!IB12,Semaines!$K$2:$K$523&amp;Semaines!$L$2:$L$523,0)),IF($AE12=2021,INDEX(Semaines!$U$2:$U$523,MATCH(Tableau!IA12&amp;Tableau!IB12,Semaines!$K$2:$K$523&amp;Semaines!$L$2:$L$523,0)),IF($AE12=2022,INDEX(Semaines!$V$2:$V$523,MATCH(Tableau!IA12&amp;Tableau!IB12,Semaines!$K$2:$K$523&amp;Semaines!$L$2:$L$523,0)))))))))))))</f>
        <v/>
      </c>
      <c r="ID12" s="120" t="str">
        <f>IF(Tableau!$AE12="","",IF(Tableau!IB12="","",Tableau!$AE12))</f>
        <v/>
      </c>
      <c r="IE12" s="118" t="str">
        <f t="shared" ref="IE12:IE14" si="73">IF(HP12="",IF(HN12="","",HN12+1),HP12+1)</f>
        <v/>
      </c>
      <c r="IF12" s="119" t="str">
        <f t="shared" ref="IF12:IF16" si="74">$AE12</f>
        <v/>
      </c>
      <c r="IG12" s="121" t="str">
        <f t="array" ref="IG12">IF(OR(Tableau!IE12="",Tableau!IF12=""),"",IF($AE12=2013,INDEX(Semaines!$M$2:$M$523,MATCH(Tableau!IE12&amp;Tableau!IF12,Semaines!$K$2:$K$523&amp;Semaines!$L$2:$L$523,0)),IF($AE12=2014,INDEX(Semaines!$N$2:$N$523,MATCH(Tableau!IE12&amp;Tableau!IF12,Semaines!$K$2:$K$523&amp;Semaines!$L$2:$L$523,0)),IF($AE12=2015,INDEX(Semaines!$O$2:$O$523,MATCH(Tableau!IE12&amp;Tableau!IF12,Semaines!$K$2:$K$523&amp;Semaines!$L$2:$L$523,0)),IF($AE12=2016,INDEX(Semaines!$P$2:$P$523,MATCH(Tableau!IE12&amp;Tableau!IF12,Semaines!$K$2:$K$523&amp;Semaines!$L$2:$L$523,0)),IF($AE12=2017,INDEX(Semaines!$Q$2:$Q$523,MATCH(Tableau!IE12&amp;Tableau!IF12,Semaines!$K$2:$K$523&amp;Semaines!$L$2:$L$523,0)),IF($AE12=2018,INDEX(Semaines!$R$2:$R$523,MATCH(Tableau!IE12&amp;Tableau!IF12,Semaines!$K$2:$K$523&amp;Semaines!$L$2:$L$523,0)),IF($AE12=2019,INDEX(Semaines!$S$2:$S$523,MATCH(Tableau!IE12&amp;Tableau!IF12,Semaines!$K$2:$K$523&amp;Semaines!$L$2:$L$523,0)),IF($AE12=2020,INDEX(Semaines!$T$2:$T$523,MATCH(Tableau!IE12&amp;Tableau!IF12,Semaines!$K$2:$K$523&amp;Semaines!$L$2:$L$523,0)),IF($AE12=2021,INDEX(Semaines!$U$2:$U$523,MATCH(Tableau!IE12&amp;Tableau!IF12,Semaines!$K$2:$K$523&amp;Semaines!$L$2:$L$523,0)),IF($AE12=2022,INDEX(Semaines!$V$2:$V$523,MATCH(Tableau!IE12&amp;Tableau!IF12,Semaines!$K$2:$K$523&amp;Semaines!$L$2:$L$523,0)))))))))))))</f>
        <v/>
      </c>
      <c r="IH12" s="120" t="str">
        <f>IF(Tableau!$AE12="","",IF(Tableau!IF12="","",Tableau!$AE12))</f>
        <v/>
      </c>
      <c r="II12" s="130" t="str">
        <f>IF(Import!AY2=0,"",Import!AY2)</f>
        <v/>
      </c>
      <c r="IJ12" s="118" t="str">
        <f t="shared" ref="IJ12:IJ14" si="75">IF(II12="",IF(IG12="",IF(IE12="","",IE12+1),IG12+1),_xlfn.ISOWEEKNUM(II12))</f>
        <v/>
      </c>
      <c r="IK12" s="119" t="str">
        <f t="shared" ref="IK12:IK14" si="76">IF(II12="",IF(IH12="",IF(IF12="","",IF12),IH12),(IF(AND(MONTH(II12)=12,_xlfn.ISOWEEKNUM(II12)=1),YEAR(II12)+1,YEAR(II12))))</f>
        <v/>
      </c>
      <c r="IL12" s="121" t="str">
        <f>IF(Tableau!IJ12="","",Tableau!IJ12)</f>
        <v/>
      </c>
      <c r="IM12" s="120" t="str">
        <f>IF(Tableau!IK12="","",Tableau!IK12)</f>
        <v/>
      </c>
      <c r="IO12" s="118" t="str">
        <f t="shared" ref="IO12:IO14" si="77">IF(IG12="",IF(IE12="","",IE12+1),IG12+1)</f>
        <v/>
      </c>
      <c r="IP12" s="119" t="str">
        <f t="shared" ref="IP12:IP46" si="78">$AE12</f>
        <v/>
      </c>
      <c r="IQ12" s="121" t="str">
        <f t="array" ref="IQ12">IF(OR(Tableau!IO12="",Tableau!IP12=""),"",IF($AE12=2013,INDEX(Semaines!$M$2:$M$523,MATCH(Tableau!IO12&amp;Tableau!IP12,Semaines!$K$2:$K$523&amp;Semaines!$L$2:$L$523,0)),IF($AE12=2014,INDEX(Semaines!$N$2:$N$523,MATCH(Tableau!IO12&amp;Tableau!IP12,Semaines!$K$2:$K$523&amp;Semaines!$L$2:$L$523,0)),IF($AE12=2015,INDEX(Semaines!$O$2:$O$523,MATCH(Tableau!IO12&amp;Tableau!IP12,Semaines!$K$2:$K$523&amp;Semaines!$L$2:$L$523,0)),IF($AE12=2016,INDEX(Semaines!$P$2:$P$523,MATCH(Tableau!IO12&amp;Tableau!IP12,Semaines!$K$2:$K$523&amp;Semaines!$L$2:$L$523,0)),IF($AE12=2017,INDEX(Semaines!$Q$2:$Q$523,MATCH(Tableau!IO12&amp;Tableau!IP12,Semaines!$K$2:$K$523&amp;Semaines!$L$2:$L$523,0)),IF($AE12=2018,INDEX(Semaines!$R$2:$R$523,MATCH(Tableau!IO12&amp;Tableau!IP12,Semaines!$K$2:$K$523&amp;Semaines!$L$2:$L$523,0)),IF($AE12=2019,INDEX(Semaines!$S$2:$S$523,MATCH(Tableau!IO12&amp;Tableau!IP12,Semaines!$K$2:$K$523&amp;Semaines!$L$2:$L$523,0)),IF($AE12=2020,INDEX(Semaines!$T$2:$T$523,MATCH(Tableau!IO12&amp;Tableau!IP12,Semaines!$K$2:$K$523&amp;Semaines!$L$2:$L$523,0)),IF($AE12=2021,INDEX(Semaines!$U$2:$U$523,MATCH(Tableau!IO12&amp;Tableau!IP12,Semaines!$K$2:$K$523&amp;Semaines!$L$2:$L$523,0)),IF($AE12=2022,INDEX(Semaines!$V$2:$V$523,MATCH(Tableau!IO12&amp;Tableau!IP12,Semaines!$K$2:$K$523&amp;Semaines!$L$2:$L$523,0)))))))))))))</f>
        <v/>
      </c>
      <c r="IR12" s="120" t="str">
        <f>IF(Tableau!$AE12="","",IF(Tableau!IP12="","",Tableau!$AE12))</f>
        <v/>
      </c>
      <c r="IS12" s="118" t="str">
        <f t="shared" ref="IS12:IS14" si="79">IF(IQ12="",IF(IO12="","",IO12+1),IQ12+1)</f>
        <v/>
      </c>
      <c r="IT12" s="119" t="str">
        <f t="shared" ref="IT12:IT46" si="80">$AE12</f>
        <v/>
      </c>
      <c r="IU12" s="121" t="str">
        <f t="array" ref="IU12">IF(OR(Tableau!IS12="",Tableau!IT12=""),"",IF($AE12=2013,INDEX(Semaines!$M$2:$M$523,MATCH(Tableau!IS12&amp;Tableau!IT12,Semaines!$K$2:$K$523&amp;Semaines!$L$2:$L$523,0)),IF($AE12=2014,INDEX(Semaines!$N$2:$N$523,MATCH(Tableau!IS12&amp;Tableau!IT12,Semaines!$K$2:$K$523&amp;Semaines!$L$2:$L$523,0)),IF($AE12=2015,INDEX(Semaines!$O$2:$O$523,MATCH(Tableau!IS12&amp;Tableau!IT12,Semaines!$K$2:$K$523&amp;Semaines!$L$2:$L$523,0)),IF($AE12=2016,INDEX(Semaines!$P$2:$P$523,MATCH(Tableau!IS12&amp;Tableau!IT12,Semaines!$K$2:$K$523&amp;Semaines!$L$2:$L$523,0)),IF($AE12=2017,INDEX(Semaines!$Q$2:$Q$523,MATCH(Tableau!IS12&amp;Tableau!IT12,Semaines!$K$2:$K$523&amp;Semaines!$L$2:$L$523,0)),IF($AE12=2018,INDEX(Semaines!$R$2:$R$523,MATCH(Tableau!IS12&amp;Tableau!IT12,Semaines!$K$2:$K$523&amp;Semaines!$L$2:$L$523,0)),IF($AE12=2019,INDEX(Semaines!$S$2:$S$523,MATCH(Tableau!IS12&amp;Tableau!IT12,Semaines!$K$2:$K$523&amp;Semaines!$L$2:$L$523,0)),IF($AE12=2020,INDEX(Semaines!$T$2:$T$523,MATCH(Tableau!IS12&amp;Tableau!IT12,Semaines!$K$2:$K$523&amp;Semaines!$L$2:$L$523,0)),IF($AE12=2021,INDEX(Semaines!$U$2:$U$523,MATCH(Tableau!IS12&amp;Tableau!IT12,Semaines!$K$2:$K$523&amp;Semaines!$L$2:$L$523,0)),IF($AE12=2022,INDEX(Semaines!$V$2:$V$523,MATCH(Tableau!IS12&amp;Tableau!IT12,Semaines!$K$2:$K$523&amp;Semaines!$L$2:$L$523,0)))))))))))))</f>
        <v/>
      </c>
      <c r="IV12" s="120" t="str">
        <f>IF(Tableau!$AE12="","",IF(Tableau!IT12="","",Tableau!$AE12))</f>
        <v/>
      </c>
      <c r="IW12" s="99"/>
      <c r="IX12" s="99"/>
      <c r="IY12" s="99"/>
      <c r="IZ12" s="99"/>
      <c r="JA12" s="118" t="str">
        <f t="shared" ref="JA12:JA14" si="81">IF(IG12="",IF(IE12="","",IE12+2),IG12+2)</f>
        <v/>
      </c>
      <c r="JB12" s="119" t="str">
        <f t="shared" ref="JB12:JB46" si="82">$AE12</f>
        <v/>
      </c>
      <c r="JC12" s="121" t="str">
        <f t="array" ref="JC12">IF(OR(Tableau!JA12="",Tableau!JB12=""),"",IF($AE12=2013,INDEX(Semaines!$M$2:$M$523,MATCH(Tableau!JA12&amp;Tableau!JB12,Semaines!$K$2:$K$523&amp;Semaines!$L$2:$L$523,0)),IF($AE12=2014,INDEX(Semaines!$N$2:$N$523,MATCH(Tableau!JA12&amp;Tableau!JB12,Semaines!$K$2:$K$523&amp;Semaines!$L$2:$L$523,0)),IF($AE12=2015,INDEX(Semaines!$O$2:$O$523,MATCH(Tableau!JA12&amp;Tableau!JB12,Semaines!$K$2:$K$523&amp;Semaines!$L$2:$L$523,0)),IF($AE12=2016,INDEX(Semaines!$P$2:$P$523,MATCH(Tableau!JA12&amp;Tableau!JB12,Semaines!$K$2:$K$523&amp;Semaines!$L$2:$L$523,0)),IF($AE12=2017,INDEX(Semaines!$Q$2:$Q$523,MATCH(Tableau!JA12&amp;Tableau!JB12,Semaines!$K$2:$K$523&amp;Semaines!$L$2:$L$523,0)),IF($AE12=2018,INDEX(Semaines!$R$2:$R$523,MATCH(Tableau!JA12&amp;Tableau!JB12,Semaines!$K$2:$K$523&amp;Semaines!$L$2:$L$523,0)),IF($AE12=2019,INDEX(Semaines!$S$2:$S$523,MATCH(Tableau!JA12&amp;Tableau!JB12,Semaines!$K$2:$K$523&amp;Semaines!$L$2:$L$523,0)),IF($AE12=2020,INDEX(Semaines!$T$2:$T$523,MATCH(Tableau!JA12&amp;Tableau!JB12,Semaines!$K$2:$K$523&amp;Semaines!$L$2:$L$523,0)),IF($AE12=2021,INDEX(Semaines!$U$2:$U$523,MATCH(Tableau!JA12&amp;Tableau!JB12,Semaines!$K$2:$K$523&amp;Semaines!$L$2:$L$523,0)),IF($AE12=2022,INDEX(Semaines!$V$2:$V$523,MATCH(Tableau!JA12&amp;Tableau!JB12,Semaines!$K$2:$K$523&amp;Semaines!$L$2:$L$523,0)))))))))))))</f>
        <v/>
      </c>
      <c r="JD12" s="120" t="str">
        <f>IF(Tableau!$AE12="","",IF(Tableau!JB12="","",Tableau!$AE12))</f>
        <v/>
      </c>
      <c r="JE12" s="112"/>
      <c r="JF12" s="114"/>
      <c r="JG12" s="114"/>
      <c r="JH12" s="107"/>
      <c r="JJ12" s="118" t="str">
        <f t="shared" ref="JJ12:JJ14" si="83">IF(JP12="",IF(JN12="","",JN12-1),JP12-1)</f>
        <v/>
      </c>
      <c r="JK12" s="119" t="str">
        <f t="shared" ref="JK12:JK46" si="84">$AE12</f>
        <v/>
      </c>
      <c r="JL12" s="121" t="str">
        <f t="array" ref="JL12">IF(OR(Tableau!JJ12="",Tableau!JK12=""),"",IF($AE12=2013,INDEX(Semaines!$M$2:$M$523,MATCH(Tableau!JJ12&amp;Tableau!JK12,Semaines!$K$2:$K$523&amp;Semaines!$L$2:$L$523,0)),IF($AE12=2014,INDEX(Semaines!$N$2:$N$523,MATCH(Tableau!JJ12&amp;Tableau!JK12,Semaines!$K$2:$K$523&amp;Semaines!$L$2:$L$523,0)),IF($AE12=2015,INDEX(Semaines!$O$2:$O$523,MATCH(Tableau!JJ12&amp;Tableau!JK12,Semaines!$K$2:$K$523&amp;Semaines!$L$2:$L$523,0)),IF($AE12=2016,INDEX(Semaines!$P$2:$P$523,MATCH(Tableau!JJ12&amp;Tableau!JK12,Semaines!$K$2:$K$523&amp;Semaines!$L$2:$L$523,0)),IF($AE12=2017,INDEX(Semaines!$Q$2:$Q$523,MATCH(Tableau!JJ12&amp;Tableau!JK12,Semaines!$K$2:$K$523&amp;Semaines!$L$2:$L$523,0)),IF($AE12=2018,INDEX(Semaines!$R$2:$R$523,MATCH(Tableau!JJ12&amp;Tableau!JK12,Semaines!$K$2:$K$523&amp;Semaines!$L$2:$L$523,0)),IF($AE12=2019,INDEX(Semaines!$S$2:$S$523,MATCH(Tableau!JJ12&amp;Tableau!JK12,Semaines!$K$2:$K$523&amp;Semaines!$L$2:$L$523,0)),IF($AE12=2020,INDEX(Semaines!$T$2:$T$523,MATCH(Tableau!JJ12&amp;Tableau!JK12,Semaines!$K$2:$K$523&amp;Semaines!$L$2:$L$523,0)),IF($AE12=2021,INDEX(Semaines!$U$2:$U$523,MATCH(Tableau!JJ12&amp;Tableau!JK12,Semaines!$K$2:$K$523&amp;Semaines!$L$2:$L$523,0)),IF($AE12=2022,INDEX(Semaines!$V$2:$V$523,MATCH(Tableau!JJ12&amp;Tableau!JK12,Semaines!$K$2:$K$523&amp;Semaines!$L$2:$L$523,0)))))))))))))</f>
        <v/>
      </c>
      <c r="JM12" s="120" t="str">
        <f>IF(Tableau!$AE12="","",IF(Tableau!JK12="","",Tableau!$AE12))</f>
        <v/>
      </c>
      <c r="JN12" s="118" t="str">
        <f t="shared" ref="JN12:JN14" si="85">IF(JC12="",IF(JA12="","",JA12+2),JC12+2)</f>
        <v/>
      </c>
      <c r="JO12" s="119" t="str">
        <f t="shared" ref="JO12:JO46" si="86">$AE12</f>
        <v/>
      </c>
      <c r="JP12" s="121" t="str">
        <f t="array" ref="JP12">IF(OR(Tableau!JN12="",Tableau!JO12=""),"",IF($AE12=2013,INDEX(Semaines!$M$2:$M$523,MATCH(Tableau!JN12&amp;Tableau!JO12,Semaines!$K$2:$K$523&amp;Semaines!$L$2:$L$523,0)),IF($AE12=2014,INDEX(Semaines!$N$2:$N$523,MATCH(Tableau!JN12&amp;Tableau!JO12,Semaines!$K$2:$K$523&amp;Semaines!$L$2:$L$523,0)),IF($AE12=2015,INDEX(Semaines!$O$2:$O$523,MATCH(Tableau!JN12&amp;Tableau!JO12,Semaines!$K$2:$K$523&amp;Semaines!$L$2:$L$523,0)),IF($AE12=2016,INDEX(Semaines!$P$2:$P$523,MATCH(Tableau!JN12&amp;Tableau!JO12,Semaines!$K$2:$K$523&amp;Semaines!$L$2:$L$523,0)),IF($AE12=2017,INDEX(Semaines!$Q$2:$Q$523,MATCH(Tableau!JN12&amp;Tableau!JO12,Semaines!$K$2:$K$523&amp;Semaines!$L$2:$L$523,0)),IF($AE12=2018,INDEX(Semaines!$R$2:$R$523,MATCH(Tableau!JN12&amp;Tableau!JO12,Semaines!$K$2:$K$523&amp;Semaines!$L$2:$L$523,0)),IF($AE12=2019,INDEX(Semaines!$S$2:$S$523,MATCH(Tableau!JN12&amp;Tableau!JO12,Semaines!$K$2:$K$523&amp;Semaines!$L$2:$L$523,0)),IF($AE12=2020,INDEX(Semaines!$T$2:$T$523,MATCH(Tableau!JN12&amp;Tableau!JO12,Semaines!$K$2:$K$523&amp;Semaines!$L$2:$L$523,0)),IF($AE12=2021,INDEX(Semaines!$U$2:$U$523,MATCH(Tableau!JN12&amp;Tableau!JO12,Semaines!$K$2:$K$523&amp;Semaines!$L$2:$L$523,0)),IF($AE12=2022,INDEX(Semaines!$V$2:$V$523,MATCH(Tableau!JN12&amp;Tableau!JO12,Semaines!$K$2:$K$523&amp;Semaines!$L$2:$L$523,0)))))))))))))</f>
        <v/>
      </c>
      <c r="JQ12" s="120" t="str">
        <f>IF(Tableau!$AE12="","",IF(Tableau!JO12="","",Tableau!$AE12))</f>
        <v/>
      </c>
      <c r="JR12" s="128" t="str">
        <f>IF(Import!BC2=0,"",Import!BC2)</f>
        <v/>
      </c>
      <c r="JS12" s="118" t="str">
        <f t="shared" ref="JS12:JS14" si="87">IF(JR12="",IF(JP12="",IF(JN12="","",JN12+1),JP12+1),_xlfn.ISOWEEKNUM(JR12))</f>
        <v/>
      </c>
      <c r="JT12" s="119" t="str">
        <f t="shared" ref="JT12:JT14" si="88">IF(JR12="",IF(JQ12="",IF(JO12="","",JO12),JQ12),(IF(AND(MONTH(JR12)=12,_xlfn.ISOWEEKNUM(JR12)=1),YEAR(JR12)+1,YEAR(JR12))))</f>
        <v/>
      </c>
      <c r="JU12" s="121" t="str">
        <f t="array" ref="JU12">IF(JR12="",JS12,IF($AE12="","",IF($AE12=2013,INDEX(Semaines!$M$2:$M$523,MATCH(JS12&amp;JT12,Semaines!$K$2:$K$523&amp;Semaines!$L$2:$L$523,0)),IF($AE12=2014,INDEX(Semaines!$N$2:$N$523,MATCH(JS12&amp;JT12,Semaines!$K$2:$K$523&amp;Semaines!$L$2:$L$523,0)),IF($AE12=2015,INDEX(Semaines!$O$2:$O$523,MATCH(JS12&amp;JT12,Semaines!$K$2:$K$523&amp;Semaines!$L$2:$L$523,0)),IF($AE12=2016,INDEX(Semaines!$P$2:$P$523,MATCH(JS12&amp;JT12,Semaines!$K$2:$K$523&amp;Semaines!$L$2:$L$523,0)),IF($AE12=2017,INDEX(Semaines!$Q$2:$Q$523,MATCH(JS12&amp;JT12,Semaines!$K$2:$K$523&amp;Semaines!$L$2:$L$523,0)),IF($AE12=2018,INDEX(Semaines!$R$2:$R$523,MATCH(JS12&amp;JT12,Semaines!$K$2:$K$523&amp;Semaines!$L$2:$L$523,0)),IF($AE12=2019,INDEX(Semaines!$S$2:$S$523,MATCH(JS12&amp;JT12,Semaines!$K$2:$K$523&amp;Semaines!$L$2:$L$523,0)),IF($AE12=2020,INDEX(Semaines!$T$2:$T$523,MATCH(JS12&amp;JT12,Semaines!$K$2:$K$523&amp;Semaines!$L$2:$L$523,0)),IF($AE12=2021,INDEX(Semaines!$U$2:$U$523,MATCH(JS12&amp;JT12,Semaines!$K$2:$K$523&amp;Semaines!$L$2:$L$523,0)),IF($AE12=2022,INDEX(Semaines!$V$2:$V$523,MATCH(JS12&amp;JT12,Semaines!$K$2:$K$523&amp;Semaines!$L$2:$L$523,0))))))))))))))</f>
        <v/>
      </c>
      <c r="JV12" s="119" t="str">
        <f t="shared" ref="JV12" si="89">$AE12</f>
        <v/>
      </c>
    </row>
    <row r="13" spans="1:282" x14ac:dyDescent="0.3">
      <c r="A13" s="61" t="str">
        <f>IF(Import!A3=0,"",Import!A3)</f>
        <v>2</v>
      </c>
      <c r="B13" s="38" t="str">
        <f>IF(Import!D3=0,"",Import!D3)</f>
        <v>2</v>
      </c>
      <c r="C13" s="38" t="str">
        <f>IF(Import!E3=0,"",Import!E3)</f>
        <v/>
      </c>
      <c r="D13" s="44" t="str">
        <f t="shared" si="0"/>
        <v/>
      </c>
      <c r="E13" s="38" t="str">
        <f>IF(Import!I3=0,"",Import!I3)</f>
        <v/>
      </c>
      <c r="F13" s="38" t="str">
        <f>IF(Import!J3="","",Import!J3)</f>
        <v/>
      </c>
      <c r="G13" s="38" t="str">
        <f>IF(Import!K3="","",Import!K3)</f>
        <v/>
      </c>
      <c r="H13" s="45" t="str">
        <f>IF(Import!L3=0,"",Import!L3)</f>
        <v>17</v>
      </c>
      <c r="I13" s="38" t="str">
        <f>IF(Import!N3=0,"",Import!N3)</f>
        <v/>
      </c>
      <c r="J13" s="37"/>
      <c r="K13" s="46">
        <f>IF(Import!O3=0,"",Import!O3)</f>
        <v>42710</v>
      </c>
      <c r="L13" s="46" t="str">
        <f>IF(Import!P3=0,"",Import!P3)</f>
        <v/>
      </c>
      <c r="M13" s="60" t="str">
        <f>IF(L13&lt;&gt;"","Annulé",IF(Import!R3=0,"",Import!R3))</f>
        <v/>
      </c>
      <c r="N13" s="60">
        <f>IF(L13&lt;&gt;"","Annulé",IF(Import!S3=0,"",Import!S3))</f>
        <v>100000</v>
      </c>
      <c r="O13" s="60" t="str">
        <f>IF(N13="Annulé","Annulé",IF(Import!T3=0,"",Import!T3))</f>
        <v/>
      </c>
      <c r="P13" s="46">
        <f>IF(Import!U3=0,IF($L13&lt;&gt;"","Annulé",IF($K13="","","En attente")),Import!U3)</f>
        <v>42759</v>
      </c>
      <c r="Q13" s="46">
        <f>IF(Import!V3=0,IF($L13&lt;&gt;"","Annulé",IF($K13="","","En attente")),Import!V3)</f>
        <v>42808</v>
      </c>
      <c r="R13" s="46">
        <f>IF(Import!W3=0,IF($L13&lt;&gt;"","Annulé",IF($K13="","","En attente")),Import!W3)</f>
        <v>42771</v>
      </c>
      <c r="S13" s="46">
        <f>IF(Import!X3=0,IF($L13&lt;&gt;"","Annulé",IF($K13="","","En attente")),Import!X3)</f>
        <v>42837</v>
      </c>
      <c r="T13" s="46">
        <f>IF(Import!Y3=0,IF($L13&lt;&gt;"","Annulé",IF($K13="","","En attente")),Import!Y3)</f>
        <v>42838</v>
      </c>
      <c r="U13" s="46">
        <f>IF(Import!Z3=0,IF($L13&lt;&gt;"","Annulé",IF($K13="","","En attente")),Import!Z3)</f>
        <v>42886</v>
      </c>
      <c r="V13" s="130" t="str">
        <f>IF(Tableau!V13="","",Tableau!V13)</f>
        <v/>
      </c>
      <c r="W13" s="46">
        <f>IF($L13&lt;&gt;"","Annulé",IF(Import!AA3=0,IF(K13="","","Pas ouvert"),Import!AA3))</f>
        <v>42908</v>
      </c>
      <c r="X13" s="46">
        <f>IF($L13&lt;&gt;"","Annulé",IF(Import!AB3=0,IF($W13&lt;&gt;"",IF(W13="Pas ouvert","Pas ouvert","En cours"),""),Import!AB3))</f>
        <v>43259</v>
      </c>
      <c r="Y13" s="60" t="str">
        <f>IF($L13&lt;&gt;"","Annulé",IF(Import!AC3=0,"",Import!AC3))</f>
        <v/>
      </c>
      <c r="Z13" s="60" t="str">
        <f>IF($L13&lt;&gt;"","Annulé",IF(Import!AD3=0,"",Import!AD3))</f>
        <v/>
      </c>
      <c r="AA13" s="65">
        <f t="shared" ref="AA13:AA24" si="90">IFERROR(IF($W13="Annulé","Annulé",IF($W13="Pas ouvert",IF($V13="",IF($K13="","","Stock"),_xlfn.ISOWEEKNUM(V13)),_xlfn.ISOWEEKNUM(W13))),"")</f>
        <v>25</v>
      </c>
      <c r="AB13" s="129">
        <f>Tableau!AB13</f>
        <v>2017</v>
      </c>
      <c r="AC13" s="62"/>
      <c r="AD13" s="86">
        <f t="shared" ref="AD13" si="91">IF(OR(AA13="Annulé",AA13="Stock"),"",AA13)</f>
        <v>25</v>
      </c>
      <c r="AE13" s="85">
        <f t="shared" ref="AE13" si="92">AB13</f>
        <v>2017</v>
      </c>
      <c r="AF13" s="116">
        <f>IF(Import!AE3=0,"",Import!AE3)</f>
        <v>42908</v>
      </c>
      <c r="AG13" s="114"/>
      <c r="AH13" s="107"/>
      <c r="AJ13" s="118">
        <f t="shared" si="4"/>
        <v>26</v>
      </c>
      <c r="AK13" s="119">
        <f t="shared" si="5"/>
        <v>2017</v>
      </c>
      <c r="AL13" s="121" t="str">
        <f>IF(OR(Tableau!AL13="",Tableau!AM13=""),"",IF($AE13=2013,INDEX(Semaines!$M$2:$M$523,MATCH(Tableau!AL13&amp;Tableau!AM13,Semaines!$K$2:$K$523&amp;Semaines!$L$2:$L$523,0)),IF($AE13=2014,INDEX(Semaines!$N$2:$N$523,MATCH(Tableau!AL13&amp;Tableau!AM13,Semaines!$K$2:$K$523&amp;Semaines!$L$2:$L$523,0)),IF($AE13=2015,INDEX(Semaines!$O$2:$O$523,MATCH(Tableau!AL13&amp;Tableau!AM13,Semaines!$K$2:$K$523&amp;Semaines!$L$2:$L$523,0)),IF($AE13=2016,INDEX(Semaines!$P$2:$P$523,MATCH(Tableau!AL13&amp;Tableau!AM13,Semaines!$K$2:$K$523&amp;Semaines!$L$2:$L$523,0)),IF($AE13=2017,INDEX(Semaines!$Q$2:$Q$523,MATCH(Tableau!AL13&amp;Tableau!AM13,Semaines!$K$2:$K$523&amp;Semaines!$L$2:$L$523,0)),IF($AE13=2018,INDEX(Semaines!$R$2:$R$523,MATCH(Tableau!AL13&amp;Tableau!AM13,Semaines!$K$2:$K$523&amp;Semaines!$L$2:$L$523,0)),IF($AE13=2019,INDEX(Semaines!$S$2:$S$523,MATCH(Tableau!AL13&amp;Tableau!AM13,Semaines!$K$2:$K$523&amp;Semaines!$L$2:$L$523,0)),IF($AE13=2020,INDEX(Semaines!$T$2:$T$523,MATCH(Tableau!AL13&amp;Tableau!AM13,Semaines!$K$2:$K$523&amp;Semaines!$L$2:$L$523,0)),IF($AE13=2021,INDEX(Semaines!$U$2:$U$523,MATCH(Tableau!AL13&amp;Tableau!AM13,Semaines!$K$2:$K$523&amp;Semaines!$L$2:$L$523,0)),IF($AE13=2022,INDEX(Semaines!$V$2:$V$523,MATCH(Tableau!AL13&amp;Tableau!AM13,Semaines!$K$2:$K$523&amp;Semaines!$L$2:$L$523,0)))))))))))))</f>
        <v/>
      </c>
      <c r="AM13" s="120" t="str">
        <f>IF(Tableau!$AE13="","",IF(Tableau!AM13="","",Tableau!$AE13))</f>
        <v/>
      </c>
      <c r="AN13" s="128">
        <f>IF(Import!AI3=0,"",Import!AI3)</f>
        <v>42909</v>
      </c>
      <c r="AO13" s="118">
        <f t="shared" si="6"/>
        <v>25</v>
      </c>
      <c r="AP13" s="119">
        <f t="shared" si="7"/>
        <v>2017</v>
      </c>
      <c r="AQ13" s="121" t="str">
        <f>IF(Tableau!AQ13="","",Tableau!AQ13)</f>
        <v/>
      </c>
      <c r="AR13" s="120" t="str">
        <f>IF(Tableau!AR13="","",Tableau!AR13)</f>
        <v/>
      </c>
      <c r="AS13" s="112"/>
      <c r="AT13" s="107"/>
      <c r="AU13" s="99"/>
      <c r="AV13" s="99"/>
      <c r="AW13" s="118">
        <f t="shared" si="8"/>
        <v>27</v>
      </c>
      <c r="AX13" s="119">
        <f>$AE13</f>
        <v>2017</v>
      </c>
      <c r="AY13" s="121" t="str">
        <f t="array" ref="AY13">IF(OR(Tableau!AY13="",Tableau!AZ13=""),"",IF($AE13=2013,INDEX(Semaines!$M$2:$M$523,MATCH(Tableau!AY13&amp;Tableau!AZ13,Semaines!$K$2:$K$523&amp;Semaines!$L$2:$L$523,0)),IF($AE13=2014,INDEX(Semaines!$N$2:$N$523,MATCH(Tableau!AY13&amp;Tableau!AZ13,Semaines!$K$2:$K$523&amp;Semaines!$L$2:$L$523,0)),IF($AE13=2015,INDEX(Semaines!$O$2:$O$523,MATCH(Tableau!AY13&amp;Tableau!AZ13,Semaines!$K$2:$K$523&amp;Semaines!$L$2:$L$523,0)),IF($AE13=2016,INDEX(Semaines!$P$2:$P$523,MATCH(Tableau!AY13&amp;Tableau!AZ13,Semaines!$K$2:$K$523&amp;Semaines!$L$2:$L$523,0)),IF($AE13=2017,INDEX(Semaines!$Q$2:$Q$523,MATCH(Tableau!AY13&amp;Tableau!AZ13,Semaines!$K$2:$K$523&amp;Semaines!$L$2:$L$523,0)),IF($AE13=2018,INDEX(Semaines!$R$2:$R$523,MATCH(Tableau!AY13&amp;Tableau!AZ13,Semaines!$K$2:$K$523&amp;Semaines!$L$2:$L$523,0)),IF($AE13=2019,INDEX(Semaines!$S$2:$S$523,MATCH(Tableau!AY13&amp;Tableau!AZ13,Semaines!$K$2:$K$523&amp;Semaines!$L$2:$L$523,0)),IF($AE13=2020,INDEX(Semaines!$T$2:$T$523,MATCH(Tableau!AY13&amp;Tableau!AZ13,Semaines!$K$2:$K$523&amp;Semaines!$L$2:$L$523,0)),IF($AE13=2021,INDEX(Semaines!$U$2:$U$523,MATCH(Tableau!AY13&amp;Tableau!AZ13,Semaines!$K$2:$K$523&amp;Semaines!$L$2:$L$523,0)),IF($AE13=2022,INDEX(Semaines!$V$2:$V$523,MATCH(Tableau!AY13&amp;Tableau!AZ13,Semaines!$K$2:$K$523&amp;Semaines!$L$2:$L$523,0)))))))))))))</f>
        <v/>
      </c>
      <c r="AZ13" s="120" t="str">
        <f>IF(Tableau!$AE13="","",IF(Tableau!AZ13="","",Tableau!$AE13))</f>
        <v/>
      </c>
      <c r="BA13" s="118">
        <f>IF(AY13="",IF(AW13="","",AW13+2),AY13+2)</f>
        <v>29</v>
      </c>
      <c r="BB13" s="119">
        <f>$AE13</f>
        <v>2017</v>
      </c>
      <c r="BC13" s="121" t="str">
        <f t="array" ref="BC13">IF(OR(Tableau!BC13="",Tableau!BD13=""),"",IF($AE13=2013,INDEX(Semaines!$M$2:$M$523,MATCH(Tableau!BC13&amp;Tableau!BD13,Semaines!$K$2:$K$523&amp;Semaines!$L$2:$L$523,0)),IF($AE13=2014,INDEX(Semaines!$N$2:$N$523,MATCH(Tableau!BC13&amp;Tableau!BD13,Semaines!$K$2:$K$523&amp;Semaines!$L$2:$L$523,0)),IF($AE13=2015,INDEX(Semaines!$O$2:$O$523,MATCH(Tableau!BC13&amp;Tableau!BD13,Semaines!$K$2:$K$523&amp;Semaines!$L$2:$L$523,0)),IF($AE13=2016,INDEX(Semaines!$P$2:$P$523,MATCH(Tableau!BC13&amp;Tableau!BD13,Semaines!$K$2:$K$523&amp;Semaines!$L$2:$L$523,0)),IF($AE13=2017,INDEX(Semaines!$Q$2:$Q$523,MATCH(Tableau!BC13&amp;Tableau!BD13,Semaines!$K$2:$K$523&amp;Semaines!$L$2:$L$523,0)),IF($AE13=2018,INDEX(Semaines!$R$2:$R$523,MATCH(Tableau!BC13&amp;Tableau!BD13,Semaines!$K$2:$K$523&amp;Semaines!$L$2:$L$523,0)),IF($AE13=2019,INDEX(Semaines!$S$2:$S$523,MATCH(Tableau!BC13&amp;Tableau!BD13,Semaines!$K$2:$K$523&amp;Semaines!$L$2:$L$523,0)),IF($AE13=2020,INDEX(Semaines!$T$2:$T$523,MATCH(Tableau!BC13&amp;Tableau!BD13,Semaines!$K$2:$K$523&amp;Semaines!$L$2:$L$523,0)),IF($AE13=2021,INDEX(Semaines!$U$2:$U$523,MATCH(Tableau!BC13&amp;Tableau!BD13,Semaines!$K$2:$K$523&amp;Semaines!$L$2:$L$523,0)),IF($AE13=2022,INDEX(Semaines!$V$2:$V$523,MATCH(Tableau!BC13&amp;Tableau!BD13,Semaines!$K$2:$K$523&amp;Semaines!$L$2:$L$523,0)))))))))))))</f>
        <v/>
      </c>
      <c r="BD13" s="120" t="str">
        <f>IF(Tableau!$AE13="","",IF(Tableau!BD13="","",Tableau!$AE13))</f>
        <v/>
      </c>
      <c r="BE13" s="118">
        <f>IF(BC13="",IF(BA13="","",BA13+2),BC13+2)</f>
        <v>31</v>
      </c>
      <c r="BF13" s="119">
        <f>$AE13</f>
        <v>2017</v>
      </c>
      <c r="BG13" s="121" t="str">
        <f t="array" ref="BG13">IF(OR(Tableau!BG13="",Tableau!BH13=""),"",IF($AE13=2013,INDEX(Semaines!$M$2:$M$523,MATCH(Tableau!BG13&amp;Tableau!BH13,Semaines!$K$2:$K$523&amp;Semaines!$L$2:$L$523,0)),IF($AE13=2014,INDEX(Semaines!$N$2:$N$523,MATCH(Tableau!BG13&amp;Tableau!BH13,Semaines!$K$2:$K$523&amp;Semaines!$L$2:$L$523,0)),IF($AE13=2015,INDEX(Semaines!$O$2:$O$523,MATCH(Tableau!BG13&amp;Tableau!BH13,Semaines!$K$2:$K$523&amp;Semaines!$L$2:$L$523,0)),IF($AE13=2016,INDEX(Semaines!$P$2:$P$523,MATCH(Tableau!BG13&amp;Tableau!BH13,Semaines!$K$2:$K$523&amp;Semaines!$L$2:$L$523,0)),IF($AE13=2017,INDEX(Semaines!$Q$2:$Q$523,MATCH(Tableau!BG13&amp;Tableau!BH13,Semaines!$K$2:$K$523&amp;Semaines!$L$2:$L$523,0)),IF($AE13=2018,INDEX(Semaines!$R$2:$R$523,MATCH(Tableau!BG13&amp;Tableau!BH13,Semaines!$K$2:$K$523&amp;Semaines!$L$2:$L$523,0)),IF($AE13=2019,INDEX(Semaines!$S$2:$S$523,MATCH(Tableau!BG13&amp;Tableau!BH13,Semaines!$K$2:$K$523&amp;Semaines!$L$2:$L$523,0)),IF($AE13=2020,INDEX(Semaines!$T$2:$T$523,MATCH(Tableau!BG13&amp;Tableau!BH13,Semaines!$K$2:$K$523&amp;Semaines!$L$2:$L$523,0)),IF($AE13=2021,INDEX(Semaines!$U$2:$U$523,MATCH(Tableau!BG13&amp;Tableau!BH13,Semaines!$K$2:$K$523&amp;Semaines!$L$2:$L$523,0)),IF($AE13=2022,INDEX(Semaines!$V$2:$V$523,MATCH(Tableau!BG13&amp;Tableau!BH13,Semaines!$K$2:$K$523&amp;Semaines!$L$2:$L$523,0)))))))))))))</f>
        <v/>
      </c>
      <c r="BH13" s="120" t="str">
        <f>IF(Tableau!$AE13="","",IF(Tableau!BH13="","",Tableau!$AE13))</f>
        <v/>
      </c>
      <c r="BI13" s="130">
        <f>IF(Import!AM3=0,"",Import!AM3)</f>
        <v>42985</v>
      </c>
      <c r="BJ13" s="118">
        <f t="shared" ref="BJ13" si="93">IF(BI13="",IF(BG13="",IF(BE13="","",BE13+1),BG13+1),_xlfn.ISOWEEKNUM(BI13))</f>
        <v>36</v>
      </c>
      <c r="BK13" s="119">
        <f t="shared" ref="BK13" si="94">IF(BI13="",IF(BH13="",IF(BF13="","",BF13),BH13),(IF(AND(MONTH(BI13)=12,_xlfn.ISOWEEKNUM(BI13)=1),YEAR(BI13)+1,YEAR(BI13))))</f>
        <v>2017</v>
      </c>
      <c r="BL13" s="121" t="str">
        <f>IF(Tableau!BL13="","",Tableau!BL13)</f>
        <v/>
      </c>
      <c r="BM13" s="120" t="str">
        <f>IF(Tableau!BM13="","",Tableau!BM13)</f>
        <v/>
      </c>
      <c r="BN13" s="118">
        <f>IF(BG13="",IF(BE13="","",BE13+1),BG13+1)</f>
        <v>32</v>
      </c>
      <c r="BO13" s="119">
        <f>$AE13</f>
        <v>2017</v>
      </c>
      <c r="BP13" s="121" t="str">
        <f t="array" ref="BP13">IF(OR(Tableau!BP13="",Tableau!BQ13=""),"",IF($AE13=2013,INDEX(Semaines!$M$2:$M$523,MATCH(Tableau!BP13&amp;Tableau!BQ13,Semaines!$K$2:$K$523&amp;Semaines!$L$2:$L$523,0)),IF($AE13=2014,INDEX(Semaines!$N$2:$N$523,MATCH(Tableau!BP13&amp;Tableau!BQ13,Semaines!$K$2:$K$523&amp;Semaines!$L$2:$L$523,0)),IF($AE13=2015,INDEX(Semaines!$O$2:$O$523,MATCH(Tableau!BP13&amp;Tableau!BQ13,Semaines!$K$2:$K$523&amp;Semaines!$L$2:$L$523,0)),IF($AE13=2016,INDEX(Semaines!$P$2:$P$523,MATCH(Tableau!BP13&amp;Tableau!BQ13,Semaines!$K$2:$K$523&amp;Semaines!$L$2:$L$523,0)),IF($AE13=2017,INDEX(Semaines!$Q$2:$Q$523,MATCH(Tableau!BP13&amp;Tableau!BQ13,Semaines!$K$2:$K$523&amp;Semaines!$L$2:$L$523,0)),IF($AE13=2018,INDEX(Semaines!$R$2:$R$523,MATCH(Tableau!BP13&amp;Tableau!BQ13,Semaines!$K$2:$K$523&amp;Semaines!$L$2:$L$523,0)),IF($AE13=2019,INDEX(Semaines!$S$2:$S$523,MATCH(Tableau!BP13&amp;Tableau!BQ13,Semaines!$K$2:$K$523&amp;Semaines!$L$2:$L$523,0)),IF($AE13=2020,INDEX(Semaines!$T$2:$T$523,MATCH(Tableau!BP13&amp;Tableau!BQ13,Semaines!$K$2:$K$523&amp;Semaines!$L$2:$L$523,0)),IF($AE13=2021,INDEX(Semaines!$U$2:$U$523,MATCH(Tableau!BP13&amp;Tableau!BQ13,Semaines!$K$2:$K$523&amp;Semaines!$L$2:$L$523,0)),IF($AE13=2022,INDEX(Semaines!$V$2:$V$523,MATCH(Tableau!BP13&amp;Tableau!BQ13,Semaines!$K$2:$K$523&amp;Semaines!$L$2:$L$523,0)))))))))))))</f>
        <v/>
      </c>
      <c r="BQ13" s="120" t="str">
        <f>IF(Tableau!$AE13="","",IF(Tableau!BQ13="","",Tableau!$AE13))</f>
        <v/>
      </c>
      <c r="BS13" s="118">
        <f t="shared" si="11"/>
        <v>34</v>
      </c>
      <c r="BT13" s="119">
        <f t="shared" ref="BT13:BT46" si="95">$AE13</f>
        <v>2017</v>
      </c>
      <c r="BU13" s="121" t="str">
        <f t="array" ref="BU13">IF(OR(Tableau!BU13="",Tableau!BV13=""),"",IF($AE13=2013,INDEX(Semaines!$M$2:$M$523,MATCH(Tableau!BU13&amp;Tableau!BV13,Semaines!$K$2:$K$523&amp;Semaines!$L$2:$L$523,0)),IF($AE13=2014,INDEX(Semaines!$N$2:$N$523,MATCH(Tableau!BU13&amp;Tableau!BV13,Semaines!$K$2:$K$523&amp;Semaines!$L$2:$L$523,0)),IF($AE13=2015,INDEX(Semaines!$O$2:$O$523,MATCH(Tableau!BU13&amp;Tableau!BV13,Semaines!$K$2:$K$523&amp;Semaines!$L$2:$L$523,0)),IF($AE13=2016,INDEX(Semaines!$P$2:$P$523,MATCH(Tableau!BU13&amp;Tableau!BV13,Semaines!$K$2:$K$523&amp;Semaines!$L$2:$L$523,0)),IF($AE13=2017,INDEX(Semaines!$Q$2:$Q$523,MATCH(Tableau!BU13&amp;Tableau!BV13,Semaines!$K$2:$K$523&amp;Semaines!$L$2:$L$523,0)),IF($AE13=2018,INDEX(Semaines!$R$2:$R$523,MATCH(Tableau!BU13&amp;Tableau!BV13,Semaines!$K$2:$K$523&amp;Semaines!$L$2:$L$523,0)),IF($AE13=2019,INDEX(Semaines!$S$2:$S$523,MATCH(Tableau!BU13&amp;Tableau!BV13,Semaines!$K$2:$K$523&amp;Semaines!$L$2:$L$523,0)),IF($AE13=2020,INDEX(Semaines!$T$2:$T$523,MATCH(Tableau!BU13&amp;Tableau!BV13,Semaines!$K$2:$K$523&amp;Semaines!$L$2:$L$523,0)),IF($AE13=2021,INDEX(Semaines!$U$2:$U$523,MATCH(Tableau!BU13&amp;Tableau!BV13,Semaines!$K$2:$K$523&amp;Semaines!$L$2:$L$523,0)),IF($AE13=2022,INDEX(Semaines!$V$2:$V$523,MATCH(Tableau!BU13&amp;Tableau!BV13,Semaines!$K$2:$K$523&amp;Semaines!$L$2:$L$523,0)))))))))))))</f>
        <v/>
      </c>
      <c r="BV13" s="120" t="str">
        <f>IF(Tableau!$AE13="","",IF(Tableau!BV13="","",Tableau!$AE13))</f>
        <v/>
      </c>
      <c r="BX13" s="118">
        <f t="shared" si="13"/>
        <v>36</v>
      </c>
      <c r="BY13" s="119">
        <f t="shared" ref="BY13:BY46" si="96">$AE13</f>
        <v>2017</v>
      </c>
      <c r="BZ13" s="121" t="str">
        <f t="array" ref="BZ13">IF(OR(Tableau!BZ13="",Tableau!CA13=""),"",IF($AE13=2013,INDEX(Semaines!$M$2:$M$523,MATCH(Tableau!BZ13&amp;Tableau!CA13,Semaines!$K$2:$K$523&amp;Semaines!$L$2:$L$523,0)),IF($AE13=2014,INDEX(Semaines!$N$2:$N$523,MATCH(Tableau!BZ13&amp;Tableau!CA13,Semaines!$K$2:$K$523&amp;Semaines!$L$2:$L$523,0)),IF($AE13=2015,INDEX(Semaines!$O$2:$O$523,MATCH(Tableau!BZ13&amp;Tableau!CA13,Semaines!$K$2:$K$523&amp;Semaines!$L$2:$L$523,0)),IF($AE13=2016,INDEX(Semaines!$P$2:$P$523,MATCH(Tableau!BZ13&amp;Tableau!CA13,Semaines!$K$2:$K$523&amp;Semaines!$L$2:$L$523,0)),IF($AE13=2017,INDEX(Semaines!$Q$2:$Q$523,MATCH(Tableau!BZ13&amp;Tableau!CA13,Semaines!$K$2:$K$523&amp;Semaines!$L$2:$L$523,0)),IF($AE13=2018,INDEX(Semaines!$R$2:$R$523,MATCH(Tableau!BZ13&amp;Tableau!CA13,Semaines!$K$2:$K$523&amp;Semaines!$L$2:$L$523,0)),IF($AE13=2019,INDEX(Semaines!$S$2:$S$523,MATCH(Tableau!BZ13&amp;Tableau!CA13,Semaines!$K$2:$K$523&amp;Semaines!$L$2:$L$523,0)),IF($AE13=2020,INDEX(Semaines!$T$2:$T$523,MATCH(Tableau!BZ13&amp;Tableau!CA13,Semaines!$K$2:$K$523&amp;Semaines!$L$2:$L$523,0)),IF($AE13=2021,INDEX(Semaines!$U$2:$U$523,MATCH(Tableau!BZ13&amp;Tableau!CA13,Semaines!$K$2:$K$523&amp;Semaines!$L$2:$L$523,0)),IF($AE13=2022,INDEX(Semaines!$V$2:$V$523,MATCH(Tableau!BZ13&amp;Tableau!CA13,Semaines!$K$2:$K$523&amp;Semaines!$L$2:$L$523,0)))))))))))))</f>
        <v/>
      </c>
      <c r="CA13" s="120" t="str">
        <f>IF(Tableau!$AE13="","",IF(Tableau!CA13="","",Tableau!$AE13))</f>
        <v/>
      </c>
      <c r="CB13" s="130">
        <f>IF(Import!AQ3=0,"",Import!AQ3)</f>
        <v>43021</v>
      </c>
      <c r="CC13" s="118">
        <f t="shared" si="15"/>
        <v>41</v>
      </c>
      <c r="CD13" s="119">
        <f t="shared" si="16"/>
        <v>2017</v>
      </c>
      <c r="CE13" s="121" t="str">
        <f>IF(Tableau!CE13="","",Tableau!CE13)</f>
        <v/>
      </c>
      <c r="CF13" s="120" t="str">
        <f>IF(Tableau!CF13="","",Tableau!CF13)</f>
        <v/>
      </c>
      <c r="CG13" s="118">
        <f t="shared" si="17"/>
        <v>37</v>
      </c>
      <c r="CH13" s="119">
        <f t="shared" ref="CH13:CH46" si="97">$AE13</f>
        <v>2017</v>
      </c>
      <c r="CI13" s="121" t="str">
        <f t="array" ref="CI13">IF(OR(Tableau!CI13="",Tableau!CJ13=""),"",IF($AE13=2013,INDEX(Semaines!$M$2:$M$523,MATCH(Tableau!CI13&amp;Tableau!CJ13,Semaines!$K$2:$K$523&amp;Semaines!$L$2:$L$523,0)),IF($AE13=2014,INDEX(Semaines!$N$2:$N$523,MATCH(Tableau!CI13&amp;Tableau!CJ13,Semaines!$K$2:$K$523&amp;Semaines!$L$2:$L$523,0)),IF($AE13=2015,INDEX(Semaines!$O$2:$O$523,MATCH(Tableau!CI13&amp;Tableau!CJ13,Semaines!$K$2:$K$523&amp;Semaines!$L$2:$L$523,0)),IF($AE13=2016,INDEX(Semaines!$P$2:$P$523,MATCH(Tableau!CI13&amp;Tableau!CJ13,Semaines!$K$2:$K$523&amp;Semaines!$L$2:$L$523,0)),IF($AE13=2017,INDEX(Semaines!$Q$2:$Q$523,MATCH(Tableau!CI13&amp;Tableau!CJ13,Semaines!$K$2:$K$523&amp;Semaines!$L$2:$L$523,0)),IF($AE13=2018,INDEX(Semaines!$R$2:$R$523,MATCH(Tableau!CI13&amp;Tableau!CJ13,Semaines!$K$2:$K$523&amp;Semaines!$L$2:$L$523,0)),IF($AE13=2019,INDEX(Semaines!$S$2:$S$523,MATCH(Tableau!CI13&amp;Tableau!CJ13,Semaines!$K$2:$K$523&amp;Semaines!$L$2:$L$523,0)),IF($AE13=2020,INDEX(Semaines!$T$2:$T$523,MATCH(Tableau!CI13&amp;Tableau!CJ13,Semaines!$K$2:$K$523&amp;Semaines!$L$2:$L$523,0)),IF($AE13=2021,INDEX(Semaines!$U$2:$U$523,MATCH(Tableau!CI13&amp;Tableau!CJ13,Semaines!$K$2:$K$523&amp;Semaines!$L$2:$L$523,0)),IF($AE13=2022,INDEX(Semaines!$V$2:$V$523,MATCH(Tableau!CI13&amp;Tableau!CJ13,Semaines!$K$2:$K$523&amp;Semaines!$L$2:$L$523,0)))))))))))))</f>
        <v/>
      </c>
      <c r="CJ13" s="120" t="str">
        <f>IF(Tableau!$AE13="","",IF(Tableau!CJ13="","",Tableau!$AE13))</f>
        <v/>
      </c>
      <c r="CL13" s="118">
        <f t="shared" si="19"/>
        <v>38</v>
      </c>
      <c r="CM13" s="119">
        <f t="shared" ref="CM13:CM46" si="98">$AE13</f>
        <v>2017</v>
      </c>
      <c r="CN13" s="121" t="str">
        <f t="array" ref="CN13">IF(OR(Tableau!CN13="",Tableau!CO13=""),"",IF($AE13=2013,INDEX(Semaines!$M$2:$M$523,MATCH(Tableau!CN13&amp;Tableau!CO13,Semaines!$K$2:$K$523&amp;Semaines!$L$2:$L$523,0)),IF($AE13=2014,INDEX(Semaines!$N$2:$N$523,MATCH(Tableau!CN13&amp;Tableau!CO13,Semaines!$K$2:$K$523&amp;Semaines!$L$2:$L$523,0)),IF($AE13=2015,INDEX(Semaines!$O$2:$O$523,MATCH(Tableau!CN13&amp;Tableau!CO13,Semaines!$K$2:$K$523&amp;Semaines!$L$2:$L$523,0)),IF($AE13=2016,INDEX(Semaines!$P$2:$P$523,MATCH(Tableau!CN13&amp;Tableau!CO13,Semaines!$K$2:$K$523&amp;Semaines!$L$2:$L$523,0)),IF($AE13=2017,INDEX(Semaines!$Q$2:$Q$523,MATCH(Tableau!CN13&amp;Tableau!CO13,Semaines!$K$2:$K$523&amp;Semaines!$L$2:$L$523,0)),IF($AE13=2018,INDEX(Semaines!$R$2:$R$523,MATCH(Tableau!CN13&amp;Tableau!CO13,Semaines!$K$2:$K$523&amp;Semaines!$L$2:$L$523,0)),IF($AE13=2019,INDEX(Semaines!$S$2:$S$523,MATCH(Tableau!CN13&amp;Tableau!CO13,Semaines!$K$2:$K$523&amp;Semaines!$L$2:$L$523,0)),IF($AE13=2020,INDEX(Semaines!$T$2:$T$523,MATCH(Tableau!CN13&amp;Tableau!CO13,Semaines!$K$2:$K$523&amp;Semaines!$L$2:$L$523,0)),IF($AE13=2021,INDEX(Semaines!$U$2:$U$523,MATCH(Tableau!CN13&amp;Tableau!CO13,Semaines!$K$2:$K$523&amp;Semaines!$L$2:$L$523,0)),IF($AE13=2022,INDEX(Semaines!$V$2:$V$523,MATCH(Tableau!CN13&amp;Tableau!CO13,Semaines!$K$2:$K$523&amp;Semaines!$L$2:$L$523,0)))))))))))))</f>
        <v/>
      </c>
      <c r="CO13" s="120" t="str">
        <f>IF(Tableau!$AE13="","",IF(Tableau!CO13="","",Tableau!$AE13))</f>
        <v/>
      </c>
      <c r="CP13" s="118">
        <f t="shared" si="21"/>
        <v>38</v>
      </c>
      <c r="CQ13" s="119">
        <f t="shared" ref="CQ13:CQ46" si="99">$AE13</f>
        <v>2017</v>
      </c>
      <c r="CR13" s="121" t="str">
        <f t="array" ref="CR13">IF(OR(Tableau!CR13="",Tableau!CS13=""),"",IF($AE13=2013,INDEX(Semaines!$M$2:$M$523,MATCH(Tableau!CR13&amp;Tableau!CS13,Semaines!$K$2:$K$523&amp;Semaines!$L$2:$L$523,0)),IF($AE13=2014,INDEX(Semaines!$N$2:$N$523,MATCH(Tableau!CR13&amp;Tableau!CS13,Semaines!$K$2:$K$523&amp;Semaines!$L$2:$L$523,0)),IF($AE13=2015,INDEX(Semaines!$O$2:$O$523,MATCH(Tableau!CR13&amp;Tableau!CS13,Semaines!$K$2:$K$523&amp;Semaines!$L$2:$L$523,0)),IF($AE13=2016,INDEX(Semaines!$P$2:$P$523,MATCH(Tableau!CR13&amp;Tableau!CS13,Semaines!$K$2:$K$523&amp;Semaines!$L$2:$L$523,0)),IF($AE13=2017,INDEX(Semaines!$Q$2:$Q$523,MATCH(Tableau!CR13&amp;Tableau!CS13,Semaines!$K$2:$K$523&amp;Semaines!$L$2:$L$523,0)),IF($AE13=2018,INDEX(Semaines!$R$2:$R$523,MATCH(Tableau!CR13&amp;Tableau!CS13,Semaines!$K$2:$K$523&amp;Semaines!$L$2:$L$523,0)),IF($AE13=2019,INDEX(Semaines!$S$2:$S$523,MATCH(Tableau!CR13&amp;Tableau!CS13,Semaines!$K$2:$K$523&amp;Semaines!$L$2:$L$523,0)),IF($AE13=2020,INDEX(Semaines!$T$2:$T$523,MATCH(Tableau!CR13&amp;Tableau!CS13,Semaines!$K$2:$K$523&amp;Semaines!$L$2:$L$523,0)),IF($AE13=2021,INDEX(Semaines!$U$2:$U$523,MATCH(Tableau!CR13&amp;Tableau!CS13,Semaines!$K$2:$K$523&amp;Semaines!$L$2:$L$523,0)),IF($AE13=2022,INDEX(Semaines!$V$2:$V$523,MATCH(Tableau!CR13&amp;Tableau!CS13,Semaines!$K$2:$K$523&amp;Semaines!$L$2:$L$523,0)))))))))))))</f>
        <v/>
      </c>
      <c r="CS13" s="120" t="str">
        <f>IF(Tableau!$AE13="","",IF(Tableau!CS13="","",Tableau!$AE13))</f>
        <v/>
      </c>
      <c r="CU13" s="139">
        <f t="shared" si="23"/>
        <v>40</v>
      </c>
      <c r="CV13" s="118">
        <f t="shared" si="24"/>
        <v>38</v>
      </c>
      <c r="CW13" s="119">
        <f t="shared" si="25"/>
        <v>2017</v>
      </c>
      <c r="CX13" s="121"/>
      <c r="CY13" s="120" t="str">
        <f>IF(Tableau!$AE13="","",IF(Tableau!CX13="","",Tableau!$AE13))</f>
        <v/>
      </c>
      <c r="DA13" s="139">
        <f t="shared" si="26"/>
        <v>40</v>
      </c>
      <c r="DB13" s="118">
        <f t="shared" si="27"/>
        <v>38</v>
      </c>
      <c r="DC13" s="119">
        <f t="shared" si="28"/>
        <v>2017</v>
      </c>
      <c r="DD13" s="121"/>
      <c r="DE13" s="120"/>
      <c r="DF13" s="112"/>
      <c r="DG13" s="107"/>
      <c r="DI13" s="118">
        <f t="shared" si="29"/>
        <v>39</v>
      </c>
      <c r="DJ13" s="119">
        <f t="shared" si="30"/>
        <v>2017</v>
      </c>
      <c r="DK13" s="121"/>
      <c r="DL13" s="120" t="str">
        <f>IF(Tableau!$AE13="","",IF(Tableau!DJ13="","",Tableau!$AE13))</f>
        <v/>
      </c>
      <c r="DN13" s="118">
        <f t="shared" si="31"/>
        <v>40</v>
      </c>
      <c r="DO13" s="119">
        <f t="shared" si="32"/>
        <v>2017</v>
      </c>
      <c r="DP13" s="121" t="str">
        <f t="array" ref="DP13">IF(OR(Tableau!DN13="",Tableau!DO13=""),"",IF($AE13=2013,INDEX(Semaines!$M$2:$M$523,MATCH(Tableau!DN13&amp;Tableau!DO13,Semaines!$K$2:$K$523&amp;Semaines!$L$2:$L$523,0)),IF($AE13=2014,INDEX(Semaines!$N$2:$N$523,MATCH(Tableau!DN13&amp;Tableau!DO13,Semaines!$K$2:$K$523&amp;Semaines!$L$2:$L$523,0)),IF($AE13=2015,INDEX(Semaines!$O$2:$O$523,MATCH(Tableau!DN13&amp;Tableau!DO13,Semaines!$K$2:$K$523&amp;Semaines!$L$2:$L$523,0)),IF($AE13=2016,INDEX(Semaines!$P$2:$P$523,MATCH(Tableau!DN13&amp;Tableau!DO13,Semaines!$K$2:$K$523&amp;Semaines!$L$2:$L$523,0)),IF($AE13=2017,INDEX(Semaines!$Q$2:$Q$523,MATCH(Tableau!DN13&amp;Tableau!DO13,Semaines!$K$2:$K$523&amp;Semaines!$L$2:$L$523,0)),IF($AE13=2018,INDEX(Semaines!$R$2:$R$523,MATCH(Tableau!DN13&amp;Tableau!DO13,Semaines!$K$2:$K$523&amp;Semaines!$L$2:$L$523,0)),IF($AE13=2019,INDEX(Semaines!$S$2:$S$523,MATCH(Tableau!DN13&amp;Tableau!DO13,Semaines!$K$2:$K$523&amp;Semaines!$L$2:$L$523,0)),IF($AE13=2020,INDEX(Semaines!$T$2:$T$523,MATCH(Tableau!DN13&amp;Tableau!DO13,Semaines!$K$2:$K$523&amp;Semaines!$L$2:$L$523,0)),IF($AE13=2021,INDEX(Semaines!$U$2:$U$523,MATCH(Tableau!DN13&amp;Tableau!DO13,Semaines!$K$2:$K$523&amp;Semaines!$L$2:$L$523,0)),IF($AE13=2022,INDEX(Semaines!$V$2:$V$523,MATCH(Tableau!DN13&amp;Tableau!DO13,Semaines!$K$2:$K$523&amp;Semaines!$L$2:$L$523,0)))))))))))))</f>
        <v/>
      </c>
      <c r="DQ13" s="120" t="str">
        <f>IF(Tableau!$AE13="","",IF(Tableau!DO13="","",Tableau!$AE13))</f>
        <v/>
      </c>
      <c r="DR13" s="99"/>
      <c r="DS13" s="107"/>
      <c r="DT13" s="137"/>
      <c r="DU13" s="118">
        <f t="shared" si="33"/>
        <v>40</v>
      </c>
      <c r="DV13" s="119">
        <f t="shared" ref="DV13:DV46" si="100">$AE13</f>
        <v>2017</v>
      </c>
      <c r="DW13" s="121" t="str">
        <f t="array" ref="DW13">IF(OR(Tableau!DU13="",Tableau!DV13=""),"",IF($AE13=2013,INDEX(Semaines!$M$2:$M$523,MATCH(Tableau!DU13&amp;Tableau!DV13,Semaines!$K$2:$K$523&amp;Semaines!$L$2:$L$523,0)),IF($AE13=2014,INDEX(Semaines!$N$2:$N$523,MATCH(Tableau!DU13&amp;Tableau!DV13,Semaines!$K$2:$K$523&amp;Semaines!$L$2:$L$523,0)),IF($AE13=2015,INDEX(Semaines!$O$2:$O$523,MATCH(Tableau!DU13&amp;Tableau!DV13,Semaines!$K$2:$K$523&amp;Semaines!$L$2:$L$523,0)),IF($AE13=2016,INDEX(Semaines!$P$2:$P$523,MATCH(Tableau!DU13&amp;Tableau!DV13,Semaines!$K$2:$K$523&amp;Semaines!$L$2:$L$523,0)),IF($AE13=2017,INDEX(Semaines!$Q$2:$Q$523,MATCH(Tableau!DU13&amp;Tableau!DV13,Semaines!$K$2:$K$523&amp;Semaines!$L$2:$L$523,0)),IF($AE13=2018,INDEX(Semaines!$R$2:$R$523,MATCH(Tableau!DU13&amp;Tableau!DV13,Semaines!$K$2:$K$523&amp;Semaines!$L$2:$L$523,0)),IF($AE13=2019,INDEX(Semaines!$S$2:$S$523,MATCH(Tableau!DU13&amp;Tableau!DV13,Semaines!$K$2:$K$523&amp;Semaines!$L$2:$L$523,0)),IF($AE13=2020,INDEX(Semaines!$T$2:$T$523,MATCH(Tableau!DU13&amp;Tableau!DV13,Semaines!$K$2:$K$523&amp;Semaines!$L$2:$L$523,0)),IF($AE13=2021,INDEX(Semaines!$U$2:$U$523,MATCH(Tableau!DU13&amp;Tableau!DV13,Semaines!$K$2:$K$523&amp;Semaines!$L$2:$L$523,0)),IF($AE13=2022,INDEX(Semaines!$V$2:$V$523,MATCH(Tableau!DU13&amp;Tableau!DV13,Semaines!$K$2:$K$523&amp;Semaines!$L$2:$L$523,0)))))))))))))</f>
        <v/>
      </c>
      <c r="DX13" s="120" t="str">
        <f>IF(Tableau!$AE13="","",IF(Tableau!DV13="","",Tableau!$AE13))</f>
        <v/>
      </c>
      <c r="DY13" s="118">
        <f t="shared" si="35"/>
        <v>41</v>
      </c>
      <c r="DZ13" s="119">
        <f t="shared" ref="DZ13:DZ46" si="101">$AE13</f>
        <v>2017</v>
      </c>
      <c r="EA13" s="121" t="str">
        <f t="array" ref="EA13">IF(OR(Tableau!DY13="",Tableau!DZ13=""),"",IF($AE13=2013,INDEX(Semaines!$M$2:$M$523,MATCH(Tableau!DY13&amp;Tableau!DZ13,Semaines!$K$2:$K$523&amp;Semaines!$L$2:$L$523,0)),IF($AE13=2014,INDEX(Semaines!$N$2:$N$523,MATCH(Tableau!DY13&amp;Tableau!DZ13,Semaines!$K$2:$K$523&amp;Semaines!$L$2:$L$523,0)),IF($AE13=2015,INDEX(Semaines!$O$2:$O$523,MATCH(Tableau!DY13&amp;Tableau!DZ13,Semaines!$K$2:$K$523&amp;Semaines!$L$2:$L$523,0)),IF($AE13=2016,INDEX(Semaines!$P$2:$P$523,MATCH(Tableau!DY13&amp;Tableau!DZ13,Semaines!$K$2:$K$523&amp;Semaines!$L$2:$L$523,0)),IF($AE13=2017,INDEX(Semaines!$Q$2:$Q$523,MATCH(Tableau!DY13&amp;Tableau!DZ13,Semaines!$K$2:$K$523&amp;Semaines!$L$2:$L$523,0)),IF($AE13=2018,INDEX(Semaines!$R$2:$R$523,MATCH(Tableau!DY13&amp;Tableau!DZ13,Semaines!$K$2:$K$523&amp;Semaines!$L$2:$L$523,0)),IF($AE13=2019,INDEX(Semaines!$S$2:$S$523,MATCH(Tableau!DY13&amp;Tableau!DZ13,Semaines!$K$2:$K$523&amp;Semaines!$L$2:$L$523,0)),IF($AE13=2020,INDEX(Semaines!$T$2:$T$523,MATCH(Tableau!DY13&amp;Tableau!DZ13,Semaines!$K$2:$K$523&amp;Semaines!$L$2:$L$523,0)),IF($AE13=2021,INDEX(Semaines!$U$2:$U$523,MATCH(Tableau!DY13&amp;Tableau!DZ13,Semaines!$K$2:$K$523&amp;Semaines!$L$2:$L$523,0)),IF($AE13=2022,INDEX(Semaines!$V$2:$V$523,MATCH(Tableau!DY13&amp;Tableau!DZ13,Semaines!$K$2:$K$523&amp;Semaines!$L$2:$L$523,0)))))))))))))</f>
        <v/>
      </c>
      <c r="EB13" s="120" t="str">
        <f>IF(Tableau!$AE13="","",IF(Tableau!DZ13="","",Tableau!$AE13))</f>
        <v/>
      </c>
      <c r="EC13" s="118">
        <f t="shared" si="37"/>
        <v>41</v>
      </c>
      <c r="ED13" s="119">
        <f t="shared" ref="ED13:ED46" si="102">$AE13</f>
        <v>2017</v>
      </c>
      <c r="EE13" s="121" t="str">
        <f t="array" ref="EE13">IF(OR(Tableau!EC13="",Tableau!ED13=""),"",IF($AE13=2013,INDEX(Semaines!$M$2:$M$523,MATCH(Tableau!EC13&amp;Tableau!ED13,Semaines!$K$2:$K$523&amp;Semaines!$L$2:$L$523,0)),IF($AE13=2014,INDEX(Semaines!$N$2:$N$523,MATCH(Tableau!EC13&amp;Tableau!ED13,Semaines!$K$2:$K$523&amp;Semaines!$L$2:$L$523,0)),IF($AE13=2015,INDEX(Semaines!$O$2:$O$523,MATCH(Tableau!EC13&amp;Tableau!ED13,Semaines!$K$2:$K$523&amp;Semaines!$L$2:$L$523,0)),IF($AE13=2016,INDEX(Semaines!$P$2:$P$523,MATCH(Tableau!EC13&amp;Tableau!ED13,Semaines!$K$2:$K$523&amp;Semaines!$L$2:$L$523,0)),IF($AE13=2017,INDEX(Semaines!$Q$2:$Q$523,MATCH(Tableau!EC13&amp;Tableau!ED13,Semaines!$K$2:$K$523&amp;Semaines!$L$2:$L$523,0)),IF($AE13=2018,INDEX(Semaines!$R$2:$R$523,MATCH(Tableau!EC13&amp;Tableau!ED13,Semaines!$K$2:$K$523&amp;Semaines!$L$2:$L$523,0)),IF($AE13=2019,INDEX(Semaines!$S$2:$S$523,MATCH(Tableau!EC13&amp;Tableau!ED13,Semaines!$K$2:$K$523&amp;Semaines!$L$2:$L$523,0)),IF($AE13=2020,INDEX(Semaines!$T$2:$T$523,MATCH(Tableau!EC13&amp;Tableau!ED13,Semaines!$K$2:$K$523&amp;Semaines!$L$2:$L$523,0)),IF($AE13=2021,INDEX(Semaines!$U$2:$U$523,MATCH(Tableau!EC13&amp;Tableau!ED13,Semaines!$K$2:$K$523&amp;Semaines!$L$2:$L$523,0)),IF($AE13=2022,INDEX(Semaines!$V$2:$V$523,MATCH(Tableau!EC13&amp;Tableau!ED13,Semaines!$K$2:$K$523&amp;Semaines!$L$2:$L$523,0)))))))))))))</f>
        <v/>
      </c>
      <c r="EF13" s="120" t="str">
        <f>IF(Tableau!$AE13="","",IF(Tableau!ED13="","",Tableau!$AE13))</f>
        <v/>
      </c>
      <c r="EG13" s="118">
        <f t="shared" si="39"/>
        <v>41</v>
      </c>
      <c r="EH13" s="119">
        <f t="shared" ref="EH13:EH46" si="103">$AE13</f>
        <v>2017</v>
      </c>
      <c r="EI13" s="121" t="str">
        <f t="array" ref="EI13">IF(OR(Tableau!EG13="",Tableau!EH13=""),"",IF($AE13=2013,INDEX(Semaines!$M$2:$M$523,MATCH(Tableau!EG13&amp;Tableau!EH13,Semaines!$K$2:$K$523&amp;Semaines!$L$2:$L$523,0)),IF($AE13=2014,INDEX(Semaines!$N$2:$N$523,MATCH(Tableau!EG13&amp;Tableau!EH13,Semaines!$K$2:$K$523&amp;Semaines!$L$2:$L$523,0)),IF($AE13=2015,INDEX(Semaines!$O$2:$O$523,MATCH(Tableau!EG13&amp;Tableau!EH13,Semaines!$K$2:$K$523&amp;Semaines!$L$2:$L$523,0)),IF($AE13=2016,INDEX(Semaines!$P$2:$P$523,MATCH(Tableau!EG13&amp;Tableau!EH13,Semaines!$K$2:$K$523&amp;Semaines!$L$2:$L$523,0)),IF($AE13=2017,INDEX(Semaines!$Q$2:$Q$523,MATCH(Tableau!EG13&amp;Tableau!EH13,Semaines!$K$2:$K$523&amp;Semaines!$L$2:$L$523,0)),IF($AE13=2018,INDEX(Semaines!$R$2:$R$523,MATCH(Tableau!EG13&amp;Tableau!EH13,Semaines!$K$2:$K$523&amp;Semaines!$L$2:$L$523,0)),IF($AE13=2019,INDEX(Semaines!$S$2:$S$523,MATCH(Tableau!EG13&amp;Tableau!EH13,Semaines!$K$2:$K$523&amp;Semaines!$L$2:$L$523,0)),IF($AE13=2020,INDEX(Semaines!$T$2:$T$523,MATCH(Tableau!EG13&amp;Tableau!EH13,Semaines!$K$2:$K$523&amp;Semaines!$L$2:$L$523,0)),IF($AE13=2021,INDEX(Semaines!$U$2:$U$523,MATCH(Tableau!EG13&amp;Tableau!EH13,Semaines!$K$2:$K$523&amp;Semaines!$L$2:$L$523,0)),IF($AE13=2022,INDEX(Semaines!$V$2:$V$523,MATCH(Tableau!EG13&amp;Tableau!EH13,Semaines!$K$2:$K$523&amp;Semaines!$L$2:$L$523,0)))))))))))))</f>
        <v/>
      </c>
      <c r="EJ13" s="120" t="str">
        <f>IF(Tableau!$AE13="","",IF(Tableau!EH13="","",Tableau!$AE13))</f>
        <v/>
      </c>
      <c r="EK13" s="130">
        <f>IF(Import!AU3=0,"",Import!AU3)</f>
        <v>43115</v>
      </c>
      <c r="EL13" s="118">
        <f t="shared" si="41"/>
        <v>3</v>
      </c>
      <c r="EM13" s="119">
        <f t="shared" si="42"/>
        <v>2018</v>
      </c>
      <c r="EN13" s="121" t="str">
        <f>IF(Tableau!EL13="","",Tableau!EL13)</f>
        <v/>
      </c>
      <c r="EO13" s="120" t="str">
        <f>IF(Tableau!EM13="","",Tableau!EM13)</f>
        <v/>
      </c>
      <c r="EP13" s="112"/>
      <c r="EQ13" s="107"/>
      <c r="ES13" s="118">
        <f t="shared" si="43"/>
        <v>42</v>
      </c>
      <c r="ET13" s="119">
        <f t="shared" ref="ET13:ET46" si="104">$AE13</f>
        <v>2017</v>
      </c>
      <c r="EU13" s="121" t="str">
        <f t="array" ref="EU13">IF(OR(Tableau!ES13="",Tableau!ET13=""),"",IF($AE13=2013,INDEX(Semaines!$M$2:$M$523,MATCH(Tableau!ES13&amp;Tableau!ET13,Semaines!$K$2:$K$523&amp;Semaines!$L$2:$L$523,0)),IF($AE13=2014,INDEX(Semaines!$N$2:$N$523,MATCH(Tableau!ES13&amp;Tableau!ET13,Semaines!$K$2:$K$523&amp;Semaines!$L$2:$L$523,0)),IF($AE13=2015,INDEX(Semaines!$O$2:$O$523,MATCH(Tableau!ES13&amp;Tableau!ET13,Semaines!$K$2:$K$523&amp;Semaines!$L$2:$L$523,0)),IF($AE13=2016,INDEX(Semaines!$P$2:$P$523,MATCH(Tableau!ES13&amp;Tableau!ET13,Semaines!$K$2:$K$523&amp;Semaines!$L$2:$L$523,0)),IF($AE13=2017,INDEX(Semaines!$Q$2:$Q$523,MATCH(Tableau!ES13&amp;Tableau!ET13,Semaines!$K$2:$K$523&amp;Semaines!$L$2:$L$523,0)),IF($AE13=2018,INDEX(Semaines!$R$2:$R$523,MATCH(Tableau!ES13&amp;Tableau!ET13,Semaines!$K$2:$K$523&amp;Semaines!$L$2:$L$523,0)),IF($AE13=2019,INDEX(Semaines!$S$2:$S$523,MATCH(Tableau!ES13&amp;Tableau!ET13,Semaines!$K$2:$K$523&amp;Semaines!$L$2:$L$523,0)),IF($AE13=2020,INDEX(Semaines!$T$2:$T$523,MATCH(Tableau!ES13&amp;Tableau!ET13,Semaines!$K$2:$K$523&amp;Semaines!$L$2:$L$523,0)),IF($AE13=2021,INDEX(Semaines!$U$2:$U$523,MATCH(Tableau!ES13&amp;Tableau!ET13,Semaines!$K$2:$K$523&amp;Semaines!$L$2:$L$523,0)),IF($AE13=2022,INDEX(Semaines!$V$2:$V$523,MATCH(Tableau!ES13&amp;Tableau!ET13,Semaines!$K$2:$K$523&amp;Semaines!$L$2:$L$523,0)))))))))))))</f>
        <v/>
      </c>
      <c r="EV13" s="120" t="str">
        <f>IF(Tableau!$AE13="","",IF(Tableau!ET13="","",Tableau!$AE13))</f>
        <v/>
      </c>
      <c r="EW13" s="118">
        <f t="shared" si="45"/>
        <v>43</v>
      </c>
      <c r="EX13" s="119">
        <f t="shared" ref="EX13:EX46" si="105">$AE13</f>
        <v>2017</v>
      </c>
      <c r="EY13" s="121" t="str">
        <f t="array" ref="EY13">IF(OR(Tableau!EW13="",Tableau!EX13=""),"",IF($AE13=2013,INDEX(Semaines!$M$2:$M$523,MATCH(Tableau!EW13&amp;Tableau!EX13,Semaines!$K$2:$K$523&amp;Semaines!$L$2:$L$523,0)),IF($AE13=2014,INDEX(Semaines!$N$2:$N$523,MATCH(Tableau!EW13&amp;Tableau!EX13,Semaines!$K$2:$K$523&amp;Semaines!$L$2:$L$523,0)),IF($AE13=2015,INDEX(Semaines!$O$2:$O$523,MATCH(Tableau!EW13&amp;Tableau!EX13,Semaines!$K$2:$K$523&amp;Semaines!$L$2:$L$523,0)),IF($AE13=2016,INDEX(Semaines!$P$2:$P$523,MATCH(Tableau!EW13&amp;Tableau!EX13,Semaines!$K$2:$K$523&amp;Semaines!$L$2:$L$523,0)),IF($AE13=2017,INDEX(Semaines!$Q$2:$Q$523,MATCH(Tableau!EW13&amp;Tableau!EX13,Semaines!$K$2:$K$523&amp;Semaines!$L$2:$L$523,0)),IF($AE13=2018,INDEX(Semaines!$R$2:$R$523,MATCH(Tableau!EW13&amp;Tableau!EX13,Semaines!$K$2:$K$523&amp;Semaines!$L$2:$L$523,0)),IF($AE13=2019,INDEX(Semaines!$S$2:$S$523,MATCH(Tableau!EW13&amp;Tableau!EX13,Semaines!$K$2:$K$523&amp;Semaines!$L$2:$L$523,0)),IF($AE13=2020,INDEX(Semaines!$T$2:$T$523,MATCH(Tableau!EW13&amp;Tableau!EX13,Semaines!$K$2:$K$523&amp;Semaines!$L$2:$L$523,0)),IF($AE13=2021,INDEX(Semaines!$U$2:$U$523,MATCH(Tableau!EW13&amp;Tableau!EX13,Semaines!$K$2:$K$523&amp;Semaines!$L$2:$L$523,0)),IF($AE13=2022,INDEX(Semaines!$V$2:$V$523,MATCH(Tableau!EW13&amp;Tableau!EX13,Semaines!$K$2:$K$523&amp;Semaines!$L$2:$L$523,0)))))))))))))</f>
        <v/>
      </c>
      <c r="EZ13" s="120" t="str">
        <f>IF(Tableau!$AE13="","",IF(Tableau!EX13="","",Tableau!$AE13))</f>
        <v/>
      </c>
      <c r="FB13" s="118">
        <f t="shared" si="47"/>
        <v>43</v>
      </c>
      <c r="FC13" s="119">
        <f t="shared" ref="FC13:FC46" si="106">$AE13</f>
        <v>2017</v>
      </c>
      <c r="FD13" s="121" t="str">
        <f t="array" ref="FD13">IF(OR(Tableau!FB13="",Tableau!FC13=""),"",IF($AE13=2013,INDEX(Semaines!$M$2:$M$523,MATCH(Tableau!FB13&amp;Tableau!FC13,Semaines!$K$2:$K$523&amp;Semaines!$L$2:$L$523,0)),IF($AE13=2014,INDEX(Semaines!$N$2:$N$523,MATCH(Tableau!FB13&amp;Tableau!FC13,Semaines!$K$2:$K$523&amp;Semaines!$L$2:$L$523,0)),IF($AE13=2015,INDEX(Semaines!$O$2:$O$523,MATCH(Tableau!FB13&amp;Tableau!FC13,Semaines!$K$2:$K$523&amp;Semaines!$L$2:$L$523,0)),IF($AE13=2016,INDEX(Semaines!$P$2:$P$523,MATCH(Tableau!FB13&amp;Tableau!FC13,Semaines!$K$2:$K$523&amp;Semaines!$L$2:$L$523,0)),IF($AE13=2017,INDEX(Semaines!$Q$2:$Q$523,MATCH(Tableau!FB13&amp;Tableau!FC13,Semaines!$K$2:$K$523&amp;Semaines!$L$2:$L$523,0)),IF($AE13=2018,INDEX(Semaines!$R$2:$R$523,MATCH(Tableau!FB13&amp;Tableau!FC13,Semaines!$K$2:$K$523&amp;Semaines!$L$2:$L$523,0)),IF($AE13=2019,INDEX(Semaines!$S$2:$S$523,MATCH(Tableau!FB13&amp;Tableau!FC13,Semaines!$K$2:$K$523&amp;Semaines!$L$2:$L$523,0)),IF($AE13=2020,INDEX(Semaines!$T$2:$T$523,MATCH(Tableau!FB13&amp;Tableau!FC13,Semaines!$K$2:$K$523&amp;Semaines!$L$2:$L$523,0)),IF($AE13=2021,INDEX(Semaines!$U$2:$U$523,MATCH(Tableau!FB13&amp;Tableau!FC13,Semaines!$K$2:$K$523&amp;Semaines!$L$2:$L$523,0)),IF($AE13=2022,INDEX(Semaines!$V$2:$V$523,MATCH(Tableau!FB13&amp;Tableau!FC13,Semaines!$K$2:$K$523&amp;Semaines!$L$2:$L$523,0)))))))))))))</f>
        <v/>
      </c>
      <c r="FE13" s="120" t="str">
        <f>IF(Tableau!$AE13="","",IF(Tableau!FC13="","",Tableau!$AE13))</f>
        <v/>
      </c>
      <c r="FF13" s="112"/>
      <c r="FG13" s="107"/>
      <c r="FH13" s="118">
        <f t="shared" si="49"/>
        <v>44</v>
      </c>
      <c r="FI13" s="119">
        <f t="shared" ref="FI13:FI46" si="107">$AE13</f>
        <v>2017</v>
      </c>
      <c r="FJ13" s="121" t="str">
        <f t="array" ref="FJ13">IF(OR(Tableau!FH13="",Tableau!FI13=""),"",IF($AE13=2013,INDEX(Semaines!$M$2:$M$523,MATCH(Tableau!FH13&amp;Tableau!FI13,Semaines!$K$2:$K$523&amp;Semaines!$L$2:$L$523,0)),IF($AE13=2014,INDEX(Semaines!$N$2:$N$523,MATCH(Tableau!FH13&amp;Tableau!FI13,Semaines!$K$2:$K$523&amp;Semaines!$L$2:$L$523,0)),IF($AE13=2015,INDEX(Semaines!$O$2:$O$523,MATCH(Tableau!FH13&amp;Tableau!FI13,Semaines!$K$2:$K$523&amp;Semaines!$L$2:$L$523,0)),IF($AE13=2016,INDEX(Semaines!$P$2:$P$523,MATCH(Tableau!FH13&amp;Tableau!FI13,Semaines!$K$2:$K$523&amp;Semaines!$L$2:$L$523,0)),IF($AE13=2017,INDEX(Semaines!$Q$2:$Q$523,MATCH(Tableau!FH13&amp;Tableau!FI13,Semaines!$K$2:$K$523&amp;Semaines!$L$2:$L$523,0)),IF($AE13=2018,INDEX(Semaines!$R$2:$R$523,MATCH(Tableau!FH13&amp;Tableau!FI13,Semaines!$K$2:$K$523&amp;Semaines!$L$2:$L$523,0)),IF($AE13=2019,INDEX(Semaines!$S$2:$S$523,MATCH(Tableau!FH13&amp;Tableau!FI13,Semaines!$K$2:$K$523&amp;Semaines!$L$2:$L$523,0)),IF($AE13=2020,INDEX(Semaines!$T$2:$T$523,MATCH(Tableau!FH13&amp;Tableau!FI13,Semaines!$K$2:$K$523&amp;Semaines!$L$2:$L$523,0)),IF($AE13=2021,INDEX(Semaines!$U$2:$U$523,MATCH(Tableau!FH13&amp;Tableau!FI13,Semaines!$K$2:$K$523&amp;Semaines!$L$2:$L$523,0)),IF($AE13=2022,INDEX(Semaines!$V$2:$V$523,MATCH(Tableau!FH13&amp;Tableau!FI13,Semaines!$K$2:$K$523&amp;Semaines!$L$2:$L$523,0)))))))))))))</f>
        <v/>
      </c>
      <c r="FK13" s="120" t="str">
        <f>IF(Tableau!$AE13="","",IF(Tableau!FI13="","",Tableau!$AE13))</f>
        <v/>
      </c>
      <c r="FM13" s="118">
        <f t="shared" si="51"/>
        <v>44</v>
      </c>
      <c r="FN13" s="119">
        <f t="shared" ref="FN13:FN46" si="108">$AE13</f>
        <v>2017</v>
      </c>
      <c r="FO13" s="121" t="str">
        <f t="array" ref="FO13">IF(OR(Tableau!FM13="",Tableau!FN13=""),"",IF($AE13=2013,INDEX(Semaines!$M$2:$M$523,MATCH(Tableau!FM13&amp;Tableau!FN13,Semaines!$K$2:$K$523&amp;Semaines!$L$2:$L$523,0)),IF($AE13=2014,INDEX(Semaines!$N$2:$N$523,MATCH(Tableau!FM13&amp;Tableau!FN13,Semaines!$K$2:$K$523&amp;Semaines!$L$2:$L$523,0)),IF($AE13=2015,INDEX(Semaines!$O$2:$O$523,MATCH(Tableau!FM13&amp;Tableau!FN13,Semaines!$K$2:$K$523&amp;Semaines!$L$2:$L$523,0)),IF($AE13=2016,INDEX(Semaines!$P$2:$P$523,MATCH(Tableau!FM13&amp;Tableau!FN13,Semaines!$K$2:$K$523&amp;Semaines!$L$2:$L$523,0)),IF($AE13=2017,INDEX(Semaines!$Q$2:$Q$523,MATCH(Tableau!FM13&amp;Tableau!FN13,Semaines!$K$2:$K$523&amp;Semaines!$L$2:$L$523,0)),IF($AE13=2018,INDEX(Semaines!$R$2:$R$523,MATCH(Tableau!FM13&amp;Tableau!FN13,Semaines!$K$2:$K$523&amp;Semaines!$L$2:$L$523,0)),IF($AE13=2019,INDEX(Semaines!$S$2:$S$523,MATCH(Tableau!FM13&amp;Tableau!FN13,Semaines!$K$2:$K$523&amp;Semaines!$L$2:$L$523,0)),IF($AE13=2020,INDEX(Semaines!$T$2:$T$523,MATCH(Tableau!FM13&amp;Tableau!FN13,Semaines!$K$2:$K$523&amp;Semaines!$L$2:$L$523,0)),IF($AE13=2021,INDEX(Semaines!$U$2:$U$523,MATCH(Tableau!FM13&amp;Tableau!FN13,Semaines!$K$2:$K$523&amp;Semaines!$L$2:$L$523,0)),IF($AE13=2022,INDEX(Semaines!$V$2:$V$523,MATCH(Tableau!FM13&amp;Tableau!FN13,Semaines!$K$2:$K$523&amp;Semaines!$L$2:$L$523,0)))))))))))))</f>
        <v/>
      </c>
      <c r="FP13" s="120" t="str">
        <f>IF(Tableau!$AE13="","",IF(Tableau!FN13="","",Tableau!$AE13))</f>
        <v/>
      </c>
      <c r="FQ13" s="118">
        <f t="shared" si="53"/>
        <v>45</v>
      </c>
      <c r="FR13" s="119">
        <f t="shared" ref="FR13:FR46" si="109">$AE13</f>
        <v>2017</v>
      </c>
      <c r="FS13" s="121" t="str">
        <f t="array" ref="FS13">IF(OR(Tableau!FQ13="",Tableau!FR13=""),"",IF($AE13=2013,INDEX(Semaines!$M$2:$M$523,MATCH(Tableau!FQ13&amp;Tableau!FR13,Semaines!$K$2:$K$523&amp;Semaines!$L$2:$L$523,0)),IF($AE13=2014,INDEX(Semaines!$N$2:$N$523,MATCH(Tableau!FQ13&amp;Tableau!FR13,Semaines!$K$2:$K$523&amp;Semaines!$L$2:$L$523,0)),IF($AE13=2015,INDEX(Semaines!$O$2:$O$523,MATCH(Tableau!FQ13&amp;Tableau!FR13,Semaines!$K$2:$K$523&amp;Semaines!$L$2:$L$523,0)),IF($AE13=2016,INDEX(Semaines!$P$2:$P$523,MATCH(Tableau!FQ13&amp;Tableau!FR13,Semaines!$K$2:$K$523&amp;Semaines!$L$2:$L$523,0)),IF($AE13=2017,INDEX(Semaines!$Q$2:$Q$523,MATCH(Tableau!FQ13&amp;Tableau!FR13,Semaines!$K$2:$K$523&amp;Semaines!$L$2:$L$523,0)),IF($AE13=2018,INDEX(Semaines!$R$2:$R$523,MATCH(Tableau!FQ13&amp;Tableau!FR13,Semaines!$K$2:$K$523&amp;Semaines!$L$2:$L$523,0)),IF($AE13=2019,INDEX(Semaines!$S$2:$S$523,MATCH(Tableau!FQ13&amp;Tableau!FR13,Semaines!$K$2:$K$523&amp;Semaines!$L$2:$L$523,0)),IF($AE13=2020,INDEX(Semaines!$T$2:$T$523,MATCH(Tableau!FQ13&amp;Tableau!FR13,Semaines!$K$2:$K$523&amp;Semaines!$L$2:$L$523,0)),IF($AE13=2021,INDEX(Semaines!$U$2:$U$523,MATCH(Tableau!FQ13&amp;Tableau!FR13,Semaines!$K$2:$K$523&amp;Semaines!$L$2:$L$523,0)),IF($AE13=2022,INDEX(Semaines!$V$2:$V$523,MATCH(Tableau!FQ13&amp;Tableau!FR13,Semaines!$K$2:$K$523&amp;Semaines!$L$2:$L$523,0)))))))))))))</f>
        <v/>
      </c>
      <c r="FT13" s="120" t="str">
        <f>IF(Tableau!$AE13="","",IF(Tableau!FR13="","",Tableau!$AE13))</f>
        <v/>
      </c>
      <c r="FU13" s="121" t="str">
        <f t="array" ref="FU13">IF(OR(Tableau!FS13="",Tableau!FT13=""),"",IF($AE13=2013,INDEX(Semaines!$M$2:$M$523,MATCH(Tableau!FS13&amp;Tableau!FT13,Semaines!$K$2:$K$523&amp;Semaines!$L$2:$L$523,0)),IF($AE13=2014,INDEX(Semaines!$N$2:$N$523,MATCH(Tableau!FS13&amp;Tableau!FT13,Semaines!$K$2:$K$523&amp;Semaines!$L$2:$L$523,0)),IF($AE13=2015,INDEX(Semaines!$O$2:$O$523,MATCH(Tableau!FS13&amp;Tableau!FT13,Semaines!$K$2:$K$523&amp;Semaines!$L$2:$L$523,0)),IF($AE13=2016,INDEX(Semaines!$P$2:$P$523,MATCH(Tableau!FS13&amp;Tableau!FT13,Semaines!$K$2:$K$523&amp;Semaines!$L$2:$L$523,0)),IF($AE13=2017,INDEX(Semaines!$Q$2:$Q$523,MATCH(Tableau!FS13&amp;Tableau!FT13,Semaines!$K$2:$K$523&amp;Semaines!$L$2:$L$523,0)),IF($AE13=2018,INDEX(Semaines!$R$2:$R$523,MATCH(Tableau!FS13&amp;Tableau!FT13,Semaines!$K$2:$K$523&amp;Semaines!$L$2:$L$523,0)),IF($AE13=2019,INDEX(Semaines!$S$2:$S$523,MATCH(Tableau!FS13&amp;Tableau!FT13,Semaines!$K$2:$K$523&amp;Semaines!$L$2:$L$523,0)),IF($AE13=2020,INDEX(Semaines!$T$2:$T$523,MATCH(Tableau!FS13&amp;Tableau!FT13,Semaines!$K$2:$K$523&amp;Semaines!$L$2:$L$523,0)),IF($AE13=2021,INDEX(Semaines!$U$2:$U$523,MATCH(Tableau!FS13&amp;Tableau!FT13,Semaines!$K$2:$K$523&amp;Semaines!$L$2:$L$523,0)),IF($AE13=2022,INDEX(Semaines!$V$2:$V$523,MATCH(Tableau!FS13&amp;Tableau!FT13,Semaines!$K$2:$K$523&amp;Semaines!$L$2:$L$523,0)))))))))))))</f>
        <v/>
      </c>
      <c r="FV13" s="120" t="str">
        <f>IF(Tableau!$AE13="","",IF(Tableau!FT13="","",Tableau!$AE13))</f>
        <v/>
      </c>
      <c r="FW13" s="118">
        <f t="shared" si="55"/>
        <v>47</v>
      </c>
      <c r="FX13" s="119">
        <f t="shared" ref="FX13:FX46" si="110">$AE13</f>
        <v>2017</v>
      </c>
      <c r="FY13" s="121" t="str">
        <f t="array" ref="FY13">IF(OR(Tableau!FW13="",Tableau!FX13=""),"",IF($AE13=2013,INDEX(Semaines!$M$2:$M$523,MATCH(Tableau!FW13&amp;Tableau!FX13,Semaines!$K$2:$K$523&amp;Semaines!$L$2:$L$523,0)),IF($AE13=2014,INDEX(Semaines!$N$2:$N$523,MATCH(Tableau!FW13&amp;Tableau!FX13,Semaines!$K$2:$K$523&amp;Semaines!$L$2:$L$523,0)),IF($AE13=2015,INDEX(Semaines!$O$2:$O$523,MATCH(Tableau!FW13&amp;Tableau!FX13,Semaines!$K$2:$K$523&amp;Semaines!$L$2:$L$523,0)),IF($AE13=2016,INDEX(Semaines!$P$2:$P$523,MATCH(Tableau!FW13&amp;Tableau!FX13,Semaines!$K$2:$K$523&amp;Semaines!$L$2:$L$523,0)),IF($AE13=2017,INDEX(Semaines!$Q$2:$Q$523,MATCH(Tableau!FW13&amp;Tableau!FX13,Semaines!$K$2:$K$523&amp;Semaines!$L$2:$L$523,0)),IF($AE13=2018,INDEX(Semaines!$R$2:$R$523,MATCH(Tableau!FW13&amp;Tableau!FX13,Semaines!$K$2:$K$523&amp;Semaines!$L$2:$L$523,0)),IF($AE13=2019,INDEX(Semaines!$S$2:$S$523,MATCH(Tableau!FW13&amp;Tableau!FX13,Semaines!$K$2:$K$523&amp;Semaines!$L$2:$L$523,0)),IF($AE13=2020,INDEX(Semaines!$T$2:$T$523,MATCH(Tableau!FW13&amp;Tableau!FX13,Semaines!$K$2:$K$523&amp;Semaines!$L$2:$L$523,0)),IF($AE13=2021,INDEX(Semaines!$U$2:$U$523,MATCH(Tableau!FW13&amp;Tableau!FX13,Semaines!$K$2:$K$523&amp;Semaines!$L$2:$L$523,0)),IF($AE13=2022,INDEX(Semaines!$V$2:$V$523,MATCH(Tableau!FW13&amp;Tableau!FX13,Semaines!$K$2:$K$523&amp;Semaines!$L$2:$L$523,0)))))))))))))</f>
        <v/>
      </c>
      <c r="FZ13" s="120" t="str">
        <f>IF(Tableau!$AE13="","",IF(Tableau!FX13="","",Tableau!$AE13))</f>
        <v/>
      </c>
      <c r="GA13" s="118">
        <f t="shared" si="57"/>
        <v>48</v>
      </c>
      <c r="GB13" s="119">
        <f t="shared" ref="GB13:GB46" si="111">$AE13</f>
        <v>2017</v>
      </c>
      <c r="GC13" s="121" t="str">
        <f t="array" ref="GC13">IF(OR(Tableau!GA13="",Tableau!GB13=""),"",IF($AE13=2013,INDEX(Semaines!$M$2:$M$523,MATCH(Tableau!GA13&amp;Tableau!GB13,Semaines!$K$2:$K$523&amp;Semaines!$L$2:$L$523,0)),IF($AE13=2014,INDEX(Semaines!$N$2:$N$523,MATCH(Tableau!GA13&amp;Tableau!GB13,Semaines!$K$2:$K$523&amp;Semaines!$L$2:$L$523,0)),IF($AE13=2015,INDEX(Semaines!$O$2:$O$523,MATCH(Tableau!GA13&amp;Tableau!GB13,Semaines!$K$2:$K$523&amp;Semaines!$L$2:$L$523,0)),IF($AE13=2016,INDEX(Semaines!$P$2:$P$523,MATCH(Tableau!GA13&amp;Tableau!GB13,Semaines!$K$2:$K$523&amp;Semaines!$L$2:$L$523,0)),IF($AE13=2017,INDEX(Semaines!$Q$2:$Q$523,MATCH(Tableau!GA13&amp;Tableau!GB13,Semaines!$K$2:$K$523&amp;Semaines!$L$2:$L$523,0)),IF($AE13=2018,INDEX(Semaines!$R$2:$R$523,MATCH(Tableau!GA13&amp;Tableau!GB13,Semaines!$K$2:$K$523&amp;Semaines!$L$2:$L$523,0)),IF($AE13=2019,INDEX(Semaines!$S$2:$S$523,MATCH(Tableau!GA13&amp;Tableau!GB13,Semaines!$K$2:$K$523&amp;Semaines!$L$2:$L$523,0)),IF($AE13=2020,INDEX(Semaines!$T$2:$T$523,MATCH(Tableau!GA13&amp;Tableau!GB13,Semaines!$K$2:$K$523&amp;Semaines!$L$2:$L$523,0)),IF($AE13=2021,INDEX(Semaines!$U$2:$U$523,MATCH(Tableau!GA13&amp;Tableau!GB13,Semaines!$K$2:$K$523&amp;Semaines!$L$2:$L$523,0)),IF($AE13=2022,INDEX(Semaines!$V$2:$V$523,MATCH(Tableau!GA13&amp;Tableau!GB13,Semaines!$K$2:$K$523&amp;Semaines!$L$2:$L$523,0)))))))))))))</f>
        <v/>
      </c>
      <c r="GD13" s="120" t="str">
        <f>IF(Tableau!$AE13="","",IF(Tableau!GB13="","",Tableau!$AE13))</f>
        <v/>
      </c>
      <c r="GE13" s="118">
        <f t="shared" si="59"/>
        <v>48</v>
      </c>
      <c r="GF13" s="119">
        <f t="shared" ref="GF13:GF46" si="112">$AE13</f>
        <v>2017</v>
      </c>
      <c r="GG13" s="121" t="str">
        <f t="array" ref="GG13">IF(OR(Tableau!GE13="",Tableau!GF13=""),"",IF($AE13=2013,INDEX(Semaines!$M$2:$M$523,MATCH(Tableau!GE13&amp;Tableau!GF13,Semaines!$K$2:$K$523&amp;Semaines!$L$2:$L$523,0)),IF($AE13=2014,INDEX(Semaines!$N$2:$N$523,MATCH(Tableau!GE13&amp;Tableau!GF13,Semaines!$K$2:$K$523&amp;Semaines!$L$2:$L$523,0)),IF($AE13=2015,INDEX(Semaines!$O$2:$O$523,MATCH(Tableau!GE13&amp;Tableau!GF13,Semaines!$K$2:$K$523&amp;Semaines!$L$2:$L$523,0)),IF($AE13=2016,INDEX(Semaines!$P$2:$P$523,MATCH(Tableau!GE13&amp;Tableau!GF13,Semaines!$K$2:$K$523&amp;Semaines!$L$2:$L$523,0)),IF($AE13=2017,INDEX(Semaines!$Q$2:$Q$523,MATCH(Tableau!GE13&amp;Tableau!GF13,Semaines!$K$2:$K$523&amp;Semaines!$L$2:$L$523,0)),IF($AE13=2018,INDEX(Semaines!$R$2:$R$523,MATCH(Tableau!GE13&amp;Tableau!GF13,Semaines!$K$2:$K$523&amp;Semaines!$L$2:$L$523,0)),IF($AE13=2019,INDEX(Semaines!$S$2:$S$523,MATCH(Tableau!GE13&amp;Tableau!GF13,Semaines!$K$2:$K$523&amp;Semaines!$L$2:$L$523,0)),IF($AE13=2020,INDEX(Semaines!$T$2:$T$523,MATCH(Tableau!GE13&amp;Tableau!GF13,Semaines!$K$2:$K$523&amp;Semaines!$L$2:$L$523,0)),IF($AE13=2021,INDEX(Semaines!$U$2:$U$523,MATCH(Tableau!GE13&amp;Tableau!GF13,Semaines!$K$2:$K$523&amp;Semaines!$L$2:$L$523,0)),IF($AE13=2022,INDEX(Semaines!$V$2:$V$523,MATCH(Tableau!GE13&amp;Tableau!GF13,Semaines!$K$2:$K$523&amp;Semaines!$L$2:$L$523,0)))))))))))))</f>
        <v/>
      </c>
      <c r="GH13" s="120" t="str">
        <f>IF(Tableau!$AE13="","",IF(Tableau!GF13="","",Tableau!$AE13))</f>
        <v/>
      </c>
      <c r="GJ13" s="118">
        <f t="shared" si="61"/>
        <v>49</v>
      </c>
      <c r="GK13" s="119">
        <f t="shared" ref="GK13:GK46" si="113">$AE13</f>
        <v>2017</v>
      </c>
      <c r="GL13" s="121" t="str">
        <f t="array" ref="GL13">IF(OR(Tableau!GJ13="",Tableau!GK13=""),"",IF($AE13=2013,INDEX(Semaines!$M$2:$M$523,MATCH(Tableau!GJ13&amp;Tableau!GK13,Semaines!$K$2:$K$523&amp;Semaines!$L$2:$L$523,0)),IF($AE13=2014,INDEX(Semaines!$N$2:$N$523,MATCH(Tableau!GJ13&amp;Tableau!GK13,Semaines!$K$2:$K$523&amp;Semaines!$L$2:$L$523,0)),IF($AE13=2015,INDEX(Semaines!$O$2:$O$523,MATCH(Tableau!GJ13&amp;Tableau!GK13,Semaines!$K$2:$K$523&amp;Semaines!$L$2:$L$523,0)),IF($AE13=2016,INDEX(Semaines!$P$2:$P$523,MATCH(Tableau!GJ13&amp;Tableau!GK13,Semaines!$K$2:$K$523&amp;Semaines!$L$2:$L$523,0)),IF($AE13=2017,INDEX(Semaines!$Q$2:$Q$523,MATCH(Tableau!GJ13&amp;Tableau!GK13,Semaines!$K$2:$K$523&amp;Semaines!$L$2:$L$523,0)),IF($AE13=2018,INDEX(Semaines!$R$2:$R$523,MATCH(Tableau!GJ13&amp;Tableau!GK13,Semaines!$K$2:$K$523&amp;Semaines!$L$2:$L$523,0)),IF($AE13=2019,INDEX(Semaines!$S$2:$S$523,MATCH(Tableau!GJ13&amp;Tableau!GK13,Semaines!$K$2:$K$523&amp;Semaines!$L$2:$L$523,0)),IF($AE13=2020,INDEX(Semaines!$T$2:$T$523,MATCH(Tableau!GJ13&amp;Tableau!GK13,Semaines!$K$2:$K$523&amp;Semaines!$L$2:$L$523,0)),IF($AE13=2021,INDEX(Semaines!$U$2:$U$523,MATCH(Tableau!GJ13&amp;Tableau!GK13,Semaines!$K$2:$K$523&amp;Semaines!$L$2:$L$523,0)),IF($AE13=2022,INDEX(Semaines!$V$2:$V$523,MATCH(Tableau!GJ13&amp;Tableau!GK13,Semaines!$K$2:$K$523&amp;Semaines!$L$2:$L$523,0)))))))))))))</f>
        <v/>
      </c>
      <c r="GM13" s="120" t="str">
        <f>IF(Tableau!$AE13="","",IF(Tableau!GK13="","",Tableau!$AE13))</f>
        <v/>
      </c>
      <c r="GN13" s="118">
        <f t="shared" si="63"/>
        <v>50</v>
      </c>
      <c r="GO13" s="119">
        <f t="shared" ref="GO13:GO46" si="114">$AE13</f>
        <v>2017</v>
      </c>
      <c r="GP13" s="121" t="str">
        <f t="array" ref="GP13">IF(OR(Tableau!GN13="",Tableau!GO13=""),"",IF($AE13=2013,INDEX(Semaines!$M$2:$M$523,MATCH(Tableau!GN13&amp;Tableau!GO13,Semaines!$K$2:$K$523&amp;Semaines!$L$2:$L$523,0)),IF($AE13=2014,INDEX(Semaines!$N$2:$N$523,MATCH(Tableau!GN13&amp;Tableau!GO13,Semaines!$K$2:$K$523&amp;Semaines!$L$2:$L$523,0)),IF($AE13=2015,INDEX(Semaines!$O$2:$O$523,MATCH(Tableau!GN13&amp;Tableau!GO13,Semaines!$K$2:$K$523&amp;Semaines!$L$2:$L$523,0)),IF($AE13=2016,INDEX(Semaines!$P$2:$P$523,MATCH(Tableau!GN13&amp;Tableau!GO13,Semaines!$K$2:$K$523&amp;Semaines!$L$2:$L$523,0)),IF($AE13=2017,INDEX(Semaines!$Q$2:$Q$523,MATCH(Tableau!GN13&amp;Tableau!GO13,Semaines!$K$2:$K$523&amp;Semaines!$L$2:$L$523,0)),IF($AE13=2018,INDEX(Semaines!$R$2:$R$523,MATCH(Tableau!GN13&amp;Tableau!GO13,Semaines!$K$2:$K$523&amp;Semaines!$L$2:$L$523,0)),IF($AE13=2019,INDEX(Semaines!$S$2:$S$523,MATCH(Tableau!GN13&amp;Tableau!GO13,Semaines!$K$2:$K$523&amp;Semaines!$L$2:$L$523,0)),IF($AE13=2020,INDEX(Semaines!$T$2:$T$523,MATCH(Tableau!GN13&amp;Tableau!GO13,Semaines!$K$2:$K$523&amp;Semaines!$L$2:$L$523,0)),IF($AE13=2021,INDEX(Semaines!$U$2:$U$523,MATCH(Tableau!GN13&amp;Tableau!GO13,Semaines!$K$2:$K$523&amp;Semaines!$L$2:$L$523,0)),IF($AE13=2022,INDEX(Semaines!$V$2:$V$523,MATCH(Tableau!GN13&amp;Tableau!GO13,Semaines!$K$2:$K$523&amp;Semaines!$L$2:$L$523,0)))))))))))))</f>
        <v/>
      </c>
      <c r="GQ13" s="120" t="str">
        <f>IF(Tableau!$AE13="","",IF(Tableau!GO13="","",Tableau!$AE13))</f>
        <v/>
      </c>
      <c r="GR13" s="112"/>
      <c r="GS13" s="114"/>
      <c r="GT13" s="114"/>
      <c r="GU13" s="107"/>
      <c r="GV13" s="114"/>
      <c r="GW13" s="107"/>
      <c r="GX13" s="118">
        <f t="shared" si="65"/>
        <v>51</v>
      </c>
      <c r="GY13" s="119">
        <f t="shared" ref="GY13:GY46" si="115">$AE13</f>
        <v>2017</v>
      </c>
      <c r="GZ13" s="121" t="str">
        <f t="array" ref="GZ13">IF(OR(Tableau!GX13="",Tableau!GY13=""),"",IF($AE13=2013,INDEX(Semaines!$M$2:$M$523,MATCH(Tableau!GX13&amp;Tableau!GY13,Semaines!$K$2:$K$523&amp;Semaines!$L$2:$L$523,0)),IF($AE13=2014,INDEX(Semaines!$N$2:$N$523,MATCH(Tableau!GX13&amp;Tableau!GY13,Semaines!$K$2:$K$523&amp;Semaines!$L$2:$L$523,0)),IF($AE13=2015,INDEX(Semaines!$O$2:$O$523,MATCH(Tableau!GX13&amp;Tableau!GY13,Semaines!$K$2:$K$523&amp;Semaines!$L$2:$L$523,0)),IF($AE13=2016,INDEX(Semaines!$P$2:$P$523,MATCH(Tableau!GX13&amp;Tableau!GY13,Semaines!$K$2:$K$523&amp;Semaines!$L$2:$L$523,0)),IF($AE13=2017,INDEX(Semaines!$Q$2:$Q$523,MATCH(Tableau!GX13&amp;Tableau!GY13,Semaines!$K$2:$K$523&amp;Semaines!$L$2:$L$523,0)),IF($AE13=2018,INDEX(Semaines!$R$2:$R$523,MATCH(Tableau!GX13&amp;Tableau!GY13,Semaines!$K$2:$K$523&amp;Semaines!$L$2:$L$523,0)),IF($AE13=2019,INDEX(Semaines!$S$2:$S$523,MATCH(Tableau!GX13&amp;Tableau!GY13,Semaines!$K$2:$K$523&amp;Semaines!$L$2:$L$523,0)),IF($AE13=2020,INDEX(Semaines!$T$2:$T$523,MATCH(Tableau!GX13&amp;Tableau!GY13,Semaines!$K$2:$K$523&amp;Semaines!$L$2:$L$523,0)),IF($AE13=2021,INDEX(Semaines!$U$2:$U$523,MATCH(Tableau!GX13&amp;Tableau!GY13,Semaines!$K$2:$K$523&amp;Semaines!$L$2:$L$523,0)),IF($AE13=2022,INDEX(Semaines!$V$2:$V$523,MATCH(Tableau!GX13&amp;Tableau!GY13,Semaines!$K$2:$K$523&amp;Semaines!$L$2:$L$523,0)))))))))))))</f>
        <v/>
      </c>
      <c r="HA13" s="120" t="str">
        <f>IF(Tableau!$AE13="","",IF(Tableau!GY13="","",Tableau!$AE13))</f>
        <v/>
      </c>
      <c r="HC13" s="100"/>
      <c r="HD13" s="101"/>
      <c r="HE13" s="111"/>
      <c r="HF13" s="107"/>
      <c r="HH13" s="118">
        <f t="shared" si="67"/>
        <v>52</v>
      </c>
      <c r="HI13" s="119">
        <f t="shared" ref="HI13:HI46" si="116">$AE13</f>
        <v>2017</v>
      </c>
      <c r="HJ13" s="121" t="str">
        <f t="array" ref="HJ13">IF(OR(Tableau!HH13="",Tableau!HI13=""),"",IF($AE13=2013,INDEX(Semaines!$M$2:$M$523,MATCH(Tableau!HH13&amp;Tableau!HI13,Semaines!$K$2:$K$523&amp;Semaines!$L$2:$L$523,0)),IF($AE13=2014,INDEX(Semaines!$N$2:$N$523,MATCH(Tableau!HH13&amp;Tableau!HI13,Semaines!$K$2:$K$523&amp;Semaines!$L$2:$L$523,0)),IF($AE13=2015,INDEX(Semaines!$O$2:$O$523,MATCH(Tableau!HH13&amp;Tableau!HI13,Semaines!$K$2:$K$523&amp;Semaines!$L$2:$L$523,0)),IF($AE13=2016,INDEX(Semaines!$P$2:$P$523,MATCH(Tableau!HH13&amp;Tableau!HI13,Semaines!$K$2:$K$523&amp;Semaines!$L$2:$L$523,0)),IF($AE13=2017,INDEX(Semaines!$Q$2:$Q$523,MATCH(Tableau!HH13&amp;Tableau!HI13,Semaines!$K$2:$K$523&amp;Semaines!$L$2:$L$523,0)),IF($AE13=2018,INDEX(Semaines!$R$2:$R$523,MATCH(Tableau!HH13&amp;Tableau!HI13,Semaines!$K$2:$K$523&amp;Semaines!$L$2:$L$523,0)),IF($AE13=2019,INDEX(Semaines!$S$2:$S$523,MATCH(Tableau!HH13&amp;Tableau!HI13,Semaines!$K$2:$K$523&amp;Semaines!$L$2:$L$523,0)),IF($AE13=2020,INDEX(Semaines!$T$2:$T$523,MATCH(Tableau!HH13&amp;Tableau!HI13,Semaines!$K$2:$K$523&amp;Semaines!$L$2:$L$523,0)),IF($AE13=2021,INDEX(Semaines!$U$2:$U$523,MATCH(Tableau!HH13&amp;Tableau!HI13,Semaines!$K$2:$K$523&amp;Semaines!$L$2:$L$523,0)),IF($AE13=2022,INDEX(Semaines!$V$2:$V$523,MATCH(Tableau!HH13&amp;Tableau!HI13,Semaines!$K$2:$K$523&amp;Semaines!$L$2:$L$523,0)))))))))))))</f>
        <v/>
      </c>
      <c r="HK13" s="120" t="str">
        <f>IF(Tableau!$AE13="","",IF(Tableau!HI13="","",Tableau!$AE13))</f>
        <v/>
      </c>
      <c r="HL13" s="121" t="str">
        <f t="array" ref="HL13">IF(OR(Tableau!HJ13="",Tableau!HK13=""),"",IF($AE13=2013,INDEX(Semaines!$M$2:$M$523,MATCH(Tableau!HJ13&amp;Tableau!HK13,Semaines!$K$2:$K$523&amp;Semaines!$L$2:$L$523,0)),IF($AE13=2014,INDEX(Semaines!$N$2:$N$523,MATCH(Tableau!HJ13&amp;Tableau!HK13,Semaines!$K$2:$K$523&amp;Semaines!$L$2:$L$523,0)),IF($AE13=2015,INDEX(Semaines!$O$2:$O$523,MATCH(Tableau!HJ13&amp;Tableau!HK13,Semaines!$K$2:$K$523&amp;Semaines!$L$2:$L$523,0)),IF($AE13=2016,INDEX(Semaines!$P$2:$P$523,MATCH(Tableau!HJ13&amp;Tableau!HK13,Semaines!$K$2:$K$523&amp;Semaines!$L$2:$L$523,0)),IF($AE13=2017,INDEX(Semaines!$Q$2:$Q$523,MATCH(Tableau!HJ13&amp;Tableau!HK13,Semaines!$K$2:$K$523&amp;Semaines!$L$2:$L$523,0)),IF($AE13=2018,INDEX(Semaines!$R$2:$R$523,MATCH(Tableau!HJ13&amp;Tableau!HK13,Semaines!$K$2:$K$523&amp;Semaines!$L$2:$L$523,0)),IF($AE13=2019,INDEX(Semaines!$S$2:$S$523,MATCH(Tableau!HJ13&amp;Tableau!HK13,Semaines!$K$2:$K$523&amp;Semaines!$L$2:$L$523,0)),IF($AE13=2020,INDEX(Semaines!$T$2:$T$523,MATCH(Tableau!HJ13&amp;Tableau!HK13,Semaines!$K$2:$K$523&amp;Semaines!$L$2:$L$523,0)),IF($AE13=2021,INDEX(Semaines!$U$2:$U$523,MATCH(Tableau!HJ13&amp;Tableau!HK13,Semaines!$K$2:$K$523&amp;Semaines!$L$2:$L$523,0)),IF($AE13=2022,INDEX(Semaines!$V$2:$V$523,MATCH(Tableau!HJ13&amp;Tableau!HK13,Semaines!$K$2:$K$523&amp;Semaines!$L$2:$L$523,0)))))))))))))</f>
        <v/>
      </c>
      <c r="HM13" s="120" t="str">
        <f>IF(Tableau!$AE13="","",IF(Tableau!HK13="","",Tableau!$AE13))</f>
        <v/>
      </c>
      <c r="HN13" s="118">
        <f t="shared" si="69"/>
        <v>53</v>
      </c>
      <c r="HO13" s="119">
        <f t="shared" ref="HO13:HO46" si="117">$AE13</f>
        <v>2017</v>
      </c>
      <c r="HP13" s="121" t="str">
        <f t="array" ref="HP13">IF(OR(Tableau!HN13="",Tableau!HO13=""),"",IF($AE13=2013,INDEX(Semaines!$M$2:$M$523,MATCH(Tableau!HN13&amp;Tableau!HO13,Semaines!$K$2:$K$523&amp;Semaines!$L$2:$L$523,0)),IF($AE13=2014,INDEX(Semaines!$N$2:$N$523,MATCH(Tableau!HN13&amp;Tableau!HO13,Semaines!$K$2:$K$523&amp;Semaines!$L$2:$L$523,0)),IF($AE13=2015,INDEX(Semaines!$O$2:$O$523,MATCH(Tableau!HN13&amp;Tableau!HO13,Semaines!$K$2:$K$523&amp;Semaines!$L$2:$L$523,0)),IF($AE13=2016,INDEX(Semaines!$P$2:$P$523,MATCH(Tableau!HN13&amp;Tableau!HO13,Semaines!$K$2:$K$523&amp;Semaines!$L$2:$L$523,0)),IF($AE13=2017,INDEX(Semaines!$Q$2:$Q$523,MATCH(Tableau!HN13&amp;Tableau!HO13,Semaines!$K$2:$K$523&amp;Semaines!$L$2:$L$523,0)),IF($AE13=2018,INDEX(Semaines!$R$2:$R$523,MATCH(Tableau!HN13&amp;Tableau!HO13,Semaines!$K$2:$K$523&amp;Semaines!$L$2:$L$523,0)),IF($AE13=2019,INDEX(Semaines!$S$2:$S$523,MATCH(Tableau!HN13&amp;Tableau!HO13,Semaines!$K$2:$K$523&amp;Semaines!$L$2:$L$523,0)),IF($AE13=2020,INDEX(Semaines!$T$2:$T$523,MATCH(Tableau!HN13&amp;Tableau!HO13,Semaines!$K$2:$K$523&amp;Semaines!$L$2:$L$523,0)),IF($AE13=2021,INDEX(Semaines!$U$2:$U$523,MATCH(Tableau!HN13&amp;Tableau!HO13,Semaines!$K$2:$K$523&amp;Semaines!$L$2:$L$523,0)),IF($AE13=2022,INDEX(Semaines!$V$2:$V$523,MATCH(Tableau!HN13&amp;Tableau!HO13,Semaines!$K$2:$K$523&amp;Semaines!$L$2:$L$523,0)))))))))))))</f>
        <v/>
      </c>
      <c r="HQ13" s="120" t="str">
        <f>IF(Tableau!$AE13="","",IF(Tableau!HO13="","",Tableau!$AE13))</f>
        <v/>
      </c>
      <c r="HR13" s="112"/>
      <c r="HS13" s="114"/>
      <c r="HT13" s="114"/>
      <c r="HU13" s="107"/>
      <c r="HV13" s="115"/>
      <c r="HW13" s="99"/>
      <c r="HX13" s="99"/>
      <c r="HY13" s="99"/>
      <c r="HZ13" s="99"/>
      <c r="IA13" s="118">
        <f t="shared" si="71"/>
        <v>54</v>
      </c>
      <c r="IB13" s="119">
        <f t="shared" ref="IB13:IB46" si="118">$AE13</f>
        <v>2017</v>
      </c>
      <c r="IC13" s="121" t="str">
        <f t="array" ref="IC13">IF(OR(Tableau!IA13="",Tableau!IB13=""),"",IF($AE13=2013,INDEX(Semaines!$M$2:$M$523,MATCH(Tableau!IA13&amp;Tableau!IB13,Semaines!$K$2:$K$523&amp;Semaines!$L$2:$L$523,0)),IF($AE13=2014,INDEX(Semaines!$N$2:$N$523,MATCH(Tableau!IA13&amp;Tableau!IB13,Semaines!$K$2:$K$523&amp;Semaines!$L$2:$L$523,0)),IF($AE13=2015,INDEX(Semaines!$O$2:$O$523,MATCH(Tableau!IA13&amp;Tableau!IB13,Semaines!$K$2:$K$523&amp;Semaines!$L$2:$L$523,0)),IF($AE13=2016,INDEX(Semaines!$P$2:$P$523,MATCH(Tableau!IA13&amp;Tableau!IB13,Semaines!$K$2:$K$523&amp;Semaines!$L$2:$L$523,0)),IF($AE13=2017,INDEX(Semaines!$Q$2:$Q$523,MATCH(Tableau!IA13&amp;Tableau!IB13,Semaines!$K$2:$K$523&amp;Semaines!$L$2:$L$523,0)),IF($AE13=2018,INDEX(Semaines!$R$2:$R$523,MATCH(Tableau!IA13&amp;Tableau!IB13,Semaines!$K$2:$K$523&amp;Semaines!$L$2:$L$523,0)),IF($AE13=2019,INDEX(Semaines!$S$2:$S$523,MATCH(Tableau!IA13&amp;Tableau!IB13,Semaines!$K$2:$K$523&amp;Semaines!$L$2:$L$523,0)),IF($AE13=2020,INDEX(Semaines!$T$2:$T$523,MATCH(Tableau!IA13&amp;Tableau!IB13,Semaines!$K$2:$K$523&amp;Semaines!$L$2:$L$523,0)),IF($AE13=2021,INDEX(Semaines!$U$2:$U$523,MATCH(Tableau!IA13&amp;Tableau!IB13,Semaines!$K$2:$K$523&amp;Semaines!$L$2:$L$523,0)),IF($AE13=2022,INDEX(Semaines!$V$2:$V$523,MATCH(Tableau!IA13&amp;Tableau!IB13,Semaines!$K$2:$K$523&amp;Semaines!$L$2:$L$523,0)))))))))))))</f>
        <v/>
      </c>
      <c r="ID13" s="120" t="str">
        <f>IF(Tableau!$AE13="","",IF(Tableau!IB13="","",Tableau!$AE13))</f>
        <v/>
      </c>
      <c r="IE13" s="118">
        <f t="shared" si="73"/>
        <v>54</v>
      </c>
      <c r="IF13" s="119">
        <f t="shared" ref="IF13:IF46" si="119">$AE13</f>
        <v>2017</v>
      </c>
      <c r="IG13" s="121" t="str">
        <f t="array" ref="IG13">IF(OR(Tableau!IE13="",Tableau!IF13=""),"",IF($AE13=2013,INDEX(Semaines!$M$2:$M$523,MATCH(Tableau!IE13&amp;Tableau!IF13,Semaines!$K$2:$K$523&amp;Semaines!$L$2:$L$523,0)),IF($AE13=2014,INDEX(Semaines!$N$2:$N$523,MATCH(Tableau!IE13&amp;Tableau!IF13,Semaines!$K$2:$K$523&amp;Semaines!$L$2:$L$523,0)),IF($AE13=2015,INDEX(Semaines!$O$2:$O$523,MATCH(Tableau!IE13&amp;Tableau!IF13,Semaines!$K$2:$K$523&amp;Semaines!$L$2:$L$523,0)),IF($AE13=2016,INDEX(Semaines!$P$2:$P$523,MATCH(Tableau!IE13&amp;Tableau!IF13,Semaines!$K$2:$K$523&amp;Semaines!$L$2:$L$523,0)),IF($AE13=2017,INDEX(Semaines!$Q$2:$Q$523,MATCH(Tableau!IE13&amp;Tableau!IF13,Semaines!$K$2:$K$523&amp;Semaines!$L$2:$L$523,0)),IF($AE13=2018,INDEX(Semaines!$R$2:$R$523,MATCH(Tableau!IE13&amp;Tableau!IF13,Semaines!$K$2:$K$523&amp;Semaines!$L$2:$L$523,0)),IF($AE13=2019,INDEX(Semaines!$S$2:$S$523,MATCH(Tableau!IE13&amp;Tableau!IF13,Semaines!$K$2:$K$523&amp;Semaines!$L$2:$L$523,0)),IF($AE13=2020,INDEX(Semaines!$T$2:$T$523,MATCH(Tableau!IE13&amp;Tableau!IF13,Semaines!$K$2:$K$523&amp;Semaines!$L$2:$L$523,0)),IF($AE13=2021,INDEX(Semaines!$U$2:$U$523,MATCH(Tableau!IE13&amp;Tableau!IF13,Semaines!$K$2:$K$523&amp;Semaines!$L$2:$L$523,0)),IF($AE13=2022,INDEX(Semaines!$V$2:$V$523,MATCH(Tableau!IE13&amp;Tableau!IF13,Semaines!$K$2:$K$523&amp;Semaines!$L$2:$L$523,0)))))))))))))</f>
        <v/>
      </c>
      <c r="IH13" s="120" t="str">
        <f>IF(Tableau!$AE13="","",IF(Tableau!IF13="","",Tableau!$AE13))</f>
        <v/>
      </c>
      <c r="II13" s="130">
        <f>IF(Import!AY3=0,"",Import!AY3)</f>
        <v>43238</v>
      </c>
      <c r="IJ13" s="118">
        <f t="shared" si="75"/>
        <v>20</v>
      </c>
      <c r="IK13" s="119">
        <f t="shared" si="76"/>
        <v>2018</v>
      </c>
      <c r="IL13" s="121" t="str">
        <f>IF(Tableau!IJ13="","",Tableau!IJ13)</f>
        <v/>
      </c>
      <c r="IM13" s="120" t="str">
        <f>IF(Tableau!IK13="","",Tableau!IK13)</f>
        <v/>
      </c>
      <c r="IO13" s="118">
        <f t="shared" si="77"/>
        <v>55</v>
      </c>
      <c r="IP13" s="119">
        <f t="shared" si="78"/>
        <v>2017</v>
      </c>
      <c r="IQ13" s="121" t="str">
        <f t="array" ref="IQ13">IF(OR(Tableau!IO13="",Tableau!IP13=""),"",IF($AE13=2013,INDEX(Semaines!$M$2:$M$523,MATCH(Tableau!IO13&amp;Tableau!IP13,Semaines!$K$2:$K$523&amp;Semaines!$L$2:$L$523,0)),IF($AE13=2014,INDEX(Semaines!$N$2:$N$523,MATCH(Tableau!IO13&amp;Tableau!IP13,Semaines!$K$2:$K$523&amp;Semaines!$L$2:$L$523,0)),IF($AE13=2015,INDEX(Semaines!$O$2:$O$523,MATCH(Tableau!IO13&amp;Tableau!IP13,Semaines!$K$2:$K$523&amp;Semaines!$L$2:$L$523,0)),IF($AE13=2016,INDEX(Semaines!$P$2:$P$523,MATCH(Tableau!IO13&amp;Tableau!IP13,Semaines!$K$2:$K$523&amp;Semaines!$L$2:$L$523,0)),IF($AE13=2017,INDEX(Semaines!$Q$2:$Q$523,MATCH(Tableau!IO13&amp;Tableau!IP13,Semaines!$K$2:$K$523&amp;Semaines!$L$2:$L$523,0)),IF($AE13=2018,INDEX(Semaines!$R$2:$R$523,MATCH(Tableau!IO13&amp;Tableau!IP13,Semaines!$K$2:$K$523&amp;Semaines!$L$2:$L$523,0)),IF($AE13=2019,INDEX(Semaines!$S$2:$S$523,MATCH(Tableau!IO13&amp;Tableau!IP13,Semaines!$K$2:$K$523&amp;Semaines!$L$2:$L$523,0)),IF($AE13=2020,INDEX(Semaines!$T$2:$T$523,MATCH(Tableau!IO13&amp;Tableau!IP13,Semaines!$K$2:$K$523&amp;Semaines!$L$2:$L$523,0)),IF($AE13=2021,INDEX(Semaines!$U$2:$U$523,MATCH(Tableau!IO13&amp;Tableau!IP13,Semaines!$K$2:$K$523&amp;Semaines!$L$2:$L$523,0)),IF($AE13=2022,INDEX(Semaines!$V$2:$V$523,MATCH(Tableau!IO13&amp;Tableau!IP13,Semaines!$K$2:$K$523&amp;Semaines!$L$2:$L$523,0)))))))))))))</f>
        <v/>
      </c>
      <c r="IR13" s="120" t="str">
        <f>IF(Tableau!$AE13="","",IF(Tableau!IP13="","",Tableau!$AE13))</f>
        <v/>
      </c>
      <c r="IS13" s="118">
        <f t="shared" si="79"/>
        <v>56</v>
      </c>
      <c r="IT13" s="119">
        <f t="shared" si="80"/>
        <v>2017</v>
      </c>
      <c r="IU13" s="121" t="str">
        <f t="array" ref="IU13">IF(OR(Tableau!IS13="",Tableau!IT13=""),"",IF($AE13=2013,INDEX(Semaines!$M$2:$M$523,MATCH(Tableau!IS13&amp;Tableau!IT13,Semaines!$K$2:$K$523&amp;Semaines!$L$2:$L$523,0)),IF($AE13=2014,INDEX(Semaines!$N$2:$N$523,MATCH(Tableau!IS13&amp;Tableau!IT13,Semaines!$K$2:$K$523&amp;Semaines!$L$2:$L$523,0)),IF($AE13=2015,INDEX(Semaines!$O$2:$O$523,MATCH(Tableau!IS13&amp;Tableau!IT13,Semaines!$K$2:$K$523&amp;Semaines!$L$2:$L$523,0)),IF($AE13=2016,INDEX(Semaines!$P$2:$P$523,MATCH(Tableau!IS13&amp;Tableau!IT13,Semaines!$K$2:$K$523&amp;Semaines!$L$2:$L$523,0)),IF($AE13=2017,INDEX(Semaines!$Q$2:$Q$523,MATCH(Tableau!IS13&amp;Tableau!IT13,Semaines!$K$2:$K$523&amp;Semaines!$L$2:$L$523,0)),IF($AE13=2018,INDEX(Semaines!$R$2:$R$523,MATCH(Tableau!IS13&amp;Tableau!IT13,Semaines!$K$2:$K$523&amp;Semaines!$L$2:$L$523,0)),IF($AE13=2019,INDEX(Semaines!$S$2:$S$523,MATCH(Tableau!IS13&amp;Tableau!IT13,Semaines!$K$2:$K$523&amp;Semaines!$L$2:$L$523,0)),IF($AE13=2020,INDEX(Semaines!$T$2:$T$523,MATCH(Tableau!IS13&amp;Tableau!IT13,Semaines!$K$2:$K$523&amp;Semaines!$L$2:$L$523,0)),IF($AE13=2021,INDEX(Semaines!$U$2:$U$523,MATCH(Tableau!IS13&amp;Tableau!IT13,Semaines!$K$2:$K$523&amp;Semaines!$L$2:$L$523,0)),IF($AE13=2022,INDEX(Semaines!$V$2:$V$523,MATCH(Tableau!IS13&amp;Tableau!IT13,Semaines!$K$2:$K$523&amp;Semaines!$L$2:$L$523,0)))))))))))))</f>
        <v/>
      </c>
      <c r="IV13" s="120" t="str">
        <f>IF(Tableau!$AE13="","",IF(Tableau!IT13="","",Tableau!$AE13))</f>
        <v/>
      </c>
      <c r="IW13" s="99"/>
      <c r="IX13" s="99"/>
      <c r="IY13" s="99"/>
      <c r="IZ13" s="99"/>
      <c r="JA13" s="118">
        <f t="shared" si="81"/>
        <v>56</v>
      </c>
      <c r="JB13" s="119">
        <f t="shared" si="82"/>
        <v>2017</v>
      </c>
      <c r="JC13" s="121" t="str">
        <f t="array" ref="JC13">IF(OR(Tableau!JA13="",Tableau!JB13=""),"",IF($AE13=2013,INDEX(Semaines!$M$2:$M$523,MATCH(Tableau!JA13&amp;Tableau!JB13,Semaines!$K$2:$K$523&amp;Semaines!$L$2:$L$523,0)),IF($AE13=2014,INDEX(Semaines!$N$2:$N$523,MATCH(Tableau!JA13&amp;Tableau!JB13,Semaines!$K$2:$K$523&amp;Semaines!$L$2:$L$523,0)),IF($AE13=2015,INDEX(Semaines!$O$2:$O$523,MATCH(Tableau!JA13&amp;Tableau!JB13,Semaines!$K$2:$K$523&amp;Semaines!$L$2:$L$523,0)),IF($AE13=2016,INDEX(Semaines!$P$2:$P$523,MATCH(Tableau!JA13&amp;Tableau!JB13,Semaines!$K$2:$K$523&amp;Semaines!$L$2:$L$523,0)),IF($AE13=2017,INDEX(Semaines!$Q$2:$Q$523,MATCH(Tableau!JA13&amp;Tableau!JB13,Semaines!$K$2:$K$523&amp;Semaines!$L$2:$L$523,0)),IF($AE13=2018,INDEX(Semaines!$R$2:$R$523,MATCH(Tableau!JA13&amp;Tableau!JB13,Semaines!$K$2:$K$523&amp;Semaines!$L$2:$L$523,0)),IF($AE13=2019,INDEX(Semaines!$S$2:$S$523,MATCH(Tableau!JA13&amp;Tableau!JB13,Semaines!$K$2:$K$523&amp;Semaines!$L$2:$L$523,0)),IF($AE13=2020,INDEX(Semaines!$T$2:$T$523,MATCH(Tableau!JA13&amp;Tableau!JB13,Semaines!$K$2:$K$523&amp;Semaines!$L$2:$L$523,0)),IF($AE13=2021,INDEX(Semaines!$U$2:$U$523,MATCH(Tableau!JA13&amp;Tableau!JB13,Semaines!$K$2:$K$523&amp;Semaines!$L$2:$L$523,0)),IF($AE13=2022,INDEX(Semaines!$V$2:$V$523,MATCH(Tableau!JA13&amp;Tableau!JB13,Semaines!$K$2:$K$523&amp;Semaines!$L$2:$L$523,0)))))))))))))</f>
        <v/>
      </c>
      <c r="JD13" s="120" t="str">
        <f>IF(Tableau!$AE13="","",IF(Tableau!JB13="","",Tableau!$AE13))</f>
        <v/>
      </c>
      <c r="JE13" s="112"/>
      <c r="JF13" s="114"/>
      <c r="JG13" s="114"/>
      <c r="JH13" s="107"/>
      <c r="JJ13" s="118">
        <f t="shared" si="83"/>
        <v>57</v>
      </c>
      <c r="JK13" s="119">
        <f t="shared" si="84"/>
        <v>2017</v>
      </c>
      <c r="JL13" s="121" t="str">
        <f t="array" ref="JL13">IF(OR(Tableau!JJ13="",Tableau!JK13=""),"",IF($AE13=2013,INDEX(Semaines!$M$2:$M$523,MATCH(Tableau!JJ13&amp;Tableau!JK13,Semaines!$K$2:$K$523&amp;Semaines!$L$2:$L$523,0)),IF($AE13=2014,INDEX(Semaines!$N$2:$N$523,MATCH(Tableau!JJ13&amp;Tableau!JK13,Semaines!$K$2:$K$523&amp;Semaines!$L$2:$L$523,0)),IF($AE13=2015,INDEX(Semaines!$O$2:$O$523,MATCH(Tableau!JJ13&amp;Tableau!JK13,Semaines!$K$2:$K$523&amp;Semaines!$L$2:$L$523,0)),IF($AE13=2016,INDEX(Semaines!$P$2:$P$523,MATCH(Tableau!JJ13&amp;Tableau!JK13,Semaines!$K$2:$K$523&amp;Semaines!$L$2:$L$523,0)),IF($AE13=2017,INDEX(Semaines!$Q$2:$Q$523,MATCH(Tableau!JJ13&amp;Tableau!JK13,Semaines!$K$2:$K$523&amp;Semaines!$L$2:$L$523,0)),IF($AE13=2018,INDEX(Semaines!$R$2:$R$523,MATCH(Tableau!JJ13&amp;Tableau!JK13,Semaines!$K$2:$K$523&amp;Semaines!$L$2:$L$523,0)),IF($AE13=2019,INDEX(Semaines!$S$2:$S$523,MATCH(Tableau!JJ13&amp;Tableau!JK13,Semaines!$K$2:$K$523&amp;Semaines!$L$2:$L$523,0)),IF($AE13=2020,INDEX(Semaines!$T$2:$T$523,MATCH(Tableau!JJ13&amp;Tableau!JK13,Semaines!$K$2:$K$523&amp;Semaines!$L$2:$L$523,0)),IF($AE13=2021,INDEX(Semaines!$U$2:$U$523,MATCH(Tableau!JJ13&amp;Tableau!JK13,Semaines!$K$2:$K$523&amp;Semaines!$L$2:$L$523,0)),IF($AE13=2022,INDEX(Semaines!$V$2:$V$523,MATCH(Tableau!JJ13&amp;Tableau!JK13,Semaines!$K$2:$K$523&amp;Semaines!$L$2:$L$523,0)))))))))))))</f>
        <v/>
      </c>
      <c r="JM13" s="120" t="str">
        <f>IF(Tableau!$AE13="","",IF(Tableau!JK13="","",Tableau!$AE13))</f>
        <v/>
      </c>
      <c r="JN13" s="118">
        <f t="shared" si="85"/>
        <v>58</v>
      </c>
      <c r="JO13" s="119">
        <f t="shared" si="86"/>
        <v>2017</v>
      </c>
      <c r="JP13" s="121" t="str">
        <f t="array" ref="JP13">IF(OR(Tableau!JN13="",Tableau!JO13=""),"",IF($AE13=2013,INDEX(Semaines!$M$2:$M$523,MATCH(Tableau!JN13&amp;Tableau!JO13,Semaines!$K$2:$K$523&amp;Semaines!$L$2:$L$523,0)),IF($AE13=2014,INDEX(Semaines!$N$2:$N$523,MATCH(Tableau!JN13&amp;Tableau!JO13,Semaines!$K$2:$K$523&amp;Semaines!$L$2:$L$523,0)),IF($AE13=2015,INDEX(Semaines!$O$2:$O$523,MATCH(Tableau!JN13&amp;Tableau!JO13,Semaines!$K$2:$K$523&amp;Semaines!$L$2:$L$523,0)),IF($AE13=2016,INDEX(Semaines!$P$2:$P$523,MATCH(Tableau!JN13&amp;Tableau!JO13,Semaines!$K$2:$K$523&amp;Semaines!$L$2:$L$523,0)),IF($AE13=2017,INDEX(Semaines!$Q$2:$Q$523,MATCH(Tableau!JN13&amp;Tableau!JO13,Semaines!$K$2:$K$523&amp;Semaines!$L$2:$L$523,0)),IF($AE13=2018,INDEX(Semaines!$R$2:$R$523,MATCH(Tableau!JN13&amp;Tableau!JO13,Semaines!$K$2:$K$523&amp;Semaines!$L$2:$L$523,0)),IF($AE13=2019,INDEX(Semaines!$S$2:$S$523,MATCH(Tableau!JN13&amp;Tableau!JO13,Semaines!$K$2:$K$523&amp;Semaines!$L$2:$L$523,0)),IF($AE13=2020,INDEX(Semaines!$T$2:$T$523,MATCH(Tableau!JN13&amp;Tableau!JO13,Semaines!$K$2:$K$523&amp;Semaines!$L$2:$L$523,0)),IF($AE13=2021,INDEX(Semaines!$U$2:$U$523,MATCH(Tableau!JN13&amp;Tableau!JO13,Semaines!$K$2:$K$523&amp;Semaines!$L$2:$L$523,0)),IF($AE13=2022,INDEX(Semaines!$V$2:$V$523,MATCH(Tableau!JN13&amp;Tableau!JO13,Semaines!$K$2:$K$523&amp;Semaines!$L$2:$L$523,0)))))))))))))</f>
        <v/>
      </c>
      <c r="JQ13" s="120" t="str">
        <f>IF(Tableau!$AE13="","",IF(Tableau!JO13="","",Tableau!$AE13))</f>
        <v/>
      </c>
      <c r="JR13" s="128">
        <f>IF(Import!BC3=0,"",Import!BC3)</f>
        <v>43258</v>
      </c>
      <c r="JS13" s="118">
        <f t="shared" si="87"/>
        <v>23</v>
      </c>
      <c r="JT13" s="119">
        <f t="shared" si="88"/>
        <v>2018</v>
      </c>
      <c r="JU13" s="121">
        <f t="array" ref="JU13">IF(JR13="",JS13,IF($AE13="","",IF($AE13=2013,INDEX(Semaines!$M$2:$M$523,MATCH(JS13&amp;JT13,Semaines!$K$2:$K$523&amp;Semaines!$L$2:$L$523,0)),IF($AE13=2014,INDEX(Semaines!$N$2:$N$523,MATCH(JS13&amp;JT13,Semaines!$K$2:$K$523&amp;Semaines!$L$2:$L$523,0)),IF($AE13=2015,INDEX(Semaines!$O$2:$O$523,MATCH(JS13&amp;JT13,Semaines!$K$2:$K$523&amp;Semaines!$L$2:$L$523,0)),IF($AE13=2016,INDEX(Semaines!$P$2:$P$523,MATCH(JS13&amp;JT13,Semaines!$K$2:$K$523&amp;Semaines!$L$2:$L$523,0)),IF($AE13=2017,INDEX(Semaines!$Q$2:$Q$523,MATCH(JS13&amp;JT13,Semaines!$K$2:$K$523&amp;Semaines!$L$2:$L$523,0)),IF($AE13=2018,INDEX(Semaines!$R$2:$R$523,MATCH(JS13&amp;JT13,Semaines!$K$2:$K$523&amp;Semaines!$L$2:$L$523,0)),IF($AE13=2019,INDEX(Semaines!$S$2:$S$523,MATCH(JS13&amp;JT13,Semaines!$K$2:$K$523&amp;Semaines!$L$2:$L$523,0)),IF($AE13=2020,INDEX(Semaines!$T$2:$T$523,MATCH(JS13&amp;JT13,Semaines!$K$2:$K$523&amp;Semaines!$L$2:$L$523,0)),IF($AE13=2021,INDEX(Semaines!$U$2:$U$523,MATCH(JS13&amp;JT13,Semaines!$K$2:$K$523&amp;Semaines!$L$2:$L$523,0)),IF($AE13=2022,INDEX(Semaines!$V$2:$V$523,MATCH(JS13&amp;JT13,Semaines!$K$2:$K$523&amp;Semaines!$L$2:$L$523,0))))))))))))))</f>
        <v>75</v>
      </c>
      <c r="JV13" s="119">
        <f t="shared" ref="JV13" si="120">$AE13</f>
        <v>2017</v>
      </c>
    </row>
    <row r="14" spans="1:282" x14ac:dyDescent="0.3">
      <c r="A14" s="61" t="str">
        <f>IF(Import!A4=0,"",Import!A4)</f>
        <v>3</v>
      </c>
      <c r="B14" s="38" t="str">
        <f>IF(Import!D4=0,"",Import!D4)</f>
        <v>3</v>
      </c>
      <c r="C14" s="38" t="str">
        <f>IF(Import!E4=0,"",Import!E4)</f>
        <v/>
      </c>
      <c r="D14" s="44" t="str">
        <f t="shared" si="0"/>
        <v/>
      </c>
      <c r="E14" s="38" t="str">
        <f>IF(Import!I4=0,"",Import!I4)</f>
        <v/>
      </c>
      <c r="F14" s="38" t="str">
        <f>IF(Import!J4="","",Import!J4)</f>
        <v/>
      </c>
      <c r="G14" s="38" t="str">
        <f>IF(Import!K4="","",Import!K4)</f>
        <v/>
      </c>
      <c r="H14" s="45" t="str">
        <f>IF(Import!L4=0,"",Import!L4)</f>
        <v>17</v>
      </c>
      <c r="I14" s="38" t="str">
        <f>IF(Import!N4=0,"",Import!N4)</f>
        <v/>
      </c>
      <c r="J14" s="37"/>
      <c r="K14" s="46">
        <f>IF(Import!O4=0,"",Import!O4)</f>
        <v>43220</v>
      </c>
      <c r="L14" s="46">
        <f>IF(Import!P4=0,"",Import!P4)</f>
        <v>43360</v>
      </c>
      <c r="M14" s="60" t="str">
        <f>IF(L14&lt;&gt;"","Annulé",IF(Import!R4=0,"",Import!R4))</f>
        <v>Annulé</v>
      </c>
      <c r="N14" s="60" t="str">
        <f>IF(L14&lt;&gt;"","Annulé",IF(Import!S4=0,"",Import!S4))</f>
        <v>Annulé</v>
      </c>
      <c r="O14" s="60" t="str">
        <f>IF(N14="Annulé","Annulé",IF(Import!T4=0,"",Import!T4))</f>
        <v>Annulé</v>
      </c>
      <c r="P14" s="46">
        <f>IF(Import!U4=0,IF($L14&lt;&gt;"","Annulé",IF($K14="","","En attente")),Import!U4)</f>
        <v>43234</v>
      </c>
      <c r="Q14" s="46" t="str">
        <f>IF(Import!V4=0,IF($L14&lt;&gt;"","Annulé",IF($K14="","","En attente")),Import!V4)</f>
        <v>Annulé</v>
      </c>
      <c r="R14" s="46" t="str">
        <f>IF(Import!W4=0,IF($L14&lt;&gt;"","Annulé",IF($K14="","","En attente")),Import!W4)</f>
        <v>Annulé</v>
      </c>
      <c r="S14" s="46" t="str">
        <f>IF(Import!X4=0,IF($L14&lt;&gt;"","Annulé",IF($K14="","","En attente")),Import!X4)</f>
        <v>Annulé</v>
      </c>
      <c r="T14" s="46" t="str">
        <f>IF(Import!Y4=0,IF($L14&lt;&gt;"","Annulé",IF($K14="","","En attente")),Import!Y4)</f>
        <v>Annulé</v>
      </c>
      <c r="U14" s="46" t="str">
        <f>IF(Import!Z4=0,IF($L14&lt;&gt;"","Annulé",IF($K14="","","En attente")),Import!Z4)</f>
        <v>Annulé</v>
      </c>
      <c r="V14" s="130" t="str">
        <f>IF(Tableau!V14="","",Tableau!V14)</f>
        <v/>
      </c>
      <c r="W14" s="46" t="str">
        <f>IF($L14&lt;&gt;"","Annulé",IF(Import!AA4=0,IF(K14="","","Pas ouvert"),Import!AA4))</f>
        <v>Annulé</v>
      </c>
      <c r="X14" s="46" t="str">
        <f>IF($L14&lt;&gt;"","Annulé",IF(Import!AB4=0,IF($W14&lt;&gt;"",IF(W14="Pas ouvert","Pas ouvert","En cours"),""),Import!AB4))</f>
        <v>Annulé</v>
      </c>
      <c r="Y14" s="60" t="str">
        <f>IF($L14&lt;&gt;"","Annulé",IF(Import!AC4=0,"",Import!AC4))</f>
        <v>Annulé</v>
      </c>
      <c r="Z14" s="60" t="str">
        <f>IF($L14&lt;&gt;"","Annulé",IF(Import!AD4=0,"",Import!AD4))</f>
        <v>Annulé</v>
      </c>
      <c r="AA14" s="65" t="str">
        <f t="shared" si="90"/>
        <v>Annulé</v>
      </c>
      <c r="AB14" s="129" t="str">
        <f>Tableau!AB14</f>
        <v/>
      </c>
      <c r="AC14" s="62"/>
      <c r="AD14" s="86" t="str">
        <f t="shared" ref="AD14:AD46" si="121">IF(OR(AA14="Annulé",AA14="Stock"),"",AA14)</f>
        <v/>
      </c>
      <c r="AE14" s="85" t="str">
        <f t="shared" ref="AE14:AE46" si="122">AB14</f>
        <v/>
      </c>
      <c r="AF14" s="116" t="str">
        <f>IF(Import!AE4=0,"",Import!AE4)</f>
        <v/>
      </c>
      <c r="AG14" s="114"/>
      <c r="AH14" s="107"/>
      <c r="AJ14" s="118" t="str">
        <f t="shared" si="4"/>
        <v/>
      </c>
      <c r="AK14" s="119" t="str">
        <f t="shared" si="5"/>
        <v/>
      </c>
      <c r="AL14" s="121" t="str">
        <f>IF(OR(Tableau!AL14="",Tableau!AM14=""),"",IF($AE14=2013,INDEX(Semaines!$M$2:$M$523,MATCH(Tableau!AL14&amp;Tableau!AM14,Semaines!$K$2:$K$523&amp;Semaines!$L$2:$L$523,0)),IF($AE14=2014,INDEX(Semaines!$N$2:$N$523,MATCH(Tableau!AL14&amp;Tableau!AM14,Semaines!$K$2:$K$523&amp;Semaines!$L$2:$L$523,0)),IF($AE14=2015,INDEX(Semaines!$O$2:$O$523,MATCH(Tableau!AL14&amp;Tableau!AM14,Semaines!$K$2:$K$523&amp;Semaines!$L$2:$L$523,0)),IF($AE14=2016,INDEX(Semaines!$P$2:$P$523,MATCH(Tableau!AL14&amp;Tableau!AM14,Semaines!$K$2:$K$523&amp;Semaines!$L$2:$L$523,0)),IF($AE14=2017,INDEX(Semaines!$Q$2:$Q$523,MATCH(Tableau!AL14&amp;Tableau!AM14,Semaines!$K$2:$K$523&amp;Semaines!$L$2:$L$523,0)),IF($AE14=2018,INDEX(Semaines!$R$2:$R$523,MATCH(Tableau!AL14&amp;Tableau!AM14,Semaines!$K$2:$K$523&amp;Semaines!$L$2:$L$523,0)),IF($AE14=2019,INDEX(Semaines!$S$2:$S$523,MATCH(Tableau!AL14&amp;Tableau!AM14,Semaines!$K$2:$K$523&amp;Semaines!$L$2:$L$523,0)),IF($AE14=2020,INDEX(Semaines!$T$2:$T$523,MATCH(Tableau!AL14&amp;Tableau!AM14,Semaines!$K$2:$K$523&amp;Semaines!$L$2:$L$523,0)),IF($AE14=2021,INDEX(Semaines!$U$2:$U$523,MATCH(Tableau!AL14&amp;Tableau!AM14,Semaines!$K$2:$K$523&amp;Semaines!$L$2:$L$523,0)),IF($AE14=2022,INDEX(Semaines!$V$2:$V$523,MATCH(Tableau!AL14&amp;Tableau!AM14,Semaines!$K$2:$K$523&amp;Semaines!$L$2:$L$523,0)))))))))))))</f>
        <v/>
      </c>
      <c r="AM14" s="120" t="str">
        <f>IF(Tableau!$AE14="","",IF(Tableau!AM14="","",Tableau!$AE14))</f>
        <v/>
      </c>
      <c r="AN14" s="128" t="str">
        <f>IF(Import!AI4=0,"",Import!AI4)</f>
        <v/>
      </c>
      <c r="AO14" s="118" t="str">
        <f t="shared" si="6"/>
        <v/>
      </c>
      <c r="AP14" s="119" t="str">
        <f t="shared" si="7"/>
        <v/>
      </c>
      <c r="AQ14" s="121" t="str">
        <f>IF(Tableau!AQ14="","",Tableau!AQ14)</f>
        <v/>
      </c>
      <c r="AR14" s="120" t="str">
        <f>IF(Tableau!AR14="","",Tableau!AR14)</f>
        <v/>
      </c>
      <c r="AS14" s="112"/>
      <c r="AT14" s="107"/>
      <c r="AU14" s="99"/>
      <c r="AV14" s="99"/>
      <c r="AW14" s="118" t="str">
        <f t="shared" si="8"/>
        <v/>
      </c>
      <c r="AX14" s="119" t="str">
        <f t="shared" ref="AX14:AX46" si="123">$AE14</f>
        <v/>
      </c>
      <c r="AY14" s="121" t="str">
        <f t="array" ref="AY14">IF(OR(Tableau!AY14="",Tableau!AZ14=""),"",IF($AE14=2013,INDEX(Semaines!$M$2:$M$523,MATCH(Tableau!AY14&amp;Tableau!AZ14,Semaines!$K$2:$K$523&amp;Semaines!$L$2:$L$523,0)),IF($AE14=2014,INDEX(Semaines!$N$2:$N$523,MATCH(Tableau!AY14&amp;Tableau!AZ14,Semaines!$K$2:$K$523&amp;Semaines!$L$2:$L$523,0)),IF($AE14=2015,INDEX(Semaines!$O$2:$O$523,MATCH(Tableau!AY14&amp;Tableau!AZ14,Semaines!$K$2:$K$523&amp;Semaines!$L$2:$L$523,0)),IF($AE14=2016,INDEX(Semaines!$P$2:$P$523,MATCH(Tableau!AY14&amp;Tableau!AZ14,Semaines!$K$2:$K$523&amp;Semaines!$L$2:$L$523,0)),IF($AE14=2017,INDEX(Semaines!$Q$2:$Q$523,MATCH(Tableau!AY14&amp;Tableau!AZ14,Semaines!$K$2:$K$523&amp;Semaines!$L$2:$L$523,0)),IF($AE14=2018,INDEX(Semaines!$R$2:$R$523,MATCH(Tableau!AY14&amp;Tableau!AZ14,Semaines!$K$2:$K$523&amp;Semaines!$L$2:$L$523,0)),IF($AE14=2019,INDEX(Semaines!$S$2:$S$523,MATCH(Tableau!AY14&amp;Tableau!AZ14,Semaines!$K$2:$K$523&amp;Semaines!$L$2:$L$523,0)),IF($AE14=2020,INDEX(Semaines!$T$2:$T$523,MATCH(Tableau!AY14&amp;Tableau!AZ14,Semaines!$K$2:$K$523&amp;Semaines!$L$2:$L$523,0)),IF($AE14=2021,INDEX(Semaines!$U$2:$U$523,MATCH(Tableau!AY14&amp;Tableau!AZ14,Semaines!$K$2:$K$523&amp;Semaines!$L$2:$L$523,0)),IF($AE14=2022,INDEX(Semaines!$V$2:$V$523,MATCH(Tableau!AY14&amp;Tableau!AZ14,Semaines!$K$2:$K$523&amp;Semaines!$L$2:$L$523,0)))))))))))))</f>
        <v/>
      </c>
      <c r="AZ14" s="120" t="str">
        <f>IF(Tableau!$AE14="","",IF(Tableau!AZ14="","",Tableau!$AE14))</f>
        <v/>
      </c>
      <c r="BA14" s="118" t="str">
        <f t="shared" ref="BA14:BA19" si="124">IF(AY14="",IF(AW14="","",AW14+2),AY14+2)</f>
        <v/>
      </c>
      <c r="BB14" s="119" t="str">
        <f t="shared" ref="BB14:BB46" si="125">$AE14</f>
        <v/>
      </c>
      <c r="BC14" s="121" t="str">
        <f t="array" ref="BC14">IF(OR(Tableau!BC14="",Tableau!BD14=""),"",IF($AE14=2013,INDEX(Semaines!$M$2:$M$523,MATCH(Tableau!BC14&amp;Tableau!BD14,Semaines!$K$2:$K$523&amp;Semaines!$L$2:$L$523,0)),IF($AE14=2014,INDEX(Semaines!$N$2:$N$523,MATCH(Tableau!BC14&amp;Tableau!BD14,Semaines!$K$2:$K$523&amp;Semaines!$L$2:$L$523,0)),IF($AE14=2015,INDEX(Semaines!$O$2:$O$523,MATCH(Tableau!BC14&amp;Tableau!BD14,Semaines!$K$2:$K$523&amp;Semaines!$L$2:$L$523,0)),IF($AE14=2016,INDEX(Semaines!$P$2:$P$523,MATCH(Tableau!BC14&amp;Tableau!BD14,Semaines!$K$2:$K$523&amp;Semaines!$L$2:$L$523,0)),IF($AE14=2017,INDEX(Semaines!$Q$2:$Q$523,MATCH(Tableau!BC14&amp;Tableau!BD14,Semaines!$K$2:$K$523&amp;Semaines!$L$2:$L$523,0)),IF($AE14=2018,INDEX(Semaines!$R$2:$R$523,MATCH(Tableau!BC14&amp;Tableau!BD14,Semaines!$K$2:$K$523&amp;Semaines!$L$2:$L$523,0)),IF($AE14=2019,INDEX(Semaines!$S$2:$S$523,MATCH(Tableau!BC14&amp;Tableau!BD14,Semaines!$K$2:$K$523&amp;Semaines!$L$2:$L$523,0)),IF($AE14=2020,INDEX(Semaines!$T$2:$T$523,MATCH(Tableau!BC14&amp;Tableau!BD14,Semaines!$K$2:$K$523&amp;Semaines!$L$2:$L$523,0)),IF($AE14=2021,INDEX(Semaines!$U$2:$U$523,MATCH(Tableau!BC14&amp;Tableau!BD14,Semaines!$K$2:$K$523&amp;Semaines!$L$2:$L$523,0)),IF($AE14=2022,INDEX(Semaines!$V$2:$V$523,MATCH(Tableau!BC14&amp;Tableau!BD14,Semaines!$K$2:$K$523&amp;Semaines!$L$2:$L$523,0)))))))))))))</f>
        <v/>
      </c>
      <c r="BD14" s="120" t="str">
        <f>IF(Tableau!$AE14="","",IF(Tableau!BD14="","",Tableau!$AE14))</f>
        <v/>
      </c>
      <c r="BE14" s="118" t="str">
        <f t="shared" ref="BE14:BE19" si="126">IF(BC14="",IF(BA14="","",BA14+2),BC14+2)</f>
        <v/>
      </c>
      <c r="BF14" s="119" t="str">
        <f t="shared" ref="BF14:BF46" si="127">$AE14</f>
        <v/>
      </c>
      <c r="BG14" s="121" t="str">
        <f t="array" ref="BG14">IF(OR(Tableau!BG14="",Tableau!BH14=""),"",IF($AE14=2013,INDEX(Semaines!$M$2:$M$523,MATCH(Tableau!BG14&amp;Tableau!BH14,Semaines!$K$2:$K$523&amp;Semaines!$L$2:$L$523,0)),IF($AE14=2014,INDEX(Semaines!$N$2:$N$523,MATCH(Tableau!BG14&amp;Tableau!BH14,Semaines!$K$2:$K$523&amp;Semaines!$L$2:$L$523,0)),IF($AE14=2015,INDEX(Semaines!$O$2:$O$523,MATCH(Tableau!BG14&amp;Tableau!BH14,Semaines!$K$2:$K$523&amp;Semaines!$L$2:$L$523,0)),IF($AE14=2016,INDEX(Semaines!$P$2:$P$523,MATCH(Tableau!BG14&amp;Tableau!BH14,Semaines!$K$2:$K$523&amp;Semaines!$L$2:$L$523,0)),IF($AE14=2017,INDEX(Semaines!$Q$2:$Q$523,MATCH(Tableau!BG14&amp;Tableau!BH14,Semaines!$K$2:$K$523&amp;Semaines!$L$2:$L$523,0)),IF($AE14=2018,INDEX(Semaines!$R$2:$R$523,MATCH(Tableau!BG14&amp;Tableau!BH14,Semaines!$K$2:$K$523&amp;Semaines!$L$2:$L$523,0)),IF($AE14=2019,INDEX(Semaines!$S$2:$S$523,MATCH(Tableau!BG14&amp;Tableau!BH14,Semaines!$K$2:$K$523&amp;Semaines!$L$2:$L$523,0)),IF($AE14=2020,INDEX(Semaines!$T$2:$T$523,MATCH(Tableau!BG14&amp;Tableau!BH14,Semaines!$K$2:$K$523&amp;Semaines!$L$2:$L$523,0)),IF($AE14=2021,INDEX(Semaines!$U$2:$U$523,MATCH(Tableau!BG14&amp;Tableau!BH14,Semaines!$K$2:$K$523&amp;Semaines!$L$2:$L$523,0)),IF($AE14=2022,INDEX(Semaines!$V$2:$V$523,MATCH(Tableau!BG14&amp;Tableau!BH14,Semaines!$K$2:$K$523&amp;Semaines!$L$2:$L$523,0)))))))))))))</f>
        <v/>
      </c>
      <c r="BH14" s="120" t="str">
        <f>IF(Tableau!$AE14="","",IF(Tableau!BH14="","",Tableau!$AE14))</f>
        <v/>
      </c>
      <c r="BI14" s="130" t="str">
        <f>IF(Import!AM4=0,"",Import!AM4)</f>
        <v/>
      </c>
      <c r="BJ14" s="118" t="str">
        <f t="shared" ref="BJ14:BJ19" si="128">IF(BI14="",IF(BG14="",IF(BE14="","",BE14+1),BG14+1),_xlfn.ISOWEEKNUM(BI14))</f>
        <v/>
      </c>
      <c r="BK14" s="119" t="str">
        <f t="shared" ref="BK14:BK19" si="129">IF(BI14="",IF(BH14="",IF(BF14="","",BF14),BH14),(IF(AND(MONTH(BI14)=12,_xlfn.ISOWEEKNUM(BI14)=1),YEAR(BI14)+1,YEAR(BI14))))</f>
        <v/>
      </c>
      <c r="BL14" s="121" t="str">
        <f>IF(Tableau!BL14="","",Tableau!BL14)</f>
        <v/>
      </c>
      <c r="BM14" s="120" t="str">
        <f>IF(Tableau!BM14="","",Tableau!BM14)</f>
        <v/>
      </c>
      <c r="BN14" s="118" t="str">
        <f t="shared" ref="BN14:BN19" si="130">IF(BG14="",IF(BE14="","",BE14+1),BG14+1)</f>
        <v/>
      </c>
      <c r="BO14" s="119" t="str">
        <f t="shared" ref="BO14:BO46" si="131">$AE14</f>
        <v/>
      </c>
      <c r="BP14" s="121" t="str">
        <f t="array" ref="BP14">IF(OR(Tableau!BP14="",Tableau!BQ14=""),"",IF($AE14=2013,INDEX(Semaines!$M$2:$M$523,MATCH(Tableau!BP14&amp;Tableau!BQ14,Semaines!$K$2:$K$523&amp;Semaines!$L$2:$L$523,0)),IF($AE14=2014,INDEX(Semaines!$N$2:$N$523,MATCH(Tableau!BP14&amp;Tableau!BQ14,Semaines!$K$2:$K$523&amp;Semaines!$L$2:$L$523,0)),IF($AE14=2015,INDEX(Semaines!$O$2:$O$523,MATCH(Tableau!BP14&amp;Tableau!BQ14,Semaines!$K$2:$K$523&amp;Semaines!$L$2:$L$523,0)),IF($AE14=2016,INDEX(Semaines!$P$2:$P$523,MATCH(Tableau!BP14&amp;Tableau!BQ14,Semaines!$K$2:$K$523&amp;Semaines!$L$2:$L$523,0)),IF($AE14=2017,INDEX(Semaines!$Q$2:$Q$523,MATCH(Tableau!BP14&amp;Tableau!BQ14,Semaines!$K$2:$K$523&amp;Semaines!$L$2:$L$523,0)),IF($AE14=2018,INDEX(Semaines!$R$2:$R$523,MATCH(Tableau!BP14&amp;Tableau!BQ14,Semaines!$K$2:$K$523&amp;Semaines!$L$2:$L$523,0)),IF($AE14=2019,INDEX(Semaines!$S$2:$S$523,MATCH(Tableau!BP14&amp;Tableau!BQ14,Semaines!$K$2:$K$523&amp;Semaines!$L$2:$L$523,0)),IF($AE14=2020,INDEX(Semaines!$T$2:$T$523,MATCH(Tableau!BP14&amp;Tableau!BQ14,Semaines!$K$2:$K$523&amp;Semaines!$L$2:$L$523,0)),IF($AE14=2021,INDEX(Semaines!$U$2:$U$523,MATCH(Tableau!BP14&amp;Tableau!BQ14,Semaines!$K$2:$K$523&amp;Semaines!$L$2:$L$523,0)),IF($AE14=2022,INDEX(Semaines!$V$2:$V$523,MATCH(Tableau!BP14&amp;Tableau!BQ14,Semaines!$K$2:$K$523&amp;Semaines!$L$2:$L$523,0)))))))))))))</f>
        <v/>
      </c>
      <c r="BQ14" s="120" t="str">
        <f>IF(Tableau!$AE14="","",IF(Tableau!BQ14="","",Tableau!$AE14))</f>
        <v/>
      </c>
      <c r="BS14" s="118" t="str">
        <f t="shared" si="11"/>
        <v/>
      </c>
      <c r="BT14" s="119" t="str">
        <f t="shared" si="95"/>
        <v/>
      </c>
      <c r="BU14" s="121" t="str">
        <f t="array" ref="BU14">IF(OR(Tableau!BU14="",Tableau!BV14=""),"",IF($AE14=2013,INDEX(Semaines!$M$2:$M$523,MATCH(Tableau!BU14&amp;Tableau!BV14,Semaines!$K$2:$K$523&amp;Semaines!$L$2:$L$523,0)),IF($AE14=2014,INDEX(Semaines!$N$2:$N$523,MATCH(Tableau!BU14&amp;Tableau!BV14,Semaines!$K$2:$K$523&amp;Semaines!$L$2:$L$523,0)),IF($AE14=2015,INDEX(Semaines!$O$2:$O$523,MATCH(Tableau!BU14&amp;Tableau!BV14,Semaines!$K$2:$K$523&amp;Semaines!$L$2:$L$523,0)),IF($AE14=2016,INDEX(Semaines!$P$2:$P$523,MATCH(Tableau!BU14&amp;Tableau!BV14,Semaines!$K$2:$K$523&amp;Semaines!$L$2:$L$523,0)),IF($AE14=2017,INDEX(Semaines!$Q$2:$Q$523,MATCH(Tableau!BU14&amp;Tableau!BV14,Semaines!$K$2:$K$523&amp;Semaines!$L$2:$L$523,0)),IF($AE14=2018,INDEX(Semaines!$R$2:$R$523,MATCH(Tableau!BU14&amp;Tableau!BV14,Semaines!$K$2:$K$523&amp;Semaines!$L$2:$L$523,0)),IF($AE14=2019,INDEX(Semaines!$S$2:$S$523,MATCH(Tableau!BU14&amp;Tableau!BV14,Semaines!$K$2:$K$523&amp;Semaines!$L$2:$L$523,0)),IF($AE14=2020,INDEX(Semaines!$T$2:$T$523,MATCH(Tableau!BU14&amp;Tableau!BV14,Semaines!$K$2:$K$523&amp;Semaines!$L$2:$L$523,0)),IF($AE14=2021,INDEX(Semaines!$U$2:$U$523,MATCH(Tableau!BU14&amp;Tableau!BV14,Semaines!$K$2:$K$523&amp;Semaines!$L$2:$L$523,0)),IF($AE14=2022,INDEX(Semaines!$V$2:$V$523,MATCH(Tableau!BU14&amp;Tableau!BV14,Semaines!$K$2:$K$523&amp;Semaines!$L$2:$L$523,0)))))))))))))</f>
        <v/>
      </c>
      <c r="BV14" s="120" t="str">
        <f>IF(Tableau!$AE14="","",IF(Tableau!BV14="","",Tableau!$AE14))</f>
        <v/>
      </c>
      <c r="BX14" s="118" t="str">
        <f t="shared" si="13"/>
        <v/>
      </c>
      <c r="BY14" s="119" t="str">
        <f t="shared" si="96"/>
        <v/>
      </c>
      <c r="BZ14" s="121" t="str">
        <f t="array" ref="BZ14">IF(OR(Tableau!BZ14="",Tableau!CA14=""),"",IF($AE14=2013,INDEX(Semaines!$M$2:$M$523,MATCH(Tableau!BZ14&amp;Tableau!CA14,Semaines!$K$2:$K$523&amp;Semaines!$L$2:$L$523,0)),IF($AE14=2014,INDEX(Semaines!$N$2:$N$523,MATCH(Tableau!BZ14&amp;Tableau!CA14,Semaines!$K$2:$K$523&amp;Semaines!$L$2:$L$523,0)),IF($AE14=2015,INDEX(Semaines!$O$2:$O$523,MATCH(Tableau!BZ14&amp;Tableau!CA14,Semaines!$K$2:$K$523&amp;Semaines!$L$2:$L$523,0)),IF($AE14=2016,INDEX(Semaines!$P$2:$P$523,MATCH(Tableau!BZ14&amp;Tableau!CA14,Semaines!$K$2:$K$523&amp;Semaines!$L$2:$L$523,0)),IF($AE14=2017,INDEX(Semaines!$Q$2:$Q$523,MATCH(Tableau!BZ14&amp;Tableau!CA14,Semaines!$K$2:$K$523&amp;Semaines!$L$2:$L$523,0)),IF($AE14=2018,INDEX(Semaines!$R$2:$R$523,MATCH(Tableau!BZ14&amp;Tableau!CA14,Semaines!$K$2:$K$523&amp;Semaines!$L$2:$L$523,0)),IF($AE14=2019,INDEX(Semaines!$S$2:$S$523,MATCH(Tableau!BZ14&amp;Tableau!CA14,Semaines!$K$2:$K$523&amp;Semaines!$L$2:$L$523,0)),IF($AE14=2020,INDEX(Semaines!$T$2:$T$523,MATCH(Tableau!BZ14&amp;Tableau!CA14,Semaines!$K$2:$K$523&amp;Semaines!$L$2:$L$523,0)),IF($AE14=2021,INDEX(Semaines!$U$2:$U$523,MATCH(Tableau!BZ14&amp;Tableau!CA14,Semaines!$K$2:$K$523&amp;Semaines!$L$2:$L$523,0)),IF($AE14=2022,INDEX(Semaines!$V$2:$V$523,MATCH(Tableau!BZ14&amp;Tableau!CA14,Semaines!$K$2:$K$523&amp;Semaines!$L$2:$L$523,0)))))))))))))</f>
        <v/>
      </c>
      <c r="CA14" s="120" t="str">
        <f>IF(Tableau!$AE14="","",IF(Tableau!CA14="","",Tableau!$AE14))</f>
        <v/>
      </c>
      <c r="CB14" s="130" t="str">
        <f>IF(Import!AQ4=0,"",Import!AQ4)</f>
        <v/>
      </c>
      <c r="CC14" s="118" t="str">
        <f t="shared" si="15"/>
        <v/>
      </c>
      <c r="CD14" s="119" t="str">
        <f t="shared" si="16"/>
        <v/>
      </c>
      <c r="CE14" s="121" t="str">
        <f>IF(Tableau!CE14="","",Tableau!CE14)</f>
        <v/>
      </c>
      <c r="CF14" s="120" t="str">
        <f>IF(Tableau!CF14="","",Tableau!CF14)</f>
        <v/>
      </c>
      <c r="CG14" s="118" t="str">
        <f t="shared" si="17"/>
        <v/>
      </c>
      <c r="CH14" s="119" t="str">
        <f t="shared" si="97"/>
        <v/>
      </c>
      <c r="CI14" s="121" t="str">
        <f t="array" ref="CI14">IF(OR(Tableau!CI14="",Tableau!CJ14=""),"",IF($AE14=2013,INDEX(Semaines!$M$2:$M$523,MATCH(Tableau!CI14&amp;Tableau!CJ14,Semaines!$K$2:$K$523&amp;Semaines!$L$2:$L$523,0)),IF($AE14=2014,INDEX(Semaines!$N$2:$N$523,MATCH(Tableau!CI14&amp;Tableau!CJ14,Semaines!$K$2:$K$523&amp;Semaines!$L$2:$L$523,0)),IF($AE14=2015,INDEX(Semaines!$O$2:$O$523,MATCH(Tableau!CI14&amp;Tableau!CJ14,Semaines!$K$2:$K$523&amp;Semaines!$L$2:$L$523,0)),IF($AE14=2016,INDEX(Semaines!$P$2:$P$523,MATCH(Tableau!CI14&amp;Tableau!CJ14,Semaines!$K$2:$K$523&amp;Semaines!$L$2:$L$523,0)),IF($AE14=2017,INDEX(Semaines!$Q$2:$Q$523,MATCH(Tableau!CI14&amp;Tableau!CJ14,Semaines!$K$2:$K$523&amp;Semaines!$L$2:$L$523,0)),IF($AE14=2018,INDEX(Semaines!$R$2:$R$523,MATCH(Tableau!CI14&amp;Tableau!CJ14,Semaines!$K$2:$K$523&amp;Semaines!$L$2:$L$523,0)),IF($AE14=2019,INDEX(Semaines!$S$2:$S$523,MATCH(Tableau!CI14&amp;Tableau!CJ14,Semaines!$K$2:$K$523&amp;Semaines!$L$2:$L$523,0)),IF($AE14=2020,INDEX(Semaines!$T$2:$T$523,MATCH(Tableau!CI14&amp;Tableau!CJ14,Semaines!$K$2:$K$523&amp;Semaines!$L$2:$L$523,0)),IF($AE14=2021,INDEX(Semaines!$U$2:$U$523,MATCH(Tableau!CI14&amp;Tableau!CJ14,Semaines!$K$2:$K$523&amp;Semaines!$L$2:$L$523,0)),IF($AE14=2022,INDEX(Semaines!$V$2:$V$523,MATCH(Tableau!CI14&amp;Tableau!CJ14,Semaines!$K$2:$K$523&amp;Semaines!$L$2:$L$523,0)))))))))))))</f>
        <v/>
      </c>
      <c r="CJ14" s="120" t="str">
        <f>IF(Tableau!$AE14="","",IF(Tableau!CJ14="","",Tableau!$AE14))</f>
        <v/>
      </c>
      <c r="CL14" s="118" t="str">
        <f t="shared" si="19"/>
        <v/>
      </c>
      <c r="CM14" s="119" t="str">
        <f t="shared" si="98"/>
        <v/>
      </c>
      <c r="CN14" s="121" t="str">
        <f t="array" ref="CN14">IF(OR(Tableau!CN14="",Tableau!CO14=""),"",IF($AE14=2013,INDEX(Semaines!$M$2:$M$523,MATCH(Tableau!CN14&amp;Tableau!CO14,Semaines!$K$2:$K$523&amp;Semaines!$L$2:$L$523,0)),IF($AE14=2014,INDEX(Semaines!$N$2:$N$523,MATCH(Tableau!CN14&amp;Tableau!CO14,Semaines!$K$2:$K$523&amp;Semaines!$L$2:$L$523,0)),IF($AE14=2015,INDEX(Semaines!$O$2:$O$523,MATCH(Tableau!CN14&amp;Tableau!CO14,Semaines!$K$2:$K$523&amp;Semaines!$L$2:$L$523,0)),IF($AE14=2016,INDEX(Semaines!$P$2:$P$523,MATCH(Tableau!CN14&amp;Tableau!CO14,Semaines!$K$2:$K$523&amp;Semaines!$L$2:$L$523,0)),IF($AE14=2017,INDEX(Semaines!$Q$2:$Q$523,MATCH(Tableau!CN14&amp;Tableau!CO14,Semaines!$K$2:$K$523&amp;Semaines!$L$2:$L$523,0)),IF($AE14=2018,INDEX(Semaines!$R$2:$R$523,MATCH(Tableau!CN14&amp;Tableau!CO14,Semaines!$K$2:$K$523&amp;Semaines!$L$2:$L$523,0)),IF($AE14=2019,INDEX(Semaines!$S$2:$S$523,MATCH(Tableau!CN14&amp;Tableau!CO14,Semaines!$K$2:$K$523&amp;Semaines!$L$2:$L$523,0)),IF($AE14=2020,INDEX(Semaines!$T$2:$T$523,MATCH(Tableau!CN14&amp;Tableau!CO14,Semaines!$K$2:$K$523&amp;Semaines!$L$2:$L$523,0)),IF($AE14=2021,INDEX(Semaines!$U$2:$U$523,MATCH(Tableau!CN14&amp;Tableau!CO14,Semaines!$K$2:$K$523&amp;Semaines!$L$2:$L$523,0)),IF($AE14=2022,INDEX(Semaines!$V$2:$V$523,MATCH(Tableau!CN14&amp;Tableau!CO14,Semaines!$K$2:$K$523&amp;Semaines!$L$2:$L$523,0)))))))))))))</f>
        <v/>
      </c>
      <c r="CO14" s="120" t="str">
        <f>IF(Tableau!$AE14="","",IF(Tableau!CO14="","",Tableau!$AE14))</f>
        <v/>
      </c>
      <c r="CP14" s="118" t="str">
        <f t="shared" si="21"/>
        <v/>
      </c>
      <c r="CQ14" s="119" t="str">
        <f t="shared" si="99"/>
        <v/>
      </c>
      <c r="CR14" s="121" t="str">
        <f t="array" ref="CR14">IF(OR(Tableau!CR14="",Tableau!CS14=""),"",IF($AE14=2013,INDEX(Semaines!$M$2:$M$523,MATCH(Tableau!CR14&amp;Tableau!CS14,Semaines!$K$2:$K$523&amp;Semaines!$L$2:$L$523,0)),IF($AE14=2014,INDEX(Semaines!$N$2:$N$523,MATCH(Tableau!CR14&amp;Tableau!CS14,Semaines!$K$2:$K$523&amp;Semaines!$L$2:$L$523,0)),IF($AE14=2015,INDEX(Semaines!$O$2:$O$523,MATCH(Tableau!CR14&amp;Tableau!CS14,Semaines!$K$2:$K$523&amp;Semaines!$L$2:$L$523,0)),IF($AE14=2016,INDEX(Semaines!$P$2:$P$523,MATCH(Tableau!CR14&amp;Tableau!CS14,Semaines!$K$2:$K$523&amp;Semaines!$L$2:$L$523,0)),IF($AE14=2017,INDEX(Semaines!$Q$2:$Q$523,MATCH(Tableau!CR14&amp;Tableau!CS14,Semaines!$K$2:$K$523&amp;Semaines!$L$2:$L$523,0)),IF($AE14=2018,INDEX(Semaines!$R$2:$R$523,MATCH(Tableau!CR14&amp;Tableau!CS14,Semaines!$K$2:$K$523&amp;Semaines!$L$2:$L$523,0)),IF($AE14=2019,INDEX(Semaines!$S$2:$S$523,MATCH(Tableau!CR14&amp;Tableau!CS14,Semaines!$K$2:$K$523&amp;Semaines!$L$2:$L$523,0)),IF($AE14=2020,INDEX(Semaines!$T$2:$T$523,MATCH(Tableau!CR14&amp;Tableau!CS14,Semaines!$K$2:$K$523&amp;Semaines!$L$2:$L$523,0)),IF($AE14=2021,INDEX(Semaines!$U$2:$U$523,MATCH(Tableau!CR14&amp;Tableau!CS14,Semaines!$K$2:$K$523&amp;Semaines!$L$2:$L$523,0)),IF($AE14=2022,INDEX(Semaines!$V$2:$V$523,MATCH(Tableau!CR14&amp;Tableau!CS14,Semaines!$K$2:$K$523&amp;Semaines!$L$2:$L$523,0)))))))))))))</f>
        <v/>
      </c>
      <c r="CS14" s="120" t="str">
        <f>IF(Tableau!$AE14="","",IF(Tableau!CS14="","",Tableau!$AE14))</f>
        <v/>
      </c>
      <c r="CU14" s="139" t="str">
        <f t="shared" si="23"/>
        <v/>
      </c>
      <c r="CV14" s="118" t="str">
        <f t="shared" si="24"/>
        <v/>
      </c>
      <c r="CW14" s="119" t="str">
        <f t="shared" si="25"/>
        <v/>
      </c>
      <c r="CX14" s="121"/>
      <c r="CY14" s="120" t="str">
        <f>IF(Tableau!$AE14="","",IF(Tableau!CX14="","",Tableau!$AE14))</f>
        <v/>
      </c>
      <c r="DA14" s="139" t="str">
        <f t="shared" si="26"/>
        <v/>
      </c>
      <c r="DB14" s="118" t="str">
        <f t="shared" si="27"/>
        <v/>
      </c>
      <c r="DC14" s="119" t="str">
        <f t="shared" si="28"/>
        <v/>
      </c>
      <c r="DD14" s="121"/>
      <c r="DE14" s="120"/>
      <c r="DF14" s="112"/>
      <c r="DG14" s="107"/>
      <c r="DI14" s="118" t="str">
        <f t="shared" si="29"/>
        <v/>
      </c>
      <c r="DJ14" s="119" t="str">
        <f t="shared" si="30"/>
        <v/>
      </c>
      <c r="DK14" s="121"/>
      <c r="DL14" s="120" t="str">
        <f>IF(Tableau!$AE14="","",IF(Tableau!DJ14="","",Tableau!$AE14))</f>
        <v/>
      </c>
      <c r="DN14" s="118" t="str">
        <f t="shared" si="31"/>
        <v/>
      </c>
      <c r="DO14" s="119" t="str">
        <f t="shared" si="32"/>
        <v/>
      </c>
      <c r="DP14" s="121" t="str">
        <f t="array" ref="DP14">IF(OR(Tableau!DN14="",Tableau!DO14=""),"",IF($AE14=2013,INDEX(Semaines!$M$2:$M$523,MATCH(Tableau!DN14&amp;Tableau!DO14,Semaines!$K$2:$K$523&amp;Semaines!$L$2:$L$523,0)),IF($AE14=2014,INDEX(Semaines!$N$2:$N$523,MATCH(Tableau!DN14&amp;Tableau!DO14,Semaines!$K$2:$K$523&amp;Semaines!$L$2:$L$523,0)),IF($AE14=2015,INDEX(Semaines!$O$2:$O$523,MATCH(Tableau!DN14&amp;Tableau!DO14,Semaines!$K$2:$K$523&amp;Semaines!$L$2:$L$523,0)),IF($AE14=2016,INDEX(Semaines!$P$2:$P$523,MATCH(Tableau!DN14&amp;Tableau!DO14,Semaines!$K$2:$K$523&amp;Semaines!$L$2:$L$523,0)),IF($AE14=2017,INDEX(Semaines!$Q$2:$Q$523,MATCH(Tableau!DN14&amp;Tableau!DO14,Semaines!$K$2:$K$523&amp;Semaines!$L$2:$L$523,0)),IF($AE14=2018,INDEX(Semaines!$R$2:$R$523,MATCH(Tableau!DN14&amp;Tableau!DO14,Semaines!$K$2:$K$523&amp;Semaines!$L$2:$L$523,0)),IF($AE14=2019,INDEX(Semaines!$S$2:$S$523,MATCH(Tableau!DN14&amp;Tableau!DO14,Semaines!$K$2:$K$523&amp;Semaines!$L$2:$L$523,0)),IF($AE14=2020,INDEX(Semaines!$T$2:$T$523,MATCH(Tableau!DN14&amp;Tableau!DO14,Semaines!$K$2:$K$523&amp;Semaines!$L$2:$L$523,0)),IF($AE14=2021,INDEX(Semaines!$U$2:$U$523,MATCH(Tableau!DN14&amp;Tableau!DO14,Semaines!$K$2:$K$523&amp;Semaines!$L$2:$L$523,0)),IF($AE14=2022,INDEX(Semaines!$V$2:$V$523,MATCH(Tableau!DN14&amp;Tableau!DO14,Semaines!$K$2:$K$523&amp;Semaines!$L$2:$L$523,0)))))))))))))</f>
        <v/>
      </c>
      <c r="DQ14" s="120" t="str">
        <f>IF(Tableau!$AE14="","",IF(Tableau!DO14="","",Tableau!$AE14))</f>
        <v/>
      </c>
      <c r="DR14" s="99"/>
      <c r="DS14" s="107"/>
      <c r="DT14" s="137"/>
      <c r="DU14" s="118" t="str">
        <f t="shared" si="33"/>
        <v/>
      </c>
      <c r="DV14" s="119" t="str">
        <f t="shared" si="100"/>
        <v/>
      </c>
      <c r="DW14" s="121" t="str">
        <f t="array" ref="DW14">IF(OR(Tableau!DU14="",Tableau!DV14=""),"",IF($AE14=2013,INDEX(Semaines!$M$2:$M$523,MATCH(Tableau!DU14&amp;Tableau!DV14,Semaines!$K$2:$K$523&amp;Semaines!$L$2:$L$523,0)),IF($AE14=2014,INDEX(Semaines!$N$2:$N$523,MATCH(Tableau!DU14&amp;Tableau!DV14,Semaines!$K$2:$K$523&amp;Semaines!$L$2:$L$523,0)),IF($AE14=2015,INDEX(Semaines!$O$2:$O$523,MATCH(Tableau!DU14&amp;Tableau!DV14,Semaines!$K$2:$K$523&amp;Semaines!$L$2:$L$523,0)),IF($AE14=2016,INDEX(Semaines!$P$2:$P$523,MATCH(Tableau!DU14&amp;Tableau!DV14,Semaines!$K$2:$K$523&amp;Semaines!$L$2:$L$523,0)),IF($AE14=2017,INDEX(Semaines!$Q$2:$Q$523,MATCH(Tableau!DU14&amp;Tableau!DV14,Semaines!$K$2:$K$523&amp;Semaines!$L$2:$L$523,0)),IF($AE14=2018,INDEX(Semaines!$R$2:$R$523,MATCH(Tableau!DU14&amp;Tableau!DV14,Semaines!$K$2:$K$523&amp;Semaines!$L$2:$L$523,0)),IF($AE14=2019,INDEX(Semaines!$S$2:$S$523,MATCH(Tableau!DU14&amp;Tableau!DV14,Semaines!$K$2:$K$523&amp;Semaines!$L$2:$L$523,0)),IF($AE14=2020,INDEX(Semaines!$T$2:$T$523,MATCH(Tableau!DU14&amp;Tableau!DV14,Semaines!$K$2:$K$523&amp;Semaines!$L$2:$L$523,0)),IF($AE14=2021,INDEX(Semaines!$U$2:$U$523,MATCH(Tableau!DU14&amp;Tableau!DV14,Semaines!$K$2:$K$523&amp;Semaines!$L$2:$L$523,0)),IF($AE14=2022,INDEX(Semaines!$V$2:$V$523,MATCH(Tableau!DU14&amp;Tableau!DV14,Semaines!$K$2:$K$523&amp;Semaines!$L$2:$L$523,0)))))))))))))</f>
        <v/>
      </c>
      <c r="DX14" s="120" t="str">
        <f>IF(Tableau!$AE14="","",IF(Tableau!DV14="","",Tableau!$AE14))</f>
        <v/>
      </c>
      <c r="DY14" s="118" t="str">
        <f t="shared" si="35"/>
        <v/>
      </c>
      <c r="DZ14" s="119" t="str">
        <f t="shared" si="101"/>
        <v/>
      </c>
      <c r="EA14" s="121" t="str">
        <f t="array" ref="EA14">IF(OR(Tableau!DY14="",Tableau!DZ14=""),"",IF($AE14=2013,INDEX(Semaines!$M$2:$M$523,MATCH(Tableau!DY14&amp;Tableau!DZ14,Semaines!$K$2:$K$523&amp;Semaines!$L$2:$L$523,0)),IF($AE14=2014,INDEX(Semaines!$N$2:$N$523,MATCH(Tableau!DY14&amp;Tableau!DZ14,Semaines!$K$2:$K$523&amp;Semaines!$L$2:$L$523,0)),IF($AE14=2015,INDEX(Semaines!$O$2:$O$523,MATCH(Tableau!DY14&amp;Tableau!DZ14,Semaines!$K$2:$K$523&amp;Semaines!$L$2:$L$523,0)),IF($AE14=2016,INDEX(Semaines!$P$2:$P$523,MATCH(Tableau!DY14&amp;Tableau!DZ14,Semaines!$K$2:$K$523&amp;Semaines!$L$2:$L$523,0)),IF($AE14=2017,INDEX(Semaines!$Q$2:$Q$523,MATCH(Tableau!DY14&amp;Tableau!DZ14,Semaines!$K$2:$K$523&amp;Semaines!$L$2:$L$523,0)),IF($AE14=2018,INDEX(Semaines!$R$2:$R$523,MATCH(Tableau!DY14&amp;Tableau!DZ14,Semaines!$K$2:$K$523&amp;Semaines!$L$2:$L$523,0)),IF($AE14=2019,INDEX(Semaines!$S$2:$S$523,MATCH(Tableau!DY14&amp;Tableau!DZ14,Semaines!$K$2:$K$523&amp;Semaines!$L$2:$L$523,0)),IF($AE14=2020,INDEX(Semaines!$T$2:$T$523,MATCH(Tableau!DY14&amp;Tableau!DZ14,Semaines!$K$2:$K$523&amp;Semaines!$L$2:$L$523,0)),IF($AE14=2021,INDEX(Semaines!$U$2:$U$523,MATCH(Tableau!DY14&amp;Tableau!DZ14,Semaines!$K$2:$K$523&amp;Semaines!$L$2:$L$523,0)),IF($AE14=2022,INDEX(Semaines!$V$2:$V$523,MATCH(Tableau!DY14&amp;Tableau!DZ14,Semaines!$K$2:$K$523&amp;Semaines!$L$2:$L$523,0)))))))))))))</f>
        <v/>
      </c>
      <c r="EB14" s="120" t="str">
        <f>IF(Tableau!$AE14="","",IF(Tableau!DZ14="","",Tableau!$AE14))</f>
        <v/>
      </c>
      <c r="EC14" s="118" t="str">
        <f t="shared" si="37"/>
        <v/>
      </c>
      <c r="ED14" s="119" t="str">
        <f t="shared" si="102"/>
        <v/>
      </c>
      <c r="EE14" s="121" t="str">
        <f t="array" ref="EE14">IF(OR(Tableau!EC14="",Tableau!ED14=""),"",IF($AE14=2013,INDEX(Semaines!$M$2:$M$523,MATCH(Tableau!EC14&amp;Tableau!ED14,Semaines!$K$2:$K$523&amp;Semaines!$L$2:$L$523,0)),IF($AE14=2014,INDEX(Semaines!$N$2:$N$523,MATCH(Tableau!EC14&amp;Tableau!ED14,Semaines!$K$2:$K$523&amp;Semaines!$L$2:$L$523,0)),IF($AE14=2015,INDEX(Semaines!$O$2:$O$523,MATCH(Tableau!EC14&amp;Tableau!ED14,Semaines!$K$2:$K$523&amp;Semaines!$L$2:$L$523,0)),IF($AE14=2016,INDEX(Semaines!$P$2:$P$523,MATCH(Tableau!EC14&amp;Tableau!ED14,Semaines!$K$2:$K$523&amp;Semaines!$L$2:$L$523,0)),IF($AE14=2017,INDEX(Semaines!$Q$2:$Q$523,MATCH(Tableau!EC14&amp;Tableau!ED14,Semaines!$K$2:$K$523&amp;Semaines!$L$2:$L$523,0)),IF($AE14=2018,INDEX(Semaines!$R$2:$R$523,MATCH(Tableau!EC14&amp;Tableau!ED14,Semaines!$K$2:$K$523&amp;Semaines!$L$2:$L$523,0)),IF($AE14=2019,INDEX(Semaines!$S$2:$S$523,MATCH(Tableau!EC14&amp;Tableau!ED14,Semaines!$K$2:$K$523&amp;Semaines!$L$2:$L$523,0)),IF($AE14=2020,INDEX(Semaines!$T$2:$T$523,MATCH(Tableau!EC14&amp;Tableau!ED14,Semaines!$K$2:$K$523&amp;Semaines!$L$2:$L$523,0)),IF($AE14=2021,INDEX(Semaines!$U$2:$U$523,MATCH(Tableau!EC14&amp;Tableau!ED14,Semaines!$K$2:$K$523&amp;Semaines!$L$2:$L$523,0)),IF($AE14=2022,INDEX(Semaines!$V$2:$V$523,MATCH(Tableau!EC14&amp;Tableau!ED14,Semaines!$K$2:$K$523&amp;Semaines!$L$2:$L$523,0)))))))))))))</f>
        <v/>
      </c>
      <c r="EF14" s="120" t="str">
        <f>IF(Tableau!$AE14="","",IF(Tableau!ED14="","",Tableau!$AE14))</f>
        <v/>
      </c>
      <c r="EG14" s="118" t="str">
        <f t="shared" si="39"/>
        <v/>
      </c>
      <c r="EH14" s="119" t="str">
        <f t="shared" si="103"/>
        <v/>
      </c>
      <c r="EI14" s="121" t="str">
        <f t="array" ref="EI14">IF(OR(Tableau!EG14="",Tableau!EH14=""),"",IF($AE14=2013,INDEX(Semaines!$M$2:$M$523,MATCH(Tableau!EG14&amp;Tableau!EH14,Semaines!$K$2:$K$523&amp;Semaines!$L$2:$L$523,0)),IF($AE14=2014,INDEX(Semaines!$N$2:$N$523,MATCH(Tableau!EG14&amp;Tableau!EH14,Semaines!$K$2:$K$523&amp;Semaines!$L$2:$L$523,0)),IF($AE14=2015,INDEX(Semaines!$O$2:$O$523,MATCH(Tableau!EG14&amp;Tableau!EH14,Semaines!$K$2:$K$523&amp;Semaines!$L$2:$L$523,0)),IF($AE14=2016,INDEX(Semaines!$P$2:$P$523,MATCH(Tableau!EG14&amp;Tableau!EH14,Semaines!$K$2:$K$523&amp;Semaines!$L$2:$L$523,0)),IF($AE14=2017,INDEX(Semaines!$Q$2:$Q$523,MATCH(Tableau!EG14&amp;Tableau!EH14,Semaines!$K$2:$K$523&amp;Semaines!$L$2:$L$523,0)),IF($AE14=2018,INDEX(Semaines!$R$2:$R$523,MATCH(Tableau!EG14&amp;Tableau!EH14,Semaines!$K$2:$K$523&amp;Semaines!$L$2:$L$523,0)),IF($AE14=2019,INDEX(Semaines!$S$2:$S$523,MATCH(Tableau!EG14&amp;Tableau!EH14,Semaines!$K$2:$K$523&amp;Semaines!$L$2:$L$523,0)),IF($AE14=2020,INDEX(Semaines!$T$2:$T$523,MATCH(Tableau!EG14&amp;Tableau!EH14,Semaines!$K$2:$K$523&amp;Semaines!$L$2:$L$523,0)),IF($AE14=2021,INDEX(Semaines!$U$2:$U$523,MATCH(Tableau!EG14&amp;Tableau!EH14,Semaines!$K$2:$K$523&amp;Semaines!$L$2:$L$523,0)),IF($AE14=2022,INDEX(Semaines!$V$2:$V$523,MATCH(Tableau!EG14&amp;Tableau!EH14,Semaines!$K$2:$K$523&amp;Semaines!$L$2:$L$523,0)))))))))))))</f>
        <v/>
      </c>
      <c r="EJ14" s="120" t="str">
        <f>IF(Tableau!$AE14="","",IF(Tableau!EH14="","",Tableau!$AE14))</f>
        <v/>
      </c>
      <c r="EK14" s="130" t="str">
        <f>IF(Import!AU4=0,"",Import!AU4)</f>
        <v/>
      </c>
      <c r="EL14" s="118" t="str">
        <f t="shared" si="41"/>
        <v/>
      </c>
      <c r="EM14" s="119" t="str">
        <f t="shared" si="42"/>
        <v/>
      </c>
      <c r="EN14" s="121" t="str">
        <f>IF(Tableau!EL14="","",Tableau!EL14)</f>
        <v/>
      </c>
      <c r="EO14" s="120" t="str">
        <f>IF(Tableau!EM14="","",Tableau!EM14)</f>
        <v/>
      </c>
      <c r="EP14" s="112"/>
      <c r="EQ14" s="107"/>
      <c r="ES14" s="118" t="str">
        <f t="shared" si="43"/>
        <v/>
      </c>
      <c r="ET14" s="119" t="str">
        <f t="shared" si="104"/>
        <v/>
      </c>
      <c r="EU14" s="121" t="str">
        <f t="array" ref="EU14">IF(OR(Tableau!ES14="",Tableau!ET14=""),"",IF($AE14=2013,INDEX(Semaines!$M$2:$M$523,MATCH(Tableau!ES14&amp;Tableau!ET14,Semaines!$K$2:$K$523&amp;Semaines!$L$2:$L$523,0)),IF($AE14=2014,INDEX(Semaines!$N$2:$N$523,MATCH(Tableau!ES14&amp;Tableau!ET14,Semaines!$K$2:$K$523&amp;Semaines!$L$2:$L$523,0)),IF($AE14=2015,INDEX(Semaines!$O$2:$O$523,MATCH(Tableau!ES14&amp;Tableau!ET14,Semaines!$K$2:$K$523&amp;Semaines!$L$2:$L$523,0)),IF($AE14=2016,INDEX(Semaines!$P$2:$P$523,MATCH(Tableau!ES14&amp;Tableau!ET14,Semaines!$K$2:$K$523&amp;Semaines!$L$2:$L$523,0)),IF($AE14=2017,INDEX(Semaines!$Q$2:$Q$523,MATCH(Tableau!ES14&amp;Tableau!ET14,Semaines!$K$2:$K$523&amp;Semaines!$L$2:$L$523,0)),IF($AE14=2018,INDEX(Semaines!$R$2:$R$523,MATCH(Tableau!ES14&amp;Tableau!ET14,Semaines!$K$2:$K$523&amp;Semaines!$L$2:$L$523,0)),IF($AE14=2019,INDEX(Semaines!$S$2:$S$523,MATCH(Tableau!ES14&amp;Tableau!ET14,Semaines!$K$2:$K$523&amp;Semaines!$L$2:$L$523,0)),IF($AE14=2020,INDEX(Semaines!$T$2:$T$523,MATCH(Tableau!ES14&amp;Tableau!ET14,Semaines!$K$2:$K$523&amp;Semaines!$L$2:$L$523,0)),IF($AE14=2021,INDEX(Semaines!$U$2:$U$523,MATCH(Tableau!ES14&amp;Tableau!ET14,Semaines!$K$2:$K$523&amp;Semaines!$L$2:$L$523,0)),IF($AE14=2022,INDEX(Semaines!$V$2:$V$523,MATCH(Tableau!ES14&amp;Tableau!ET14,Semaines!$K$2:$K$523&amp;Semaines!$L$2:$L$523,0)))))))))))))</f>
        <v/>
      </c>
      <c r="EV14" s="120" t="str">
        <f>IF(Tableau!$AE14="","",IF(Tableau!ET14="","",Tableau!$AE14))</f>
        <v/>
      </c>
      <c r="EW14" s="118" t="str">
        <f t="shared" si="45"/>
        <v/>
      </c>
      <c r="EX14" s="119" t="str">
        <f t="shared" si="105"/>
        <v/>
      </c>
      <c r="EY14" s="121" t="str">
        <f t="array" ref="EY14">IF(OR(Tableau!EW14="",Tableau!EX14=""),"",IF($AE14=2013,INDEX(Semaines!$M$2:$M$523,MATCH(Tableau!EW14&amp;Tableau!EX14,Semaines!$K$2:$K$523&amp;Semaines!$L$2:$L$523,0)),IF($AE14=2014,INDEX(Semaines!$N$2:$N$523,MATCH(Tableau!EW14&amp;Tableau!EX14,Semaines!$K$2:$K$523&amp;Semaines!$L$2:$L$523,0)),IF($AE14=2015,INDEX(Semaines!$O$2:$O$523,MATCH(Tableau!EW14&amp;Tableau!EX14,Semaines!$K$2:$K$523&amp;Semaines!$L$2:$L$523,0)),IF($AE14=2016,INDEX(Semaines!$P$2:$P$523,MATCH(Tableau!EW14&amp;Tableau!EX14,Semaines!$K$2:$K$523&amp;Semaines!$L$2:$L$523,0)),IF($AE14=2017,INDEX(Semaines!$Q$2:$Q$523,MATCH(Tableau!EW14&amp;Tableau!EX14,Semaines!$K$2:$K$523&amp;Semaines!$L$2:$L$523,0)),IF($AE14=2018,INDEX(Semaines!$R$2:$R$523,MATCH(Tableau!EW14&amp;Tableau!EX14,Semaines!$K$2:$K$523&amp;Semaines!$L$2:$L$523,0)),IF($AE14=2019,INDEX(Semaines!$S$2:$S$523,MATCH(Tableau!EW14&amp;Tableau!EX14,Semaines!$K$2:$K$523&amp;Semaines!$L$2:$L$523,0)),IF($AE14=2020,INDEX(Semaines!$T$2:$T$523,MATCH(Tableau!EW14&amp;Tableau!EX14,Semaines!$K$2:$K$523&amp;Semaines!$L$2:$L$523,0)),IF($AE14=2021,INDEX(Semaines!$U$2:$U$523,MATCH(Tableau!EW14&amp;Tableau!EX14,Semaines!$K$2:$K$523&amp;Semaines!$L$2:$L$523,0)),IF($AE14=2022,INDEX(Semaines!$V$2:$V$523,MATCH(Tableau!EW14&amp;Tableau!EX14,Semaines!$K$2:$K$523&amp;Semaines!$L$2:$L$523,0)))))))))))))</f>
        <v/>
      </c>
      <c r="EZ14" s="120" t="str">
        <f>IF(Tableau!$AE14="","",IF(Tableau!EX14="","",Tableau!$AE14))</f>
        <v/>
      </c>
      <c r="FB14" s="118" t="str">
        <f t="shared" si="47"/>
        <v/>
      </c>
      <c r="FC14" s="119" t="str">
        <f t="shared" si="106"/>
        <v/>
      </c>
      <c r="FD14" s="121" t="str">
        <f t="array" ref="FD14">IF(OR(Tableau!FB14="",Tableau!FC14=""),"",IF($AE14=2013,INDEX(Semaines!$M$2:$M$523,MATCH(Tableau!FB14&amp;Tableau!FC14,Semaines!$K$2:$K$523&amp;Semaines!$L$2:$L$523,0)),IF($AE14=2014,INDEX(Semaines!$N$2:$N$523,MATCH(Tableau!FB14&amp;Tableau!FC14,Semaines!$K$2:$K$523&amp;Semaines!$L$2:$L$523,0)),IF($AE14=2015,INDEX(Semaines!$O$2:$O$523,MATCH(Tableau!FB14&amp;Tableau!FC14,Semaines!$K$2:$K$523&amp;Semaines!$L$2:$L$523,0)),IF($AE14=2016,INDEX(Semaines!$P$2:$P$523,MATCH(Tableau!FB14&amp;Tableau!FC14,Semaines!$K$2:$K$523&amp;Semaines!$L$2:$L$523,0)),IF($AE14=2017,INDEX(Semaines!$Q$2:$Q$523,MATCH(Tableau!FB14&amp;Tableau!FC14,Semaines!$K$2:$K$523&amp;Semaines!$L$2:$L$523,0)),IF($AE14=2018,INDEX(Semaines!$R$2:$R$523,MATCH(Tableau!FB14&amp;Tableau!FC14,Semaines!$K$2:$K$523&amp;Semaines!$L$2:$L$523,0)),IF($AE14=2019,INDEX(Semaines!$S$2:$S$523,MATCH(Tableau!FB14&amp;Tableau!FC14,Semaines!$K$2:$K$523&amp;Semaines!$L$2:$L$523,0)),IF($AE14=2020,INDEX(Semaines!$T$2:$T$523,MATCH(Tableau!FB14&amp;Tableau!FC14,Semaines!$K$2:$K$523&amp;Semaines!$L$2:$L$523,0)),IF($AE14=2021,INDEX(Semaines!$U$2:$U$523,MATCH(Tableau!FB14&amp;Tableau!FC14,Semaines!$K$2:$K$523&amp;Semaines!$L$2:$L$523,0)),IF($AE14=2022,INDEX(Semaines!$V$2:$V$523,MATCH(Tableau!FB14&amp;Tableau!FC14,Semaines!$K$2:$K$523&amp;Semaines!$L$2:$L$523,0)))))))))))))</f>
        <v/>
      </c>
      <c r="FE14" s="120" t="str">
        <f>IF(Tableau!$AE14="","",IF(Tableau!FC14="","",Tableau!$AE14))</f>
        <v/>
      </c>
      <c r="FF14" s="112"/>
      <c r="FG14" s="107"/>
      <c r="FH14" s="118" t="str">
        <f t="shared" si="49"/>
        <v/>
      </c>
      <c r="FI14" s="119" t="str">
        <f t="shared" si="107"/>
        <v/>
      </c>
      <c r="FJ14" s="121" t="str">
        <f t="array" ref="FJ14">IF(OR(Tableau!FH14="",Tableau!FI14=""),"",IF($AE14=2013,INDEX(Semaines!$M$2:$M$523,MATCH(Tableau!FH14&amp;Tableau!FI14,Semaines!$K$2:$K$523&amp;Semaines!$L$2:$L$523,0)),IF($AE14=2014,INDEX(Semaines!$N$2:$N$523,MATCH(Tableau!FH14&amp;Tableau!FI14,Semaines!$K$2:$K$523&amp;Semaines!$L$2:$L$523,0)),IF($AE14=2015,INDEX(Semaines!$O$2:$O$523,MATCH(Tableau!FH14&amp;Tableau!FI14,Semaines!$K$2:$K$523&amp;Semaines!$L$2:$L$523,0)),IF($AE14=2016,INDEX(Semaines!$P$2:$P$523,MATCH(Tableau!FH14&amp;Tableau!FI14,Semaines!$K$2:$K$523&amp;Semaines!$L$2:$L$523,0)),IF($AE14=2017,INDEX(Semaines!$Q$2:$Q$523,MATCH(Tableau!FH14&amp;Tableau!FI14,Semaines!$K$2:$K$523&amp;Semaines!$L$2:$L$523,0)),IF($AE14=2018,INDEX(Semaines!$R$2:$R$523,MATCH(Tableau!FH14&amp;Tableau!FI14,Semaines!$K$2:$K$523&amp;Semaines!$L$2:$L$523,0)),IF($AE14=2019,INDEX(Semaines!$S$2:$S$523,MATCH(Tableau!FH14&amp;Tableau!FI14,Semaines!$K$2:$K$523&amp;Semaines!$L$2:$L$523,0)),IF($AE14=2020,INDEX(Semaines!$T$2:$T$523,MATCH(Tableau!FH14&amp;Tableau!FI14,Semaines!$K$2:$K$523&amp;Semaines!$L$2:$L$523,0)),IF($AE14=2021,INDEX(Semaines!$U$2:$U$523,MATCH(Tableau!FH14&amp;Tableau!FI14,Semaines!$K$2:$K$523&amp;Semaines!$L$2:$L$523,0)),IF($AE14=2022,INDEX(Semaines!$V$2:$V$523,MATCH(Tableau!FH14&amp;Tableau!FI14,Semaines!$K$2:$K$523&amp;Semaines!$L$2:$L$523,0)))))))))))))</f>
        <v/>
      </c>
      <c r="FK14" s="120" t="str">
        <f>IF(Tableau!$AE14="","",IF(Tableau!FI14="","",Tableau!$AE14))</f>
        <v/>
      </c>
      <c r="FM14" s="118" t="str">
        <f t="shared" si="51"/>
        <v/>
      </c>
      <c r="FN14" s="119" t="str">
        <f t="shared" si="108"/>
        <v/>
      </c>
      <c r="FO14" s="121" t="str">
        <f t="array" ref="FO14">IF(OR(Tableau!FM14="",Tableau!FN14=""),"",IF($AE14=2013,INDEX(Semaines!$M$2:$M$523,MATCH(Tableau!FM14&amp;Tableau!FN14,Semaines!$K$2:$K$523&amp;Semaines!$L$2:$L$523,0)),IF($AE14=2014,INDEX(Semaines!$N$2:$N$523,MATCH(Tableau!FM14&amp;Tableau!FN14,Semaines!$K$2:$K$523&amp;Semaines!$L$2:$L$523,0)),IF($AE14=2015,INDEX(Semaines!$O$2:$O$523,MATCH(Tableau!FM14&amp;Tableau!FN14,Semaines!$K$2:$K$523&amp;Semaines!$L$2:$L$523,0)),IF($AE14=2016,INDEX(Semaines!$P$2:$P$523,MATCH(Tableau!FM14&amp;Tableau!FN14,Semaines!$K$2:$K$523&amp;Semaines!$L$2:$L$523,0)),IF($AE14=2017,INDEX(Semaines!$Q$2:$Q$523,MATCH(Tableau!FM14&amp;Tableau!FN14,Semaines!$K$2:$K$523&amp;Semaines!$L$2:$L$523,0)),IF($AE14=2018,INDEX(Semaines!$R$2:$R$523,MATCH(Tableau!FM14&amp;Tableau!FN14,Semaines!$K$2:$K$523&amp;Semaines!$L$2:$L$523,0)),IF($AE14=2019,INDEX(Semaines!$S$2:$S$523,MATCH(Tableau!FM14&amp;Tableau!FN14,Semaines!$K$2:$K$523&amp;Semaines!$L$2:$L$523,0)),IF($AE14=2020,INDEX(Semaines!$T$2:$T$523,MATCH(Tableau!FM14&amp;Tableau!FN14,Semaines!$K$2:$K$523&amp;Semaines!$L$2:$L$523,0)),IF($AE14=2021,INDEX(Semaines!$U$2:$U$523,MATCH(Tableau!FM14&amp;Tableau!FN14,Semaines!$K$2:$K$523&amp;Semaines!$L$2:$L$523,0)),IF($AE14=2022,INDEX(Semaines!$V$2:$V$523,MATCH(Tableau!FM14&amp;Tableau!FN14,Semaines!$K$2:$K$523&amp;Semaines!$L$2:$L$523,0)))))))))))))</f>
        <v/>
      </c>
      <c r="FP14" s="120" t="str">
        <f>IF(Tableau!$AE14="","",IF(Tableau!FN14="","",Tableau!$AE14))</f>
        <v/>
      </c>
      <c r="FQ14" s="118" t="str">
        <f t="shared" si="53"/>
        <v/>
      </c>
      <c r="FR14" s="119" t="str">
        <f t="shared" si="109"/>
        <v/>
      </c>
      <c r="FS14" s="121" t="str">
        <f t="array" ref="FS14">IF(OR(Tableau!FQ14="",Tableau!FR14=""),"",IF($AE14=2013,INDEX(Semaines!$M$2:$M$523,MATCH(Tableau!FQ14&amp;Tableau!FR14,Semaines!$K$2:$K$523&amp;Semaines!$L$2:$L$523,0)),IF($AE14=2014,INDEX(Semaines!$N$2:$N$523,MATCH(Tableau!FQ14&amp;Tableau!FR14,Semaines!$K$2:$K$523&amp;Semaines!$L$2:$L$523,0)),IF($AE14=2015,INDEX(Semaines!$O$2:$O$523,MATCH(Tableau!FQ14&amp;Tableau!FR14,Semaines!$K$2:$K$523&amp;Semaines!$L$2:$L$523,0)),IF($AE14=2016,INDEX(Semaines!$P$2:$P$523,MATCH(Tableau!FQ14&amp;Tableau!FR14,Semaines!$K$2:$K$523&amp;Semaines!$L$2:$L$523,0)),IF($AE14=2017,INDEX(Semaines!$Q$2:$Q$523,MATCH(Tableau!FQ14&amp;Tableau!FR14,Semaines!$K$2:$K$523&amp;Semaines!$L$2:$L$523,0)),IF($AE14=2018,INDEX(Semaines!$R$2:$R$523,MATCH(Tableau!FQ14&amp;Tableau!FR14,Semaines!$K$2:$K$523&amp;Semaines!$L$2:$L$523,0)),IF($AE14=2019,INDEX(Semaines!$S$2:$S$523,MATCH(Tableau!FQ14&amp;Tableau!FR14,Semaines!$K$2:$K$523&amp;Semaines!$L$2:$L$523,0)),IF($AE14=2020,INDEX(Semaines!$T$2:$T$523,MATCH(Tableau!FQ14&amp;Tableau!FR14,Semaines!$K$2:$K$523&amp;Semaines!$L$2:$L$523,0)),IF($AE14=2021,INDEX(Semaines!$U$2:$U$523,MATCH(Tableau!FQ14&amp;Tableau!FR14,Semaines!$K$2:$K$523&amp;Semaines!$L$2:$L$523,0)),IF($AE14=2022,INDEX(Semaines!$V$2:$V$523,MATCH(Tableau!FQ14&amp;Tableau!FR14,Semaines!$K$2:$K$523&amp;Semaines!$L$2:$L$523,0)))))))))))))</f>
        <v/>
      </c>
      <c r="FT14" s="120" t="str">
        <f>IF(Tableau!$AE14="","",IF(Tableau!FR14="","",Tableau!$AE14))</f>
        <v/>
      </c>
      <c r="FU14" s="121" t="str">
        <f t="array" ref="FU14">IF(OR(Tableau!FS14="",Tableau!FT14=""),"",IF($AE14=2013,INDEX(Semaines!$M$2:$M$523,MATCH(Tableau!FS14&amp;Tableau!FT14,Semaines!$K$2:$K$523&amp;Semaines!$L$2:$L$523,0)),IF($AE14=2014,INDEX(Semaines!$N$2:$N$523,MATCH(Tableau!FS14&amp;Tableau!FT14,Semaines!$K$2:$K$523&amp;Semaines!$L$2:$L$523,0)),IF($AE14=2015,INDEX(Semaines!$O$2:$O$523,MATCH(Tableau!FS14&amp;Tableau!FT14,Semaines!$K$2:$K$523&amp;Semaines!$L$2:$L$523,0)),IF($AE14=2016,INDEX(Semaines!$P$2:$P$523,MATCH(Tableau!FS14&amp;Tableau!FT14,Semaines!$K$2:$K$523&amp;Semaines!$L$2:$L$523,0)),IF($AE14=2017,INDEX(Semaines!$Q$2:$Q$523,MATCH(Tableau!FS14&amp;Tableau!FT14,Semaines!$K$2:$K$523&amp;Semaines!$L$2:$L$523,0)),IF($AE14=2018,INDEX(Semaines!$R$2:$R$523,MATCH(Tableau!FS14&amp;Tableau!FT14,Semaines!$K$2:$K$523&amp;Semaines!$L$2:$L$523,0)),IF($AE14=2019,INDEX(Semaines!$S$2:$S$523,MATCH(Tableau!FS14&amp;Tableau!FT14,Semaines!$K$2:$K$523&amp;Semaines!$L$2:$L$523,0)),IF($AE14=2020,INDEX(Semaines!$T$2:$T$523,MATCH(Tableau!FS14&amp;Tableau!FT14,Semaines!$K$2:$K$523&amp;Semaines!$L$2:$L$523,0)),IF($AE14=2021,INDEX(Semaines!$U$2:$U$523,MATCH(Tableau!FS14&amp;Tableau!FT14,Semaines!$K$2:$K$523&amp;Semaines!$L$2:$L$523,0)),IF($AE14=2022,INDEX(Semaines!$V$2:$V$523,MATCH(Tableau!FS14&amp;Tableau!FT14,Semaines!$K$2:$K$523&amp;Semaines!$L$2:$L$523,0)))))))))))))</f>
        <v/>
      </c>
      <c r="FV14" s="120" t="str">
        <f>IF(Tableau!$AE14="","",IF(Tableau!FT14="","",Tableau!$AE14))</f>
        <v/>
      </c>
      <c r="FW14" s="118" t="str">
        <f t="shared" si="55"/>
        <v/>
      </c>
      <c r="FX14" s="119" t="str">
        <f t="shared" si="110"/>
        <v/>
      </c>
      <c r="FY14" s="121" t="str">
        <f t="array" ref="FY14">IF(OR(Tableau!FW14="",Tableau!FX14=""),"",IF($AE14=2013,INDEX(Semaines!$M$2:$M$523,MATCH(Tableau!FW14&amp;Tableau!FX14,Semaines!$K$2:$K$523&amp;Semaines!$L$2:$L$523,0)),IF($AE14=2014,INDEX(Semaines!$N$2:$N$523,MATCH(Tableau!FW14&amp;Tableau!FX14,Semaines!$K$2:$K$523&amp;Semaines!$L$2:$L$523,0)),IF($AE14=2015,INDEX(Semaines!$O$2:$O$523,MATCH(Tableau!FW14&amp;Tableau!FX14,Semaines!$K$2:$K$523&amp;Semaines!$L$2:$L$523,0)),IF($AE14=2016,INDEX(Semaines!$P$2:$P$523,MATCH(Tableau!FW14&amp;Tableau!FX14,Semaines!$K$2:$K$523&amp;Semaines!$L$2:$L$523,0)),IF($AE14=2017,INDEX(Semaines!$Q$2:$Q$523,MATCH(Tableau!FW14&amp;Tableau!FX14,Semaines!$K$2:$K$523&amp;Semaines!$L$2:$L$523,0)),IF($AE14=2018,INDEX(Semaines!$R$2:$R$523,MATCH(Tableau!FW14&amp;Tableau!FX14,Semaines!$K$2:$K$523&amp;Semaines!$L$2:$L$523,0)),IF($AE14=2019,INDEX(Semaines!$S$2:$S$523,MATCH(Tableau!FW14&amp;Tableau!FX14,Semaines!$K$2:$K$523&amp;Semaines!$L$2:$L$523,0)),IF($AE14=2020,INDEX(Semaines!$T$2:$T$523,MATCH(Tableau!FW14&amp;Tableau!FX14,Semaines!$K$2:$K$523&amp;Semaines!$L$2:$L$523,0)),IF($AE14=2021,INDEX(Semaines!$U$2:$U$523,MATCH(Tableau!FW14&amp;Tableau!FX14,Semaines!$K$2:$K$523&amp;Semaines!$L$2:$L$523,0)),IF($AE14=2022,INDEX(Semaines!$V$2:$V$523,MATCH(Tableau!FW14&amp;Tableau!FX14,Semaines!$K$2:$K$523&amp;Semaines!$L$2:$L$523,0)))))))))))))</f>
        <v/>
      </c>
      <c r="FZ14" s="120" t="str">
        <f>IF(Tableau!$AE14="","",IF(Tableau!FX14="","",Tableau!$AE14))</f>
        <v/>
      </c>
      <c r="GA14" s="118" t="str">
        <f t="shared" si="57"/>
        <v/>
      </c>
      <c r="GB14" s="119" t="str">
        <f t="shared" si="111"/>
        <v/>
      </c>
      <c r="GC14" s="121" t="str">
        <f t="array" ref="GC14">IF(OR(Tableau!GA14="",Tableau!GB14=""),"",IF($AE14=2013,INDEX(Semaines!$M$2:$M$523,MATCH(Tableau!GA14&amp;Tableau!GB14,Semaines!$K$2:$K$523&amp;Semaines!$L$2:$L$523,0)),IF($AE14=2014,INDEX(Semaines!$N$2:$N$523,MATCH(Tableau!GA14&amp;Tableau!GB14,Semaines!$K$2:$K$523&amp;Semaines!$L$2:$L$523,0)),IF($AE14=2015,INDEX(Semaines!$O$2:$O$523,MATCH(Tableau!GA14&amp;Tableau!GB14,Semaines!$K$2:$K$523&amp;Semaines!$L$2:$L$523,0)),IF($AE14=2016,INDEX(Semaines!$P$2:$P$523,MATCH(Tableau!GA14&amp;Tableau!GB14,Semaines!$K$2:$K$523&amp;Semaines!$L$2:$L$523,0)),IF($AE14=2017,INDEX(Semaines!$Q$2:$Q$523,MATCH(Tableau!GA14&amp;Tableau!GB14,Semaines!$K$2:$K$523&amp;Semaines!$L$2:$L$523,0)),IF($AE14=2018,INDEX(Semaines!$R$2:$R$523,MATCH(Tableau!GA14&amp;Tableau!GB14,Semaines!$K$2:$K$523&amp;Semaines!$L$2:$L$523,0)),IF($AE14=2019,INDEX(Semaines!$S$2:$S$523,MATCH(Tableau!GA14&amp;Tableau!GB14,Semaines!$K$2:$K$523&amp;Semaines!$L$2:$L$523,0)),IF($AE14=2020,INDEX(Semaines!$T$2:$T$523,MATCH(Tableau!GA14&amp;Tableau!GB14,Semaines!$K$2:$K$523&amp;Semaines!$L$2:$L$523,0)),IF($AE14=2021,INDEX(Semaines!$U$2:$U$523,MATCH(Tableau!GA14&amp;Tableau!GB14,Semaines!$K$2:$K$523&amp;Semaines!$L$2:$L$523,0)),IF($AE14=2022,INDEX(Semaines!$V$2:$V$523,MATCH(Tableau!GA14&amp;Tableau!GB14,Semaines!$K$2:$K$523&amp;Semaines!$L$2:$L$523,0)))))))))))))</f>
        <v/>
      </c>
      <c r="GD14" s="120" t="str">
        <f>IF(Tableau!$AE14="","",IF(Tableau!GB14="","",Tableau!$AE14))</f>
        <v/>
      </c>
      <c r="GE14" s="118" t="str">
        <f t="shared" si="59"/>
        <v/>
      </c>
      <c r="GF14" s="119" t="str">
        <f t="shared" si="112"/>
        <v/>
      </c>
      <c r="GG14" s="121" t="str">
        <f t="array" ref="GG14">IF(OR(Tableau!GE14="",Tableau!GF14=""),"",IF($AE14=2013,INDEX(Semaines!$M$2:$M$523,MATCH(Tableau!GE14&amp;Tableau!GF14,Semaines!$K$2:$K$523&amp;Semaines!$L$2:$L$523,0)),IF($AE14=2014,INDEX(Semaines!$N$2:$N$523,MATCH(Tableau!GE14&amp;Tableau!GF14,Semaines!$K$2:$K$523&amp;Semaines!$L$2:$L$523,0)),IF($AE14=2015,INDEX(Semaines!$O$2:$O$523,MATCH(Tableau!GE14&amp;Tableau!GF14,Semaines!$K$2:$K$523&amp;Semaines!$L$2:$L$523,0)),IF($AE14=2016,INDEX(Semaines!$P$2:$P$523,MATCH(Tableau!GE14&amp;Tableau!GF14,Semaines!$K$2:$K$523&amp;Semaines!$L$2:$L$523,0)),IF($AE14=2017,INDEX(Semaines!$Q$2:$Q$523,MATCH(Tableau!GE14&amp;Tableau!GF14,Semaines!$K$2:$K$523&amp;Semaines!$L$2:$L$523,0)),IF($AE14=2018,INDEX(Semaines!$R$2:$R$523,MATCH(Tableau!GE14&amp;Tableau!GF14,Semaines!$K$2:$K$523&amp;Semaines!$L$2:$L$523,0)),IF($AE14=2019,INDEX(Semaines!$S$2:$S$523,MATCH(Tableau!GE14&amp;Tableau!GF14,Semaines!$K$2:$K$523&amp;Semaines!$L$2:$L$523,0)),IF($AE14=2020,INDEX(Semaines!$T$2:$T$523,MATCH(Tableau!GE14&amp;Tableau!GF14,Semaines!$K$2:$K$523&amp;Semaines!$L$2:$L$523,0)),IF($AE14=2021,INDEX(Semaines!$U$2:$U$523,MATCH(Tableau!GE14&amp;Tableau!GF14,Semaines!$K$2:$K$523&amp;Semaines!$L$2:$L$523,0)),IF($AE14=2022,INDEX(Semaines!$V$2:$V$523,MATCH(Tableau!GE14&amp;Tableau!GF14,Semaines!$K$2:$K$523&amp;Semaines!$L$2:$L$523,0)))))))))))))</f>
        <v/>
      </c>
      <c r="GH14" s="120" t="str">
        <f>IF(Tableau!$AE14="","",IF(Tableau!GF14="","",Tableau!$AE14))</f>
        <v/>
      </c>
      <c r="GJ14" s="118" t="str">
        <f t="shared" si="61"/>
        <v/>
      </c>
      <c r="GK14" s="119" t="str">
        <f t="shared" si="113"/>
        <v/>
      </c>
      <c r="GL14" s="121" t="str">
        <f t="array" ref="GL14">IF(OR(Tableau!GJ14="",Tableau!GK14=""),"",IF($AE14=2013,INDEX(Semaines!$M$2:$M$523,MATCH(Tableau!GJ14&amp;Tableau!GK14,Semaines!$K$2:$K$523&amp;Semaines!$L$2:$L$523,0)),IF($AE14=2014,INDEX(Semaines!$N$2:$N$523,MATCH(Tableau!GJ14&amp;Tableau!GK14,Semaines!$K$2:$K$523&amp;Semaines!$L$2:$L$523,0)),IF($AE14=2015,INDEX(Semaines!$O$2:$O$523,MATCH(Tableau!GJ14&amp;Tableau!GK14,Semaines!$K$2:$K$523&amp;Semaines!$L$2:$L$523,0)),IF($AE14=2016,INDEX(Semaines!$P$2:$P$523,MATCH(Tableau!GJ14&amp;Tableau!GK14,Semaines!$K$2:$K$523&amp;Semaines!$L$2:$L$523,0)),IF($AE14=2017,INDEX(Semaines!$Q$2:$Q$523,MATCH(Tableau!GJ14&amp;Tableau!GK14,Semaines!$K$2:$K$523&amp;Semaines!$L$2:$L$523,0)),IF($AE14=2018,INDEX(Semaines!$R$2:$R$523,MATCH(Tableau!GJ14&amp;Tableau!GK14,Semaines!$K$2:$K$523&amp;Semaines!$L$2:$L$523,0)),IF($AE14=2019,INDEX(Semaines!$S$2:$S$523,MATCH(Tableau!GJ14&amp;Tableau!GK14,Semaines!$K$2:$K$523&amp;Semaines!$L$2:$L$523,0)),IF($AE14=2020,INDEX(Semaines!$T$2:$T$523,MATCH(Tableau!GJ14&amp;Tableau!GK14,Semaines!$K$2:$K$523&amp;Semaines!$L$2:$L$523,0)),IF($AE14=2021,INDEX(Semaines!$U$2:$U$523,MATCH(Tableau!GJ14&amp;Tableau!GK14,Semaines!$K$2:$K$523&amp;Semaines!$L$2:$L$523,0)),IF($AE14=2022,INDEX(Semaines!$V$2:$V$523,MATCH(Tableau!GJ14&amp;Tableau!GK14,Semaines!$K$2:$K$523&amp;Semaines!$L$2:$L$523,0)))))))))))))</f>
        <v/>
      </c>
      <c r="GM14" s="120" t="str">
        <f>IF(Tableau!$AE14="","",IF(Tableau!GK14="","",Tableau!$AE14))</f>
        <v/>
      </c>
      <c r="GN14" s="118" t="str">
        <f t="shared" si="63"/>
        <v/>
      </c>
      <c r="GO14" s="119" t="str">
        <f t="shared" si="114"/>
        <v/>
      </c>
      <c r="GP14" s="121" t="str">
        <f t="array" ref="GP14">IF(OR(Tableau!GN14="",Tableau!GO14=""),"",IF($AE14=2013,INDEX(Semaines!$M$2:$M$523,MATCH(Tableau!GN14&amp;Tableau!GO14,Semaines!$K$2:$K$523&amp;Semaines!$L$2:$L$523,0)),IF($AE14=2014,INDEX(Semaines!$N$2:$N$523,MATCH(Tableau!GN14&amp;Tableau!GO14,Semaines!$K$2:$K$523&amp;Semaines!$L$2:$L$523,0)),IF($AE14=2015,INDEX(Semaines!$O$2:$O$523,MATCH(Tableau!GN14&amp;Tableau!GO14,Semaines!$K$2:$K$523&amp;Semaines!$L$2:$L$523,0)),IF($AE14=2016,INDEX(Semaines!$P$2:$P$523,MATCH(Tableau!GN14&amp;Tableau!GO14,Semaines!$K$2:$K$523&amp;Semaines!$L$2:$L$523,0)),IF($AE14=2017,INDEX(Semaines!$Q$2:$Q$523,MATCH(Tableau!GN14&amp;Tableau!GO14,Semaines!$K$2:$K$523&amp;Semaines!$L$2:$L$523,0)),IF($AE14=2018,INDEX(Semaines!$R$2:$R$523,MATCH(Tableau!GN14&amp;Tableau!GO14,Semaines!$K$2:$K$523&amp;Semaines!$L$2:$L$523,0)),IF($AE14=2019,INDEX(Semaines!$S$2:$S$523,MATCH(Tableau!GN14&amp;Tableau!GO14,Semaines!$K$2:$K$523&amp;Semaines!$L$2:$L$523,0)),IF($AE14=2020,INDEX(Semaines!$T$2:$T$523,MATCH(Tableau!GN14&amp;Tableau!GO14,Semaines!$K$2:$K$523&amp;Semaines!$L$2:$L$523,0)),IF($AE14=2021,INDEX(Semaines!$U$2:$U$523,MATCH(Tableau!GN14&amp;Tableau!GO14,Semaines!$K$2:$K$523&amp;Semaines!$L$2:$L$523,0)),IF($AE14=2022,INDEX(Semaines!$V$2:$V$523,MATCH(Tableau!GN14&amp;Tableau!GO14,Semaines!$K$2:$K$523&amp;Semaines!$L$2:$L$523,0)))))))))))))</f>
        <v/>
      </c>
      <c r="GQ14" s="120" t="str">
        <f>IF(Tableau!$AE14="","",IF(Tableau!GO14="","",Tableau!$AE14))</f>
        <v/>
      </c>
      <c r="GR14" s="112"/>
      <c r="GS14" s="114"/>
      <c r="GT14" s="114"/>
      <c r="GU14" s="107"/>
      <c r="GV14" s="114"/>
      <c r="GW14" s="107"/>
      <c r="GX14" s="118" t="str">
        <f t="shared" si="65"/>
        <v/>
      </c>
      <c r="GY14" s="119" t="str">
        <f t="shared" si="115"/>
        <v/>
      </c>
      <c r="GZ14" s="121" t="str">
        <f t="array" ref="GZ14">IF(OR(Tableau!GX14="",Tableau!GY14=""),"",IF($AE14=2013,INDEX(Semaines!$M$2:$M$523,MATCH(Tableau!GX14&amp;Tableau!GY14,Semaines!$K$2:$K$523&amp;Semaines!$L$2:$L$523,0)),IF($AE14=2014,INDEX(Semaines!$N$2:$N$523,MATCH(Tableau!GX14&amp;Tableau!GY14,Semaines!$K$2:$K$523&amp;Semaines!$L$2:$L$523,0)),IF($AE14=2015,INDEX(Semaines!$O$2:$O$523,MATCH(Tableau!GX14&amp;Tableau!GY14,Semaines!$K$2:$K$523&amp;Semaines!$L$2:$L$523,0)),IF($AE14=2016,INDEX(Semaines!$P$2:$P$523,MATCH(Tableau!GX14&amp;Tableau!GY14,Semaines!$K$2:$K$523&amp;Semaines!$L$2:$L$523,0)),IF($AE14=2017,INDEX(Semaines!$Q$2:$Q$523,MATCH(Tableau!GX14&amp;Tableau!GY14,Semaines!$K$2:$K$523&amp;Semaines!$L$2:$L$523,0)),IF($AE14=2018,INDEX(Semaines!$R$2:$R$523,MATCH(Tableau!GX14&amp;Tableau!GY14,Semaines!$K$2:$K$523&amp;Semaines!$L$2:$L$523,0)),IF($AE14=2019,INDEX(Semaines!$S$2:$S$523,MATCH(Tableau!GX14&amp;Tableau!GY14,Semaines!$K$2:$K$523&amp;Semaines!$L$2:$L$523,0)),IF($AE14=2020,INDEX(Semaines!$T$2:$T$523,MATCH(Tableau!GX14&amp;Tableau!GY14,Semaines!$K$2:$K$523&amp;Semaines!$L$2:$L$523,0)),IF($AE14=2021,INDEX(Semaines!$U$2:$U$523,MATCH(Tableau!GX14&amp;Tableau!GY14,Semaines!$K$2:$K$523&amp;Semaines!$L$2:$L$523,0)),IF($AE14=2022,INDEX(Semaines!$V$2:$V$523,MATCH(Tableau!GX14&amp;Tableau!GY14,Semaines!$K$2:$K$523&amp;Semaines!$L$2:$L$523,0)))))))))))))</f>
        <v/>
      </c>
      <c r="HA14" s="120" t="str">
        <f>IF(Tableau!$AE14="","",IF(Tableau!GY14="","",Tableau!$AE14))</f>
        <v/>
      </c>
      <c r="HC14" s="100"/>
      <c r="HD14" s="101"/>
      <c r="HE14" s="111"/>
      <c r="HF14" s="107"/>
      <c r="HH14" s="118" t="str">
        <f t="shared" si="67"/>
        <v/>
      </c>
      <c r="HI14" s="119" t="str">
        <f t="shared" si="116"/>
        <v/>
      </c>
      <c r="HJ14" s="121" t="str">
        <f t="array" ref="HJ14">IF(OR(Tableau!HH14="",Tableau!HI14=""),"",IF($AE14=2013,INDEX(Semaines!$M$2:$M$523,MATCH(Tableau!HH14&amp;Tableau!HI14,Semaines!$K$2:$K$523&amp;Semaines!$L$2:$L$523,0)),IF($AE14=2014,INDEX(Semaines!$N$2:$N$523,MATCH(Tableau!HH14&amp;Tableau!HI14,Semaines!$K$2:$K$523&amp;Semaines!$L$2:$L$523,0)),IF($AE14=2015,INDEX(Semaines!$O$2:$O$523,MATCH(Tableau!HH14&amp;Tableau!HI14,Semaines!$K$2:$K$523&amp;Semaines!$L$2:$L$523,0)),IF($AE14=2016,INDEX(Semaines!$P$2:$P$523,MATCH(Tableau!HH14&amp;Tableau!HI14,Semaines!$K$2:$K$523&amp;Semaines!$L$2:$L$523,0)),IF($AE14=2017,INDEX(Semaines!$Q$2:$Q$523,MATCH(Tableau!HH14&amp;Tableau!HI14,Semaines!$K$2:$K$523&amp;Semaines!$L$2:$L$523,0)),IF($AE14=2018,INDEX(Semaines!$R$2:$R$523,MATCH(Tableau!HH14&amp;Tableau!HI14,Semaines!$K$2:$K$523&amp;Semaines!$L$2:$L$523,0)),IF($AE14=2019,INDEX(Semaines!$S$2:$S$523,MATCH(Tableau!HH14&amp;Tableau!HI14,Semaines!$K$2:$K$523&amp;Semaines!$L$2:$L$523,0)),IF($AE14=2020,INDEX(Semaines!$T$2:$T$523,MATCH(Tableau!HH14&amp;Tableau!HI14,Semaines!$K$2:$K$523&amp;Semaines!$L$2:$L$523,0)),IF($AE14=2021,INDEX(Semaines!$U$2:$U$523,MATCH(Tableau!HH14&amp;Tableau!HI14,Semaines!$K$2:$K$523&amp;Semaines!$L$2:$L$523,0)),IF($AE14=2022,INDEX(Semaines!$V$2:$V$523,MATCH(Tableau!HH14&amp;Tableau!HI14,Semaines!$K$2:$K$523&amp;Semaines!$L$2:$L$523,0)))))))))))))</f>
        <v/>
      </c>
      <c r="HK14" s="120" t="str">
        <f>IF(Tableau!$AE14="","",IF(Tableau!HI14="","",Tableau!$AE14))</f>
        <v/>
      </c>
      <c r="HL14" s="121" t="str">
        <f t="array" ref="HL14">IF(OR(Tableau!HJ14="",Tableau!HK14=""),"",IF($AE14=2013,INDEX(Semaines!$M$2:$M$523,MATCH(Tableau!HJ14&amp;Tableau!HK14,Semaines!$K$2:$K$523&amp;Semaines!$L$2:$L$523,0)),IF($AE14=2014,INDEX(Semaines!$N$2:$N$523,MATCH(Tableau!HJ14&amp;Tableau!HK14,Semaines!$K$2:$K$523&amp;Semaines!$L$2:$L$523,0)),IF($AE14=2015,INDEX(Semaines!$O$2:$O$523,MATCH(Tableau!HJ14&amp;Tableau!HK14,Semaines!$K$2:$K$523&amp;Semaines!$L$2:$L$523,0)),IF($AE14=2016,INDEX(Semaines!$P$2:$P$523,MATCH(Tableau!HJ14&amp;Tableau!HK14,Semaines!$K$2:$K$523&amp;Semaines!$L$2:$L$523,0)),IF($AE14=2017,INDEX(Semaines!$Q$2:$Q$523,MATCH(Tableau!HJ14&amp;Tableau!HK14,Semaines!$K$2:$K$523&amp;Semaines!$L$2:$L$523,0)),IF($AE14=2018,INDEX(Semaines!$R$2:$R$523,MATCH(Tableau!HJ14&amp;Tableau!HK14,Semaines!$K$2:$K$523&amp;Semaines!$L$2:$L$523,0)),IF($AE14=2019,INDEX(Semaines!$S$2:$S$523,MATCH(Tableau!HJ14&amp;Tableau!HK14,Semaines!$K$2:$K$523&amp;Semaines!$L$2:$L$523,0)),IF($AE14=2020,INDEX(Semaines!$T$2:$T$523,MATCH(Tableau!HJ14&amp;Tableau!HK14,Semaines!$K$2:$K$523&amp;Semaines!$L$2:$L$523,0)),IF($AE14=2021,INDEX(Semaines!$U$2:$U$523,MATCH(Tableau!HJ14&amp;Tableau!HK14,Semaines!$K$2:$K$523&amp;Semaines!$L$2:$L$523,0)),IF($AE14=2022,INDEX(Semaines!$V$2:$V$523,MATCH(Tableau!HJ14&amp;Tableau!HK14,Semaines!$K$2:$K$523&amp;Semaines!$L$2:$L$523,0)))))))))))))</f>
        <v/>
      </c>
      <c r="HM14" s="120" t="str">
        <f>IF(Tableau!$AE14="","",IF(Tableau!HK14="","",Tableau!$AE14))</f>
        <v/>
      </c>
      <c r="HN14" s="118" t="str">
        <f t="shared" si="69"/>
        <v/>
      </c>
      <c r="HO14" s="119" t="str">
        <f t="shared" si="117"/>
        <v/>
      </c>
      <c r="HP14" s="121" t="str">
        <f t="array" ref="HP14">IF(OR(Tableau!HN14="",Tableau!HO14=""),"",IF($AE14=2013,INDEX(Semaines!$M$2:$M$523,MATCH(Tableau!HN14&amp;Tableau!HO14,Semaines!$K$2:$K$523&amp;Semaines!$L$2:$L$523,0)),IF($AE14=2014,INDEX(Semaines!$N$2:$N$523,MATCH(Tableau!HN14&amp;Tableau!HO14,Semaines!$K$2:$K$523&amp;Semaines!$L$2:$L$523,0)),IF($AE14=2015,INDEX(Semaines!$O$2:$O$523,MATCH(Tableau!HN14&amp;Tableau!HO14,Semaines!$K$2:$K$523&amp;Semaines!$L$2:$L$523,0)),IF($AE14=2016,INDEX(Semaines!$P$2:$P$523,MATCH(Tableau!HN14&amp;Tableau!HO14,Semaines!$K$2:$K$523&amp;Semaines!$L$2:$L$523,0)),IF($AE14=2017,INDEX(Semaines!$Q$2:$Q$523,MATCH(Tableau!HN14&amp;Tableau!HO14,Semaines!$K$2:$K$523&amp;Semaines!$L$2:$L$523,0)),IF($AE14=2018,INDEX(Semaines!$R$2:$R$523,MATCH(Tableau!HN14&amp;Tableau!HO14,Semaines!$K$2:$K$523&amp;Semaines!$L$2:$L$523,0)),IF($AE14=2019,INDEX(Semaines!$S$2:$S$523,MATCH(Tableau!HN14&amp;Tableau!HO14,Semaines!$K$2:$K$523&amp;Semaines!$L$2:$L$523,0)),IF($AE14=2020,INDEX(Semaines!$T$2:$T$523,MATCH(Tableau!HN14&amp;Tableau!HO14,Semaines!$K$2:$K$523&amp;Semaines!$L$2:$L$523,0)),IF($AE14=2021,INDEX(Semaines!$U$2:$U$523,MATCH(Tableau!HN14&amp;Tableau!HO14,Semaines!$K$2:$K$523&amp;Semaines!$L$2:$L$523,0)),IF($AE14=2022,INDEX(Semaines!$V$2:$V$523,MATCH(Tableau!HN14&amp;Tableau!HO14,Semaines!$K$2:$K$523&amp;Semaines!$L$2:$L$523,0)))))))))))))</f>
        <v/>
      </c>
      <c r="HQ14" s="120" t="str">
        <f>IF(Tableau!$AE14="","",IF(Tableau!HO14="","",Tableau!$AE14))</f>
        <v/>
      </c>
      <c r="HR14" s="112"/>
      <c r="HS14" s="114"/>
      <c r="HT14" s="114"/>
      <c r="HU14" s="107"/>
      <c r="HV14" s="115"/>
      <c r="HW14" s="99"/>
      <c r="HX14" s="99"/>
      <c r="HY14" s="99"/>
      <c r="HZ14" s="99"/>
      <c r="IA14" s="118" t="str">
        <f t="shared" si="71"/>
        <v/>
      </c>
      <c r="IB14" s="119" t="str">
        <f t="shared" si="118"/>
        <v/>
      </c>
      <c r="IC14" s="121" t="str">
        <f t="array" ref="IC14">IF(OR(Tableau!IA14="",Tableau!IB14=""),"",IF($AE14=2013,INDEX(Semaines!$M$2:$M$523,MATCH(Tableau!IA14&amp;Tableau!IB14,Semaines!$K$2:$K$523&amp;Semaines!$L$2:$L$523,0)),IF($AE14=2014,INDEX(Semaines!$N$2:$N$523,MATCH(Tableau!IA14&amp;Tableau!IB14,Semaines!$K$2:$K$523&amp;Semaines!$L$2:$L$523,0)),IF($AE14=2015,INDEX(Semaines!$O$2:$O$523,MATCH(Tableau!IA14&amp;Tableau!IB14,Semaines!$K$2:$K$523&amp;Semaines!$L$2:$L$523,0)),IF($AE14=2016,INDEX(Semaines!$P$2:$P$523,MATCH(Tableau!IA14&amp;Tableau!IB14,Semaines!$K$2:$K$523&amp;Semaines!$L$2:$L$523,0)),IF($AE14=2017,INDEX(Semaines!$Q$2:$Q$523,MATCH(Tableau!IA14&amp;Tableau!IB14,Semaines!$K$2:$K$523&amp;Semaines!$L$2:$L$523,0)),IF($AE14=2018,INDEX(Semaines!$R$2:$R$523,MATCH(Tableau!IA14&amp;Tableau!IB14,Semaines!$K$2:$K$523&amp;Semaines!$L$2:$L$523,0)),IF($AE14=2019,INDEX(Semaines!$S$2:$S$523,MATCH(Tableau!IA14&amp;Tableau!IB14,Semaines!$K$2:$K$523&amp;Semaines!$L$2:$L$523,0)),IF($AE14=2020,INDEX(Semaines!$T$2:$T$523,MATCH(Tableau!IA14&amp;Tableau!IB14,Semaines!$K$2:$K$523&amp;Semaines!$L$2:$L$523,0)),IF($AE14=2021,INDEX(Semaines!$U$2:$U$523,MATCH(Tableau!IA14&amp;Tableau!IB14,Semaines!$K$2:$K$523&amp;Semaines!$L$2:$L$523,0)),IF($AE14=2022,INDEX(Semaines!$V$2:$V$523,MATCH(Tableau!IA14&amp;Tableau!IB14,Semaines!$K$2:$K$523&amp;Semaines!$L$2:$L$523,0)))))))))))))</f>
        <v/>
      </c>
      <c r="ID14" s="120" t="str">
        <f>IF(Tableau!$AE14="","",IF(Tableau!IB14="","",Tableau!$AE14))</f>
        <v/>
      </c>
      <c r="IE14" s="118" t="str">
        <f t="shared" si="73"/>
        <v/>
      </c>
      <c r="IF14" s="119" t="str">
        <f t="shared" si="119"/>
        <v/>
      </c>
      <c r="IG14" s="121" t="str">
        <f t="array" ref="IG14">IF(OR(Tableau!IE14="",Tableau!IF14=""),"",IF($AE14=2013,INDEX(Semaines!$M$2:$M$523,MATCH(Tableau!IE14&amp;Tableau!IF14,Semaines!$K$2:$K$523&amp;Semaines!$L$2:$L$523,0)),IF($AE14=2014,INDEX(Semaines!$N$2:$N$523,MATCH(Tableau!IE14&amp;Tableau!IF14,Semaines!$K$2:$K$523&amp;Semaines!$L$2:$L$523,0)),IF($AE14=2015,INDEX(Semaines!$O$2:$O$523,MATCH(Tableau!IE14&amp;Tableau!IF14,Semaines!$K$2:$K$523&amp;Semaines!$L$2:$L$523,0)),IF($AE14=2016,INDEX(Semaines!$P$2:$P$523,MATCH(Tableau!IE14&amp;Tableau!IF14,Semaines!$K$2:$K$523&amp;Semaines!$L$2:$L$523,0)),IF($AE14=2017,INDEX(Semaines!$Q$2:$Q$523,MATCH(Tableau!IE14&amp;Tableau!IF14,Semaines!$K$2:$K$523&amp;Semaines!$L$2:$L$523,0)),IF($AE14=2018,INDEX(Semaines!$R$2:$R$523,MATCH(Tableau!IE14&amp;Tableau!IF14,Semaines!$K$2:$K$523&amp;Semaines!$L$2:$L$523,0)),IF($AE14=2019,INDEX(Semaines!$S$2:$S$523,MATCH(Tableau!IE14&amp;Tableau!IF14,Semaines!$K$2:$K$523&amp;Semaines!$L$2:$L$523,0)),IF($AE14=2020,INDEX(Semaines!$T$2:$T$523,MATCH(Tableau!IE14&amp;Tableau!IF14,Semaines!$K$2:$K$523&amp;Semaines!$L$2:$L$523,0)),IF($AE14=2021,INDEX(Semaines!$U$2:$U$523,MATCH(Tableau!IE14&amp;Tableau!IF14,Semaines!$K$2:$K$523&amp;Semaines!$L$2:$L$523,0)),IF($AE14=2022,INDEX(Semaines!$V$2:$V$523,MATCH(Tableau!IE14&amp;Tableau!IF14,Semaines!$K$2:$K$523&amp;Semaines!$L$2:$L$523,0)))))))))))))</f>
        <v/>
      </c>
      <c r="IH14" s="120" t="str">
        <f>IF(Tableau!$AE14="","",IF(Tableau!IF14="","",Tableau!$AE14))</f>
        <v/>
      </c>
      <c r="II14" s="130" t="str">
        <f>IF(Import!AY4=0,"",Import!AY4)</f>
        <v/>
      </c>
      <c r="IJ14" s="118" t="str">
        <f t="shared" si="75"/>
        <v/>
      </c>
      <c r="IK14" s="119" t="str">
        <f t="shared" si="76"/>
        <v/>
      </c>
      <c r="IL14" s="121" t="str">
        <f>IF(Tableau!IJ14="","",Tableau!IJ14)</f>
        <v/>
      </c>
      <c r="IM14" s="120" t="str">
        <f>IF(Tableau!IK14="","",Tableau!IK14)</f>
        <v/>
      </c>
      <c r="IO14" s="118" t="str">
        <f t="shared" si="77"/>
        <v/>
      </c>
      <c r="IP14" s="119" t="str">
        <f t="shared" si="78"/>
        <v/>
      </c>
      <c r="IQ14" s="121" t="str">
        <f t="array" ref="IQ14">IF(OR(Tableau!IO14="",Tableau!IP14=""),"",IF($AE14=2013,INDEX(Semaines!$M$2:$M$523,MATCH(Tableau!IO14&amp;Tableau!IP14,Semaines!$K$2:$K$523&amp;Semaines!$L$2:$L$523,0)),IF($AE14=2014,INDEX(Semaines!$N$2:$N$523,MATCH(Tableau!IO14&amp;Tableau!IP14,Semaines!$K$2:$K$523&amp;Semaines!$L$2:$L$523,0)),IF($AE14=2015,INDEX(Semaines!$O$2:$O$523,MATCH(Tableau!IO14&amp;Tableau!IP14,Semaines!$K$2:$K$523&amp;Semaines!$L$2:$L$523,0)),IF($AE14=2016,INDEX(Semaines!$P$2:$P$523,MATCH(Tableau!IO14&amp;Tableau!IP14,Semaines!$K$2:$K$523&amp;Semaines!$L$2:$L$523,0)),IF($AE14=2017,INDEX(Semaines!$Q$2:$Q$523,MATCH(Tableau!IO14&amp;Tableau!IP14,Semaines!$K$2:$K$523&amp;Semaines!$L$2:$L$523,0)),IF($AE14=2018,INDEX(Semaines!$R$2:$R$523,MATCH(Tableau!IO14&amp;Tableau!IP14,Semaines!$K$2:$K$523&amp;Semaines!$L$2:$L$523,0)),IF($AE14=2019,INDEX(Semaines!$S$2:$S$523,MATCH(Tableau!IO14&amp;Tableau!IP14,Semaines!$K$2:$K$523&amp;Semaines!$L$2:$L$523,0)),IF($AE14=2020,INDEX(Semaines!$T$2:$T$523,MATCH(Tableau!IO14&amp;Tableau!IP14,Semaines!$K$2:$K$523&amp;Semaines!$L$2:$L$523,0)),IF($AE14=2021,INDEX(Semaines!$U$2:$U$523,MATCH(Tableau!IO14&amp;Tableau!IP14,Semaines!$K$2:$K$523&amp;Semaines!$L$2:$L$523,0)),IF($AE14=2022,INDEX(Semaines!$V$2:$V$523,MATCH(Tableau!IO14&amp;Tableau!IP14,Semaines!$K$2:$K$523&amp;Semaines!$L$2:$L$523,0)))))))))))))</f>
        <v/>
      </c>
      <c r="IR14" s="120" t="str">
        <f>IF(Tableau!$AE14="","",IF(Tableau!IP14="","",Tableau!$AE14))</f>
        <v/>
      </c>
      <c r="IS14" s="118" t="str">
        <f t="shared" si="79"/>
        <v/>
      </c>
      <c r="IT14" s="119" t="str">
        <f t="shared" si="80"/>
        <v/>
      </c>
      <c r="IU14" s="121" t="str">
        <f t="array" ref="IU14">IF(OR(Tableau!IS14="",Tableau!IT14=""),"",IF($AE14=2013,INDEX(Semaines!$M$2:$M$523,MATCH(Tableau!IS14&amp;Tableau!IT14,Semaines!$K$2:$K$523&amp;Semaines!$L$2:$L$523,0)),IF($AE14=2014,INDEX(Semaines!$N$2:$N$523,MATCH(Tableau!IS14&amp;Tableau!IT14,Semaines!$K$2:$K$523&amp;Semaines!$L$2:$L$523,0)),IF($AE14=2015,INDEX(Semaines!$O$2:$O$523,MATCH(Tableau!IS14&amp;Tableau!IT14,Semaines!$K$2:$K$523&amp;Semaines!$L$2:$L$523,0)),IF($AE14=2016,INDEX(Semaines!$P$2:$P$523,MATCH(Tableau!IS14&amp;Tableau!IT14,Semaines!$K$2:$K$523&amp;Semaines!$L$2:$L$523,0)),IF($AE14=2017,INDEX(Semaines!$Q$2:$Q$523,MATCH(Tableau!IS14&amp;Tableau!IT14,Semaines!$K$2:$K$523&amp;Semaines!$L$2:$L$523,0)),IF($AE14=2018,INDEX(Semaines!$R$2:$R$523,MATCH(Tableau!IS14&amp;Tableau!IT14,Semaines!$K$2:$K$523&amp;Semaines!$L$2:$L$523,0)),IF($AE14=2019,INDEX(Semaines!$S$2:$S$523,MATCH(Tableau!IS14&amp;Tableau!IT14,Semaines!$K$2:$K$523&amp;Semaines!$L$2:$L$523,0)),IF($AE14=2020,INDEX(Semaines!$T$2:$T$523,MATCH(Tableau!IS14&amp;Tableau!IT14,Semaines!$K$2:$K$523&amp;Semaines!$L$2:$L$523,0)),IF($AE14=2021,INDEX(Semaines!$U$2:$U$523,MATCH(Tableau!IS14&amp;Tableau!IT14,Semaines!$K$2:$K$523&amp;Semaines!$L$2:$L$523,0)),IF($AE14=2022,INDEX(Semaines!$V$2:$V$523,MATCH(Tableau!IS14&amp;Tableau!IT14,Semaines!$K$2:$K$523&amp;Semaines!$L$2:$L$523,0)))))))))))))</f>
        <v/>
      </c>
      <c r="IV14" s="120" t="str">
        <f>IF(Tableau!$AE14="","",IF(Tableau!IT14="","",Tableau!$AE14))</f>
        <v/>
      </c>
      <c r="IW14" s="99"/>
      <c r="IX14" s="99"/>
      <c r="IY14" s="99"/>
      <c r="IZ14" s="99"/>
      <c r="JA14" s="118" t="str">
        <f t="shared" si="81"/>
        <v/>
      </c>
      <c r="JB14" s="119" t="str">
        <f t="shared" si="82"/>
        <v/>
      </c>
      <c r="JC14" s="121" t="str">
        <f t="array" ref="JC14">IF(OR(Tableau!JA14="",Tableau!JB14=""),"",IF($AE14=2013,INDEX(Semaines!$M$2:$M$523,MATCH(Tableau!JA14&amp;Tableau!JB14,Semaines!$K$2:$K$523&amp;Semaines!$L$2:$L$523,0)),IF($AE14=2014,INDEX(Semaines!$N$2:$N$523,MATCH(Tableau!JA14&amp;Tableau!JB14,Semaines!$K$2:$K$523&amp;Semaines!$L$2:$L$523,0)),IF($AE14=2015,INDEX(Semaines!$O$2:$O$523,MATCH(Tableau!JA14&amp;Tableau!JB14,Semaines!$K$2:$K$523&amp;Semaines!$L$2:$L$523,0)),IF($AE14=2016,INDEX(Semaines!$P$2:$P$523,MATCH(Tableau!JA14&amp;Tableau!JB14,Semaines!$K$2:$K$523&amp;Semaines!$L$2:$L$523,0)),IF($AE14=2017,INDEX(Semaines!$Q$2:$Q$523,MATCH(Tableau!JA14&amp;Tableau!JB14,Semaines!$K$2:$K$523&amp;Semaines!$L$2:$L$523,0)),IF($AE14=2018,INDEX(Semaines!$R$2:$R$523,MATCH(Tableau!JA14&amp;Tableau!JB14,Semaines!$K$2:$K$523&amp;Semaines!$L$2:$L$523,0)),IF($AE14=2019,INDEX(Semaines!$S$2:$S$523,MATCH(Tableau!JA14&amp;Tableau!JB14,Semaines!$K$2:$K$523&amp;Semaines!$L$2:$L$523,0)),IF($AE14=2020,INDEX(Semaines!$T$2:$T$523,MATCH(Tableau!JA14&amp;Tableau!JB14,Semaines!$K$2:$K$523&amp;Semaines!$L$2:$L$523,0)),IF($AE14=2021,INDEX(Semaines!$U$2:$U$523,MATCH(Tableau!JA14&amp;Tableau!JB14,Semaines!$K$2:$K$523&amp;Semaines!$L$2:$L$523,0)),IF($AE14=2022,INDEX(Semaines!$V$2:$V$523,MATCH(Tableau!JA14&amp;Tableau!JB14,Semaines!$K$2:$K$523&amp;Semaines!$L$2:$L$523,0)))))))))))))</f>
        <v/>
      </c>
      <c r="JD14" s="120" t="str">
        <f>IF(Tableau!$AE14="","",IF(Tableau!JB14="","",Tableau!$AE14))</f>
        <v/>
      </c>
      <c r="JE14" s="112"/>
      <c r="JF14" s="114"/>
      <c r="JG14" s="114"/>
      <c r="JH14" s="107"/>
      <c r="JJ14" s="118" t="str">
        <f t="shared" si="83"/>
        <v/>
      </c>
      <c r="JK14" s="119" t="str">
        <f t="shared" si="84"/>
        <v/>
      </c>
      <c r="JL14" s="121" t="str">
        <f t="array" ref="JL14">IF(OR(Tableau!JJ14="",Tableau!JK14=""),"",IF($AE14=2013,INDEX(Semaines!$M$2:$M$523,MATCH(Tableau!JJ14&amp;Tableau!JK14,Semaines!$K$2:$K$523&amp;Semaines!$L$2:$L$523,0)),IF($AE14=2014,INDEX(Semaines!$N$2:$N$523,MATCH(Tableau!JJ14&amp;Tableau!JK14,Semaines!$K$2:$K$523&amp;Semaines!$L$2:$L$523,0)),IF($AE14=2015,INDEX(Semaines!$O$2:$O$523,MATCH(Tableau!JJ14&amp;Tableau!JK14,Semaines!$K$2:$K$523&amp;Semaines!$L$2:$L$523,0)),IF($AE14=2016,INDEX(Semaines!$P$2:$P$523,MATCH(Tableau!JJ14&amp;Tableau!JK14,Semaines!$K$2:$K$523&amp;Semaines!$L$2:$L$523,0)),IF($AE14=2017,INDEX(Semaines!$Q$2:$Q$523,MATCH(Tableau!JJ14&amp;Tableau!JK14,Semaines!$K$2:$K$523&amp;Semaines!$L$2:$L$523,0)),IF($AE14=2018,INDEX(Semaines!$R$2:$R$523,MATCH(Tableau!JJ14&amp;Tableau!JK14,Semaines!$K$2:$K$523&amp;Semaines!$L$2:$L$523,0)),IF($AE14=2019,INDEX(Semaines!$S$2:$S$523,MATCH(Tableau!JJ14&amp;Tableau!JK14,Semaines!$K$2:$K$523&amp;Semaines!$L$2:$L$523,0)),IF($AE14=2020,INDEX(Semaines!$T$2:$T$523,MATCH(Tableau!JJ14&amp;Tableau!JK14,Semaines!$K$2:$K$523&amp;Semaines!$L$2:$L$523,0)),IF($AE14=2021,INDEX(Semaines!$U$2:$U$523,MATCH(Tableau!JJ14&amp;Tableau!JK14,Semaines!$K$2:$K$523&amp;Semaines!$L$2:$L$523,0)),IF($AE14=2022,INDEX(Semaines!$V$2:$V$523,MATCH(Tableau!JJ14&amp;Tableau!JK14,Semaines!$K$2:$K$523&amp;Semaines!$L$2:$L$523,0)))))))))))))</f>
        <v/>
      </c>
      <c r="JM14" s="120" t="str">
        <f>IF(Tableau!$AE14="","",IF(Tableau!JK14="","",Tableau!$AE14))</f>
        <v/>
      </c>
      <c r="JN14" s="118" t="str">
        <f t="shared" si="85"/>
        <v/>
      </c>
      <c r="JO14" s="119" t="str">
        <f t="shared" si="86"/>
        <v/>
      </c>
      <c r="JP14" s="121" t="str">
        <f t="array" ref="JP14">IF(OR(Tableau!JN14="",Tableau!JO14=""),"",IF($AE14=2013,INDEX(Semaines!$M$2:$M$523,MATCH(Tableau!JN14&amp;Tableau!JO14,Semaines!$K$2:$K$523&amp;Semaines!$L$2:$L$523,0)),IF($AE14=2014,INDEX(Semaines!$N$2:$N$523,MATCH(Tableau!JN14&amp;Tableau!JO14,Semaines!$K$2:$K$523&amp;Semaines!$L$2:$L$523,0)),IF($AE14=2015,INDEX(Semaines!$O$2:$O$523,MATCH(Tableau!JN14&amp;Tableau!JO14,Semaines!$K$2:$K$523&amp;Semaines!$L$2:$L$523,0)),IF($AE14=2016,INDEX(Semaines!$P$2:$P$523,MATCH(Tableau!JN14&amp;Tableau!JO14,Semaines!$K$2:$K$523&amp;Semaines!$L$2:$L$523,0)),IF($AE14=2017,INDEX(Semaines!$Q$2:$Q$523,MATCH(Tableau!JN14&amp;Tableau!JO14,Semaines!$K$2:$K$523&amp;Semaines!$L$2:$L$523,0)),IF($AE14=2018,INDEX(Semaines!$R$2:$R$523,MATCH(Tableau!JN14&amp;Tableau!JO14,Semaines!$K$2:$K$523&amp;Semaines!$L$2:$L$523,0)),IF($AE14=2019,INDEX(Semaines!$S$2:$S$523,MATCH(Tableau!JN14&amp;Tableau!JO14,Semaines!$K$2:$K$523&amp;Semaines!$L$2:$L$523,0)),IF($AE14=2020,INDEX(Semaines!$T$2:$T$523,MATCH(Tableau!JN14&amp;Tableau!JO14,Semaines!$K$2:$K$523&amp;Semaines!$L$2:$L$523,0)),IF($AE14=2021,INDEX(Semaines!$U$2:$U$523,MATCH(Tableau!JN14&amp;Tableau!JO14,Semaines!$K$2:$K$523&amp;Semaines!$L$2:$L$523,0)),IF($AE14=2022,INDEX(Semaines!$V$2:$V$523,MATCH(Tableau!JN14&amp;Tableau!JO14,Semaines!$K$2:$K$523&amp;Semaines!$L$2:$L$523,0)))))))))))))</f>
        <v/>
      </c>
      <c r="JQ14" s="120" t="str">
        <f>IF(Tableau!$AE14="","",IF(Tableau!JO14="","",Tableau!$AE14))</f>
        <v/>
      </c>
      <c r="JR14" s="128" t="str">
        <f>IF(Import!BC4=0,"",Import!BC4)</f>
        <v/>
      </c>
      <c r="JS14" s="118" t="str">
        <f t="shared" si="87"/>
        <v/>
      </c>
      <c r="JT14" s="119" t="str">
        <f t="shared" si="88"/>
        <v/>
      </c>
      <c r="JU14" s="121" t="str">
        <f t="array" ref="JU14">IF(JR14="",JS14,IF($AE14="","",IF($AE14=2013,INDEX(Semaines!$M$2:$M$523,MATCH(JS14&amp;JT14,Semaines!$K$2:$K$523&amp;Semaines!$L$2:$L$523,0)),IF($AE14=2014,INDEX(Semaines!$N$2:$N$523,MATCH(JS14&amp;JT14,Semaines!$K$2:$K$523&amp;Semaines!$L$2:$L$523,0)),IF($AE14=2015,INDEX(Semaines!$O$2:$O$523,MATCH(JS14&amp;JT14,Semaines!$K$2:$K$523&amp;Semaines!$L$2:$L$523,0)),IF($AE14=2016,INDEX(Semaines!$P$2:$P$523,MATCH(JS14&amp;JT14,Semaines!$K$2:$K$523&amp;Semaines!$L$2:$L$523,0)),IF($AE14=2017,INDEX(Semaines!$Q$2:$Q$523,MATCH(JS14&amp;JT14,Semaines!$K$2:$K$523&amp;Semaines!$L$2:$L$523,0)),IF($AE14=2018,INDEX(Semaines!$R$2:$R$523,MATCH(JS14&amp;JT14,Semaines!$K$2:$K$523&amp;Semaines!$L$2:$L$523,0)),IF($AE14=2019,INDEX(Semaines!$S$2:$S$523,MATCH(JS14&amp;JT14,Semaines!$K$2:$K$523&amp;Semaines!$L$2:$L$523,0)),IF($AE14=2020,INDEX(Semaines!$T$2:$T$523,MATCH(JS14&amp;JT14,Semaines!$K$2:$K$523&amp;Semaines!$L$2:$L$523,0)),IF($AE14=2021,INDEX(Semaines!$U$2:$U$523,MATCH(JS14&amp;JT14,Semaines!$K$2:$K$523&amp;Semaines!$L$2:$L$523,0)),IF($AE14=2022,INDEX(Semaines!$V$2:$V$523,MATCH(JS14&amp;JT14,Semaines!$K$2:$K$523&amp;Semaines!$L$2:$L$523,0))))))))))))))</f>
        <v/>
      </c>
      <c r="JV14" s="119" t="str">
        <f t="shared" ref="JV14:JV46" si="132">$AE14</f>
        <v/>
      </c>
    </row>
    <row r="15" spans="1:282" x14ac:dyDescent="0.3">
      <c r="A15" s="61" t="str">
        <f>IF(Import!A5=0,"",Import!A5)</f>
        <v>4</v>
      </c>
      <c r="B15" s="38" t="str">
        <f>IF(Import!D5=0,"",Import!D5)</f>
        <v>4</v>
      </c>
      <c r="C15" s="38" t="str">
        <f>IF(Import!E5=0,"",Import!E5)</f>
        <v/>
      </c>
      <c r="D15" s="44" t="str">
        <f t="shared" si="0"/>
        <v/>
      </c>
      <c r="E15" s="38" t="str">
        <f>IF(Import!I5=0,"",Import!I5)</f>
        <v/>
      </c>
      <c r="F15" s="38" t="str">
        <f>IF(Import!J5="","",Import!J5)</f>
        <v/>
      </c>
      <c r="G15" s="38" t="str">
        <f>IF(Import!K5="","",Import!K5)</f>
        <v/>
      </c>
      <c r="H15" s="45" t="str">
        <f>IF(Import!L5=0,"",Import!L5)</f>
        <v>17</v>
      </c>
      <c r="I15" s="38" t="str">
        <f>IF(Import!N5=0,"",Import!N5)</f>
        <v/>
      </c>
      <c r="J15" s="37"/>
      <c r="K15" s="46">
        <f>IF(Import!O5=0,"",Import!O5)</f>
        <v>43769</v>
      </c>
      <c r="L15" s="46" t="str">
        <f>IF(Import!P5=0,"",Import!P5)</f>
        <v/>
      </c>
      <c r="M15" s="60" t="str">
        <f>IF(L15&lt;&gt;"","Annulé",IF(Import!R5=0,"",Import!R5))</f>
        <v/>
      </c>
      <c r="N15" s="60">
        <f>IF(L15&lt;&gt;"","Annulé",IF(Import!S5=0,"",Import!S5))</f>
        <v>100000</v>
      </c>
      <c r="O15" s="60" t="str">
        <f>IF(N15="Annulé","Annulé",IF(Import!T5=0,"",Import!T5))</f>
        <v/>
      </c>
      <c r="P15" s="46" t="str">
        <f>IF(Import!U5=0,IF($L15&lt;&gt;"","Annulé",IF($K15="","","En attente")),Import!U5)</f>
        <v>En attente</v>
      </c>
      <c r="Q15" s="46" t="str">
        <f>IF(Import!V5=0,IF($L15&lt;&gt;"","Annulé",IF($K15="","","En attente")),Import!V5)</f>
        <v>En attente</v>
      </c>
      <c r="R15" s="46" t="str">
        <f>IF(Import!W5=0,IF($L15&lt;&gt;"","Annulé",IF($K15="","","En attente")),Import!W5)</f>
        <v>En attente</v>
      </c>
      <c r="S15" s="46" t="str">
        <f>IF(Import!X5=0,IF($L15&lt;&gt;"","Annulé",IF($K15="","","En attente")),Import!X5)</f>
        <v>En attente</v>
      </c>
      <c r="T15" s="46" t="str">
        <f>IF(Import!Y5=0,IF($L15&lt;&gt;"","Annulé",IF($K15="","","En attente")),Import!Y5)</f>
        <v>En attente</v>
      </c>
      <c r="U15" s="46" t="str">
        <f>IF(Import!Z5=0,IF($L15&lt;&gt;"","Annulé",IF($K15="","","En attente")),Import!Z5)</f>
        <v>En attente</v>
      </c>
      <c r="V15" s="130" t="str">
        <f>IF(Tableau!V15="","",Tableau!V15)</f>
        <v/>
      </c>
      <c r="W15" s="46" t="str">
        <f>IF($L15&lt;&gt;"","Annulé",IF(Import!AA5=0,IF(K15="","","Pas ouvert"),Import!AA5))</f>
        <v>Pas ouvert</v>
      </c>
      <c r="X15" s="46" t="str">
        <f>IF($L15&lt;&gt;"","Annulé",IF(Import!AB5=0,IF($W15&lt;&gt;"",IF(W15="Pas ouvert","Pas ouvert","En cours"),""),Import!AB5))</f>
        <v>Pas ouvert</v>
      </c>
      <c r="Y15" s="60">
        <f>IF($L15&lt;&gt;"","Annulé",IF(Import!AC5=0,"",Import!AC5))</f>
        <v>93598</v>
      </c>
      <c r="Z15" s="60">
        <f>IF($L15&lt;&gt;"","Annulé",IF(Import!AD5=0,"",Import!AD5))</f>
        <v>29091.47</v>
      </c>
      <c r="AA15" s="65" t="str">
        <f t="shared" si="90"/>
        <v>Stock</v>
      </c>
      <c r="AB15" s="129" t="str">
        <f>Tableau!AB15</f>
        <v/>
      </c>
      <c r="AC15" s="62"/>
      <c r="AD15" s="86" t="str">
        <f t="shared" si="121"/>
        <v/>
      </c>
      <c r="AE15" s="85" t="str">
        <f t="shared" si="122"/>
        <v/>
      </c>
      <c r="AF15" s="116" t="str">
        <f>IF(Import!AE5=0,"",Import!AE5)</f>
        <v/>
      </c>
      <c r="AG15" s="114"/>
      <c r="AH15" s="107"/>
      <c r="AJ15" s="118" t="str">
        <f t="shared" ref="AJ15" si="133">IF(AD15="","",AD15+1)</f>
        <v/>
      </c>
      <c r="AK15" s="119" t="str">
        <f t="shared" ref="AK15" si="134">AE15</f>
        <v/>
      </c>
      <c r="AL15" s="121" t="str">
        <f t="array" ref="AL15">IF(OR(Tableau!AL15="",Tableau!AM15=""),"",IF($AE15=2013,INDEX(Semaines!$M$2:$M$523,MATCH(Tableau!AL15&amp;Tableau!AM15,Semaines!$K$2:$K$523&amp;Semaines!$L$2:$L$523,0)),IF($AE15=2014,INDEX(Semaines!$N$2:$N$523,MATCH(Tableau!AL15&amp;Tableau!AM15,Semaines!$K$2:$K$523&amp;Semaines!$L$2:$L$523,0)),IF($AE15=2015,INDEX(Semaines!$O$2:$O$523,MATCH(Tableau!AL15&amp;Tableau!AM15,Semaines!$K$2:$K$523&amp;Semaines!$L$2:$L$523,0)),IF($AE15=2016,INDEX(Semaines!$P$2:$P$523,MATCH(Tableau!AL15&amp;Tableau!AM15,Semaines!$K$2:$K$523&amp;Semaines!$L$2:$L$523,0)),IF($AE15=2017,INDEX(Semaines!$Q$2:$Q$523,MATCH(Tableau!AL15&amp;Tableau!AM15,Semaines!$K$2:$K$523&amp;Semaines!$L$2:$L$523,0)),IF($AE15=2018,INDEX(Semaines!$R$2:$R$523,MATCH(Tableau!AL15&amp;Tableau!AM15,Semaines!$K$2:$K$523&amp;Semaines!$L$2:$L$523,0)),IF($AE15=2019,INDEX(Semaines!$S$2:$S$523,MATCH(Tableau!AL15&amp;Tableau!AM15,Semaines!$K$2:$K$523&amp;Semaines!$L$2:$L$523,0)),IF($AE15=2020,INDEX(Semaines!$T$2:$T$523,MATCH(Tableau!AL15&amp;Tableau!AM15,Semaines!$K$2:$K$523&amp;Semaines!$L$2:$L$523,0)),IF($AE15=2021,INDEX(Semaines!$U$2:$U$523,MATCH(Tableau!AL15&amp;Tableau!AM15,Semaines!$K$2:$K$523&amp;Semaines!$L$2:$L$523,0)),IF($AE15=2022,INDEX(Semaines!$V$2:$V$523,MATCH(Tableau!AL15&amp;Tableau!AM15,Semaines!$K$2:$K$523&amp;Semaines!$L$2:$L$523,0)))))))))))))</f>
        <v/>
      </c>
      <c r="AM15" s="120" t="str">
        <f>IF(Tableau!$AE15="","",IF(Tableau!AM15="","",Tableau!$AE15))</f>
        <v/>
      </c>
      <c r="AN15" s="128" t="str">
        <f>IF(Import!AI5=0,"",Import!AI5)</f>
        <v/>
      </c>
      <c r="AO15" s="118" t="str">
        <f t="shared" ref="AO15" si="135">IF(AN15="",IF(AL15="",IF(AJ15="","",AJ15+1),AL15+1),_xlfn.ISOWEEKNUM(AN15))</f>
        <v/>
      </c>
      <c r="AP15" s="119" t="str">
        <f>IF(AN15="",IF(AM15="",IF(AK15="","",AK15),AM15),(IF(AND(MONTH(AN15)=12,_xlfn.ISOWEEKNUM(AN15)=1),YEAR(AN15)+1,YEAR(AN15))))</f>
        <v/>
      </c>
      <c r="AQ15" s="121" t="str">
        <f>IF(Tableau!AQ15="","",Tableau!AQ15)</f>
        <v/>
      </c>
      <c r="AR15" s="120" t="str">
        <f>IF(Tableau!AR15="","",Tableau!AR15)</f>
        <v/>
      </c>
      <c r="AS15" s="112"/>
      <c r="AT15" s="107"/>
      <c r="AU15" s="99"/>
      <c r="AV15" s="99"/>
      <c r="AW15" s="118" t="str">
        <f t="shared" ref="AW15" si="136">IF(AL15="",IF(AJ15="","",AJ15+1),AL15+1)</f>
        <v/>
      </c>
      <c r="AX15" s="119" t="str">
        <f t="shared" si="123"/>
        <v/>
      </c>
      <c r="AY15" s="121" t="str">
        <f t="array" ref="AY15">IF(OR(Tableau!AY15="",Tableau!AZ15=""),"",IF($AE15=2013,INDEX(Semaines!$M$2:$M$523,MATCH(Tableau!AY15&amp;Tableau!AZ15,Semaines!$K$2:$K$523&amp;Semaines!$L$2:$L$523,0)),IF($AE15=2014,INDEX(Semaines!$N$2:$N$523,MATCH(Tableau!AY15&amp;Tableau!AZ15,Semaines!$K$2:$K$523&amp;Semaines!$L$2:$L$523,0)),IF($AE15=2015,INDEX(Semaines!$O$2:$O$523,MATCH(Tableau!AY15&amp;Tableau!AZ15,Semaines!$K$2:$K$523&amp;Semaines!$L$2:$L$523,0)),IF($AE15=2016,INDEX(Semaines!$P$2:$P$523,MATCH(Tableau!AY15&amp;Tableau!AZ15,Semaines!$K$2:$K$523&amp;Semaines!$L$2:$L$523,0)),IF($AE15=2017,INDEX(Semaines!$Q$2:$Q$523,MATCH(Tableau!AY15&amp;Tableau!AZ15,Semaines!$K$2:$K$523&amp;Semaines!$L$2:$L$523,0)),IF($AE15=2018,INDEX(Semaines!$R$2:$R$523,MATCH(Tableau!AY15&amp;Tableau!AZ15,Semaines!$K$2:$K$523&amp;Semaines!$L$2:$L$523,0)),IF($AE15=2019,INDEX(Semaines!$S$2:$S$523,MATCH(Tableau!AY15&amp;Tableau!AZ15,Semaines!$K$2:$K$523&amp;Semaines!$L$2:$L$523,0)),IF($AE15=2020,INDEX(Semaines!$T$2:$T$523,MATCH(Tableau!AY15&amp;Tableau!AZ15,Semaines!$K$2:$K$523&amp;Semaines!$L$2:$L$523,0)),IF($AE15=2021,INDEX(Semaines!$U$2:$U$523,MATCH(Tableau!AY15&amp;Tableau!AZ15,Semaines!$K$2:$K$523&amp;Semaines!$L$2:$L$523,0)),IF($AE15=2022,INDEX(Semaines!$V$2:$V$523,MATCH(Tableau!AY15&amp;Tableau!AZ15,Semaines!$K$2:$K$523&amp;Semaines!$L$2:$L$523,0)))))))))))))</f>
        <v/>
      </c>
      <c r="AZ15" s="120" t="str">
        <f>IF(Tableau!$AE15="","",IF(Tableau!AZ15="","",Tableau!$AE15))</f>
        <v/>
      </c>
      <c r="BA15" s="118" t="str">
        <f t="shared" si="124"/>
        <v/>
      </c>
      <c r="BB15" s="119" t="str">
        <f t="shared" si="125"/>
        <v/>
      </c>
      <c r="BC15" s="121" t="str">
        <f t="array" ref="BC15">IF(OR(Tableau!BC15="",Tableau!BD15=""),"",IF($AE15=2013,INDEX(Semaines!$M$2:$M$523,MATCH(Tableau!BC15&amp;Tableau!BD15,Semaines!$K$2:$K$523&amp;Semaines!$L$2:$L$523,0)),IF($AE15=2014,INDEX(Semaines!$N$2:$N$523,MATCH(Tableau!BC15&amp;Tableau!BD15,Semaines!$K$2:$K$523&amp;Semaines!$L$2:$L$523,0)),IF($AE15=2015,INDEX(Semaines!$O$2:$O$523,MATCH(Tableau!BC15&amp;Tableau!BD15,Semaines!$K$2:$K$523&amp;Semaines!$L$2:$L$523,0)),IF($AE15=2016,INDEX(Semaines!$P$2:$P$523,MATCH(Tableau!BC15&amp;Tableau!BD15,Semaines!$K$2:$K$523&amp;Semaines!$L$2:$L$523,0)),IF($AE15=2017,INDEX(Semaines!$Q$2:$Q$523,MATCH(Tableau!BC15&amp;Tableau!BD15,Semaines!$K$2:$K$523&amp;Semaines!$L$2:$L$523,0)),IF($AE15=2018,INDEX(Semaines!$R$2:$R$523,MATCH(Tableau!BC15&amp;Tableau!BD15,Semaines!$K$2:$K$523&amp;Semaines!$L$2:$L$523,0)),IF($AE15=2019,INDEX(Semaines!$S$2:$S$523,MATCH(Tableau!BC15&amp;Tableau!BD15,Semaines!$K$2:$K$523&amp;Semaines!$L$2:$L$523,0)),IF($AE15=2020,INDEX(Semaines!$T$2:$T$523,MATCH(Tableau!BC15&amp;Tableau!BD15,Semaines!$K$2:$K$523&amp;Semaines!$L$2:$L$523,0)),IF($AE15=2021,INDEX(Semaines!$U$2:$U$523,MATCH(Tableau!BC15&amp;Tableau!BD15,Semaines!$K$2:$K$523&amp;Semaines!$L$2:$L$523,0)),IF($AE15=2022,INDEX(Semaines!$V$2:$V$523,MATCH(Tableau!BC15&amp;Tableau!BD15,Semaines!$K$2:$K$523&amp;Semaines!$L$2:$L$523,0)))))))))))))</f>
        <v/>
      </c>
      <c r="BD15" s="120" t="str">
        <f>IF(Tableau!$AE15="","",IF(Tableau!BD15="","",Tableau!$AE15))</f>
        <v/>
      </c>
      <c r="BE15" s="118" t="str">
        <f t="shared" si="126"/>
        <v/>
      </c>
      <c r="BF15" s="119" t="str">
        <f t="shared" si="127"/>
        <v/>
      </c>
      <c r="BG15" s="121" t="str">
        <f t="array" ref="BG15">IF(OR(Tableau!BG15="",Tableau!BH15=""),"",IF($AE15=2013,INDEX(Semaines!$M$2:$M$523,MATCH(Tableau!BG15&amp;Tableau!BH15,Semaines!$K$2:$K$523&amp;Semaines!$L$2:$L$523,0)),IF($AE15=2014,INDEX(Semaines!$N$2:$N$523,MATCH(Tableau!BG15&amp;Tableau!BH15,Semaines!$K$2:$K$523&amp;Semaines!$L$2:$L$523,0)),IF($AE15=2015,INDEX(Semaines!$O$2:$O$523,MATCH(Tableau!BG15&amp;Tableau!BH15,Semaines!$K$2:$K$523&amp;Semaines!$L$2:$L$523,0)),IF($AE15=2016,INDEX(Semaines!$P$2:$P$523,MATCH(Tableau!BG15&amp;Tableau!BH15,Semaines!$K$2:$K$523&amp;Semaines!$L$2:$L$523,0)),IF($AE15=2017,INDEX(Semaines!$Q$2:$Q$523,MATCH(Tableau!BG15&amp;Tableau!BH15,Semaines!$K$2:$K$523&amp;Semaines!$L$2:$L$523,0)),IF($AE15=2018,INDEX(Semaines!$R$2:$R$523,MATCH(Tableau!BG15&amp;Tableau!BH15,Semaines!$K$2:$K$523&amp;Semaines!$L$2:$L$523,0)),IF($AE15=2019,INDEX(Semaines!$S$2:$S$523,MATCH(Tableau!BG15&amp;Tableau!BH15,Semaines!$K$2:$K$523&amp;Semaines!$L$2:$L$523,0)),IF($AE15=2020,INDEX(Semaines!$T$2:$T$523,MATCH(Tableau!BG15&amp;Tableau!BH15,Semaines!$K$2:$K$523&amp;Semaines!$L$2:$L$523,0)),IF($AE15=2021,INDEX(Semaines!$U$2:$U$523,MATCH(Tableau!BG15&amp;Tableau!BH15,Semaines!$K$2:$K$523&amp;Semaines!$L$2:$L$523,0)),IF($AE15=2022,INDEX(Semaines!$V$2:$V$523,MATCH(Tableau!BG15&amp;Tableau!BH15,Semaines!$K$2:$K$523&amp;Semaines!$L$2:$L$523,0)))))))))))))</f>
        <v/>
      </c>
      <c r="BH15" s="120" t="str">
        <f>IF(Tableau!$AE15="","",IF(Tableau!BH15="","",Tableau!$AE15))</f>
        <v/>
      </c>
      <c r="BI15" s="130" t="str">
        <f>IF(Import!AM5=0,"",Import!AM5)</f>
        <v/>
      </c>
      <c r="BJ15" s="118" t="str">
        <f t="shared" si="128"/>
        <v/>
      </c>
      <c r="BK15" s="119" t="str">
        <f t="shared" si="129"/>
        <v/>
      </c>
      <c r="BL15" s="121" t="str">
        <f>IF(Tableau!BL15="","",Tableau!BL15)</f>
        <v/>
      </c>
      <c r="BM15" s="120" t="str">
        <f>IF(Tableau!BM15="","",Tableau!BM15)</f>
        <v/>
      </c>
      <c r="BN15" s="118" t="str">
        <f t="shared" si="130"/>
        <v/>
      </c>
      <c r="BO15" s="119" t="str">
        <f t="shared" si="131"/>
        <v/>
      </c>
      <c r="BP15" s="121" t="str">
        <f t="array" ref="BP15">IF(OR(Tableau!BP15="",Tableau!BQ15=""),"",IF($AE15=2013,INDEX(Semaines!$M$2:$M$523,MATCH(Tableau!BP15&amp;Tableau!BQ15,Semaines!$K$2:$K$523&amp;Semaines!$L$2:$L$523,0)),IF($AE15=2014,INDEX(Semaines!$N$2:$N$523,MATCH(Tableau!BP15&amp;Tableau!BQ15,Semaines!$K$2:$K$523&amp;Semaines!$L$2:$L$523,0)),IF($AE15=2015,INDEX(Semaines!$O$2:$O$523,MATCH(Tableau!BP15&amp;Tableau!BQ15,Semaines!$K$2:$K$523&amp;Semaines!$L$2:$L$523,0)),IF($AE15=2016,INDEX(Semaines!$P$2:$P$523,MATCH(Tableau!BP15&amp;Tableau!BQ15,Semaines!$K$2:$K$523&amp;Semaines!$L$2:$L$523,0)),IF($AE15=2017,INDEX(Semaines!$Q$2:$Q$523,MATCH(Tableau!BP15&amp;Tableau!BQ15,Semaines!$K$2:$K$523&amp;Semaines!$L$2:$L$523,0)),IF($AE15=2018,INDEX(Semaines!$R$2:$R$523,MATCH(Tableau!BP15&amp;Tableau!BQ15,Semaines!$K$2:$K$523&amp;Semaines!$L$2:$L$523,0)),IF($AE15=2019,INDEX(Semaines!$S$2:$S$523,MATCH(Tableau!BP15&amp;Tableau!BQ15,Semaines!$K$2:$K$523&amp;Semaines!$L$2:$L$523,0)),IF($AE15=2020,INDEX(Semaines!$T$2:$T$523,MATCH(Tableau!BP15&amp;Tableau!BQ15,Semaines!$K$2:$K$523&amp;Semaines!$L$2:$L$523,0)),IF($AE15=2021,INDEX(Semaines!$U$2:$U$523,MATCH(Tableau!BP15&amp;Tableau!BQ15,Semaines!$K$2:$K$523&amp;Semaines!$L$2:$L$523,0)),IF($AE15=2022,INDEX(Semaines!$V$2:$V$523,MATCH(Tableau!BP15&amp;Tableau!BQ15,Semaines!$K$2:$K$523&amp;Semaines!$L$2:$L$523,0)))))))))))))</f>
        <v/>
      </c>
      <c r="BQ15" s="120" t="str">
        <f>IF(Tableau!$AE15="","",IF(Tableau!BQ15="","",Tableau!$AE15))</f>
        <v/>
      </c>
      <c r="BS15" s="118" t="str">
        <f t="shared" ref="BS15" si="137">IF(BP15="",IF(BN15="","",BN15+2),BP15+2)</f>
        <v/>
      </c>
      <c r="BT15" s="119" t="str">
        <f t="shared" si="95"/>
        <v/>
      </c>
      <c r="BU15" s="121" t="str">
        <f t="array" ref="BU15">IF(OR(Tableau!BU15="",Tableau!BV15=""),"",IF($AE15=2013,INDEX(Semaines!$M$2:$M$523,MATCH(Tableau!BU15&amp;Tableau!BV15,Semaines!$K$2:$K$523&amp;Semaines!$L$2:$L$523,0)),IF($AE15=2014,INDEX(Semaines!$N$2:$N$523,MATCH(Tableau!BU15&amp;Tableau!BV15,Semaines!$K$2:$K$523&amp;Semaines!$L$2:$L$523,0)),IF($AE15=2015,INDEX(Semaines!$O$2:$O$523,MATCH(Tableau!BU15&amp;Tableau!BV15,Semaines!$K$2:$K$523&amp;Semaines!$L$2:$L$523,0)),IF($AE15=2016,INDEX(Semaines!$P$2:$P$523,MATCH(Tableau!BU15&amp;Tableau!BV15,Semaines!$K$2:$K$523&amp;Semaines!$L$2:$L$523,0)),IF($AE15=2017,INDEX(Semaines!$Q$2:$Q$523,MATCH(Tableau!BU15&amp;Tableau!BV15,Semaines!$K$2:$K$523&amp;Semaines!$L$2:$L$523,0)),IF($AE15=2018,INDEX(Semaines!$R$2:$R$523,MATCH(Tableau!BU15&amp;Tableau!BV15,Semaines!$K$2:$K$523&amp;Semaines!$L$2:$L$523,0)),IF($AE15=2019,INDEX(Semaines!$S$2:$S$523,MATCH(Tableau!BU15&amp;Tableau!BV15,Semaines!$K$2:$K$523&amp;Semaines!$L$2:$L$523,0)),IF($AE15=2020,INDEX(Semaines!$T$2:$T$523,MATCH(Tableau!BU15&amp;Tableau!BV15,Semaines!$K$2:$K$523&amp;Semaines!$L$2:$L$523,0)),IF($AE15=2021,INDEX(Semaines!$U$2:$U$523,MATCH(Tableau!BU15&amp;Tableau!BV15,Semaines!$K$2:$K$523&amp;Semaines!$L$2:$L$523,0)),IF($AE15=2022,INDEX(Semaines!$V$2:$V$523,MATCH(Tableau!BU15&amp;Tableau!BV15,Semaines!$K$2:$K$523&amp;Semaines!$L$2:$L$523,0)))))))))))))</f>
        <v/>
      </c>
      <c r="BV15" s="120" t="str">
        <f>IF(Tableau!$AE15="","",IF(Tableau!BV15="","",Tableau!$AE15))</f>
        <v/>
      </c>
      <c r="BX15" s="118" t="str">
        <f t="shared" ref="BX15:BX18" si="138">IF(BU15="",IF(BS15="","",BS15+2),BU15+2)</f>
        <v/>
      </c>
      <c r="BY15" s="119" t="str">
        <f t="shared" si="96"/>
        <v/>
      </c>
      <c r="BZ15" s="121" t="str">
        <f t="array" ref="BZ15">IF(OR(Tableau!BZ15="",Tableau!CA15=""),"",IF($AE15=2013,INDEX(Semaines!$M$2:$M$523,MATCH(Tableau!BZ15&amp;Tableau!CA15,Semaines!$K$2:$K$523&amp;Semaines!$L$2:$L$523,0)),IF($AE15=2014,INDEX(Semaines!$N$2:$N$523,MATCH(Tableau!BZ15&amp;Tableau!CA15,Semaines!$K$2:$K$523&amp;Semaines!$L$2:$L$523,0)),IF($AE15=2015,INDEX(Semaines!$O$2:$O$523,MATCH(Tableau!BZ15&amp;Tableau!CA15,Semaines!$K$2:$K$523&amp;Semaines!$L$2:$L$523,0)),IF($AE15=2016,INDEX(Semaines!$P$2:$P$523,MATCH(Tableau!BZ15&amp;Tableau!CA15,Semaines!$K$2:$K$523&amp;Semaines!$L$2:$L$523,0)),IF($AE15=2017,INDEX(Semaines!$Q$2:$Q$523,MATCH(Tableau!BZ15&amp;Tableau!CA15,Semaines!$K$2:$K$523&amp;Semaines!$L$2:$L$523,0)),IF($AE15=2018,INDEX(Semaines!$R$2:$R$523,MATCH(Tableau!BZ15&amp;Tableau!CA15,Semaines!$K$2:$K$523&amp;Semaines!$L$2:$L$523,0)),IF($AE15=2019,INDEX(Semaines!$S$2:$S$523,MATCH(Tableau!BZ15&amp;Tableau!CA15,Semaines!$K$2:$K$523&amp;Semaines!$L$2:$L$523,0)),IF($AE15=2020,INDEX(Semaines!$T$2:$T$523,MATCH(Tableau!BZ15&amp;Tableau!CA15,Semaines!$K$2:$K$523&amp;Semaines!$L$2:$L$523,0)),IF($AE15=2021,INDEX(Semaines!$U$2:$U$523,MATCH(Tableau!BZ15&amp;Tableau!CA15,Semaines!$K$2:$K$523&amp;Semaines!$L$2:$L$523,0)),IF($AE15=2022,INDEX(Semaines!$V$2:$V$523,MATCH(Tableau!BZ15&amp;Tableau!CA15,Semaines!$K$2:$K$523&amp;Semaines!$L$2:$L$523,0)))))))))))))</f>
        <v/>
      </c>
      <c r="CA15" s="120" t="str">
        <f>IF(Tableau!$AE15="","",IF(Tableau!CA15="","",Tableau!$AE15))</f>
        <v/>
      </c>
      <c r="CB15" s="130" t="str">
        <f>IF(Import!AQ5=0,"",Import!AQ5)</f>
        <v/>
      </c>
      <c r="CC15" s="118" t="str">
        <f t="shared" ref="CC15" si="139">IF(CB15="",IF(BZ15="",IF(BX15="","",BX15+1),BZ15+1),_xlfn.ISOWEEKNUM(CB15))</f>
        <v/>
      </c>
      <c r="CD15" s="119" t="str">
        <f t="shared" ref="CD15" si="140">IF(CB15="",IF(CA15="",IF(BY15="","",BY15),CA15),(IF(AND(MONTH(CB15)=12,_xlfn.ISOWEEKNUM(CB15)=1),YEAR(CB15)+1,YEAR(CB15))))</f>
        <v/>
      </c>
      <c r="CE15" s="121" t="str">
        <f>IF(Tableau!CE15="","",Tableau!CE15)</f>
        <v/>
      </c>
      <c r="CF15" s="120" t="str">
        <f>IF(Tableau!CF15="","",Tableau!CF15)</f>
        <v/>
      </c>
      <c r="CG15" s="118" t="str">
        <f t="shared" ref="CG15" si="141">IF(BZ15="",IF(BX15="","",BX15+1),BZ15+1)</f>
        <v/>
      </c>
      <c r="CH15" s="119" t="str">
        <f t="shared" si="97"/>
        <v/>
      </c>
      <c r="CI15" s="121" t="str">
        <f t="array" ref="CI15">IF(OR(Tableau!CI15="",Tableau!CJ15=""),"",IF($AE15=2013,INDEX(Semaines!$M$2:$M$523,MATCH(Tableau!CI15&amp;Tableau!CJ15,Semaines!$K$2:$K$523&amp;Semaines!$L$2:$L$523,0)),IF($AE15=2014,INDEX(Semaines!$N$2:$N$523,MATCH(Tableau!CI15&amp;Tableau!CJ15,Semaines!$K$2:$K$523&amp;Semaines!$L$2:$L$523,0)),IF($AE15=2015,INDEX(Semaines!$O$2:$O$523,MATCH(Tableau!CI15&amp;Tableau!CJ15,Semaines!$K$2:$K$523&amp;Semaines!$L$2:$L$523,0)),IF($AE15=2016,INDEX(Semaines!$P$2:$P$523,MATCH(Tableau!CI15&amp;Tableau!CJ15,Semaines!$K$2:$K$523&amp;Semaines!$L$2:$L$523,0)),IF($AE15=2017,INDEX(Semaines!$Q$2:$Q$523,MATCH(Tableau!CI15&amp;Tableau!CJ15,Semaines!$K$2:$K$523&amp;Semaines!$L$2:$L$523,0)),IF($AE15=2018,INDEX(Semaines!$R$2:$R$523,MATCH(Tableau!CI15&amp;Tableau!CJ15,Semaines!$K$2:$K$523&amp;Semaines!$L$2:$L$523,0)),IF($AE15=2019,INDEX(Semaines!$S$2:$S$523,MATCH(Tableau!CI15&amp;Tableau!CJ15,Semaines!$K$2:$K$523&amp;Semaines!$L$2:$L$523,0)),IF($AE15=2020,INDEX(Semaines!$T$2:$T$523,MATCH(Tableau!CI15&amp;Tableau!CJ15,Semaines!$K$2:$K$523&amp;Semaines!$L$2:$L$523,0)),IF($AE15=2021,INDEX(Semaines!$U$2:$U$523,MATCH(Tableau!CI15&amp;Tableau!CJ15,Semaines!$K$2:$K$523&amp;Semaines!$L$2:$L$523,0)),IF($AE15=2022,INDEX(Semaines!$V$2:$V$523,MATCH(Tableau!CI15&amp;Tableau!CJ15,Semaines!$K$2:$K$523&amp;Semaines!$L$2:$L$523,0)))))))))))))</f>
        <v/>
      </c>
      <c r="CJ15" s="120" t="str">
        <f>IF(Tableau!$AE15="","",IF(Tableau!CJ15="","",Tableau!$AE15))</f>
        <v/>
      </c>
      <c r="CL15" s="118" t="str">
        <f t="shared" ref="CL15" si="142">IF(CI15="",IF(CG15="","",CG15+1),CI15+1)</f>
        <v/>
      </c>
      <c r="CM15" s="119" t="str">
        <f t="shared" si="98"/>
        <v/>
      </c>
      <c r="CN15" s="121" t="str">
        <f t="array" ref="CN15">IF(OR(Tableau!CN15="",Tableau!CO15=""),"",IF($AE15=2013,INDEX(Semaines!$M$2:$M$523,MATCH(Tableau!CN15&amp;Tableau!CO15,Semaines!$K$2:$K$523&amp;Semaines!$L$2:$L$523,0)),IF($AE15=2014,INDEX(Semaines!$N$2:$N$523,MATCH(Tableau!CN15&amp;Tableau!CO15,Semaines!$K$2:$K$523&amp;Semaines!$L$2:$L$523,0)),IF($AE15=2015,INDEX(Semaines!$O$2:$O$523,MATCH(Tableau!CN15&amp;Tableau!CO15,Semaines!$K$2:$K$523&amp;Semaines!$L$2:$L$523,0)),IF($AE15=2016,INDEX(Semaines!$P$2:$P$523,MATCH(Tableau!CN15&amp;Tableau!CO15,Semaines!$K$2:$K$523&amp;Semaines!$L$2:$L$523,0)),IF($AE15=2017,INDEX(Semaines!$Q$2:$Q$523,MATCH(Tableau!CN15&amp;Tableau!CO15,Semaines!$K$2:$K$523&amp;Semaines!$L$2:$L$523,0)),IF($AE15=2018,INDEX(Semaines!$R$2:$R$523,MATCH(Tableau!CN15&amp;Tableau!CO15,Semaines!$K$2:$K$523&amp;Semaines!$L$2:$L$523,0)),IF($AE15=2019,INDEX(Semaines!$S$2:$S$523,MATCH(Tableau!CN15&amp;Tableau!CO15,Semaines!$K$2:$K$523&amp;Semaines!$L$2:$L$523,0)),IF($AE15=2020,INDEX(Semaines!$T$2:$T$523,MATCH(Tableau!CN15&amp;Tableau!CO15,Semaines!$K$2:$K$523&amp;Semaines!$L$2:$L$523,0)),IF($AE15=2021,INDEX(Semaines!$U$2:$U$523,MATCH(Tableau!CN15&amp;Tableau!CO15,Semaines!$K$2:$K$523&amp;Semaines!$L$2:$L$523,0)),IF($AE15=2022,INDEX(Semaines!$V$2:$V$523,MATCH(Tableau!CN15&amp;Tableau!CO15,Semaines!$K$2:$K$523&amp;Semaines!$L$2:$L$523,0)))))))))))))</f>
        <v/>
      </c>
      <c r="CO15" s="120" t="str">
        <f>IF(Tableau!$AE15="","",IF(Tableau!CO15="","",Tableau!$AE15))</f>
        <v/>
      </c>
      <c r="CP15" s="118" t="str">
        <f t="shared" ref="CP15:CP18" si="143">IF(CN15="",IF(CL15="","",CL15),CN15)</f>
        <v/>
      </c>
      <c r="CQ15" s="119" t="str">
        <f t="shared" si="99"/>
        <v/>
      </c>
      <c r="CR15" s="121"/>
      <c r="CS15" s="120"/>
      <c r="CU15" s="139" t="str">
        <f>IF(DK15="",IF(DI15="","",(IF(CX15="",IF(DI15&gt;CV15,DI15+1,CV15+1),IF(DI15&gt;CX15,DI15+1,CX15+1)))),IF(DI15="","",(IF(CX15="",IF(DK15&gt;CV15,DK15+1,CV15+1),IF(DK15&gt;CX15,DK15+1,CX15+1)))))</f>
        <v/>
      </c>
      <c r="CV15" s="118" t="str">
        <f t="shared" ref="CV15:CV18" si="144">IF(CR15="",IF(CP15="","",CP15),CR15)</f>
        <v/>
      </c>
      <c r="CW15" s="119" t="str">
        <f t="shared" ref="CW15" si="145">$AE15</f>
        <v/>
      </c>
      <c r="CX15" s="121"/>
      <c r="CY15" s="120" t="str">
        <f>IF(Tableau!$AE15="","",IF(Tableau!CX15="","",Tableau!$AE15))</f>
        <v/>
      </c>
      <c r="DA15" s="139" t="str">
        <f>IF(DK15="",IF(DI15="","",(IF(DD15="",IF(DI15&gt;DB15,DI15+1,DB15+1),IF(DI15&gt;DD15,DI15+1,DD15+1)))),IF(DI15="","",(IF(DD15="",IF(DK15&gt;DB15,DK15+1,DB15+1),IF(DK15&gt;DD15,DK15+1,DD15+1)))))</f>
        <v/>
      </c>
      <c r="DB15" s="118" t="str">
        <f t="shared" ref="DB15:DB18" si="146">IF(CR15="",IF(CP15="","",CP15),CR15)</f>
        <v/>
      </c>
      <c r="DC15" s="119" t="str">
        <f t="shared" ref="DC15" si="147">$AE15</f>
        <v/>
      </c>
      <c r="DD15" s="121"/>
      <c r="DE15" s="120"/>
      <c r="DF15" s="112"/>
      <c r="DG15" s="107"/>
      <c r="DI15" s="118" t="str">
        <f>IF(CN15="",IF(CL15="","",CL15+1),CN15+1)</f>
        <v/>
      </c>
      <c r="DJ15" s="119" t="str">
        <f t="shared" ref="DJ15" si="148">$AE15</f>
        <v/>
      </c>
      <c r="DK15" s="121"/>
      <c r="DL15" s="120" t="str">
        <f>IF(Tableau!$AE15="","",IF(Tableau!DJ15="","",Tableau!$AE15))</f>
        <v/>
      </c>
      <c r="DN15" s="118" t="str">
        <f>IF(DK15="",IF(DI15="","",DI15+1),DK15+1)</f>
        <v/>
      </c>
      <c r="DO15" s="119" t="str">
        <f t="shared" ref="DO15" si="149">$AE15</f>
        <v/>
      </c>
      <c r="DP15" s="121" t="str">
        <f t="array" ref="DP15">IF(OR(Tableau!DN15="",Tableau!DO15=""),"",IF($AE15=2013,INDEX(Semaines!$M$2:$M$523,MATCH(Tableau!DN15&amp;Tableau!DO15,Semaines!$K$2:$K$523&amp;Semaines!$L$2:$L$523,0)),IF($AE15=2014,INDEX(Semaines!$N$2:$N$523,MATCH(Tableau!DN15&amp;Tableau!DO15,Semaines!$K$2:$K$523&amp;Semaines!$L$2:$L$523,0)),IF($AE15=2015,INDEX(Semaines!$O$2:$O$523,MATCH(Tableau!DN15&amp;Tableau!DO15,Semaines!$K$2:$K$523&amp;Semaines!$L$2:$L$523,0)),IF($AE15=2016,INDEX(Semaines!$P$2:$P$523,MATCH(Tableau!DN15&amp;Tableau!DO15,Semaines!$K$2:$K$523&amp;Semaines!$L$2:$L$523,0)),IF($AE15=2017,INDEX(Semaines!$Q$2:$Q$523,MATCH(Tableau!DN15&amp;Tableau!DO15,Semaines!$K$2:$K$523&amp;Semaines!$L$2:$L$523,0)),IF($AE15=2018,INDEX(Semaines!$R$2:$R$523,MATCH(Tableau!DN15&amp;Tableau!DO15,Semaines!$K$2:$K$523&amp;Semaines!$L$2:$L$523,0)),IF($AE15=2019,INDEX(Semaines!$S$2:$S$523,MATCH(Tableau!DN15&amp;Tableau!DO15,Semaines!$K$2:$K$523&amp;Semaines!$L$2:$L$523,0)),IF($AE15=2020,INDEX(Semaines!$T$2:$T$523,MATCH(Tableau!DN15&amp;Tableau!DO15,Semaines!$K$2:$K$523&amp;Semaines!$L$2:$L$523,0)),IF($AE15=2021,INDEX(Semaines!$U$2:$U$523,MATCH(Tableau!DN15&amp;Tableau!DO15,Semaines!$K$2:$K$523&amp;Semaines!$L$2:$L$523,0)),IF($AE15=2022,INDEX(Semaines!$V$2:$V$523,MATCH(Tableau!DN15&amp;Tableau!DO15,Semaines!$K$2:$K$523&amp;Semaines!$L$2:$L$523,0)))))))))))))</f>
        <v/>
      </c>
      <c r="DQ15" s="120" t="str">
        <f>IF(Tableau!$AE15="","",IF(Tableau!DO15="","",Tableau!$AE15))</f>
        <v/>
      </c>
      <c r="DR15" s="99"/>
      <c r="DS15" s="107"/>
      <c r="DT15" s="137"/>
      <c r="DU15" s="118" t="str">
        <f>IF(DA15&gt;CU15,DA15,CU15)</f>
        <v/>
      </c>
      <c r="DV15" s="119" t="str">
        <f t="shared" si="100"/>
        <v/>
      </c>
      <c r="DW15" s="121" t="str">
        <f t="array" ref="DW15">IF(OR(Tableau!DU15="",Tableau!DV15=""),"",IF($AE15=2013,INDEX(Semaines!$M$2:$M$523,MATCH(Tableau!DU15&amp;Tableau!DV15,Semaines!$K$2:$K$523&amp;Semaines!$L$2:$L$523,0)),IF($AE15=2014,INDEX(Semaines!$N$2:$N$523,MATCH(Tableau!DU15&amp;Tableau!DV15,Semaines!$K$2:$K$523&amp;Semaines!$L$2:$L$523,0)),IF($AE15=2015,INDEX(Semaines!$O$2:$O$523,MATCH(Tableau!DU15&amp;Tableau!DV15,Semaines!$K$2:$K$523&amp;Semaines!$L$2:$L$523,0)),IF($AE15=2016,INDEX(Semaines!$P$2:$P$523,MATCH(Tableau!DU15&amp;Tableau!DV15,Semaines!$K$2:$K$523&amp;Semaines!$L$2:$L$523,0)),IF($AE15=2017,INDEX(Semaines!$Q$2:$Q$523,MATCH(Tableau!DU15&amp;Tableau!DV15,Semaines!$K$2:$K$523&amp;Semaines!$L$2:$L$523,0)),IF($AE15=2018,INDEX(Semaines!$R$2:$R$523,MATCH(Tableau!DU15&amp;Tableau!DV15,Semaines!$K$2:$K$523&amp;Semaines!$L$2:$L$523,0)),IF($AE15=2019,INDEX(Semaines!$S$2:$S$523,MATCH(Tableau!DU15&amp;Tableau!DV15,Semaines!$K$2:$K$523&amp;Semaines!$L$2:$L$523,0)),IF($AE15=2020,INDEX(Semaines!$T$2:$T$523,MATCH(Tableau!DU15&amp;Tableau!DV15,Semaines!$K$2:$K$523&amp;Semaines!$L$2:$L$523,0)),IF($AE15=2021,INDEX(Semaines!$U$2:$U$523,MATCH(Tableau!DU15&amp;Tableau!DV15,Semaines!$K$2:$K$523&amp;Semaines!$L$2:$L$523,0)),IF($AE15=2022,INDEX(Semaines!$V$2:$V$523,MATCH(Tableau!DU15&amp;Tableau!DV15,Semaines!$K$2:$K$523&amp;Semaines!$L$2:$L$523,0)))))))))))))</f>
        <v/>
      </c>
      <c r="DX15" s="120" t="str">
        <f>IF(Tableau!$AE15="","",IF(Tableau!DV15="","",Tableau!$AE15))</f>
        <v/>
      </c>
      <c r="DY15" s="118" t="str">
        <f t="shared" ref="DY15:DY18" si="150">IF(DW15="",IF(DU15="","",DU15+1),DW15+1)</f>
        <v/>
      </c>
      <c r="DZ15" s="119" t="str">
        <f t="shared" si="101"/>
        <v/>
      </c>
      <c r="EA15" s="121" t="str">
        <f t="array" ref="EA15">IF(OR(Tableau!DY15="",Tableau!DZ15=""),"",IF($AE15=2013,INDEX(Semaines!$M$2:$M$523,MATCH(Tableau!DY15&amp;Tableau!DZ15,Semaines!$K$2:$K$523&amp;Semaines!$L$2:$L$523,0)),IF($AE15=2014,INDEX(Semaines!$N$2:$N$523,MATCH(Tableau!DY15&amp;Tableau!DZ15,Semaines!$K$2:$K$523&amp;Semaines!$L$2:$L$523,0)),IF($AE15=2015,INDEX(Semaines!$O$2:$O$523,MATCH(Tableau!DY15&amp;Tableau!DZ15,Semaines!$K$2:$K$523&amp;Semaines!$L$2:$L$523,0)),IF($AE15=2016,INDEX(Semaines!$P$2:$P$523,MATCH(Tableau!DY15&amp;Tableau!DZ15,Semaines!$K$2:$K$523&amp;Semaines!$L$2:$L$523,0)),IF($AE15=2017,INDEX(Semaines!$Q$2:$Q$523,MATCH(Tableau!DY15&amp;Tableau!DZ15,Semaines!$K$2:$K$523&amp;Semaines!$L$2:$L$523,0)),IF($AE15=2018,INDEX(Semaines!$R$2:$R$523,MATCH(Tableau!DY15&amp;Tableau!DZ15,Semaines!$K$2:$K$523&amp;Semaines!$L$2:$L$523,0)),IF($AE15=2019,INDEX(Semaines!$S$2:$S$523,MATCH(Tableau!DY15&amp;Tableau!DZ15,Semaines!$K$2:$K$523&amp;Semaines!$L$2:$L$523,0)),IF($AE15=2020,INDEX(Semaines!$T$2:$T$523,MATCH(Tableau!DY15&amp;Tableau!DZ15,Semaines!$K$2:$K$523&amp;Semaines!$L$2:$L$523,0)),IF($AE15=2021,INDEX(Semaines!$U$2:$U$523,MATCH(Tableau!DY15&amp;Tableau!DZ15,Semaines!$K$2:$K$523&amp;Semaines!$L$2:$L$523,0)),IF($AE15=2022,INDEX(Semaines!$V$2:$V$523,MATCH(Tableau!DY15&amp;Tableau!DZ15,Semaines!$K$2:$K$523&amp;Semaines!$L$2:$L$523,0)))))))))))))</f>
        <v/>
      </c>
      <c r="EB15" s="120" t="str">
        <f>IF(Tableau!$AE15="","",IF(Tableau!DZ15="","",Tableau!$AE15))</f>
        <v/>
      </c>
      <c r="EC15" s="118" t="str">
        <f t="shared" ref="EC15:EC18" si="151">IF(DW15="",IF(DU15="","",DU15+1),DW15+1)</f>
        <v/>
      </c>
      <c r="ED15" s="119" t="str">
        <f t="shared" si="102"/>
        <v/>
      </c>
      <c r="EE15" s="121" t="str">
        <f t="array" ref="EE15">IF(OR(Tableau!EC15="",Tableau!ED15=""),"",IF($AE15=2013,INDEX(Semaines!$M$2:$M$523,MATCH(Tableau!EC15&amp;Tableau!ED15,Semaines!$K$2:$K$523&amp;Semaines!$L$2:$L$523,0)),IF($AE15=2014,INDEX(Semaines!$N$2:$N$523,MATCH(Tableau!EC15&amp;Tableau!ED15,Semaines!$K$2:$K$523&amp;Semaines!$L$2:$L$523,0)),IF($AE15=2015,INDEX(Semaines!$O$2:$O$523,MATCH(Tableau!EC15&amp;Tableau!ED15,Semaines!$K$2:$K$523&amp;Semaines!$L$2:$L$523,0)),IF($AE15=2016,INDEX(Semaines!$P$2:$P$523,MATCH(Tableau!EC15&amp;Tableau!ED15,Semaines!$K$2:$K$523&amp;Semaines!$L$2:$L$523,0)),IF($AE15=2017,INDEX(Semaines!$Q$2:$Q$523,MATCH(Tableau!EC15&amp;Tableau!ED15,Semaines!$K$2:$K$523&amp;Semaines!$L$2:$L$523,0)),IF($AE15=2018,INDEX(Semaines!$R$2:$R$523,MATCH(Tableau!EC15&amp;Tableau!ED15,Semaines!$K$2:$K$523&amp;Semaines!$L$2:$L$523,0)),IF($AE15=2019,INDEX(Semaines!$S$2:$S$523,MATCH(Tableau!EC15&amp;Tableau!ED15,Semaines!$K$2:$K$523&amp;Semaines!$L$2:$L$523,0)),IF($AE15=2020,INDEX(Semaines!$T$2:$T$523,MATCH(Tableau!EC15&amp;Tableau!ED15,Semaines!$K$2:$K$523&amp;Semaines!$L$2:$L$523,0)),IF($AE15=2021,INDEX(Semaines!$U$2:$U$523,MATCH(Tableau!EC15&amp;Tableau!ED15,Semaines!$K$2:$K$523&amp;Semaines!$L$2:$L$523,0)),IF($AE15=2022,INDEX(Semaines!$V$2:$V$523,MATCH(Tableau!EC15&amp;Tableau!ED15,Semaines!$K$2:$K$523&amp;Semaines!$L$2:$L$523,0)))))))))))))</f>
        <v/>
      </c>
      <c r="EF15" s="120" t="str">
        <f>IF(Tableau!$AE15="","",IF(Tableau!ED15="","",Tableau!$AE15))</f>
        <v/>
      </c>
      <c r="EG15" s="118" t="str">
        <f t="shared" ref="EG15:EG18" si="152">IF(DW15="",IF(DU15="","",DU15+1),DW15+1)</f>
        <v/>
      </c>
      <c r="EH15" s="119" t="str">
        <f t="shared" si="103"/>
        <v/>
      </c>
      <c r="EI15" s="121" t="str">
        <f t="array" ref="EI15">IF(OR(Tableau!EG15="",Tableau!EH15=""),"",IF($AE15=2013,INDEX(Semaines!$M$2:$M$523,MATCH(Tableau!EG15&amp;Tableau!EH15,Semaines!$K$2:$K$523&amp;Semaines!$L$2:$L$523,0)),IF($AE15=2014,INDEX(Semaines!$N$2:$N$523,MATCH(Tableau!EG15&amp;Tableau!EH15,Semaines!$K$2:$K$523&amp;Semaines!$L$2:$L$523,0)),IF($AE15=2015,INDEX(Semaines!$O$2:$O$523,MATCH(Tableau!EG15&amp;Tableau!EH15,Semaines!$K$2:$K$523&amp;Semaines!$L$2:$L$523,0)),IF($AE15=2016,INDEX(Semaines!$P$2:$P$523,MATCH(Tableau!EG15&amp;Tableau!EH15,Semaines!$K$2:$K$523&amp;Semaines!$L$2:$L$523,0)),IF($AE15=2017,INDEX(Semaines!$Q$2:$Q$523,MATCH(Tableau!EG15&amp;Tableau!EH15,Semaines!$K$2:$K$523&amp;Semaines!$L$2:$L$523,0)),IF($AE15=2018,INDEX(Semaines!$R$2:$R$523,MATCH(Tableau!EG15&amp;Tableau!EH15,Semaines!$K$2:$K$523&amp;Semaines!$L$2:$L$523,0)),IF($AE15=2019,INDEX(Semaines!$S$2:$S$523,MATCH(Tableau!EG15&amp;Tableau!EH15,Semaines!$K$2:$K$523&amp;Semaines!$L$2:$L$523,0)),IF($AE15=2020,INDEX(Semaines!$T$2:$T$523,MATCH(Tableau!EG15&amp;Tableau!EH15,Semaines!$K$2:$K$523&amp;Semaines!$L$2:$L$523,0)),IF($AE15=2021,INDEX(Semaines!$U$2:$U$523,MATCH(Tableau!EG15&amp;Tableau!EH15,Semaines!$K$2:$K$523&amp;Semaines!$L$2:$L$523,0)),IF($AE15=2022,INDEX(Semaines!$V$2:$V$523,MATCH(Tableau!EG15&amp;Tableau!EH15,Semaines!$K$2:$K$523&amp;Semaines!$L$2:$L$523,0)))))))))))))</f>
        <v/>
      </c>
      <c r="EJ15" s="120" t="str">
        <f>IF(Tableau!$AE15="","",IF(Tableau!EH15="","",Tableau!$AE15))</f>
        <v/>
      </c>
      <c r="EK15" s="130" t="str">
        <f>IF(Import!AU5=0,"",Import!AU5)</f>
        <v/>
      </c>
      <c r="EL15" s="118" t="str">
        <f t="shared" ref="EL15" si="153">IF(EK15="",IF(EI15="",IF(EG15="","",EG15+1),EI15+1),_xlfn.ISOWEEKNUM(EK15))</f>
        <v/>
      </c>
      <c r="EM15" s="119" t="str">
        <f t="shared" ref="EM15" si="154">IF(EK15="",IF(EJ15="",IF(EH15="","",EH15),EJ15),(IF(AND(MONTH(EK15)=12,_xlfn.ISOWEEKNUM(EK15)=1),YEAR(EK15)+1,YEAR(EK15))))</f>
        <v/>
      </c>
      <c r="EN15" s="121" t="str">
        <f>IF(Tableau!EL15="","",Tableau!EL15)</f>
        <v/>
      </c>
      <c r="EO15" s="120" t="str">
        <f>IF(Tableau!EM15="","",Tableau!EM15)</f>
        <v/>
      </c>
      <c r="EP15" s="112"/>
      <c r="EQ15" s="107"/>
      <c r="ES15" s="118" t="str">
        <f t="shared" ref="ES15:ES18" si="155">IF(EI15="",IF(EG15="","",EG15+1),EI15+1)</f>
        <v/>
      </c>
      <c r="ET15" s="119" t="str">
        <f t="shared" si="104"/>
        <v/>
      </c>
      <c r="EU15" s="121" t="str">
        <f t="array" ref="EU15">IF(OR(Tableau!ES15="",Tableau!ET15=""),"",IF($AE15=2013,INDEX(Semaines!$M$2:$M$523,MATCH(Tableau!ES15&amp;Tableau!ET15,Semaines!$K$2:$K$523&amp;Semaines!$L$2:$L$523,0)),IF($AE15=2014,INDEX(Semaines!$N$2:$N$523,MATCH(Tableau!ES15&amp;Tableau!ET15,Semaines!$K$2:$K$523&amp;Semaines!$L$2:$L$523,0)),IF($AE15=2015,INDEX(Semaines!$O$2:$O$523,MATCH(Tableau!ES15&amp;Tableau!ET15,Semaines!$K$2:$K$523&amp;Semaines!$L$2:$L$523,0)),IF($AE15=2016,INDEX(Semaines!$P$2:$P$523,MATCH(Tableau!ES15&amp;Tableau!ET15,Semaines!$K$2:$K$523&amp;Semaines!$L$2:$L$523,0)),IF($AE15=2017,INDEX(Semaines!$Q$2:$Q$523,MATCH(Tableau!ES15&amp;Tableau!ET15,Semaines!$K$2:$K$523&amp;Semaines!$L$2:$L$523,0)),IF($AE15=2018,INDEX(Semaines!$R$2:$R$523,MATCH(Tableau!ES15&amp;Tableau!ET15,Semaines!$K$2:$K$523&amp;Semaines!$L$2:$L$523,0)),IF($AE15=2019,INDEX(Semaines!$S$2:$S$523,MATCH(Tableau!ES15&amp;Tableau!ET15,Semaines!$K$2:$K$523&amp;Semaines!$L$2:$L$523,0)),IF($AE15=2020,INDEX(Semaines!$T$2:$T$523,MATCH(Tableau!ES15&amp;Tableau!ET15,Semaines!$K$2:$K$523&amp;Semaines!$L$2:$L$523,0)),IF($AE15=2021,INDEX(Semaines!$U$2:$U$523,MATCH(Tableau!ES15&amp;Tableau!ET15,Semaines!$K$2:$K$523&amp;Semaines!$L$2:$L$523,0)),IF($AE15=2022,INDEX(Semaines!$V$2:$V$523,MATCH(Tableau!ES15&amp;Tableau!ET15,Semaines!$K$2:$K$523&amp;Semaines!$L$2:$L$523,0)))))))))))))</f>
        <v/>
      </c>
      <c r="EV15" s="120" t="str">
        <f>IF(Tableau!$AE15="","",IF(Tableau!ET15="","",Tableau!$AE15))</f>
        <v/>
      </c>
      <c r="EW15" s="118" t="str">
        <f t="shared" ref="EW15:EW18" si="156">IF(FD15="",IF(FB15="","",FB15),FD15)</f>
        <v/>
      </c>
      <c r="EX15" s="119" t="str">
        <f t="shared" si="105"/>
        <v/>
      </c>
      <c r="EY15" s="121" t="str">
        <f t="array" ref="EY15">IF(OR(Tableau!EW15="",Tableau!EX15=""),"",IF($AE15=2013,INDEX(Semaines!$M$2:$M$523,MATCH(Tableau!EW15&amp;Tableau!EX15,Semaines!$K$2:$K$523&amp;Semaines!$L$2:$L$523,0)),IF($AE15=2014,INDEX(Semaines!$N$2:$N$523,MATCH(Tableau!EW15&amp;Tableau!EX15,Semaines!$K$2:$K$523&amp;Semaines!$L$2:$L$523,0)),IF($AE15=2015,INDEX(Semaines!$O$2:$O$523,MATCH(Tableau!EW15&amp;Tableau!EX15,Semaines!$K$2:$K$523&amp;Semaines!$L$2:$L$523,0)),IF($AE15=2016,INDEX(Semaines!$P$2:$P$523,MATCH(Tableau!EW15&amp;Tableau!EX15,Semaines!$K$2:$K$523&amp;Semaines!$L$2:$L$523,0)),IF($AE15=2017,INDEX(Semaines!$Q$2:$Q$523,MATCH(Tableau!EW15&amp;Tableau!EX15,Semaines!$K$2:$K$523&amp;Semaines!$L$2:$L$523,0)),IF($AE15=2018,INDEX(Semaines!$R$2:$R$523,MATCH(Tableau!EW15&amp;Tableau!EX15,Semaines!$K$2:$K$523&amp;Semaines!$L$2:$L$523,0)),IF($AE15=2019,INDEX(Semaines!$S$2:$S$523,MATCH(Tableau!EW15&amp;Tableau!EX15,Semaines!$K$2:$K$523&amp;Semaines!$L$2:$L$523,0)),IF($AE15=2020,INDEX(Semaines!$T$2:$T$523,MATCH(Tableau!EW15&amp;Tableau!EX15,Semaines!$K$2:$K$523&amp;Semaines!$L$2:$L$523,0)),IF($AE15=2021,INDEX(Semaines!$U$2:$U$523,MATCH(Tableau!EW15&amp;Tableau!EX15,Semaines!$K$2:$K$523&amp;Semaines!$L$2:$L$523,0)),IF($AE15=2022,INDEX(Semaines!$V$2:$V$523,MATCH(Tableau!EW15&amp;Tableau!EX15,Semaines!$K$2:$K$523&amp;Semaines!$L$2:$L$523,0)))))))))))))</f>
        <v/>
      </c>
      <c r="EZ15" s="120" t="str">
        <f>IF(Tableau!$AE15="","",IF(Tableau!EX15="","",Tableau!$AE15))</f>
        <v/>
      </c>
      <c r="FB15" s="118" t="str">
        <f t="shared" ref="FB15:FB18" si="157">IF(EU15="",IF(ES15="","",ES15+1),EU15+1)</f>
        <v/>
      </c>
      <c r="FC15" s="119" t="str">
        <f t="shared" si="106"/>
        <v/>
      </c>
      <c r="FD15" s="121" t="str">
        <f t="array" ref="FD15">IF(OR(Tableau!FB15="",Tableau!FC15=""),"",IF($AE15=2013,INDEX(Semaines!$M$2:$M$523,MATCH(Tableau!FB15&amp;Tableau!FC15,Semaines!$K$2:$K$523&amp;Semaines!$L$2:$L$523,0)),IF($AE15=2014,INDEX(Semaines!$N$2:$N$523,MATCH(Tableau!FB15&amp;Tableau!FC15,Semaines!$K$2:$K$523&amp;Semaines!$L$2:$L$523,0)),IF($AE15=2015,INDEX(Semaines!$O$2:$O$523,MATCH(Tableau!FB15&amp;Tableau!FC15,Semaines!$K$2:$K$523&amp;Semaines!$L$2:$L$523,0)),IF($AE15=2016,INDEX(Semaines!$P$2:$P$523,MATCH(Tableau!FB15&amp;Tableau!FC15,Semaines!$K$2:$K$523&amp;Semaines!$L$2:$L$523,0)),IF($AE15=2017,INDEX(Semaines!$Q$2:$Q$523,MATCH(Tableau!FB15&amp;Tableau!FC15,Semaines!$K$2:$K$523&amp;Semaines!$L$2:$L$523,0)),IF($AE15=2018,INDEX(Semaines!$R$2:$R$523,MATCH(Tableau!FB15&amp;Tableau!FC15,Semaines!$K$2:$K$523&amp;Semaines!$L$2:$L$523,0)),IF($AE15=2019,INDEX(Semaines!$S$2:$S$523,MATCH(Tableau!FB15&amp;Tableau!FC15,Semaines!$K$2:$K$523&amp;Semaines!$L$2:$L$523,0)),IF($AE15=2020,INDEX(Semaines!$T$2:$T$523,MATCH(Tableau!FB15&amp;Tableau!FC15,Semaines!$K$2:$K$523&amp;Semaines!$L$2:$L$523,0)),IF($AE15=2021,INDEX(Semaines!$U$2:$U$523,MATCH(Tableau!FB15&amp;Tableau!FC15,Semaines!$K$2:$K$523&amp;Semaines!$L$2:$L$523,0)),IF($AE15=2022,INDEX(Semaines!$V$2:$V$523,MATCH(Tableau!FB15&amp;Tableau!FC15,Semaines!$K$2:$K$523&amp;Semaines!$L$2:$L$523,0)))))))))))))</f>
        <v/>
      </c>
      <c r="FE15" s="120" t="str">
        <f>IF(Tableau!$AE15="","",IF(Tableau!FC15="","",Tableau!$AE15))</f>
        <v/>
      </c>
      <c r="FF15" s="112"/>
      <c r="FG15" s="107"/>
      <c r="FH15" s="118" t="str">
        <f t="shared" ref="FH15:FH18" si="158">IF(FD15="",IF(FB15="","",FB15+1),FD15+1)</f>
        <v/>
      </c>
      <c r="FI15" s="119" t="str">
        <f t="shared" si="107"/>
        <v/>
      </c>
      <c r="FJ15" s="121" t="str">
        <f t="array" ref="FJ15">IF(OR(Tableau!FH15="",Tableau!FI15=""),"",IF($AE15=2013,INDEX(Semaines!$M$2:$M$523,MATCH(Tableau!FH15&amp;Tableau!FI15,Semaines!$K$2:$K$523&amp;Semaines!$L$2:$L$523,0)),IF($AE15=2014,INDEX(Semaines!$N$2:$N$523,MATCH(Tableau!FH15&amp;Tableau!FI15,Semaines!$K$2:$K$523&amp;Semaines!$L$2:$L$523,0)),IF($AE15=2015,INDEX(Semaines!$O$2:$O$523,MATCH(Tableau!FH15&amp;Tableau!FI15,Semaines!$K$2:$K$523&amp;Semaines!$L$2:$L$523,0)),IF($AE15=2016,INDEX(Semaines!$P$2:$P$523,MATCH(Tableau!FH15&amp;Tableau!FI15,Semaines!$K$2:$K$523&amp;Semaines!$L$2:$L$523,0)),IF($AE15=2017,INDEX(Semaines!$Q$2:$Q$523,MATCH(Tableau!FH15&amp;Tableau!FI15,Semaines!$K$2:$K$523&amp;Semaines!$L$2:$L$523,0)),IF($AE15=2018,INDEX(Semaines!$R$2:$R$523,MATCH(Tableau!FH15&amp;Tableau!FI15,Semaines!$K$2:$K$523&amp;Semaines!$L$2:$L$523,0)),IF($AE15=2019,INDEX(Semaines!$S$2:$S$523,MATCH(Tableau!FH15&amp;Tableau!FI15,Semaines!$K$2:$K$523&amp;Semaines!$L$2:$L$523,0)),IF($AE15=2020,INDEX(Semaines!$T$2:$T$523,MATCH(Tableau!FH15&amp;Tableau!FI15,Semaines!$K$2:$K$523&amp;Semaines!$L$2:$L$523,0)),IF($AE15=2021,INDEX(Semaines!$U$2:$U$523,MATCH(Tableau!FH15&amp;Tableau!FI15,Semaines!$K$2:$K$523&amp;Semaines!$L$2:$L$523,0)),IF($AE15=2022,INDEX(Semaines!$V$2:$V$523,MATCH(Tableau!FH15&amp;Tableau!FI15,Semaines!$K$2:$K$523&amp;Semaines!$L$2:$L$523,0)))))))))))))</f>
        <v/>
      </c>
      <c r="FK15" s="120" t="str">
        <f>IF(Tableau!$AE15="","",IF(Tableau!FI15="","",Tableau!$AE15))</f>
        <v/>
      </c>
      <c r="FM15" s="118" t="str">
        <f t="shared" ref="FM15:FM18" si="159">IF(FD15="",IF(FB15="","",FB15+1),FD15+1)</f>
        <v/>
      </c>
      <c r="FN15" s="119" t="str">
        <f t="shared" si="108"/>
        <v/>
      </c>
      <c r="FO15" s="121" t="str">
        <f t="array" ref="FO15">IF(OR(Tableau!FM15="",Tableau!FN15=""),"",IF($AE15=2013,INDEX(Semaines!$M$2:$M$523,MATCH(Tableau!FM15&amp;Tableau!FN15,Semaines!$K$2:$K$523&amp;Semaines!$L$2:$L$523,0)),IF($AE15=2014,INDEX(Semaines!$N$2:$N$523,MATCH(Tableau!FM15&amp;Tableau!FN15,Semaines!$K$2:$K$523&amp;Semaines!$L$2:$L$523,0)),IF($AE15=2015,INDEX(Semaines!$O$2:$O$523,MATCH(Tableau!FM15&amp;Tableau!FN15,Semaines!$K$2:$K$523&amp;Semaines!$L$2:$L$523,0)),IF($AE15=2016,INDEX(Semaines!$P$2:$P$523,MATCH(Tableau!FM15&amp;Tableau!FN15,Semaines!$K$2:$K$523&amp;Semaines!$L$2:$L$523,0)),IF($AE15=2017,INDEX(Semaines!$Q$2:$Q$523,MATCH(Tableau!FM15&amp;Tableau!FN15,Semaines!$K$2:$K$523&amp;Semaines!$L$2:$L$523,0)),IF($AE15=2018,INDEX(Semaines!$R$2:$R$523,MATCH(Tableau!FM15&amp;Tableau!FN15,Semaines!$K$2:$K$523&amp;Semaines!$L$2:$L$523,0)),IF($AE15=2019,INDEX(Semaines!$S$2:$S$523,MATCH(Tableau!FM15&amp;Tableau!FN15,Semaines!$K$2:$K$523&amp;Semaines!$L$2:$L$523,0)),IF($AE15=2020,INDEX(Semaines!$T$2:$T$523,MATCH(Tableau!FM15&amp;Tableau!FN15,Semaines!$K$2:$K$523&amp;Semaines!$L$2:$L$523,0)),IF($AE15=2021,INDEX(Semaines!$U$2:$U$523,MATCH(Tableau!FM15&amp;Tableau!FN15,Semaines!$K$2:$K$523&amp;Semaines!$L$2:$L$523,0)),IF($AE15=2022,INDEX(Semaines!$V$2:$V$523,MATCH(Tableau!FM15&amp;Tableau!FN15,Semaines!$K$2:$K$523&amp;Semaines!$L$2:$L$523,0)))))))))))))</f>
        <v/>
      </c>
      <c r="FP15" s="120" t="str">
        <f>IF(Tableau!$AE15="","",IF(Tableau!FN15="","",Tableau!$AE15))</f>
        <v/>
      </c>
      <c r="FQ15" s="118" t="str">
        <f t="shared" ref="FQ15:FQ18" si="160">IF(FO15="",IF(FM15="","",FM15+1),FO15+1)</f>
        <v/>
      </c>
      <c r="FR15" s="119" t="str">
        <f t="shared" si="109"/>
        <v/>
      </c>
      <c r="FS15" s="121" t="str">
        <f t="array" ref="FS15">IF(OR(Tableau!FQ15="",Tableau!FR15=""),"",IF($AE15=2013,INDEX(Semaines!$M$2:$M$523,MATCH(Tableau!FQ15&amp;Tableau!FR15,Semaines!$K$2:$K$523&amp;Semaines!$L$2:$L$523,0)),IF($AE15=2014,INDEX(Semaines!$N$2:$N$523,MATCH(Tableau!FQ15&amp;Tableau!FR15,Semaines!$K$2:$K$523&amp;Semaines!$L$2:$L$523,0)),IF($AE15=2015,INDEX(Semaines!$O$2:$O$523,MATCH(Tableau!FQ15&amp;Tableau!FR15,Semaines!$K$2:$K$523&amp;Semaines!$L$2:$L$523,0)),IF($AE15=2016,INDEX(Semaines!$P$2:$P$523,MATCH(Tableau!FQ15&amp;Tableau!FR15,Semaines!$K$2:$K$523&amp;Semaines!$L$2:$L$523,0)),IF($AE15=2017,INDEX(Semaines!$Q$2:$Q$523,MATCH(Tableau!FQ15&amp;Tableau!FR15,Semaines!$K$2:$K$523&amp;Semaines!$L$2:$L$523,0)),IF($AE15=2018,INDEX(Semaines!$R$2:$R$523,MATCH(Tableau!FQ15&amp;Tableau!FR15,Semaines!$K$2:$K$523&amp;Semaines!$L$2:$L$523,0)),IF($AE15=2019,INDEX(Semaines!$S$2:$S$523,MATCH(Tableau!FQ15&amp;Tableau!FR15,Semaines!$K$2:$K$523&amp;Semaines!$L$2:$L$523,0)),IF($AE15=2020,INDEX(Semaines!$T$2:$T$523,MATCH(Tableau!FQ15&amp;Tableau!FR15,Semaines!$K$2:$K$523&amp;Semaines!$L$2:$L$523,0)),IF($AE15=2021,INDEX(Semaines!$U$2:$U$523,MATCH(Tableau!FQ15&amp;Tableau!FR15,Semaines!$K$2:$K$523&amp;Semaines!$L$2:$L$523,0)),IF($AE15=2022,INDEX(Semaines!$V$2:$V$523,MATCH(Tableau!FQ15&amp;Tableau!FR15,Semaines!$K$2:$K$523&amp;Semaines!$L$2:$L$523,0)))))))))))))</f>
        <v/>
      </c>
      <c r="FT15" s="120" t="str">
        <f>IF(Tableau!$AE15="","",IF(Tableau!FR15="","",Tableau!$AE15))</f>
        <v/>
      </c>
      <c r="FU15" s="121" t="str">
        <f t="array" ref="FU15">IF(OR(Tableau!FS15="",Tableau!FT15=""),"",IF($AE15=2013,INDEX(Semaines!$M$2:$M$523,MATCH(Tableau!FS15&amp;Tableau!FT15,Semaines!$K$2:$K$523&amp;Semaines!$L$2:$L$523,0)),IF($AE15=2014,INDEX(Semaines!$N$2:$N$523,MATCH(Tableau!FS15&amp;Tableau!FT15,Semaines!$K$2:$K$523&amp;Semaines!$L$2:$L$523,0)),IF($AE15=2015,INDEX(Semaines!$O$2:$O$523,MATCH(Tableau!FS15&amp;Tableau!FT15,Semaines!$K$2:$K$523&amp;Semaines!$L$2:$L$523,0)),IF($AE15=2016,INDEX(Semaines!$P$2:$P$523,MATCH(Tableau!FS15&amp;Tableau!FT15,Semaines!$K$2:$K$523&amp;Semaines!$L$2:$L$523,0)),IF($AE15=2017,INDEX(Semaines!$Q$2:$Q$523,MATCH(Tableau!FS15&amp;Tableau!FT15,Semaines!$K$2:$K$523&amp;Semaines!$L$2:$L$523,0)),IF($AE15=2018,INDEX(Semaines!$R$2:$R$523,MATCH(Tableau!FS15&amp;Tableau!FT15,Semaines!$K$2:$K$523&amp;Semaines!$L$2:$L$523,0)),IF($AE15=2019,INDEX(Semaines!$S$2:$S$523,MATCH(Tableau!FS15&amp;Tableau!FT15,Semaines!$K$2:$K$523&amp;Semaines!$L$2:$L$523,0)),IF($AE15=2020,INDEX(Semaines!$T$2:$T$523,MATCH(Tableau!FS15&amp;Tableau!FT15,Semaines!$K$2:$K$523&amp;Semaines!$L$2:$L$523,0)),IF($AE15=2021,INDEX(Semaines!$U$2:$U$523,MATCH(Tableau!FS15&amp;Tableau!FT15,Semaines!$K$2:$K$523&amp;Semaines!$L$2:$L$523,0)),IF($AE15=2022,INDEX(Semaines!$V$2:$V$523,MATCH(Tableau!FS15&amp;Tableau!FT15,Semaines!$K$2:$K$523&amp;Semaines!$L$2:$L$523,0)))))))))))))</f>
        <v/>
      </c>
      <c r="FV15" s="120" t="str">
        <f>IF(Tableau!$AE15="","",IF(Tableau!FT15="","",Tableau!$AE15))</f>
        <v/>
      </c>
      <c r="FW15" s="118" t="str">
        <f t="shared" ref="FW15:FW18" si="161">IF(FO15="",IF(FM15="","",FM15+3),FO15+3)</f>
        <v/>
      </c>
      <c r="FX15" s="119" t="str">
        <f t="shared" si="110"/>
        <v/>
      </c>
      <c r="FY15" s="121" t="str">
        <f t="array" ref="FY15">IF(OR(Tableau!FW15="",Tableau!FX15=""),"",IF($AE15=2013,INDEX(Semaines!$M$2:$M$523,MATCH(Tableau!FW15&amp;Tableau!FX15,Semaines!$K$2:$K$523&amp;Semaines!$L$2:$L$523,0)),IF($AE15=2014,INDEX(Semaines!$N$2:$N$523,MATCH(Tableau!FW15&amp;Tableau!FX15,Semaines!$K$2:$K$523&amp;Semaines!$L$2:$L$523,0)),IF($AE15=2015,INDEX(Semaines!$O$2:$O$523,MATCH(Tableau!FW15&amp;Tableau!FX15,Semaines!$K$2:$K$523&amp;Semaines!$L$2:$L$523,0)),IF($AE15=2016,INDEX(Semaines!$P$2:$P$523,MATCH(Tableau!FW15&amp;Tableau!FX15,Semaines!$K$2:$K$523&amp;Semaines!$L$2:$L$523,0)),IF($AE15=2017,INDEX(Semaines!$Q$2:$Q$523,MATCH(Tableau!FW15&amp;Tableau!FX15,Semaines!$K$2:$K$523&amp;Semaines!$L$2:$L$523,0)),IF($AE15=2018,INDEX(Semaines!$R$2:$R$523,MATCH(Tableau!FW15&amp;Tableau!FX15,Semaines!$K$2:$K$523&amp;Semaines!$L$2:$L$523,0)),IF($AE15=2019,INDEX(Semaines!$S$2:$S$523,MATCH(Tableau!FW15&amp;Tableau!FX15,Semaines!$K$2:$K$523&amp;Semaines!$L$2:$L$523,0)),IF($AE15=2020,INDEX(Semaines!$T$2:$T$523,MATCH(Tableau!FW15&amp;Tableau!FX15,Semaines!$K$2:$K$523&amp;Semaines!$L$2:$L$523,0)),IF($AE15=2021,INDEX(Semaines!$U$2:$U$523,MATCH(Tableau!FW15&amp;Tableau!FX15,Semaines!$K$2:$K$523&amp;Semaines!$L$2:$L$523,0)),IF($AE15=2022,INDEX(Semaines!$V$2:$V$523,MATCH(Tableau!FW15&amp;Tableau!FX15,Semaines!$K$2:$K$523&amp;Semaines!$L$2:$L$523,0)))))))))))))</f>
        <v/>
      </c>
      <c r="FZ15" s="120" t="str">
        <f>IF(Tableau!$AE15="","",IF(Tableau!FX15="","",Tableau!$AE15))</f>
        <v/>
      </c>
      <c r="GA15" s="118" t="str">
        <f t="shared" ref="GA15:GA18" si="162">IF(FY15="",IF(FW15="","",FW15+1),FY15+1)</f>
        <v/>
      </c>
      <c r="GB15" s="119" t="str">
        <f t="shared" si="111"/>
        <v/>
      </c>
      <c r="GC15" s="121" t="str">
        <f t="array" ref="GC15">IF(OR(Tableau!GA15="",Tableau!GB15=""),"",IF($AE15=2013,INDEX(Semaines!$M$2:$M$523,MATCH(Tableau!GA15&amp;Tableau!GB15,Semaines!$K$2:$K$523&amp;Semaines!$L$2:$L$523,0)),IF($AE15=2014,INDEX(Semaines!$N$2:$N$523,MATCH(Tableau!GA15&amp;Tableau!GB15,Semaines!$K$2:$K$523&amp;Semaines!$L$2:$L$523,0)),IF($AE15=2015,INDEX(Semaines!$O$2:$O$523,MATCH(Tableau!GA15&amp;Tableau!GB15,Semaines!$K$2:$K$523&amp;Semaines!$L$2:$L$523,0)),IF($AE15=2016,INDEX(Semaines!$P$2:$P$523,MATCH(Tableau!GA15&amp;Tableau!GB15,Semaines!$K$2:$K$523&amp;Semaines!$L$2:$L$523,0)),IF($AE15=2017,INDEX(Semaines!$Q$2:$Q$523,MATCH(Tableau!GA15&amp;Tableau!GB15,Semaines!$K$2:$K$523&amp;Semaines!$L$2:$L$523,0)),IF($AE15=2018,INDEX(Semaines!$R$2:$R$523,MATCH(Tableau!GA15&amp;Tableau!GB15,Semaines!$K$2:$K$523&amp;Semaines!$L$2:$L$523,0)),IF($AE15=2019,INDEX(Semaines!$S$2:$S$523,MATCH(Tableau!GA15&amp;Tableau!GB15,Semaines!$K$2:$K$523&amp;Semaines!$L$2:$L$523,0)),IF($AE15=2020,INDEX(Semaines!$T$2:$T$523,MATCH(Tableau!GA15&amp;Tableau!GB15,Semaines!$K$2:$K$523&amp;Semaines!$L$2:$L$523,0)),IF($AE15=2021,INDEX(Semaines!$U$2:$U$523,MATCH(Tableau!GA15&amp;Tableau!GB15,Semaines!$K$2:$K$523&amp;Semaines!$L$2:$L$523,0)),IF($AE15=2022,INDEX(Semaines!$V$2:$V$523,MATCH(Tableau!GA15&amp;Tableau!GB15,Semaines!$K$2:$K$523&amp;Semaines!$L$2:$L$523,0)))))))))))))</f>
        <v/>
      </c>
      <c r="GD15" s="120" t="str">
        <f>IF(Tableau!$AE15="","",IF(Tableau!GB15="","",Tableau!$AE15))</f>
        <v/>
      </c>
      <c r="GE15" s="118" t="str">
        <f t="shared" ref="GE15:GE18" si="163">IF(GC15="",IF(GA15="","",GA15),GC15)</f>
        <v/>
      </c>
      <c r="GF15" s="119" t="str">
        <f t="shared" si="112"/>
        <v/>
      </c>
      <c r="GG15" s="121" t="str">
        <f t="array" ref="GG15">IF(OR(Tableau!GE15="",Tableau!GF15=""),"",IF($AE15=2013,INDEX(Semaines!$M$2:$M$523,MATCH(Tableau!GE15&amp;Tableau!GF15,Semaines!$K$2:$K$523&amp;Semaines!$L$2:$L$523,0)),IF($AE15=2014,INDEX(Semaines!$N$2:$N$523,MATCH(Tableau!GE15&amp;Tableau!GF15,Semaines!$K$2:$K$523&amp;Semaines!$L$2:$L$523,0)),IF($AE15=2015,INDEX(Semaines!$O$2:$O$523,MATCH(Tableau!GE15&amp;Tableau!GF15,Semaines!$K$2:$K$523&amp;Semaines!$L$2:$L$523,0)),IF($AE15=2016,INDEX(Semaines!$P$2:$P$523,MATCH(Tableau!GE15&amp;Tableau!GF15,Semaines!$K$2:$K$523&amp;Semaines!$L$2:$L$523,0)),IF($AE15=2017,INDEX(Semaines!$Q$2:$Q$523,MATCH(Tableau!GE15&amp;Tableau!GF15,Semaines!$K$2:$K$523&amp;Semaines!$L$2:$L$523,0)),IF($AE15=2018,INDEX(Semaines!$R$2:$R$523,MATCH(Tableau!GE15&amp;Tableau!GF15,Semaines!$K$2:$K$523&amp;Semaines!$L$2:$L$523,0)),IF($AE15=2019,INDEX(Semaines!$S$2:$S$523,MATCH(Tableau!GE15&amp;Tableau!GF15,Semaines!$K$2:$K$523&amp;Semaines!$L$2:$L$523,0)),IF($AE15=2020,INDEX(Semaines!$T$2:$T$523,MATCH(Tableau!GE15&amp;Tableau!GF15,Semaines!$K$2:$K$523&amp;Semaines!$L$2:$L$523,0)),IF($AE15=2021,INDEX(Semaines!$U$2:$U$523,MATCH(Tableau!GE15&amp;Tableau!GF15,Semaines!$K$2:$K$523&amp;Semaines!$L$2:$L$523,0)),IF($AE15=2022,INDEX(Semaines!$V$2:$V$523,MATCH(Tableau!GE15&amp;Tableau!GF15,Semaines!$K$2:$K$523&amp;Semaines!$L$2:$L$523,0)))))))))))))</f>
        <v/>
      </c>
      <c r="GH15" s="120" t="str">
        <f>IF(Tableau!$AE15="","",IF(Tableau!GF15="","",Tableau!$AE15))</f>
        <v/>
      </c>
      <c r="GJ15" s="118" t="str">
        <f t="shared" ref="GJ15:GJ18" si="164">IF(GC15="",IF(GA15="","",GA15+1),GC15+1)</f>
        <v/>
      </c>
      <c r="GK15" s="119" t="str">
        <f t="shared" si="113"/>
        <v/>
      </c>
      <c r="GL15" s="121" t="str">
        <f t="array" ref="GL15">IF(OR(Tableau!GJ15="",Tableau!GK15=""),"",IF($AE15=2013,INDEX(Semaines!$M$2:$M$523,MATCH(Tableau!GJ15&amp;Tableau!GK15,Semaines!$K$2:$K$523&amp;Semaines!$L$2:$L$523,0)),IF($AE15=2014,INDEX(Semaines!$N$2:$N$523,MATCH(Tableau!GJ15&amp;Tableau!GK15,Semaines!$K$2:$K$523&amp;Semaines!$L$2:$L$523,0)),IF($AE15=2015,INDEX(Semaines!$O$2:$O$523,MATCH(Tableau!GJ15&amp;Tableau!GK15,Semaines!$K$2:$K$523&amp;Semaines!$L$2:$L$523,0)),IF($AE15=2016,INDEX(Semaines!$P$2:$P$523,MATCH(Tableau!GJ15&amp;Tableau!GK15,Semaines!$K$2:$K$523&amp;Semaines!$L$2:$L$523,0)),IF($AE15=2017,INDEX(Semaines!$Q$2:$Q$523,MATCH(Tableau!GJ15&amp;Tableau!GK15,Semaines!$K$2:$K$523&amp;Semaines!$L$2:$L$523,0)),IF($AE15=2018,INDEX(Semaines!$R$2:$R$523,MATCH(Tableau!GJ15&amp;Tableau!GK15,Semaines!$K$2:$K$523&amp;Semaines!$L$2:$L$523,0)),IF($AE15=2019,INDEX(Semaines!$S$2:$S$523,MATCH(Tableau!GJ15&amp;Tableau!GK15,Semaines!$K$2:$K$523&amp;Semaines!$L$2:$L$523,0)),IF($AE15=2020,INDEX(Semaines!$T$2:$T$523,MATCH(Tableau!GJ15&amp;Tableau!GK15,Semaines!$K$2:$K$523&amp;Semaines!$L$2:$L$523,0)),IF($AE15=2021,INDEX(Semaines!$U$2:$U$523,MATCH(Tableau!GJ15&amp;Tableau!GK15,Semaines!$K$2:$K$523&amp;Semaines!$L$2:$L$523,0)),IF($AE15=2022,INDEX(Semaines!$V$2:$V$523,MATCH(Tableau!GJ15&amp;Tableau!GK15,Semaines!$K$2:$K$523&amp;Semaines!$L$2:$L$523,0)))))))))))))</f>
        <v/>
      </c>
      <c r="GM15" s="120" t="str">
        <f>IF(Tableau!$AE15="","",IF(Tableau!GK15="","",Tableau!$AE15))</f>
        <v/>
      </c>
      <c r="GN15" s="118" t="str">
        <f t="shared" ref="GN15:GN18" si="165">IF(GL15="",IF(GJ15="","",GJ15+1),GL15+1)</f>
        <v/>
      </c>
      <c r="GO15" s="119" t="str">
        <f t="shared" si="114"/>
        <v/>
      </c>
      <c r="GP15" s="121" t="str">
        <f t="array" ref="GP15">IF(OR(Tableau!GN15="",Tableau!GO15=""),"",IF($AE15=2013,INDEX(Semaines!$M$2:$M$523,MATCH(Tableau!GN15&amp;Tableau!GO15,Semaines!$K$2:$K$523&amp;Semaines!$L$2:$L$523,0)),IF($AE15=2014,INDEX(Semaines!$N$2:$N$523,MATCH(Tableau!GN15&amp;Tableau!GO15,Semaines!$K$2:$K$523&amp;Semaines!$L$2:$L$523,0)),IF($AE15=2015,INDEX(Semaines!$O$2:$O$523,MATCH(Tableau!GN15&amp;Tableau!GO15,Semaines!$K$2:$K$523&amp;Semaines!$L$2:$L$523,0)),IF($AE15=2016,INDEX(Semaines!$P$2:$P$523,MATCH(Tableau!GN15&amp;Tableau!GO15,Semaines!$K$2:$K$523&amp;Semaines!$L$2:$L$523,0)),IF($AE15=2017,INDEX(Semaines!$Q$2:$Q$523,MATCH(Tableau!GN15&amp;Tableau!GO15,Semaines!$K$2:$K$523&amp;Semaines!$L$2:$L$523,0)),IF($AE15=2018,INDEX(Semaines!$R$2:$R$523,MATCH(Tableau!GN15&amp;Tableau!GO15,Semaines!$K$2:$K$523&amp;Semaines!$L$2:$L$523,0)),IF($AE15=2019,INDEX(Semaines!$S$2:$S$523,MATCH(Tableau!GN15&amp;Tableau!GO15,Semaines!$K$2:$K$523&amp;Semaines!$L$2:$L$523,0)),IF($AE15=2020,INDEX(Semaines!$T$2:$T$523,MATCH(Tableau!GN15&amp;Tableau!GO15,Semaines!$K$2:$K$523&amp;Semaines!$L$2:$L$523,0)),IF($AE15=2021,INDEX(Semaines!$U$2:$U$523,MATCH(Tableau!GN15&amp;Tableau!GO15,Semaines!$K$2:$K$523&amp;Semaines!$L$2:$L$523,0)),IF($AE15=2022,INDEX(Semaines!$V$2:$V$523,MATCH(Tableau!GN15&amp;Tableau!GO15,Semaines!$K$2:$K$523&amp;Semaines!$L$2:$L$523,0)))))))))))))</f>
        <v/>
      </c>
      <c r="GQ15" s="120" t="str">
        <f>IF(Tableau!$AE15="","",IF(Tableau!GO15="","",Tableau!$AE15))</f>
        <v/>
      </c>
      <c r="GR15" s="112"/>
      <c r="GS15" s="114"/>
      <c r="GT15" s="114"/>
      <c r="GU15" s="107"/>
      <c r="GV15" s="114"/>
      <c r="GW15" s="107"/>
      <c r="GX15" s="118" t="str">
        <f t="shared" ref="GX15:GX18" si="166">IF(GL15="",IF(GJ15="","",GJ15+2),GL15+2)</f>
        <v/>
      </c>
      <c r="GY15" s="119" t="str">
        <f t="shared" si="115"/>
        <v/>
      </c>
      <c r="GZ15" s="121" t="str">
        <f t="array" ref="GZ15">IF(OR(Tableau!GX15="",Tableau!GY15=""),"",IF($AE15=2013,INDEX(Semaines!$M$2:$M$523,MATCH(Tableau!GX15&amp;Tableau!GY15,Semaines!$K$2:$K$523&amp;Semaines!$L$2:$L$523,0)),IF($AE15=2014,INDEX(Semaines!$N$2:$N$523,MATCH(Tableau!GX15&amp;Tableau!GY15,Semaines!$K$2:$K$523&amp;Semaines!$L$2:$L$523,0)),IF($AE15=2015,INDEX(Semaines!$O$2:$O$523,MATCH(Tableau!GX15&amp;Tableau!GY15,Semaines!$K$2:$K$523&amp;Semaines!$L$2:$L$523,0)),IF($AE15=2016,INDEX(Semaines!$P$2:$P$523,MATCH(Tableau!GX15&amp;Tableau!GY15,Semaines!$K$2:$K$523&amp;Semaines!$L$2:$L$523,0)),IF($AE15=2017,INDEX(Semaines!$Q$2:$Q$523,MATCH(Tableau!GX15&amp;Tableau!GY15,Semaines!$K$2:$K$523&amp;Semaines!$L$2:$L$523,0)),IF($AE15=2018,INDEX(Semaines!$R$2:$R$523,MATCH(Tableau!GX15&amp;Tableau!GY15,Semaines!$K$2:$K$523&amp;Semaines!$L$2:$L$523,0)),IF($AE15=2019,INDEX(Semaines!$S$2:$S$523,MATCH(Tableau!GX15&amp;Tableau!GY15,Semaines!$K$2:$K$523&amp;Semaines!$L$2:$L$523,0)),IF($AE15=2020,INDEX(Semaines!$T$2:$T$523,MATCH(Tableau!GX15&amp;Tableau!GY15,Semaines!$K$2:$K$523&amp;Semaines!$L$2:$L$523,0)),IF($AE15=2021,INDEX(Semaines!$U$2:$U$523,MATCH(Tableau!GX15&amp;Tableau!GY15,Semaines!$K$2:$K$523&amp;Semaines!$L$2:$L$523,0)),IF($AE15=2022,INDEX(Semaines!$V$2:$V$523,MATCH(Tableau!GX15&amp;Tableau!GY15,Semaines!$K$2:$K$523&amp;Semaines!$L$2:$L$523,0)))))))))))))</f>
        <v/>
      </c>
      <c r="HA15" s="120" t="str">
        <f>IF(Tableau!$AE15="","",IF(Tableau!GY15="","",Tableau!$AE15))</f>
        <v/>
      </c>
      <c r="HC15" s="100"/>
      <c r="HD15" s="101"/>
      <c r="HE15" s="111"/>
      <c r="HF15" s="107"/>
      <c r="HH15" s="118" t="str">
        <f t="shared" ref="HH15:HH18" si="167">IF(GL15="",IF(GJ15="","",GJ15+3),GL15+3)</f>
        <v/>
      </c>
      <c r="HI15" s="119" t="str">
        <f t="shared" si="116"/>
        <v/>
      </c>
      <c r="HJ15" s="121" t="str">
        <f t="array" ref="HJ15">IF(OR(Tableau!HH15="",Tableau!HI15=""),"",IF($AE15=2013,INDEX(Semaines!$M$2:$M$523,MATCH(Tableau!HH15&amp;Tableau!HI15,Semaines!$K$2:$K$523&amp;Semaines!$L$2:$L$523,0)),IF($AE15=2014,INDEX(Semaines!$N$2:$N$523,MATCH(Tableau!HH15&amp;Tableau!HI15,Semaines!$K$2:$K$523&amp;Semaines!$L$2:$L$523,0)),IF($AE15=2015,INDEX(Semaines!$O$2:$O$523,MATCH(Tableau!HH15&amp;Tableau!HI15,Semaines!$K$2:$K$523&amp;Semaines!$L$2:$L$523,0)),IF($AE15=2016,INDEX(Semaines!$P$2:$P$523,MATCH(Tableau!HH15&amp;Tableau!HI15,Semaines!$K$2:$K$523&amp;Semaines!$L$2:$L$523,0)),IF($AE15=2017,INDEX(Semaines!$Q$2:$Q$523,MATCH(Tableau!HH15&amp;Tableau!HI15,Semaines!$K$2:$K$523&amp;Semaines!$L$2:$L$523,0)),IF($AE15=2018,INDEX(Semaines!$R$2:$R$523,MATCH(Tableau!HH15&amp;Tableau!HI15,Semaines!$K$2:$K$523&amp;Semaines!$L$2:$L$523,0)),IF($AE15=2019,INDEX(Semaines!$S$2:$S$523,MATCH(Tableau!HH15&amp;Tableau!HI15,Semaines!$K$2:$K$523&amp;Semaines!$L$2:$L$523,0)),IF($AE15=2020,INDEX(Semaines!$T$2:$T$523,MATCH(Tableau!HH15&amp;Tableau!HI15,Semaines!$K$2:$K$523&amp;Semaines!$L$2:$L$523,0)),IF($AE15=2021,INDEX(Semaines!$U$2:$U$523,MATCH(Tableau!HH15&amp;Tableau!HI15,Semaines!$K$2:$K$523&amp;Semaines!$L$2:$L$523,0)),IF($AE15=2022,INDEX(Semaines!$V$2:$V$523,MATCH(Tableau!HH15&amp;Tableau!HI15,Semaines!$K$2:$K$523&amp;Semaines!$L$2:$L$523,0)))))))))))))</f>
        <v/>
      </c>
      <c r="HK15" s="120" t="str">
        <f>IF(Tableau!$AE15="","",IF(Tableau!HI15="","",Tableau!$AE15))</f>
        <v/>
      </c>
      <c r="HL15" s="121" t="str">
        <f t="array" ref="HL15">IF(OR(Tableau!HJ15="",Tableau!HK15=""),"",IF($AE15=2013,INDEX(Semaines!$M$2:$M$523,MATCH(Tableau!HJ15&amp;Tableau!HK15,Semaines!$K$2:$K$523&amp;Semaines!$L$2:$L$523,0)),IF($AE15=2014,INDEX(Semaines!$N$2:$N$523,MATCH(Tableau!HJ15&amp;Tableau!HK15,Semaines!$K$2:$K$523&amp;Semaines!$L$2:$L$523,0)),IF($AE15=2015,INDEX(Semaines!$O$2:$O$523,MATCH(Tableau!HJ15&amp;Tableau!HK15,Semaines!$K$2:$K$523&amp;Semaines!$L$2:$L$523,0)),IF($AE15=2016,INDEX(Semaines!$P$2:$P$523,MATCH(Tableau!HJ15&amp;Tableau!HK15,Semaines!$K$2:$K$523&amp;Semaines!$L$2:$L$523,0)),IF($AE15=2017,INDEX(Semaines!$Q$2:$Q$523,MATCH(Tableau!HJ15&amp;Tableau!HK15,Semaines!$K$2:$K$523&amp;Semaines!$L$2:$L$523,0)),IF($AE15=2018,INDEX(Semaines!$R$2:$R$523,MATCH(Tableau!HJ15&amp;Tableau!HK15,Semaines!$K$2:$K$523&amp;Semaines!$L$2:$L$523,0)),IF($AE15=2019,INDEX(Semaines!$S$2:$S$523,MATCH(Tableau!HJ15&amp;Tableau!HK15,Semaines!$K$2:$K$523&amp;Semaines!$L$2:$L$523,0)),IF($AE15=2020,INDEX(Semaines!$T$2:$T$523,MATCH(Tableau!HJ15&amp;Tableau!HK15,Semaines!$K$2:$K$523&amp;Semaines!$L$2:$L$523,0)),IF($AE15=2021,INDEX(Semaines!$U$2:$U$523,MATCH(Tableau!HJ15&amp;Tableau!HK15,Semaines!$K$2:$K$523&amp;Semaines!$L$2:$L$523,0)),IF($AE15=2022,INDEX(Semaines!$V$2:$V$523,MATCH(Tableau!HJ15&amp;Tableau!HK15,Semaines!$K$2:$K$523&amp;Semaines!$L$2:$L$523,0)))))))))))))</f>
        <v/>
      </c>
      <c r="HM15" s="120" t="str">
        <f>IF(Tableau!$AE15="","",IF(Tableau!HK15="","",Tableau!$AE15))</f>
        <v/>
      </c>
      <c r="HN15" s="118" t="str">
        <f t="shared" ref="HN15:HN18" si="168">IF(HJ15="",IF(HH15="","",HH15+1),HJ15+1)</f>
        <v/>
      </c>
      <c r="HO15" s="119" t="str">
        <f t="shared" si="117"/>
        <v/>
      </c>
      <c r="HP15" s="121" t="str">
        <f t="array" ref="HP15">IF(OR(Tableau!HN15="",Tableau!HO15=""),"",IF($AE15=2013,INDEX(Semaines!$M$2:$M$523,MATCH(Tableau!HN15&amp;Tableau!HO15,Semaines!$K$2:$K$523&amp;Semaines!$L$2:$L$523,0)),IF($AE15=2014,INDEX(Semaines!$N$2:$N$523,MATCH(Tableau!HN15&amp;Tableau!HO15,Semaines!$K$2:$K$523&amp;Semaines!$L$2:$L$523,0)),IF($AE15=2015,INDEX(Semaines!$O$2:$O$523,MATCH(Tableau!HN15&amp;Tableau!HO15,Semaines!$K$2:$K$523&amp;Semaines!$L$2:$L$523,0)),IF($AE15=2016,INDEX(Semaines!$P$2:$P$523,MATCH(Tableau!HN15&amp;Tableau!HO15,Semaines!$K$2:$K$523&amp;Semaines!$L$2:$L$523,0)),IF($AE15=2017,INDEX(Semaines!$Q$2:$Q$523,MATCH(Tableau!HN15&amp;Tableau!HO15,Semaines!$K$2:$K$523&amp;Semaines!$L$2:$L$523,0)),IF($AE15=2018,INDEX(Semaines!$R$2:$R$523,MATCH(Tableau!HN15&amp;Tableau!HO15,Semaines!$K$2:$K$523&amp;Semaines!$L$2:$L$523,0)),IF($AE15=2019,INDEX(Semaines!$S$2:$S$523,MATCH(Tableau!HN15&amp;Tableau!HO15,Semaines!$K$2:$K$523&amp;Semaines!$L$2:$L$523,0)),IF($AE15=2020,INDEX(Semaines!$T$2:$T$523,MATCH(Tableau!HN15&amp;Tableau!HO15,Semaines!$K$2:$K$523&amp;Semaines!$L$2:$L$523,0)),IF($AE15=2021,INDEX(Semaines!$U$2:$U$523,MATCH(Tableau!HN15&amp;Tableau!HO15,Semaines!$K$2:$K$523&amp;Semaines!$L$2:$L$523,0)),IF($AE15=2022,INDEX(Semaines!$V$2:$V$523,MATCH(Tableau!HN15&amp;Tableau!HO15,Semaines!$K$2:$K$523&amp;Semaines!$L$2:$L$523,0)))))))))))))</f>
        <v/>
      </c>
      <c r="HQ15" s="120" t="str">
        <f>IF(Tableau!$AE15="","",IF(Tableau!HO15="","",Tableau!$AE15))</f>
        <v/>
      </c>
      <c r="HR15" s="112"/>
      <c r="HS15" s="114"/>
      <c r="HT15" s="114"/>
      <c r="HU15" s="107"/>
      <c r="HV15" s="115"/>
      <c r="HW15" s="99"/>
      <c r="HX15" s="99"/>
      <c r="HY15" s="99"/>
      <c r="HZ15" s="99"/>
      <c r="IA15" s="118" t="str">
        <f t="shared" ref="IA15:IA18" si="169">IF(HP15="",IF(HN15="","",HN15+1),HP15+1)</f>
        <v/>
      </c>
      <c r="IB15" s="119" t="str">
        <f t="shared" si="118"/>
        <v/>
      </c>
      <c r="IC15" s="121" t="str">
        <f t="array" ref="IC15">IF(OR(Tableau!IA15="",Tableau!IB15=""),"",IF($AE15=2013,INDEX(Semaines!$M$2:$M$523,MATCH(Tableau!IA15&amp;Tableau!IB15,Semaines!$K$2:$K$523&amp;Semaines!$L$2:$L$523,0)),IF($AE15=2014,INDEX(Semaines!$N$2:$N$523,MATCH(Tableau!IA15&amp;Tableau!IB15,Semaines!$K$2:$K$523&amp;Semaines!$L$2:$L$523,0)),IF($AE15=2015,INDEX(Semaines!$O$2:$O$523,MATCH(Tableau!IA15&amp;Tableau!IB15,Semaines!$K$2:$K$523&amp;Semaines!$L$2:$L$523,0)),IF($AE15=2016,INDEX(Semaines!$P$2:$P$523,MATCH(Tableau!IA15&amp;Tableau!IB15,Semaines!$K$2:$K$523&amp;Semaines!$L$2:$L$523,0)),IF($AE15=2017,INDEX(Semaines!$Q$2:$Q$523,MATCH(Tableau!IA15&amp;Tableau!IB15,Semaines!$K$2:$K$523&amp;Semaines!$L$2:$L$523,0)),IF($AE15=2018,INDEX(Semaines!$R$2:$R$523,MATCH(Tableau!IA15&amp;Tableau!IB15,Semaines!$K$2:$K$523&amp;Semaines!$L$2:$L$523,0)),IF($AE15=2019,INDEX(Semaines!$S$2:$S$523,MATCH(Tableau!IA15&amp;Tableau!IB15,Semaines!$K$2:$K$523&amp;Semaines!$L$2:$L$523,0)),IF($AE15=2020,INDEX(Semaines!$T$2:$T$523,MATCH(Tableau!IA15&amp;Tableau!IB15,Semaines!$K$2:$K$523&amp;Semaines!$L$2:$L$523,0)),IF($AE15=2021,INDEX(Semaines!$U$2:$U$523,MATCH(Tableau!IA15&amp;Tableau!IB15,Semaines!$K$2:$K$523&amp;Semaines!$L$2:$L$523,0)),IF($AE15=2022,INDEX(Semaines!$V$2:$V$523,MATCH(Tableau!IA15&amp;Tableau!IB15,Semaines!$K$2:$K$523&amp;Semaines!$L$2:$L$523,0)))))))))))))</f>
        <v/>
      </c>
      <c r="ID15" s="120" t="str">
        <f>IF(Tableau!$AE15="","",IF(Tableau!IB15="","",Tableau!$AE15))</f>
        <v/>
      </c>
      <c r="IE15" s="118" t="str">
        <f t="shared" ref="IE15:IE18" si="170">IF(HP15="",IF(HN15="","",HN15+1),HP15+1)</f>
        <v/>
      </c>
      <c r="IF15" s="119" t="str">
        <f t="shared" si="119"/>
        <v/>
      </c>
      <c r="IG15" s="121" t="str">
        <f t="array" ref="IG15">IF(OR(Tableau!IE15="",Tableau!IF15=""),"",IF($AE15=2013,INDEX(Semaines!$M$2:$M$523,MATCH(Tableau!IE15&amp;Tableau!IF15,Semaines!$K$2:$K$523&amp;Semaines!$L$2:$L$523,0)),IF($AE15=2014,INDEX(Semaines!$N$2:$N$523,MATCH(Tableau!IE15&amp;Tableau!IF15,Semaines!$K$2:$K$523&amp;Semaines!$L$2:$L$523,0)),IF($AE15=2015,INDEX(Semaines!$O$2:$O$523,MATCH(Tableau!IE15&amp;Tableau!IF15,Semaines!$K$2:$K$523&amp;Semaines!$L$2:$L$523,0)),IF($AE15=2016,INDEX(Semaines!$P$2:$P$523,MATCH(Tableau!IE15&amp;Tableau!IF15,Semaines!$K$2:$K$523&amp;Semaines!$L$2:$L$523,0)),IF($AE15=2017,INDEX(Semaines!$Q$2:$Q$523,MATCH(Tableau!IE15&amp;Tableau!IF15,Semaines!$K$2:$K$523&amp;Semaines!$L$2:$L$523,0)),IF($AE15=2018,INDEX(Semaines!$R$2:$R$523,MATCH(Tableau!IE15&amp;Tableau!IF15,Semaines!$K$2:$K$523&amp;Semaines!$L$2:$L$523,0)),IF($AE15=2019,INDEX(Semaines!$S$2:$S$523,MATCH(Tableau!IE15&amp;Tableau!IF15,Semaines!$K$2:$K$523&amp;Semaines!$L$2:$L$523,0)),IF($AE15=2020,INDEX(Semaines!$T$2:$T$523,MATCH(Tableau!IE15&amp;Tableau!IF15,Semaines!$K$2:$K$523&amp;Semaines!$L$2:$L$523,0)),IF($AE15=2021,INDEX(Semaines!$U$2:$U$523,MATCH(Tableau!IE15&amp;Tableau!IF15,Semaines!$K$2:$K$523&amp;Semaines!$L$2:$L$523,0)),IF($AE15=2022,INDEX(Semaines!$V$2:$V$523,MATCH(Tableau!IE15&amp;Tableau!IF15,Semaines!$K$2:$K$523&amp;Semaines!$L$2:$L$523,0)))))))))))))</f>
        <v/>
      </c>
      <c r="IH15" s="120" t="str">
        <f>IF(Tableau!$AE15="","",IF(Tableau!IF15="","",Tableau!$AE15))</f>
        <v/>
      </c>
      <c r="II15" s="130" t="str">
        <f>IF(Import!AY5=0,"",Import!AY5)</f>
        <v/>
      </c>
      <c r="IJ15" s="118" t="str">
        <f t="shared" ref="IJ15:IJ18" si="171">IF(II15="",IF(IG15="",IF(IE15="","",IE15+1),IG15+1),_xlfn.ISOWEEKNUM(II15))</f>
        <v/>
      </c>
      <c r="IK15" s="119" t="str">
        <f t="shared" ref="IK15:IK18" si="172">IF(II15="",IF(IH15="",IF(IF15="","",IF15),IH15),(IF(AND(MONTH(II15)=12,_xlfn.ISOWEEKNUM(II15)=1),YEAR(II15)+1,YEAR(II15))))</f>
        <v/>
      </c>
      <c r="IL15" s="121" t="str">
        <f>IF(Tableau!IJ15="","",Tableau!IJ15)</f>
        <v/>
      </c>
      <c r="IM15" s="120" t="str">
        <f>IF(Tableau!IK15="","",Tableau!IK15)</f>
        <v/>
      </c>
      <c r="IO15" s="118" t="str">
        <f t="shared" ref="IO15:IO18" si="173">IF(IG15="",IF(IE15="","",IE15+1),IG15+1)</f>
        <v/>
      </c>
      <c r="IP15" s="119" t="str">
        <f t="shared" ref="IP15" si="174">$AE15</f>
        <v/>
      </c>
      <c r="IQ15" s="121" t="str">
        <f t="array" ref="IQ15">IF(OR(Tableau!IO15="",Tableau!IP15=""),"",IF($AE15=2013,INDEX(Semaines!$M$2:$M$523,MATCH(Tableau!IO15&amp;Tableau!IP15,Semaines!$K$2:$K$523&amp;Semaines!$L$2:$L$523,0)),IF($AE15=2014,INDEX(Semaines!$N$2:$N$523,MATCH(Tableau!IO15&amp;Tableau!IP15,Semaines!$K$2:$K$523&amp;Semaines!$L$2:$L$523,0)),IF($AE15=2015,INDEX(Semaines!$O$2:$O$523,MATCH(Tableau!IO15&amp;Tableau!IP15,Semaines!$K$2:$K$523&amp;Semaines!$L$2:$L$523,0)),IF($AE15=2016,INDEX(Semaines!$P$2:$P$523,MATCH(Tableau!IO15&amp;Tableau!IP15,Semaines!$K$2:$K$523&amp;Semaines!$L$2:$L$523,0)),IF($AE15=2017,INDEX(Semaines!$Q$2:$Q$523,MATCH(Tableau!IO15&amp;Tableau!IP15,Semaines!$K$2:$K$523&amp;Semaines!$L$2:$L$523,0)),IF($AE15=2018,INDEX(Semaines!$R$2:$R$523,MATCH(Tableau!IO15&amp;Tableau!IP15,Semaines!$K$2:$K$523&amp;Semaines!$L$2:$L$523,0)),IF($AE15=2019,INDEX(Semaines!$S$2:$S$523,MATCH(Tableau!IO15&amp;Tableau!IP15,Semaines!$K$2:$K$523&amp;Semaines!$L$2:$L$523,0)),IF($AE15=2020,INDEX(Semaines!$T$2:$T$523,MATCH(Tableau!IO15&amp;Tableau!IP15,Semaines!$K$2:$K$523&amp;Semaines!$L$2:$L$523,0)),IF($AE15=2021,INDEX(Semaines!$U$2:$U$523,MATCH(Tableau!IO15&amp;Tableau!IP15,Semaines!$K$2:$K$523&amp;Semaines!$L$2:$L$523,0)),IF($AE15=2022,INDEX(Semaines!$V$2:$V$523,MATCH(Tableau!IO15&amp;Tableau!IP15,Semaines!$K$2:$K$523&amp;Semaines!$L$2:$L$523,0)))))))))))))</f>
        <v/>
      </c>
      <c r="IR15" s="120" t="str">
        <f>IF(Tableau!$AE15="","",IF(Tableau!IP15="","",Tableau!$AE15))</f>
        <v/>
      </c>
      <c r="IS15" s="118" t="str">
        <f t="shared" ref="IS15:IS18" si="175">IF(IQ15="",IF(IO15="","",IO15+1),IQ15+1)</f>
        <v/>
      </c>
      <c r="IT15" s="119" t="str">
        <f t="shared" ref="IT15" si="176">$AE15</f>
        <v/>
      </c>
      <c r="IU15" s="121" t="str">
        <f t="array" ref="IU15">IF(OR(Tableau!IS15="",Tableau!IT15=""),"",IF($AE15=2013,INDEX(Semaines!$M$2:$M$523,MATCH(Tableau!IS15&amp;Tableau!IT15,Semaines!$K$2:$K$523&amp;Semaines!$L$2:$L$523,0)),IF($AE15=2014,INDEX(Semaines!$N$2:$N$523,MATCH(Tableau!IS15&amp;Tableau!IT15,Semaines!$K$2:$K$523&amp;Semaines!$L$2:$L$523,0)),IF($AE15=2015,INDEX(Semaines!$O$2:$O$523,MATCH(Tableau!IS15&amp;Tableau!IT15,Semaines!$K$2:$K$523&amp;Semaines!$L$2:$L$523,0)),IF($AE15=2016,INDEX(Semaines!$P$2:$P$523,MATCH(Tableau!IS15&amp;Tableau!IT15,Semaines!$K$2:$K$523&amp;Semaines!$L$2:$L$523,0)),IF($AE15=2017,INDEX(Semaines!$Q$2:$Q$523,MATCH(Tableau!IS15&amp;Tableau!IT15,Semaines!$K$2:$K$523&amp;Semaines!$L$2:$L$523,0)),IF($AE15=2018,INDEX(Semaines!$R$2:$R$523,MATCH(Tableau!IS15&amp;Tableau!IT15,Semaines!$K$2:$K$523&amp;Semaines!$L$2:$L$523,0)),IF($AE15=2019,INDEX(Semaines!$S$2:$S$523,MATCH(Tableau!IS15&amp;Tableau!IT15,Semaines!$K$2:$K$523&amp;Semaines!$L$2:$L$523,0)),IF($AE15=2020,INDEX(Semaines!$T$2:$T$523,MATCH(Tableau!IS15&amp;Tableau!IT15,Semaines!$K$2:$K$523&amp;Semaines!$L$2:$L$523,0)),IF($AE15=2021,INDEX(Semaines!$U$2:$U$523,MATCH(Tableau!IS15&amp;Tableau!IT15,Semaines!$K$2:$K$523&amp;Semaines!$L$2:$L$523,0)),IF($AE15=2022,INDEX(Semaines!$V$2:$V$523,MATCH(Tableau!IS15&amp;Tableau!IT15,Semaines!$K$2:$K$523&amp;Semaines!$L$2:$L$523,0)))))))))))))</f>
        <v/>
      </c>
      <c r="IV15" s="120" t="str">
        <f>IF(Tableau!$AE15="","",IF(Tableau!IT15="","",Tableau!$AE15))</f>
        <v/>
      </c>
      <c r="IW15" s="99"/>
      <c r="IX15" s="99"/>
      <c r="IY15" s="99"/>
      <c r="IZ15" s="99"/>
      <c r="JA15" s="118" t="str">
        <f t="shared" ref="JA15:JA18" si="177">IF(IG15="",IF(IE15="","",IE15+2),IG15+2)</f>
        <v/>
      </c>
      <c r="JB15" s="119" t="str">
        <f t="shared" ref="JB15" si="178">$AE15</f>
        <v/>
      </c>
      <c r="JC15" s="121" t="str">
        <f t="array" ref="JC15">IF(OR(Tableau!JA15="",Tableau!JB15=""),"",IF($AE15=2013,INDEX(Semaines!$M$2:$M$523,MATCH(Tableau!JA15&amp;Tableau!JB15,Semaines!$K$2:$K$523&amp;Semaines!$L$2:$L$523,0)),IF($AE15=2014,INDEX(Semaines!$N$2:$N$523,MATCH(Tableau!JA15&amp;Tableau!JB15,Semaines!$K$2:$K$523&amp;Semaines!$L$2:$L$523,0)),IF($AE15=2015,INDEX(Semaines!$O$2:$O$523,MATCH(Tableau!JA15&amp;Tableau!JB15,Semaines!$K$2:$K$523&amp;Semaines!$L$2:$L$523,0)),IF($AE15=2016,INDEX(Semaines!$P$2:$P$523,MATCH(Tableau!JA15&amp;Tableau!JB15,Semaines!$K$2:$K$523&amp;Semaines!$L$2:$L$523,0)),IF($AE15=2017,INDEX(Semaines!$Q$2:$Q$523,MATCH(Tableau!JA15&amp;Tableau!JB15,Semaines!$K$2:$K$523&amp;Semaines!$L$2:$L$523,0)),IF($AE15=2018,INDEX(Semaines!$R$2:$R$523,MATCH(Tableau!JA15&amp;Tableau!JB15,Semaines!$K$2:$K$523&amp;Semaines!$L$2:$L$523,0)),IF($AE15=2019,INDEX(Semaines!$S$2:$S$523,MATCH(Tableau!JA15&amp;Tableau!JB15,Semaines!$K$2:$K$523&amp;Semaines!$L$2:$L$523,0)),IF($AE15=2020,INDEX(Semaines!$T$2:$T$523,MATCH(Tableau!JA15&amp;Tableau!JB15,Semaines!$K$2:$K$523&amp;Semaines!$L$2:$L$523,0)),IF($AE15=2021,INDEX(Semaines!$U$2:$U$523,MATCH(Tableau!JA15&amp;Tableau!JB15,Semaines!$K$2:$K$523&amp;Semaines!$L$2:$L$523,0)),IF($AE15=2022,INDEX(Semaines!$V$2:$V$523,MATCH(Tableau!JA15&amp;Tableau!JB15,Semaines!$K$2:$K$523&amp;Semaines!$L$2:$L$523,0)))))))))))))</f>
        <v/>
      </c>
      <c r="JD15" s="120" t="str">
        <f>IF(Tableau!$AE15="","",IF(Tableau!JB15="","",Tableau!$AE15))</f>
        <v/>
      </c>
      <c r="JE15" s="112"/>
      <c r="JF15" s="114"/>
      <c r="JG15" s="114"/>
      <c r="JH15" s="107"/>
      <c r="JJ15" s="118" t="str">
        <f t="shared" ref="JJ15:JJ18" si="179">IF(JP15="",IF(JN15="","",JN15-1),JP15-1)</f>
        <v/>
      </c>
      <c r="JK15" s="119" t="str">
        <f t="shared" ref="JK15" si="180">$AE15</f>
        <v/>
      </c>
      <c r="JL15" s="121" t="str">
        <f t="array" ref="JL15">IF(OR(Tableau!JJ15="",Tableau!JK15=""),"",IF($AE15=2013,INDEX(Semaines!$M$2:$M$523,MATCH(Tableau!JJ15&amp;Tableau!JK15,Semaines!$K$2:$K$523&amp;Semaines!$L$2:$L$523,0)),IF($AE15=2014,INDEX(Semaines!$N$2:$N$523,MATCH(Tableau!JJ15&amp;Tableau!JK15,Semaines!$K$2:$K$523&amp;Semaines!$L$2:$L$523,0)),IF($AE15=2015,INDEX(Semaines!$O$2:$O$523,MATCH(Tableau!JJ15&amp;Tableau!JK15,Semaines!$K$2:$K$523&amp;Semaines!$L$2:$L$523,0)),IF($AE15=2016,INDEX(Semaines!$P$2:$P$523,MATCH(Tableau!JJ15&amp;Tableau!JK15,Semaines!$K$2:$K$523&amp;Semaines!$L$2:$L$523,0)),IF($AE15=2017,INDEX(Semaines!$Q$2:$Q$523,MATCH(Tableau!JJ15&amp;Tableau!JK15,Semaines!$K$2:$K$523&amp;Semaines!$L$2:$L$523,0)),IF($AE15=2018,INDEX(Semaines!$R$2:$R$523,MATCH(Tableau!JJ15&amp;Tableau!JK15,Semaines!$K$2:$K$523&amp;Semaines!$L$2:$L$523,0)),IF($AE15=2019,INDEX(Semaines!$S$2:$S$523,MATCH(Tableau!JJ15&amp;Tableau!JK15,Semaines!$K$2:$K$523&amp;Semaines!$L$2:$L$523,0)),IF($AE15=2020,INDEX(Semaines!$T$2:$T$523,MATCH(Tableau!JJ15&amp;Tableau!JK15,Semaines!$K$2:$K$523&amp;Semaines!$L$2:$L$523,0)),IF($AE15=2021,INDEX(Semaines!$U$2:$U$523,MATCH(Tableau!JJ15&amp;Tableau!JK15,Semaines!$K$2:$K$523&amp;Semaines!$L$2:$L$523,0)),IF($AE15=2022,INDEX(Semaines!$V$2:$V$523,MATCH(Tableau!JJ15&amp;Tableau!JK15,Semaines!$K$2:$K$523&amp;Semaines!$L$2:$L$523,0)))))))))))))</f>
        <v/>
      </c>
      <c r="JM15" s="120" t="str">
        <f>IF(Tableau!$AE15="","",IF(Tableau!JK15="","",Tableau!$AE15))</f>
        <v/>
      </c>
      <c r="JN15" s="118" t="str">
        <f t="shared" ref="JN15:JN18" si="181">IF(JC15="",IF(JA15="","",JA15+2),JC15+2)</f>
        <v/>
      </c>
      <c r="JO15" s="119" t="str">
        <f t="shared" ref="JO15" si="182">$AE15</f>
        <v/>
      </c>
      <c r="JP15" s="121" t="str">
        <f t="array" ref="JP15">IF(OR(Tableau!JN15="",Tableau!JO15=""),"",IF($AE15=2013,INDEX(Semaines!$M$2:$M$523,MATCH(Tableau!JN15&amp;Tableau!JO15,Semaines!$K$2:$K$523&amp;Semaines!$L$2:$L$523,0)),IF($AE15=2014,INDEX(Semaines!$N$2:$N$523,MATCH(Tableau!JN15&amp;Tableau!JO15,Semaines!$K$2:$K$523&amp;Semaines!$L$2:$L$523,0)),IF($AE15=2015,INDEX(Semaines!$O$2:$O$523,MATCH(Tableau!JN15&amp;Tableau!JO15,Semaines!$K$2:$K$523&amp;Semaines!$L$2:$L$523,0)),IF($AE15=2016,INDEX(Semaines!$P$2:$P$523,MATCH(Tableau!JN15&amp;Tableau!JO15,Semaines!$K$2:$K$523&amp;Semaines!$L$2:$L$523,0)),IF($AE15=2017,INDEX(Semaines!$Q$2:$Q$523,MATCH(Tableau!JN15&amp;Tableau!JO15,Semaines!$K$2:$K$523&amp;Semaines!$L$2:$L$523,0)),IF($AE15=2018,INDEX(Semaines!$R$2:$R$523,MATCH(Tableau!JN15&amp;Tableau!JO15,Semaines!$K$2:$K$523&amp;Semaines!$L$2:$L$523,0)),IF($AE15=2019,INDEX(Semaines!$S$2:$S$523,MATCH(Tableau!JN15&amp;Tableau!JO15,Semaines!$K$2:$K$523&amp;Semaines!$L$2:$L$523,0)),IF($AE15=2020,INDEX(Semaines!$T$2:$T$523,MATCH(Tableau!JN15&amp;Tableau!JO15,Semaines!$K$2:$K$523&amp;Semaines!$L$2:$L$523,0)),IF($AE15=2021,INDEX(Semaines!$U$2:$U$523,MATCH(Tableau!JN15&amp;Tableau!JO15,Semaines!$K$2:$K$523&amp;Semaines!$L$2:$L$523,0)),IF($AE15=2022,INDEX(Semaines!$V$2:$V$523,MATCH(Tableau!JN15&amp;Tableau!JO15,Semaines!$K$2:$K$523&amp;Semaines!$L$2:$L$523,0)))))))))))))</f>
        <v/>
      </c>
      <c r="JQ15" s="120" t="str">
        <f>IF(Tableau!$AE15="","",IF(Tableau!JO15="","",Tableau!$AE15))</f>
        <v/>
      </c>
      <c r="JR15" s="128" t="str">
        <f>IF(Import!BC5=0,"",Import!BC5)</f>
        <v/>
      </c>
      <c r="JS15" s="118" t="str">
        <f t="shared" ref="JS15:JS18" si="183">IF(JR15="",IF(JP15="",IF(JN15="","",JN15+1),JP15+1),_xlfn.ISOWEEKNUM(JR15))</f>
        <v/>
      </c>
      <c r="JT15" s="119" t="str">
        <f t="shared" ref="JT15:JT18" si="184">IF(JR15="",IF(JQ15="",IF(JO15="","",JO15),JQ15),(IF(AND(MONTH(JR15)=12,_xlfn.ISOWEEKNUM(JR15)=1),YEAR(JR15)+1,YEAR(JR15))))</f>
        <v/>
      </c>
      <c r="JU15" s="121" t="str">
        <f t="array" ref="JU15">IF(JR15="",JS15,IF($AE15="","",IF($AE15=2013,INDEX(Semaines!$M$2:$M$523,MATCH(JS15&amp;JT15,Semaines!$K$2:$K$523&amp;Semaines!$L$2:$L$523,0)),IF($AE15=2014,INDEX(Semaines!$N$2:$N$523,MATCH(JS15&amp;JT15,Semaines!$K$2:$K$523&amp;Semaines!$L$2:$L$523,0)),IF($AE15=2015,INDEX(Semaines!$O$2:$O$523,MATCH(JS15&amp;JT15,Semaines!$K$2:$K$523&amp;Semaines!$L$2:$L$523,0)),IF($AE15=2016,INDEX(Semaines!$P$2:$P$523,MATCH(JS15&amp;JT15,Semaines!$K$2:$K$523&amp;Semaines!$L$2:$L$523,0)),IF($AE15=2017,INDEX(Semaines!$Q$2:$Q$523,MATCH(JS15&amp;JT15,Semaines!$K$2:$K$523&amp;Semaines!$L$2:$L$523,0)),IF($AE15=2018,INDEX(Semaines!$R$2:$R$523,MATCH(JS15&amp;JT15,Semaines!$K$2:$K$523&amp;Semaines!$L$2:$L$523,0)),IF($AE15=2019,INDEX(Semaines!$S$2:$S$523,MATCH(JS15&amp;JT15,Semaines!$K$2:$K$523&amp;Semaines!$L$2:$L$523,0)),IF($AE15=2020,INDEX(Semaines!$T$2:$T$523,MATCH(JS15&amp;JT15,Semaines!$K$2:$K$523&amp;Semaines!$L$2:$L$523,0)),IF($AE15=2021,INDEX(Semaines!$U$2:$U$523,MATCH(JS15&amp;JT15,Semaines!$K$2:$K$523&amp;Semaines!$L$2:$L$523,0)),IF($AE15=2022,INDEX(Semaines!$V$2:$V$523,MATCH(JS15&amp;JT15,Semaines!$K$2:$K$523&amp;Semaines!$L$2:$L$523,0))))))))))))))</f>
        <v/>
      </c>
      <c r="JV15" s="119" t="str">
        <f t="shared" si="132"/>
        <v/>
      </c>
    </row>
    <row r="16" spans="1:282" x14ac:dyDescent="0.3">
      <c r="A16" s="61" t="str">
        <f>IF(Import!A6=0,"",Import!A6)</f>
        <v>5</v>
      </c>
      <c r="B16" s="38" t="str">
        <f>IF(Import!D6=0,"",Import!D6)</f>
        <v>5</v>
      </c>
      <c r="C16" s="38" t="str">
        <f>IF(Import!E6=0,"",Import!E6)</f>
        <v/>
      </c>
      <c r="D16" s="44" t="str">
        <f t="shared" si="0"/>
        <v/>
      </c>
      <c r="E16" s="38" t="str">
        <f>IF(Import!I6=0,"",Import!I6)</f>
        <v/>
      </c>
      <c r="F16" s="38" t="str">
        <f>IF(Import!J6="","",Import!J6)</f>
        <v/>
      </c>
      <c r="G16" s="38" t="str">
        <f>IF(Import!K6="","",Import!K6)</f>
        <v/>
      </c>
      <c r="H16" s="45" t="str">
        <f>IF(Import!L6=0,"",Import!L6)</f>
        <v>17</v>
      </c>
      <c r="I16" s="38" t="str">
        <f>IF(Import!N6=0,"",Import!N6)</f>
        <v/>
      </c>
      <c r="J16" s="37"/>
      <c r="K16" s="46">
        <f>IF(Import!O6=0,"",Import!O6)</f>
        <v>42280</v>
      </c>
      <c r="L16" s="46" t="str">
        <f>IF(Import!P6=0,"",Import!P6)</f>
        <v/>
      </c>
      <c r="M16" s="60" t="str">
        <f>IF(L16&lt;&gt;"","Annulé",IF(Import!R6=0,"",Import!R6))</f>
        <v/>
      </c>
      <c r="N16" s="60">
        <f>IF(L16&lt;&gt;"","Annulé",IF(Import!S6=0,"",Import!S6))</f>
        <v>100000</v>
      </c>
      <c r="O16" s="60" t="str">
        <f>IF(N16="Annulé","Annulé",IF(Import!T6=0,"",Import!T6))</f>
        <v/>
      </c>
      <c r="P16" s="46">
        <f>IF(Import!U6=0,IF($L16&lt;&gt;"","Annulé",IF($K16="","","En attente")),Import!U6)</f>
        <v>42289</v>
      </c>
      <c r="Q16" s="46">
        <f>IF(Import!V6=0,IF($L16&lt;&gt;"","Annulé",IF($K16="","","En attente")),Import!V6)</f>
        <v>42411</v>
      </c>
      <c r="R16" s="46">
        <f>IF(Import!W6=0,IF($L16&lt;&gt;"","Annulé",IF($K16="","","En attente")),Import!W6)</f>
        <v>42549</v>
      </c>
      <c r="S16" s="46">
        <f>IF(Import!X6=0,IF($L16&lt;&gt;"","Annulé",IF($K16="","","En attente")),Import!X6)</f>
        <v>42543</v>
      </c>
      <c r="T16" s="46">
        <f>IF(Import!Y6=0,IF($L16&lt;&gt;"","Annulé",IF($K16="","","En attente")),Import!Y6)</f>
        <v>42655</v>
      </c>
      <c r="U16" s="46">
        <f>IF(Import!Z6=0,IF($L16&lt;&gt;"","Annulé",IF($K16="","","En attente")),Import!Z6)</f>
        <v>42688</v>
      </c>
      <c r="V16" s="130" t="str">
        <f>IF(Tableau!V16="","",Tableau!V16)</f>
        <v/>
      </c>
      <c r="W16" s="46">
        <f>IF($L16&lt;&gt;"","Annulé",IF(Import!AA6=0,IF(K16="","","Pas ouvert"),Import!AA6))</f>
        <v>42724</v>
      </c>
      <c r="X16" s="46">
        <f>IF($L16&lt;&gt;"","Annulé",IF(Import!AB6=0,IF($W16&lt;&gt;"",IF(W16="Pas ouvert","Pas ouvert","En cours"),""),Import!AB6))</f>
        <v>42954</v>
      </c>
      <c r="Y16" s="60">
        <f>IF($L16&lt;&gt;"","Annulé",IF(Import!AC6=0,"",Import!AC6))</f>
        <v>53412</v>
      </c>
      <c r="Z16" s="60">
        <f>IF($L16&lt;&gt;"","Annulé",IF(Import!AD6=0,"",Import!AD6))</f>
        <v>20952.05</v>
      </c>
      <c r="AA16" s="65">
        <f t="shared" si="90"/>
        <v>51</v>
      </c>
      <c r="AB16" s="129">
        <f>Tableau!AB16</f>
        <v>2016</v>
      </c>
      <c r="AC16" s="62"/>
      <c r="AD16" s="86">
        <f t="shared" si="121"/>
        <v>51</v>
      </c>
      <c r="AE16" s="85">
        <f t="shared" si="122"/>
        <v>2016</v>
      </c>
      <c r="AF16" s="116">
        <f>IF(Import!AE6=0,"",Import!AE6)</f>
        <v>42724</v>
      </c>
      <c r="AG16" s="114"/>
      <c r="AH16" s="107"/>
      <c r="AJ16" s="118">
        <f t="shared" ref="AJ16:AJ23" si="185">IF(AD16="","",AD16+1)</f>
        <v>52</v>
      </c>
      <c r="AK16" s="119">
        <f t="shared" ref="AK16:AK23" si="186">AE16</f>
        <v>2016</v>
      </c>
      <c r="AL16" s="121" t="str">
        <f>IF(OR(Tableau!AL16="",Tableau!AM16=""),"",IF($AE16=2013,INDEX(Semaines!$M$2:$M$523,MATCH(Tableau!AL16&amp;Tableau!AM16,Semaines!$K$2:$K$523&amp;Semaines!$L$2:$L$523,0)),IF($AE16=2014,INDEX(Semaines!$N$2:$N$523,MATCH(Tableau!AL16&amp;Tableau!AM16,Semaines!$K$2:$K$523&amp;Semaines!$L$2:$L$523,0)),IF($AE16=2015,INDEX(Semaines!$O$2:$O$523,MATCH(Tableau!AL16&amp;Tableau!AM16,Semaines!$K$2:$K$523&amp;Semaines!$L$2:$L$523,0)),IF($AE16=2016,INDEX(Semaines!$P$2:$P$523,MATCH(Tableau!AL16&amp;Tableau!AM16,Semaines!$K$2:$K$523&amp;Semaines!$L$2:$L$523,0)),IF($AE16=2017,INDEX(Semaines!$Q$2:$Q$523,MATCH(Tableau!AL16&amp;Tableau!AM16,Semaines!$K$2:$K$523&amp;Semaines!$L$2:$L$523,0)),IF($AE16=2018,INDEX(Semaines!$R$2:$R$523,MATCH(Tableau!AL16&amp;Tableau!AM16,Semaines!$K$2:$K$523&amp;Semaines!$L$2:$L$523,0)),IF($AE16=2019,INDEX(Semaines!$S$2:$S$523,MATCH(Tableau!AL16&amp;Tableau!AM16,Semaines!$K$2:$K$523&amp;Semaines!$L$2:$L$523,0)),IF($AE16=2020,INDEX(Semaines!$T$2:$T$523,MATCH(Tableau!AL16&amp;Tableau!AM16,Semaines!$K$2:$K$523&amp;Semaines!$L$2:$L$523,0)),IF($AE16=2021,INDEX(Semaines!$U$2:$U$523,MATCH(Tableau!AL16&amp;Tableau!AM16,Semaines!$K$2:$K$523&amp;Semaines!$L$2:$L$523,0)),IF($AE16=2022,INDEX(Semaines!$V$2:$V$523,MATCH(Tableau!AL16&amp;Tableau!AM16,Semaines!$K$2:$K$523&amp;Semaines!$L$2:$L$523,0)))))))))))))</f>
        <v/>
      </c>
      <c r="AM16" s="120" t="str">
        <f>IF(Tableau!$AE16="","",IF(Tableau!AM16="","",Tableau!$AE16))</f>
        <v/>
      </c>
      <c r="AN16" s="128">
        <f>IF(Import!AI6=0,"",Import!AI6)</f>
        <v>42741</v>
      </c>
      <c r="AO16" s="118">
        <f t="shared" ref="AO16:AO23" si="187">IF(AN16="",IF(AL16="",IF(AJ16="","",AJ16+1),AL16+1),_xlfn.ISOWEEKNUM(AN16))</f>
        <v>1</v>
      </c>
      <c r="AP16" s="119">
        <f t="shared" ref="AP16:AP23" si="188">IF(AN16="",IF(AM16="",IF(AK16="","",AK16),AM16),(IF(AND(MONTH(AN16)=12,_xlfn.ISOWEEKNUM(AN16)=1),YEAR(AN16)+1,YEAR(AN16))))</f>
        <v>2017</v>
      </c>
      <c r="AQ16" s="121" t="str">
        <f>IF(Tableau!AQ16="","",Tableau!AQ16)</f>
        <v/>
      </c>
      <c r="AR16" s="120" t="str">
        <f>IF(Tableau!AR16="","",Tableau!AR16)</f>
        <v/>
      </c>
      <c r="AS16" s="112"/>
      <c r="AT16" s="107"/>
      <c r="AU16" s="99"/>
      <c r="AV16" s="99"/>
      <c r="AW16" s="118">
        <f t="shared" ref="AW16:AW46" si="189">IF(AL16="",IF(AJ16="","",AJ16+1),AL16+1)</f>
        <v>53</v>
      </c>
      <c r="AX16" s="119">
        <f t="shared" si="123"/>
        <v>2016</v>
      </c>
      <c r="AY16" s="121" t="str">
        <f t="array" ref="AY16">IF(OR(Tableau!AY16="",Tableau!AZ16=""),"",IF($AE16=2013,INDEX(Semaines!$M$2:$M$523,MATCH(Tableau!AY16&amp;Tableau!AZ16,Semaines!$K$2:$K$523&amp;Semaines!$L$2:$L$523,0)),IF($AE16=2014,INDEX(Semaines!$N$2:$N$523,MATCH(Tableau!AY16&amp;Tableau!AZ16,Semaines!$K$2:$K$523&amp;Semaines!$L$2:$L$523,0)),IF($AE16=2015,INDEX(Semaines!$O$2:$O$523,MATCH(Tableau!AY16&amp;Tableau!AZ16,Semaines!$K$2:$K$523&amp;Semaines!$L$2:$L$523,0)),IF($AE16=2016,INDEX(Semaines!$P$2:$P$523,MATCH(Tableau!AY16&amp;Tableau!AZ16,Semaines!$K$2:$K$523&amp;Semaines!$L$2:$L$523,0)),IF($AE16=2017,INDEX(Semaines!$Q$2:$Q$523,MATCH(Tableau!AY16&amp;Tableau!AZ16,Semaines!$K$2:$K$523&amp;Semaines!$L$2:$L$523,0)),IF($AE16=2018,INDEX(Semaines!$R$2:$R$523,MATCH(Tableau!AY16&amp;Tableau!AZ16,Semaines!$K$2:$K$523&amp;Semaines!$L$2:$L$523,0)),IF($AE16=2019,INDEX(Semaines!$S$2:$S$523,MATCH(Tableau!AY16&amp;Tableau!AZ16,Semaines!$K$2:$K$523&amp;Semaines!$L$2:$L$523,0)),IF($AE16=2020,INDEX(Semaines!$T$2:$T$523,MATCH(Tableau!AY16&amp;Tableau!AZ16,Semaines!$K$2:$K$523&amp;Semaines!$L$2:$L$523,0)),IF($AE16=2021,INDEX(Semaines!$U$2:$U$523,MATCH(Tableau!AY16&amp;Tableau!AZ16,Semaines!$K$2:$K$523&amp;Semaines!$L$2:$L$523,0)),IF($AE16=2022,INDEX(Semaines!$V$2:$V$523,MATCH(Tableau!AY16&amp;Tableau!AZ16,Semaines!$K$2:$K$523&amp;Semaines!$L$2:$L$523,0)))))))))))))</f>
        <v/>
      </c>
      <c r="AZ16" s="120" t="str">
        <f>IF(Tableau!$AE16="","",IF(Tableau!AZ16="","",Tableau!$AE16))</f>
        <v/>
      </c>
      <c r="BA16" s="118">
        <f t="shared" si="124"/>
        <v>55</v>
      </c>
      <c r="BB16" s="119">
        <f t="shared" si="125"/>
        <v>2016</v>
      </c>
      <c r="BC16" s="121" t="str">
        <f t="array" ref="BC16">IF(OR(Tableau!BC16="",Tableau!BD16=""),"",IF($AE16=2013,INDEX(Semaines!$M$2:$M$523,MATCH(Tableau!BC16&amp;Tableau!BD16,Semaines!$K$2:$K$523&amp;Semaines!$L$2:$L$523,0)),IF($AE16=2014,INDEX(Semaines!$N$2:$N$523,MATCH(Tableau!BC16&amp;Tableau!BD16,Semaines!$K$2:$K$523&amp;Semaines!$L$2:$L$523,0)),IF($AE16=2015,INDEX(Semaines!$O$2:$O$523,MATCH(Tableau!BC16&amp;Tableau!BD16,Semaines!$K$2:$K$523&amp;Semaines!$L$2:$L$523,0)),IF($AE16=2016,INDEX(Semaines!$P$2:$P$523,MATCH(Tableau!BC16&amp;Tableau!BD16,Semaines!$K$2:$K$523&amp;Semaines!$L$2:$L$523,0)),IF($AE16=2017,INDEX(Semaines!$Q$2:$Q$523,MATCH(Tableau!BC16&amp;Tableau!BD16,Semaines!$K$2:$K$523&amp;Semaines!$L$2:$L$523,0)),IF($AE16=2018,INDEX(Semaines!$R$2:$R$523,MATCH(Tableau!BC16&amp;Tableau!BD16,Semaines!$K$2:$K$523&amp;Semaines!$L$2:$L$523,0)),IF($AE16=2019,INDEX(Semaines!$S$2:$S$523,MATCH(Tableau!BC16&amp;Tableau!BD16,Semaines!$K$2:$K$523&amp;Semaines!$L$2:$L$523,0)),IF($AE16=2020,INDEX(Semaines!$T$2:$T$523,MATCH(Tableau!BC16&amp;Tableau!BD16,Semaines!$K$2:$K$523&amp;Semaines!$L$2:$L$523,0)),IF($AE16=2021,INDEX(Semaines!$U$2:$U$523,MATCH(Tableau!BC16&amp;Tableau!BD16,Semaines!$K$2:$K$523&amp;Semaines!$L$2:$L$523,0)),IF($AE16=2022,INDEX(Semaines!$V$2:$V$523,MATCH(Tableau!BC16&amp;Tableau!BD16,Semaines!$K$2:$K$523&amp;Semaines!$L$2:$L$523,0)))))))))))))</f>
        <v/>
      </c>
      <c r="BD16" s="120" t="str">
        <f>IF(Tableau!$AE16="","",IF(Tableau!BD16="","",Tableau!$AE16))</f>
        <v/>
      </c>
      <c r="BE16" s="118">
        <f t="shared" si="126"/>
        <v>57</v>
      </c>
      <c r="BF16" s="119">
        <f t="shared" si="127"/>
        <v>2016</v>
      </c>
      <c r="BG16" s="121" t="str">
        <f t="array" ref="BG16">IF(OR(Tableau!BG16="",Tableau!BH16=""),"",IF($AE16=2013,INDEX(Semaines!$M$2:$M$523,MATCH(Tableau!BG16&amp;Tableau!BH16,Semaines!$K$2:$K$523&amp;Semaines!$L$2:$L$523,0)),IF($AE16=2014,INDEX(Semaines!$N$2:$N$523,MATCH(Tableau!BG16&amp;Tableau!BH16,Semaines!$K$2:$K$523&amp;Semaines!$L$2:$L$523,0)),IF($AE16=2015,INDEX(Semaines!$O$2:$O$523,MATCH(Tableau!BG16&amp;Tableau!BH16,Semaines!$K$2:$K$523&amp;Semaines!$L$2:$L$523,0)),IF($AE16=2016,INDEX(Semaines!$P$2:$P$523,MATCH(Tableau!BG16&amp;Tableau!BH16,Semaines!$K$2:$K$523&amp;Semaines!$L$2:$L$523,0)),IF($AE16=2017,INDEX(Semaines!$Q$2:$Q$523,MATCH(Tableau!BG16&amp;Tableau!BH16,Semaines!$K$2:$K$523&amp;Semaines!$L$2:$L$523,0)),IF($AE16=2018,INDEX(Semaines!$R$2:$R$523,MATCH(Tableau!BG16&amp;Tableau!BH16,Semaines!$K$2:$K$523&amp;Semaines!$L$2:$L$523,0)),IF($AE16=2019,INDEX(Semaines!$S$2:$S$523,MATCH(Tableau!BG16&amp;Tableau!BH16,Semaines!$K$2:$K$523&amp;Semaines!$L$2:$L$523,0)),IF($AE16=2020,INDEX(Semaines!$T$2:$T$523,MATCH(Tableau!BG16&amp;Tableau!BH16,Semaines!$K$2:$K$523&amp;Semaines!$L$2:$L$523,0)),IF($AE16=2021,INDEX(Semaines!$U$2:$U$523,MATCH(Tableau!BG16&amp;Tableau!BH16,Semaines!$K$2:$K$523&amp;Semaines!$L$2:$L$523,0)),IF($AE16=2022,INDEX(Semaines!$V$2:$V$523,MATCH(Tableau!BG16&amp;Tableau!BH16,Semaines!$K$2:$K$523&amp;Semaines!$L$2:$L$523,0)))))))))))))</f>
        <v/>
      </c>
      <c r="BH16" s="120" t="str">
        <f>IF(Tableau!$AE16="","",IF(Tableau!BH16="","",Tableau!$AE16))</f>
        <v/>
      </c>
      <c r="BI16" s="130">
        <f>IF(Import!AM6=0,"",Import!AM6)</f>
        <v>42801</v>
      </c>
      <c r="BJ16" s="118">
        <f t="shared" si="128"/>
        <v>10</v>
      </c>
      <c r="BK16" s="119">
        <f t="shared" si="129"/>
        <v>2017</v>
      </c>
      <c r="BL16" s="121" t="str">
        <f>IF(Tableau!BL16="","",Tableau!BL16)</f>
        <v/>
      </c>
      <c r="BM16" s="120" t="str">
        <f>IF(Tableau!BM16="","",Tableau!BM16)</f>
        <v/>
      </c>
      <c r="BN16" s="118">
        <f t="shared" si="130"/>
        <v>58</v>
      </c>
      <c r="BO16" s="119">
        <f t="shared" si="131"/>
        <v>2016</v>
      </c>
      <c r="BP16" s="121" t="str">
        <f t="array" ref="BP16">IF(OR(Tableau!BP16="",Tableau!BQ16=""),"",IF($AE16=2013,INDEX(Semaines!$M$2:$M$523,MATCH(Tableau!BP16&amp;Tableau!BQ16,Semaines!$K$2:$K$523&amp;Semaines!$L$2:$L$523,0)),IF($AE16=2014,INDEX(Semaines!$N$2:$N$523,MATCH(Tableau!BP16&amp;Tableau!BQ16,Semaines!$K$2:$K$523&amp;Semaines!$L$2:$L$523,0)),IF($AE16=2015,INDEX(Semaines!$O$2:$O$523,MATCH(Tableau!BP16&amp;Tableau!BQ16,Semaines!$K$2:$K$523&amp;Semaines!$L$2:$L$523,0)),IF($AE16=2016,INDEX(Semaines!$P$2:$P$523,MATCH(Tableau!BP16&amp;Tableau!BQ16,Semaines!$K$2:$K$523&amp;Semaines!$L$2:$L$523,0)),IF($AE16=2017,INDEX(Semaines!$Q$2:$Q$523,MATCH(Tableau!BP16&amp;Tableau!BQ16,Semaines!$K$2:$K$523&amp;Semaines!$L$2:$L$523,0)),IF($AE16=2018,INDEX(Semaines!$R$2:$R$523,MATCH(Tableau!BP16&amp;Tableau!BQ16,Semaines!$K$2:$K$523&amp;Semaines!$L$2:$L$523,0)),IF($AE16=2019,INDEX(Semaines!$S$2:$S$523,MATCH(Tableau!BP16&amp;Tableau!BQ16,Semaines!$K$2:$K$523&amp;Semaines!$L$2:$L$523,0)),IF($AE16=2020,INDEX(Semaines!$T$2:$T$523,MATCH(Tableau!BP16&amp;Tableau!BQ16,Semaines!$K$2:$K$523&amp;Semaines!$L$2:$L$523,0)),IF($AE16=2021,INDEX(Semaines!$U$2:$U$523,MATCH(Tableau!BP16&amp;Tableau!BQ16,Semaines!$K$2:$K$523&amp;Semaines!$L$2:$L$523,0)),IF($AE16=2022,INDEX(Semaines!$V$2:$V$523,MATCH(Tableau!BP16&amp;Tableau!BQ16,Semaines!$K$2:$K$523&amp;Semaines!$L$2:$L$523,0)))))))))))))</f>
        <v/>
      </c>
      <c r="BQ16" s="120" t="str">
        <f>IF(Tableau!$AE16="","",IF(Tableau!BQ16="","",Tableau!$AE16))</f>
        <v/>
      </c>
      <c r="BS16" s="118">
        <f t="shared" ref="BS16:BS46" si="190">IF(BP16="",IF(BN16="","",BN16+2),BP16+2)</f>
        <v>60</v>
      </c>
      <c r="BT16" s="119">
        <f t="shared" si="95"/>
        <v>2016</v>
      </c>
      <c r="BU16" s="121" t="str">
        <f t="array" ref="BU16">IF(OR(Tableau!BU16="",Tableau!BV16=""),"",IF($AE16=2013,INDEX(Semaines!$M$2:$M$523,MATCH(Tableau!BU16&amp;Tableau!BV16,Semaines!$K$2:$K$523&amp;Semaines!$L$2:$L$523,0)),IF($AE16=2014,INDEX(Semaines!$N$2:$N$523,MATCH(Tableau!BU16&amp;Tableau!BV16,Semaines!$K$2:$K$523&amp;Semaines!$L$2:$L$523,0)),IF($AE16=2015,INDEX(Semaines!$O$2:$O$523,MATCH(Tableau!BU16&amp;Tableau!BV16,Semaines!$K$2:$K$523&amp;Semaines!$L$2:$L$523,0)),IF($AE16=2016,INDEX(Semaines!$P$2:$P$523,MATCH(Tableau!BU16&amp;Tableau!BV16,Semaines!$K$2:$K$523&amp;Semaines!$L$2:$L$523,0)),IF($AE16=2017,INDEX(Semaines!$Q$2:$Q$523,MATCH(Tableau!BU16&amp;Tableau!BV16,Semaines!$K$2:$K$523&amp;Semaines!$L$2:$L$523,0)),IF($AE16=2018,INDEX(Semaines!$R$2:$R$523,MATCH(Tableau!BU16&amp;Tableau!BV16,Semaines!$K$2:$K$523&amp;Semaines!$L$2:$L$523,0)),IF($AE16=2019,INDEX(Semaines!$S$2:$S$523,MATCH(Tableau!BU16&amp;Tableau!BV16,Semaines!$K$2:$K$523&amp;Semaines!$L$2:$L$523,0)),IF($AE16=2020,INDEX(Semaines!$T$2:$T$523,MATCH(Tableau!BU16&amp;Tableau!BV16,Semaines!$K$2:$K$523&amp;Semaines!$L$2:$L$523,0)),IF($AE16=2021,INDEX(Semaines!$U$2:$U$523,MATCH(Tableau!BU16&amp;Tableau!BV16,Semaines!$K$2:$K$523&amp;Semaines!$L$2:$L$523,0)),IF($AE16=2022,INDEX(Semaines!$V$2:$V$523,MATCH(Tableau!BU16&amp;Tableau!BV16,Semaines!$K$2:$K$523&amp;Semaines!$L$2:$L$523,0)))))))))))))</f>
        <v/>
      </c>
      <c r="BV16" s="120" t="str">
        <f>IF(Tableau!$AE16="","",IF(Tableau!BV16="","",Tableau!$AE16))</f>
        <v/>
      </c>
      <c r="BX16" s="118">
        <f t="shared" si="138"/>
        <v>62</v>
      </c>
      <c r="BY16" s="119">
        <f t="shared" si="14"/>
        <v>2016</v>
      </c>
      <c r="BZ16" s="121" t="str">
        <f t="array" ref="BZ16">IF(OR(Tableau!BZ16="",Tableau!CA16=""),"",IF($AE16=2013,INDEX(Semaines!$M$2:$M$523,MATCH(Tableau!BZ16&amp;Tableau!CA16,Semaines!$K$2:$K$523&amp;Semaines!$L$2:$L$523,0)),IF($AE16=2014,INDEX(Semaines!$N$2:$N$523,MATCH(Tableau!BZ16&amp;Tableau!CA16,Semaines!$K$2:$K$523&amp;Semaines!$L$2:$L$523,0)),IF($AE16=2015,INDEX(Semaines!$O$2:$O$523,MATCH(Tableau!BZ16&amp;Tableau!CA16,Semaines!$K$2:$K$523&amp;Semaines!$L$2:$L$523,0)),IF($AE16=2016,INDEX(Semaines!$P$2:$P$523,MATCH(Tableau!BZ16&amp;Tableau!CA16,Semaines!$K$2:$K$523&amp;Semaines!$L$2:$L$523,0)),IF($AE16=2017,INDEX(Semaines!$Q$2:$Q$523,MATCH(Tableau!BZ16&amp;Tableau!CA16,Semaines!$K$2:$K$523&amp;Semaines!$L$2:$L$523,0)),IF($AE16=2018,INDEX(Semaines!$R$2:$R$523,MATCH(Tableau!BZ16&amp;Tableau!CA16,Semaines!$K$2:$K$523&amp;Semaines!$L$2:$L$523,0)),IF($AE16=2019,INDEX(Semaines!$S$2:$S$523,MATCH(Tableau!BZ16&amp;Tableau!CA16,Semaines!$K$2:$K$523&amp;Semaines!$L$2:$L$523,0)),IF($AE16=2020,INDEX(Semaines!$T$2:$T$523,MATCH(Tableau!BZ16&amp;Tableau!CA16,Semaines!$K$2:$K$523&amp;Semaines!$L$2:$L$523,0)),IF($AE16=2021,INDEX(Semaines!$U$2:$U$523,MATCH(Tableau!BZ16&amp;Tableau!CA16,Semaines!$K$2:$K$523&amp;Semaines!$L$2:$L$523,0)),IF($AE16=2022,INDEX(Semaines!$V$2:$V$523,MATCH(Tableau!BZ16&amp;Tableau!CA16,Semaines!$K$2:$K$523&amp;Semaines!$L$2:$L$523,0)))))))))))))</f>
        <v/>
      </c>
      <c r="CA16" s="120" t="str">
        <f>IF(Tableau!$AE16="","",IF(Tableau!CA16="","",Tableau!$AE16))</f>
        <v/>
      </c>
      <c r="CB16" s="130">
        <f>IF(Import!AQ6=0,"",Import!AQ6)</f>
        <v>42816</v>
      </c>
      <c r="CC16" s="118">
        <f t="shared" ref="CC16:CC46" si="191">IF(CB16="",IF(BZ16="",IF(BX16="","",BX16+1),BZ16+1),_xlfn.ISOWEEKNUM(CB16))</f>
        <v>12</v>
      </c>
      <c r="CD16" s="119">
        <f t="shared" ref="CD16:CD46" si="192">IF(CB16="",IF(CA16="",IF(BY16="","",BY16),CA16),(IF(AND(MONTH(CB16)=12,_xlfn.ISOWEEKNUM(CB16)=1),YEAR(CB16)+1,YEAR(CB16))))</f>
        <v>2017</v>
      </c>
      <c r="CE16" s="121" t="str">
        <f>IF(Tableau!CE16="","",Tableau!CE16)</f>
        <v/>
      </c>
      <c r="CF16" s="120" t="str">
        <f>IF(Tableau!CF16="","",Tableau!CF16)</f>
        <v/>
      </c>
      <c r="CG16" s="118">
        <f t="shared" ref="CG16:CG46" si="193">IF(BZ16="",IF(BX16="","",BX16+1),BZ16+1)</f>
        <v>63</v>
      </c>
      <c r="CH16" s="119">
        <f t="shared" si="97"/>
        <v>2016</v>
      </c>
      <c r="CI16" s="121" t="str">
        <f t="array" ref="CI16">IF(OR(Tableau!CI16="",Tableau!CJ16=""),"",IF($AE16=2013,INDEX(Semaines!$M$2:$M$523,MATCH(Tableau!CI16&amp;Tableau!CJ16,Semaines!$K$2:$K$523&amp;Semaines!$L$2:$L$523,0)),IF($AE16=2014,INDEX(Semaines!$N$2:$N$523,MATCH(Tableau!CI16&amp;Tableau!CJ16,Semaines!$K$2:$K$523&amp;Semaines!$L$2:$L$523,0)),IF($AE16=2015,INDEX(Semaines!$O$2:$O$523,MATCH(Tableau!CI16&amp;Tableau!CJ16,Semaines!$K$2:$K$523&amp;Semaines!$L$2:$L$523,0)),IF($AE16=2016,INDEX(Semaines!$P$2:$P$523,MATCH(Tableau!CI16&amp;Tableau!CJ16,Semaines!$K$2:$K$523&amp;Semaines!$L$2:$L$523,0)),IF($AE16=2017,INDEX(Semaines!$Q$2:$Q$523,MATCH(Tableau!CI16&amp;Tableau!CJ16,Semaines!$K$2:$K$523&amp;Semaines!$L$2:$L$523,0)),IF($AE16=2018,INDEX(Semaines!$R$2:$R$523,MATCH(Tableau!CI16&amp;Tableau!CJ16,Semaines!$K$2:$K$523&amp;Semaines!$L$2:$L$523,0)),IF($AE16=2019,INDEX(Semaines!$S$2:$S$523,MATCH(Tableau!CI16&amp;Tableau!CJ16,Semaines!$K$2:$K$523&amp;Semaines!$L$2:$L$523,0)),IF($AE16=2020,INDEX(Semaines!$T$2:$T$523,MATCH(Tableau!CI16&amp;Tableau!CJ16,Semaines!$K$2:$K$523&amp;Semaines!$L$2:$L$523,0)),IF($AE16=2021,INDEX(Semaines!$U$2:$U$523,MATCH(Tableau!CI16&amp;Tableau!CJ16,Semaines!$K$2:$K$523&amp;Semaines!$L$2:$L$523,0)),IF($AE16=2022,INDEX(Semaines!$V$2:$V$523,MATCH(Tableau!CI16&amp;Tableau!CJ16,Semaines!$K$2:$K$523&amp;Semaines!$L$2:$L$523,0)))))))))))))</f>
        <v/>
      </c>
      <c r="CJ16" s="120" t="str">
        <f>IF(Tableau!$AE16="","",IF(Tableau!CJ16="","",Tableau!$AE16))</f>
        <v/>
      </c>
      <c r="CL16" s="118">
        <f t="shared" ref="CL16:CL46" si="194">IF(CI16="",IF(CG16="","",CG16+1),CI16+1)</f>
        <v>64</v>
      </c>
      <c r="CM16" s="119">
        <f t="shared" si="98"/>
        <v>2016</v>
      </c>
      <c r="CN16" s="121" t="str">
        <f t="array" ref="CN16">IF(OR(Tableau!CN16="",Tableau!CO16=""),"",IF($AE16=2013,INDEX(Semaines!$M$2:$M$523,MATCH(Tableau!CN16&amp;Tableau!CO16,Semaines!$K$2:$K$523&amp;Semaines!$L$2:$L$523,0)),IF($AE16=2014,INDEX(Semaines!$N$2:$N$523,MATCH(Tableau!CN16&amp;Tableau!CO16,Semaines!$K$2:$K$523&amp;Semaines!$L$2:$L$523,0)),IF($AE16=2015,INDEX(Semaines!$O$2:$O$523,MATCH(Tableau!CN16&amp;Tableau!CO16,Semaines!$K$2:$K$523&amp;Semaines!$L$2:$L$523,0)),IF($AE16=2016,INDEX(Semaines!$P$2:$P$523,MATCH(Tableau!CN16&amp;Tableau!CO16,Semaines!$K$2:$K$523&amp;Semaines!$L$2:$L$523,0)),IF($AE16=2017,INDEX(Semaines!$Q$2:$Q$523,MATCH(Tableau!CN16&amp;Tableau!CO16,Semaines!$K$2:$K$523&amp;Semaines!$L$2:$L$523,0)),IF($AE16=2018,INDEX(Semaines!$R$2:$R$523,MATCH(Tableau!CN16&amp;Tableau!CO16,Semaines!$K$2:$K$523&amp;Semaines!$L$2:$L$523,0)),IF($AE16=2019,INDEX(Semaines!$S$2:$S$523,MATCH(Tableau!CN16&amp;Tableau!CO16,Semaines!$K$2:$K$523&amp;Semaines!$L$2:$L$523,0)),IF($AE16=2020,INDEX(Semaines!$T$2:$T$523,MATCH(Tableau!CN16&amp;Tableau!CO16,Semaines!$K$2:$K$523&amp;Semaines!$L$2:$L$523,0)),IF($AE16=2021,INDEX(Semaines!$U$2:$U$523,MATCH(Tableau!CN16&amp;Tableau!CO16,Semaines!$K$2:$K$523&amp;Semaines!$L$2:$L$523,0)),IF($AE16=2022,INDEX(Semaines!$V$2:$V$523,MATCH(Tableau!CN16&amp;Tableau!CO16,Semaines!$K$2:$K$523&amp;Semaines!$L$2:$L$523,0)))))))))))))</f>
        <v/>
      </c>
      <c r="CO16" s="120" t="str">
        <f>IF(Tableau!$AE16="","",IF(Tableau!CO16="","",Tableau!$AE16))</f>
        <v/>
      </c>
      <c r="CP16" s="118">
        <f t="shared" si="143"/>
        <v>64</v>
      </c>
      <c r="CQ16" s="119">
        <f t="shared" si="22"/>
        <v>2016</v>
      </c>
      <c r="CR16" s="121" t="str">
        <f t="array" ref="CR16">IF(OR(Tableau!CR16="",Tableau!CS16=""),"",IF($AE16=2013,INDEX(Semaines!$M$2:$M$523,MATCH(Tableau!CR16&amp;Tableau!CS16,Semaines!$K$2:$K$523&amp;Semaines!$L$2:$L$523,0)),IF($AE16=2014,INDEX(Semaines!$N$2:$N$523,MATCH(Tableau!CR16&amp;Tableau!CS16,Semaines!$K$2:$K$523&amp;Semaines!$L$2:$L$523,0)),IF($AE16=2015,INDEX(Semaines!$O$2:$O$523,MATCH(Tableau!CR16&amp;Tableau!CS16,Semaines!$K$2:$K$523&amp;Semaines!$L$2:$L$523,0)),IF($AE16=2016,INDEX(Semaines!$P$2:$P$523,MATCH(Tableau!CR16&amp;Tableau!CS16,Semaines!$K$2:$K$523&amp;Semaines!$L$2:$L$523,0)),IF($AE16=2017,INDEX(Semaines!$Q$2:$Q$523,MATCH(Tableau!CR16&amp;Tableau!CS16,Semaines!$K$2:$K$523&amp;Semaines!$L$2:$L$523,0)),IF($AE16=2018,INDEX(Semaines!$R$2:$R$523,MATCH(Tableau!CR16&amp;Tableau!CS16,Semaines!$K$2:$K$523&amp;Semaines!$L$2:$L$523,0)),IF($AE16=2019,INDEX(Semaines!$S$2:$S$523,MATCH(Tableau!CR16&amp;Tableau!CS16,Semaines!$K$2:$K$523&amp;Semaines!$L$2:$L$523,0)),IF($AE16=2020,INDEX(Semaines!$T$2:$T$523,MATCH(Tableau!CR16&amp;Tableau!CS16,Semaines!$K$2:$K$523&amp;Semaines!$L$2:$L$523,0)),IF($AE16=2021,INDEX(Semaines!$U$2:$U$523,MATCH(Tableau!CR16&amp;Tableau!CS16,Semaines!$K$2:$K$523&amp;Semaines!$L$2:$L$523,0)),IF($AE16=2022,INDEX(Semaines!$V$2:$V$523,MATCH(Tableau!CR16&amp;Tableau!CS16,Semaines!$K$2:$K$523&amp;Semaines!$L$2:$L$523,0)))))))))))))</f>
        <v/>
      </c>
      <c r="CS16" s="120" t="str">
        <f>IF(Tableau!$AE16="","",IF(Tableau!CS16="","",Tableau!$AE16))</f>
        <v/>
      </c>
      <c r="CU16" s="139">
        <f t="shared" ref="CU16:CU46" si="195">IF(DK16="",IF(DI16="","",(IF(CX16="",IF(DI16&gt;CV16,DI16+1,CV16+1),IF(DI16&gt;CX16,DI16+1,CX16+1)))),IF(DI16="","",(IF(CX16="",IF(DK16&gt;CV16,DK16+1,CV16+1),IF(DK16&gt;CX16,DK16+1,CX16+1)))))</f>
        <v>66</v>
      </c>
      <c r="CV16" s="118">
        <f t="shared" si="144"/>
        <v>64</v>
      </c>
      <c r="CW16" s="119">
        <f t="shared" si="25"/>
        <v>2016</v>
      </c>
      <c r="CX16" s="121"/>
      <c r="CY16" s="120" t="str">
        <f>IF(Tableau!$AE16="","",IF(Tableau!CX16="","",Tableau!$AE16))</f>
        <v/>
      </c>
      <c r="DA16" s="139">
        <f t="shared" ref="DA16:DA46" si="196">IF(DK16="",IF(DI16="","",(IF(DD16="",IF(DI16&gt;DB16,DI16+1,DB16+1),IF(DI16&gt;DD16,DI16+1,DD16+1)))),IF(DI16="","",(IF(DD16="",IF(DK16&gt;DB16,DK16+1,DB16+1),IF(DK16&gt;DD16,DK16+1,DD16+1)))))</f>
        <v>66</v>
      </c>
      <c r="DB16" s="118">
        <f t="shared" si="146"/>
        <v>64</v>
      </c>
      <c r="DC16" s="119">
        <f t="shared" si="28"/>
        <v>2016</v>
      </c>
      <c r="DD16" s="121"/>
      <c r="DE16" s="120"/>
      <c r="DF16" s="112"/>
      <c r="DG16" s="107"/>
      <c r="DI16" s="118">
        <f t="shared" ref="DI16:DI46" si="197">IF(CN16="",IF(CL16="","",CL16+1),CN16+1)</f>
        <v>65</v>
      </c>
      <c r="DJ16" s="119">
        <f t="shared" si="30"/>
        <v>2016</v>
      </c>
      <c r="DK16" s="121"/>
      <c r="DL16" s="120" t="str">
        <f>IF(Tableau!$AE16="","",IF(Tableau!DJ16="","",Tableau!$AE16))</f>
        <v/>
      </c>
      <c r="DN16" s="118">
        <f t="shared" ref="DN16:DN46" si="198">IF(DK16="",IF(DI16="","",DI16+1),DK16+1)</f>
        <v>66</v>
      </c>
      <c r="DO16" s="119">
        <f t="shared" si="32"/>
        <v>2016</v>
      </c>
      <c r="DP16" s="121" t="str">
        <f t="array" ref="DP16">IF(OR(Tableau!DN16="",Tableau!DO16=""),"",IF($AE16=2013,INDEX(Semaines!$M$2:$M$523,MATCH(Tableau!DN16&amp;Tableau!DO16,Semaines!$K$2:$K$523&amp;Semaines!$L$2:$L$523,0)),IF($AE16=2014,INDEX(Semaines!$N$2:$N$523,MATCH(Tableau!DN16&amp;Tableau!DO16,Semaines!$K$2:$K$523&amp;Semaines!$L$2:$L$523,0)),IF($AE16=2015,INDEX(Semaines!$O$2:$O$523,MATCH(Tableau!DN16&amp;Tableau!DO16,Semaines!$K$2:$K$523&amp;Semaines!$L$2:$L$523,0)),IF($AE16=2016,INDEX(Semaines!$P$2:$P$523,MATCH(Tableau!DN16&amp;Tableau!DO16,Semaines!$K$2:$K$523&amp;Semaines!$L$2:$L$523,0)),IF($AE16=2017,INDEX(Semaines!$Q$2:$Q$523,MATCH(Tableau!DN16&amp;Tableau!DO16,Semaines!$K$2:$K$523&amp;Semaines!$L$2:$L$523,0)),IF($AE16=2018,INDEX(Semaines!$R$2:$R$523,MATCH(Tableau!DN16&amp;Tableau!DO16,Semaines!$K$2:$K$523&amp;Semaines!$L$2:$L$523,0)),IF($AE16=2019,INDEX(Semaines!$S$2:$S$523,MATCH(Tableau!DN16&amp;Tableau!DO16,Semaines!$K$2:$K$523&amp;Semaines!$L$2:$L$523,0)),IF($AE16=2020,INDEX(Semaines!$T$2:$T$523,MATCH(Tableau!DN16&amp;Tableau!DO16,Semaines!$K$2:$K$523&amp;Semaines!$L$2:$L$523,0)),IF($AE16=2021,INDEX(Semaines!$U$2:$U$523,MATCH(Tableau!DN16&amp;Tableau!DO16,Semaines!$K$2:$K$523&amp;Semaines!$L$2:$L$523,0)),IF($AE16=2022,INDEX(Semaines!$V$2:$V$523,MATCH(Tableau!DN16&amp;Tableau!DO16,Semaines!$K$2:$K$523&amp;Semaines!$L$2:$L$523,0)))))))))))))</f>
        <v/>
      </c>
      <c r="DQ16" s="120" t="str">
        <f>IF(Tableau!$AE16="","",IF(Tableau!DO16="","",Tableau!$AE16))</f>
        <v/>
      </c>
      <c r="DR16" s="99"/>
      <c r="DS16" s="107"/>
      <c r="DT16" s="137"/>
      <c r="DU16" s="118">
        <f t="shared" ref="DU16:DU46" si="199">IF(DA16&gt;CU16,DA16,CU16)</f>
        <v>66</v>
      </c>
      <c r="DV16" s="119">
        <f t="shared" si="34"/>
        <v>2016</v>
      </c>
      <c r="DW16" s="121" t="str">
        <f t="array" ref="DW16">IF(OR(Tableau!DU16="",Tableau!DV16=""),"",IF($AE16=2013,INDEX(Semaines!$M$2:$M$523,MATCH(Tableau!DU16&amp;Tableau!DV16,Semaines!$K$2:$K$523&amp;Semaines!$L$2:$L$523,0)),IF($AE16=2014,INDEX(Semaines!$N$2:$N$523,MATCH(Tableau!DU16&amp;Tableau!DV16,Semaines!$K$2:$K$523&amp;Semaines!$L$2:$L$523,0)),IF($AE16=2015,INDEX(Semaines!$O$2:$O$523,MATCH(Tableau!DU16&amp;Tableau!DV16,Semaines!$K$2:$K$523&amp;Semaines!$L$2:$L$523,0)),IF($AE16=2016,INDEX(Semaines!$P$2:$P$523,MATCH(Tableau!DU16&amp;Tableau!DV16,Semaines!$K$2:$K$523&amp;Semaines!$L$2:$L$523,0)),IF($AE16=2017,INDEX(Semaines!$Q$2:$Q$523,MATCH(Tableau!DU16&amp;Tableau!DV16,Semaines!$K$2:$K$523&amp;Semaines!$L$2:$L$523,0)),IF($AE16=2018,INDEX(Semaines!$R$2:$R$523,MATCH(Tableau!DU16&amp;Tableau!DV16,Semaines!$K$2:$K$523&amp;Semaines!$L$2:$L$523,0)),IF($AE16=2019,INDEX(Semaines!$S$2:$S$523,MATCH(Tableau!DU16&amp;Tableau!DV16,Semaines!$K$2:$K$523&amp;Semaines!$L$2:$L$523,0)),IF($AE16=2020,INDEX(Semaines!$T$2:$T$523,MATCH(Tableau!DU16&amp;Tableau!DV16,Semaines!$K$2:$K$523&amp;Semaines!$L$2:$L$523,0)),IF($AE16=2021,INDEX(Semaines!$U$2:$U$523,MATCH(Tableau!DU16&amp;Tableau!DV16,Semaines!$K$2:$K$523&amp;Semaines!$L$2:$L$523,0)),IF($AE16=2022,INDEX(Semaines!$V$2:$V$523,MATCH(Tableau!DU16&amp;Tableau!DV16,Semaines!$K$2:$K$523&amp;Semaines!$L$2:$L$523,0)))))))))))))</f>
        <v/>
      </c>
      <c r="DX16" s="120" t="str">
        <f>IF(Tableau!$AE16="","",IF(Tableau!DV16="","",Tableau!$AE16))</f>
        <v/>
      </c>
      <c r="DY16" s="118">
        <f t="shared" si="150"/>
        <v>67</v>
      </c>
      <c r="DZ16" s="119">
        <f t="shared" si="36"/>
        <v>2016</v>
      </c>
      <c r="EA16" s="121" t="str">
        <f t="array" ref="EA16">IF(OR(Tableau!DY16="",Tableau!DZ16=""),"",IF($AE16=2013,INDEX(Semaines!$M$2:$M$523,MATCH(Tableau!DY16&amp;Tableau!DZ16,Semaines!$K$2:$K$523&amp;Semaines!$L$2:$L$523,0)),IF($AE16=2014,INDEX(Semaines!$N$2:$N$523,MATCH(Tableau!DY16&amp;Tableau!DZ16,Semaines!$K$2:$K$523&amp;Semaines!$L$2:$L$523,0)),IF($AE16=2015,INDEX(Semaines!$O$2:$O$523,MATCH(Tableau!DY16&amp;Tableau!DZ16,Semaines!$K$2:$K$523&amp;Semaines!$L$2:$L$523,0)),IF($AE16=2016,INDEX(Semaines!$P$2:$P$523,MATCH(Tableau!DY16&amp;Tableau!DZ16,Semaines!$K$2:$K$523&amp;Semaines!$L$2:$L$523,0)),IF($AE16=2017,INDEX(Semaines!$Q$2:$Q$523,MATCH(Tableau!DY16&amp;Tableau!DZ16,Semaines!$K$2:$K$523&amp;Semaines!$L$2:$L$523,0)),IF($AE16=2018,INDEX(Semaines!$R$2:$R$523,MATCH(Tableau!DY16&amp;Tableau!DZ16,Semaines!$K$2:$K$523&amp;Semaines!$L$2:$L$523,0)),IF($AE16=2019,INDEX(Semaines!$S$2:$S$523,MATCH(Tableau!DY16&amp;Tableau!DZ16,Semaines!$K$2:$K$523&amp;Semaines!$L$2:$L$523,0)),IF($AE16=2020,INDEX(Semaines!$T$2:$T$523,MATCH(Tableau!DY16&amp;Tableau!DZ16,Semaines!$K$2:$K$523&amp;Semaines!$L$2:$L$523,0)),IF($AE16=2021,INDEX(Semaines!$U$2:$U$523,MATCH(Tableau!DY16&amp;Tableau!DZ16,Semaines!$K$2:$K$523&amp;Semaines!$L$2:$L$523,0)),IF($AE16=2022,INDEX(Semaines!$V$2:$V$523,MATCH(Tableau!DY16&amp;Tableau!DZ16,Semaines!$K$2:$K$523&amp;Semaines!$L$2:$L$523,0)))))))))))))</f>
        <v/>
      </c>
      <c r="EB16" s="120" t="str">
        <f>IF(Tableau!$AE16="","",IF(Tableau!DZ16="","",Tableau!$AE16))</f>
        <v/>
      </c>
      <c r="EC16" s="118">
        <f t="shared" si="151"/>
        <v>67</v>
      </c>
      <c r="ED16" s="119">
        <f t="shared" si="38"/>
        <v>2016</v>
      </c>
      <c r="EE16" s="121" t="str">
        <f t="array" ref="EE16">IF(OR(Tableau!EC16="",Tableau!ED16=""),"",IF($AE16=2013,INDEX(Semaines!$M$2:$M$523,MATCH(Tableau!EC16&amp;Tableau!ED16,Semaines!$K$2:$K$523&amp;Semaines!$L$2:$L$523,0)),IF($AE16=2014,INDEX(Semaines!$N$2:$N$523,MATCH(Tableau!EC16&amp;Tableau!ED16,Semaines!$K$2:$K$523&amp;Semaines!$L$2:$L$523,0)),IF($AE16=2015,INDEX(Semaines!$O$2:$O$523,MATCH(Tableau!EC16&amp;Tableau!ED16,Semaines!$K$2:$K$523&amp;Semaines!$L$2:$L$523,0)),IF($AE16=2016,INDEX(Semaines!$P$2:$P$523,MATCH(Tableau!EC16&amp;Tableau!ED16,Semaines!$K$2:$K$523&amp;Semaines!$L$2:$L$523,0)),IF($AE16=2017,INDEX(Semaines!$Q$2:$Q$523,MATCH(Tableau!EC16&amp;Tableau!ED16,Semaines!$K$2:$K$523&amp;Semaines!$L$2:$L$523,0)),IF($AE16=2018,INDEX(Semaines!$R$2:$R$523,MATCH(Tableau!EC16&amp;Tableau!ED16,Semaines!$K$2:$K$523&amp;Semaines!$L$2:$L$523,0)),IF($AE16=2019,INDEX(Semaines!$S$2:$S$523,MATCH(Tableau!EC16&amp;Tableau!ED16,Semaines!$K$2:$K$523&amp;Semaines!$L$2:$L$523,0)),IF($AE16=2020,INDEX(Semaines!$T$2:$T$523,MATCH(Tableau!EC16&amp;Tableau!ED16,Semaines!$K$2:$K$523&amp;Semaines!$L$2:$L$523,0)),IF($AE16=2021,INDEX(Semaines!$U$2:$U$523,MATCH(Tableau!EC16&amp;Tableau!ED16,Semaines!$K$2:$K$523&amp;Semaines!$L$2:$L$523,0)),IF($AE16=2022,INDEX(Semaines!$V$2:$V$523,MATCH(Tableau!EC16&amp;Tableau!ED16,Semaines!$K$2:$K$523&amp;Semaines!$L$2:$L$523,0)))))))))))))</f>
        <v/>
      </c>
      <c r="EF16" s="120" t="str">
        <f>IF(Tableau!$AE16="","",IF(Tableau!ED16="","",Tableau!$AE16))</f>
        <v/>
      </c>
      <c r="EG16" s="118">
        <f t="shared" si="152"/>
        <v>67</v>
      </c>
      <c r="EH16" s="119">
        <f t="shared" si="40"/>
        <v>2016</v>
      </c>
      <c r="EI16" s="121" t="str">
        <f t="array" ref="EI16">IF(OR(Tableau!EG16="",Tableau!EH16=""),"",IF($AE16=2013,INDEX(Semaines!$M$2:$M$523,MATCH(Tableau!EG16&amp;Tableau!EH16,Semaines!$K$2:$K$523&amp;Semaines!$L$2:$L$523,0)),IF($AE16=2014,INDEX(Semaines!$N$2:$N$523,MATCH(Tableau!EG16&amp;Tableau!EH16,Semaines!$K$2:$K$523&amp;Semaines!$L$2:$L$523,0)),IF($AE16=2015,INDEX(Semaines!$O$2:$O$523,MATCH(Tableau!EG16&amp;Tableau!EH16,Semaines!$K$2:$K$523&amp;Semaines!$L$2:$L$523,0)),IF($AE16=2016,INDEX(Semaines!$P$2:$P$523,MATCH(Tableau!EG16&amp;Tableau!EH16,Semaines!$K$2:$K$523&amp;Semaines!$L$2:$L$523,0)),IF($AE16=2017,INDEX(Semaines!$Q$2:$Q$523,MATCH(Tableau!EG16&amp;Tableau!EH16,Semaines!$K$2:$K$523&amp;Semaines!$L$2:$L$523,0)),IF($AE16=2018,INDEX(Semaines!$R$2:$R$523,MATCH(Tableau!EG16&amp;Tableau!EH16,Semaines!$K$2:$K$523&amp;Semaines!$L$2:$L$523,0)),IF($AE16=2019,INDEX(Semaines!$S$2:$S$523,MATCH(Tableau!EG16&amp;Tableau!EH16,Semaines!$K$2:$K$523&amp;Semaines!$L$2:$L$523,0)),IF($AE16=2020,INDEX(Semaines!$T$2:$T$523,MATCH(Tableau!EG16&amp;Tableau!EH16,Semaines!$K$2:$K$523&amp;Semaines!$L$2:$L$523,0)),IF($AE16=2021,INDEX(Semaines!$U$2:$U$523,MATCH(Tableau!EG16&amp;Tableau!EH16,Semaines!$K$2:$K$523&amp;Semaines!$L$2:$L$523,0)),IF($AE16=2022,INDEX(Semaines!$V$2:$V$523,MATCH(Tableau!EG16&amp;Tableau!EH16,Semaines!$K$2:$K$523&amp;Semaines!$L$2:$L$523,0)))))))))))))</f>
        <v/>
      </c>
      <c r="EJ16" s="120" t="str">
        <f>IF(Tableau!$AE16="","",IF(Tableau!EH16="","",Tableau!$AE16))</f>
        <v/>
      </c>
      <c r="EK16" s="130">
        <f>IF(Import!AU6=0,"",Import!AU6)</f>
        <v>42874</v>
      </c>
      <c r="EL16" s="118">
        <f t="shared" ref="EL16:EL46" si="200">IF(EK16="",IF(EI16="",IF(EG16="","",EG16+1),EI16+1),_xlfn.ISOWEEKNUM(EK16))</f>
        <v>20</v>
      </c>
      <c r="EM16" s="119">
        <f t="shared" ref="EM16:EM46" si="201">IF(EK16="",IF(EJ16="",IF(EH16="","",EH16),EJ16),(IF(AND(MONTH(EK16)=12,_xlfn.ISOWEEKNUM(EK16)=1),YEAR(EK16)+1,YEAR(EK16))))</f>
        <v>2017</v>
      </c>
      <c r="EN16" s="121" t="str">
        <f>IF(Tableau!EL16="","",Tableau!EL16)</f>
        <v/>
      </c>
      <c r="EO16" s="120" t="str">
        <f>IF(Tableau!EM16="","",Tableau!EM16)</f>
        <v/>
      </c>
      <c r="EP16" s="112"/>
      <c r="EQ16" s="107"/>
      <c r="ES16" s="118">
        <f t="shared" si="155"/>
        <v>68</v>
      </c>
      <c r="ET16" s="119">
        <f t="shared" si="44"/>
        <v>2016</v>
      </c>
      <c r="EU16" s="121" t="str">
        <f t="array" ref="EU16">IF(OR(Tableau!ES16="",Tableau!ET16=""),"",IF($AE16=2013,INDEX(Semaines!$M$2:$M$523,MATCH(Tableau!ES16&amp;Tableau!ET16,Semaines!$K$2:$K$523&amp;Semaines!$L$2:$L$523,0)),IF($AE16=2014,INDEX(Semaines!$N$2:$N$523,MATCH(Tableau!ES16&amp;Tableau!ET16,Semaines!$K$2:$K$523&amp;Semaines!$L$2:$L$523,0)),IF($AE16=2015,INDEX(Semaines!$O$2:$O$523,MATCH(Tableau!ES16&amp;Tableau!ET16,Semaines!$K$2:$K$523&amp;Semaines!$L$2:$L$523,0)),IF($AE16=2016,INDEX(Semaines!$P$2:$P$523,MATCH(Tableau!ES16&amp;Tableau!ET16,Semaines!$K$2:$K$523&amp;Semaines!$L$2:$L$523,0)),IF($AE16=2017,INDEX(Semaines!$Q$2:$Q$523,MATCH(Tableau!ES16&amp;Tableau!ET16,Semaines!$K$2:$K$523&amp;Semaines!$L$2:$L$523,0)),IF($AE16=2018,INDEX(Semaines!$R$2:$R$523,MATCH(Tableau!ES16&amp;Tableau!ET16,Semaines!$K$2:$K$523&amp;Semaines!$L$2:$L$523,0)),IF($AE16=2019,INDEX(Semaines!$S$2:$S$523,MATCH(Tableau!ES16&amp;Tableau!ET16,Semaines!$K$2:$K$523&amp;Semaines!$L$2:$L$523,0)),IF($AE16=2020,INDEX(Semaines!$T$2:$T$523,MATCH(Tableau!ES16&amp;Tableau!ET16,Semaines!$K$2:$K$523&amp;Semaines!$L$2:$L$523,0)),IF($AE16=2021,INDEX(Semaines!$U$2:$U$523,MATCH(Tableau!ES16&amp;Tableau!ET16,Semaines!$K$2:$K$523&amp;Semaines!$L$2:$L$523,0)),IF($AE16=2022,INDEX(Semaines!$V$2:$V$523,MATCH(Tableau!ES16&amp;Tableau!ET16,Semaines!$K$2:$K$523&amp;Semaines!$L$2:$L$523,0)))))))))))))</f>
        <v/>
      </c>
      <c r="EV16" s="120" t="str">
        <f>IF(Tableau!$AE16="","",IF(Tableau!ET16="","",Tableau!$AE16))</f>
        <v/>
      </c>
      <c r="EW16" s="118">
        <f t="shared" si="156"/>
        <v>69</v>
      </c>
      <c r="EX16" s="119">
        <f t="shared" si="46"/>
        <v>2016</v>
      </c>
      <c r="EY16" s="121" t="str">
        <f t="array" ref="EY16">IF(OR(Tableau!EW16="",Tableau!EX16=""),"",IF($AE16=2013,INDEX(Semaines!$M$2:$M$523,MATCH(Tableau!EW16&amp;Tableau!EX16,Semaines!$K$2:$K$523&amp;Semaines!$L$2:$L$523,0)),IF($AE16=2014,INDEX(Semaines!$N$2:$N$523,MATCH(Tableau!EW16&amp;Tableau!EX16,Semaines!$K$2:$K$523&amp;Semaines!$L$2:$L$523,0)),IF($AE16=2015,INDEX(Semaines!$O$2:$O$523,MATCH(Tableau!EW16&amp;Tableau!EX16,Semaines!$K$2:$K$523&amp;Semaines!$L$2:$L$523,0)),IF($AE16=2016,INDEX(Semaines!$P$2:$P$523,MATCH(Tableau!EW16&amp;Tableau!EX16,Semaines!$K$2:$K$523&amp;Semaines!$L$2:$L$523,0)),IF($AE16=2017,INDEX(Semaines!$Q$2:$Q$523,MATCH(Tableau!EW16&amp;Tableau!EX16,Semaines!$K$2:$K$523&amp;Semaines!$L$2:$L$523,0)),IF($AE16=2018,INDEX(Semaines!$R$2:$R$523,MATCH(Tableau!EW16&amp;Tableau!EX16,Semaines!$K$2:$K$523&amp;Semaines!$L$2:$L$523,0)),IF($AE16=2019,INDEX(Semaines!$S$2:$S$523,MATCH(Tableau!EW16&amp;Tableau!EX16,Semaines!$K$2:$K$523&amp;Semaines!$L$2:$L$523,0)),IF($AE16=2020,INDEX(Semaines!$T$2:$T$523,MATCH(Tableau!EW16&amp;Tableau!EX16,Semaines!$K$2:$K$523&amp;Semaines!$L$2:$L$523,0)),IF($AE16=2021,INDEX(Semaines!$U$2:$U$523,MATCH(Tableau!EW16&amp;Tableau!EX16,Semaines!$K$2:$K$523&amp;Semaines!$L$2:$L$523,0)),IF($AE16=2022,INDEX(Semaines!$V$2:$V$523,MATCH(Tableau!EW16&amp;Tableau!EX16,Semaines!$K$2:$K$523&amp;Semaines!$L$2:$L$523,0)))))))))))))</f>
        <v/>
      </c>
      <c r="EZ16" s="120" t="str">
        <f>IF(Tableau!$AE16="","",IF(Tableau!EX16="","",Tableau!$AE16))</f>
        <v/>
      </c>
      <c r="FB16" s="118">
        <f t="shared" si="157"/>
        <v>69</v>
      </c>
      <c r="FC16" s="119">
        <f t="shared" si="48"/>
        <v>2016</v>
      </c>
      <c r="FD16" s="121" t="str">
        <f t="array" ref="FD16">IF(OR(Tableau!FB16="",Tableau!FC16=""),"",IF($AE16=2013,INDEX(Semaines!$M$2:$M$523,MATCH(Tableau!FB16&amp;Tableau!FC16,Semaines!$K$2:$K$523&amp;Semaines!$L$2:$L$523,0)),IF($AE16=2014,INDEX(Semaines!$N$2:$N$523,MATCH(Tableau!FB16&amp;Tableau!FC16,Semaines!$K$2:$K$523&amp;Semaines!$L$2:$L$523,0)),IF($AE16=2015,INDEX(Semaines!$O$2:$O$523,MATCH(Tableau!FB16&amp;Tableau!FC16,Semaines!$K$2:$K$523&amp;Semaines!$L$2:$L$523,0)),IF($AE16=2016,INDEX(Semaines!$P$2:$P$523,MATCH(Tableau!FB16&amp;Tableau!FC16,Semaines!$K$2:$K$523&amp;Semaines!$L$2:$L$523,0)),IF($AE16=2017,INDEX(Semaines!$Q$2:$Q$523,MATCH(Tableau!FB16&amp;Tableau!FC16,Semaines!$K$2:$K$523&amp;Semaines!$L$2:$L$523,0)),IF($AE16=2018,INDEX(Semaines!$R$2:$R$523,MATCH(Tableau!FB16&amp;Tableau!FC16,Semaines!$K$2:$K$523&amp;Semaines!$L$2:$L$523,0)),IF($AE16=2019,INDEX(Semaines!$S$2:$S$523,MATCH(Tableau!FB16&amp;Tableau!FC16,Semaines!$K$2:$K$523&amp;Semaines!$L$2:$L$523,0)),IF($AE16=2020,INDEX(Semaines!$T$2:$T$523,MATCH(Tableau!FB16&amp;Tableau!FC16,Semaines!$K$2:$K$523&amp;Semaines!$L$2:$L$523,0)),IF($AE16=2021,INDEX(Semaines!$U$2:$U$523,MATCH(Tableau!FB16&amp;Tableau!FC16,Semaines!$K$2:$K$523&amp;Semaines!$L$2:$L$523,0)),IF($AE16=2022,INDEX(Semaines!$V$2:$V$523,MATCH(Tableau!FB16&amp;Tableau!FC16,Semaines!$K$2:$K$523&amp;Semaines!$L$2:$L$523,0)))))))))))))</f>
        <v/>
      </c>
      <c r="FE16" s="120" t="str">
        <f>IF(Tableau!$AE16="","",IF(Tableau!FC16="","",Tableau!$AE16))</f>
        <v/>
      </c>
      <c r="FF16" s="112"/>
      <c r="FG16" s="107"/>
      <c r="FH16" s="118">
        <f t="shared" si="158"/>
        <v>70</v>
      </c>
      <c r="FI16" s="119">
        <f t="shared" si="50"/>
        <v>2016</v>
      </c>
      <c r="FJ16" s="121" t="str">
        <f t="array" ref="FJ16">IF(OR(Tableau!FH16="",Tableau!FI16=""),"",IF($AE16=2013,INDEX(Semaines!$M$2:$M$523,MATCH(Tableau!FH16&amp;Tableau!FI16,Semaines!$K$2:$K$523&amp;Semaines!$L$2:$L$523,0)),IF($AE16=2014,INDEX(Semaines!$N$2:$N$523,MATCH(Tableau!FH16&amp;Tableau!FI16,Semaines!$K$2:$K$523&amp;Semaines!$L$2:$L$523,0)),IF($AE16=2015,INDEX(Semaines!$O$2:$O$523,MATCH(Tableau!FH16&amp;Tableau!FI16,Semaines!$K$2:$K$523&amp;Semaines!$L$2:$L$523,0)),IF($AE16=2016,INDEX(Semaines!$P$2:$P$523,MATCH(Tableau!FH16&amp;Tableau!FI16,Semaines!$K$2:$K$523&amp;Semaines!$L$2:$L$523,0)),IF($AE16=2017,INDEX(Semaines!$Q$2:$Q$523,MATCH(Tableau!FH16&amp;Tableau!FI16,Semaines!$K$2:$K$523&amp;Semaines!$L$2:$L$523,0)),IF($AE16=2018,INDEX(Semaines!$R$2:$R$523,MATCH(Tableau!FH16&amp;Tableau!FI16,Semaines!$K$2:$K$523&amp;Semaines!$L$2:$L$523,0)),IF($AE16=2019,INDEX(Semaines!$S$2:$S$523,MATCH(Tableau!FH16&amp;Tableau!FI16,Semaines!$K$2:$K$523&amp;Semaines!$L$2:$L$523,0)),IF($AE16=2020,INDEX(Semaines!$T$2:$T$523,MATCH(Tableau!FH16&amp;Tableau!FI16,Semaines!$K$2:$K$523&amp;Semaines!$L$2:$L$523,0)),IF($AE16=2021,INDEX(Semaines!$U$2:$U$523,MATCH(Tableau!FH16&amp;Tableau!FI16,Semaines!$K$2:$K$523&amp;Semaines!$L$2:$L$523,0)),IF($AE16=2022,INDEX(Semaines!$V$2:$V$523,MATCH(Tableau!FH16&amp;Tableau!FI16,Semaines!$K$2:$K$523&amp;Semaines!$L$2:$L$523,0)))))))))))))</f>
        <v/>
      </c>
      <c r="FK16" s="120" t="str">
        <f>IF(Tableau!$AE16="","",IF(Tableau!FI16="","",Tableau!$AE16))</f>
        <v/>
      </c>
      <c r="FM16" s="118">
        <f t="shared" si="159"/>
        <v>70</v>
      </c>
      <c r="FN16" s="119">
        <f t="shared" si="52"/>
        <v>2016</v>
      </c>
      <c r="FO16" s="121" t="str">
        <f t="array" ref="FO16">IF(OR(Tableau!FM16="",Tableau!FN16=""),"",IF($AE16=2013,INDEX(Semaines!$M$2:$M$523,MATCH(Tableau!FM16&amp;Tableau!FN16,Semaines!$K$2:$K$523&amp;Semaines!$L$2:$L$523,0)),IF($AE16=2014,INDEX(Semaines!$N$2:$N$523,MATCH(Tableau!FM16&amp;Tableau!FN16,Semaines!$K$2:$K$523&amp;Semaines!$L$2:$L$523,0)),IF($AE16=2015,INDEX(Semaines!$O$2:$O$523,MATCH(Tableau!FM16&amp;Tableau!FN16,Semaines!$K$2:$K$523&amp;Semaines!$L$2:$L$523,0)),IF($AE16=2016,INDEX(Semaines!$P$2:$P$523,MATCH(Tableau!FM16&amp;Tableau!FN16,Semaines!$K$2:$K$523&amp;Semaines!$L$2:$L$523,0)),IF($AE16=2017,INDEX(Semaines!$Q$2:$Q$523,MATCH(Tableau!FM16&amp;Tableau!FN16,Semaines!$K$2:$K$523&amp;Semaines!$L$2:$L$523,0)),IF($AE16=2018,INDEX(Semaines!$R$2:$R$523,MATCH(Tableau!FM16&amp;Tableau!FN16,Semaines!$K$2:$K$523&amp;Semaines!$L$2:$L$523,0)),IF($AE16=2019,INDEX(Semaines!$S$2:$S$523,MATCH(Tableau!FM16&amp;Tableau!FN16,Semaines!$K$2:$K$523&amp;Semaines!$L$2:$L$523,0)),IF($AE16=2020,INDEX(Semaines!$T$2:$T$523,MATCH(Tableau!FM16&amp;Tableau!FN16,Semaines!$K$2:$K$523&amp;Semaines!$L$2:$L$523,0)),IF($AE16=2021,INDEX(Semaines!$U$2:$U$523,MATCH(Tableau!FM16&amp;Tableau!FN16,Semaines!$K$2:$K$523&amp;Semaines!$L$2:$L$523,0)),IF($AE16=2022,INDEX(Semaines!$V$2:$V$523,MATCH(Tableau!FM16&amp;Tableau!FN16,Semaines!$K$2:$K$523&amp;Semaines!$L$2:$L$523,0)))))))))))))</f>
        <v/>
      </c>
      <c r="FP16" s="120" t="str">
        <f>IF(Tableau!$AE16="","",IF(Tableau!FN16="","",Tableau!$AE16))</f>
        <v/>
      </c>
      <c r="FQ16" s="118">
        <f t="shared" si="160"/>
        <v>71</v>
      </c>
      <c r="FR16" s="119">
        <f t="shared" si="54"/>
        <v>2016</v>
      </c>
      <c r="FS16" s="121" t="str">
        <f t="array" ref="FS16">IF(OR(Tableau!FQ16="",Tableau!FR16=""),"",IF($AE16=2013,INDEX(Semaines!$M$2:$M$523,MATCH(Tableau!FQ16&amp;Tableau!FR16,Semaines!$K$2:$K$523&amp;Semaines!$L$2:$L$523,0)),IF($AE16=2014,INDEX(Semaines!$N$2:$N$523,MATCH(Tableau!FQ16&amp;Tableau!FR16,Semaines!$K$2:$K$523&amp;Semaines!$L$2:$L$523,0)),IF($AE16=2015,INDEX(Semaines!$O$2:$O$523,MATCH(Tableau!FQ16&amp;Tableau!FR16,Semaines!$K$2:$K$523&amp;Semaines!$L$2:$L$523,0)),IF($AE16=2016,INDEX(Semaines!$P$2:$P$523,MATCH(Tableau!FQ16&amp;Tableau!FR16,Semaines!$K$2:$K$523&amp;Semaines!$L$2:$L$523,0)),IF($AE16=2017,INDEX(Semaines!$Q$2:$Q$523,MATCH(Tableau!FQ16&amp;Tableau!FR16,Semaines!$K$2:$K$523&amp;Semaines!$L$2:$L$523,0)),IF($AE16=2018,INDEX(Semaines!$R$2:$R$523,MATCH(Tableau!FQ16&amp;Tableau!FR16,Semaines!$K$2:$K$523&amp;Semaines!$L$2:$L$523,0)),IF($AE16=2019,INDEX(Semaines!$S$2:$S$523,MATCH(Tableau!FQ16&amp;Tableau!FR16,Semaines!$K$2:$K$523&amp;Semaines!$L$2:$L$523,0)),IF($AE16=2020,INDEX(Semaines!$T$2:$T$523,MATCH(Tableau!FQ16&amp;Tableau!FR16,Semaines!$K$2:$K$523&amp;Semaines!$L$2:$L$523,0)),IF($AE16=2021,INDEX(Semaines!$U$2:$U$523,MATCH(Tableau!FQ16&amp;Tableau!FR16,Semaines!$K$2:$K$523&amp;Semaines!$L$2:$L$523,0)),IF($AE16=2022,INDEX(Semaines!$V$2:$V$523,MATCH(Tableau!FQ16&amp;Tableau!FR16,Semaines!$K$2:$K$523&amp;Semaines!$L$2:$L$523,0)))))))))))))</f>
        <v/>
      </c>
      <c r="FT16" s="120" t="str">
        <f>IF(Tableau!$AE16="","",IF(Tableau!FR16="","",Tableau!$AE16))</f>
        <v/>
      </c>
      <c r="FU16" s="121" t="str">
        <f t="array" ref="FU16">IF(OR(Tableau!FS16="",Tableau!FT16=""),"",IF($AE16=2013,INDEX(Semaines!$M$2:$M$523,MATCH(Tableau!FS16&amp;Tableau!FT16,Semaines!$K$2:$K$523&amp;Semaines!$L$2:$L$523,0)),IF($AE16=2014,INDEX(Semaines!$N$2:$N$523,MATCH(Tableau!FS16&amp;Tableau!FT16,Semaines!$K$2:$K$523&amp;Semaines!$L$2:$L$523,0)),IF($AE16=2015,INDEX(Semaines!$O$2:$O$523,MATCH(Tableau!FS16&amp;Tableau!FT16,Semaines!$K$2:$K$523&amp;Semaines!$L$2:$L$523,0)),IF($AE16=2016,INDEX(Semaines!$P$2:$P$523,MATCH(Tableau!FS16&amp;Tableau!FT16,Semaines!$K$2:$K$523&amp;Semaines!$L$2:$L$523,0)),IF($AE16=2017,INDEX(Semaines!$Q$2:$Q$523,MATCH(Tableau!FS16&amp;Tableau!FT16,Semaines!$K$2:$K$523&amp;Semaines!$L$2:$L$523,0)),IF($AE16=2018,INDEX(Semaines!$R$2:$R$523,MATCH(Tableau!FS16&amp;Tableau!FT16,Semaines!$K$2:$K$523&amp;Semaines!$L$2:$L$523,0)),IF($AE16=2019,INDEX(Semaines!$S$2:$S$523,MATCH(Tableau!FS16&amp;Tableau!FT16,Semaines!$K$2:$K$523&amp;Semaines!$L$2:$L$523,0)),IF($AE16=2020,INDEX(Semaines!$T$2:$T$523,MATCH(Tableau!FS16&amp;Tableau!FT16,Semaines!$K$2:$K$523&amp;Semaines!$L$2:$L$523,0)),IF($AE16=2021,INDEX(Semaines!$U$2:$U$523,MATCH(Tableau!FS16&amp;Tableau!FT16,Semaines!$K$2:$K$523&amp;Semaines!$L$2:$L$523,0)),IF($AE16=2022,INDEX(Semaines!$V$2:$V$523,MATCH(Tableau!FS16&amp;Tableau!FT16,Semaines!$K$2:$K$523&amp;Semaines!$L$2:$L$523,0)))))))))))))</f>
        <v/>
      </c>
      <c r="FV16" s="120" t="str">
        <f>IF(Tableau!$AE16="","",IF(Tableau!FT16="","",Tableau!$AE16))</f>
        <v/>
      </c>
      <c r="FW16" s="118">
        <f t="shared" si="161"/>
        <v>73</v>
      </c>
      <c r="FX16" s="119">
        <f t="shared" si="56"/>
        <v>2016</v>
      </c>
      <c r="FY16" s="121" t="str">
        <f t="array" ref="FY16">IF(OR(Tableau!FW16="",Tableau!FX16=""),"",IF($AE16=2013,INDEX(Semaines!$M$2:$M$523,MATCH(Tableau!FW16&amp;Tableau!FX16,Semaines!$K$2:$K$523&amp;Semaines!$L$2:$L$523,0)),IF($AE16=2014,INDEX(Semaines!$N$2:$N$523,MATCH(Tableau!FW16&amp;Tableau!FX16,Semaines!$K$2:$K$523&amp;Semaines!$L$2:$L$523,0)),IF($AE16=2015,INDEX(Semaines!$O$2:$O$523,MATCH(Tableau!FW16&amp;Tableau!FX16,Semaines!$K$2:$K$523&amp;Semaines!$L$2:$L$523,0)),IF($AE16=2016,INDEX(Semaines!$P$2:$P$523,MATCH(Tableau!FW16&amp;Tableau!FX16,Semaines!$K$2:$K$523&amp;Semaines!$L$2:$L$523,0)),IF($AE16=2017,INDEX(Semaines!$Q$2:$Q$523,MATCH(Tableau!FW16&amp;Tableau!FX16,Semaines!$K$2:$K$523&amp;Semaines!$L$2:$L$523,0)),IF($AE16=2018,INDEX(Semaines!$R$2:$R$523,MATCH(Tableau!FW16&amp;Tableau!FX16,Semaines!$K$2:$K$523&amp;Semaines!$L$2:$L$523,0)),IF($AE16=2019,INDEX(Semaines!$S$2:$S$523,MATCH(Tableau!FW16&amp;Tableau!FX16,Semaines!$K$2:$K$523&amp;Semaines!$L$2:$L$523,0)),IF($AE16=2020,INDEX(Semaines!$T$2:$T$523,MATCH(Tableau!FW16&amp;Tableau!FX16,Semaines!$K$2:$K$523&amp;Semaines!$L$2:$L$523,0)),IF($AE16=2021,INDEX(Semaines!$U$2:$U$523,MATCH(Tableau!FW16&amp;Tableau!FX16,Semaines!$K$2:$K$523&amp;Semaines!$L$2:$L$523,0)),IF($AE16=2022,INDEX(Semaines!$V$2:$V$523,MATCH(Tableau!FW16&amp;Tableau!FX16,Semaines!$K$2:$K$523&amp;Semaines!$L$2:$L$523,0)))))))))))))</f>
        <v/>
      </c>
      <c r="FZ16" s="120" t="str">
        <f>IF(Tableau!$AE16="","",IF(Tableau!FX16="","",Tableau!$AE16))</f>
        <v/>
      </c>
      <c r="GA16" s="118">
        <f t="shared" si="162"/>
        <v>74</v>
      </c>
      <c r="GB16" s="119">
        <f t="shared" si="58"/>
        <v>2016</v>
      </c>
      <c r="GC16" s="121" t="str">
        <f t="array" ref="GC16">IF(OR(Tableau!GA16="",Tableau!GB16=""),"",IF($AE16=2013,INDEX(Semaines!$M$2:$M$523,MATCH(Tableau!GA16&amp;Tableau!GB16,Semaines!$K$2:$K$523&amp;Semaines!$L$2:$L$523,0)),IF($AE16=2014,INDEX(Semaines!$N$2:$N$523,MATCH(Tableau!GA16&amp;Tableau!GB16,Semaines!$K$2:$K$523&amp;Semaines!$L$2:$L$523,0)),IF($AE16=2015,INDEX(Semaines!$O$2:$O$523,MATCH(Tableau!GA16&amp;Tableau!GB16,Semaines!$K$2:$K$523&amp;Semaines!$L$2:$L$523,0)),IF($AE16=2016,INDEX(Semaines!$P$2:$P$523,MATCH(Tableau!GA16&amp;Tableau!GB16,Semaines!$K$2:$K$523&amp;Semaines!$L$2:$L$523,0)),IF($AE16=2017,INDEX(Semaines!$Q$2:$Q$523,MATCH(Tableau!GA16&amp;Tableau!GB16,Semaines!$K$2:$K$523&amp;Semaines!$L$2:$L$523,0)),IF($AE16=2018,INDEX(Semaines!$R$2:$R$523,MATCH(Tableau!GA16&amp;Tableau!GB16,Semaines!$K$2:$K$523&amp;Semaines!$L$2:$L$523,0)),IF($AE16=2019,INDEX(Semaines!$S$2:$S$523,MATCH(Tableau!GA16&amp;Tableau!GB16,Semaines!$K$2:$K$523&amp;Semaines!$L$2:$L$523,0)),IF($AE16=2020,INDEX(Semaines!$T$2:$T$523,MATCH(Tableau!GA16&amp;Tableau!GB16,Semaines!$K$2:$K$523&amp;Semaines!$L$2:$L$523,0)),IF($AE16=2021,INDEX(Semaines!$U$2:$U$523,MATCH(Tableau!GA16&amp;Tableau!GB16,Semaines!$K$2:$K$523&amp;Semaines!$L$2:$L$523,0)),IF($AE16=2022,INDEX(Semaines!$V$2:$V$523,MATCH(Tableau!GA16&amp;Tableau!GB16,Semaines!$K$2:$K$523&amp;Semaines!$L$2:$L$523,0)))))))))))))</f>
        <v/>
      </c>
      <c r="GD16" s="120" t="str">
        <f>IF(Tableau!$AE16="","",IF(Tableau!GB16="","",Tableau!$AE16))</f>
        <v/>
      </c>
      <c r="GE16" s="118">
        <f t="shared" si="163"/>
        <v>74</v>
      </c>
      <c r="GF16" s="119">
        <f t="shared" si="60"/>
        <v>2016</v>
      </c>
      <c r="GG16" s="121" t="str">
        <f t="array" ref="GG16">IF(OR(Tableau!GE16="",Tableau!GF16=""),"",IF($AE16=2013,INDEX(Semaines!$M$2:$M$523,MATCH(Tableau!GE16&amp;Tableau!GF16,Semaines!$K$2:$K$523&amp;Semaines!$L$2:$L$523,0)),IF($AE16=2014,INDEX(Semaines!$N$2:$N$523,MATCH(Tableau!GE16&amp;Tableau!GF16,Semaines!$K$2:$K$523&amp;Semaines!$L$2:$L$523,0)),IF($AE16=2015,INDEX(Semaines!$O$2:$O$523,MATCH(Tableau!GE16&amp;Tableau!GF16,Semaines!$K$2:$K$523&amp;Semaines!$L$2:$L$523,0)),IF($AE16=2016,INDEX(Semaines!$P$2:$P$523,MATCH(Tableau!GE16&amp;Tableau!GF16,Semaines!$K$2:$K$523&amp;Semaines!$L$2:$L$523,0)),IF($AE16=2017,INDEX(Semaines!$Q$2:$Q$523,MATCH(Tableau!GE16&amp;Tableau!GF16,Semaines!$K$2:$K$523&amp;Semaines!$L$2:$L$523,0)),IF($AE16=2018,INDEX(Semaines!$R$2:$R$523,MATCH(Tableau!GE16&amp;Tableau!GF16,Semaines!$K$2:$K$523&amp;Semaines!$L$2:$L$523,0)),IF($AE16=2019,INDEX(Semaines!$S$2:$S$523,MATCH(Tableau!GE16&amp;Tableau!GF16,Semaines!$K$2:$K$523&amp;Semaines!$L$2:$L$523,0)),IF($AE16=2020,INDEX(Semaines!$T$2:$T$523,MATCH(Tableau!GE16&amp;Tableau!GF16,Semaines!$K$2:$K$523&amp;Semaines!$L$2:$L$523,0)),IF($AE16=2021,INDEX(Semaines!$U$2:$U$523,MATCH(Tableau!GE16&amp;Tableau!GF16,Semaines!$K$2:$K$523&amp;Semaines!$L$2:$L$523,0)),IF($AE16=2022,INDEX(Semaines!$V$2:$V$523,MATCH(Tableau!GE16&amp;Tableau!GF16,Semaines!$K$2:$K$523&amp;Semaines!$L$2:$L$523,0)))))))))))))</f>
        <v/>
      </c>
      <c r="GH16" s="120" t="str">
        <f>IF(Tableau!$AE16="","",IF(Tableau!GF16="","",Tableau!$AE16))</f>
        <v/>
      </c>
      <c r="GJ16" s="118">
        <f t="shared" si="164"/>
        <v>75</v>
      </c>
      <c r="GK16" s="119">
        <f t="shared" si="62"/>
        <v>2016</v>
      </c>
      <c r="GL16" s="121" t="str">
        <f t="array" ref="GL16">IF(OR(Tableau!GJ16="",Tableau!GK16=""),"",IF($AE16=2013,INDEX(Semaines!$M$2:$M$523,MATCH(Tableau!GJ16&amp;Tableau!GK16,Semaines!$K$2:$K$523&amp;Semaines!$L$2:$L$523,0)),IF($AE16=2014,INDEX(Semaines!$N$2:$N$523,MATCH(Tableau!GJ16&amp;Tableau!GK16,Semaines!$K$2:$K$523&amp;Semaines!$L$2:$L$523,0)),IF($AE16=2015,INDEX(Semaines!$O$2:$O$523,MATCH(Tableau!GJ16&amp;Tableau!GK16,Semaines!$K$2:$K$523&amp;Semaines!$L$2:$L$523,0)),IF($AE16=2016,INDEX(Semaines!$P$2:$P$523,MATCH(Tableau!GJ16&amp;Tableau!GK16,Semaines!$K$2:$K$523&amp;Semaines!$L$2:$L$523,0)),IF($AE16=2017,INDEX(Semaines!$Q$2:$Q$523,MATCH(Tableau!GJ16&amp;Tableau!GK16,Semaines!$K$2:$K$523&amp;Semaines!$L$2:$L$523,0)),IF($AE16=2018,INDEX(Semaines!$R$2:$R$523,MATCH(Tableau!GJ16&amp;Tableau!GK16,Semaines!$K$2:$K$523&amp;Semaines!$L$2:$L$523,0)),IF($AE16=2019,INDEX(Semaines!$S$2:$S$523,MATCH(Tableau!GJ16&amp;Tableau!GK16,Semaines!$K$2:$K$523&amp;Semaines!$L$2:$L$523,0)),IF($AE16=2020,INDEX(Semaines!$T$2:$T$523,MATCH(Tableau!GJ16&amp;Tableau!GK16,Semaines!$K$2:$K$523&amp;Semaines!$L$2:$L$523,0)),IF($AE16=2021,INDEX(Semaines!$U$2:$U$523,MATCH(Tableau!GJ16&amp;Tableau!GK16,Semaines!$K$2:$K$523&amp;Semaines!$L$2:$L$523,0)),IF($AE16=2022,INDEX(Semaines!$V$2:$V$523,MATCH(Tableau!GJ16&amp;Tableau!GK16,Semaines!$K$2:$K$523&amp;Semaines!$L$2:$L$523,0)))))))))))))</f>
        <v/>
      </c>
      <c r="GM16" s="120" t="str">
        <f>IF(Tableau!$AE16="","",IF(Tableau!GK16="","",Tableau!$AE16))</f>
        <v/>
      </c>
      <c r="GN16" s="118">
        <f t="shared" si="165"/>
        <v>76</v>
      </c>
      <c r="GO16" s="119">
        <f t="shared" si="64"/>
        <v>2016</v>
      </c>
      <c r="GP16" s="121" t="str">
        <f t="array" ref="GP16">IF(OR(Tableau!GN16="",Tableau!GO16=""),"",IF($AE16=2013,INDEX(Semaines!$M$2:$M$523,MATCH(Tableau!GN16&amp;Tableau!GO16,Semaines!$K$2:$K$523&amp;Semaines!$L$2:$L$523,0)),IF($AE16=2014,INDEX(Semaines!$N$2:$N$523,MATCH(Tableau!GN16&amp;Tableau!GO16,Semaines!$K$2:$K$523&amp;Semaines!$L$2:$L$523,0)),IF($AE16=2015,INDEX(Semaines!$O$2:$O$523,MATCH(Tableau!GN16&amp;Tableau!GO16,Semaines!$K$2:$K$523&amp;Semaines!$L$2:$L$523,0)),IF($AE16=2016,INDEX(Semaines!$P$2:$P$523,MATCH(Tableau!GN16&amp;Tableau!GO16,Semaines!$K$2:$K$523&amp;Semaines!$L$2:$L$523,0)),IF($AE16=2017,INDEX(Semaines!$Q$2:$Q$523,MATCH(Tableau!GN16&amp;Tableau!GO16,Semaines!$K$2:$K$523&amp;Semaines!$L$2:$L$523,0)),IF($AE16=2018,INDEX(Semaines!$R$2:$R$523,MATCH(Tableau!GN16&amp;Tableau!GO16,Semaines!$K$2:$K$523&amp;Semaines!$L$2:$L$523,0)),IF($AE16=2019,INDEX(Semaines!$S$2:$S$523,MATCH(Tableau!GN16&amp;Tableau!GO16,Semaines!$K$2:$K$523&amp;Semaines!$L$2:$L$523,0)),IF($AE16=2020,INDEX(Semaines!$T$2:$T$523,MATCH(Tableau!GN16&amp;Tableau!GO16,Semaines!$K$2:$K$523&amp;Semaines!$L$2:$L$523,0)),IF($AE16=2021,INDEX(Semaines!$U$2:$U$523,MATCH(Tableau!GN16&amp;Tableau!GO16,Semaines!$K$2:$K$523&amp;Semaines!$L$2:$L$523,0)),IF($AE16=2022,INDEX(Semaines!$V$2:$V$523,MATCH(Tableau!GN16&amp;Tableau!GO16,Semaines!$K$2:$K$523&amp;Semaines!$L$2:$L$523,0)))))))))))))</f>
        <v/>
      </c>
      <c r="GQ16" s="120" t="str">
        <f>IF(Tableau!$AE16="","",IF(Tableau!GO16="","",Tableau!$AE16))</f>
        <v/>
      </c>
      <c r="GR16" s="112"/>
      <c r="GS16" s="114"/>
      <c r="GT16" s="114"/>
      <c r="GU16" s="107"/>
      <c r="GV16" s="114"/>
      <c r="GW16" s="107"/>
      <c r="GX16" s="118">
        <f t="shared" si="166"/>
        <v>77</v>
      </c>
      <c r="GY16" s="119">
        <f t="shared" si="66"/>
        <v>2016</v>
      </c>
      <c r="GZ16" s="121" t="str">
        <f t="array" ref="GZ16">IF(OR(Tableau!GX16="",Tableau!GY16=""),"",IF($AE16=2013,INDEX(Semaines!$M$2:$M$523,MATCH(Tableau!GX16&amp;Tableau!GY16,Semaines!$K$2:$K$523&amp;Semaines!$L$2:$L$523,0)),IF($AE16=2014,INDEX(Semaines!$N$2:$N$523,MATCH(Tableau!GX16&amp;Tableau!GY16,Semaines!$K$2:$K$523&amp;Semaines!$L$2:$L$523,0)),IF($AE16=2015,INDEX(Semaines!$O$2:$O$523,MATCH(Tableau!GX16&amp;Tableau!GY16,Semaines!$K$2:$K$523&amp;Semaines!$L$2:$L$523,0)),IF($AE16=2016,INDEX(Semaines!$P$2:$P$523,MATCH(Tableau!GX16&amp;Tableau!GY16,Semaines!$K$2:$K$523&amp;Semaines!$L$2:$L$523,0)),IF($AE16=2017,INDEX(Semaines!$Q$2:$Q$523,MATCH(Tableau!GX16&amp;Tableau!GY16,Semaines!$K$2:$K$523&amp;Semaines!$L$2:$L$523,0)),IF($AE16=2018,INDEX(Semaines!$R$2:$R$523,MATCH(Tableau!GX16&amp;Tableau!GY16,Semaines!$K$2:$K$523&amp;Semaines!$L$2:$L$523,0)),IF($AE16=2019,INDEX(Semaines!$S$2:$S$523,MATCH(Tableau!GX16&amp;Tableau!GY16,Semaines!$K$2:$K$523&amp;Semaines!$L$2:$L$523,0)),IF($AE16=2020,INDEX(Semaines!$T$2:$T$523,MATCH(Tableau!GX16&amp;Tableau!GY16,Semaines!$K$2:$K$523&amp;Semaines!$L$2:$L$523,0)),IF($AE16=2021,INDEX(Semaines!$U$2:$U$523,MATCH(Tableau!GX16&amp;Tableau!GY16,Semaines!$K$2:$K$523&amp;Semaines!$L$2:$L$523,0)),IF($AE16=2022,INDEX(Semaines!$V$2:$V$523,MATCH(Tableau!GX16&amp;Tableau!GY16,Semaines!$K$2:$K$523&amp;Semaines!$L$2:$L$523,0)))))))))))))</f>
        <v/>
      </c>
      <c r="HA16" s="120" t="str">
        <f>IF(Tableau!$AE16="","",IF(Tableau!GY16="","",Tableau!$AE16))</f>
        <v/>
      </c>
      <c r="HC16" s="100"/>
      <c r="HD16" s="101"/>
      <c r="HE16" s="111"/>
      <c r="HF16" s="107"/>
      <c r="HH16" s="118">
        <f t="shared" si="167"/>
        <v>78</v>
      </c>
      <c r="HI16" s="119">
        <f t="shared" si="68"/>
        <v>2016</v>
      </c>
      <c r="HJ16" s="121" t="str">
        <f t="array" ref="HJ16">IF(OR(Tableau!HH16="",Tableau!HI16=""),"",IF($AE16=2013,INDEX(Semaines!$M$2:$M$523,MATCH(Tableau!HH16&amp;Tableau!HI16,Semaines!$K$2:$K$523&amp;Semaines!$L$2:$L$523,0)),IF($AE16=2014,INDEX(Semaines!$N$2:$N$523,MATCH(Tableau!HH16&amp;Tableau!HI16,Semaines!$K$2:$K$523&amp;Semaines!$L$2:$L$523,0)),IF($AE16=2015,INDEX(Semaines!$O$2:$O$523,MATCH(Tableau!HH16&amp;Tableau!HI16,Semaines!$K$2:$K$523&amp;Semaines!$L$2:$L$523,0)),IF($AE16=2016,INDEX(Semaines!$P$2:$P$523,MATCH(Tableau!HH16&amp;Tableau!HI16,Semaines!$K$2:$K$523&amp;Semaines!$L$2:$L$523,0)),IF($AE16=2017,INDEX(Semaines!$Q$2:$Q$523,MATCH(Tableau!HH16&amp;Tableau!HI16,Semaines!$K$2:$K$523&amp;Semaines!$L$2:$L$523,0)),IF($AE16=2018,INDEX(Semaines!$R$2:$R$523,MATCH(Tableau!HH16&amp;Tableau!HI16,Semaines!$K$2:$K$523&amp;Semaines!$L$2:$L$523,0)),IF($AE16=2019,INDEX(Semaines!$S$2:$S$523,MATCH(Tableau!HH16&amp;Tableau!HI16,Semaines!$K$2:$K$523&amp;Semaines!$L$2:$L$523,0)),IF($AE16=2020,INDEX(Semaines!$T$2:$T$523,MATCH(Tableau!HH16&amp;Tableau!HI16,Semaines!$K$2:$K$523&amp;Semaines!$L$2:$L$523,0)),IF($AE16=2021,INDEX(Semaines!$U$2:$U$523,MATCH(Tableau!HH16&amp;Tableau!HI16,Semaines!$K$2:$K$523&amp;Semaines!$L$2:$L$523,0)),IF($AE16=2022,INDEX(Semaines!$V$2:$V$523,MATCH(Tableau!HH16&amp;Tableau!HI16,Semaines!$K$2:$K$523&amp;Semaines!$L$2:$L$523,0)))))))))))))</f>
        <v/>
      </c>
      <c r="HK16" s="120" t="str">
        <f>IF(Tableau!$AE16="","",IF(Tableau!HI16="","",Tableau!$AE16))</f>
        <v/>
      </c>
      <c r="HL16" s="121" t="str">
        <f t="array" ref="HL16">IF(OR(Tableau!HJ16="",Tableau!HK16=""),"",IF($AE16=2013,INDEX(Semaines!$M$2:$M$523,MATCH(Tableau!HJ16&amp;Tableau!HK16,Semaines!$K$2:$K$523&amp;Semaines!$L$2:$L$523,0)),IF($AE16=2014,INDEX(Semaines!$N$2:$N$523,MATCH(Tableau!HJ16&amp;Tableau!HK16,Semaines!$K$2:$K$523&amp;Semaines!$L$2:$L$523,0)),IF($AE16=2015,INDEX(Semaines!$O$2:$O$523,MATCH(Tableau!HJ16&amp;Tableau!HK16,Semaines!$K$2:$K$523&amp;Semaines!$L$2:$L$523,0)),IF($AE16=2016,INDEX(Semaines!$P$2:$P$523,MATCH(Tableau!HJ16&amp;Tableau!HK16,Semaines!$K$2:$K$523&amp;Semaines!$L$2:$L$523,0)),IF($AE16=2017,INDEX(Semaines!$Q$2:$Q$523,MATCH(Tableau!HJ16&amp;Tableau!HK16,Semaines!$K$2:$K$523&amp;Semaines!$L$2:$L$523,0)),IF($AE16=2018,INDEX(Semaines!$R$2:$R$523,MATCH(Tableau!HJ16&amp;Tableau!HK16,Semaines!$K$2:$K$523&amp;Semaines!$L$2:$L$523,0)),IF($AE16=2019,INDEX(Semaines!$S$2:$S$523,MATCH(Tableau!HJ16&amp;Tableau!HK16,Semaines!$K$2:$K$523&amp;Semaines!$L$2:$L$523,0)),IF($AE16=2020,INDEX(Semaines!$T$2:$T$523,MATCH(Tableau!HJ16&amp;Tableau!HK16,Semaines!$K$2:$K$523&amp;Semaines!$L$2:$L$523,0)),IF($AE16=2021,INDEX(Semaines!$U$2:$U$523,MATCH(Tableau!HJ16&amp;Tableau!HK16,Semaines!$K$2:$K$523&amp;Semaines!$L$2:$L$523,0)),IF($AE16=2022,INDEX(Semaines!$V$2:$V$523,MATCH(Tableau!HJ16&amp;Tableau!HK16,Semaines!$K$2:$K$523&amp;Semaines!$L$2:$L$523,0)))))))))))))</f>
        <v/>
      </c>
      <c r="HM16" s="120" t="str">
        <f>IF(Tableau!$AE16="","",IF(Tableau!HK16="","",Tableau!$AE16))</f>
        <v/>
      </c>
      <c r="HN16" s="118">
        <f t="shared" si="168"/>
        <v>79</v>
      </c>
      <c r="HO16" s="119">
        <f t="shared" si="70"/>
        <v>2016</v>
      </c>
      <c r="HP16" s="121" t="str">
        <f t="array" ref="HP16">IF(OR(Tableau!HN16="",Tableau!HO16=""),"",IF($AE16=2013,INDEX(Semaines!$M$2:$M$523,MATCH(Tableau!HN16&amp;Tableau!HO16,Semaines!$K$2:$K$523&amp;Semaines!$L$2:$L$523,0)),IF($AE16=2014,INDEX(Semaines!$N$2:$N$523,MATCH(Tableau!HN16&amp;Tableau!HO16,Semaines!$K$2:$K$523&amp;Semaines!$L$2:$L$523,0)),IF($AE16=2015,INDEX(Semaines!$O$2:$O$523,MATCH(Tableau!HN16&amp;Tableau!HO16,Semaines!$K$2:$K$523&amp;Semaines!$L$2:$L$523,0)),IF($AE16=2016,INDEX(Semaines!$P$2:$P$523,MATCH(Tableau!HN16&amp;Tableau!HO16,Semaines!$K$2:$K$523&amp;Semaines!$L$2:$L$523,0)),IF($AE16=2017,INDEX(Semaines!$Q$2:$Q$523,MATCH(Tableau!HN16&amp;Tableau!HO16,Semaines!$K$2:$K$523&amp;Semaines!$L$2:$L$523,0)),IF($AE16=2018,INDEX(Semaines!$R$2:$R$523,MATCH(Tableau!HN16&amp;Tableau!HO16,Semaines!$K$2:$K$523&amp;Semaines!$L$2:$L$523,0)),IF($AE16=2019,INDEX(Semaines!$S$2:$S$523,MATCH(Tableau!HN16&amp;Tableau!HO16,Semaines!$K$2:$K$523&amp;Semaines!$L$2:$L$523,0)),IF($AE16=2020,INDEX(Semaines!$T$2:$T$523,MATCH(Tableau!HN16&amp;Tableau!HO16,Semaines!$K$2:$K$523&amp;Semaines!$L$2:$L$523,0)),IF($AE16=2021,INDEX(Semaines!$U$2:$U$523,MATCH(Tableau!HN16&amp;Tableau!HO16,Semaines!$K$2:$K$523&amp;Semaines!$L$2:$L$523,0)),IF($AE16=2022,INDEX(Semaines!$V$2:$V$523,MATCH(Tableau!HN16&amp;Tableau!HO16,Semaines!$K$2:$K$523&amp;Semaines!$L$2:$L$523,0)))))))))))))</f>
        <v/>
      </c>
      <c r="HQ16" s="120" t="str">
        <f>IF(Tableau!$AE16="","",IF(Tableau!HO16="","",Tableau!$AE16))</f>
        <v/>
      </c>
      <c r="HR16" s="112"/>
      <c r="HS16" s="114"/>
      <c r="HT16" s="114"/>
      <c r="HU16" s="107"/>
      <c r="HV16" s="115"/>
      <c r="HW16" s="99"/>
      <c r="HX16" s="99"/>
      <c r="HY16" s="99"/>
      <c r="HZ16" s="99"/>
      <c r="IA16" s="118">
        <f t="shared" si="169"/>
        <v>80</v>
      </c>
      <c r="IB16" s="119">
        <f t="shared" si="72"/>
        <v>2016</v>
      </c>
      <c r="IC16" s="121" t="str">
        <f t="array" ref="IC16">IF(OR(Tableau!IA16="",Tableau!IB16=""),"",IF($AE16=2013,INDEX(Semaines!$M$2:$M$523,MATCH(Tableau!IA16&amp;Tableau!IB16,Semaines!$K$2:$K$523&amp;Semaines!$L$2:$L$523,0)),IF($AE16=2014,INDEX(Semaines!$N$2:$N$523,MATCH(Tableau!IA16&amp;Tableau!IB16,Semaines!$K$2:$K$523&amp;Semaines!$L$2:$L$523,0)),IF($AE16=2015,INDEX(Semaines!$O$2:$O$523,MATCH(Tableau!IA16&amp;Tableau!IB16,Semaines!$K$2:$K$523&amp;Semaines!$L$2:$L$523,0)),IF($AE16=2016,INDEX(Semaines!$P$2:$P$523,MATCH(Tableau!IA16&amp;Tableau!IB16,Semaines!$K$2:$K$523&amp;Semaines!$L$2:$L$523,0)),IF($AE16=2017,INDEX(Semaines!$Q$2:$Q$523,MATCH(Tableau!IA16&amp;Tableau!IB16,Semaines!$K$2:$K$523&amp;Semaines!$L$2:$L$523,0)),IF($AE16=2018,INDEX(Semaines!$R$2:$R$523,MATCH(Tableau!IA16&amp;Tableau!IB16,Semaines!$K$2:$K$523&amp;Semaines!$L$2:$L$523,0)),IF($AE16=2019,INDEX(Semaines!$S$2:$S$523,MATCH(Tableau!IA16&amp;Tableau!IB16,Semaines!$K$2:$K$523&amp;Semaines!$L$2:$L$523,0)),IF($AE16=2020,INDEX(Semaines!$T$2:$T$523,MATCH(Tableau!IA16&amp;Tableau!IB16,Semaines!$K$2:$K$523&amp;Semaines!$L$2:$L$523,0)),IF($AE16=2021,INDEX(Semaines!$U$2:$U$523,MATCH(Tableau!IA16&amp;Tableau!IB16,Semaines!$K$2:$K$523&amp;Semaines!$L$2:$L$523,0)),IF($AE16=2022,INDEX(Semaines!$V$2:$V$523,MATCH(Tableau!IA16&amp;Tableau!IB16,Semaines!$K$2:$K$523&amp;Semaines!$L$2:$L$523,0)))))))))))))</f>
        <v/>
      </c>
      <c r="ID16" s="120" t="str">
        <f>IF(Tableau!$AE16="","",IF(Tableau!IB16="","",Tableau!$AE16))</f>
        <v/>
      </c>
      <c r="IE16" s="118">
        <f t="shared" si="170"/>
        <v>80</v>
      </c>
      <c r="IF16" s="119">
        <f t="shared" si="74"/>
        <v>2016</v>
      </c>
      <c r="IG16" s="121" t="str">
        <f t="array" ref="IG16">IF(OR(Tableau!IE16="",Tableau!IF16=""),"",IF($AE16=2013,INDEX(Semaines!$M$2:$M$523,MATCH(Tableau!IE16&amp;Tableau!IF16,Semaines!$K$2:$K$523&amp;Semaines!$L$2:$L$523,0)),IF($AE16=2014,INDEX(Semaines!$N$2:$N$523,MATCH(Tableau!IE16&amp;Tableau!IF16,Semaines!$K$2:$K$523&amp;Semaines!$L$2:$L$523,0)),IF($AE16=2015,INDEX(Semaines!$O$2:$O$523,MATCH(Tableau!IE16&amp;Tableau!IF16,Semaines!$K$2:$K$523&amp;Semaines!$L$2:$L$523,0)),IF($AE16=2016,INDEX(Semaines!$P$2:$P$523,MATCH(Tableau!IE16&amp;Tableau!IF16,Semaines!$K$2:$K$523&amp;Semaines!$L$2:$L$523,0)),IF($AE16=2017,INDEX(Semaines!$Q$2:$Q$523,MATCH(Tableau!IE16&amp;Tableau!IF16,Semaines!$K$2:$K$523&amp;Semaines!$L$2:$L$523,0)),IF($AE16=2018,INDEX(Semaines!$R$2:$R$523,MATCH(Tableau!IE16&amp;Tableau!IF16,Semaines!$K$2:$K$523&amp;Semaines!$L$2:$L$523,0)),IF($AE16=2019,INDEX(Semaines!$S$2:$S$523,MATCH(Tableau!IE16&amp;Tableau!IF16,Semaines!$K$2:$K$523&amp;Semaines!$L$2:$L$523,0)),IF($AE16=2020,INDEX(Semaines!$T$2:$T$523,MATCH(Tableau!IE16&amp;Tableau!IF16,Semaines!$K$2:$K$523&amp;Semaines!$L$2:$L$523,0)),IF($AE16=2021,INDEX(Semaines!$U$2:$U$523,MATCH(Tableau!IE16&amp;Tableau!IF16,Semaines!$K$2:$K$523&amp;Semaines!$L$2:$L$523,0)),IF($AE16=2022,INDEX(Semaines!$V$2:$V$523,MATCH(Tableau!IE16&amp;Tableau!IF16,Semaines!$K$2:$K$523&amp;Semaines!$L$2:$L$523,0)))))))))))))</f>
        <v/>
      </c>
      <c r="IH16" s="120" t="str">
        <f>IF(Tableau!$AE16="","",IF(Tableau!IF16="","",Tableau!$AE16))</f>
        <v/>
      </c>
      <c r="II16" s="130">
        <f>IF(Import!AY6=0,"",Import!AY6)</f>
        <v>42921</v>
      </c>
      <c r="IJ16" s="118">
        <f t="shared" si="171"/>
        <v>27</v>
      </c>
      <c r="IK16" s="119">
        <f t="shared" si="172"/>
        <v>2017</v>
      </c>
      <c r="IL16" s="121" t="str">
        <f>IF(Tableau!IJ16="","",Tableau!IJ16)</f>
        <v/>
      </c>
      <c r="IM16" s="120" t="str">
        <f>IF(Tableau!IK16="","",Tableau!IK16)</f>
        <v/>
      </c>
      <c r="IO16" s="118">
        <f t="shared" si="173"/>
        <v>81</v>
      </c>
      <c r="IP16" s="119">
        <f t="shared" si="78"/>
        <v>2016</v>
      </c>
      <c r="IQ16" s="121" t="str">
        <f t="array" ref="IQ16">IF(OR(Tableau!IO16="",Tableau!IP16=""),"",IF($AE16=2013,INDEX(Semaines!$M$2:$M$523,MATCH(Tableau!IO16&amp;Tableau!IP16,Semaines!$K$2:$K$523&amp;Semaines!$L$2:$L$523,0)),IF($AE16=2014,INDEX(Semaines!$N$2:$N$523,MATCH(Tableau!IO16&amp;Tableau!IP16,Semaines!$K$2:$K$523&amp;Semaines!$L$2:$L$523,0)),IF($AE16=2015,INDEX(Semaines!$O$2:$O$523,MATCH(Tableau!IO16&amp;Tableau!IP16,Semaines!$K$2:$K$523&amp;Semaines!$L$2:$L$523,0)),IF($AE16=2016,INDEX(Semaines!$P$2:$P$523,MATCH(Tableau!IO16&amp;Tableau!IP16,Semaines!$K$2:$K$523&amp;Semaines!$L$2:$L$523,0)),IF($AE16=2017,INDEX(Semaines!$Q$2:$Q$523,MATCH(Tableau!IO16&amp;Tableau!IP16,Semaines!$K$2:$K$523&amp;Semaines!$L$2:$L$523,0)),IF($AE16=2018,INDEX(Semaines!$R$2:$R$523,MATCH(Tableau!IO16&amp;Tableau!IP16,Semaines!$K$2:$K$523&amp;Semaines!$L$2:$L$523,0)),IF($AE16=2019,INDEX(Semaines!$S$2:$S$523,MATCH(Tableau!IO16&amp;Tableau!IP16,Semaines!$K$2:$K$523&amp;Semaines!$L$2:$L$523,0)),IF($AE16=2020,INDEX(Semaines!$T$2:$T$523,MATCH(Tableau!IO16&amp;Tableau!IP16,Semaines!$K$2:$K$523&amp;Semaines!$L$2:$L$523,0)),IF($AE16=2021,INDEX(Semaines!$U$2:$U$523,MATCH(Tableau!IO16&amp;Tableau!IP16,Semaines!$K$2:$K$523&amp;Semaines!$L$2:$L$523,0)),IF($AE16=2022,INDEX(Semaines!$V$2:$V$523,MATCH(Tableau!IO16&amp;Tableau!IP16,Semaines!$K$2:$K$523&amp;Semaines!$L$2:$L$523,0)))))))))))))</f>
        <v/>
      </c>
      <c r="IR16" s="120" t="str">
        <f>IF(Tableau!$AE16="","",IF(Tableau!IP16="","",Tableau!$AE16))</f>
        <v/>
      </c>
      <c r="IS16" s="118">
        <f t="shared" si="175"/>
        <v>82</v>
      </c>
      <c r="IT16" s="119">
        <f t="shared" si="80"/>
        <v>2016</v>
      </c>
      <c r="IU16" s="121" t="str">
        <f t="array" ref="IU16">IF(OR(Tableau!IS16="",Tableau!IT16=""),"",IF($AE16=2013,INDEX(Semaines!$M$2:$M$523,MATCH(Tableau!IS16&amp;Tableau!IT16,Semaines!$K$2:$K$523&amp;Semaines!$L$2:$L$523,0)),IF($AE16=2014,INDEX(Semaines!$N$2:$N$523,MATCH(Tableau!IS16&amp;Tableau!IT16,Semaines!$K$2:$K$523&amp;Semaines!$L$2:$L$523,0)),IF($AE16=2015,INDEX(Semaines!$O$2:$O$523,MATCH(Tableau!IS16&amp;Tableau!IT16,Semaines!$K$2:$K$523&amp;Semaines!$L$2:$L$523,0)),IF($AE16=2016,INDEX(Semaines!$P$2:$P$523,MATCH(Tableau!IS16&amp;Tableau!IT16,Semaines!$K$2:$K$523&amp;Semaines!$L$2:$L$523,0)),IF($AE16=2017,INDEX(Semaines!$Q$2:$Q$523,MATCH(Tableau!IS16&amp;Tableau!IT16,Semaines!$K$2:$K$523&amp;Semaines!$L$2:$L$523,0)),IF($AE16=2018,INDEX(Semaines!$R$2:$R$523,MATCH(Tableau!IS16&amp;Tableau!IT16,Semaines!$K$2:$K$523&amp;Semaines!$L$2:$L$523,0)),IF($AE16=2019,INDEX(Semaines!$S$2:$S$523,MATCH(Tableau!IS16&amp;Tableau!IT16,Semaines!$K$2:$K$523&amp;Semaines!$L$2:$L$523,0)),IF($AE16=2020,INDEX(Semaines!$T$2:$T$523,MATCH(Tableau!IS16&amp;Tableau!IT16,Semaines!$K$2:$K$523&amp;Semaines!$L$2:$L$523,0)),IF($AE16=2021,INDEX(Semaines!$U$2:$U$523,MATCH(Tableau!IS16&amp;Tableau!IT16,Semaines!$K$2:$K$523&amp;Semaines!$L$2:$L$523,0)),IF($AE16=2022,INDEX(Semaines!$V$2:$V$523,MATCH(Tableau!IS16&amp;Tableau!IT16,Semaines!$K$2:$K$523&amp;Semaines!$L$2:$L$523,0)))))))))))))</f>
        <v/>
      </c>
      <c r="IV16" s="120" t="str">
        <f>IF(Tableau!$AE16="","",IF(Tableau!IT16="","",Tableau!$AE16))</f>
        <v/>
      </c>
      <c r="IW16" s="99"/>
      <c r="IX16" s="99"/>
      <c r="IY16" s="99"/>
      <c r="IZ16" s="99"/>
      <c r="JA16" s="118">
        <f t="shared" si="177"/>
        <v>82</v>
      </c>
      <c r="JB16" s="119">
        <f t="shared" si="82"/>
        <v>2016</v>
      </c>
      <c r="JC16" s="121" t="str">
        <f t="array" ref="JC16">IF(OR(Tableau!JA16="",Tableau!JB16=""),"",IF($AE16=2013,INDEX(Semaines!$M$2:$M$523,MATCH(Tableau!JA16&amp;Tableau!JB16,Semaines!$K$2:$K$523&amp;Semaines!$L$2:$L$523,0)),IF($AE16=2014,INDEX(Semaines!$N$2:$N$523,MATCH(Tableau!JA16&amp;Tableau!JB16,Semaines!$K$2:$K$523&amp;Semaines!$L$2:$L$523,0)),IF($AE16=2015,INDEX(Semaines!$O$2:$O$523,MATCH(Tableau!JA16&amp;Tableau!JB16,Semaines!$K$2:$K$523&amp;Semaines!$L$2:$L$523,0)),IF($AE16=2016,INDEX(Semaines!$P$2:$P$523,MATCH(Tableau!JA16&amp;Tableau!JB16,Semaines!$K$2:$K$523&amp;Semaines!$L$2:$L$523,0)),IF($AE16=2017,INDEX(Semaines!$Q$2:$Q$523,MATCH(Tableau!JA16&amp;Tableau!JB16,Semaines!$K$2:$K$523&amp;Semaines!$L$2:$L$523,0)),IF($AE16=2018,INDEX(Semaines!$R$2:$R$523,MATCH(Tableau!JA16&amp;Tableau!JB16,Semaines!$K$2:$K$523&amp;Semaines!$L$2:$L$523,0)),IF($AE16=2019,INDEX(Semaines!$S$2:$S$523,MATCH(Tableau!JA16&amp;Tableau!JB16,Semaines!$K$2:$K$523&amp;Semaines!$L$2:$L$523,0)),IF($AE16=2020,INDEX(Semaines!$T$2:$T$523,MATCH(Tableau!JA16&amp;Tableau!JB16,Semaines!$K$2:$K$523&amp;Semaines!$L$2:$L$523,0)),IF($AE16=2021,INDEX(Semaines!$U$2:$U$523,MATCH(Tableau!JA16&amp;Tableau!JB16,Semaines!$K$2:$K$523&amp;Semaines!$L$2:$L$523,0)),IF($AE16=2022,INDEX(Semaines!$V$2:$V$523,MATCH(Tableau!JA16&amp;Tableau!JB16,Semaines!$K$2:$K$523&amp;Semaines!$L$2:$L$523,0)))))))))))))</f>
        <v/>
      </c>
      <c r="JD16" s="120" t="str">
        <f>IF(Tableau!$AE16="","",IF(Tableau!JB16="","",Tableau!$AE16))</f>
        <v/>
      </c>
      <c r="JE16" s="112"/>
      <c r="JF16" s="114"/>
      <c r="JG16" s="114"/>
      <c r="JH16" s="107"/>
      <c r="JJ16" s="118">
        <f t="shared" si="179"/>
        <v>83</v>
      </c>
      <c r="JK16" s="119">
        <f t="shared" si="84"/>
        <v>2016</v>
      </c>
      <c r="JL16" s="121" t="str">
        <f t="array" ref="JL16">IF(OR(Tableau!JJ16="",Tableau!JK16=""),"",IF($AE16=2013,INDEX(Semaines!$M$2:$M$523,MATCH(Tableau!JJ16&amp;Tableau!JK16,Semaines!$K$2:$K$523&amp;Semaines!$L$2:$L$523,0)),IF($AE16=2014,INDEX(Semaines!$N$2:$N$523,MATCH(Tableau!JJ16&amp;Tableau!JK16,Semaines!$K$2:$K$523&amp;Semaines!$L$2:$L$523,0)),IF($AE16=2015,INDEX(Semaines!$O$2:$O$523,MATCH(Tableau!JJ16&amp;Tableau!JK16,Semaines!$K$2:$K$523&amp;Semaines!$L$2:$L$523,0)),IF($AE16=2016,INDEX(Semaines!$P$2:$P$523,MATCH(Tableau!JJ16&amp;Tableau!JK16,Semaines!$K$2:$K$523&amp;Semaines!$L$2:$L$523,0)),IF($AE16=2017,INDEX(Semaines!$Q$2:$Q$523,MATCH(Tableau!JJ16&amp;Tableau!JK16,Semaines!$K$2:$K$523&amp;Semaines!$L$2:$L$523,0)),IF($AE16=2018,INDEX(Semaines!$R$2:$R$523,MATCH(Tableau!JJ16&amp;Tableau!JK16,Semaines!$K$2:$K$523&amp;Semaines!$L$2:$L$523,0)),IF($AE16=2019,INDEX(Semaines!$S$2:$S$523,MATCH(Tableau!JJ16&amp;Tableau!JK16,Semaines!$K$2:$K$523&amp;Semaines!$L$2:$L$523,0)),IF($AE16=2020,INDEX(Semaines!$T$2:$T$523,MATCH(Tableau!JJ16&amp;Tableau!JK16,Semaines!$K$2:$K$523&amp;Semaines!$L$2:$L$523,0)),IF($AE16=2021,INDEX(Semaines!$U$2:$U$523,MATCH(Tableau!JJ16&amp;Tableau!JK16,Semaines!$K$2:$K$523&amp;Semaines!$L$2:$L$523,0)),IF($AE16=2022,INDEX(Semaines!$V$2:$V$523,MATCH(Tableau!JJ16&amp;Tableau!JK16,Semaines!$K$2:$K$523&amp;Semaines!$L$2:$L$523,0)))))))))))))</f>
        <v/>
      </c>
      <c r="JM16" s="120" t="str">
        <f>IF(Tableau!$AE16="","",IF(Tableau!JK16="","",Tableau!$AE16))</f>
        <v/>
      </c>
      <c r="JN16" s="118">
        <f t="shared" si="181"/>
        <v>84</v>
      </c>
      <c r="JO16" s="119">
        <f t="shared" si="86"/>
        <v>2016</v>
      </c>
      <c r="JP16" s="121" t="str">
        <f t="array" ref="JP16">IF(OR(Tableau!JN16="",Tableau!JO16=""),"",IF($AE16=2013,INDEX(Semaines!$M$2:$M$523,MATCH(Tableau!JN16&amp;Tableau!JO16,Semaines!$K$2:$K$523&amp;Semaines!$L$2:$L$523,0)),IF($AE16=2014,INDEX(Semaines!$N$2:$N$523,MATCH(Tableau!JN16&amp;Tableau!JO16,Semaines!$K$2:$K$523&amp;Semaines!$L$2:$L$523,0)),IF($AE16=2015,INDEX(Semaines!$O$2:$O$523,MATCH(Tableau!JN16&amp;Tableau!JO16,Semaines!$K$2:$K$523&amp;Semaines!$L$2:$L$523,0)),IF($AE16=2016,INDEX(Semaines!$P$2:$P$523,MATCH(Tableau!JN16&amp;Tableau!JO16,Semaines!$K$2:$K$523&amp;Semaines!$L$2:$L$523,0)),IF($AE16=2017,INDEX(Semaines!$Q$2:$Q$523,MATCH(Tableau!JN16&amp;Tableau!JO16,Semaines!$K$2:$K$523&amp;Semaines!$L$2:$L$523,0)),IF($AE16=2018,INDEX(Semaines!$R$2:$R$523,MATCH(Tableau!JN16&amp;Tableau!JO16,Semaines!$K$2:$K$523&amp;Semaines!$L$2:$L$523,0)),IF($AE16=2019,INDEX(Semaines!$S$2:$S$523,MATCH(Tableau!JN16&amp;Tableau!JO16,Semaines!$K$2:$K$523&amp;Semaines!$L$2:$L$523,0)),IF($AE16=2020,INDEX(Semaines!$T$2:$T$523,MATCH(Tableau!JN16&amp;Tableau!JO16,Semaines!$K$2:$K$523&amp;Semaines!$L$2:$L$523,0)),IF($AE16=2021,INDEX(Semaines!$U$2:$U$523,MATCH(Tableau!JN16&amp;Tableau!JO16,Semaines!$K$2:$K$523&amp;Semaines!$L$2:$L$523,0)),IF($AE16=2022,INDEX(Semaines!$V$2:$V$523,MATCH(Tableau!JN16&amp;Tableau!JO16,Semaines!$K$2:$K$523&amp;Semaines!$L$2:$L$523,0)))))))))))))</f>
        <v/>
      </c>
      <c r="JQ16" s="120" t="str">
        <f>IF(Tableau!$AE16="","",IF(Tableau!JO16="","",Tableau!$AE16))</f>
        <v/>
      </c>
      <c r="JR16" s="128">
        <f>IF(Import!BC6=0,"",Import!BC6)</f>
        <v>42943</v>
      </c>
      <c r="JS16" s="118">
        <f t="shared" si="183"/>
        <v>30</v>
      </c>
      <c r="JT16" s="119">
        <f t="shared" si="184"/>
        <v>2017</v>
      </c>
      <c r="JU16" s="121">
        <f t="array" ref="JU16">IF(JR16="",JS16,IF($AE16="","",IF($AE16=2013,INDEX(Semaines!$M$2:$M$523,MATCH(JS16&amp;JT16,Semaines!$K$2:$K$523&amp;Semaines!$L$2:$L$523,0)),IF($AE16=2014,INDEX(Semaines!$N$2:$N$523,MATCH(JS16&amp;JT16,Semaines!$K$2:$K$523&amp;Semaines!$L$2:$L$523,0)),IF($AE16=2015,INDEX(Semaines!$O$2:$O$523,MATCH(JS16&amp;JT16,Semaines!$K$2:$K$523&amp;Semaines!$L$2:$L$523,0)),IF($AE16=2016,INDEX(Semaines!$P$2:$P$523,MATCH(JS16&amp;JT16,Semaines!$K$2:$K$523&amp;Semaines!$L$2:$L$523,0)),IF($AE16=2017,INDEX(Semaines!$Q$2:$Q$523,MATCH(JS16&amp;JT16,Semaines!$K$2:$K$523&amp;Semaines!$L$2:$L$523,0)),IF($AE16=2018,INDEX(Semaines!$R$2:$R$523,MATCH(JS16&amp;JT16,Semaines!$K$2:$K$523&amp;Semaines!$L$2:$L$523,0)),IF($AE16=2019,INDEX(Semaines!$S$2:$S$523,MATCH(JS16&amp;JT16,Semaines!$K$2:$K$523&amp;Semaines!$L$2:$L$523,0)),IF($AE16=2020,INDEX(Semaines!$T$2:$T$523,MATCH(JS16&amp;JT16,Semaines!$K$2:$K$523&amp;Semaines!$L$2:$L$523,0)),IF($AE16=2021,INDEX(Semaines!$U$2:$U$523,MATCH(JS16&amp;JT16,Semaines!$K$2:$K$523&amp;Semaines!$L$2:$L$523,0)),IF($AE16=2022,INDEX(Semaines!$V$2:$V$523,MATCH(JS16&amp;JT16,Semaines!$K$2:$K$523&amp;Semaines!$L$2:$L$523,0))))))))))))))</f>
        <v>82</v>
      </c>
      <c r="JV16" s="119">
        <f t="shared" si="132"/>
        <v>2016</v>
      </c>
    </row>
    <row r="17" spans="1:282" x14ac:dyDescent="0.3">
      <c r="A17" s="61" t="str">
        <f>IF(Import!A7=0,"",Import!A7)</f>
        <v>6</v>
      </c>
      <c r="B17" s="38" t="str">
        <f>IF(Import!D7=0,"",Import!D7)</f>
        <v>6</v>
      </c>
      <c r="C17" s="38" t="str">
        <f>IF(Import!E7=0,"",Import!E7)</f>
        <v/>
      </c>
      <c r="D17" s="44" t="str">
        <f t="shared" si="0"/>
        <v/>
      </c>
      <c r="E17" s="38" t="str">
        <f>IF(Import!I7=0,"",Import!I7)</f>
        <v/>
      </c>
      <c r="F17" s="38" t="str">
        <f>IF(Import!J7="","",Import!J7)</f>
        <v/>
      </c>
      <c r="G17" s="38" t="str">
        <f>IF(Import!K7="","",Import!K7)</f>
        <v/>
      </c>
      <c r="H17" s="45" t="str">
        <f>IF(Import!L7=0,"",Import!L7)</f>
        <v>17</v>
      </c>
      <c r="I17" s="38" t="str">
        <f>IF(Import!N7=0,"",Import!N7)</f>
        <v/>
      </c>
      <c r="J17" s="37"/>
      <c r="K17" s="46">
        <f>IF(Import!O7=0,"",Import!O7)</f>
        <v>43007</v>
      </c>
      <c r="L17" s="46" t="str">
        <f>IF(Import!P7=0,"",Import!P7)</f>
        <v/>
      </c>
      <c r="M17" s="60" t="str">
        <f>IF(L17&lt;&gt;"","Annulé",IF(Import!R7=0,"",Import!R7))</f>
        <v/>
      </c>
      <c r="N17" s="60">
        <f>IF(L17&lt;&gt;"","Annulé",IF(Import!S7=0,"",Import!S7))</f>
        <v>100000</v>
      </c>
      <c r="O17" s="60" t="str">
        <f>IF(N17="Annulé","Annulé",IF(Import!T7=0,"",Import!T7))</f>
        <v/>
      </c>
      <c r="P17" s="46">
        <f>IF(Import!U7=0,IF($L17&lt;&gt;"","Annulé",IF($K17="","","En attente")),Import!U7)</f>
        <v>43031</v>
      </c>
      <c r="Q17" s="46">
        <f>IF(Import!V7=0,IF($L17&lt;&gt;"","Annulé",IF($K17="","","En attente")),Import!V7)</f>
        <v>43124</v>
      </c>
      <c r="R17" s="46">
        <f>IF(Import!W7=0,IF($L17&lt;&gt;"","Annulé",IF($K17="","","En attente")),Import!W7)</f>
        <v>43081</v>
      </c>
      <c r="S17" s="46">
        <f>IF(Import!X7=0,IF($L17&lt;&gt;"","Annulé",IF($K17="","","En attente")),Import!X7)</f>
        <v>43100</v>
      </c>
      <c r="T17" s="46">
        <f>IF(Import!Y7=0,IF($L17&lt;&gt;"","Annulé",IF($K17="","","En attente")),Import!Y7)</f>
        <v>43136</v>
      </c>
      <c r="U17" s="46">
        <f>IF(Import!Z7=0,IF($L17&lt;&gt;"","Annulé",IF($K17="","","En attente")),Import!Z7)</f>
        <v>43188</v>
      </c>
      <c r="V17" s="130" t="str">
        <f>IF(Tableau!V17="","",Tableau!V17)</f>
        <v/>
      </c>
      <c r="W17" s="46">
        <f>IF($L17&lt;&gt;"","Annulé",IF(Import!AA7=0,IF(K17="","","Pas ouvert"),Import!AA7))</f>
        <v>43199</v>
      </c>
      <c r="X17" s="46">
        <f>IF($L17&lt;&gt;"","Annulé",IF(Import!AB7=0,IF($W17&lt;&gt;"",IF(W17="Pas ouvert","Pas ouvert","En cours"),""),Import!AB7))</f>
        <v>43502</v>
      </c>
      <c r="Y17" s="60">
        <f>IF($L17&lt;&gt;"","Annulé",IF(Import!AC7=0,"",Import!AC7))</f>
        <v>79513</v>
      </c>
      <c r="Z17" s="60">
        <f>IF($L17&lt;&gt;"","Annulé",IF(Import!AD7=0,"",Import!AD7))</f>
        <v>19973.11</v>
      </c>
      <c r="AA17" s="65">
        <f t="shared" si="90"/>
        <v>15</v>
      </c>
      <c r="AB17" s="129">
        <f>Tableau!AB17</f>
        <v>2018</v>
      </c>
      <c r="AC17" s="62"/>
      <c r="AD17" s="86">
        <f t="shared" si="121"/>
        <v>15</v>
      </c>
      <c r="AE17" s="85">
        <f t="shared" si="122"/>
        <v>2018</v>
      </c>
      <c r="AF17" s="116">
        <f>IF(Import!AE7=0,"",Import!AE7)</f>
        <v>43199</v>
      </c>
      <c r="AG17" s="114"/>
      <c r="AH17" s="107"/>
      <c r="AJ17" s="118">
        <f t="shared" si="185"/>
        <v>16</v>
      </c>
      <c r="AK17" s="119">
        <f t="shared" si="186"/>
        <v>2018</v>
      </c>
      <c r="AL17" s="121" t="str">
        <f>IF(OR(Tableau!AL17="",Tableau!AM17=""),"",IF($AE17=2013,INDEX(Semaines!$M$2:$M$523,MATCH(Tableau!AL17&amp;Tableau!AM17,Semaines!$K$2:$K$523&amp;Semaines!$L$2:$L$523,0)),IF($AE17=2014,INDEX(Semaines!$N$2:$N$523,MATCH(Tableau!AL17&amp;Tableau!AM17,Semaines!$K$2:$K$523&amp;Semaines!$L$2:$L$523,0)),IF($AE17=2015,INDEX(Semaines!$O$2:$O$523,MATCH(Tableau!AL17&amp;Tableau!AM17,Semaines!$K$2:$K$523&amp;Semaines!$L$2:$L$523,0)),IF($AE17=2016,INDEX(Semaines!$P$2:$P$523,MATCH(Tableau!AL17&amp;Tableau!AM17,Semaines!$K$2:$K$523&amp;Semaines!$L$2:$L$523,0)),IF($AE17=2017,INDEX(Semaines!$Q$2:$Q$523,MATCH(Tableau!AL17&amp;Tableau!AM17,Semaines!$K$2:$K$523&amp;Semaines!$L$2:$L$523,0)),IF($AE17=2018,INDEX(Semaines!$R$2:$R$523,MATCH(Tableau!AL17&amp;Tableau!AM17,Semaines!$K$2:$K$523&amp;Semaines!$L$2:$L$523,0)),IF($AE17=2019,INDEX(Semaines!$S$2:$S$523,MATCH(Tableau!AL17&amp;Tableau!AM17,Semaines!$K$2:$K$523&amp;Semaines!$L$2:$L$523,0)),IF($AE17=2020,INDEX(Semaines!$T$2:$T$523,MATCH(Tableau!AL17&amp;Tableau!AM17,Semaines!$K$2:$K$523&amp;Semaines!$L$2:$L$523,0)),IF($AE17=2021,INDEX(Semaines!$U$2:$U$523,MATCH(Tableau!AL17&amp;Tableau!AM17,Semaines!$K$2:$K$523&amp;Semaines!$L$2:$L$523,0)),IF($AE17=2022,INDEX(Semaines!$V$2:$V$523,MATCH(Tableau!AL17&amp;Tableau!AM17,Semaines!$K$2:$K$523&amp;Semaines!$L$2:$L$523,0)))))))))))))</f>
        <v/>
      </c>
      <c r="AM17" s="120" t="str">
        <f>IF(Tableau!$AE17="","",IF(Tableau!AM17="","",Tableau!$AE17))</f>
        <v/>
      </c>
      <c r="AN17" s="128">
        <f>IF(Import!AI7=0,"",Import!AI7)</f>
        <v>43227</v>
      </c>
      <c r="AO17" s="118">
        <f t="shared" si="187"/>
        <v>19</v>
      </c>
      <c r="AP17" s="119">
        <f t="shared" si="188"/>
        <v>2018</v>
      </c>
      <c r="AQ17" s="121" t="str">
        <f>IF(Tableau!AQ17="","",Tableau!AQ17)</f>
        <v/>
      </c>
      <c r="AR17" s="120" t="str">
        <f>IF(Tableau!AR17="","",Tableau!AR17)</f>
        <v/>
      </c>
      <c r="AS17" s="112"/>
      <c r="AT17" s="107"/>
      <c r="AU17" s="99"/>
      <c r="AV17" s="99"/>
      <c r="AW17" s="118">
        <f t="shared" si="189"/>
        <v>17</v>
      </c>
      <c r="AX17" s="119">
        <f t="shared" si="123"/>
        <v>2018</v>
      </c>
      <c r="AY17" s="121" t="str">
        <f t="array" ref="AY17">IF(OR(Tableau!AY17="",Tableau!AZ17=""),"",IF($AE17=2013,INDEX(Semaines!$M$2:$M$523,MATCH(Tableau!AY17&amp;Tableau!AZ17,Semaines!$K$2:$K$523&amp;Semaines!$L$2:$L$523,0)),IF($AE17=2014,INDEX(Semaines!$N$2:$N$523,MATCH(Tableau!AY17&amp;Tableau!AZ17,Semaines!$K$2:$K$523&amp;Semaines!$L$2:$L$523,0)),IF($AE17=2015,INDEX(Semaines!$O$2:$O$523,MATCH(Tableau!AY17&amp;Tableau!AZ17,Semaines!$K$2:$K$523&amp;Semaines!$L$2:$L$523,0)),IF($AE17=2016,INDEX(Semaines!$P$2:$P$523,MATCH(Tableau!AY17&amp;Tableau!AZ17,Semaines!$K$2:$K$523&amp;Semaines!$L$2:$L$523,0)),IF($AE17=2017,INDEX(Semaines!$Q$2:$Q$523,MATCH(Tableau!AY17&amp;Tableau!AZ17,Semaines!$K$2:$K$523&amp;Semaines!$L$2:$L$523,0)),IF($AE17=2018,INDEX(Semaines!$R$2:$R$523,MATCH(Tableau!AY17&amp;Tableau!AZ17,Semaines!$K$2:$K$523&amp;Semaines!$L$2:$L$523,0)),IF($AE17=2019,INDEX(Semaines!$S$2:$S$523,MATCH(Tableau!AY17&amp;Tableau!AZ17,Semaines!$K$2:$K$523&amp;Semaines!$L$2:$L$523,0)),IF($AE17=2020,INDEX(Semaines!$T$2:$T$523,MATCH(Tableau!AY17&amp;Tableau!AZ17,Semaines!$K$2:$K$523&amp;Semaines!$L$2:$L$523,0)),IF($AE17=2021,INDEX(Semaines!$U$2:$U$523,MATCH(Tableau!AY17&amp;Tableau!AZ17,Semaines!$K$2:$K$523&amp;Semaines!$L$2:$L$523,0)),IF($AE17=2022,INDEX(Semaines!$V$2:$V$523,MATCH(Tableau!AY17&amp;Tableau!AZ17,Semaines!$K$2:$K$523&amp;Semaines!$L$2:$L$523,0)))))))))))))</f>
        <v/>
      </c>
      <c r="AZ17" s="120" t="str">
        <f>IF(Tableau!$AE17="","",IF(Tableau!AZ17="","",Tableau!$AE17))</f>
        <v/>
      </c>
      <c r="BA17" s="118">
        <f t="shared" si="124"/>
        <v>19</v>
      </c>
      <c r="BB17" s="119">
        <f t="shared" si="125"/>
        <v>2018</v>
      </c>
      <c r="BC17" s="121" t="str">
        <f t="array" ref="BC17">IF(OR(Tableau!BC17="",Tableau!BD17=""),"",IF($AE17=2013,INDEX(Semaines!$M$2:$M$523,MATCH(Tableau!BC17&amp;Tableau!BD17,Semaines!$K$2:$K$523&amp;Semaines!$L$2:$L$523,0)),IF($AE17=2014,INDEX(Semaines!$N$2:$N$523,MATCH(Tableau!BC17&amp;Tableau!BD17,Semaines!$K$2:$K$523&amp;Semaines!$L$2:$L$523,0)),IF($AE17=2015,INDEX(Semaines!$O$2:$O$523,MATCH(Tableau!BC17&amp;Tableau!BD17,Semaines!$K$2:$K$523&amp;Semaines!$L$2:$L$523,0)),IF($AE17=2016,INDEX(Semaines!$P$2:$P$523,MATCH(Tableau!BC17&amp;Tableau!BD17,Semaines!$K$2:$K$523&amp;Semaines!$L$2:$L$523,0)),IF($AE17=2017,INDEX(Semaines!$Q$2:$Q$523,MATCH(Tableau!BC17&amp;Tableau!BD17,Semaines!$K$2:$K$523&amp;Semaines!$L$2:$L$523,0)),IF($AE17=2018,INDEX(Semaines!$R$2:$R$523,MATCH(Tableau!BC17&amp;Tableau!BD17,Semaines!$K$2:$K$523&amp;Semaines!$L$2:$L$523,0)),IF($AE17=2019,INDEX(Semaines!$S$2:$S$523,MATCH(Tableau!BC17&amp;Tableau!BD17,Semaines!$K$2:$K$523&amp;Semaines!$L$2:$L$523,0)),IF($AE17=2020,INDEX(Semaines!$T$2:$T$523,MATCH(Tableau!BC17&amp;Tableau!BD17,Semaines!$K$2:$K$523&amp;Semaines!$L$2:$L$523,0)),IF($AE17=2021,INDEX(Semaines!$U$2:$U$523,MATCH(Tableau!BC17&amp;Tableau!BD17,Semaines!$K$2:$K$523&amp;Semaines!$L$2:$L$523,0)),IF($AE17=2022,INDEX(Semaines!$V$2:$V$523,MATCH(Tableau!BC17&amp;Tableau!BD17,Semaines!$K$2:$K$523&amp;Semaines!$L$2:$L$523,0)))))))))))))</f>
        <v/>
      </c>
      <c r="BD17" s="120" t="str">
        <f>IF(Tableau!$AE17="","",IF(Tableau!BD17="","",Tableau!$AE17))</f>
        <v/>
      </c>
      <c r="BE17" s="118">
        <f t="shared" si="126"/>
        <v>21</v>
      </c>
      <c r="BF17" s="119">
        <f t="shared" si="127"/>
        <v>2018</v>
      </c>
      <c r="BG17" s="121" t="str">
        <f t="array" ref="BG17">IF(OR(Tableau!BG17="",Tableau!BH17=""),"",IF($AE17=2013,INDEX(Semaines!$M$2:$M$523,MATCH(Tableau!BG17&amp;Tableau!BH17,Semaines!$K$2:$K$523&amp;Semaines!$L$2:$L$523,0)),IF($AE17=2014,INDEX(Semaines!$N$2:$N$523,MATCH(Tableau!BG17&amp;Tableau!BH17,Semaines!$K$2:$K$523&amp;Semaines!$L$2:$L$523,0)),IF($AE17=2015,INDEX(Semaines!$O$2:$O$523,MATCH(Tableau!BG17&amp;Tableau!BH17,Semaines!$K$2:$K$523&amp;Semaines!$L$2:$L$523,0)),IF($AE17=2016,INDEX(Semaines!$P$2:$P$523,MATCH(Tableau!BG17&amp;Tableau!BH17,Semaines!$K$2:$K$523&amp;Semaines!$L$2:$L$523,0)),IF($AE17=2017,INDEX(Semaines!$Q$2:$Q$523,MATCH(Tableau!BG17&amp;Tableau!BH17,Semaines!$K$2:$K$523&amp;Semaines!$L$2:$L$523,0)),IF($AE17=2018,INDEX(Semaines!$R$2:$R$523,MATCH(Tableau!BG17&amp;Tableau!BH17,Semaines!$K$2:$K$523&amp;Semaines!$L$2:$L$523,0)),IF($AE17=2019,INDEX(Semaines!$S$2:$S$523,MATCH(Tableau!BG17&amp;Tableau!BH17,Semaines!$K$2:$K$523&amp;Semaines!$L$2:$L$523,0)),IF($AE17=2020,INDEX(Semaines!$T$2:$T$523,MATCH(Tableau!BG17&amp;Tableau!BH17,Semaines!$K$2:$K$523&amp;Semaines!$L$2:$L$523,0)),IF($AE17=2021,INDEX(Semaines!$U$2:$U$523,MATCH(Tableau!BG17&amp;Tableau!BH17,Semaines!$K$2:$K$523&amp;Semaines!$L$2:$L$523,0)),IF($AE17=2022,INDEX(Semaines!$V$2:$V$523,MATCH(Tableau!BG17&amp;Tableau!BH17,Semaines!$K$2:$K$523&amp;Semaines!$L$2:$L$523,0)))))))))))))</f>
        <v/>
      </c>
      <c r="BH17" s="120" t="str">
        <f>IF(Tableau!$AE17="","",IF(Tableau!BH17="","",Tableau!$AE17))</f>
        <v/>
      </c>
      <c r="BI17" s="130">
        <f>IF(Import!AM7=0,"",Import!AM7)</f>
        <v>43285</v>
      </c>
      <c r="BJ17" s="118">
        <f t="shared" si="128"/>
        <v>27</v>
      </c>
      <c r="BK17" s="119">
        <f t="shared" si="129"/>
        <v>2018</v>
      </c>
      <c r="BL17" s="121" t="str">
        <f>IF(Tableau!BL17="","",Tableau!BL17)</f>
        <v/>
      </c>
      <c r="BM17" s="120" t="str">
        <f>IF(Tableau!BM17="","",Tableau!BM17)</f>
        <v/>
      </c>
      <c r="BN17" s="118">
        <f t="shared" si="130"/>
        <v>22</v>
      </c>
      <c r="BO17" s="119">
        <f t="shared" si="131"/>
        <v>2018</v>
      </c>
      <c r="BP17" s="121" t="str">
        <f t="array" ref="BP17">IF(OR(Tableau!BP17="",Tableau!BQ17=""),"",IF($AE17=2013,INDEX(Semaines!$M$2:$M$523,MATCH(Tableau!BP17&amp;Tableau!BQ17,Semaines!$K$2:$K$523&amp;Semaines!$L$2:$L$523,0)),IF($AE17=2014,INDEX(Semaines!$N$2:$N$523,MATCH(Tableau!BP17&amp;Tableau!BQ17,Semaines!$K$2:$K$523&amp;Semaines!$L$2:$L$523,0)),IF($AE17=2015,INDEX(Semaines!$O$2:$O$523,MATCH(Tableau!BP17&amp;Tableau!BQ17,Semaines!$K$2:$K$523&amp;Semaines!$L$2:$L$523,0)),IF($AE17=2016,INDEX(Semaines!$P$2:$P$523,MATCH(Tableau!BP17&amp;Tableau!BQ17,Semaines!$K$2:$K$523&amp;Semaines!$L$2:$L$523,0)),IF($AE17=2017,INDEX(Semaines!$Q$2:$Q$523,MATCH(Tableau!BP17&amp;Tableau!BQ17,Semaines!$K$2:$K$523&amp;Semaines!$L$2:$L$523,0)),IF($AE17=2018,INDEX(Semaines!$R$2:$R$523,MATCH(Tableau!BP17&amp;Tableau!BQ17,Semaines!$K$2:$K$523&amp;Semaines!$L$2:$L$523,0)),IF($AE17=2019,INDEX(Semaines!$S$2:$S$523,MATCH(Tableau!BP17&amp;Tableau!BQ17,Semaines!$K$2:$K$523&amp;Semaines!$L$2:$L$523,0)),IF($AE17=2020,INDEX(Semaines!$T$2:$T$523,MATCH(Tableau!BP17&amp;Tableau!BQ17,Semaines!$K$2:$K$523&amp;Semaines!$L$2:$L$523,0)),IF($AE17=2021,INDEX(Semaines!$U$2:$U$523,MATCH(Tableau!BP17&amp;Tableau!BQ17,Semaines!$K$2:$K$523&amp;Semaines!$L$2:$L$523,0)),IF($AE17=2022,INDEX(Semaines!$V$2:$V$523,MATCH(Tableau!BP17&amp;Tableau!BQ17,Semaines!$K$2:$K$523&amp;Semaines!$L$2:$L$523,0)))))))))))))</f>
        <v/>
      </c>
      <c r="BQ17" s="120" t="str">
        <f>IF(Tableau!$AE17="","",IF(Tableau!BQ17="","",Tableau!$AE17))</f>
        <v/>
      </c>
      <c r="BS17" s="118">
        <f t="shared" si="190"/>
        <v>24</v>
      </c>
      <c r="BT17" s="119">
        <f t="shared" si="95"/>
        <v>2018</v>
      </c>
      <c r="BU17" s="121" t="str">
        <f t="array" ref="BU17">IF(OR(Tableau!BU17="",Tableau!BV17=""),"",IF($AE17=2013,INDEX(Semaines!$M$2:$M$523,MATCH(Tableau!BU17&amp;Tableau!BV17,Semaines!$K$2:$K$523&amp;Semaines!$L$2:$L$523,0)),IF($AE17=2014,INDEX(Semaines!$N$2:$N$523,MATCH(Tableau!BU17&amp;Tableau!BV17,Semaines!$K$2:$K$523&amp;Semaines!$L$2:$L$523,0)),IF($AE17=2015,INDEX(Semaines!$O$2:$O$523,MATCH(Tableau!BU17&amp;Tableau!BV17,Semaines!$K$2:$K$523&amp;Semaines!$L$2:$L$523,0)),IF($AE17=2016,INDEX(Semaines!$P$2:$P$523,MATCH(Tableau!BU17&amp;Tableau!BV17,Semaines!$K$2:$K$523&amp;Semaines!$L$2:$L$523,0)),IF($AE17=2017,INDEX(Semaines!$Q$2:$Q$523,MATCH(Tableau!BU17&amp;Tableau!BV17,Semaines!$K$2:$K$523&amp;Semaines!$L$2:$L$523,0)),IF($AE17=2018,INDEX(Semaines!$R$2:$R$523,MATCH(Tableau!BU17&amp;Tableau!BV17,Semaines!$K$2:$K$523&amp;Semaines!$L$2:$L$523,0)),IF($AE17=2019,INDEX(Semaines!$S$2:$S$523,MATCH(Tableau!BU17&amp;Tableau!BV17,Semaines!$K$2:$K$523&amp;Semaines!$L$2:$L$523,0)),IF($AE17=2020,INDEX(Semaines!$T$2:$T$523,MATCH(Tableau!BU17&amp;Tableau!BV17,Semaines!$K$2:$K$523&amp;Semaines!$L$2:$L$523,0)),IF($AE17=2021,INDEX(Semaines!$U$2:$U$523,MATCH(Tableau!BU17&amp;Tableau!BV17,Semaines!$K$2:$K$523&amp;Semaines!$L$2:$L$523,0)),IF($AE17=2022,INDEX(Semaines!$V$2:$V$523,MATCH(Tableau!BU17&amp;Tableau!BV17,Semaines!$K$2:$K$523&amp;Semaines!$L$2:$L$523,0)))))))))))))</f>
        <v/>
      </c>
      <c r="BV17" s="120" t="str">
        <f>IF(Tableau!$AE17="","",IF(Tableau!BV17="","",Tableau!$AE17))</f>
        <v/>
      </c>
      <c r="BX17" s="118">
        <f t="shared" si="138"/>
        <v>26</v>
      </c>
      <c r="BY17" s="119">
        <f t="shared" si="96"/>
        <v>2018</v>
      </c>
      <c r="BZ17" s="121" t="str">
        <f t="array" ref="BZ17">IF(OR(Tableau!BZ17="",Tableau!CA17=""),"",IF($AE17=2013,INDEX(Semaines!$M$2:$M$523,MATCH(Tableau!BZ17&amp;Tableau!CA17,Semaines!$K$2:$K$523&amp;Semaines!$L$2:$L$523,0)),IF($AE17=2014,INDEX(Semaines!$N$2:$N$523,MATCH(Tableau!BZ17&amp;Tableau!CA17,Semaines!$K$2:$K$523&amp;Semaines!$L$2:$L$523,0)),IF($AE17=2015,INDEX(Semaines!$O$2:$O$523,MATCH(Tableau!BZ17&amp;Tableau!CA17,Semaines!$K$2:$K$523&amp;Semaines!$L$2:$L$523,0)),IF($AE17=2016,INDEX(Semaines!$P$2:$P$523,MATCH(Tableau!BZ17&amp;Tableau!CA17,Semaines!$K$2:$K$523&amp;Semaines!$L$2:$L$523,0)),IF($AE17=2017,INDEX(Semaines!$Q$2:$Q$523,MATCH(Tableau!BZ17&amp;Tableau!CA17,Semaines!$K$2:$K$523&amp;Semaines!$L$2:$L$523,0)),IF($AE17=2018,INDEX(Semaines!$R$2:$R$523,MATCH(Tableau!BZ17&amp;Tableau!CA17,Semaines!$K$2:$K$523&amp;Semaines!$L$2:$L$523,0)),IF($AE17=2019,INDEX(Semaines!$S$2:$S$523,MATCH(Tableau!BZ17&amp;Tableau!CA17,Semaines!$K$2:$K$523&amp;Semaines!$L$2:$L$523,0)),IF($AE17=2020,INDEX(Semaines!$T$2:$T$523,MATCH(Tableau!BZ17&amp;Tableau!CA17,Semaines!$K$2:$K$523&amp;Semaines!$L$2:$L$523,0)),IF($AE17=2021,INDEX(Semaines!$U$2:$U$523,MATCH(Tableau!BZ17&amp;Tableau!CA17,Semaines!$K$2:$K$523&amp;Semaines!$L$2:$L$523,0)),IF($AE17=2022,INDEX(Semaines!$V$2:$V$523,MATCH(Tableau!BZ17&amp;Tableau!CA17,Semaines!$K$2:$K$523&amp;Semaines!$L$2:$L$523,0)))))))))))))</f>
        <v/>
      </c>
      <c r="CA17" s="120" t="str">
        <f>IF(Tableau!$AE17="","",IF(Tableau!CA17="","",Tableau!$AE17))</f>
        <v/>
      </c>
      <c r="CB17" s="130">
        <f>IF(Import!AQ7=0,"",Import!AQ7)</f>
        <v>43311</v>
      </c>
      <c r="CC17" s="118">
        <f t="shared" si="191"/>
        <v>31</v>
      </c>
      <c r="CD17" s="119">
        <f t="shared" si="192"/>
        <v>2018</v>
      </c>
      <c r="CE17" s="121" t="str">
        <f>IF(Tableau!CE17="","",Tableau!CE17)</f>
        <v/>
      </c>
      <c r="CF17" s="120" t="str">
        <f>IF(Tableau!CF17="","",Tableau!CF17)</f>
        <v/>
      </c>
      <c r="CG17" s="118">
        <f t="shared" si="193"/>
        <v>27</v>
      </c>
      <c r="CH17" s="119">
        <f t="shared" si="97"/>
        <v>2018</v>
      </c>
      <c r="CI17" s="121" t="str">
        <f t="array" ref="CI17">IF(OR(Tableau!CI17="",Tableau!CJ17=""),"",IF($AE17=2013,INDEX(Semaines!$M$2:$M$523,MATCH(Tableau!CI17&amp;Tableau!CJ17,Semaines!$K$2:$K$523&amp;Semaines!$L$2:$L$523,0)),IF($AE17=2014,INDEX(Semaines!$N$2:$N$523,MATCH(Tableau!CI17&amp;Tableau!CJ17,Semaines!$K$2:$K$523&amp;Semaines!$L$2:$L$523,0)),IF($AE17=2015,INDEX(Semaines!$O$2:$O$523,MATCH(Tableau!CI17&amp;Tableau!CJ17,Semaines!$K$2:$K$523&amp;Semaines!$L$2:$L$523,0)),IF($AE17=2016,INDEX(Semaines!$P$2:$P$523,MATCH(Tableau!CI17&amp;Tableau!CJ17,Semaines!$K$2:$K$523&amp;Semaines!$L$2:$L$523,0)),IF($AE17=2017,INDEX(Semaines!$Q$2:$Q$523,MATCH(Tableau!CI17&amp;Tableau!CJ17,Semaines!$K$2:$K$523&amp;Semaines!$L$2:$L$523,0)),IF($AE17=2018,INDEX(Semaines!$R$2:$R$523,MATCH(Tableau!CI17&amp;Tableau!CJ17,Semaines!$K$2:$K$523&amp;Semaines!$L$2:$L$523,0)),IF($AE17=2019,INDEX(Semaines!$S$2:$S$523,MATCH(Tableau!CI17&amp;Tableau!CJ17,Semaines!$K$2:$K$523&amp;Semaines!$L$2:$L$523,0)),IF($AE17=2020,INDEX(Semaines!$T$2:$T$523,MATCH(Tableau!CI17&amp;Tableau!CJ17,Semaines!$K$2:$K$523&amp;Semaines!$L$2:$L$523,0)),IF($AE17=2021,INDEX(Semaines!$U$2:$U$523,MATCH(Tableau!CI17&amp;Tableau!CJ17,Semaines!$K$2:$K$523&amp;Semaines!$L$2:$L$523,0)),IF($AE17=2022,INDEX(Semaines!$V$2:$V$523,MATCH(Tableau!CI17&amp;Tableau!CJ17,Semaines!$K$2:$K$523&amp;Semaines!$L$2:$L$523,0)))))))))))))</f>
        <v/>
      </c>
      <c r="CJ17" s="120" t="str">
        <f>IF(Tableau!$AE17="","",IF(Tableau!CJ17="","",Tableau!$AE17))</f>
        <v/>
      </c>
      <c r="CL17" s="118">
        <f t="shared" si="194"/>
        <v>28</v>
      </c>
      <c r="CM17" s="119">
        <f t="shared" si="98"/>
        <v>2018</v>
      </c>
      <c r="CN17" s="121" t="str">
        <f t="array" ref="CN17">IF(OR(Tableau!CN17="",Tableau!CO17=""),"",IF($AE17=2013,INDEX(Semaines!$M$2:$M$523,MATCH(Tableau!CN17&amp;Tableau!CO17,Semaines!$K$2:$K$523&amp;Semaines!$L$2:$L$523,0)),IF($AE17=2014,INDEX(Semaines!$N$2:$N$523,MATCH(Tableau!CN17&amp;Tableau!CO17,Semaines!$K$2:$K$523&amp;Semaines!$L$2:$L$523,0)),IF($AE17=2015,INDEX(Semaines!$O$2:$O$523,MATCH(Tableau!CN17&amp;Tableau!CO17,Semaines!$K$2:$K$523&amp;Semaines!$L$2:$L$523,0)),IF($AE17=2016,INDEX(Semaines!$P$2:$P$523,MATCH(Tableau!CN17&amp;Tableau!CO17,Semaines!$K$2:$K$523&amp;Semaines!$L$2:$L$523,0)),IF($AE17=2017,INDEX(Semaines!$Q$2:$Q$523,MATCH(Tableau!CN17&amp;Tableau!CO17,Semaines!$K$2:$K$523&amp;Semaines!$L$2:$L$523,0)),IF($AE17=2018,INDEX(Semaines!$R$2:$R$523,MATCH(Tableau!CN17&amp;Tableau!CO17,Semaines!$K$2:$K$523&amp;Semaines!$L$2:$L$523,0)),IF($AE17=2019,INDEX(Semaines!$S$2:$S$523,MATCH(Tableau!CN17&amp;Tableau!CO17,Semaines!$K$2:$K$523&amp;Semaines!$L$2:$L$523,0)),IF($AE17=2020,INDEX(Semaines!$T$2:$T$523,MATCH(Tableau!CN17&amp;Tableau!CO17,Semaines!$K$2:$K$523&amp;Semaines!$L$2:$L$523,0)),IF($AE17=2021,INDEX(Semaines!$U$2:$U$523,MATCH(Tableau!CN17&amp;Tableau!CO17,Semaines!$K$2:$K$523&amp;Semaines!$L$2:$L$523,0)),IF($AE17=2022,INDEX(Semaines!$V$2:$V$523,MATCH(Tableau!CN17&amp;Tableau!CO17,Semaines!$K$2:$K$523&amp;Semaines!$L$2:$L$523,0)))))))))))))</f>
        <v/>
      </c>
      <c r="CO17" s="120" t="str">
        <f>IF(Tableau!$AE17="","",IF(Tableau!CO17="","",Tableau!$AE17))</f>
        <v/>
      </c>
      <c r="CP17" s="118">
        <f t="shared" si="143"/>
        <v>28</v>
      </c>
      <c r="CQ17" s="119">
        <f t="shared" si="99"/>
        <v>2018</v>
      </c>
      <c r="CR17" s="121" t="str">
        <f t="array" ref="CR17">IF(OR(Tableau!CR17="",Tableau!CS17=""),"",IF($AE17=2013,INDEX(Semaines!$M$2:$M$523,MATCH(Tableau!CR17&amp;Tableau!CS17,Semaines!$K$2:$K$523&amp;Semaines!$L$2:$L$523,0)),IF($AE17=2014,INDEX(Semaines!$N$2:$N$523,MATCH(Tableau!CR17&amp;Tableau!CS17,Semaines!$K$2:$K$523&amp;Semaines!$L$2:$L$523,0)),IF($AE17=2015,INDEX(Semaines!$O$2:$O$523,MATCH(Tableau!CR17&amp;Tableau!CS17,Semaines!$K$2:$K$523&amp;Semaines!$L$2:$L$523,0)),IF($AE17=2016,INDEX(Semaines!$P$2:$P$523,MATCH(Tableau!CR17&amp;Tableau!CS17,Semaines!$K$2:$K$523&amp;Semaines!$L$2:$L$523,0)),IF($AE17=2017,INDEX(Semaines!$Q$2:$Q$523,MATCH(Tableau!CR17&amp;Tableau!CS17,Semaines!$K$2:$K$523&amp;Semaines!$L$2:$L$523,0)),IF($AE17=2018,INDEX(Semaines!$R$2:$R$523,MATCH(Tableau!CR17&amp;Tableau!CS17,Semaines!$K$2:$K$523&amp;Semaines!$L$2:$L$523,0)),IF($AE17=2019,INDEX(Semaines!$S$2:$S$523,MATCH(Tableau!CR17&amp;Tableau!CS17,Semaines!$K$2:$K$523&amp;Semaines!$L$2:$L$523,0)),IF($AE17=2020,INDEX(Semaines!$T$2:$T$523,MATCH(Tableau!CR17&amp;Tableau!CS17,Semaines!$K$2:$K$523&amp;Semaines!$L$2:$L$523,0)),IF($AE17=2021,INDEX(Semaines!$U$2:$U$523,MATCH(Tableau!CR17&amp;Tableau!CS17,Semaines!$K$2:$K$523&amp;Semaines!$L$2:$L$523,0)),IF($AE17=2022,INDEX(Semaines!$V$2:$V$523,MATCH(Tableau!CR17&amp;Tableau!CS17,Semaines!$K$2:$K$523&amp;Semaines!$L$2:$L$523,0)))))))))))))</f>
        <v/>
      </c>
      <c r="CS17" s="120" t="str">
        <f>IF(Tableau!$AE17="","",IF(Tableau!CS17="","",Tableau!$AE17))</f>
        <v/>
      </c>
      <c r="CU17" s="139">
        <f t="shared" si="195"/>
        <v>30</v>
      </c>
      <c r="CV17" s="118">
        <f t="shared" si="144"/>
        <v>28</v>
      </c>
      <c r="CW17" s="119">
        <f t="shared" si="25"/>
        <v>2018</v>
      </c>
      <c r="CX17" s="121"/>
      <c r="CY17" s="120" t="str">
        <f>IF(Tableau!$AE17="","",IF(Tableau!CX17="","",Tableau!$AE17))</f>
        <v/>
      </c>
      <c r="DA17" s="139">
        <f t="shared" si="196"/>
        <v>30</v>
      </c>
      <c r="DB17" s="118">
        <f t="shared" si="146"/>
        <v>28</v>
      </c>
      <c r="DC17" s="119">
        <f t="shared" si="28"/>
        <v>2018</v>
      </c>
      <c r="DD17" s="121"/>
      <c r="DE17" s="120"/>
      <c r="DF17" s="112"/>
      <c r="DG17" s="107"/>
      <c r="DI17" s="118">
        <f t="shared" si="197"/>
        <v>29</v>
      </c>
      <c r="DJ17" s="119">
        <f t="shared" si="30"/>
        <v>2018</v>
      </c>
      <c r="DK17" s="121"/>
      <c r="DL17" s="120" t="str">
        <f>IF(Tableau!$AE17="","",IF(Tableau!DJ17="","",Tableau!$AE17))</f>
        <v/>
      </c>
      <c r="DN17" s="118">
        <f t="shared" si="198"/>
        <v>30</v>
      </c>
      <c r="DO17" s="119">
        <f t="shared" si="32"/>
        <v>2018</v>
      </c>
      <c r="DP17" s="121" t="str">
        <f t="array" ref="DP17">IF(OR(Tableau!DN17="",Tableau!DO17=""),"",IF($AE17=2013,INDEX(Semaines!$M$2:$M$523,MATCH(Tableau!DN17&amp;Tableau!DO17,Semaines!$K$2:$K$523&amp;Semaines!$L$2:$L$523,0)),IF($AE17=2014,INDEX(Semaines!$N$2:$N$523,MATCH(Tableau!DN17&amp;Tableau!DO17,Semaines!$K$2:$K$523&amp;Semaines!$L$2:$L$523,0)),IF($AE17=2015,INDEX(Semaines!$O$2:$O$523,MATCH(Tableau!DN17&amp;Tableau!DO17,Semaines!$K$2:$K$523&amp;Semaines!$L$2:$L$523,0)),IF($AE17=2016,INDEX(Semaines!$P$2:$P$523,MATCH(Tableau!DN17&amp;Tableau!DO17,Semaines!$K$2:$K$523&amp;Semaines!$L$2:$L$523,0)),IF($AE17=2017,INDEX(Semaines!$Q$2:$Q$523,MATCH(Tableau!DN17&amp;Tableau!DO17,Semaines!$K$2:$K$523&amp;Semaines!$L$2:$L$523,0)),IF($AE17=2018,INDEX(Semaines!$R$2:$R$523,MATCH(Tableau!DN17&amp;Tableau!DO17,Semaines!$K$2:$K$523&amp;Semaines!$L$2:$L$523,0)),IF($AE17=2019,INDEX(Semaines!$S$2:$S$523,MATCH(Tableau!DN17&amp;Tableau!DO17,Semaines!$K$2:$K$523&amp;Semaines!$L$2:$L$523,0)),IF($AE17=2020,INDEX(Semaines!$T$2:$T$523,MATCH(Tableau!DN17&amp;Tableau!DO17,Semaines!$K$2:$K$523&amp;Semaines!$L$2:$L$523,0)),IF($AE17=2021,INDEX(Semaines!$U$2:$U$523,MATCH(Tableau!DN17&amp;Tableau!DO17,Semaines!$K$2:$K$523&amp;Semaines!$L$2:$L$523,0)),IF($AE17=2022,INDEX(Semaines!$V$2:$V$523,MATCH(Tableau!DN17&amp;Tableau!DO17,Semaines!$K$2:$K$523&amp;Semaines!$L$2:$L$523,0)))))))))))))</f>
        <v/>
      </c>
      <c r="DQ17" s="120" t="str">
        <f>IF(Tableau!$AE17="","",IF(Tableau!DO17="","",Tableau!$AE17))</f>
        <v/>
      </c>
      <c r="DR17" s="99"/>
      <c r="DS17" s="107"/>
      <c r="DT17" s="137"/>
      <c r="DU17" s="118">
        <f t="shared" si="199"/>
        <v>30</v>
      </c>
      <c r="DV17" s="119">
        <f t="shared" si="100"/>
        <v>2018</v>
      </c>
      <c r="DW17" s="121" t="str">
        <f t="array" ref="DW17">IF(OR(Tableau!DU17="",Tableau!DV17=""),"",IF($AE17=2013,INDEX(Semaines!$M$2:$M$523,MATCH(Tableau!DU17&amp;Tableau!DV17,Semaines!$K$2:$K$523&amp;Semaines!$L$2:$L$523,0)),IF($AE17=2014,INDEX(Semaines!$N$2:$N$523,MATCH(Tableau!DU17&amp;Tableau!DV17,Semaines!$K$2:$K$523&amp;Semaines!$L$2:$L$523,0)),IF($AE17=2015,INDEX(Semaines!$O$2:$O$523,MATCH(Tableau!DU17&amp;Tableau!DV17,Semaines!$K$2:$K$523&amp;Semaines!$L$2:$L$523,0)),IF($AE17=2016,INDEX(Semaines!$P$2:$P$523,MATCH(Tableau!DU17&amp;Tableau!DV17,Semaines!$K$2:$K$523&amp;Semaines!$L$2:$L$523,0)),IF($AE17=2017,INDEX(Semaines!$Q$2:$Q$523,MATCH(Tableau!DU17&amp;Tableau!DV17,Semaines!$K$2:$K$523&amp;Semaines!$L$2:$L$523,0)),IF($AE17=2018,INDEX(Semaines!$R$2:$R$523,MATCH(Tableau!DU17&amp;Tableau!DV17,Semaines!$K$2:$K$523&amp;Semaines!$L$2:$L$523,0)),IF($AE17=2019,INDEX(Semaines!$S$2:$S$523,MATCH(Tableau!DU17&amp;Tableau!DV17,Semaines!$K$2:$K$523&amp;Semaines!$L$2:$L$523,0)),IF($AE17=2020,INDEX(Semaines!$T$2:$T$523,MATCH(Tableau!DU17&amp;Tableau!DV17,Semaines!$K$2:$K$523&amp;Semaines!$L$2:$L$523,0)),IF($AE17=2021,INDEX(Semaines!$U$2:$U$523,MATCH(Tableau!DU17&amp;Tableau!DV17,Semaines!$K$2:$K$523&amp;Semaines!$L$2:$L$523,0)),IF($AE17=2022,INDEX(Semaines!$V$2:$V$523,MATCH(Tableau!DU17&amp;Tableau!DV17,Semaines!$K$2:$K$523&amp;Semaines!$L$2:$L$523,0)))))))))))))</f>
        <v/>
      </c>
      <c r="DX17" s="120" t="str">
        <f>IF(Tableau!$AE17="","",IF(Tableau!DV17="","",Tableau!$AE17))</f>
        <v/>
      </c>
      <c r="DY17" s="118">
        <f t="shared" si="150"/>
        <v>31</v>
      </c>
      <c r="DZ17" s="119">
        <f t="shared" si="101"/>
        <v>2018</v>
      </c>
      <c r="EA17" s="121" t="str">
        <f t="array" ref="EA17">IF(OR(Tableau!DY17="",Tableau!DZ17=""),"",IF($AE17=2013,INDEX(Semaines!$M$2:$M$523,MATCH(Tableau!DY17&amp;Tableau!DZ17,Semaines!$K$2:$K$523&amp;Semaines!$L$2:$L$523,0)),IF($AE17=2014,INDEX(Semaines!$N$2:$N$523,MATCH(Tableau!DY17&amp;Tableau!DZ17,Semaines!$K$2:$K$523&amp;Semaines!$L$2:$L$523,0)),IF($AE17=2015,INDEX(Semaines!$O$2:$O$523,MATCH(Tableau!DY17&amp;Tableau!DZ17,Semaines!$K$2:$K$523&amp;Semaines!$L$2:$L$523,0)),IF($AE17=2016,INDEX(Semaines!$P$2:$P$523,MATCH(Tableau!DY17&amp;Tableau!DZ17,Semaines!$K$2:$K$523&amp;Semaines!$L$2:$L$523,0)),IF($AE17=2017,INDEX(Semaines!$Q$2:$Q$523,MATCH(Tableau!DY17&amp;Tableau!DZ17,Semaines!$K$2:$K$523&amp;Semaines!$L$2:$L$523,0)),IF($AE17=2018,INDEX(Semaines!$R$2:$R$523,MATCH(Tableau!DY17&amp;Tableau!DZ17,Semaines!$K$2:$K$523&amp;Semaines!$L$2:$L$523,0)),IF($AE17=2019,INDEX(Semaines!$S$2:$S$523,MATCH(Tableau!DY17&amp;Tableau!DZ17,Semaines!$K$2:$K$523&amp;Semaines!$L$2:$L$523,0)),IF($AE17=2020,INDEX(Semaines!$T$2:$T$523,MATCH(Tableau!DY17&amp;Tableau!DZ17,Semaines!$K$2:$K$523&amp;Semaines!$L$2:$L$523,0)),IF($AE17=2021,INDEX(Semaines!$U$2:$U$523,MATCH(Tableau!DY17&amp;Tableau!DZ17,Semaines!$K$2:$K$523&amp;Semaines!$L$2:$L$523,0)),IF($AE17=2022,INDEX(Semaines!$V$2:$V$523,MATCH(Tableau!DY17&amp;Tableau!DZ17,Semaines!$K$2:$K$523&amp;Semaines!$L$2:$L$523,0)))))))))))))</f>
        <v/>
      </c>
      <c r="EB17" s="120" t="str">
        <f>IF(Tableau!$AE17="","",IF(Tableau!DZ17="","",Tableau!$AE17))</f>
        <v/>
      </c>
      <c r="EC17" s="118">
        <f t="shared" si="151"/>
        <v>31</v>
      </c>
      <c r="ED17" s="119">
        <f t="shared" si="102"/>
        <v>2018</v>
      </c>
      <c r="EE17" s="121" t="str">
        <f t="array" ref="EE17">IF(OR(Tableau!EC17="",Tableau!ED17=""),"",IF($AE17=2013,INDEX(Semaines!$M$2:$M$523,MATCH(Tableau!EC17&amp;Tableau!ED17,Semaines!$K$2:$K$523&amp;Semaines!$L$2:$L$523,0)),IF($AE17=2014,INDEX(Semaines!$N$2:$N$523,MATCH(Tableau!EC17&amp;Tableau!ED17,Semaines!$K$2:$K$523&amp;Semaines!$L$2:$L$523,0)),IF($AE17=2015,INDEX(Semaines!$O$2:$O$523,MATCH(Tableau!EC17&amp;Tableau!ED17,Semaines!$K$2:$K$523&amp;Semaines!$L$2:$L$523,0)),IF($AE17=2016,INDEX(Semaines!$P$2:$P$523,MATCH(Tableau!EC17&amp;Tableau!ED17,Semaines!$K$2:$K$523&amp;Semaines!$L$2:$L$523,0)),IF($AE17=2017,INDEX(Semaines!$Q$2:$Q$523,MATCH(Tableau!EC17&amp;Tableau!ED17,Semaines!$K$2:$K$523&amp;Semaines!$L$2:$L$523,0)),IF($AE17=2018,INDEX(Semaines!$R$2:$R$523,MATCH(Tableau!EC17&amp;Tableau!ED17,Semaines!$K$2:$K$523&amp;Semaines!$L$2:$L$523,0)),IF($AE17=2019,INDEX(Semaines!$S$2:$S$523,MATCH(Tableau!EC17&amp;Tableau!ED17,Semaines!$K$2:$K$523&amp;Semaines!$L$2:$L$523,0)),IF($AE17=2020,INDEX(Semaines!$T$2:$T$523,MATCH(Tableau!EC17&amp;Tableau!ED17,Semaines!$K$2:$K$523&amp;Semaines!$L$2:$L$523,0)),IF($AE17=2021,INDEX(Semaines!$U$2:$U$523,MATCH(Tableau!EC17&amp;Tableau!ED17,Semaines!$K$2:$K$523&amp;Semaines!$L$2:$L$523,0)),IF($AE17=2022,INDEX(Semaines!$V$2:$V$523,MATCH(Tableau!EC17&amp;Tableau!ED17,Semaines!$K$2:$K$523&amp;Semaines!$L$2:$L$523,0)))))))))))))</f>
        <v/>
      </c>
      <c r="EF17" s="120" t="str">
        <f>IF(Tableau!$AE17="","",IF(Tableau!ED17="","",Tableau!$AE17))</f>
        <v/>
      </c>
      <c r="EG17" s="118">
        <f t="shared" si="152"/>
        <v>31</v>
      </c>
      <c r="EH17" s="119">
        <f t="shared" si="103"/>
        <v>2018</v>
      </c>
      <c r="EI17" s="121" t="str">
        <f t="array" ref="EI17">IF(OR(Tableau!EG17="",Tableau!EH17=""),"",IF($AE17=2013,INDEX(Semaines!$M$2:$M$523,MATCH(Tableau!EG17&amp;Tableau!EH17,Semaines!$K$2:$K$523&amp;Semaines!$L$2:$L$523,0)),IF($AE17=2014,INDEX(Semaines!$N$2:$N$523,MATCH(Tableau!EG17&amp;Tableau!EH17,Semaines!$K$2:$K$523&amp;Semaines!$L$2:$L$523,0)),IF($AE17=2015,INDEX(Semaines!$O$2:$O$523,MATCH(Tableau!EG17&amp;Tableau!EH17,Semaines!$K$2:$K$523&amp;Semaines!$L$2:$L$523,0)),IF($AE17=2016,INDEX(Semaines!$P$2:$P$523,MATCH(Tableau!EG17&amp;Tableau!EH17,Semaines!$K$2:$K$523&amp;Semaines!$L$2:$L$523,0)),IF($AE17=2017,INDEX(Semaines!$Q$2:$Q$523,MATCH(Tableau!EG17&amp;Tableau!EH17,Semaines!$K$2:$K$523&amp;Semaines!$L$2:$L$523,0)),IF($AE17=2018,INDEX(Semaines!$R$2:$R$523,MATCH(Tableau!EG17&amp;Tableau!EH17,Semaines!$K$2:$K$523&amp;Semaines!$L$2:$L$523,0)),IF($AE17=2019,INDEX(Semaines!$S$2:$S$523,MATCH(Tableau!EG17&amp;Tableau!EH17,Semaines!$K$2:$K$523&amp;Semaines!$L$2:$L$523,0)),IF($AE17=2020,INDEX(Semaines!$T$2:$T$523,MATCH(Tableau!EG17&amp;Tableau!EH17,Semaines!$K$2:$K$523&amp;Semaines!$L$2:$L$523,0)),IF($AE17=2021,INDEX(Semaines!$U$2:$U$523,MATCH(Tableau!EG17&amp;Tableau!EH17,Semaines!$K$2:$K$523&amp;Semaines!$L$2:$L$523,0)),IF($AE17=2022,INDEX(Semaines!$V$2:$V$523,MATCH(Tableau!EG17&amp;Tableau!EH17,Semaines!$K$2:$K$523&amp;Semaines!$L$2:$L$523,0)))))))))))))</f>
        <v/>
      </c>
      <c r="EJ17" s="120" t="str">
        <f>IF(Tableau!$AE17="","",IF(Tableau!EH17="","",Tableau!$AE17))</f>
        <v/>
      </c>
      <c r="EK17" s="130">
        <f>IF(Import!AU7=0,"",Import!AU7)</f>
        <v>43391</v>
      </c>
      <c r="EL17" s="118">
        <f t="shared" si="200"/>
        <v>42</v>
      </c>
      <c r="EM17" s="119">
        <f t="shared" si="201"/>
        <v>2018</v>
      </c>
      <c r="EN17" s="121" t="str">
        <f>IF(Tableau!EL17="","",Tableau!EL17)</f>
        <v/>
      </c>
      <c r="EO17" s="120" t="str">
        <f>IF(Tableau!EM17="","",Tableau!EM17)</f>
        <v/>
      </c>
      <c r="EP17" s="112"/>
      <c r="EQ17" s="107"/>
      <c r="ES17" s="118">
        <f t="shared" si="155"/>
        <v>32</v>
      </c>
      <c r="ET17" s="119">
        <f t="shared" si="104"/>
        <v>2018</v>
      </c>
      <c r="EU17" s="121" t="str">
        <f t="array" ref="EU17">IF(OR(Tableau!ES17="",Tableau!ET17=""),"",IF($AE17=2013,INDEX(Semaines!$M$2:$M$523,MATCH(Tableau!ES17&amp;Tableau!ET17,Semaines!$K$2:$K$523&amp;Semaines!$L$2:$L$523,0)),IF($AE17=2014,INDEX(Semaines!$N$2:$N$523,MATCH(Tableau!ES17&amp;Tableau!ET17,Semaines!$K$2:$K$523&amp;Semaines!$L$2:$L$523,0)),IF($AE17=2015,INDEX(Semaines!$O$2:$O$523,MATCH(Tableau!ES17&amp;Tableau!ET17,Semaines!$K$2:$K$523&amp;Semaines!$L$2:$L$523,0)),IF($AE17=2016,INDEX(Semaines!$P$2:$P$523,MATCH(Tableau!ES17&amp;Tableau!ET17,Semaines!$K$2:$K$523&amp;Semaines!$L$2:$L$523,0)),IF($AE17=2017,INDEX(Semaines!$Q$2:$Q$523,MATCH(Tableau!ES17&amp;Tableau!ET17,Semaines!$K$2:$K$523&amp;Semaines!$L$2:$L$523,0)),IF($AE17=2018,INDEX(Semaines!$R$2:$R$523,MATCH(Tableau!ES17&amp;Tableau!ET17,Semaines!$K$2:$K$523&amp;Semaines!$L$2:$L$523,0)),IF($AE17=2019,INDEX(Semaines!$S$2:$S$523,MATCH(Tableau!ES17&amp;Tableau!ET17,Semaines!$K$2:$K$523&amp;Semaines!$L$2:$L$523,0)),IF($AE17=2020,INDEX(Semaines!$T$2:$T$523,MATCH(Tableau!ES17&amp;Tableau!ET17,Semaines!$K$2:$K$523&amp;Semaines!$L$2:$L$523,0)),IF($AE17=2021,INDEX(Semaines!$U$2:$U$523,MATCH(Tableau!ES17&amp;Tableau!ET17,Semaines!$K$2:$K$523&amp;Semaines!$L$2:$L$523,0)),IF($AE17=2022,INDEX(Semaines!$V$2:$V$523,MATCH(Tableau!ES17&amp;Tableau!ET17,Semaines!$K$2:$K$523&amp;Semaines!$L$2:$L$523,0)))))))))))))</f>
        <v/>
      </c>
      <c r="EV17" s="120" t="str">
        <f>IF(Tableau!$AE17="","",IF(Tableau!ET17="","",Tableau!$AE17))</f>
        <v/>
      </c>
      <c r="EW17" s="118">
        <f t="shared" si="156"/>
        <v>33</v>
      </c>
      <c r="EX17" s="119">
        <f t="shared" si="105"/>
        <v>2018</v>
      </c>
      <c r="EY17" s="121" t="str">
        <f t="array" ref="EY17">IF(OR(Tableau!EW17="",Tableau!EX17=""),"",IF($AE17=2013,INDEX(Semaines!$M$2:$M$523,MATCH(Tableau!EW17&amp;Tableau!EX17,Semaines!$K$2:$K$523&amp;Semaines!$L$2:$L$523,0)),IF($AE17=2014,INDEX(Semaines!$N$2:$N$523,MATCH(Tableau!EW17&amp;Tableau!EX17,Semaines!$K$2:$K$523&amp;Semaines!$L$2:$L$523,0)),IF($AE17=2015,INDEX(Semaines!$O$2:$O$523,MATCH(Tableau!EW17&amp;Tableau!EX17,Semaines!$K$2:$K$523&amp;Semaines!$L$2:$L$523,0)),IF($AE17=2016,INDEX(Semaines!$P$2:$P$523,MATCH(Tableau!EW17&amp;Tableau!EX17,Semaines!$K$2:$K$523&amp;Semaines!$L$2:$L$523,0)),IF($AE17=2017,INDEX(Semaines!$Q$2:$Q$523,MATCH(Tableau!EW17&amp;Tableau!EX17,Semaines!$K$2:$K$523&amp;Semaines!$L$2:$L$523,0)),IF($AE17=2018,INDEX(Semaines!$R$2:$R$523,MATCH(Tableau!EW17&amp;Tableau!EX17,Semaines!$K$2:$K$523&amp;Semaines!$L$2:$L$523,0)),IF($AE17=2019,INDEX(Semaines!$S$2:$S$523,MATCH(Tableau!EW17&amp;Tableau!EX17,Semaines!$K$2:$K$523&amp;Semaines!$L$2:$L$523,0)),IF($AE17=2020,INDEX(Semaines!$T$2:$T$523,MATCH(Tableau!EW17&amp;Tableau!EX17,Semaines!$K$2:$K$523&amp;Semaines!$L$2:$L$523,0)),IF($AE17=2021,INDEX(Semaines!$U$2:$U$523,MATCH(Tableau!EW17&amp;Tableau!EX17,Semaines!$K$2:$K$523&amp;Semaines!$L$2:$L$523,0)),IF($AE17=2022,INDEX(Semaines!$V$2:$V$523,MATCH(Tableau!EW17&amp;Tableau!EX17,Semaines!$K$2:$K$523&amp;Semaines!$L$2:$L$523,0)))))))))))))</f>
        <v/>
      </c>
      <c r="EZ17" s="120" t="str">
        <f>IF(Tableau!$AE17="","",IF(Tableau!EX17="","",Tableau!$AE17))</f>
        <v/>
      </c>
      <c r="FB17" s="118">
        <f t="shared" si="157"/>
        <v>33</v>
      </c>
      <c r="FC17" s="119">
        <f t="shared" si="106"/>
        <v>2018</v>
      </c>
      <c r="FD17" s="121" t="str">
        <f t="array" ref="FD17">IF(OR(Tableau!FB17="",Tableau!FC17=""),"",IF($AE17=2013,INDEX(Semaines!$M$2:$M$523,MATCH(Tableau!FB17&amp;Tableau!FC17,Semaines!$K$2:$K$523&amp;Semaines!$L$2:$L$523,0)),IF($AE17=2014,INDEX(Semaines!$N$2:$N$523,MATCH(Tableau!FB17&amp;Tableau!FC17,Semaines!$K$2:$K$523&amp;Semaines!$L$2:$L$523,0)),IF($AE17=2015,INDEX(Semaines!$O$2:$O$523,MATCH(Tableau!FB17&amp;Tableau!FC17,Semaines!$K$2:$K$523&amp;Semaines!$L$2:$L$523,0)),IF($AE17=2016,INDEX(Semaines!$P$2:$P$523,MATCH(Tableau!FB17&amp;Tableau!FC17,Semaines!$K$2:$K$523&amp;Semaines!$L$2:$L$523,0)),IF($AE17=2017,INDEX(Semaines!$Q$2:$Q$523,MATCH(Tableau!FB17&amp;Tableau!FC17,Semaines!$K$2:$K$523&amp;Semaines!$L$2:$L$523,0)),IF($AE17=2018,INDEX(Semaines!$R$2:$R$523,MATCH(Tableau!FB17&amp;Tableau!FC17,Semaines!$K$2:$K$523&amp;Semaines!$L$2:$L$523,0)),IF($AE17=2019,INDEX(Semaines!$S$2:$S$523,MATCH(Tableau!FB17&amp;Tableau!FC17,Semaines!$K$2:$K$523&amp;Semaines!$L$2:$L$523,0)),IF($AE17=2020,INDEX(Semaines!$T$2:$T$523,MATCH(Tableau!FB17&amp;Tableau!FC17,Semaines!$K$2:$K$523&amp;Semaines!$L$2:$L$523,0)),IF($AE17=2021,INDEX(Semaines!$U$2:$U$523,MATCH(Tableau!FB17&amp;Tableau!FC17,Semaines!$K$2:$K$523&amp;Semaines!$L$2:$L$523,0)),IF($AE17=2022,INDEX(Semaines!$V$2:$V$523,MATCH(Tableau!FB17&amp;Tableau!FC17,Semaines!$K$2:$K$523&amp;Semaines!$L$2:$L$523,0)))))))))))))</f>
        <v/>
      </c>
      <c r="FE17" s="120" t="str">
        <f>IF(Tableau!$AE17="","",IF(Tableau!FC17="","",Tableau!$AE17))</f>
        <v/>
      </c>
      <c r="FF17" s="112"/>
      <c r="FG17" s="107"/>
      <c r="FH17" s="118">
        <f t="shared" si="158"/>
        <v>34</v>
      </c>
      <c r="FI17" s="119">
        <f t="shared" si="107"/>
        <v>2018</v>
      </c>
      <c r="FJ17" s="121" t="str">
        <f t="array" ref="FJ17">IF(OR(Tableau!FH17="",Tableau!FI17=""),"",IF($AE17=2013,INDEX(Semaines!$M$2:$M$523,MATCH(Tableau!FH17&amp;Tableau!FI17,Semaines!$K$2:$K$523&amp;Semaines!$L$2:$L$523,0)),IF($AE17=2014,INDEX(Semaines!$N$2:$N$523,MATCH(Tableau!FH17&amp;Tableau!FI17,Semaines!$K$2:$K$523&amp;Semaines!$L$2:$L$523,0)),IF($AE17=2015,INDEX(Semaines!$O$2:$O$523,MATCH(Tableau!FH17&amp;Tableau!FI17,Semaines!$K$2:$K$523&amp;Semaines!$L$2:$L$523,0)),IF($AE17=2016,INDEX(Semaines!$P$2:$P$523,MATCH(Tableau!FH17&amp;Tableau!FI17,Semaines!$K$2:$K$523&amp;Semaines!$L$2:$L$523,0)),IF($AE17=2017,INDEX(Semaines!$Q$2:$Q$523,MATCH(Tableau!FH17&amp;Tableau!FI17,Semaines!$K$2:$K$523&amp;Semaines!$L$2:$L$523,0)),IF($AE17=2018,INDEX(Semaines!$R$2:$R$523,MATCH(Tableau!FH17&amp;Tableau!FI17,Semaines!$K$2:$K$523&amp;Semaines!$L$2:$L$523,0)),IF($AE17=2019,INDEX(Semaines!$S$2:$S$523,MATCH(Tableau!FH17&amp;Tableau!FI17,Semaines!$K$2:$K$523&amp;Semaines!$L$2:$L$523,0)),IF($AE17=2020,INDEX(Semaines!$T$2:$T$523,MATCH(Tableau!FH17&amp;Tableau!FI17,Semaines!$K$2:$K$523&amp;Semaines!$L$2:$L$523,0)),IF($AE17=2021,INDEX(Semaines!$U$2:$U$523,MATCH(Tableau!FH17&amp;Tableau!FI17,Semaines!$K$2:$K$523&amp;Semaines!$L$2:$L$523,0)),IF($AE17=2022,INDEX(Semaines!$V$2:$V$523,MATCH(Tableau!FH17&amp;Tableau!FI17,Semaines!$K$2:$K$523&amp;Semaines!$L$2:$L$523,0)))))))))))))</f>
        <v/>
      </c>
      <c r="FK17" s="120" t="str">
        <f>IF(Tableau!$AE17="","",IF(Tableau!FI17="","",Tableau!$AE17))</f>
        <v/>
      </c>
      <c r="FM17" s="118">
        <f t="shared" si="159"/>
        <v>34</v>
      </c>
      <c r="FN17" s="119">
        <f t="shared" si="108"/>
        <v>2018</v>
      </c>
      <c r="FO17" s="121" t="str">
        <f t="array" ref="FO17">IF(OR(Tableau!FM17="",Tableau!FN17=""),"",IF($AE17=2013,INDEX(Semaines!$M$2:$M$523,MATCH(Tableau!FM17&amp;Tableau!FN17,Semaines!$K$2:$K$523&amp;Semaines!$L$2:$L$523,0)),IF($AE17=2014,INDEX(Semaines!$N$2:$N$523,MATCH(Tableau!FM17&amp;Tableau!FN17,Semaines!$K$2:$K$523&amp;Semaines!$L$2:$L$523,0)),IF($AE17=2015,INDEX(Semaines!$O$2:$O$523,MATCH(Tableau!FM17&amp;Tableau!FN17,Semaines!$K$2:$K$523&amp;Semaines!$L$2:$L$523,0)),IF($AE17=2016,INDEX(Semaines!$P$2:$P$523,MATCH(Tableau!FM17&amp;Tableau!FN17,Semaines!$K$2:$K$523&amp;Semaines!$L$2:$L$523,0)),IF($AE17=2017,INDEX(Semaines!$Q$2:$Q$523,MATCH(Tableau!FM17&amp;Tableau!FN17,Semaines!$K$2:$K$523&amp;Semaines!$L$2:$L$523,0)),IF($AE17=2018,INDEX(Semaines!$R$2:$R$523,MATCH(Tableau!FM17&amp;Tableau!FN17,Semaines!$K$2:$K$523&amp;Semaines!$L$2:$L$523,0)),IF($AE17=2019,INDEX(Semaines!$S$2:$S$523,MATCH(Tableau!FM17&amp;Tableau!FN17,Semaines!$K$2:$K$523&amp;Semaines!$L$2:$L$523,0)),IF($AE17=2020,INDEX(Semaines!$T$2:$T$523,MATCH(Tableau!FM17&amp;Tableau!FN17,Semaines!$K$2:$K$523&amp;Semaines!$L$2:$L$523,0)),IF($AE17=2021,INDEX(Semaines!$U$2:$U$523,MATCH(Tableau!FM17&amp;Tableau!FN17,Semaines!$K$2:$K$523&amp;Semaines!$L$2:$L$523,0)),IF($AE17=2022,INDEX(Semaines!$V$2:$V$523,MATCH(Tableau!FM17&amp;Tableau!FN17,Semaines!$K$2:$K$523&amp;Semaines!$L$2:$L$523,0)))))))))))))</f>
        <v/>
      </c>
      <c r="FP17" s="120" t="str">
        <f>IF(Tableau!$AE17="","",IF(Tableau!FN17="","",Tableau!$AE17))</f>
        <v/>
      </c>
      <c r="FQ17" s="118">
        <f t="shared" si="160"/>
        <v>35</v>
      </c>
      <c r="FR17" s="119">
        <f t="shared" si="109"/>
        <v>2018</v>
      </c>
      <c r="FS17" s="121" t="str">
        <f t="array" ref="FS17">IF(OR(Tableau!FQ17="",Tableau!FR17=""),"",IF($AE17=2013,INDEX(Semaines!$M$2:$M$523,MATCH(Tableau!FQ17&amp;Tableau!FR17,Semaines!$K$2:$K$523&amp;Semaines!$L$2:$L$523,0)),IF($AE17=2014,INDEX(Semaines!$N$2:$N$523,MATCH(Tableau!FQ17&amp;Tableau!FR17,Semaines!$K$2:$K$523&amp;Semaines!$L$2:$L$523,0)),IF($AE17=2015,INDEX(Semaines!$O$2:$O$523,MATCH(Tableau!FQ17&amp;Tableau!FR17,Semaines!$K$2:$K$523&amp;Semaines!$L$2:$L$523,0)),IF($AE17=2016,INDEX(Semaines!$P$2:$P$523,MATCH(Tableau!FQ17&amp;Tableau!FR17,Semaines!$K$2:$K$523&amp;Semaines!$L$2:$L$523,0)),IF($AE17=2017,INDEX(Semaines!$Q$2:$Q$523,MATCH(Tableau!FQ17&amp;Tableau!FR17,Semaines!$K$2:$K$523&amp;Semaines!$L$2:$L$523,0)),IF($AE17=2018,INDEX(Semaines!$R$2:$R$523,MATCH(Tableau!FQ17&amp;Tableau!FR17,Semaines!$K$2:$K$523&amp;Semaines!$L$2:$L$523,0)),IF($AE17=2019,INDEX(Semaines!$S$2:$S$523,MATCH(Tableau!FQ17&amp;Tableau!FR17,Semaines!$K$2:$K$523&amp;Semaines!$L$2:$L$523,0)),IF($AE17=2020,INDEX(Semaines!$T$2:$T$523,MATCH(Tableau!FQ17&amp;Tableau!FR17,Semaines!$K$2:$K$523&amp;Semaines!$L$2:$L$523,0)),IF($AE17=2021,INDEX(Semaines!$U$2:$U$523,MATCH(Tableau!FQ17&amp;Tableau!FR17,Semaines!$K$2:$K$523&amp;Semaines!$L$2:$L$523,0)),IF($AE17=2022,INDEX(Semaines!$V$2:$V$523,MATCH(Tableau!FQ17&amp;Tableau!FR17,Semaines!$K$2:$K$523&amp;Semaines!$L$2:$L$523,0)))))))))))))</f>
        <v/>
      </c>
      <c r="FT17" s="120" t="str">
        <f>IF(Tableau!$AE17="","",IF(Tableau!FR17="","",Tableau!$AE17))</f>
        <v/>
      </c>
      <c r="FU17" s="121" t="str">
        <f t="array" ref="FU17">IF(OR(Tableau!FS17="",Tableau!FT17=""),"",IF($AE17=2013,INDEX(Semaines!$M$2:$M$523,MATCH(Tableau!FS17&amp;Tableau!FT17,Semaines!$K$2:$K$523&amp;Semaines!$L$2:$L$523,0)),IF($AE17=2014,INDEX(Semaines!$N$2:$N$523,MATCH(Tableau!FS17&amp;Tableau!FT17,Semaines!$K$2:$K$523&amp;Semaines!$L$2:$L$523,0)),IF($AE17=2015,INDEX(Semaines!$O$2:$O$523,MATCH(Tableau!FS17&amp;Tableau!FT17,Semaines!$K$2:$K$523&amp;Semaines!$L$2:$L$523,0)),IF($AE17=2016,INDEX(Semaines!$P$2:$P$523,MATCH(Tableau!FS17&amp;Tableau!FT17,Semaines!$K$2:$K$523&amp;Semaines!$L$2:$L$523,0)),IF($AE17=2017,INDEX(Semaines!$Q$2:$Q$523,MATCH(Tableau!FS17&amp;Tableau!FT17,Semaines!$K$2:$K$523&amp;Semaines!$L$2:$L$523,0)),IF($AE17=2018,INDEX(Semaines!$R$2:$R$523,MATCH(Tableau!FS17&amp;Tableau!FT17,Semaines!$K$2:$K$523&amp;Semaines!$L$2:$L$523,0)),IF($AE17=2019,INDEX(Semaines!$S$2:$S$523,MATCH(Tableau!FS17&amp;Tableau!FT17,Semaines!$K$2:$K$523&amp;Semaines!$L$2:$L$523,0)),IF($AE17=2020,INDEX(Semaines!$T$2:$T$523,MATCH(Tableau!FS17&amp;Tableau!FT17,Semaines!$K$2:$K$523&amp;Semaines!$L$2:$L$523,0)),IF($AE17=2021,INDEX(Semaines!$U$2:$U$523,MATCH(Tableau!FS17&amp;Tableau!FT17,Semaines!$K$2:$K$523&amp;Semaines!$L$2:$L$523,0)),IF($AE17=2022,INDEX(Semaines!$V$2:$V$523,MATCH(Tableau!FS17&amp;Tableau!FT17,Semaines!$K$2:$K$523&amp;Semaines!$L$2:$L$523,0)))))))))))))</f>
        <v/>
      </c>
      <c r="FV17" s="120" t="str">
        <f>IF(Tableau!$AE17="","",IF(Tableau!FT17="","",Tableau!$AE17))</f>
        <v/>
      </c>
      <c r="FW17" s="118">
        <f t="shared" si="161"/>
        <v>37</v>
      </c>
      <c r="FX17" s="119">
        <f t="shared" si="110"/>
        <v>2018</v>
      </c>
      <c r="FY17" s="121" t="str">
        <f t="array" ref="FY17">IF(OR(Tableau!FW17="",Tableau!FX17=""),"",IF($AE17=2013,INDEX(Semaines!$M$2:$M$523,MATCH(Tableau!FW17&amp;Tableau!FX17,Semaines!$K$2:$K$523&amp;Semaines!$L$2:$L$523,0)),IF($AE17=2014,INDEX(Semaines!$N$2:$N$523,MATCH(Tableau!FW17&amp;Tableau!FX17,Semaines!$K$2:$K$523&amp;Semaines!$L$2:$L$523,0)),IF($AE17=2015,INDEX(Semaines!$O$2:$O$523,MATCH(Tableau!FW17&amp;Tableau!FX17,Semaines!$K$2:$K$523&amp;Semaines!$L$2:$L$523,0)),IF($AE17=2016,INDEX(Semaines!$P$2:$P$523,MATCH(Tableau!FW17&amp;Tableau!FX17,Semaines!$K$2:$K$523&amp;Semaines!$L$2:$L$523,0)),IF($AE17=2017,INDEX(Semaines!$Q$2:$Q$523,MATCH(Tableau!FW17&amp;Tableau!FX17,Semaines!$K$2:$K$523&amp;Semaines!$L$2:$L$523,0)),IF($AE17=2018,INDEX(Semaines!$R$2:$R$523,MATCH(Tableau!FW17&amp;Tableau!FX17,Semaines!$K$2:$K$523&amp;Semaines!$L$2:$L$523,0)),IF($AE17=2019,INDEX(Semaines!$S$2:$S$523,MATCH(Tableau!FW17&amp;Tableau!FX17,Semaines!$K$2:$K$523&amp;Semaines!$L$2:$L$523,0)),IF($AE17=2020,INDEX(Semaines!$T$2:$T$523,MATCH(Tableau!FW17&amp;Tableau!FX17,Semaines!$K$2:$K$523&amp;Semaines!$L$2:$L$523,0)),IF($AE17=2021,INDEX(Semaines!$U$2:$U$523,MATCH(Tableau!FW17&amp;Tableau!FX17,Semaines!$K$2:$K$523&amp;Semaines!$L$2:$L$523,0)),IF($AE17=2022,INDEX(Semaines!$V$2:$V$523,MATCH(Tableau!FW17&amp;Tableau!FX17,Semaines!$K$2:$K$523&amp;Semaines!$L$2:$L$523,0)))))))))))))</f>
        <v/>
      </c>
      <c r="FZ17" s="120" t="str">
        <f>IF(Tableau!$AE17="","",IF(Tableau!FX17="","",Tableau!$AE17))</f>
        <v/>
      </c>
      <c r="GA17" s="118">
        <f t="shared" si="162"/>
        <v>38</v>
      </c>
      <c r="GB17" s="119">
        <f t="shared" si="111"/>
        <v>2018</v>
      </c>
      <c r="GC17" s="121" t="str">
        <f t="array" ref="GC17">IF(OR(Tableau!GA17="",Tableau!GB17=""),"",IF($AE17=2013,INDEX(Semaines!$M$2:$M$523,MATCH(Tableau!GA17&amp;Tableau!GB17,Semaines!$K$2:$K$523&amp;Semaines!$L$2:$L$523,0)),IF($AE17=2014,INDEX(Semaines!$N$2:$N$523,MATCH(Tableau!GA17&amp;Tableau!GB17,Semaines!$K$2:$K$523&amp;Semaines!$L$2:$L$523,0)),IF($AE17=2015,INDEX(Semaines!$O$2:$O$523,MATCH(Tableau!GA17&amp;Tableau!GB17,Semaines!$K$2:$K$523&amp;Semaines!$L$2:$L$523,0)),IF($AE17=2016,INDEX(Semaines!$P$2:$P$523,MATCH(Tableau!GA17&amp;Tableau!GB17,Semaines!$K$2:$K$523&amp;Semaines!$L$2:$L$523,0)),IF($AE17=2017,INDEX(Semaines!$Q$2:$Q$523,MATCH(Tableau!GA17&amp;Tableau!GB17,Semaines!$K$2:$K$523&amp;Semaines!$L$2:$L$523,0)),IF($AE17=2018,INDEX(Semaines!$R$2:$R$523,MATCH(Tableau!GA17&amp;Tableau!GB17,Semaines!$K$2:$K$523&amp;Semaines!$L$2:$L$523,0)),IF($AE17=2019,INDEX(Semaines!$S$2:$S$523,MATCH(Tableau!GA17&amp;Tableau!GB17,Semaines!$K$2:$K$523&amp;Semaines!$L$2:$L$523,0)),IF($AE17=2020,INDEX(Semaines!$T$2:$T$523,MATCH(Tableau!GA17&amp;Tableau!GB17,Semaines!$K$2:$K$523&amp;Semaines!$L$2:$L$523,0)),IF($AE17=2021,INDEX(Semaines!$U$2:$U$523,MATCH(Tableau!GA17&amp;Tableau!GB17,Semaines!$K$2:$K$523&amp;Semaines!$L$2:$L$523,0)),IF($AE17=2022,INDEX(Semaines!$V$2:$V$523,MATCH(Tableau!GA17&amp;Tableau!GB17,Semaines!$K$2:$K$523&amp;Semaines!$L$2:$L$523,0)))))))))))))</f>
        <v/>
      </c>
      <c r="GD17" s="120" t="str">
        <f>IF(Tableau!$AE17="","",IF(Tableau!GB17="","",Tableau!$AE17))</f>
        <v/>
      </c>
      <c r="GE17" s="118">
        <f t="shared" si="163"/>
        <v>38</v>
      </c>
      <c r="GF17" s="119">
        <f t="shared" si="112"/>
        <v>2018</v>
      </c>
      <c r="GG17" s="121" t="str">
        <f t="array" ref="GG17">IF(OR(Tableau!GE17="",Tableau!GF17=""),"",IF($AE17=2013,INDEX(Semaines!$M$2:$M$523,MATCH(Tableau!GE17&amp;Tableau!GF17,Semaines!$K$2:$K$523&amp;Semaines!$L$2:$L$523,0)),IF($AE17=2014,INDEX(Semaines!$N$2:$N$523,MATCH(Tableau!GE17&amp;Tableau!GF17,Semaines!$K$2:$K$523&amp;Semaines!$L$2:$L$523,0)),IF($AE17=2015,INDEX(Semaines!$O$2:$O$523,MATCH(Tableau!GE17&amp;Tableau!GF17,Semaines!$K$2:$K$523&amp;Semaines!$L$2:$L$523,0)),IF($AE17=2016,INDEX(Semaines!$P$2:$P$523,MATCH(Tableau!GE17&amp;Tableau!GF17,Semaines!$K$2:$K$523&amp;Semaines!$L$2:$L$523,0)),IF($AE17=2017,INDEX(Semaines!$Q$2:$Q$523,MATCH(Tableau!GE17&amp;Tableau!GF17,Semaines!$K$2:$K$523&amp;Semaines!$L$2:$L$523,0)),IF($AE17=2018,INDEX(Semaines!$R$2:$R$523,MATCH(Tableau!GE17&amp;Tableau!GF17,Semaines!$K$2:$K$523&amp;Semaines!$L$2:$L$523,0)),IF($AE17=2019,INDEX(Semaines!$S$2:$S$523,MATCH(Tableau!GE17&amp;Tableau!GF17,Semaines!$K$2:$K$523&amp;Semaines!$L$2:$L$523,0)),IF($AE17=2020,INDEX(Semaines!$T$2:$T$523,MATCH(Tableau!GE17&amp;Tableau!GF17,Semaines!$K$2:$K$523&amp;Semaines!$L$2:$L$523,0)),IF($AE17=2021,INDEX(Semaines!$U$2:$U$523,MATCH(Tableau!GE17&amp;Tableau!GF17,Semaines!$K$2:$K$523&amp;Semaines!$L$2:$L$523,0)),IF($AE17=2022,INDEX(Semaines!$V$2:$V$523,MATCH(Tableau!GE17&amp;Tableau!GF17,Semaines!$K$2:$K$523&amp;Semaines!$L$2:$L$523,0)))))))))))))</f>
        <v/>
      </c>
      <c r="GH17" s="120" t="str">
        <f>IF(Tableau!$AE17="","",IF(Tableau!GF17="","",Tableau!$AE17))</f>
        <v/>
      </c>
      <c r="GJ17" s="118">
        <f t="shared" si="164"/>
        <v>39</v>
      </c>
      <c r="GK17" s="119">
        <f t="shared" si="113"/>
        <v>2018</v>
      </c>
      <c r="GL17" s="121" t="str">
        <f t="array" ref="GL17">IF(OR(Tableau!GJ17="",Tableau!GK17=""),"",IF($AE17=2013,INDEX(Semaines!$M$2:$M$523,MATCH(Tableau!GJ17&amp;Tableau!GK17,Semaines!$K$2:$K$523&amp;Semaines!$L$2:$L$523,0)),IF($AE17=2014,INDEX(Semaines!$N$2:$N$523,MATCH(Tableau!GJ17&amp;Tableau!GK17,Semaines!$K$2:$K$523&amp;Semaines!$L$2:$L$523,0)),IF($AE17=2015,INDEX(Semaines!$O$2:$O$523,MATCH(Tableau!GJ17&amp;Tableau!GK17,Semaines!$K$2:$K$523&amp;Semaines!$L$2:$L$523,0)),IF($AE17=2016,INDEX(Semaines!$P$2:$P$523,MATCH(Tableau!GJ17&amp;Tableau!GK17,Semaines!$K$2:$K$523&amp;Semaines!$L$2:$L$523,0)),IF($AE17=2017,INDEX(Semaines!$Q$2:$Q$523,MATCH(Tableau!GJ17&amp;Tableau!GK17,Semaines!$K$2:$K$523&amp;Semaines!$L$2:$L$523,0)),IF($AE17=2018,INDEX(Semaines!$R$2:$R$523,MATCH(Tableau!GJ17&amp;Tableau!GK17,Semaines!$K$2:$K$523&amp;Semaines!$L$2:$L$523,0)),IF($AE17=2019,INDEX(Semaines!$S$2:$S$523,MATCH(Tableau!GJ17&amp;Tableau!GK17,Semaines!$K$2:$K$523&amp;Semaines!$L$2:$L$523,0)),IF($AE17=2020,INDEX(Semaines!$T$2:$T$523,MATCH(Tableau!GJ17&amp;Tableau!GK17,Semaines!$K$2:$K$523&amp;Semaines!$L$2:$L$523,0)),IF($AE17=2021,INDEX(Semaines!$U$2:$U$523,MATCH(Tableau!GJ17&amp;Tableau!GK17,Semaines!$K$2:$K$523&amp;Semaines!$L$2:$L$523,0)),IF($AE17=2022,INDEX(Semaines!$V$2:$V$523,MATCH(Tableau!GJ17&amp;Tableau!GK17,Semaines!$K$2:$K$523&amp;Semaines!$L$2:$L$523,0)))))))))))))</f>
        <v/>
      </c>
      <c r="GM17" s="120" t="str">
        <f>IF(Tableau!$AE17="","",IF(Tableau!GK17="","",Tableau!$AE17))</f>
        <v/>
      </c>
      <c r="GN17" s="118">
        <f t="shared" si="165"/>
        <v>40</v>
      </c>
      <c r="GO17" s="119">
        <f t="shared" si="114"/>
        <v>2018</v>
      </c>
      <c r="GP17" s="121" t="str">
        <f t="array" ref="GP17">IF(OR(Tableau!GN17="",Tableau!GO17=""),"",IF($AE17=2013,INDEX(Semaines!$M$2:$M$523,MATCH(Tableau!GN17&amp;Tableau!GO17,Semaines!$K$2:$K$523&amp;Semaines!$L$2:$L$523,0)),IF($AE17=2014,INDEX(Semaines!$N$2:$N$523,MATCH(Tableau!GN17&amp;Tableau!GO17,Semaines!$K$2:$K$523&amp;Semaines!$L$2:$L$523,0)),IF($AE17=2015,INDEX(Semaines!$O$2:$O$523,MATCH(Tableau!GN17&amp;Tableau!GO17,Semaines!$K$2:$K$523&amp;Semaines!$L$2:$L$523,0)),IF($AE17=2016,INDEX(Semaines!$P$2:$P$523,MATCH(Tableau!GN17&amp;Tableau!GO17,Semaines!$K$2:$K$523&amp;Semaines!$L$2:$L$523,0)),IF($AE17=2017,INDEX(Semaines!$Q$2:$Q$523,MATCH(Tableau!GN17&amp;Tableau!GO17,Semaines!$K$2:$K$523&amp;Semaines!$L$2:$L$523,0)),IF($AE17=2018,INDEX(Semaines!$R$2:$R$523,MATCH(Tableau!GN17&amp;Tableau!GO17,Semaines!$K$2:$K$523&amp;Semaines!$L$2:$L$523,0)),IF($AE17=2019,INDEX(Semaines!$S$2:$S$523,MATCH(Tableau!GN17&amp;Tableau!GO17,Semaines!$K$2:$K$523&amp;Semaines!$L$2:$L$523,0)),IF($AE17=2020,INDEX(Semaines!$T$2:$T$523,MATCH(Tableau!GN17&amp;Tableau!GO17,Semaines!$K$2:$K$523&amp;Semaines!$L$2:$L$523,0)),IF($AE17=2021,INDEX(Semaines!$U$2:$U$523,MATCH(Tableau!GN17&amp;Tableau!GO17,Semaines!$K$2:$K$523&amp;Semaines!$L$2:$L$523,0)),IF($AE17=2022,INDEX(Semaines!$V$2:$V$523,MATCH(Tableau!GN17&amp;Tableau!GO17,Semaines!$K$2:$K$523&amp;Semaines!$L$2:$L$523,0)))))))))))))</f>
        <v/>
      </c>
      <c r="GQ17" s="120" t="str">
        <f>IF(Tableau!$AE17="","",IF(Tableau!GO17="","",Tableau!$AE17))</f>
        <v/>
      </c>
      <c r="GR17" s="112"/>
      <c r="GS17" s="114"/>
      <c r="GT17" s="114"/>
      <c r="GU17" s="107"/>
      <c r="GV17" s="114"/>
      <c r="GW17" s="107"/>
      <c r="GX17" s="118">
        <f t="shared" si="166"/>
        <v>41</v>
      </c>
      <c r="GY17" s="119">
        <f t="shared" si="115"/>
        <v>2018</v>
      </c>
      <c r="GZ17" s="121" t="str">
        <f t="array" ref="GZ17">IF(OR(Tableau!GX17="",Tableau!GY17=""),"",IF($AE17=2013,INDEX(Semaines!$M$2:$M$523,MATCH(Tableau!GX17&amp;Tableau!GY17,Semaines!$K$2:$K$523&amp;Semaines!$L$2:$L$523,0)),IF($AE17=2014,INDEX(Semaines!$N$2:$N$523,MATCH(Tableau!GX17&amp;Tableau!GY17,Semaines!$K$2:$K$523&amp;Semaines!$L$2:$L$523,0)),IF($AE17=2015,INDEX(Semaines!$O$2:$O$523,MATCH(Tableau!GX17&amp;Tableau!GY17,Semaines!$K$2:$K$523&amp;Semaines!$L$2:$L$523,0)),IF($AE17=2016,INDEX(Semaines!$P$2:$P$523,MATCH(Tableau!GX17&amp;Tableau!GY17,Semaines!$K$2:$K$523&amp;Semaines!$L$2:$L$523,0)),IF($AE17=2017,INDEX(Semaines!$Q$2:$Q$523,MATCH(Tableau!GX17&amp;Tableau!GY17,Semaines!$K$2:$K$523&amp;Semaines!$L$2:$L$523,0)),IF($AE17=2018,INDEX(Semaines!$R$2:$R$523,MATCH(Tableau!GX17&amp;Tableau!GY17,Semaines!$K$2:$K$523&amp;Semaines!$L$2:$L$523,0)),IF($AE17=2019,INDEX(Semaines!$S$2:$S$523,MATCH(Tableau!GX17&amp;Tableau!GY17,Semaines!$K$2:$K$523&amp;Semaines!$L$2:$L$523,0)),IF($AE17=2020,INDEX(Semaines!$T$2:$T$523,MATCH(Tableau!GX17&amp;Tableau!GY17,Semaines!$K$2:$K$523&amp;Semaines!$L$2:$L$523,0)),IF($AE17=2021,INDEX(Semaines!$U$2:$U$523,MATCH(Tableau!GX17&amp;Tableau!GY17,Semaines!$K$2:$K$523&amp;Semaines!$L$2:$L$523,0)),IF($AE17=2022,INDEX(Semaines!$V$2:$V$523,MATCH(Tableau!GX17&amp;Tableau!GY17,Semaines!$K$2:$K$523&amp;Semaines!$L$2:$L$523,0)))))))))))))</f>
        <v/>
      </c>
      <c r="HA17" s="120" t="str">
        <f>IF(Tableau!$AE17="","",IF(Tableau!GY17="","",Tableau!$AE17))</f>
        <v/>
      </c>
      <c r="HC17" s="100"/>
      <c r="HD17" s="101"/>
      <c r="HE17" s="111"/>
      <c r="HF17" s="107"/>
      <c r="HH17" s="118">
        <f t="shared" si="167"/>
        <v>42</v>
      </c>
      <c r="HI17" s="119">
        <f t="shared" si="116"/>
        <v>2018</v>
      </c>
      <c r="HJ17" s="121" t="str">
        <f t="array" ref="HJ17">IF(OR(Tableau!HH17="",Tableau!HI17=""),"",IF($AE17=2013,INDEX(Semaines!$M$2:$M$523,MATCH(Tableau!HH17&amp;Tableau!HI17,Semaines!$K$2:$K$523&amp;Semaines!$L$2:$L$523,0)),IF($AE17=2014,INDEX(Semaines!$N$2:$N$523,MATCH(Tableau!HH17&amp;Tableau!HI17,Semaines!$K$2:$K$523&amp;Semaines!$L$2:$L$523,0)),IF($AE17=2015,INDEX(Semaines!$O$2:$O$523,MATCH(Tableau!HH17&amp;Tableau!HI17,Semaines!$K$2:$K$523&amp;Semaines!$L$2:$L$523,0)),IF($AE17=2016,INDEX(Semaines!$P$2:$P$523,MATCH(Tableau!HH17&amp;Tableau!HI17,Semaines!$K$2:$K$523&amp;Semaines!$L$2:$L$523,0)),IF($AE17=2017,INDEX(Semaines!$Q$2:$Q$523,MATCH(Tableau!HH17&amp;Tableau!HI17,Semaines!$K$2:$K$523&amp;Semaines!$L$2:$L$523,0)),IF($AE17=2018,INDEX(Semaines!$R$2:$R$523,MATCH(Tableau!HH17&amp;Tableau!HI17,Semaines!$K$2:$K$523&amp;Semaines!$L$2:$L$523,0)),IF($AE17=2019,INDEX(Semaines!$S$2:$S$523,MATCH(Tableau!HH17&amp;Tableau!HI17,Semaines!$K$2:$K$523&amp;Semaines!$L$2:$L$523,0)),IF($AE17=2020,INDEX(Semaines!$T$2:$T$523,MATCH(Tableau!HH17&amp;Tableau!HI17,Semaines!$K$2:$K$523&amp;Semaines!$L$2:$L$523,0)),IF($AE17=2021,INDEX(Semaines!$U$2:$U$523,MATCH(Tableau!HH17&amp;Tableau!HI17,Semaines!$K$2:$K$523&amp;Semaines!$L$2:$L$523,0)),IF($AE17=2022,INDEX(Semaines!$V$2:$V$523,MATCH(Tableau!HH17&amp;Tableau!HI17,Semaines!$K$2:$K$523&amp;Semaines!$L$2:$L$523,0)))))))))))))</f>
        <v/>
      </c>
      <c r="HK17" s="120" t="str">
        <f>IF(Tableau!$AE17="","",IF(Tableau!HI17="","",Tableau!$AE17))</f>
        <v/>
      </c>
      <c r="HL17" s="121" t="str">
        <f t="array" ref="HL17">IF(OR(Tableau!HJ17="",Tableau!HK17=""),"",IF($AE17=2013,INDEX(Semaines!$M$2:$M$523,MATCH(Tableau!HJ17&amp;Tableau!HK17,Semaines!$K$2:$K$523&amp;Semaines!$L$2:$L$523,0)),IF($AE17=2014,INDEX(Semaines!$N$2:$N$523,MATCH(Tableau!HJ17&amp;Tableau!HK17,Semaines!$K$2:$K$523&amp;Semaines!$L$2:$L$523,0)),IF($AE17=2015,INDEX(Semaines!$O$2:$O$523,MATCH(Tableau!HJ17&amp;Tableau!HK17,Semaines!$K$2:$K$523&amp;Semaines!$L$2:$L$523,0)),IF($AE17=2016,INDEX(Semaines!$P$2:$P$523,MATCH(Tableau!HJ17&amp;Tableau!HK17,Semaines!$K$2:$K$523&amp;Semaines!$L$2:$L$523,0)),IF($AE17=2017,INDEX(Semaines!$Q$2:$Q$523,MATCH(Tableau!HJ17&amp;Tableau!HK17,Semaines!$K$2:$K$523&amp;Semaines!$L$2:$L$523,0)),IF($AE17=2018,INDEX(Semaines!$R$2:$R$523,MATCH(Tableau!HJ17&amp;Tableau!HK17,Semaines!$K$2:$K$523&amp;Semaines!$L$2:$L$523,0)),IF($AE17=2019,INDEX(Semaines!$S$2:$S$523,MATCH(Tableau!HJ17&amp;Tableau!HK17,Semaines!$K$2:$K$523&amp;Semaines!$L$2:$L$523,0)),IF($AE17=2020,INDEX(Semaines!$T$2:$T$523,MATCH(Tableau!HJ17&amp;Tableau!HK17,Semaines!$K$2:$K$523&amp;Semaines!$L$2:$L$523,0)),IF($AE17=2021,INDEX(Semaines!$U$2:$U$523,MATCH(Tableau!HJ17&amp;Tableau!HK17,Semaines!$K$2:$K$523&amp;Semaines!$L$2:$L$523,0)),IF($AE17=2022,INDEX(Semaines!$V$2:$V$523,MATCH(Tableau!HJ17&amp;Tableau!HK17,Semaines!$K$2:$K$523&amp;Semaines!$L$2:$L$523,0)))))))))))))</f>
        <v/>
      </c>
      <c r="HM17" s="120" t="str">
        <f>IF(Tableau!$AE17="","",IF(Tableau!HK17="","",Tableau!$AE17))</f>
        <v/>
      </c>
      <c r="HN17" s="118">
        <f t="shared" si="168"/>
        <v>43</v>
      </c>
      <c r="HO17" s="119">
        <f t="shared" si="117"/>
        <v>2018</v>
      </c>
      <c r="HP17" s="121" t="str">
        <f t="array" ref="HP17">IF(OR(Tableau!HN17="",Tableau!HO17=""),"",IF($AE17=2013,INDEX(Semaines!$M$2:$M$523,MATCH(Tableau!HN17&amp;Tableau!HO17,Semaines!$K$2:$K$523&amp;Semaines!$L$2:$L$523,0)),IF($AE17=2014,INDEX(Semaines!$N$2:$N$523,MATCH(Tableau!HN17&amp;Tableau!HO17,Semaines!$K$2:$K$523&amp;Semaines!$L$2:$L$523,0)),IF($AE17=2015,INDEX(Semaines!$O$2:$O$523,MATCH(Tableau!HN17&amp;Tableau!HO17,Semaines!$K$2:$K$523&amp;Semaines!$L$2:$L$523,0)),IF($AE17=2016,INDEX(Semaines!$P$2:$P$523,MATCH(Tableau!HN17&amp;Tableau!HO17,Semaines!$K$2:$K$523&amp;Semaines!$L$2:$L$523,0)),IF($AE17=2017,INDEX(Semaines!$Q$2:$Q$523,MATCH(Tableau!HN17&amp;Tableau!HO17,Semaines!$K$2:$K$523&amp;Semaines!$L$2:$L$523,0)),IF($AE17=2018,INDEX(Semaines!$R$2:$R$523,MATCH(Tableau!HN17&amp;Tableau!HO17,Semaines!$K$2:$K$523&amp;Semaines!$L$2:$L$523,0)),IF($AE17=2019,INDEX(Semaines!$S$2:$S$523,MATCH(Tableau!HN17&amp;Tableau!HO17,Semaines!$K$2:$K$523&amp;Semaines!$L$2:$L$523,0)),IF($AE17=2020,INDEX(Semaines!$T$2:$T$523,MATCH(Tableau!HN17&amp;Tableau!HO17,Semaines!$K$2:$K$523&amp;Semaines!$L$2:$L$523,0)),IF($AE17=2021,INDEX(Semaines!$U$2:$U$523,MATCH(Tableau!HN17&amp;Tableau!HO17,Semaines!$K$2:$K$523&amp;Semaines!$L$2:$L$523,0)),IF($AE17=2022,INDEX(Semaines!$V$2:$V$523,MATCH(Tableau!HN17&amp;Tableau!HO17,Semaines!$K$2:$K$523&amp;Semaines!$L$2:$L$523,0)))))))))))))</f>
        <v/>
      </c>
      <c r="HQ17" s="120" t="str">
        <f>IF(Tableau!$AE17="","",IF(Tableau!HO17="","",Tableau!$AE17))</f>
        <v/>
      </c>
      <c r="HR17" s="112"/>
      <c r="HS17" s="114"/>
      <c r="HT17" s="114"/>
      <c r="HU17" s="107"/>
      <c r="HV17" s="115"/>
      <c r="HW17" s="99"/>
      <c r="HX17" s="99"/>
      <c r="HY17" s="99"/>
      <c r="HZ17" s="99"/>
      <c r="IA17" s="118">
        <f t="shared" si="169"/>
        <v>44</v>
      </c>
      <c r="IB17" s="119">
        <f t="shared" si="118"/>
        <v>2018</v>
      </c>
      <c r="IC17" s="121" t="str">
        <f t="array" ref="IC17">IF(OR(Tableau!IA17="",Tableau!IB17=""),"",IF($AE17=2013,INDEX(Semaines!$M$2:$M$523,MATCH(Tableau!IA17&amp;Tableau!IB17,Semaines!$K$2:$K$523&amp;Semaines!$L$2:$L$523,0)),IF($AE17=2014,INDEX(Semaines!$N$2:$N$523,MATCH(Tableau!IA17&amp;Tableau!IB17,Semaines!$K$2:$K$523&amp;Semaines!$L$2:$L$523,0)),IF($AE17=2015,INDEX(Semaines!$O$2:$O$523,MATCH(Tableau!IA17&amp;Tableau!IB17,Semaines!$K$2:$K$523&amp;Semaines!$L$2:$L$523,0)),IF($AE17=2016,INDEX(Semaines!$P$2:$P$523,MATCH(Tableau!IA17&amp;Tableau!IB17,Semaines!$K$2:$K$523&amp;Semaines!$L$2:$L$523,0)),IF($AE17=2017,INDEX(Semaines!$Q$2:$Q$523,MATCH(Tableau!IA17&amp;Tableau!IB17,Semaines!$K$2:$K$523&amp;Semaines!$L$2:$L$523,0)),IF($AE17=2018,INDEX(Semaines!$R$2:$R$523,MATCH(Tableau!IA17&amp;Tableau!IB17,Semaines!$K$2:$K$523&amp;Semaines!$L$2:$L$523,0)),IF($AE17=2019,INDEX(Semaines!$S$2:$S$523,MATCH(Tableau!IA17&amp;Tableau!IB17,Semaines!$K$2:$K$523&amp;Semaines!$L$2:$L$523,0)),IF($AE17=2020,INDEX(Semaines!$T$2:$T$523,MATCH(Tableau!IA17&amp;Tableau!IB17,Semaines!$K$2:$K$523&amp;Semaines!$L$2:$L$523,0)),IF($AE17=2021,INDEX(Semaines!$U$2:$U$523,MATCH(Tableau!IA17&amp;Tableau!IB17,Semaines!$K$2:$K$523&amp;Semaines!$L$2:$L$523,0)),IF($AE17=2022,INDEX(Semaines!$V$2:$V$523,MATCH(Tableau!IA17&amp;Tableau!IB17,Semaines!$K$2:$K$523&amp;Semaines!$L$2:$L$523,0)))))))))))))</f>
        <v/>
      </c>
      <c r="ID17" s="120" t="str">
        <f>IF(Tableau!$AE17="","",IF(Tableau!IB17="","",Tableau!$AE17))</f>
        <v/>
      </c>
      <c r="IE17" s="118">
        <f t="shared" si="170"/>
        <v>44</v>
      </c>
      <c r="IF17" s="119">
        <f t="shared" si="119"/>
        <v>2018</v>
      </c>
      <c r="IG17" s="121" t="str">
        <f t="array" ref="IG17">IF(OR(Tableau!IE17="",Tableau!IF17=""),"",IF($AE17=2013,INDEX(Semaines!$M$2:$M$523,MATCH(Tableau!IE17&amp;Tableau!IF17,Semaines!$K$2:$K$523&amp;Semaines!$L$2:$L$523,0)),IF($AE17=2014,INDEX(Semaines!$N$2:$N$523,MATCH(Tableau!IE17&amp;Tableau!IF17,Semaines!$K$2:$K$523&amp;Semaines!$L$2:$L$523,0)),IF($AE17=2015,INDEX(Semaines!$O$2:$O$523,MATCH(Tableau!IE17&amp;Tableau!IF17,Semaines!$K$2:$K$523&amp;Semaines!$L$2:$L$523,0)),IF($AE17=2016,INDEX(Semaines!$P$2:$P$523,MATCH(Tableau!IE17&amp;Tableau!IF17,Semaines!$K$2:$K$523&amp;Semaines!$L$2:$L$523,0)),IF($AE17=2017,INDEX(Semaines!$Q$2:$Q$523,MATCH(Tableau!IE17&amp;Tableau!IF17,Semaines!$K$2:$K$523&amp;Semaines!$L$2:$L$523,0)),IF($AE17=2018,INDEX(Semaines!$R$2:$R$523,MATCH(Tableau!IE17&amp;Tableau!IF17,Semaines!$K$2:$K$523&amp;Semaines!$L$2:$L$523,0)),IF($AE17=2019,INDEX(Semaines!$S$2:$S$523,MATCH(Tableau!IE17&amp;Tableau!IF17,Semaines!$K$2:$K$523&amp;Semaines!$L$2:$L$523,0)),IF($AE17=2020,INDEX(Semaines!$T$2:$T$523,MATCH(Tableau!IE17&amp;Tableau!IF17,Semaines!$K$2:$K$523&amp;Semaines!$L$2:$L$523,0)),IF($AE17=2021,INDEX(Semaines!$U$2:$U$523,MATCH(Tableau!IE17&amp;Tableau!IF17,Semaines!$K$2:$K$523&amp;Semaines!$L$2:$L$523,0)),IF($AE17=2022,INDEX(Semaines!$V$2:$V$523,MATCH(Tableau!IE17&amp;Tableau!IF17,Semaines!$K$2:$K$523&amp;Semaines!$L$2:$L$523,0)))))))))))))</f>
        <v/>
      </c>
      <c r="IH17" s="120" t="str">
        <f>IF(Tableau!$AE17="","",IF(Tableau!IF17="","",Tableau!$AE17))</f>
        <v/>
      </c>
      <c r="II17" s="130">
        <f>IF(Import!AY7=0,"",Import!AY7)</f>
        <v>43483</v>
      </c>
      <c r="IJ17" s="118">
        <f t="shared" si="171"/>
        <v>3</v>
      </c>
      <c r="IK17" s="119">
        <f t="shared" si="172"/>
        <v>2019</v>
      </c>
      <c r="IL17" s="121" t="str">
        <f>IF(Tableau!IJ17="","",Tableau!IJ17)</f>
        <v/>
      </c>
      <c r="IM17" s="120" t="str">
        <f>IF(Tableau!IK17="","",Tableau!IK17)</f>
        <v/>
      </c>
      <c r="IO17" s="118">
        <f t="shared" si="173"/>
        <v>45</v>
      </c>
      <c r="IP17" s="119">
        <f t="shared" si="78"/>
        <v>2018</v>
      </c>
      <c r="IQ17" s="121" t="str">
        <f t="array" ref="IQ17">IF(OR(Tableau!IO17="",Tableau!IP17=""),"",IF($AE17=2013,INDEX(Semaines!$M$2:$M$523,MATCH(Tableau!IO17&amp;Tableau!IP17,Semaines!$K$2:$K$523&amp;Semaines!$L$2:$L$523,0)),IF($AE17=2014,INDEX(Semaines!$N$2:$N$523,MATCH(Tableau!IO17&amp;Tableau!IP17,Semaines!$K$2:$K$523&amp;Semaines!$L$2:$L$523,0)),IF($AE17=2015,INDEX(Semaines!$O$2:$O$523,MATCH(Tableau!IO17&amp;Tableau!IP17,Semaines!$K$2:$K$523&amp;Semaines!$L$2:$L$523,0)),IF($AE17=2016,INDEX(Semaines!$P$2:$P$523,MATCH(Tableau!IO17&amp;Tableau!IP17,Semaines!$K$2:$K$523&amp;Semaines!$L$2:$L$523,0)),IF($AE17=2017,INDEX(Semaines!$Q$2:$Q$523,MATCH(Tableau!IO17&amp;Tableau!IP17,Semaines!$K$2:$K$523&amp;Semaines!$L$2:$L$523,0)),IF($AE17=2018,INDEX(Semaines!$R$2:$R$523,MATCH(Tableau!IO17&amp;Tableau!IP17,Semaines!$K$2:$K$523&amp;Semaines!$L$2:$L$523,0)),IF($AE17=2019,INDEX(Semaines!$S$2:$S$523,MATCH(Tableau!IO17&amp;Tableau!IP17,Semaines!$K$2:$K$523&amp;Semaines!$L$2:$L$523,0)),IF($AE17=2020,INDEX(Semaines!$T$2:$T$523,MATCH(Tableau!IO17&amp;Tableau!IP17,Semaines!$K$2:$K$523&amp;Semaines!$L$2:$L$523,0)),IF($AE17=2021,INDEX(Semaines!$U$2:$U$523,MATCH(Tableau!IO17&amp;Tableau!IP17,Semaines!$K$2:$K$523&amp;Semaines!$L$2:$L$523,0)),IF($AE17=2022,INDEX(Semaines!$V$2:$V$523,MATCH(Tableau!IO17&amp;Tableau!IP17,Semaines!$K$2:$K$523&amp;Semaines!$L$2:$L$523,0)))))))))))))</f>
        <v/>
      </c>
      <c r="IR17" s="120" t="str">
        <f>IF(Tableau!$AE17="","",IF(Tableau!IP17="","",Tableau!$AE17))</f>
        <v/>
      </c>
      <c r="IS17" s="118">
        <f t="shared" si="175"/>
        <v>46</v>
      </c>
      <c r="IT17" s="119">
        <f t="shared" si="80"/>
        <v>2018</v>
      </c>
      <c r="IU17" s="121" t="str">
        <f t="array" ref="IU17">IF(OR(Tableau!IS17="",Tableau!IT17=""),"",IF($AE17=2013,INDEX(Semaines!$M$2:$M$523,MATCH(Tableau!IS17&amp;Tableau!IT17,Semaines!$K$2:$K$523&amp;Semaines!$L$2:$L$523,0)),IF($AE17=2014,INDEX(Semaines!$N$2:$N$523,MATCH(Tableau!IS17&amp;Tableau!IT17,Semaines!$K$2:$K$523&amp;Semaines!$L$2:$L$523,0)),IF($AE17=2015,INDEX(Semaines!$O$2:$O$523,MATCH(Tableau!IS17&amp;Tableau!IT17,Semaines!$K$2:$K$523&amp;Semaines!$L$2:$L$523,0)),IF($AE17=2016,INDEX(Semaines!$P$2:$P$523,MATCH(Tableau!IS17&amp;Tableau!IT17,Semaines!$K$2:$K$523&amp;Semaines!$L$2:$L$523,0)),IF($AE17=2017,INDEX(Semaines!$Q$2:$Q$523,MATCH(Tableau!IS17&amp;Tableau!IT17,Semaines!$K$2:$K$523&amp;Semaines!$L$2:$L$523,0)),IF($AE17=2018,INDEX(Semaines!$R$2:$R$523,MATCH(Tableau!IS17&amp;Tableau!IT17,Semaines!$K$2:$K$523&amp;Semaines!$L$2:$L$523,0)),IF($AE17=2019,INDEX(Semaines!$S$2:$S$523,MATCH(Tableau!IS17&amp;Tableau!IT17,Semaines!$K$2:$K$523&amp;Semaines!$L$2:$L$523,0)),IF($AE17=2020,INDEX(Semaines!$T$2:$T$523,MATCH(Tableau!IS17&amp;Tableau!IT17,Semaines!$K$2:$K$523&amp;Semaines!$L$2:$L$523,0)),IF($AE17=2021,INDEX(Semaines!$U$2:$U$523,MATCH(Tableau!IS17&amp;Tableau!IT17,Semaines!$K$2:$K$523&amp;Semaines!$L$2:$L$523,0)),IF($AE17=2022,INDEX(Semaines!$V$2:$V$523,MATCH(Tableau!IS17&amp;Tableau!IT17,Semaines!$K$2:$K$523&amp;Semaines!$L$2:$L$523,0)))))))))))))</f>
        <v/>
      </c>
      <c r="IV17" s="120" t="str">
        <f>IF(Tableau!$AE17="","",IF(Tableau!IT17="","",Tableau!$AE17))</f>
        <v/>
      </c>
      <c r="IW17" s="99"/>
      <c r="IX17" s="99"/>
      <c r="IY17" s="99"/>
      <c r="IZ17" s="99"/>
      <c r="JA17" s="118">
        <f t="shared" si="177"/>
        <v>46</v>
      </c>
      <c r="JB17" s="119">
        <f t="shared" si="82"/>
        <v>2018</v>
      </c>
      <c r="JC17" s="121" t="str">
        <f t="array" ref="JC17">IF(OR(Tableau!JA17="",Tableau!JB17=""),"",IF($AE17=2013,INDEX(Semaines!$M$2:$M$523,MATCH(Tableau!JA17&amp;Tableau!JB17,Semaines!$K$2:$K$523&amp;Semaines!$L$2:$L$523,0)),IF($AE17=2014,INDEX(Semaines!$N$2:$N$523,MATCH(Tableau!JA17&amp;Tableau!JB17,Semaines!$K$2:$K$523&amp;Semaines!$L$2:$L$523,0)),IF($AE17=2015,INDEX(Semaines!$O$2:$O$523,MATCH(Tableau!JA17&amp;Tableau!JB17,Semaines!$K$2:$K$523&amp;Semaines!$L$2:$L$523,0)),IF($AE17=2016,INDEX(Semaines!$P$2:$P$523,MATCH(Tableau!JA17&amp;Tableau!JB17,Semaines!$K$2:$K$523&amp;Semaines!$L$2:$L$523,0)),IF($AE17=2017,INDEX(Semaines!$Q$2:$Q$523,MATCH(Tableau!JA17&amp;Tableau!JB17,Semaines!$K$2:$K$523&amp;Semaines!$L$2:$L$523,0)),IF($AE17=2018,INDEX(Semaines!$R$2:$R$523,MATCH(Tableau!JA17&amp;Tableau!JB17,Semaines!$K$2:$K$523&amp;Semaines!$L$2:$L$523,0)),IF($AE17=2019,INDEX(Semaines!$S$2:$S$523,MATCH(Tableau!JA17&amp;Tableau!JB17,Semaines!$K$2:$K$523&amp;Semaines!$L$2:$L$523,0)),IF($AE17=2020,INDEX(Semaines!$T$2:$T$523,MATCH(Tableau!JA17&amp;Tableau!JB17,Semaines!$K$2:$K$523&amp;Semaines!$L$2:$L$523,0)),IF($AE17=2021,INDEX(Semaines!$U$2:$U$523,MATCH(Tableau!JA17&amp;Tableau!JB17,Semaines!$K$2:$K$523&amp;Semaines!$L$2:$L$523,0)),IF($AE17=2022,INDEX(Semaines!$V$2:$V$523,MATCH(Tableau!JA17&amp;Tableau!JB17,Semaines!$K$2:$K$523&amp;Semaines!$L$2:$L$523,0)))))))))))))</f>
        <v/>
      </c>
      <c r="JD17" s="120" t="str">
        <f>IF(Tableau!$AE17="","",IF(Tableau!JB17="","",Tableau!$AE17))</f>
        <v/>
      </c>
      <c r="JE17" s="112"/>
      <c r="JF17" s="114"/>
      <c r="JG17" s="114"/>
      <c r="JH17" s="107"/>
      <c r="JJ17" s="118">
        <f t="shared" si="179"/>
        <v>47</v>
      </c>
      <c r="JK17" s="119">
        <f t="shared" si="84"/>
        <v>2018</v>
      </c>
      <c r="JL17" s="121" t="str">
        <f t="array" ref="JL17">IF(OR(Tableau!JJ17="",Tableau!JK17=""),"",IF($AE17=2013,INDEX(Semaines!$M$2:$M$523,MATCH(Tableau!JJ17&amp;Tableau!JK17,Semaines!$K$2:$K$523&amp;Semaines!$L$2:$L$523,0)),IF($AE17=2014,INDEX(Semaines!$N$2:$N$523,MATCH(Tableau!JJ17&amp;Tableau!JK17,Semaines!$K$2:$K$523&amp;Semaines!$L$2:$L$523,0)),IF($AE17=2015,INDEX(Semaines!$O$2:$O$523,MATCH(Tableau!JJ17&amp;Tableau!JK17,Semaines!$K$2:$K$523&amp;Semaines!$L$2:$L$523,0)),IF($AE17=2016,INDEX(Semaines!$P$2:$P$523,MATCH(Tableau!JJ17&amp;Tableau!JK17,Semaines!$K$2:$K$523&amp;Semaines!$L$2:$L$523,0)),IF($AE17=2017,INDEX(Semaines!$Q$2:$Q$523,MATCH(Tableau!JJ17&amp;Tableau!JK17,Semaines!$K$2:$K$523&amp;Semaines!$L$2:$L$523,0)),IF($AE17=2018,INDEX(Semaines!$R$2:$R$523,MATCH(Tableau!JJ17&amp;Tableau!JK17,Semaines!$K$2:$K$523&amp;Semaines!$L$2:$L$523,0)),IF($AE17=2019,INDEX(Semaines!$S$2:$S$523,MATCH(Tableau!JJ17&amp;Tableau!JK17,Semaines!$K$2:$K$523&amp;Semaines!$L$2:$L$523,0)),IF($AE17=2020,INDEX(Semaines!$T$2:$T$523,MATCH(Tableau!JJ17&amp;Tableau!JK17,Semaines!$K$2:$K$523&amp;Semaines!$L$2:$L$523,0)),IF($AE17=2021,INDEX(Semaines!$U$2:$U$523,MATCH(Tableau!JJ17&amp;Tableau!JK17,Semaines!$K$2:$K$523&amp;Semaines!$L$2:$L$523,0)),IF($AE17=2022,INDEX(Semaines!$V$2:$V$523,MATCH(Tableau!JJ17&amp;Tableau!JK17,Semaines!$K$2:$K$523&amp;Semaines!$L$2:$L$523,0)))))))))))))</f>
        <v/>
      </c>
      <c r="JM17" s="120" t="str">
        <f>IF(Tableau!$AE17="","",IF(Tableau!JK17="","",Tableau!$AE17))</f>
        <v/>
      </c>
      <c r="JN17" s="118">
        <f t="shared" si="181"/>
        <v>48</v>
      </c>
      <c r="JO17" s="119">
        <f t="shared" si="86"/>
        <v>2018</v>
      </c>
      <c r="JP17" s="121" t="str">
        <f t="array" ref="JP17">IF(OR(Tableau!JN17="",Tableau!JO17=""),"",IF($AE17=2013,INDEX(Semaines!$M$2:$M$523,MATCH(Tableau!JN17&amp;Tableau!JO17,Semaines!$K$2:$K$523&amp;Semaines!$L$2:$L$523,0)),IF($AE17=2014,INDEX(Semaines!$N$2:$N$523,MATCH(Tableau!JN17&amp;Tableau!JO17,Semaines!$K$2:$K$523&amp;Semaines!$L$2:$L$523,0)),IF($AE17=2015,INDEX(Semaines!$O$2:$O$523,MATCH(Tableau!JN17&amp;Tableau!JO17,Semaines!$K$2:$K$523&amp;Semaines!$L$2:$L$523,0)),IF($AE17=2016,INDEX(Semaines!$P$2:$P$523,MATCH(Tableau!JN17&amp;Tableau!JO17,Semaines!$K$2:$K$523&amp;Semaines!$L$2:$L$523,0)),IF($AE17=2017,INDEX(Semaines!$Q$2:$Q$523,MATCH(Tableau!JN17&amp;Tableau!JO17,Semaines!$K$2:$K$523&amp;Semaines!$L$2:$L$523,0)),IF($AE17=2018,INDEX(Semaines!$R$2:$R$523,MATCH(Tableau!JN17&amp;Tableau!JO17,Semaines!$K$2:$K$523&amp;Semaines!$L$2:$L$523,0)),IF($AE17=2019,INDEX(Semaines!$S$2:$S$523,MATCH(Tableau!JN17&amp;Tableau!JO17,Semaines!$K$2:$K$523&amp;Semaines!$L$2:$L$523,0)),IF($AE17=2020,INDEX(Semaines!$T$2:$T$523,MATCH(Tableau!JN17&amp;Tableau!JO17,Semaines!$K$2:$K$523&amp;Semaines!$L$2:$L$523,0)),IF($AE17=2021,INDEX(Semaines!$U$2:$U$523,MATCH(Tableau!JN17&amp;Tableau!JO17,Semaines!$K$2:$K$523&amp;Semaines!$L$2:$L$523,0)),IF($AE17=2022,INDEX(Semaines!$V$2:$V$523,MATCH(Tableau!JN17&amp;Tableau!JO17,Semaines!$K$2:$K$523&amp;Semaines!$L$2:$L$523,0)))))))))))))</f>
        <v/>
      </c>
      <c r="JQ17" s="120" t="str">
        <f>IF(Tableau!$AE17="","",IF(Tableau!JO17="","",Tableau!$AE17))</f>
        <v/>
      </c>
      <c r="JR17" s="128">
        <f>IF(Import!BC7=0,"",Import!BC7)</f>
        <v>43502</v>
      </c>
      <c r="JS17" s="118">
        <f t="shared" si="183"/>
        <v>6</v>
      </c>
      <c r="JT17" s="119">
        <f t="shared" si="184"/>
        <v>2019</v>
      </c>
      <c r="JU17" s="121">
        <f t="array" ref="JU17">IF(JR17="",JS17,IF($AE17="","",IF($AE17=2013,INDEX(Semaines!$M$2:$M$523,MATCH(JS17&amp;JT17,Semaines!$K$2:$K$523&amp;Semaines!$L$2:$L$523,0)),IF($AE17=2014,INDEX(Semaines!$N$2:$N$523,MATCH(JS17&amp;JT17,Semaines!$K$2:$K$523&amp;Semaines!$L$2:$L$523,0)),IF($AE17=2015,INDEX(Semaines!$O$2:$O$523,MATCH(JS17&amp;JT17,Semaines!$K$2:$K$523&amp;Semaines!$L$2:$L$523,0)),IF($AE17=2016,INDEX(Semaines!$P$2:$P$523,MATCH(JS17&amp;JT17,Semaines!$K$2:$K$523&amp;Semaines!$L$2:$L$523,0)),IF($AE17=2017,INDEX(Semaines!$Q$2:$Q$523,MATCH(JS17&amp;JT17,Semaines!$K$2:$K$523&amp;Semaines!$L$2:$L$523,0)),IF($AE17=2018,INDEX(Semaines!$R$2:$R$523,MATCH(JS17&amp;JT17,Semaines!$K$2:$K$523&amp;Semaines!$L$2:$L$523,0)),IF($AE17=2019,INDEX(Semaines!$S$2:$S$523,MATCH(JS17&amp;JT17,Semaines!$K$2:$K$523&amp;Semaines!$L$2:$L$523,0)),IF($AE17=2020,INDEX(Semaines!$T$2:$T$523,MATCH(JS17&amp;JT17,Semaines!$K$2:$K$523&amp;Semaines!$L$2:$L$523,0)),IF($AE17=2021,INDEX(Semaines!$U$2:$U$523,MATCH(JS17&amp;JT17,Semaines!$K$2:$K$523&amp;Semaines!$L$2:$L$523,0)),IF($AE17=2022,INDEX(Semaines!$V$2:$V$523,MATCH(JS17&amp;JT17,Semaines!$K$2:$K$523&amp;Semaines!$L$2:$L$523,0))))))))))))))</f>
        <v>58</v>
      </c>
      <c r="JV17" s="119">
        <f t="shared" si="132"/>
        <v>2018</v>
      </c>
    </row>
    <row r="18" spans="1:282" x14ac:dyDescent="0.3">
      <c r="A18" s="61" t="str">
        <f>IF(Import!A8=0,"",Import!A8)</f>
        <v>7</v>
      </c>
      <c r="B18" s="38" t="str">
        <f>IF(Import!D8=0,"",Import!D8)</f>
        <v>7</v>
      </c>
      <c r="C18" s="38" t="str">
        <f>IF(Import!E8=0,"",Import!E8)</f>
        <v/>
      </c>
      <c r="D18" s="44" t="str">
        <f t="shared" si="0"/>
        <v/>
      </c>
      <c r="E18" s="38" t="str">
        <f>IF(Import!I8=0,"",Import!I8)</f>
        <v/>
      </c>
      <c r="F18" s="38" t="str">
        <f>IF(Import!J8="","",Import!J8)</f>
        <v/>
      </c>
      <c r="G18" s="38" t="str">
        <f>IF(Import!K8="","",Import!K8)</f>
        <v/>
      </c>
      <c r="H18" s="45" t="str">
        <f>IF(Import!L8=0,"",Import!L8)</f>
        <v>17</v>
      </c>
      <c r="I18" s="38" t="str">
        <f>IF(Import!N8=0,"",Import!N8)</f>
        <v/>
      </c>
      <c r="J18" s="37"/>
      <c r="K18" s="46">
        <f>IF(Import!O8=0,"",Import!O8)</f>
        <v>42711</v>
      </c>
      <c r="L18" s="46" t="str">
        <f>IF(Import!P8=0,"",Import!P8)</f>
        <v/>
      </c>
      <c r="M18" s="60" t="str">
        <f>IF(L18&lt;&gt;"","Annulé",IF(Import!R8=0,"",Import!R8))</f>
        <v/>
      </c>
      <c r="N18" s="60">
        <f>IF(L18&lt;&gt;"","Annulé",IF(Import!S8=0,"",Import!S8))</f>
        <v>100000</v>
      </c>
      <c r="O18" s="60" t="str">
        <f>IF(N18="Annulé","Annulé",IF(Import!T8=0,"",Import!T8))</f>
        <v/>
      </c>
      <c r="P18" s="46">
        <f>IF(Import!U8=0,IF($L18&lt;&gt;"","Annulé",IF($K18="","","En attente")),Import!U8)</f>
        <v>42927</v>
      </c>
      <c r="Q18" s="46">
        <f>IF(Import!V8=0,IF($L18&lt;&gt;"","Annulé",IF($K18="","","En attente")),Import!V8)</f>
        <v>42953</v>
      </c>
      <c r="R18" s="46">
        <f>IF(Import!W8=0,IF($L18&lt;&gt;"","Annulé",IF($K18="","","En attente")),Import!W8)</f>
        <v>42865</v>
      </c>
      <c r="S18" s="46">
        <f>IF(Import!X8=0,IF($L18&lt;&gt;"","Annulé",IF($K18="","","En attente")),Import!X8)</f>
        <v>42997</v>
      </c>
      <c r="T18" s="46">
        <f>IF(Import!Y8=0,IF($L18&lt;&gt;"","Annulé",IF($K18="","","En attente")),Import!Y8)</f>
        <v>42991</v>
      </c>
      <c r="U18" s="46">
        <f>IF(Import!Z8=0,IF($L18&lt;&gt;"","Annulé",IF($K18="","","En attente")),Import!Z8)</f>
        <v>43031</v>
      </c>
      <c r="V18" s="130" t="str">
        <f>IF(Tableau!V18="","",Tableau!V18)</f>
        <v/>
      </c>
      <c r="W18" s="46">
        <f>IF($L18&lt;&gt;"","Annulé",IF(Import!AA8=0,IF(K18="","","Pas ouvert"),Import!AA8))</f>
        <v>43061</v>
      </c>
      <c r="X18" s="46">
        <f>IF($L18&lt;&gt;"","Annulé",IF(Import!AB8=0,IF($W18&lt;&gt;"",IF(W18="Pas ouvert","Pas ouvert","En cours"),""),Import!AB8))</f>
        <v>43371</v>
      </c>
      <c r="Y18" s="60">
        <f>IF($L18&lt;&gt;"","Annulé",IF(Import!AC8=0,"",Import!AC8))</f>
        <v>69464</v>
      </c>
      <c r="Z18" s="60">
        <f>IF($L18&lt;&gt;"","Annulé",IF(Import!AD8=0,"",Import!AD8))</f>
        <v>23093.22</v>
      </c>
      <c r="AA18" s="65">
        <f t="shared" si="90"/>
        <v>47</v>
      </c>
      <c r="AB18" s="129">
        <f>Tableau!AB18</f>
        <v>2017</v>
      </c>
      <c r="AC18" s="62"/>
      <c r="AD18" s="86">
        <f t="shared" si="121"/>
        <v>47</v>
      </c>
      <c r="AE18" s="85">
        <f t="shared" si="122"/>
        <v>2017</v>
      </c>
      <c r="AF18" s="116">
        <f>IF(Import!AE8=0,"",Import!AE8)</f>
        <v>43061</v>
      </c>
      <c r="AG18" s="114"/>
      <c r="AH18" s="107"/>
      <c r="AJ18" s="118">
        <f t="shared" si="185"/>
        <v>48</v>
      </c>
      <c r="AK18" s="119">
        <f t="shared" si="186"/>
        <v>2017</v>
      </c>
      <c r="AL18" s="121" t="str">
        <f>IF(OR(Tableau!AL18="",Tableau!AM18=""),"",IF($AE18=2013,INDEX(Semaines!$M$2:$M$523,MATCH(Tableau!AL18&amp;Tableau!AM18,Semaines!$K$2:$K$523&amp;Semaines!$L$2:$L$523,0)),IF($AE18=2014,INDEX(Semaines!$N$2:$N$523,MATCH(Tableau!AL18&amp;Tableau!AM18,Semaines!$K$2:$K$523&amp;Semaines!$L$2:$L$523,0)),IF($AE18=2015,INDEX(Semaines!$O$2:$O$523,MATCH(Tableau!AL18&amp;Tableau!AM18,Semaines!$K$2:$K$523&amp;Semaines!$L$2:$L$523,0)),IF($AE18=2016,INDEX(Semaines!$P$2:$P$523,MATCH(Tableau!AL18&amp;Tableau!AM18,Semaines!$K$2:$K$523&amp;Semaines!$L$2:$L$523,0)),IF($AE18=2017,INDEX(Semaines!$Q$2:$Q$523,MATCH(Tableau!AL18&amp;Tableau!AM18,Semaines!$K$2:$K$523&amp;Semaines!$L$2:$L$523,0)),IF($AE18=2018,INDEX(Semaines!$R$2:$R$523,MATCH(Tableau!AL18&amp;Tableau!AM18,Semaines!$K$2:$K$523&amp;Semaines!$L$2:$L$523,0)),IF($AE18=2019,INDEX(Semaines!$S$2:$S$523,MATCH(Tableau!AL18&amp;Tableau!AM18,Semaines!$K$2:$K$523&amp;Semaines!$L$2:$L$523,0)),IF($AE18=2020,INDEX(Semaines!$T$2:$T$523,MATCH(Tableau!AL18&amp;Tableau!AM18,Semaines!$K$2:$K$523&amp;Semaines!$L$2:$L$523,0)),IF($AE18=2021,INDEX(Semaines!$U$2:$U$523,MATCH(Tableau!AL18&amp;Tableau!AM18,Semaines!$K$2:$K$523&amp;Semaines!$L$2:$L$523,0)),IF($AE18=2022,INDEX(Semaines!$V$2:$V$523,MATCH(Tableau!AL18&amp;Tableau!AM18,Semaines!$K$2:$K$523&amp;Semaines!$L$2:$L$523,0)))))))))))))</f>
        <v/>
      </c>
      <c r="AM18" s="120" t="str">
        <f>IF(Tableau!$AE18="","",IF(Tableau!AM18="","",Tableau!$AE18))</f>
        <v/>
      </c>
      <c r="AN18" s="128">
        <f>IF(Import!AI8=0,"",Import!AI8)</f>
        <v>43061</v>
      </c>
      <c r="AO18" s="118">
        <f t="shared" si="187"/>
        <v>47</v>
      </c>
      <c r="AP18" s="119">
        <f t="shared" si="188"/>
        <v>2017</v>
      </c>
      <c r="AQ18" s="121" t="str">
        <f>IF(Tableau!AQ18="","",Tableau!AQ18)</f>
        <v/>
      </c>
      <c r="AR18" s="120" t="str">
        <f>IF(Tableau!AR18="","",Tableau!AR18)</f>
        <v/>
      </c>
      <c r="AS18" s="112"/>
      <c r="AT18" s="107"/>
      <c r="AU18" s="99"/>
      <c r="AV18" s="99"/>
      <c r="AW18" s="118">
        <f t="shared" si="189"/>
        <v>49</v>
      </c>
      <c r="AX18" s="119">
        <f t="shared" si="123"/>
        <v>2017</v>
      </c>
      <c r="AY18" s="121" t="str">
        <f t="array" ref="AY18">IF(OR(Tableau!AY18="",Tableau!AZ18=""),"",IF($AE18=2013,INDEX(Semaines!$M$2:$M$523,MATCH(Tableau!AY18&amp;Tableau!AZ18,Semaines!$K$2:$K$523&amp;Semaines!$L$2:$L$523,0)),IF($AE18=2014,INDEX(Semaines!$N$2:$N$523,MATCH(Tableau!AY18&amp;Tableau!AZ18,Semaines!$K$2:$K$523&amp;Semaines!$L$2:$L$523,0)),IF($AE18=2015,INDEX(Semaines!$O$2:$O$523,MATCH(Tableau!AY18&amp;Tableau!AZ18,Semaines!$K$2:$K$523&amp;Semaines!$L$2:$L$523,0)),IF($AE18=2016,INDEX(Semaines!$P$2:$P$523,MATCH(Tableau!AY18&amp;Tableau!AZ18,Semaines!$K$2:$K$523&amp;Semaines!$L$2:$L$523,0)),IF($AE18=2017,INDEX(Semaines!$Q$2:$Q$523,MATCH(Tableau!AY18&amp;Tableau!AZ18,Semaines!$K$2:$K$523&amp;Semaines!$L$2:$L$523,0)),IF($AE18=2018,INDEX(Semaines!$R$2:$R$523,MATCH(Tableau!AY18&amp;Tableau!AZ18,Semaines!$K$2:$K$523&amp;Semaines!$L$2:$L$523,0)),IF($AE18=2019,INDEX(Semaines!$S$2:$S$523,MATCH(Tableau!AY18&amp;Tableau!AZ18,Semaines!$K$2:$K$523&amp;Semaines!$L$2:$L$523,0)),IF($AE18=2020,INDEX(Semaines!$T$2:$T$523,MATCH(Tableau!AY18&amp;Tableau!AZ18,Semaines!$K$2:$K$523&amp;Semaines!$L$2:$L$523,0)),IF($AE18=2021,INDEX(Semaines!$U$2:$U$523,MATCH(Tableau!AY18&amp;Tableau!AZ18,Semaines!$K$2:$K$523&amp;Semaines!$L$2:$L$523,0)),IF($AE18=2022,INDEX(Semaines!$V$2:$V$523,MATCH(Tableau!AY18&amp;Tableau!AZ18,Semaines!$K$2:$K$523&amp;Semaines!$L$2:$L$523,0)))))))))))))</f>
        <v/>
      </c>
      <c r="AZ18" s="120" t="str">
        <f>IF(Tableau!$AE18="","",IF(Tableau!AZ18="","",Tableau!$AE18))</f>
        <v/>
      </c>
      <c r="BA18" s="118">
        <f t="shared" si="124"/>
        <v>51</v>
      </c>
      <c r="BB18" s="119">
        <f t="shared" si="125"/>
        <v>2017</v>
      </c>
      <c r="BC18" s="121" t="str">
        <f t="array" ref="BC18">IF(OR(Tableau!BC18="",Tableau!BD18=""),"",IF($AE18=2013,INDEX(Semaines!$M$2:$M$523,MATCH(Tableau!BC18&amp;Tableau!BD18,Semaines!$K$2:$K$523&amp;Semaines!$L$2:$L$523,0)),IF($AE18=2014,INDEX(Semaines!$N$2:$N$523,MATCH(Tableau!BC18&amp;Tableau!BD18,Semaines!$K$2:$K$523&amp;Semaines!$L$2:$L$523,0)),IF($AE18=2015,INDEX(Semaines!$O$2:$O$523,MATCH(Tableau!BC18&amp;Tableau!BD18,Semaines!$K$2:$K$523&amp;Semaines!$L$2:$L$523,0)),IF($AE18=2016,INDEX(Semaines!$P$2:$P$523,MATCH(Tableau!BC18&amp;Tableau!BD18,Semaines!$K$2:$K$523&amp;Semaines!$L$2:$L$523,0)),IF($AE18=2017,INDEX(Semaines!$Q$2:$Q$523,MATCH(Tableau!BC18&amp;Tableau!BD18,Semaines!$K$2:$K$523&amp;Semaines!$L$2:$L$523,0)),IF($AE18=2018,INDEX(Semaines!$R$2:$R$523,MATCH(Tableau!BC18&amp;Tableau!BD18,Semaines!$K$2:$K$523&amp;Semaines!$L$2:$L$523,0)),IF($AE18=2019,INDEX(Semaines!$S$2:$S$523,MATCH(Tableau!BC18&amp;Tableau!BD18,Semaines!$K$2:$K$523&amp;Semaines!$L$2:$L$523,0)),IF($AE18=2020,INDEX(Semaines!$T$2:$T$523,MATCH(Tableau!BC18&amp;Tableau!BD18,Semaines!$K$2:$K$523&amp;Semaines!$L$2:$L$523,0)),IF($AE18=2021,INDEX(Semaines!$U$2:$U$523,MATCH(Tableau!BC18&amp;Tableau!BD18,Semaines!$K$2:$K$523&amp;Semaines!$L$2:$L$523,0)),IF($AE18=2022,INDEX(Semaines!$V$2:$V$523,MATCH(Tableau!BC18&amp;Tableau!BD18,Semaines!$K$2:$K$523&amp;Semaines!$L$2:$L$523,0)))))))))))))</f>
        <v/>
      </c>
      <c r="BD18" s="120" t="str">
        <f>IF(Tableau!$AE18="","",IF(Tableau!BD18="","",Tableau!$AE18))</f>
        <v/>
      </c>
      <c r="BE18" s="118">
        <f t="shared" si="126"/>
        <v>53</v>
      </c>
      <c r="BF18" s="119">
        <f t="shared" si="127"/>
        <v>2017</v>
      </c>
      <c r="BG18" s="121" t="str">
        <f t="array" ref="BG18">IF(OR(Tableau!BG18="",Tableau!BH18=""),"",IF($AE18=2013,INDEX(Semaines!$M$2:$M$523,MATCH(Tableau!BG18&amp;Tableau!BH18,Semaines!$K$2:$K$523&amp;Semaines!$L$2:$L$523,0)),IF($AE18=2014,INDEX(Semaines!$N$2:$N$523,MATCH(Tableau!BG18&amp;Tableau!BH18,Semaines!$K$2:$K$523&amp;Semaines!$L$2:$L$523,0)),IF($AE18=2015,INDEX(Semaines!$O$2:$O$523,MATCH(Tableau!BG18&amp;Tableau!BH18,Semaines!$K$2:$K$523&amp;Semaines!$L$2:$L$523,0)),IF($AE18=2016,INDEX(Semaines!$P$2:$P$523,MATCH(Tableau!BG18&amp;Tableau!BH18,Semaines!$K$2:$K$523&amp;Semaines!$L$2:$L$523,0)),IF($AE18=2017,INDEX(Semaines!$Q$2:$Q$523,MATCH(Tableau!BG18&amp;Tableau!BH18,Semaines!$K$2:$K$523&amp;Semaines!$L$2:$L$523,0)),IF($AE18=2018,INDEX(Semaines!$R$2:$R$523,MATCH(Tableau!BG18&amp;Tableau!BH18,Semaines!$K$2:$K$523&amp;Semaines!$L$2:$L$523,0)),IF($AE18=2019,INDEX(Semaines!$S$2:$S$523,MATCH(Tableau!BG18&amp;Tableau!BH18,Semaines!$K$2:$K$523&amp;Semaines!$L$2:$L$523,0)),IF($AE18=2020,INDEX(Semaines!$T$2:$T$523,MATCH(Tableau!BG18&amp;Tableau!BH18,Semaines!$K$2:$K$523&amp;Semaines!$L$2:$L$523,0)),IF($AE18=2021,INDEX(Semaines!$U$2:$U$523,MATCH(Tableau!BG18&amp;Tableau!BH18,Semaines!$K$2:$K$523&amp;Semaines!$L$2:$L$523,0)),IF($AE18=2022,INDEX(Semaines!$V$2:$V$523,MATCH(Tableau!BG18&amp;Tableau!BH18,Semaines!$K$2:$K$523&amp;Semaines!$L$2:$L$523,0)))))))))))))</f>
        <v/>
      </c>
      <c r="BH18" s="120" t="str">
        <f>IF(Tableau!$AE18="","",IF(Tableau!BH18="","",Tableau!$AE18))</f>
        <v/>
      </c>
      <c r="BI18" s="130">
        <f>IF(Import!AM8=0,"",Import!AM8)</f>
        <v>43158</v>
      </c>
      <c r="BJ18" s="118">
        <f t="shared" si="128"/>
        <v>9</v>
      </c>
      <c r="BK18" s="119">
        <f t="shared" si="129"/>
        <v>2018</v>
      </c>
      <c r="BL18" s="121" t="str">
        <f>IF(Tableau!BL18="","",Tableau!BL18)</f>
        <v/>
      </c>
      <c r="BM18" s="120" t="str">
        <f>IF(Tableau!BM18="","",Tableau!BM18)</f>
        <v/>
      </c>
      <c r="BN18" s="118">
        <f t="shared" si="130"/>
        <v>54</v>
      </c>
      <c r="BO18" s="119">
        <f t="shared" si="131"/>
        <v>2017</v>
      </c>
      <c r="BP18" s="121" t="str">
        <f t="array" ref="BP18">IF(OR(Tableau!BP18="",Tableau!BQ18=""),"",IF($AE18=2013,INDEX(Semaines!$M$2:$M$523,MATCH(Tableau!BP18&amp;Tableau!BQ18,Semaines!$K$2:$K$523&amp;Semaines!$L$2:$L$523,0)),IF($AE18=2014,INDEX(Semaines!$N$2:$N$523,MATCH(Tableau!BP18&amp;Tableau!BQ18,Semaines!$K$2:$K$523&amp;Semaines!$L$2:$L$523,0)),IF($AE18=2015,INDEX(Semaines!$O$2:$O$523,MATCH(Tableau!BP18&amp;Tableau!BQ18,Semaines!$K$2:$K$523&amp;Semaines!$L$2:$L$523,0)),IF($AE18=2016,INDEX(Semaines!$P$2:$P$523,MATCH(Tableau!BP18&amp;Tableau!BQ18,Semaines!$K$2:$K$523&amp;Semaines!$L$2:$L$523,0)),IF($AE18=2017,INDEX(Semaines!$Q$2:$Q$523,MATCH(Tableau!BP18&amp;Tableau!BQ18,Semaines!$K$2:$K$523&amp;Semaines!$L$2:$L$523,0)),IF($AE18=2018,INDEX(Semaines!$R$2:$R$523,MATCH(Tableau!BP18&amp;Tableau!BQ18,Semaines!$K$2:$K$523&amp;Semaines!$L$2:$L$523,0)),IF($AE18=2019,INDEX(Semaines!$S$2:$S$523,MATCH(Tableau!BP18&amp;Tableau!BQ18,Semaines!$K$2:$K$523&amp;Semaines!$L$2:$L$523,0)),IF($AE18=2020,INDEX(Semaines!$T$2:$T$523,MATCH(Tableau!BP18&amp;Tableau!BQ18,Semaines!$K$2:$K$523&amp;Semaines!$L$2:$L$523,0)),IF($AE18=2021,INDEX(Semaines!$U$2:$U$523,MATCH(Tableau!BP18&amp;Tableau!BQ18,Semaines!$K$2:$K$523&amp;Semaines!$L$2:$L$523,0)),IF($AE18=2022,INDEX(Semaines!$V$2:$V$523,MATCH(Tableau!BP18&amp;Tableau!BQ18,Semaines!$K$2:$K$523&amp;Semaines!$L$2:$L$523,0)))))))))))))</f>
        <v/>
      </c>
      <c r="BQ18" s="120" t="str">
        <f>IF(Tableau!$AE18="","",IF(Tableau!BQ18="","",Tableau!$AE18))</f>
        <v/>
      </c>
      <c r="BS18" s="118">
        <f t="shared" si="190"/>
        <v>56</v>
      </c>
      <c r="BT18" s="119">
        <f t="shared" si="95"/>
        <v>2017</v>
      </c>
      <c r="BU18" s="121" t="str">
        <f t="array" ref="BU18">IF(OR(Tableau!BU18="",Tableau!BV18=""),"",IF($AE18=2013,INDEX(Semaines!$M$2:$M$523,MATCH(Tableau!BU18&amp;Tableau!BV18,Semaines!$K$2:$K$523&amp;Semaines!$L$2:$L$523,0)),IF($AE18=2014,INDEX(Semaines!$N$2:$N$523,MATCH(Tableau!BU18&amp;Tableau!BV18,Semaines!$K$2:$K$523&amp;Semaines!$L$2:$L$523,0)),IF($AE18=2015,INDEX(Semaines!$O$2:$O$523,MATCH(Tableau!BU18&amp;Tableau!BV18,Semaines!$K$2:$K$523&amp;Semaines!$L$2:$L$523,0)),IF($AE18=2016,INDEX(Semaines!$P$2:$P$523,MATCH(Tableau!BU18&amp;Tableau!BV18,Semaines!$K$2:$K$523&amp;Semaines!$L$2:$L$523,0)),IF($AE18=2017,INDEX(Semaines!$Q$2:$Q$523,MATCH(Tableau!BU18&amp;Tableau!BV18,Semaines!$K$2:$K$523&amp;Semaines!$L$2:$L$523,0)),IF($AE18=2018,INDEX(Semaines!$R$2:$R$523,MATCH(Tableau!BU18&amp;Tableau!BV18,Semaines!$K$2:$K$523&amp;Semaines!$L$2:$L$523,0)),IF($AE18=2019,INDEX(Semaines!$S$2:$S$523,MATCH(Tableau!BU18&amp;Tableau!BV18,Semaines!$K$2:$K$523&amp;Semaines!$L$2:$L$523,0)),IF($AE18=2020,INDEX(Semaines!$T$2:$T$523,MATCH(Tableau!BU18&amp;Tableau!BV18,Semaines!$K$2:$K$523&amp;Semaines!$L$2:$L$523,0)),IF($AE18=2021,INDEX(Semaines!$U$2:$U$523,MATCH(Tableau!BU18&amp;Tableau!BV18,Semaines!$K$2:$K$523&amp;Semaines!$L$2:$L$523,0)),IF($AE18=2022,INDEX(Semaines!$V$2:$V$523,MATCH(Tableau!BU18&amp;Tableau!BV18,Semaines!$K$2:$K$523&amp;Semaines!$L$2:$L$523,0)))))))))))))</f>
        <v/>
      </c>
      <c r="BV18" s="120" t="str">
        <f>IF(Tableau!$AE18="","",IF(Tableau!BV18="","",Tableau!$AE18))</f>
        <v/>
      </c>
      <c r="BX18" s="118">
        <f t="shared" si="138"/>
        <v>58</v>
      </c>
      <c r="BY18" s="119">
        <f t="shared" si="96"/>
        <v>2017</v>
      </c>
      <c r="BZ18" s="121" t="str">
        <f t="array" ref="BZ18">IF(OR(Tableau!BZ18="",Tableau!CA18=""),"",IF($AE18=2013,INDEX(Semaines!$M$2:$M$523,MATCH(Tableau!BZ18&amp;Tableau!CA18,Semaines!$K$2:$K$523&amp;Semaines!$L$2:$L$523,0)),IF($AE18=2014,INDEX(Semaines!$N$2:$N$523,MATCH(Tableau!BZ18&amp;Tableau!CA18,Semaines!$K$2:$K$523&amp;Semaines!$L$2:$L$523,0)),IF($AE18=2015,INDEX(Semaines!$O$2:$O$523,MATCH(Tableau!BZ18&amp;Tableau!CA18,Semaines!$K$2:$K$523&amp;Semaines!$L$2:$L$523,0)),IF($AE18=2016,INDEX(Semaines!$P$2:$P$523,MATCH(Tableau!BZ18&amp;Tableau!CA18,Semaines!$K$2:$K$523&amp;Semaines!$L$2:$L$523,0)),IF($AE18=2017,INDEX(Semaines!$Q$2:$Q$523,MATCH(Tableau!BZ18&amp;Tableau!CA18,Semaines!$K$2:$K$523&amp;Semaines!$L$2:$L$523,0)),IF($AE18=2018,INDEX(Semaines!$R$2:$R$523,MATCH(Tableau!BZ18&amp;Tableau!CA18,Semaines!$K$2:$K$523&amp;Semaines!$L$2:$L$523,0)),IF($AE18=2019,INDEX(Semaines!$S$2:$S$523,MATCH(Tableau!BZ18&amp;Tableau!CA18,Semaines!$K$2:$K$523&amp;Semaines!$L$2:$L$523,0)),IF($AE18=2020,INDEX(Semaines!$T$2:$T$523,MATCH(Tableau!BZ18&amp;Tableau!CA18,Semaines!$K$2:$K$523&amp;Semaines!$L$2:$L$523,0)),IF($AE18=2021,INDEX(Semaines!$U$2:$U$523,MATCH(Tableau!BZ18&amp;Tableau!CA18,Semaines!$K$2:$K$523&amp;Semaines!$L$2:$L$523,0)),IF($AE18=2022,INDEX(Semaines!$V$2:$V$523,MATCH(Tableau!BZ18&amp;Tableau!CA18,Semaines!$K$2:$K$523&amp;Semaines!$L$2:$L$523,0)))))))))))))</f>
        <v/>
      </c>
      <c r="CA18" s="120" t="str">
        <f>IF(Tableau!$AE18="","",IF(Tableau!CA18="","",Tableau!$AE18))</f>
        <v/>
      </c>
      <c r="CB18" s="130">
        <f>IF(Import!AQ8=0,"",Import!AQ8)</f>
        <v>43175</v>
      </c>
      <c r="CC18" s="118">
        <f t="shared" si="191"/>
        <v>11</v>
      </c>
      <c r="CD18" s="119">
        <f t="shared" si="192"/>
        <v>2018</v>
      </c>
      <c r="CE18" s="121" t="str">
        <f>IF(Tableau!CE18="","",Tableau!CE18)</f>
        <v/>
      </c>
      <c r="CF18" s="120" t="str">
        <f>IF(Tableau!CF18="","",Tableau!CF18)</f>
        <v/>
      </c>
      <c r="CG18" s="118">
        <f t="shared" si="193"/>
        <v>59</v>
      </c>
      <c r="CH18" s="119">
        <f t="shared" si="97"/>
        <v>2017</v>
      </c>
      <c r="CI18" s="121" t="str">
        <f t="array" ref="CI18">IF(OR(Tableau!CI18="",Tableau!CJ18=""),"",IF($AE18=2013,INDEX(Semaines!$M$2:$M$523,MATCH(Tableau!CI18&amp;Tableau!CJ18,Semaines!$K$2:$K$523&amp;Semaines!$L$2:$L$523,0)),IF($AE18=2014,INDEX(Semaines!$N$2:$N$523,MATCH(Tableau!CI18&amp;Tableau!CJ18,Semaines!$K$2:$K$523&amp;Semaines!$L$2:$L$523,0)),IF($AE18=2015,INDEX(Semaines!$O$2:$O$523,MATCH(Tableau!CI18&amp;Tableau!CJ18,Semaines!$K$2:$K$523&amp;Semaines!$L$2:$L$523,0)),IF($AE18=2016,INDEX(Semaines!$P$2:$P$523,MATCH(Tableau!CI18&amp;Tableau!CJ18,Semaines!$K$2:$K$523&amp;Semaines!$L$2:$L$523,0)),IF($AE18=2017,INDEX(Semaines!$Q$2:$Q$523,MATCH(Tableau!CI18&amp;Tableau!CJ18,Semaines!$K$2:$K$523&amp;Semaines!$L$2:$L$523,0)),IF($AE18=2018,INDEX(Semaines!$R$2:$R$523,MATCH(Tableau!CI18&amp;Tableau!CJ18,Semaines!$K$2:$K$523&amp;Semaines!$L$2:$L$523,0)),IF($AE18=2019,INDEX(Semaines!$S$2:$S$523,MATCH(Tableau!CI18&amp;Tableau!CJ18,Semaines!$K$2:$K$523&amp;Semaines!$L$2:$L$523,0)),IF($AE18=2020,INDEX(Semaines!$T$2:$T$523,MATCH(Tableau!CI18&amp;Tableau!CJ18,Semaines!$K$2:$K$523&amp;Semaines!$L$2:$L$523,0)),IF($AE18=2021,INDEX(Semaines!$U$2:$U$523,MATCH(Tableau!CI18&amp;Tableau!CJ18,Semaines!$K$2:$K$523&amp;Semaines!$L$2:$L$523,0)),IF($AE18=2022,INDEX(Semaines!$V$2:$V$523,MATCH(Tableau!CI18&amp;Tableau!CJ18,Semaines!$K$2:$K$523&amp;Semaines!$L$2:$L$523,0)))))))))))))</f>
        <v/>
      </c>
      <c r="CJ18" s="120" t="str">
        <f>IF(Tableau!$AE18="","",IF(Tableau!CJ18="","",Tableau!$AE18))</f>
        <v/>
      </c>
      <c r="CL18" s="118">
        <f t="shared" si="194"/>
        <v>60</v>
      </c>
      <c r="CM18" s="119">
        <f t="shared" si="98"/>
        <v>2017</v>
      </c>
      <c r="CN18" s="121" t="str">
        <f t="array" ref="CN18">IF(OR(Tableau!CN18="",Tableau!CO18=""),"",IF($AE18=2013,INDEX(Semaines!$M$2:$M$523,MATCH(Tableau!CN18&amp;Tableau!CO18,Semaines!$K$2:$K$523&amp;Semaines!$L$2:$L$523,0)),IF($AE18=2014,INDEX(Semaines!$N$2:$N$523,MATCH(Tableau!CN18&amp;Tableau!CO18,Semaines!$K$2:$K$523&amp;Semaines!$L$2:$L$523,0)),IF($AE18=2015,INDEX(Semaines!$O$2:$O$523,MATCH(Tableau!CN18&amp;Tableau!CO18,Semaines!$K$2:$K$523&amp;Semaines!$L$2:$L$523,0)),IF($AE18=2016,INDEX(Semaines!$P$2:$P$523,MATCH(Tableau!CN18&amp;Tableau!CO18,Semaines!$K$2:$K$523&amp;Semaines!$L$2:$L$523,0)),IF($AE18=2017,INDEX(Semaines!$Q$2:$Q$523,MATCH(Tableau!CN18&amp;Tableau!CO18,Semaines!$K$2:$K$523&amp;Semaines!$L$2:$L$523,0)),IF($AE18=2018,INDEX(Semaines!$R$2:$R$523,MATCH(Tableau!CN18&amp;Tableau!CO18,Semaines!$K$2:$K$523&amp;Semaines!$L$2:$L$523,0)),IF($AE18=2019,INDEX(Semaines!$S$2:$S$523,MATCH(Tableau!CN18&amp;Tableau!CO18,Semaines!$K$2:$K$523&amp;Semaines!$L$2:$L$523,0)),IF($AE18=2020,INDEX(Semaines!$T$2:$T$523,MATCH(Tableau!CN18&amp;Tableau!CO18,Semaines!$K$2:$K$523&amp;Semaines!$L$2:$L$523,0)),IF($AE18=2021,INDEX(Semaines!$U$2:$U$523,MATCH(Tableau!CN18&amp;Tableau!CO18,Semaines!$K$2:$K$523&amp;Semaines!$L$2:$L$523,0)),IF($AE18=2022,INDEX(Semaines!$V$2:$V$523,MATCH(Tableau!CN18&amp;Tableau!CO18,Semaines!$K$2:$K$523&amp;Semaines!$L$2:$L$523,0)))))))))))))</f>
        <v/>
      </c>
      <c r="CO18" s="120" t="str">
        <f>IF(Tableau!$AE18="","",IF(Tableau!CO18="","",Tableau!$AE18))</f>
        <v/>
      </c>
      <c r="CP18" s="118">
        <f t="shared" si="143"/>
        <v>60</v>
      </c>
      <c r="CQ18" s="119">
        <f t="shared" si="99"/>
        <v>2017</v>
      </c>
      <c r="CR18" s="121" t="str">
        <f t="array" ref="CR18">IF(OR(Tableau!CR18="",Tableau!CS18=""),"",IF($AE18=2013,INDEX(Semaines!$M$2:$M$523,MATCH(Tableau!CR18&amp;Tableau!CS18,Semaines!$K$2:$K$523&amp;Semaines!$L$2:$L$523,0)),IF($AE18=2014,INDEX(Semaines!$N$2:$N$523,MATCH(Tableau!CR18&amp;Tableau!CS18,Semaines!$K$2:$K$523&amp;Semaines!$L$2:$L$523,0)),IF($AE18=2015,INDEX(Semaines!$O$2:$O$523,MATCH(Tableau!CR18&amp;Tableau!CS18,Semaines!$K$2:$K$523&amp;Semaines!$L$2:$L$523,0)),IF($AE18=2016,INDEX(Semaines!$P$2:$P$523,MATCH(Tableau!CR18&amp;Tableau!CS18,Semaines!$K$2:$K$523&amp;Semaines!$L$2:$L$523,0)),IF($AE18=2017,INDEX(Semaines!$Q$2:$Q$523,MATCH(Tableau!CR18&amp;Tableau!CS18,Semaines!$K$2:$K$523&amp;Semaines!$L$2:$L$523,0)),IF($AE18=2018,INDEX(Semaines!$R$2:$R$523,MATCH(Tableau!CR18&amp;Tableau!CS18,Semaines!$K$2:$K$523&amp;Semaines!$L$2:$L$523,0)),IF($AE18=2019,INDEX(Semaines!$S$2:$S$523,MATCH(Tableau!CR18&amp;Tableau!CS18,Semaines!$K$2:$K$523&amp;Semaines!$L$2:$L$523,0)),IF($AE18=2020,INDEX(Semaines!$T$2:$T$523,MATCH(Tableau!CR18&amp;Tableau!CS18,Semaines!$K$2:$K$523&amp;Semaines!$L$2:$L$523,0)),IF($AE18=2021,INDEX(Semaines!$U$2:$U$523,MATCH(Tableau!CR18&amp;Tableau!CS18,Semaines!$K$2:$K$523&amp;Semaines!$L$2:$L$523,0)),IF($AE18=2022,INDEX(Semaines!$V$2:$V$523,MATCH(Tableau!CR18&amp;Tableau!CS18,Semaines!$K$2:$K$523&amp;Semaines!$L$2:$L$523,0)))))))))))))</f>
        <v/>
      </c>
      <c r="CS18" s="120" t="str">
        <f>IF(Tableau!$AE18="","",IF(Tableau!CS18="","",Tableau!$AE18))</f>
        <v/>
      </c>
      <c r="CU18" s="139">
        <f t="shared" si="195"/>
        <v>62</v>
      </c>
      <c r="CV18" s="118">
        <f t="shared" si="144"/>
        <v>60</v>
      </c>
      <c r="CW18" s="119">
        <f t="shared" si="25"/>
        <v>2017</v>
      </c>
      <c r="CX18" s="121"/>
      <c r="CY18" s="120" t="str">
        <f>IF(Tableau!$AE18="","",IF(Tableau!CX18="","",Tableau!$AE18))</f>
        <v/>
      </c>
      <c r="DA18" s="139">
        <f t="shared" si="196"/>
        <v>62</v>
      </c>
      <c r="DB18" s="118">
        <f t="shared" si="146"/>
        <v>60</v>
      </c>
      <c r="DC18" s="119">
        <f t="shared" si="28"/>
        <v>2017</v>
      </c>
      <c r="DD18" s="121"/>
      <c r="DE18" s="120"/>
      <c r="DF18" s="112"/>
      <c r="DG18" s="107"/>
      <c r="DI18" s="118">
        <f t="shared" si="197"/>
        <v>61</v>
      </c>
      <c r="DJ18" s="119">
        <f t="shared" si="30"/>
        <v>2017</v>
      </c>
      <c r="DK18" s="121"/>
      <c r="DL18" s="120" t="str">
        <f>IF(Tableau!$AE18="","",IF(Tableau!DJ18="","",Tableau!$AE18))</f>
        <v/>
      </c>
      <c r="DN18" s="118">
        <f t="shared" si="198"/>
        <v>62</v>
      </c>
      <c r="DO18" s="119">
        <f t="shared" si="32"/>
        <v>2017</v>
      </c>
      <c r="DP18" s="121" t="str">
        <f t="array" ref="DP18">IF(OR(Tableau!DN18="",Tableau!DO18=""),"",IF($AE18=2013,INDEX(Semaines!$M$2:$M$523,MATCH(Tableau!DN18&amp;Tableau!DO18,Semaines!$K$2:$K$523&amp;Semaines!$L$2:$L$523,0)),IF($AE18=2014,INDEX(Semaines!$N$2:$N$523,MATCH(Tableau!DN18&amp;Tableau!DO18,Semaines!$K$2:$K$523&amp;Semaines!$L$2:$L$523,0)),IF($AE18=2015,INDEX(Semaines!$O$2:$O$523,MATCH(Tableau!DN18&amp;Tableau!DO18,Semaines!$K$2:$K$523&amp;Semaines!$L$2:$L$523,0)),IF($AE18=2016,INDEX(Semaines!$P$2:$P$523,MATCH(Tableau!DN18&amp;Tableau!DO18,Semaines!$K$2:$K$523&amp;Semaines!$L$2:$L$523,0)),IF($AE18=2017,INDEX(Semaines!$Q$2:$Q$523,MATCH(Tableau!DN18&amp;Tableau!DO18,Semaines!$K$2:$K$523&amp;Semaines!$L$2:$L$523,0)),IF($AE18=2018,INDEX(Semaines!$R$2:$R$523,MATCH(Tableau!DN18&amp;Tableau!DO18,Semaines!$K$2:$K$523&amp;Semaines!$L$2:$L$523,0)),IF($AE18=2019,INDEX(Semaines!$S$2:$S$523,MATCH(Tableau!DN18&amp;Tableau!DO18,Semaines!$K$2:$K$523&amp;Semaines!$L$2:$L$523,0)),IF($AE18=2020,INDEX(Semaines!$T$2:$T$523,MATCH(Tableau!DN18&amp;Tableau!DO18,Semaines!$K$2:$K$523&amp;Semaines!$L$2:$L$523,0)),IF($AE18=2021,INDEX(Semaines!$U$2:$U$523,MATCH(Tableau!DN18&amp;Tableau!DO18,Semaines!$K$2:$K$523&amp;Semaines!$L$2:$L$523,0)),IF($AE18=2022,INDEX(Semaines!$V$2:$V$523,MATCH(Tableau!DN18&amp;Tableau!DO18,Semaines!$K$2:$K$523&amp;Semaines!$L$2:$L$523,0)))))))))))))</f>
        <v/>
      </c>
      <c r="DQ18" s="120" t="str">
        <f>IF(Tableau!$AE18="","",IF(Tableau!DO18="","",Tableau!$AE18))</f>
        <v/>
      </c>
      <c r="DR18" s="99"/>
      <c r="DS18" s="107"/>
      <c r="DT18" s="137"/>
      <c r="DU18" s="118">
        <f t="shared" si="199"/>
        <v>62</v>
      </c>
      <c r="DV18" s="119">
        <f t="shared" si="100"/>
        <v>2017</v>
      </c>
      <c r="DW18" s="121" t="str">
        <f t="array" ref="DW18">IF(OR(Tableau!DU18="",Tableau!DV18=""),"",IF($AE18=2013,INDEX(Semaines!$M$2:$M$523,MATCH(Tableau!DU18&amp;Tableau!DV18,Semaines!$K$2:$K$523&amp;Semaines!$L$2:$L$523,0)),IF($AE18=2014,INDEX(Semaines!$N$2:$N$523,MATCH(Tableau!DU18&amp;Tableau!DV18,Semaines!$K$2:$K$523&amp;Semaines!$L$2:$L$523,0)),IF($AE18=2015,INDEX(Semaines!$O$2:$O$523,MATCH(Tableau!DU18&amp;Tableau!DV18,Semaines!$K$2:$K$523&amp;Semaines!$L$2:$L$523,0)),IF($AE18=2016,INDEX(Semaines!$P$2:$P$523,MATCH(Tableau!DU18&amp;Tableau!DV18,Semaines!$K$2:$K$523&amp;Semaines!$L$2:$L$523,0)),IF($AE18=2017,INDEX(Semaines!$Q$2:$Q$523,MATCH(Tableau!DU18&amp;Tableau!DV18,Semaines!$K$2:$K$523&amp;Semaines!$L$2:$L$523,0)),IF($AE18=2018,INDEX(Semaines!$R$2:$R$523,MATCH(Tableau!DU18&amp;Tableau!DV18,Semaines!$K$2:$K$523&amp;Semaines!$L$2:$L$523,0)),IF($AE18=2019,INDEX(Semaines!$S$2:$S$523,MATCH(Tableau!DU18&amp;Tableau!DV18,Semaines!$K$2:$K$523&amp;Semaines!$L$2:$L$523,0)),IF($AE18=2020,INDEX(Semaines!$T$2:$T$523,MATCH(Tableau!DU18&amp;Tableau!DV18,Semaines!$K$2:$K$523&amp;Semaines!$L$2:$L$523,0)),IF($AE18=2021,INDEX(Semaines!$U$2:$U$523,MATCH(Tableau!DU18&amp;Tableau!DV18,Semaines!$K$2:$K$523&amp;Semaines!$L$2:$L$523,0)),IF($AE18=2022,INDEX(Semaines!$V$2:$V$523,MATCH(Tableau!DU18&amp;Tableau!DV18,Semaines!$K$2:$K$523&amp;Semaines!$L$2:$L$523,0)))))))))))))</f>
        <v/>
      </c>
      <c r="DX18" s="120" t="str">
        <f>IF(Tableau!$AE18="","",IF(Tableau!DV18="","",Tableau!$AE18))</f>
        <v/>
      </c>
      <c r="DY18" s="118">
        <f t="shared" si="150"/>
        <v>63</v>
      </c>
      <c r="DZ18" s="119">
        <f t="shared" si="101"/>
        <v>2017</v>
      </c>
      <c r="EA18" s="121" t="str">
        <f t="array" ref="EA18">IF(OR(Tableau!DY18="",Tableau!DZ18=""),"",IF($AE18=2013,INDEX(Semaines!$M$2:$M$523,MATCH(Tableau!DY18&amp;Tableau!DZ18,Semaines!$K$2:$K$523&amp;Semaines!$L$2:$L$523,0)),IF($AE18=2014,INDEX(Semaines!$N$2:$N$523,MATCH(Tableau!DY18&amp;Tableau!DZ18,Semaines!$K$2:$K$523&amp;Semaines!$L$2:$L$523,0)),IF($AE18=2015,INDEX(Semaines!$O$2:$O$523,MATCH(Tableau!DY18&amp;Tableau!DZ18,Semaines!$K$2:$K$523&amp;Semaines!$L$2:$L$523,0)),IF($AE18=2016,INDEX(Semaines!$P$2:$P$523,MATCH(Tableau!DY18&amp;Tableau!DZ18,Semaines!$K$2:$K$523&amp;Semaines!$L$2:$L$523,0)),IF($AE18=2017,INDEX(Semaines!$Q$2:$Q$523,MATCH(Tableau!DY18&amp;Tableau!DZ18,Semaines!$K$2:$K$523&amp;Semaines!$L$2:$L$523,0)),IF($AE18=2018,INDEX(Semaines!$R$2:$R$523,MATCH(Tableau!DY18&amp;Tableau!DZ18,Semaines!$K$2:$K$523&amp;Semaines!$L$2:$L$523,0)),IF($AE18=2019,INDEX(Semaines!$S$2:$S$523,MATCH(Tableau!DY18&amp;Tableau!DZ18,Semaines!$K$2:$K$523&amp;Semaines!$L$2:$L$523,0)),IF($AE18=2020,INDEX(Semaines!$T$2:$T$523,MATCH(Tableau!DY18&amp;Tableau!DZ18,Semaines!$K$2:$K$523&amp;Semaines!$L$2:$L$523,0)),IF($AE18=2021,INDEX(Semaines!$U$2:$U$523,MATCH(Tableau!DY18&amp;Tableau!DZ18,Semaines!$K$2:$K$523&amp;Semaines!$L$2:$L$523,0)),IF($AE18=2022,INDEX(Semaines!$V$2:$V$523,MATCH(Tableau!DY18&amp;Tableau!DZ18,Semaines!$K$2:$K$523&amp;Semaines!$L$2:$L$523,0)))))))))))))</f>
        <v/>
      </c>
      <c r="EB18" s="120" t="str">
        <f>IF(Tableau!$AE18="","",IF(Tableau!DZ18="","",Tableau!$AE18))</f>
        <v/>
      </c>
      <c r="EC18" s="118">
        <f t="shared" si="151"/>
        <v>63</v>
      </c>
      <c r="ED18" s="119">
        <f t="shared" si="102"/>
        <v>2017</v>
      </c>
      <c r="EE18" s="121" t="str">
        <f t="array" ref="EE18">IF(OR(Tableau!EC18="",Tableau!ED18=""),"",IF($AE18=2013,INDEX(Semaines!$M$2:$M$523,MATCH(Tableau!EC18&amp;Tableau!ED18,Semaines!$K$2:$K$523&amp;Semaines!$L$2:$L$523,0)),IF($AE18=2014,INDEX(Semaines!$N$2:$N$523,MATCH(Tableau!EC18&amp;Tableau!ED18,Semaines!$K$2:$K$523&amp;Semaines!$L$2:$L$523,0)),IF($AE18=2015,INDEX(Semaines!$O$2:$O$523,MATCH(Tableau!EC18&amp;Tableau!ED18,Semaines!$K$2:$K$523&amp;Semaines!$L$2:$L$523,0)),IF($AE18=2016,INDEX(Semaines!$P$2:$P$523,MATCH(Tableau!EC18&amp;Tableau!ED18,Semaines!$K$2:$K$523&amp;Semaines!$L$2:$L$523,0)),IF($AE18=2017,INDEX(Semaines!$Q$2:$Q$523,MATCH(Tableau!EC18&amp;Tableau!ED18,Semaines!$K$2:$K$523&amp;Semaines!$L$2:$L$523,0)),IF($AE18=2018,INDEX(Semaines!$R$2:$R$523,MATCH(Tableau!EC18&amp;Tableau!ED18,Semaines!$K$2:$K$523&amp;Semaines!$L$2:$L$523,0)),IF($AE18=2019,INDEX(Semaines!$S$2:$S$523,MATCH(Tableau!EC18&amp;Tableau!ED18,Semaines!$K$2:$K$523&amp;Semaines!$L$2:$L$523,0)),IF($AE18=2020,INDEX(Semaines!$T$2:$T$523,MATCH(Tableau!EC18&amp;Tableau!ED18,Semaines!$K$2:$K$523&amp;Semaines!$L$2:$L$523,0)),IF($AE18=2021,INDEX(Semaines!$U$2:$U$523,MATCH(Tableau!EC18&amp;Tableau!ED18,Semaines!$K$2:$K$523&amp;Semaines!$L$2:$L$523,0)),IF($AE18=2022,INDEX(Semaines!$V$2:$V$523,MATCH(Tableau!EC18&amp;Tableau!ED18,Semaines!$K$2:$K$523&amp;Semaines!$L$2:$L$523,0)))))))))))))</f>
        <v/>
      </c>
      <c r="EF18" s="120" t="str">
        <f>IF(Tableau!$AE18="","",IF(Tableau!ED18="","",Tableau!$AE18))</f>
        <v/>
      </c>
      <c r="EG18" s="118">
        <f t="shared" si="152"/>
        <v>63</v>
      </c>
      <c r="EH18" s="119">
        <f t="shared" si="103"/>
        <v>2017</v>
      </c>
      <c r="EI18" s="121" t="str">
        <f t="array" ref="EI18">IF(OR(Tableau!EG18="",Tableau!EH18=""),"",IF($AE18=2013,INDEX(Semaines!$M$2:$M$523,MATCH(Tableau!EG18&amp;Tableau!EH18,Semaines!$K$2:$K$523&amp;Semaines!$L$2:$L$523,0)),IF($AE18=2014,INDEX(Semaines!$N$2:$N$523,MATCH(Tableau!EG18&amp;Tableau!EH18,Semaines!$K$2:$K$523&amp;Semaines!$L$2:$L$523,0)),IF($AE18=2015,INDEX(Semaines!$O$2:$O$523,MATCH(Tableau!EG18&amp;Tableau!EH18,Semaines!$K$2:$K$523&amp;Semaines!$L$2:$L$523,0)),IF($AE18=2016,INDEX(Semaines!$P$2:$P$523,MATCH(Tableau!EG18&amp;Tableau!EH18,Semaines!$K$2:$K$523&amp;Semaines!$L$2:$L$523,0)),IF($AE18=2017,INDEX(Semaines!$Q$2:$Q$523,MATCH(Tableau!EG18&amp;Tableau!EH18,Semaines!$K$2:$K$523&amp;Semaines!$L$2:$L$523,0)),IF($AE18=2018,INDEX(Semaines!$R$2:$R$523,MATCH(Tableau!EG18&amp;Tableau!EH18,Semaines!$K$2:$K$523&amp;Semaines!$L$2:$L$523,0)),IF($AE18=2019,INDEX(Semaines!$S$2:$S$523,MATCH(Tableau!EG18&amp;Tableau!EH18,Semaines!$K$2:$K$523&amp;Semaines!$L$2:$L$523,0)),IF($AE18=2020,INDEX(Semaines!$T$2:$T$523,MATCH(Tableau!EG18&amp;Tableau!EH18,Semaines!$K$2:$K$523&amp;Semaines!$L$2:$L$523,0)),IF($AE18=2021,INDEX(Semaines!$U$2:$U$523,MATCH(Tableau!EG18&amp;Tableau!EH18,Semaines!$K$2:$K$523&amp;Semaines!$L$2:$L$523,0)),IF($AE18=2022,INDEX(Semaines!$V$2:$V$523,MATCH(Tableau!EG18&amp;Tableau!EH18,Semaines!$K$2:$K$523&amp;Semaines!$L$2:$L$523,0)))))))))))))</f>
        <v/>
      </c>
      <c r="EJ18" s="120" t="str">
        <f>IF(Tableau!$AE18="","",IF(Tableau!EH18="","",Tableau!$AE18))</f>
        <v/>
      </c>
      <c r="EK18" s="130">
        <f>IF(Import!AU8=0,"",Import!AU8)</f>
        <v>43262</v>
      </c>
      <c r="EL18" s="118">
        <f t="shared" si="200"/>
        <v>24</v>
      </c>
      <c r="EM18" s="119">
        <f t="shared" si="201"/>
        <v>2018</v>
      </c>
      <c r="EN18" s="121" t="str">
        <f>IF(Tableau!EL18="","",Tableau!EL18)</f>
        <v/>
      </c>
      <c r="EO18" s="120" t="str">
        <f>IF(Tableau!EM18="","",Tableau!EM18)</f>
        <v/>
      </c>
      <c r="EP18" s="112"/>
      <c r="EQ18" s="107"/>
      <c r="ES18" s="118">
        <f t="shared" si="155"/>
        <v>64</v>
      </c>
      <c r="ET18" s="119">
        <f t="shared" si="104"/>
        <v>2017</v>
      </c>
      <c r="EU18" s="121" t="str">
        <f t="array" ref="EU18">IF(OR(Tableau!ES18="",Tableau!ET18=""),"",IF($AE18=2013,INDEX(Semaines!$M$2:$M$523,MATCH(Tableau!ES18&amp;Tableau!ET18,Semaines!$K$2:$K$523&amp;Semaines!$L$2:$L$523,0)),IF($AE18=2014,INDEX(Semaines!$N$2:$N$523,MATCH(Tableau!ES18&amp;Tableau!ET18,Semaines!$K$2:$K$523&amp;Semaines!$L$2:$L$523,0)),IF($AE18=2015,INDEX(Semaines!$O$2:$O$523,MATCH(Tableau!ES18&amp;Tableau!ET18,Semaines!$K$2:$K$523&amp;Semaines!$L$2:$L$523,0)),IF($AE18=2016,INDEX(Semaines!$P$2:$P$523,MATCH(Tableau!ES18&amp;Tableau!ET18,Semaines!$K$2:$K$523&amp;Semaines!$L$2:$L$523,0)),IF($AE18=2017,INDEX(Semaines!$Q$2:$Q$523,MATCH(Tableau!ES18&amp;Tableau!ET18,Semaines!$K$2:$K$523&amp;Semaines!$L$2:$L$523,0)),IF($AE18=2018,INDEX(Semaines!$R$2:$R$523,MATCH(Tableau!ES18&amp;Tableau!ET18,Semaines!$K$2:$K$523&amp;Semaines!$L$2:$L$523,0)),IF($AE18=2019,INDEX(Semaines!$S$2:$S$523,MATCH(Tableau!ES18&amp;Tableau!ET18,Semaines!$K$2:$K$523&amp;Semaines!$L$2:$L$523,0)),IF($AE18=2020,INDEX(Semaines!$T$2:$T$523,MATCH(Tableau!ES18&amp;Tableau!ET18,Semaines!$K$2:$K$523&amp;Semaines!$L$2:$L$523,0)),IF($AE18=2021,INDEX(Semaines!$U$2:$U$523,MATCH(Tableau!ES18&amp;Tableau!ET18,Semaines!$K$2:$K$523&amp;Semaines!$L$2:$L$523,0)),IF($AE18=2022,INDEX(Semaines!$V$2:$V$523,MATCH(Tableau!ES18&amp;Tableau!ET18,Semaines!$K$2:$K$523&amp;Semaines!$L$2:$L$523,0)))))))))))))</f>
        <v/>
      </c>
      <c r="EV18" s="120" t="str">
        <f>IF(Tableau!$AE18="","",IF(Tableau!ET18="","",Tableau!$AE18))</f>
        <v/>
      </c>
      <c r="EW18" s="118">
        <f t="shared" si="156"/>
        <v>65</v>
      </c>
      <c r="EX18" s="119">
        <f t="shared" si="105"/>
        <v>2017</v>
      </c>
      <c r="EY18" s="121" t="str">
        <f t="array" ref="EY18">IF(OR(Tableau!EW18="",Tableau!EX18=""),"",IF($AE18=2013,INDEX(Semaines!$M$2:$M$523,MATCH(Tableau!EW18&amp;Tableau!EX18,Semaines!$K$2:$K$523&amp;Semaines!$L$2:$L$523,0)),IF($AE18=2014,INDEX(Semaines!$N$2:$N$523,MATCH(Tableau!EW18&amp;Tableau!EX18,Semaines!$K$2:$K$523&amp;Semaines!$L$2:$L$523,0)),IF($AE18=2015,INDEX(Semaines!$O$2:$O$523,MATCH(Tableau!EW18&amp;Tableau!EX18,Semaines!$K$2:$K$523&amp;Semaines!$L$2:$L$523,0)),IF($AE18=2016,INDEX(Semaines!$P$2:$P$523,MATCH(Tableau!EW18&amp;Tableau!EX18,Semaines!$K$2:$K$523&amp;Semaines!$L$2:$L$523,0)),IF($AE18=2017,INDEX(Semaines!$Q$2:$Q$523,MATCH(Tableau!EW18&amp;Tableau!EX18,Semaines!$K$2:$K$523&amp;Semaines!$L$2:$L$523,0)),IF($AE18=2018,INDEX(Semaines!$R$2:$R$523,MATCH(Tableau!EW18&amp;Tableau!EX18,Semaines!$K$2:$K$523&amp;Semaines!$L$2:$L$523,0)),IF($AE18=2019,INDEX(Semaines!$S$2:$S$523,MATCH(Tableau!EW18&amp;Tableau!EX18,Semaines!$K$2:$K$523&amp;Semaines!$L$2:$L$523,0)),IF($AE18=2020,INDEX(Semaines!$T$2:$T$523,MATCH(Tableau!EW18&amp;Tableau!EX18,Semaines!$K$2:$K$523&amp;Semaines!$L$2:$L$523,0)),IF($AE18=2021,INDEX(Semaines!$U$2:$U$523,MATCH(Tableau!EW18&amp;Tableau!EX18,Semaines!$K$2:$K$523&amp;Semaines!$L$2:$L$523,0)),IF($AE18=2022,INDEX(Semaines!$V$2:$V$523,MATCH(Tableau!EW18&amp;Tableau!EX18,Semaines!$K$2:$K$523&amp;Semaines!$L$2:$L$523,0)))))))))))))</f>
        <v/>
      </c>
      <c r="EZ18" s="120" t="str">
        <f>IF(Tableau!$AE18="","",IF(Tableau!EX18="","",Tableau!$AE18))</f>
        <v/>
      </c>
      <c r="FB18" s="118">
        <f t="shared" si="157"/>
        <v>65</v>
      </c>
      <c r="FC18" s="119">
        <f t="shared" si="106"/>
        <v>2017</v>
      </c>
      <c r="FD18" s="121" t="str">
        <f t="array" ref="FD18">IF(OR(Tableau!FB18="",Tableau!FC18=""),"",IF($AE18=2013,INDEX(Semaines!$M$2:$M$523,MATCH(Tableau!FB18&amp;Tableau!FC18,Semaines!$K$2:$K$523&amp;Semaines!$L$2:$L$523,0)),IF($AE18=2014,INDEX(Semaines!$N$2:$N$523,MATCH(Tableau!FB18&amp;Tableau!FC18,Semaines!$K$2:$K$523&amp;Semaines!$L$2:$L$523,0)),IF($AE18=2015,INDEX(Semaines!$O$2:$O$523,MATCH(Tableau!FB18&amp;Tableau!FC18,Semaines!$K$2:$K$523&amp;Semaines!$L$2:$L$523,0)),IF($AE18=2016,INDEX(Semaines!$P$2:$P$523,MATCH(Tableau!FB18&amp;Tableau!FC18,Semaines!$K$2:$K$523&amp;Semaines!$L$2:$L$523,0)),IF($AE18=2017,INDEX(Semaines!$Q$2:$Q$523,MATCH(Tableau!FB18&amp;Tableau!FC18,Semaines!$K$2:$K$523&amp;Semaines!$L$2:$L$523,0)),IF($AE18=2018,INDEX(Semaines!$R$2:$R$523,MATCH(Tableau!FB18&amp;Tableau!FC18,Semaines!$K$2:$K$523&amp;Semaines!$L$2:$L$523,0)),IF($AE18=2019,INDEX(Semaines!$S$2:$S$523,MATCH(Tableau!FB18&amp;Tableau!FC18,Semaines!$K$2:$K$523&amp;Semaines!$L$2:$L$523,0)),IF($AE18=2020,INDEX(Semaines!$T$2:$T$523,MATCH(Tableau!FB18&amp;Tableau!FC18,Semaines!$K$2:$K$523&amp;Semaines!$L$2:$L$523,0)),IF($AE18=2021,INDEX(Semaines!$U$2:$U$523,MATCH(Tableau!FB18&amp;Tableau!FC18,Semaines!$K$2:$K$523&amp;Semaines!$L$2:$L$523,0)),IF($AE18=2022,INDEX(Semaines!$V$2:$V$523,MATCH(Tableau!FB18&amp;Tableau!FC18,Semaines!$K$2:$K$523&amp;Semaines!$L$2:$L$523,0)))))))))))))</f>
        <v/>
      </c>
      <c r="FE18" s="120" t="str">
        <f>IF(Tableau!$AE18="","",IF(Tableau!FC18="","",Tableau!$AE18))</f>
        <v/>
      </c>
      <c r="FF18" s="112"/>
      <c r="FG18" s="107"/>
      <c r="FH18" s="118">
        <f t="shared" si="158"/>
        <v>66</v>
      </c>
      <c r="FI18" s="119">
        <f t="shared" si="107"/>
        <v>2017</v>
      </c>
      <c r="FJ18" s="121" t="str">
        <f t="array" ref="FJ18">IF(OR(Tableau!FH18="",Tableau!FI18=""),"",IF($AE18=2013,INDEX(Semaines!$M$2:$M$523,MATCH(Tableau!FH18&amp;Tableau!FI18,Semaines!$K$2:$K$523&amp;Semaines!$L$2:$L$523,0)),IF($AE18=2014,INDEX(Semaines!$N$2:$N$523,MATCH(Tableau!FH18&amp;Tableau!FI18,Semaines!$K$2:$K$523&amp;Semaines!$L$2:$L$523,0)),IF($AE18=2015,INDEX(Semaines!$O$2:$O$523,MATCH(Tableau!FH18&amp;Tableau!FI18,Semaines!$K$2:$K$523&amp;Semaines!$L$2:$L$523,0)),IF($AE18=2016,INDEX(Semaines!$P$2:$P$523,MATCH(Tableau!FH18&amp;Tableau!FI18,Semaines!$K$2:$K$523&amp;Semaines!$L$2:$L$523,0)),IF($AE18=2017,INDEX(Semaines!$Q$2:$Q$523,MATCH(Tableau!FH18&amp;Tableau!FI18,Semaines!$K$2:$K$523&amp;Semaines!$L$2:$L$523,0)),IF($AE18=2018,INDEX(Semaines!$R$2:$R$523,MATCH(Tableau!FH18&amp;Tableau!FI18,Semaines!$K$2:$K$523&amp;Semaines!$L$2:$L$523,0)),IF($AE18=2019,INDEX(Semaines!$S$2:$S$523,MATCH(Tableau!FH18&amp;Tableau!FI18,Semaines!$K$2:$K$523&amp;Semaines!$L$2:$L$523,0)),IF($AE18=2020,INDEX(Semaines!$T$2:$T$523,MATCH(Tableau!FH18&amp;Tableau!FI18,Semaines!$K$2:$K$523&amp;Semaines!$L$2:$L$523,0)),IF($AE18=2021,INDEX(Semaines!$U$2:$U$523,MATCH(Tableau!FH18&amp;Tableau!FI18,Semaines!$K$2:$K$523&amp;Semaines!$L$2:$L$523,0)),IF($AE18=2022,INDEX(Semaines!$V$2:$V$523,MATCH(Tableau!FH18&amp;Tableau!FI18,Semaines!$K$2:$K$523&amp;Semaines!$L$2:$L$523,0)))))))))))))</f>
        <v/>
      </c>
      <c r="FK18" s="120" t="str">
        <f>IF(Tableau!$AE18="","",IF(Tableau!FI18="","",Tableau!$AE18))</f>
        <v/>
      </c>
      <c r="FM18" s="118">
        <f t="shared" si="159"/>
        <v>66</v>
      </c>
      <c r="FN18" s="119">
        <f t="shared" si="108"/>
        <v>2017</v>
      </c>
      <c r="FO18" s="121" t="str">
        <f t="array" ref="FO18">IF(OR(Tableau!FM18="",Tableau!FN18=""),"",IF($AE18=2013,INDEX(Semaines!$M$2:$M$523,MATCH(Tableau!FM18&amp;Tableau!FN18,Semaines!$K$2:$K$523&amp;Semaines!$L$2:$L$523,0)),IF($AE18=2014,INDEX(Semaines!$N$2:$N$523,MATCH(Tableau!FM18&amp;Tableau!FN18,Semaines!$K$2:$K$523&amp;Semaines!$L$2:$L$523,0)),IF($AE18=2015,INDEX(Semaines!$O$2:$O$523,MATCH(Tableau!FM18&amp;Tableau!FN18,Semaines!$K$2:$K$523&amp;Semaines!$L$2:$L$523,0)),IF($AE18=2016,INDEX(Semaines!$P$2:$P$523,MATCH(Tableau!FM18&amp;Tableau!FN18,Semaines!$K$2:$K$523&amp;Semaines!$L$2:$L$523,0)),IF($AE18=2017,INDEX(Semaines!$Q$2:$Q$523,MATCH(Tableau!FM18&amp;Tableau!FN18,Semaines!$K$2:$K$523&amp;Semaines!$L$2:$L$523,0)),IF($AE18=2018,INDEX(Semaines!$R$2:$R$523,MATCH(Tableau!FM18&amp;Tableau!FN18,Semaines!$K$2:$K$523&amp;Semaines!$L$2:$L$523,0)),IF($AE18=2019,INDEX(Semaines!$S$2:$S$523,MATCH(Tableau!FM18&amp;Tableau!FN18,Semaines!$K$2:$K$523&amp;Semaines!$L$2:$L$523,0)),IF($AE18=2020,INDEX(Semaines!$T$2:$T$523,MATCH(Tableau!FM18&amp;Tableau!FN18,Semaines!$K$2:$K$523&amp;Semaines!$L$2:$L$523,0)),IF($AE18=2021,INDEX(Semaines!$U$2:$U$523,MATCH(Tableau!FM18&amp;Tableau!FN18,Semaines!$K$2:$K$523&amp;Semaines!$L$2:$L$523,0)),IF($AE18=2022,INDEX(Semaines!$V$2:$V$523,MATCH(Tableau!FM18&amp;Tableau!FN18,Semaines!$K$2:$K$523&amp;Semaines!$L$2:$L$523,0)))))))))))))</f>
        <v/>
      </c>
      <c r="FP18" s="120" t="str">
        <f>IF(Tableau!$AE18="","",IF(Tableau!FN18="","",Tableau!$AE18))</f>
        <v/>
      </c>
      <c r="FQ18" s="118">
        <f t="shared" si="160"/>
        <v>67</v>
      </c>
      <c r="FR18" s="119">
        <f t="shared" si="109"/>
        <v>2017</v>
      </c>
      <c r="FS18" s="121" t="str">
        <f t="array" ref="FS18">IF(OR(Tableau!FQ18="",Tableau!FR18=""),"",IF($AE18=2013,INDEX(Semaines!$M$2:$M$523,MATCH(Tableau!FQ18&amp;Tableau!FR18,Semaines!$K$2:$K$523&amp;Semaines!$L$2:$L$523,0)),IF($AE18=2014,INDEX(Semaines!$N$2:$N$523,MATCH(Tableau!FQ18&amp;Tableau!FR18,Semaines!$K$2:$K$523&amp;Semaines!$L$2:$L$523,0)),IF($AE18=2015,INDEX(Semaines!$O$2:$O$523,MATCH(Tableau!FQ18&amp;Tableau!FR18,Semaines!$K$2:$K$523&amp;Semaines!$L$2:$L$523,0)),IF($AE18=2016,INDEX(Semaines!$P$2:$P$523,MATCH(Tableau!FQ18&amp;Tableau!FR18,Semaines!$K$2:$K$523&amp;Semaines!$L$2:$L$523,0)),IF($AE18=2017,INDEX(Semaines!$Q$2:$Q$523,MATCH(Tableau!FQ18&amp;Tableau!FR18,Semaines!$K$2:$K$523&amp;Semaines!$L$2:$L$523,0)),IF($AE18=2018,INDEX(Semaines!$R$2:$R$523,MATCH(Tableau!FQ18&amp;Tableau!FR18,Semaines!$K$2:$K$523&amp;Semaines!$L$2:$L$523,0)),IF($AE18=2019,INDEX(Semaines!$S$2:$S$523,MATCH(Tableau!FQ18&amp;Tableau!FR18,Semaines!$K$2:$K$523&amp;Semaines!$L$2:$L$523,0)),IF($AE18=2020,INDEX(Semaines!$T$2:$T$523,MATCH(Tableau!FQ18&amp;Tableau!FR18,Semaines!$K$2:$K$523&amp;Semaines!$L$2:$L$523,0)),IF($AE18=2021,INDEX(Semaines!$U$2:$U$523,MATCH(Tableau!FQ18&amp;Tableau!FR18,Semaines!$K$2:$K$523&amp;Semaines!$L$2:$L$523,0)),IF($AE18=2022,INDEX(Semaines!$V$2:$V$523,MATCH(Tableau!FQ18&amp;Tableau!FR18,Semaines!$K$2:$K$523&amp;Semaines!$L$2:$L$523,0)))))))))))))</f>
        <v/>
      </c>
      <c r="FT18" s="120" t="str">
        <f>IF(Tableau!$AE18="","",IF(Tableau!FR18="","",Tableau!$AE18))</f>
        <v/>
      </c>
      <c r="FU18" s="121" t="str">
        <f t="array" ref="FU18">IF(OR(Tableau!FS18="",Tableau!FT18=""),"",IF($AE18=2013,INDEX(Semaines!$M$2:$M$523,MATCH(Tableau!FS18&amp;Tableau!FT18,Semaines!$K$2:$K$523&amp;Semaines!$L$2:$L$523,0)),IF($AE18=2014,INDEX(Semaines!$N$2:$N$523,MATCH(Tableau!FS18&amp;Tableau!FT18,Semaines!$K$2:$K$523&amp;Semaines!$L$2:$L$523,0)),IF($AE18=2015,INDEX(Semaines!$O$2:$O$523,MATCH(Tableau!FS18&amp;Tableau!FT18,Semaines!$K$2:$K$523&amp;Semaines!$L$2:$L$523,0)),IF($AE18=2016,INDEX(Semaines!$P$2:$P$523,MATCH(Tableau!FS18&amp;Tableau!FT18,Semaines!$K$2:$K$523&amp;Semaines!$L$2:$L$523,0)),IF($AE18=2017,INDEX(Semaines!$Q$2:$Q$523,MATCH(Tableau!FS18&amp;Tableau!FT18,Semaines!$K$2:$K$523&amp;Semaines!$L$2:$L$523,0)),IF($AE18=2018,INDEX(Semaines!$R$2:$R$523,MATCH(Tableau!FS18&amp;Tableau!FT18,Semaines!$K$2:$K$523&amp;Semaines!$L$2:$L$523,0)),IF($AE18=2019,INDEX(Semaines!$S$2:$S$523,MATCH(Tableau!FS18&amp;Tableau!FT18,Semaines!$K$2:$K$523&amp;Semaines!$L$2:$L$523,0)),IF($AE18=2020,INDEX(Semaines!$T$2:$T$523,MATCH(Tableau!FS18&amp;Tableau!FT18,Semaines!$K$2:$K$523&amp;Semaines!$L$2:$L$523,0)),IF($AE18=2021,INDEX(Semaines!$U$2:$U$523,MATCH(Tableau!FS18&amp;Tableau!FT18,Semaines!$K$2:$K$523&amp;Semaines!$L$2:$L$523,0)),IF($AE18=2022,INDEX(Semaines!$V$2:$V$523,MATCH(Tableau!FS18&amp;Tableau!FT18,Semaines!$K$2:$K$523&amp;Semaines!$L$2:$L$523,0)))))))))))))</f>
        <v/>
      </c>
      <c r="FV18" s="120" t="str">
        <f>IF(Tableau!$AE18="","",IF(Tableau!FT18="","",Tableau!$AE18))</f>
        <v/>
      </c>
      <c r="FW18" s="118">
        <f t="shared" si="161"/>
        <v>69</v>
      </c>
      <c r="FX18" s="119">
        <f t="shared" si="110"/>
        <v>2017</v>
      </c>
      <c r="FY18" s="121" t="str">
        <f t="array" ref="FY18">IF(OR(Tableau!FW18="",Tableau!FX18=""),"",IF($AE18=2013,INDEX(Semaines!$M$2:$M$523,MATCH(Tableau!FW18&amp;Tableau!FX18,Semaines!$K$2:$K$523&amp;Semaines!$L$2:$L$523,0)),IF($AE18=2014,INDEX(Semaines!$N$2:$N$523,MATCH(Tableau!FW18&amp;Tableau!FX18,Semaines!$K$2:$K$523&amp;Semaines!$L$2:$L$523,0)),IF($AE18=2015,INDEX(Semaines!$O$2:$O$523,MATCH(Tableau!FW18&amp;Tableau!FX18,Semaines!$K$2:$K$523&amp;Semaines!$L$2:$L$523,0)),IF($AE18=2016,INDEX(Semaines!$P$2:$P$523,MATCH(Tableau!FW18&amp;Tableau!FX18,Semaines!$K$2:$K$523&amp;Semaines!$L$2:$L$523,0)),IF($AE18=2017,INDEX(Semaines!$Q$2:$Q$523,MATCH(Tableau!FW18&amp;Tableau!FX18,Semaines!$K$2:$K$523&amp;Semaines!$L$2:$L$523,0)),IF($AE18=2018,INDEX(Semaines!$R$2:$R$523,MATCH(Tableau!FW18&amp;Tableau!FX18,Semaines!$K$2:$K$523&amp;Semaines!$L$2:$L$523,0)),IF($AE18=2019,INDEX(Semaines!$S$2:$S$523,MATCH(Tableau!FW18&amp;Tableau!FX18,Semaines!$K$2:$K$523&amp;Semaines!$L$2:$L$523,0)),IF($AE18=2020,INDEX(Semaines!$T$2:$T$523,MATCH(Tableau!FW18&amp;Tableau!FX18,Semaines!$K$2:$K$523&amp;Semaines!$L$2:$L$523,0)),IF($AE18=2021,INDEX(Semaines!$U$2:$U$523,MATCH(Tableau!FW18&amp;Tableau!FX18,Semaines!$K$2:$K$523&amp;Semaines!$L$2:$L$523,0)),IF($AE18=2022,INDEX(Semaines!$V$2:$V$523,MATCH(Tableau!FW18&amp;Tableau!FX18,Semaines!$K$2:$K$523&amp;Semaines!$L$2:$L$523,0)))))))))))))</f>
        <v/>
      </c>
      <c r="FZ18" s="120" t="str">
        <f>IF(Tableau!$AE18="","",IF(Tableau!FX18="","",Tableau!$AE18))</f>
        <v/>
      </c>
      <c r="GA18" s="118">
        <f t="shared" si="162"/>
        <v>70</v>
      </c>
      <c r="GB18" s="119">
        <f t="shared" si="111"/>
        <v>2017</v>
      </c>
      <c r="GC18" s="121" t="str">
        <f t="array" ref="GC18">IF(OR(Tableau!GA18="",Tableau!GB18=""),"",IF($AE18=2013,INDEX(Semaines!$M$2:$M$523,MATCH(Tableau!GA18&amp;Tableau!GB18,Semaines!$K$2:$K$523&amp;Semaines!$L$2:$L$523,0)),IF($AE18=2014,INDEX(Semaines!$N$2:$N$523,MATCH(Tableau!GA18&amp;Tableau!GB18,Semaines!$K$2:$K$523&amp;Semaines!$L$2:$L$523,0)),IF($AE18=2015,INDEX(Semaines!$O$2:$O$523,MATCH(Tableau!GA18&amp;Tableau!GB18,Semaines!$K$2:$K$523&amp;Semaines!$L$2:$L$523,0)),IF($AE18=2016,INDEX(Semaines!$P$2:$P$523,MATCH(Tableau!GA18&amp;Tableau!GB18,Semaines!$K$2:$K$523&amp;Semaines!$L$2:$L$523,0)),IF($AE18=2017,INDEX(Semaines!$Q$2:$Q$523,MATCH(Tableau!GA18&amp;Tableau!GB18,Semaines!$K$2:$K$523&amp;Semaines!$L$2:$L$523,0)),IF($AE18=2018,INDEX(Semaines!$R$2:$R$523,MATCH(Tableau!GA18&amp;Tableau!GB18,Semaines!$K$2:$K$523&amp;Semaines!$L$2:$L$523,0)),IF($AE18=2019,INDEX(Semaines!$S$2:$S$523,MATCH(Tableau!GA18&amp;Tableau!GB18,Semaines!$K$2:$K$523&amp;Semaines!$L$2:$L$523,0)),IF($AE18=2020,INDEX(Semaines!$T$2:$T$523,MATCH(Tableau!GA18&amp;Tableau!GB18,Semaines!$K$2:$K$523&amp;Semaines!$L$2:$L$523,0)),IF($AE18=2021,INDEX(Semaines!$U$2:$U$523,MATCH(Tableau!GA18&amp;Tableau!GB18,Semaines!$K$2:$K$523&amp;Semaines!$L$2:$L$523,0)),IF($AE18=2022,INDEX(Semaines!$V$2:$V$523,MATCH(Tableau!GA18&amp;Tableau!GB18,Semaines!$K$2:$K$523&amp;Semaines!$L$2:$L$523,0)))))))))))))</f>
        <v/>
      </c>
      <c r="GD18" s="120" t="str">
        <f>IF(Tableau!$AE18="","",IF(Tableau!GB18="","",Tableau!$AE18))</f>
        <v/>
      </c>
      <c r="GE18" s="118">
        <f t="shared" si="163"/>
        <v>70</v>
      </c>
      <c r="GF18" s="119">
        <f t="shared" si="112"/>
        <v>2017</v>
      </c>
      <c r="GG18" s="121" t="str">
        <f t="array" ref="GG18">IF(OR(Tableau!GE18="",Tableau!GF18=""),"",IF($AE18=2013,INDEX(Semaines!$M$2:$M$523,MATCH(Tableau!GE18&amp;Tableau!GF18,Semaines!$K$2:$K$523&amp;Semaines!$L$2:$L$523,0)),IF($AE18=2014,INDEX(Semaines!$N$2:$N$523,MATCH(Tableau!GE18&amp;Tableau!GF18,Semaines!$K$2:$K$523&amp;Semaines!$L$2:$L$523,0)),IF($AE18=2015,INDEX(Semaines!$O$2:$O$523,MATCH(Tableau!GE18&amp;Tableau!GF18,Semaines!$K$2:$K$523&amp;Semaines!$L$2:$L$523,0)),IF($AE18=2016,INDEX(Semaines!$P$2:$P$523,MATCH(Tableau!GE18&amp;Tableau!GF18,Semaines!$K$2:$K$523&amp;Semaines!$L$2:$L$523,0)),IF($AE18=2017,INDEX(Semaines!$Q$2:$Q$523,MATCH(Tableau!GE18&amp;Tableau!GF18,Semaines!$K$2:$K$523&amp;Semaines!$L$2:$L$523,0)),IF($AE18=2018,INDEX(Semaines!$R$2:$R$523,MATCH(Tableau!GE18&amp;Tableau!GF18,Semaines!$K$2:$K$523&amp;Semaines!$L$2:$L$523,0)),IF($AE18=2019,INDEX(Semaines!$S$2:$S$523,MATCH(Tableau!GE18&amp;Tableau!GF18,Semaines!$K$2:$K$523&amp;Semaines!$L$2:$L$523,0)),IF($AE18=2020,INDEX(Semaines!$T$2:$T$523,MATCH(Tableau!GE18&amp;Tableau!GF18,Semaines!$K$2:$K$523&amp;Semaines!$L$2:$L$523,0)),IF($AE18=2021,INDEX(Semaines!$U$2:$U$523,MATCH(Tableau!GE18&amp;Tableau!GF18,Semaines!$K$2:$K$523&amp;Semaines!$L$2:$L$523,0)),IF($AE18=2022,INDEX(Semaines!$V$2:$V$523,MATCH(Tableau!GE18&amp;Tableau!GF18,Semaines!$K$2:$K$523&amp;Semaines!$L$2:$L$523,0)))))))))))))</f>
        <v/>
      </c>
      <c r="GH18" s="120" t="str">
        <f>IF(Tableau!$AE18="","",IF(Tableau!GF18="","",Tableau!$AE18))</f>
        <v/>
      </c>
      <c r="GJ18" s="118">
        <f t="shared" si="164"/>
        <v>71</v>
      </c>
      <c r="GK18" s="119">
        <f t="shared" si="113"/>
        <v>2017</v>
      </c>
      <c r="GL18" s="121" t="str">
        <f t="array" ref="GL18">IF(OR(Tableau!GJ18="",Tableau!GK18=""),"",IF($AE18=2013,INDEX(Semaines!$M$2:$M$523,MATCH(Tableau!GJ18&amp;Tableau!GK18,Semaines!$K$2:$K$523&amp;Semaines!$L$2:$L$523,0)),IF($AE18=2014,INDEX(Semaines!$N$2:$N$523,MATCH(Tableau!GJ18&amp;Tableau!GK18,Semaines!$K$2:$K$523&amp;Semaines!$L$2:$L$523,0)),IF($AE18=2015,INDEX(Semaines!$O$2:$O$523,MATCH(Tableau!GJ18&amp;Tableau!GK18,Semaines!$K$2:$K$523&amp;Semaines!$L$2:$L$523,0)),IF($AE18=2016,INDEX(Semaines!$P$2:$P$523,MATCH(Tableau!GJ18&amp;Tableau!GK18,Semaines!$K$2:$K$523&amp;Semaines!$L$2:$L$523,0)),IF($AE18=2017,INDEX(Semaines!$Q$2:$Q$523,MATCH(Tableau!GJ18&amp;Tableau!GK18,Semaines!$K$2:$K$523&amp;Semaines!$L$2:$L$523,0)),IF($AE18=2018,INDEX(Semaines!$R$2:$R$523,MATCH(Tableau!GJ18&amp;Tableau!GK18,Semaines!$K$2:$K$523&amp;Semaines!$L$2:$L$523,0)),IF($AE18=2019,INDEX(Semaines!$S$2:$S$523,MATCH(Tableau!GJ18&amp;Tableau!GK18,Semaines!$K$2:$K$523&amp;Semaines!$L$2:$L$523,0)),IF($AE18=2020,INDEX(Semaines!$T$2:$T$523,MATCH(Tableau!GJ18&amp;Tableau!GK18,Semaines!$K$2:$K$523&amp;Semaines!$L$2:$L$523,0)),IF($AE18=2021,INDEX(Semaines!$U$2:$U$523,MATCH(Tableau!GJ18&amp;Tableau!GK18,Semaines!$K$2:$K$523&amp;Semaines!$L$2:$L$523,0)),IF($AE18=2022,INDEX(Semaines!$V$2:$V$523,MATCH(Tableau!GJ18&amp;Tableau!GK18,Semaines!$K$2:$K$523&amp;Semaines!$L$2:$L$523,0)))))))))))))</f>
        <v/>
      </c>
      <c r="GM18" s="120" t="str">
        <f>IF(Tableau!$AE18="","",IF(Tableau!GK18="","",Tableau!$AE18))</f>
        <v/>
      </c>
      <c r="GN18" s="118">
        <f t="shared" si="165"/>
        <v>72</v>
      </c>
      <c r="GO18" s="119">
        <f t="shared" si="114"/>
        <v>2017</v>
      </c>
      <c r="GP18" s="121" t="str">
        <f t="array" ref="GP18">IF(OR(Tableau!GN18="",Tableau!GO18=""),"",IF($AE18=2013,INDEX(Semaines!$M$2:$M$523,MATCH(Tableau!GN18&amp;Tableau!GO18,Semaines!$K$2:$K$523&amp;Semaines!$L$2:$L$523,0)),IF($AE18=2014,INDEX(Semaines!$N$2:$N$523,MATCH(Tableau!GN18&amp;Tableau!GO18,Semaines!$K$2:$K$523&amp;Semaines!$L$2:$L$523,0)),IF($AE18=2015,INDEX(Semaines!$O$2:$O$523,MATCH(Tableau!GN18&amp;Tableau!GO18,Semaines!$K$2:$K$523&amp;Semaines!$L$2:$L$523,0)),IF($AE18=2016,INDEX(Semaines!$P$2:$P$523,MATCH(Tableau!GN18&amp;Tableau!GO18,Semaines!$K$2:$K$523&amp;Semaines!$L$2:$L$523,0)),IF($AE18=2017,INDEX(Semaines!$Q$2:$Q$523,MATCH(Tableau!GN18&amp;Tableau!GO18,Semaines!$K$2:$K$523&amp;Semaines!$L$2:$L$523,0)),IF($AE18=2018,INDEX(Semaines!$R$2:$R$523,MATCH(Tableau!GN18&amp;Tableau!GO18,Semaines!$K$2:$K$523&amp;Semaines!$L$2:$L$523,0)),IF($AE18=2019,INDEX(Semaines!$S$2:$S$523,MATCH(Tableau!GN18&amp;Tableau!GO18,Semaines!$K$2:$K$523&amp;Semaines!$L$2:$L$523,0)),IF($AE18=2020,INDEX(Semaines!$T$2:$T$523,MATCH(Tableau!GN18&amp;Tableau!GO18,Semaines!$K$2:$K$523&amp;Semaines!$L$2:$L$523,0)),IF($AE18=2021,INDEX(Semaines!$U$2:$U$523,MATCH(Tableau!GN18&amp;Tableau!GO18,Semaines!$K$2:$K$523&amp;Semaines!$L$2:$L$523,0)),IF($AE18=2022,INDEX(Semaines!$V$2:$V$523,MATCH(Tableau!GN18&amp;Tableau!GO18,Semaines!$K$2:$K$523&amp;Semaines!$L$2:$L$523,0)))))))))))))</f>
        <v/>
      </c>
      <c r="GQ18" s="120" t="str">
        <f>IF(Tableau!$AE18="","",IF(Tableau!GO18="","",Tableau!$AE18))</f>
        <v/>
      </c>
      <c r="GR18" s="112"/>
      <c r="GS18" s="114"/>
      <c r="GT18" s="114"/>
      <c r="GU18" s="107"/>
      <c r="GV18" s="114"/>
      <c r="GW18" s="107"/>
      <c r="GX18" s="118">
        <f t="shared" si="166"/>
        <v>73</v>
      </c>
      <c r="GY18" s="119">
        <f t="shared" si="115"/>
        <v>2017</v>
      </c>
      <c r="GZ18" s="121" t="str">
        <f t="array" ref="GZ18">IF(OR(Tableau!GX18="",Tableau!GY18=""),"",IF($AE18=2013,INDEX(Semaines!$M$2:$M$523,MATCH(Tableau!GX18&amp;Tableau!GY18,Semaines!$K$2:$K$523&amp;Semaines!$L$2:$L$523,0)),IF($AE18=2014,INDEX(Semaines!$N$2:$N$523,MATCH(Tableau!GX18&amp;Tableau!GY18,Semaines!$K$2:$K$523&amp;Semaines!$L$2:$L$523,0)),IF($AE18=2015,INDEX(Semaines!$O$2:$O$523,MATCH(Tableau!GX18&amp;Tableau!GY18,Semaines!$K$2:$K$523&amp;Semaines!$L$2:$L$523,0)),IF($AE18=2016,INDEX(Semaines!$P$2:$P$523,MATCH(Tableau!GX18&amp;Tableau!GY18,Semaines!$K$2:$K$523&amp;Semaines!$L$2:$L$523,0)),IF($AE18=2017,INDEX(Semaines!$Q$2:$Q$523,MATCH(Tableau!GX18&amp;Tableau!GY18,Semaines!$K$2:$K$523&amp;Semaines!$L$2:$L$523,0)),IF($AE18=2018,INDEX(Semaines!$R$2:$R$523,MATCH(Tableau!GX18&amp;Tableau!GY18,Semaines!$K$2:$K$523&amp;Semaines!$L$2:$L$523,0)),IF($AE18=2019,INDEX(Semaines!$S$2:$S$523,MATCH(Tableau!GX18&amp;Tableau!GY18,Semaines!$K$2:$K$523&amp;Semaines!$L$2:$L$523,0)),IF($AE18=2020,INDEX(Semaines!$T$2:$T$523,MATCH(Tableau!GX18&amp;Tableau!GY18,Semaines!$K$2:$K$523&amp;Semaines!$L$2:$L$523,0)),IF($AE18=2021,INDEX(Semaines!$U$2:$U$523,MATCH(Tableau!GX18&amp;Tableau!GY18,Semaines!$K$2:$K$523&amp;Semaines!$L$2:$L$523,0)),IF($AE18=2022,INDEX(Semaines!$V$2:$V$523,MATCH(Tableau!GX18&amp;Tableau!GY18,Semaines!$K$2:$K$523&amp;Semaines!$L$2:$L$523,0)))))))))))))</f>
        <v/>
      </c>
      <c r="HA18" s="120" t="str">
        <f>IF(Tableau!$AE18="","",IF(Tableau!GY18="","",Tableau!$AE18))</f>
        <v/>
      </c>
      <c r="HC18" s="100"/>
      <c r="HD18" s="101"/>
      <c r="HE18" s="111"/>
      <c r="HF18" s="107"/>
      <c r="HH18" s="118">
        <f t="shared" si="167"/>
        <v>74</v>
      </c>
      <c r="HI18" s="119">
        <f t="shared" si="116"/>
        <v>2017</v>
      </c>
      <c r="HJ18" s="121" t="str">
        <f t="array" ref="HJ18">IF(OR(Tableau!HH18="",Tableau!HI18=""),"",IF($AE18=2013,INDEX(Semaines!$M$2:$M$523,MATCH(Tableau!HH18&amp;Tableau!HI18,Semaines!$K$2:$K$523&amp;Semaines!$L$2:$L$523,0)),IF($AE18=2014,INDEX(Semaines!$N$2:$N$523,MATCH(Tableau!HH18&amp;Tableau!HI18,Semaines!$K$2:$K$523&amp;Semaines!$L$2:$L$523,0)),IF($AE18=2015,INDEX(Semaines!$O$2:$O$523,MATCH(Tableau!HH18&amp;Tableau!HI18,Semaines!$K$2:$K$523&amp;Semaines!$L$2:$L$523,0)),IF($AE18=2016,INDEX(Semaines!$P$2:$P$523,MATCH(Tableau!HH18&amp;Tableau!HI18,Semaines!$K$2:$K$523&amp;Semaines!$L$2:$L$523,0)),IF($AE18=2017,INDEX(Semaines!$Q$2:$Q$523,MATCH(Tableau!HH18&amp;Tableau!HI18,Semaines!$K$2:$K$523&amp;Semaines!$L$2:$L$523,0)),IF($AE18=2018,INDEX(Semaines!$R$2:$R$523,MATCH(Tableau!HH18&amp;Tableau!HI18,Semaines!$K$2:$K$523&amp;Semaines!$L$2:$L$523,0)),IF($AE18=2019,INDEX(Semaines!$S$2:$S$523,MATCH(Tableau!HH18&amp;Tableau!HI18,Semaines!$K$2:$K$523&amp;Semaines!$L$2:$L$523,0)),IF($AE18=2020,INDEX(Semaines!$T$2:$T$523,MATCH(Tableau!HH18&amp;Tableau!HI18,Semaines!$K$2:$K$523&amp;Semaines!$L$2:$L$523,0)),IF($AE18=2021,INDEX(Semaines!$U$2:$U$523,MATCH(Tableau!HH18&amp;Tableau!HI18,Semaines!$K$2:$K$523&amp;Semaines!$L$2:$L$523,0)),IF($AE18=2022,INDEX(Semaines!$V$2:$V$523,MATCH(Tableau!HH18&amp;Tableau!HI18,Semaines!$K$2:$K$523&amp;Semaines!$L$2:$L$523,0)))))))))))))</f>
        <v/>
      </c>
      <c r="HK18" s="120" t="str">
        <f>IF(Tableau!$AE18="","",IF(Tableau!HI18="","",Tableau!$AE18))</f>
        <v/>
      </c>
      <c r="HL18" s="121" t="str">
        <f t="array" ref="HL18">IF(OR(Tableau!HJ18="",Tableau!HK18=""),"",IF($AE18=2013,INDEX(Semaines!$M$2:$M$523,MATCH(Tableau!HJ18&amp;Tableau!HK18,Semaines!$K$2:$K$523&amp;Semaines!$L$2:$L$523,0)),IF($AE18=2014,INDEX(Semaines!$N$2:$N$523,MATCH(Tableau!HJ18&amp;Tableau!HK18,Semaines!$K$2:$K$523&amp;Semaines!$L$2:$L$523,0)),IF($AE18=2015,INDEX(Semaines!$O$2:$O$523,MATCH(Tableau!HJ18&amp;Tableau!HK18,Semaines!$K$2:$K$523&amp;Semaines!$L$2:$L$523,0)),IF($AE18=2016,INDEX(Semaines!$P$2:$P$523,MATCH(Tableau!HJ18&amp;Tableau!HK18,Semaines!$K$2:$K$523&amp;Semaines!$L$2:$L$523,0)),IF($AE18=2017,INDEX(Semaines!$Q$2:$Q$523,MATCH(Tableau!HJ18&amp;Tableau!HK18,Semaines!$K$2:$K$523&amp;Semaines!$L$2:$L$523,0)),IF($AE18=2018,INDEX(Semaines!$R$2:$R$523,MATCH(Tableau!HJ18&amp;Tableau!HK18,Semaines!$K$2:$K$523&amp;Semaines!$L$2:$L$523,0)),IF($AE18=2019,INDEX(Semaines!$S$2:$S$523,MATCH(Tableau!HJ18&amp;Tableau!HK18,Semaines!$K$2:$K$523&amp;Semaines!$L$2:$L$523,0)),IF($AE18=2020,INDEX(Semaines!$T$2:$T$523,MATCH(Tableau!HJ18&amp;Tableau!HK18,Semaines!$K$2:$K$523&amp;Semaines!$L$2:$L$523,0)),IF($AE18=2021,INDEX(Semaines!$U$2:$U$523,MATCH(Tableau!HJ18&amp;Tableau!HK18,Semaines!$K$2:$K$523&amp;Semaines!$L$2:$L$523,0)),IF($AE18=2022,INDEX(Semaines!$V$2:$V$523,MATCH(Tableau!HJ18&amp;Tableau!HK18,Semaines!$K$2:$K$523&amp;Semaines!$L$2:$L$523,0)))))))))))))</f>
        <v/>
      </c>
      <c r="HM18" s="120" t="str">
        <f>IF(Tableau!$AE18="","",IF(Tableau!HK18="","",Tableau!$AE18))</f>
        <v/>
      </c>
      <c r="HN18" s="118">
        <f t="shared" si="168"/>
        <v>75</v>
      </c>
      <c r="HO18" s="119">
        <f t="shared" si="117"/>
        <v>2017</v>
      </c>
      <c r="HP18" s="121" t="str">
        <f t="array" ref="HP18">IF(OR(Tableau!HN18="",Tableau!HO18=""),"",IF($AE18=2013,INDEX(Semaines!$M$2:$M$523,MATCH(Tableau!HN18&amp;Tableau!HO18,Semaines!$K$2:$K$523&amp;Semaines!$L$2:$L$523,0)),IF($AE18=2014,INDEX(Semaines!$N$2:$N$523,MATCH(Tableau!HN18&amp;Tableau!HO18,Semaines!$K$2:$K$523&amp;Semaines!$L$2:$L$523,0)),IF($AE18=2015,INDEX(Semaines!$O$2:$O$523,MATCH(Tableau!HN18&amp;Tableau!HO18,Semaines!$K$2:$K$523&amp;Semaines!$L$2:$L$523,0)),IF($AE18=2016,INDEX(Semaines!$P$2:$P$523,MATCH(Tableau!HN18&amp;Tableau!HO18,Semaines!$K$2:$K$523&amp;Semaines!$L$2:$L$523,0)),IF($AE18=2017,INDEX(Semaines!$Q$2:$Q$523,MATCH(Tableau!HN18&amp;Tableau!HO18,Semaines!$K$2:$K$523&amp;Semaines!$L$2:$L$523,0)),IF($AE18=2018,INDEX(Semaines!$R$2:$R$523,MATCH(Tableau!HN18&amp;Tableau!HO18,Semaines!$K$2:$K$523&amp;Semaines!$L$2:$L$523,0)),IF($AE18=2019,INDEX(Semaines!$S$2:$S$523,MATCH(Tableau!HN18&amp;Tableau!HO18,Semaines!$K$2:$K$523&amp;Semaines!$L$2:$L$523,0)),IF($AE18=2020,INDEX(Semaines!$T$2:$T$523,MATCH(Tableau!HN18&amp;Tableau!HO18,Semaines!$K$2:$K$523&amp;Semaines!$L$2:$L$523,0)),IF($AE18=2021,INDEX(Semaines!$U$2:$U$523,MATCH(Tableau!HN18&amp;Tableau!HO18,Semaines!$K$2:$K$523&amp;Semaines!$L$2:$L$523,0)),IF($AE18=2022,INDEX(Semaines!$V$2:$V$523,MATCH(Tableau!HN18&amp;Tableau!HO18,Semaines!$K$2:$K$523&amp;Semaines!$L$2:$L$523,0)))))))))))))</f>
        <v/>
      </c>
      <c r="HQ18" s="120" t="str">
        <f>IF(Tableau!$AE18="","",IF(Tableau!HO18="","",Tableau!$AE18))</f>
        <v/>
      </c>
      <c r="HR18" s="112"/>
      <c r="HS18" s="114"/>
      <c r="HT18" s="114"/>
      <c r="HU18" s="107"/>
      <c r="HV18" s="115"/>
      <c r="HW18" s="99"/>
      <c r="HX18" s="99"/>
      <c r="HY18" s="99"/>
      <c r="HZ18" s="99"/>
      <c r="IA18" s="118">
        <f t="shared" si="169"/>
        <v>76</v>
      </c>
      <c r="IB18" s="119">
        <f t="shared" si="118"/>
        <v>2017</v>
      </c>
      <c r="IC18" s="121" t="str">
        <f t="array" ref="IC18">IF(OR(Tableau!IA18="",Tableau!IB18=""),"",IF($AE18=2013,INDEX(Semaines!$M$2:$M$523,MATCH(Tableau!IA18&amp;Tableau!IB18,Semaines!$K$2:$K$523&amp;Semaines!$L$2:$L$523,0)),IF($AE18=2014,INDEX(Semaines!$N$2:$N$523,MATCH(Tableau!IA18&amp;Tableau!IB18,Semaines!$K$2:$K$523&amp;Semaines!$L$2:$L$523,0)),IF($AE18=2015,INDEX(Semaines!$O$2:$O$523,MATCH(Tableau!IA18&amp;Tableau!IB18,Semaines!$K$2:$K$523&amp;Semaines!$L$2:$L$523,0)),IF($AE18=2016,INDEX(Semaines!$P$2:$P$523,MATCH(Tableau!IA18&amp;Tableau!IB18,Semaines!$K$2:$K$523&amp;Semaines!$L$2:$L$523,0)),IF($AE18=2017,INDEX(Semaines!$Q$2:$Q$523,MATCH(Tableau!IA18&amp;Tableau!IB18,Semaines!$K$2:$K$523&amp;Semaines!$L$2:$L$523,0)),IF($AE18=2018,INDEX(Semaines!$R$2:$R$523,MATCH(Tableau!IA18&amp;Tableau!IB18,Semaines!$K$2:$K$523&amp;Semaines!$L$2:$L$523,0)),IF($AE18=2019,INDEX(Semaines!$S$2:$S$523,MATCH(Tableau!IA18&amp;Tableau!IB18,Semaines!$K$2:$K$523&amp;Semaines!$L$2:$L$523,0)),IF($AE18=2020,INDEX(Semaines!$T$2:$T$523,MATCH(Tableau!IA18&amp;Tableau!IB18,Semaines!$K$2:$K$523&amp;Semaines!$L$2:$L$523,0)),IF($AE18=2021,INDEX(Semaines!$U$2:$U$523,MATCH(Tableau!IA18&amp;Tableau!IB18,Semaines!$K$2:$K$523&amp;Semaines!$L$2:$L$523,0)),IF($AE18=2022,INDEX(Semaines!$V$2:$V$523,MATCH(Tableau!IA18&amp;Tableau!IB18,Semaines!$K$2:$K$523&amp;Semaines!$L$2:$L$523,0)))))))))))))</f>
        <v/>
      </c>
      <c r="ID18" s="120" t="str">
        <f>IF(Tableau!$AE18="","",IF(Tableau!IB18="","",Tableau!$AE18))</f>
        <v/>
      </c>
      <c r="IE18" s="118">
        <f t="shared" si="170"/>
        <v>76</v>
      </c>
      <c r="IF18" s="119">
        <f t="shared" si="119"/>
        <v>2017</v>
      </c>
      <c r="IG18" s="121" t="str">
        <f t="array" ref="IG18">IF(OR(Tableau!IE18="",Tableau!IF18=""),"",IF($AE18=2013,INDEX(Semaines!$M$2:$M$523,MATCH(Tableau!IE18&amp;Tableau!IF18,Semaines!$K$2:$K$523&amp;Semaines!$L$2:$L$523,0)),IF($AE18=2014,INDEX(Semaines!$N$2:$N$523,MATCH(Tableau!IE18&amp;Tableau!IF18,Semaines!$K$2:$K$523&amp;Semaines!$L$2:$L$523,0)),IF($AE18=2015,INDEX(Semaines!$O$2:$O$523,MATCH(Tableau!IE18&amp;Tableau!IF18,Semaines!$K$2:$K$523&amp;Semaines!$L$2:$L$523,0)),IF($AE18=2016,INDEX(Semaines!$P$2:$P$523,MATCH(Tableau!IE18&amp;Tableau!IF18,Semaines!$K$2:$K$523&amp;Semaines!$L$2:$L$523,0)),IF($AE18=2017,INDEX(Semaines!$Q$2:$Q$523,MATCH(Tableau!IE18&amp;Tableau!IF18,Semaines!$K$2:$K$523&amp;Semaines!$L$2:$L$523,0)),IF($AE18=2018,INDEX(Semaines!$R$2:$R$523,MATCH(Tableau!IE18&amp;Tableau!IF18,Semaines!$K$2:$K$523&amp;Semaines!$L$2:$L$523,0)),IF($AE18=2019,INDEX(Semaines!$S$2:$S$523,MATCH(Tableau!IE18&amp;Tableau!IF18,Semaines!$K$2:$K$523&amp;Semaines!$L$2:$L$523,0)),IF($AE18=2020,INDEX(Semaines!$T$2:$T$523,MATCH(Tableau!IE18&amp;Tableau!IF18,Semaines!$K$2:$K$523&amp;Semaines!$L$2:$L$523,0)),IF($AE18=2021,INDEX(Semaines!$U$2:$U$523,MATCH(Tableau!IE18&amp;Tableau!IF18,Semaines!$K$2:$K$523&amp;Semaines!$L$2:$L$523,0)),IF($AE18=2022,INDEX(Semaines!$V$2:$V$523,MATCH(Tableau!IE18&amp;Tableau!IF18,Semaines!$K$2:$K$523&amp;Semaines!$L$2:$L$523,0)))))))))))))</f>
        <v/>
      </c>
      <c r="IH18" s="120" t="str">
        <f>IF(Tableau!$AE18="","",IF(Tableau!IF18="","",Tableau!$AE18))</f>
        <v/>
      </c>
      <c r="II18" s="130">
        <f>IF(Import!AY8=0,"",Import!AY8)</f>
        <v>43340</v>
      </c>
      <c r="IJ18" s="118">
        <f t="shared" si="171"/>
        <v>35</v>
      </c>
      <c r="IK18" s="119">
        <f t="shared" si="172"/>
        <v>2018</v>
      </c>
      <c r="IL18" s="121" t="str">
        <f>IF(Tableau!IJ18="","",Tableau!IJ18)</f>
        <v/>
      </c>
      <c r="IM18" s="120" t="str">
        <f>IF(Tableau!IK18="","",Tableau!IK18)</f>
        <v/>
      </c>
      <c r="IO18" s="118">
        <f t="shared" si="173"/>
        <v>77</v>
      </c>
      <c r="IP18" s="119">
        <f t="shared" si="78"/>
        <v>2017</v>
      </c>
      <c r="IQ18" s="121" t="str">
        <f t="array" ref="IQ18">IF(OR(Tableau!IO18="",Tableau!IP18=""),"",IF($AE18=2013,INDEX(Semaines!$M$2:$M$523,MATCH(Tableau!IO18&amp;Tableau!IP18,Semaines!$K$2:$K$523&amp;Semaines!$L$2:$L$523,0)),IF($AE18=2014,INDEX(Semaines!$N$2:$N$523,MATCH(Tableau!IO18&amp;Tableau!IP18,Semaines!$K$2:$K$523&amp;Semaines!$L$2:$L$523,0)),IF($AE18=2015,INDEX(Semaines!$O$2:$O$523,MATCH(Tableau!IO18&amp;Tableau!IP18,Semaines!$K$2:$K$523&amp;Semaines!$L$2:$L$523,0)),IF($AE18=2016,INDEX(Semaines!$P$2:$P$523,MATCH(Tableau!IO18&amp;Tableau!IP18,Semaines!$K$2:$K$523&amp;Semaines!$L$2:$L$523,0)),IF($AE18=2017,INDEX(Semaines!$Q$2:$Q$523,MATCH(Tableau!IO18&amp;Tableau!IP18,Semaines!$K$2:$K$523&amp;Semaines!$L$2:$L$523,0)),IF($AE18=2018,INDEX(Semaines!$R$2:$R$523,MATCH(Tableau!IO18&amp;Tableau!IP18,Semaines!$K$2:$K$523&amp;Semaines!$L$2:$L$523,0)),IF($AE18=2019,INDEX(Semaines!$S$2:$S$523,MATCH(Tableau!IO18&amp;Tableau!IP18,Semaines!$K$2:$K$523&amp;Semaines!$L$2:$L$523,0)),IF($AE18=2020,INDEX(Semaines!$T$2:$T$523,MATCH(Tableau!IO18&amp;Tableau!IP18,Semaines!$K$2:$K$523&amp;Semaines!$L$2:$L$523,0)),IF($AE18=2021,INDEX(Semaines!$U$2:$U$523,MATCH(Tableau!IO18&amp;Tableau!IP18,Semaines!$K$2:$K$523&amp;Semaines!$L$2:$L$523,0)),IF($AE18=2022,INDEX(Semaines!$V$2:$V$523,MATCH(Tableau!IO18&amp;Tableau!IP18,Semaines!$K$2:$K$523&amp;Semaines!$L$2:$L$523,0)))))))))))))</f>
        <v/>
      </c>
      <c r="IR18" s="120" t="str">
        <f>IF(Tableau!$AE18="","",IF(Tableau!IP18="","",Tableau!$AE18))</f>
        <v/>
      </c>
      <c r="IS18" s="118">
        <f t="shared" si="175"/>
        <v>78</v>
      </c>
      <c r="IT18" s="119">
        <f t="shared" si="80"/>
        <v>2017</v>
      </c>
      <c r="IU18" s="121" t="str">
        <f t="array" ref="IU18">IF(OR(Tableau!IS18="",Tableau!IT18=""),"",IF($AE18=2013,INDEX(Semaines!$M$2:$M$523,MATCH(Tableau!IS18&amp;Tableau!IT18,Semaines!$K$2:$K$523&amp;Semaines!$L$2:$L$523,0)),IF($AE18=2014,INDEX(Semaines!$N$2:$N$523,MATCH(Tableau!IS18&amp;Tableau!IT18,Semaines!$K$2:$K$523&amp;Semaines!$L$2:$L$523,0)),IF($AE18=2015,INDEX(Semaines!$O$2:$O$523,MATCH(Tableau!IS18&amp;Tableau!IT18,Semaines!$K$2:$K$523&amp;Semaines!$L$2:$L$523,0)),IF($AE18=2016,INDEX(Semaines!$P$2:$P$523,MATCH(Tableau!IS18&amp;Tableau!IT18,Semaines!$K$2:$K$523&amp;Semaines!$L$2:$L$523,0)),IF($AE18=2017,INDEX(Semaines!$Q$2:$Q$523,MATCH(Tableau!IS18&amp;Tableau!IT18,Semaines!$K$2:$K$523&amp;Semaines!$L$2:$L$523,0)),IF($AE18=2018,INDEX(Semaines!$R$2:$R$523,MATCH(Tableau!IS18&amp;Tableau!IT18,Semaines!$K$2:$K$523&amp;Semaines!$L$2:$L$523,0)),IF($AE18=2019,INDEX(Semaines!$S$2:$S$523,MATCH(Tableau!IS18&amp;Tableau!IT18,Semaines!$K$2:$K$523&amp;Semaines!$L$2:$L$523,0)),IF($AE18=2020,INDEX(Semaines!$T$2:$T$523,MATCH(Tableau!IS18&amp;Tableau!IT18,Semaines!$K$2:$K$523&amp;Semaines!$L$2:$L$523,0)),IF($AE18=2021,INDEX(Semaines!$U$2:$U$523,MATCH(Tableau!IS18&amp;Tableau!IT18,Semaines!$K$2:$K$523&amp;Semaines!$L$2:$L$523,0)),IF($AE18=2022,INDEX(Semaines!$V$2:$V$523,MATCH(Tableau!IS18&amp;Tableau!IT18,Semaines!$K$2:$K$523&amp;Semaines!$L$2:$L$523,0)))))))))))))</f>
        <v/>
      </c>
      <c r="IV18" s="120" t="str">
        <f>IF(Tableau!$AE18="","",IF(Tableau!IT18="","",Tableau!$AE18))</f>
        <v/>
      </c>
      <c r="IW18" s="99"/>
      <c r="IX18" s="99"/>
      <c r="IY18" s="99"/>
      <c r="IZ18" s="99"/>
      <c r="JA18" s="118">
        <f t="shared" si="177"/>
        <v>78</v>
      </c>
      <c r="JB18" s="119">
        <f t="shared" si="82"/>
        <v>2017</v>
      </c>
      <c r="JC18" s="121" t="str">
        <f t="array" ref="JC18">IF(OR(Tableau!JA18="",Tableau!JB18=""),"",IF($AE18=2013,INDEX(Semaines!$M$2:$M$523,MATCH(Tableau!JA18&amp;Tableau!JB18,Semaines!$K$2:$K$523&amp;Semaines!$L$2:$L$523,0)),IF($AE18=2014,INDEX(Semaines!$N$2:$N$523,MATCH(Tableau!JA18&amp;Tableau!JB18,Semaines!$K$2:$K$523&amp;Semaines!$L$2:$L$523,0)),IF($AE18=2015,INDEX(Semaines!$O$2:$O$523,MATCH(Tableau!JA18&amp;Tableau!JB18,Semaines!$K$2:$K$523&amp;Semaines!$L$2:$L$523,0)),IF($AE18=2016,INDEX(Semaines!$P$2:$P$523,MATCH(Tableau!JA18&amp;Tableau!JB18,Semaines!$K$2:$K$523&amp;Semaines!$L$2:$L$523,0)),IF($AE18=2017,INDEX(Semaines!$Q$2:$Q$523,MATCH(Tableau!JA18&amp;Tableau!JB18,Semaines!$K$2:$K$523&amp;Semaines!$L$2:$L$523,0)),IF($AE18=2018,INDEX(Semaines!$R$2:$R$523,MATCH(Tableau!JA18&amp;Tableau!JB18,Semaines!$K$2:$K$523&amp;Semaines!$L$2:$L$523,0)),IF($AE18=2019,INDEX(Semaines!$S$2:$S$523,MATCH(Tableau!JA18&amp;Tableau!JB18,Semaines!$K$2:$K$523&amp;Semaines!$L$2:$L$523,0)),IF($AE18=2020,INDEX(Semaines!$T$2:$T$523,MATCH(Tableau!JA18&amp;Tableau!JB18,Semaines!$K$2:$K$523&amp;Semaines!$L$2:$L$523,0)),IF($AE18=2021,INDEX(Semaines!$U$2:$U$523,MATCH(Tableau!JA18&amp;Tableau!JB18,Semaines!$K$2:$K$523&amp;Semaines!$L$2:$L$523,0)),IF($AE18=2022,INDEX(Semaines!$V$2:$V$523,MATCH(Tableau!JA18&amp;Tableau!JB18,Semaines!$K$2:$K$523&amp;Semaines!$L$2:$L$523,0)))))))))))))</f>
        <v/>
      </c>
      <c r="JD18" s="120" t="str">
        <f>IF(Tableau!$AE18="","",IF(Tableau!JB18="","",Tableau!$AE18))</f>
        <v/>
      </c>
      <c r="JE18" s="112"/>
      <c r="JF18" s="114"/>
      <c r="JG18" s="114"/>
      <c r="JH18" s="107"/>
      <c r="JJ18" s="118">
        <f t="shared" si="179"/>
        <v>79</v>
      </c>
      <c r="JK18" s="119">
        <f t="shared" si="84"/>
        <v>2017</v>
      </c>
      <c r="JL18" s="121" t="str">
        <f t="array" ref="JL18">IF(OR(Tableau!JJ18="",Tableau!JK18=""),"",IF($AE18=2013,INDEX(Semaines!$M$2:$M$523,MATCH(Tableau!JJ18&amp;Tableau!JK18,Semaines!$K$2:$K$523&amp;Semaines!$L$2:$L$523,0)),IF($AE18=2014,INDEX(Semaines!$N$2:$N$523,MATCH(Tableau!JJ18&amp;Tableau!JK18,Semaines!$K$2:$K$523&amp;Semaines!$L$2:$L$523,0)),IF($AE18=2015,INDEX(Semaines!$O$2:$O$523,MATCH(Tableau!JJ18&amp;Tableau!JK18,Semaines!$K$2:$K$523&amp;Semaines!$L$2:$L$523,0)),IF($AE18=2016,INDEX(Semaines!$P$2:$P$523,MATCH(Tableau!JJ18&amp;Tableau!JK18,Semaines!$K$2:$K$523&amp;Semaines!$L$2:$L$523,0)),IF($AE18=2017,INDEX(Semaines!$Q$2:$Q$523,MATCH(Tableau!JJ18&amp;Tableau!JK18,Semaines!$K$2:$K$523&amp;Semaines!$L$2:$L$523,0)),IF($AE18=2018,INDEX(Semaines!$R$2:$R$523,MATCH(Tableau!JJ18&amp;Tableau!JK18,Semaines!$K$2:$K$523&amp;Semaines!$L$2:$L$523,0)),IF($AE18=2019,INDEX(Semaines!$S$2:$S$523,MATCH(Tableau!JJ18&amp;Tableau!JK18,Semaines!$K$2:$K$523&amp;Semaines!$L$2:$L$523,0)),IF($AE18=2020,INDEX(Semaines!$T$2:$T$523,MATCH(Tableau!JJ18&amp;Tableau!JK18,Semaines!$K$2:$K$523&amp;Semaines!$L$2:$L$523,0)),IF($AE18=2021,INDEX(Semaines!$U$2:$U$523,MATCH(Tableau!JJ18&amp;Tableau!JK18,Semaines!$K$2:$K$523&amp;Semaines!$L$2:$L$523,0)),IF($AE18=2022,INDEX(Semaines!$V$2:$V$523,MATCH(Tableau!JJ18&amp;Tableau!JK18,Semaines!$K$2:$K$523&amp;Semaines!$L$2:$L$523,0)))))))))))))</f>
        <v/>
      </c>
      <c r="JM18" s="120" t="str">
        <f>IF(Tableau!$AE18="","",IF(Tableau!JK18="","",Tableau!$AE18))</f>
        <v/>
      </c>
      <c r="JN18" s="118">
        <f t="shared" si="181"/>
        <v>80</v>
      </c>
      <c r="JO18" s="119">
        <f t="shared" si="86"/>
        <v>2017</v>
      </c>
      <c r="JP18" s="121" t="str">
        <f t="array" ref="JP18">IF(OR(Tableau!JN18="",Tableau!JO18=""),"",IF($AE18=2013,INDEX(Semaines!$M$2:$M$523,MATCH(Tableau!JN18&amp;Tableau!JO18,Semaines!$K$2:$K$523&amp;Semaines!$L$2:$L$523,0)),IF($AE18=2014,INDEX(Semaines!$N$2:$N$523,MATCH(Tableau!JN18&amp;Tableau!JO18,Semaines!$K$2:$K$523&amp;Semaines!$L$2:$L$523,0)),IF($AE18=2015,INDEX(Semaines!$O$2:$O$523,MATCH(Tableau!JN18&amp;Tableau!JO18,Semaines!$K$2:$K$523&amp;Semaines!$L$2:$L$523,0)),IF($AE18=2016,INDEX(Semaines!$P$2:$P$523,MATCH(Tableau!JN18&amp;Tableau!JO18,Semaines!$K$2:$K$523&amp;Semaines!$L$2:$L$523,0)),IF($AE18=2017,INDEX(Semaines!$Q$2:$Q$523,MATCH(Tableau!JN18&amp;Tableau!JO18,Semaines!$K$2:$K$523&amp;Semaines!$L$2:$L$523,0)),IF($AE18=2018,INDEX(Semaines!$R$2:$R$523,MATCH(Tableau!JN18&amp;Tableau!JO18,Semaines!$K$2:$K$523&amp;Semaines!$L$2:$L$523,0)),IF($AE18=2019,INDEX(Semaines!$S$2:$S$523,MATCH(Tableau!JN18&amp;Tableau!JO18,Semaines!$K$2:$K$523&amp;Semaines!$L$2:$L$523,0)),IF($AE18=2020,INDEX(Semaines!$T$2:$T$523,MATCH(Tableau!JN18&amp;Tableau!JO18,Semaines!$K$2:$K$523&amp;Semaines!$L$2:$L$523,0)),IF($AE18=2021,INDEX(Semaines!$U$2:$U$523,MATCH(Tableau!JN18&amp;Tableau!JO18,Semaines!$K$2:$K$523&amp;Semaines!$L$2:$L$523,0)),IF($AE18=2022,INDEX(Semaines!$V$2:$V$523,MATCH(Tableau!JN18&amp;Tableau!JO18,Semaines!$K$2:$K$523&amp;Semaines!$L$2:$L$523,0)))))))))))))</f>
        <v/>
      </c>
      <c r="JQ18" s="120" t="str">
        <f>IF(Tableau!$AE18="","",IF(Tableau!JO18="","",Tableau!$AE18))</f>
        <v/>
      </c>
      <c r="JR18" s="128">
        <f>IF(Import!BC8=0,"",Import!BC8)</f>
        <v>43371</v>
      </c>
      <c r="JS18" s="118">
        <f t="shared" si="183"/>
        <v>39</v>
      </c>
      <c r="JT18" s="119">
        <f t="shared" si="184"/>
        <v>2018</v>
      </c>
      <c r="JU18" s="121">
        <f t="array" ref="JU18">IF(JR18="",JS18,IF($AE18="","",IF($AE18=2013,INDEX(Semaines!$M$2:$M$523,MATCH(JS18&amp;JT18,Semaines!$K$2:$K$523&amp;Semaines!$L$2:$L$523,0)),IF($AE18=2014,INDEX(Semaines!$N$2:$N$523,MATCH(JS18&amp;JT18,Semaines!$K$2:$K$523&amp;Semaines!$L$2:$L$523,0)),IF($AE18=2015,INDEX(Semaines!$O$2:$O$523,MATCH(JS18&amp;JT18,Semaines!$K$2:$K$523&amp;Semaines!$L$2:$L$523,0)),IF($AE18=2016,INDEX(Semaines!$P$2:$P$523,MATCH(JS18&amp;JT18,Semaines!$K$2:$K$523&amp;Semaines!$L$2:$L$523,0)),IF($AE18=2017,INDEX(Semaines!$Q$2:$Q$523,MATCH(JS18&amp;JT18,Semaines!$K$2:$K$523&amp;Semaines!$L$2:$L$523,0)),IF($AE18=2018,INDEX(Semaines!$R$2:$R$523,MATCH(JS18&amp;JT18,Semaines!$K$2:$K$523&amp;Semaines!$L$2:$L$523,0)),IF($AE18=2019,INDEX(Semaines!$S$2:$S$523,MATCH(JS18&amp;JT18,Semaines!$K$2:$K$523&amp;Semaines!$L$2:$L$523,0)),IF($AE18=2020,INDEX(Semaines!$T$2:$T$523,MATCH(JS18&amp;JT18,Semaines!$K$2:$K$523&amp;Semaines!$L$2:$L$523,0)),IF($AE18=2021,INDEX(Semaines!$U$2:$U$523,MATCH(JS18&amp;JT18,Semaines!$K$2:$K$523&amp;Semaines!$L$2:$L$523,0)),IF($AE18=2022,INDEX(Semaines!$V$2:$V$523,MATCH(JS18&amp;JT18,Semaines!$K$2:$K$523&amp;Semaines!$L$2:$L$523,0))))))))))))))</f>
        <v>91</v>
      </c>
      <c r="JV18" s="119">
        <f t="shared" si="132"/>
        <v>2017</v>
      </c>
    </row>
    <row r="19" spans="1:282" x14ac:dyDescent="0.3">
      <c r="A19" s="61" t="str">
        <f>IF(Import!A9=0,"",Import!A9)</f>
        <v>8</v>
      </c>
      <c r="B19" s="38" t="str">
        <f>IF(Import!D9=0,"",Import!D9)</f>
        <v>8</v>
      </c>
      <c r="C19" s="38" t="str">
        <f>IF(Import!E9=0,"",Import!E9)</f>
        <v/>
      </c>
      <c r="D19" s="44" t="str">
        <f t="shared" si="0"/>
        <v/>
      </c>
      <c r="E19" s="38" t="str">
        <f>IF(Import!I9=0,"",Import!I9)</f>
        <v/>
      </c>
      <c r="F19" s="38" t="str">
        <f>IF(Import!J9="","",Import!J9)</f>
        <v/>
      </c>
      <c r="G19" s="38" t="str">
        <f>IF(Import!K9="","",Import!K9)</f>
        <v/>
      </c>
      <c r="H19" s="45" t="str">
        <f>IF(Import!L9=0,"",Import!L9)</f>
        <v>17</v>
      </c>
      <c r="I19" s="38" t="str">
        <f>IF(Import!N9=0,"",Import!N9)</f>
        <v/>
      </c>
      <c r="J19" s="37"/>
      <c r="K19" s="46">
        <f>IF(Import!O9=0,"",Import!O9)</f>
        <v>42156</v>
      </c>
      <c r="L19" s="46">
        <f>IF(Import!P9=0,"",Import!P9)</f>
        <v>42135</v>
      </c>
      <c r="M19" s="60" t="str">
        <f>IF(L19&lt;&gt;"","Annulé",IF(Import!R9=0,"",Import!R9))</f>
        <v>Annulé</v>
      </c>
      <c r="N19" s="60" t="str">
        <f>IF(L19&lt;&gt;"","Annulé",IF(Import!S9=0,"",Import!S9))</f>
        <v>Annulé</v>
      </c>
      <c r="O19" s="60" t="str">
        <f>IF(N19="Annulé","Annulé",IF(Import!T9=0,"",Import!T9))</f>
        <v>Annulé</v>
      </c>
      <c r="P19" s="46" t="str">
        <f>IF(Import!U9=0,IF($L19&lt;&gt;"","Annulé",IF($K19="","","En attente")),Import!U9)</f>
        <v>Annulé</v>
      </c>
      <c r="Q19" s="46" t="str">
        <f>IF(Import!V9=0,IF($L19&lt;&gt;"","Annulé",IF($K19="","","En attente")),Import!V9)</f>
        <v>Annulé</v>
      </c>
      <c r="R19" s="46" t="str">
        <f>IF(Import!W9=0,IF($L19&lt;&gt;"","Annulé",IF($K19="","","En attente")),Import!W9)</f>
        <v>Annulé</v>
      </c>
      <c r="S19" s="46" t="str">
        <f>IF(Import!X9=0,IF($L19&lt;&gt;"","Annulé",IF($K19="","","En attente")),Import!X9)</f>
        <v>Annulé</v>
      </c>
      <c r="T19" s="46" t="str">
        <f>IF(Import!Y9=0,IF($L19&lt;&gt;"","Annulé",IF($K19="","","En attente")),Import!Y9)</f>
        <v>Annulé</v>
      </c>
      <c r="U19" s="46" t="str">
        <f>IF(Import!Z9=0,IF($L19&lt;&gt;"","Annulé",IF($K19="","","En attente")),Import!Z9)</f>
        <v>Annulé</v>
      </c>
      <c r="V19" s="130" t="str">
        <f>IF(Tableau!V19="","",Tableau!V19)</f>
        <v/>
      </c>
      <c r="W19" s="46" t="str">
        <f>IF($L19&lt;&gt;"","Annulé",IF(Import!AA9=0,IF(K19="","","Pas ouvert"),Import!AA9))</f>
        <v>Annulé</v>
      </c>
      <c r="X19" s="46" t="str">
        <f>IF($L19&lt;&gt;"","Annulé",IF(Import!AB9=0,IF($W19&lt;&gt;"",IF(W19="Pas ouvert","Pas ouvert","En cours"),""),Import!AB9))</f>
        <v>Annulé</v>
      </c>
      <c r="Y19" s="60" t="str">
        <f>IF($L19&lt;&gt;"","Annulé",IF(Import!AC9=0,"",Import!AC9))</f>
        <v>Annulé</v>
      </c>
      <c r="Z19" s="60" t="str">
        <f>IF($L19&lt;&gt;"","Annulé",IF(Import!AD9=0,"",Import!AD9))</f>
        <v>Annulé</v>
      </c>
      <c r="AA19" s="65" t="str">
        <f t="shared" si="90"/>
        <v>Annulé</v>
      </c>
      <c r="AB19" s="129" t="str">
        <f>Tableau!AB19</f>
        <v/>
      </c>
      <c r="AC19" s="62"/>
      <c r="AD19" s="86" t="str">
        <f t="shared" si="121"/>
        <v/>
      </c>
      <c r="AE19" s="85" t="str">
        <f t="shared" si="122"/>
        <v/>
      </c>
      <c r="AF19" s="116" t="str">
        <f>IF(Import!AE9=0,"",Import!AE9)</f>
        <v/>
      </c>
      <c r="AG19" s="114"/>
      <c r="AH19" s="107"/>
      <c r="AJ19" s="118" t="str">
        <f t="shared" si="185"/>
        <v/>
      </c>
      <c r="AK19" s="119" t="str">
        <f t="shared" si="186"/>
        <v/>
      </c>
      <c r="AL19" s="121" t="str">
        <f>IF(OR(Tableau!AL19="",Tableau!AM19=""),"",IF($AE19=2013,INDEX(Semaines!$M$2:$M$523,MATCH(Tableau!AL19&amp;Tableau!AM19,Semaines!$K$2:$K$523&amp;Semaines!$L$2:$L$523,0)),IF($AE19=2014,INDEX(Semaines!$N$2:$N$523,MATCH(Tableau!AL19&amp;Tableau!AM19,Semaines!$K$2:$K$523&amp;Semaines!$L$2:$L$523,0)),IF($AE19=2015,INDEX(Semaines!$O$2:$O$523,MATCH(Tableau!AL19&amp;Tableau!AM19,Semaines!$K$2:$K$523&amp;Semaines!$L$2:$L$523,0)),IF($AE19=2016,INDEX(Semaines!$P$2:$P$523,MATCH(Tableau!AL19&amp;Tableau!AM19,Semaines!$K$2:$K$523&amp;Semaines!$L$2:$L$523,0)),IF($AE19=2017,INDEX(Semaines!$Q$2:$Q$523,MATCH(Tableau!AL19&amp;Tableau!AM19,Semaines!$K$2:$K$523&amp;Semaines!$L$2:$L$523,0)),IF($AE19=2018,INDEX(Semaines!$R$2:$R$523,MATCH(Tableau!AL19&amp;Tableau!AM19,Semaines!$K$2:$K$523&amp;Semaines!$L$2:$L$523,0)),IF($AE19=2019,INDEX(Semaines!$S$2:$S$523,MATCH(Tableau!AL19&amp;Tableau!AM19,Semaines!$K$2:$K$523&amp;Semaines!$L$2:$L$523,0)),IF($AE19=2020,INDEX(Semaines!$T$2:$T$523,MATCH(Tableau!AL19&amp;Tableau!AM19,Semaines!$K$2:$K$523&amp;Semaines!$L$2:$L$523,0)),IF($AE19=2021,INDEX(Semaines!$U$2:$U$523,MATCH(Tableau!AL19&amp;Tableau!AM19,Semaines!$K$2:$K$523&amp;Semaines!$L$2:$L$523,0)),IF($AE19=2022,INDEX(Semaines!$V$2:$V$523,MATCH(Tableau!AL19&amp;Tableau!AM19,Semaines!$K$2:$K$523&amp;Semaines!$L$2:$L$523,0)))))))))))))</f>
        <v/>
      </c>
      <c r="AM19" s="120" t="str">
        <f>IF(Tableau!$AE19="","",IF(Tableau!AM19="","",Tableau!$AE19))</f>
        <v/>
      </c>
      <c r="AN19" s="128" t="str">
        <f>IF(Import!AI9=0,"",Import!AI9)</f>
        <v/>
      </c>
      <c r="AO19" s="118" t="str">
        <f t="shared" si="187"/>
        <v/>
      </c>
      <c r="AP19" s="119" t="str">
        <f t="shared" si="188"/>
        <v/>
      </c>
      <c r="AQ19" s="121" t="str">
        <f>IF(Tableau!AQ19="","",Tableau!AQ19)</f>
        <v/>
      </c>
      <c r="AR19" s="120" t="str">
        <f>IF(Tableau!AR19="","",Tableau!AR19)</f>
        <v/>
      </c>
      <c r="AS19" s="112"/>
      <c r="AT19" s="107"/>
      <c r="AU19" s="99"/>
      <c r="AV19" s="99"/>
      <c r="AW19" s="118" t="str">
        <f t="shared" si="189"/>
        <v/>
      </c>
      <c r="AX19" s="119" t="str">
        <f t="shared" si="123"/>
        <v/>
      </c>
      <c r="AY19" s="121" t="str">
        <f t="array" ref="AY19">IF(OR(Tableau!AY19="",Tableau!AZ19=""),"",IF($AE19=2013,INDEX(Semaines!$M$2:$M$523,MATCH(Tableau!AY19&amp;Tableau!AZ19,Semaines!$K$2:$K$523&amp;Semaines!$L$2:$L$523,0)),IF($AE19=2014,INDEX(Semaines!$N$2:$N$523,MATCH(Tableau!AY19&amp;Tableau!AZ19,Semaines!$K$2:$K$523&amp;Semaines!$L$2:$L$523,0)),IF($AE19=2015,INDEX(Semaines!$O$2:$O$523,MATCH(Tableau!AY19&amp;Tableau!AZ19,Semaines!$K$2:$K$523&amp;Semaines!$L$2:$L$523,0)),IF($AE19=2016,INDEX(Semaines!$P$2:$P$523,MATCH(Tableau!AY19&amp;Tableau!AZ19,Semaines!$K$2:$K$523&amp;Semaines!$L$2:$L$523,0)),IF($AE19=2017,INDEX(Semaines!$Q$2:$Q$523,MATCH(Tableau!AY19&amp;Tableau!AZ19,Semaines!$K$2:$K$523&amp;Semaines!$L$2:$L$523,0)),IF($AE19=2018,INDEX(Semaines!$R$2:$R$523,MATCH(Tableau!AY19&amp;Tableau!AZ19,Semaines!$K$2:$K$523&amp;Semaines!$L$2:$L$523,0)),IF($AE19=2019,INDEX(Semaines!$S$2:$S$523,MATCH(Tableau!AY19&amp;Tableau!AZ19,Semaines!$K$2:$K$523&amp;Semaines!$L$2:$L$523,0)),IF($AE19=2020,INDEX(Semaines!$T$2:$T$523,MATCH(Tableau!AY19&amp;Tableau!AZ19,Semaines!$K$2:$K$523&amp;Semaines!$L$2:$L$523,0)),IF($AE19=2021,INDEX(Semaines!$U$2:$U$523,MATCH(Tableau!AY19&amp;Tableau!AZ19,Semaines!$K$2:$K$523&amp;Semaines!$L$2:$L$523,0)),IF($AE19=2022,INDEX(Semaines!$V$2:$V$523,MATCH(Tableau!AY19&amp;Tableau!AZ19,Semaines!$K$2:$K$523&amp;Semaines!$L$2:$L$523,0)))))))))))))</f>
        <v/>
      </c>
      <c r="AZ19" s="120" t="str">
        <f>IF(Tableau!$AE19="","",IF(Tableau!AZ19="","",Tableau!$AE19))</f>
        <v/>
      </c>
      <c r="BA19" s="118" t="str">
        <f t="shared" si="124"/>
        <v/>
      </c>
      <c r="BB19" s="119" t="str">
        <f t="shared" si="125"/>
        <v/>
      </c>
      <c r="BC19" s="121" t="str">
        <f t="array" ref="BC19">IF(OR(Tableau!BC19="",Tableau!BD19=""),"",IF($AE19=2013,INDEX(Semaines!$M$2:$M$523,MATCH(Tableau!BC19&amp;Tableau!BD19,Semaines!$K$2:$K$523&amp;Semaines!$L$2:$L$523,0)),IF($AE19=2014,INDEX(Semaines!$N$2:$N$523,MATCH(Tableau!BC19&amp;Tableau!BD19,Semaines!$K$2:$K$523&amp;Semaines!$L$2:$L$523,0)),IF($AE19=2015,INDEX(Semaines!$O$2:$O$523,MATCH(Tableau!BC19&amp;Tableau!BD19,Semaines!$K$2:$K$523&amp;Semaines!$L$2:$L$523,0)),IF($AE19=2016,INDEX(Semaines!$P$2:$P$523,MATCH(Tableau!BC19&amp;Tableau!BD19,Semaines!$K$2:$K$523&amp;Semaines!$L$2:$L$523,0)),IF($AE19=2017,INDEX(Semaines!$Q$2:$Q$523,MATCH(Tableau!BC19&amp;Tableau!BD19,Semaines!$K$2:$K$523&amp;Semaines!$L$2:$L$523,0)),IF($AE19=2018,INDEX(Semaines!$R$2:$R$523,MATCH(Tableau!BC19&amp;Tableau!BD19,Semaines!$K$2:$K$523&amp;Semaines!$L$2:$L$523,0)),IF($AE19=2019,INDEX(Semaines!$S$2:$S$523,MATCH(Tableau!BC19&amp;Tableau!BD19,Semaines!$K$2:$K$523&amp;Semaines!$L$2:$L$523,0)),IF($AE19=2020,INDEX(Semaines!$T$2:$T$523,MATCH(Tableau!BC19&amp;Tableau!BD19,Semaines!$K$2:$K$523&amp;Semaines!$L$2:$L$523,0)),IF($AE19=2021,INDEX(Semaines!$U$2:$U$523,MATCH(Tableau!BC19&amp;Tableau!BD19,Semaines!$K$2:$K$523&amp;Semaines!$L$2:$L$523,0)),IF($AE19=2022,INDEX(Semaines!$V$2:$V$523,MATCH(Tableau!BC19&amp;Tableau!BD19,Semaines!$K$2:$K$523&amp;Semaines!$L$2:$L$523,0)))))))))))))</f>
        <v/>
      </c>
      <c r="BD19" s="120" t="str">
        <f>IF(Tableau!$AE19="","",IF(Tableau!BD19="","",Tableau!$AE19))</f>
        <v/>
      </c>
      <c r="BE19" s="118" t="str">
        <f t="shared" si="126"/>
        <v/>
      </c>
      <c r="BF19" s="119" t="str">
        <f t="shared" si="127"/>
        <v/>
      </c>
      <c r="BG19" s="121" t="str">
        <f t="array" ref="BG19">IF(OR(Tableau!BG19="",Tableau!BH19=""),"",IF($AE19=2013,INDEX(Semaines!$M$2:$M$523,MATCH(Tableau!BG19&amp;Tableau!BH19,Semaines!$K$2:$K$523&amp;Semaines!$L$2:$L$523,0)),IF($AE19=2014,INDEX(Semaines!$N$2:$N$523,MATCH(Tableau!BG19&amp;Tableau!BH19,Semaines!$K$2:$K$523&amp;Semaines!$L$2:$L$523,0)),IF($AE19=2015,INDEX(Semaines!$O$2:$O$523,MATCH(Tableau!BG19&amp;Tableau!BH19,Semaines!$K$2:$K$523&amp;Semaines!$L$2:$L$523,0)),IF($AE19=2016,INDEX(Semaines!$P$2:$P$523,MATCH(Tableau!BG19&amp;Tableau!BH19,Semaines!$K$2:$K$523&amp;Semaines!$L$2:$L$523,0)),IF($AE19=2017,INDEX(Semaines!$Q$2:$Q$523,MATCH(Tableau!BG19&amp;Tableau!BH19,Semaines!$K$2:$K$523&amp;Semaines!$L$2:$L$523,0)),IF($AE19=2018,INDEX(Semaines!$R$2:$R$523,MATCH(Tableau!BG19&amp;Tableau!BH19,Semaines!$K$2:$K$523&amp;Semaines!$L$2:$L$523,0)),IF($AE19=2019,INDEX(Semaines!$S$2:$S$523,MATCH(Tableau!BG19&amp;Tableau!BH19,Semaines!$K$2:$K$523&amp;Semaines!$L$2:$L$523,0)),IF($AE19=2020,INDEX(Semaines!$T$2:$T$523,MATCH(Tableau!BG19&amp;Tableau!BH19,Semaines!$K$2:$K$523&amp;Semaines!$L$2:$L$523,0)),IF($AE19=2021,INDEX(Semaines!$U$2:$U$523,MATCH(Tableau!BG19&amp;Tableau!BH19,Semaines!$K$2:$K$523&amp;Semaines!$L$2:$L$523,0)),IF($AE19=2022,INDEX(Semaines!$V$2:$V$523,MATCH(Tableau!BG19&amp;Tableau!BH19,Semaines!$K$2:$K$523&amp;Semaines!$L$2:$L$523,0)))))))))))))</f>
        <v/>
      </c>
      <c r="BH19" s="120" t="str">
        <f>IF(Tableau!$AE19="","",IF(Tableau!BH19="","",Tableau!$AE19))</f>
        <v/>
      </c>
      <c r="BI19" s="130" t="str">
        <f>IF(Import!AM9=0,"",Import!AM9)</f>
        <v/>
      </c>
      <c r="BJ19" s="118" t="str">
        <f t="shared" si="128"/>
        <v/>
      </c>
      <c r="BK19" s="119" t="str">
        <f t="shared" si="129"/>
        <v/>
      </c>
      <c r="BL19" s="121" t="str">
        <f>IF(Tableau!BL19="","",Tableau!BL19)</f>
        <v/>
      </c>
      <c r="BM19" s="120" t="str">
        <f>IF(Tableau!BM19="","",Tableau!BM19)</f>
        <v/>
      </c>
      <c r="BN19" s="118" t="str">
        <f t="shared" si="130"/>
        <v/>
      </c>
      <c r="BO19" s="119" t="str">
        <f t="shared" si="131"/>
        <v/>
      </c>
      <c r="BP19" s="121" t="str">
        <f t="array" ref="BP19">IF(OR(Tableau!BP19="",Tableau!BQ19=""),"",IF($AE19=2013,INDEX(Semaines!$M$2:$M$523,MATCH(Tableau!BP19&amp;Tableau!BQ19,Semaines!$K$2:$K$523&amp;Semaines!$L$2:$L$523,0)),IF($AE19=2014,INDEX(Semaines!$N$2:$N$523,MATCH(Tableau!BP19&amp;Tableau!BQ19,Semaines!$K$2:$K$523&amp;Semaines!$L$2:$L$523,0)),IF($AE19=2015,INDEX(Semaines!$O$2:$O$523,MATCH(Tableau!BP19&amp;Tableau!BQ19,Semaines!$K$2:$K$523&amp;Semaines!$L$2:$L$523,0)),IF($AE19=2016,INDEX(Semaines!$P$2:$P$523,MATCH(Tableau!BP19&amp;Tableau!BQ19,Semaines!$K$2:$K$523&amp;Semaines!$L$2:$L$523,0)),IF($AE19=2017,INDEX(Semaines!$Q$2:$Q$523,MATCH(Tableau!BP19&amp;Tableau!BQ19,Semaines!$K$2:$K$523&amp;Semaines!$L$2:$L$523,0)),IF($AE19=2018,INDEX(Semaines!$R$2:$R$523,MATCH(Tableau!BP19&amp;Tableau!BQ19,Semaines!$K$2:$K$523&amp;Semaines!$L$2:$L$523,0)),IF($AE19=2019,INDEX(Semaines!$S$2:$S$523,MATCH(Tableau!BP19&amp;Tableau!BQ19,Semaines!$K$2:$K$523&amp;Semaines!$L$2:$L$523,0)),IF($AE19=2020,INDEX(Semaines!$T$2:$T$523,MATCH(Tableau!BP19&amp;Tableau!BQ19,Semaines!$K$2:$K$523&amp;Semaines!$L$2:$L$523,0)),IF($AE19=2021,INDEX(Semaines!$U$2:$U$523,MATCH(Tableau!BP19&amp;Tableau!BQ19,Semaines!$K$2:$K$523&amp;Semaines!$L$2:$L$523,0)),IF($AE19=2022,INDEX(Semaines!$V$2:$V$523,MATCH(Tableau!BP19&amp;Tableau!BQ19,Semaines!$K$2:$K$523&amp;Semaines!$L$2:$L$523,0)))))))))))))</f>
        <v/>
      </c>
      <c r="BQ19" s="120" t="str">
        <f>IF(Tableau!$AE19="","",IF(Tableau!BQ19="","",Tableau!$AE19))</f>
        <v/>
      </c>
      <c r="BS19" s="118" t="str">
        <f t="shared" si="190"/>
        <v/>
      </c>
      <c r="BT19" s="119" t="str">
        <f t="shared" si="95"/>
        <v/>
      </c>
      <c r="BU19" s="121" t="str">
        <f t="array" ref="BU19">IF(OR(Tableau!BU19="",Tableau!BV19=""),"",IF($AE19=2013,INDEX(Semaines!$M$2:$M$523,MATCH(Tableau!BU19&amp;Tableau!BV19,Semaines!$K$2:$K$523&amp;Semaines!$L$2:$L$523,0)),IF($AE19=2014,INDEX(Semaines!$N$2:$N$523,MATCH(Tableau!BU19&amp;Tableau!BV19,Semaines!$K$2:$K$523&amp;Semaines!$L$2:$L$523,0)),IF($AE19=2015,INDEX(Semaines!$O$2:$O$523,MATCH(Tableau!BU19&amp;Tableau!BV19,Semaines!$K$2:$K$523&amp;Semaines!$L$2:$L$523,0)),IF($AE19=2016,INDEX(Semaines!$P$2:$P$523,MATCH(Tableau!BU19&amp;Tableau!BV19,Semaines!$K$2:$K$523&amp;Semaines!$L$2:$L$523,0)),IF($AE19=2017,INDEX(Semaines!$Q$2:$Q$523,MATCH(Tableau!BU19&amp;Tableau!BV19,Semaines!$K$2:$K$523&amp;Semaines!$L$2:$L$523,0)),IF($AE19=2018,INDEX(Semaines!$R$2:$R$523,MATCH(Tableau!BU19&amp;Tableau!BV19,Semaines!$K$2:$K$523&amp;Semaines!$L$2:$L$523,0)),IF($AE19=2019,INDEX(Semaines!$S$2:$S$523,MATCH(Tableau!BU19&amp;Tableau!BV19,Semaines!$K$2:$K$523&amp;Semaines!$L$2:$L$523,0)),IF($AE19=2020,INDEX(Semaines!$T$2:$T$523,MATCH(Tableau!BU19&amp;Tableau!BV19,Semaines!$K$2:$K$523&amp;Semaines!$L$2:$L$523,0)),IF($AE19=2021,INDEX(Semaines!$U$2:$U$523,MATCH(Tableau!BU19&amp;Tableau!BV19,Semaines!$K$2:$K$523&amp;Semaines!$L$2:$L$523,0)),IF($AE19=2022,INDEX(Semaines!$V$2:$V$523,MATCH(Tableau!BU19&amp;Tableau!BV19,Semaines!$K$2:$K$523&amp;Semaines!$L$2:$L$523,0)))))))))))))</f>
        <v/>
      </c>
      <c r="BV19" s="120" t="str">
        <f>IF(Tableau!$AE19="","",IF(Tableau!BV19="","",Tableau!$AE19))</f>
        <v/>
      </c>
      <c r="BX19" s="118" t="str">
        <f t="shared" ref="BX19:BX46" si="202">IF(BU19="",IF(BS19="","",BS19+2),BU19+2)</f>
        <v/>
      </c>
      <c r="BY19" s="119" t="str">
        <f t="shared" si="96"/>
        <v/>
      </c>
      <c r="BZ19" s="121" t="str">
        <f t="array" ref="BZ19">IF(OR(Tableau!BZ19="",Tableau!CA19=""),"",IF($AE19=2013,INDEX(Semaines!$M$2:$M$523,MATCH(Tableau!BZ19&amp;Tableau!CA19,Semaines!$K$2:$K$523&amp;Semaines!$L$2:$L$523,0)),IF($AE19=2014,INDEX(Semaines!$N$2:$N$523,MATCH(Tableau!BZ19&amp;Tableau!CA19,Semaines!$K$2:$K$523&amp;Semaines!$L$2:$L$523,0)),IF($AE19=2015,INDEX(Semaines!$O$2:$O$523,MATCH(Tableau!BZ19&amp;Tableau!CA19,Semaines!$K$2:$K$523&amp;Semaines!$L$2:$L$523,0)),IF($AE19=2016,INDEX(Semaines!$P$2:$P$523,MATCH(Tableau!BZ19&amp;Tableau!CA19,Semaines!$K$2:$K$523&amp;Semaines!$L$2:$L$523,0)),IF($AE19=2017,INDEX(Semaines!$Q$2:$Q$523,MATCH(Tableau!BZ19&amp;Tableau!CA19,Semaines!$K$2:$K$523&amp;Semaines!$L$2:$L$523,0)),IF($AE19=2018,INDEX(Semaines!$R$2:$R$523,MATCH(Tableau!BZ19&amp;Tableau!CA19,Semaines!$K$2:$K$523&amp;Semaines!$L$2:$L$523,0)),IF($AE19=2019,INDEX(Semaines!$S$2:$S$523,MATCH(Tableau!BZ19&amp;Tableau!CA19,Semaines!$K$2:$K$523&amp;Semaines!$L$2:$L$523,0)),IF($AE19=2020,INDEX(Semaines!$T$2:$T$523,MATCH(Tableau!BZ19&amp;Tableau!CA19,Semaines!$K$2:$K$523&amp;Semaines!$L$2:$L$523,0)),IF($AE19=2021,INDEX(Semaines!$U$2:$U$523,MATCH(Tableau!BZ19&amp;Tableau!CA19,Semaines!$K$2:$K$523&amp;Semaines!$L$2:$L$523,0)),IF($AE19=2022,INDEX(Semaines!$V$2:$V$523,MATCH(Tableau!BZ19&amp;Tableau!CA19,Semaines!$K$2:$K$523&amp;Semaines!$L$2:$L$523,0)))))))))))))</f>
        <v/>
      </c>
      <c r="CA19" s="120" t="str">
        <f>IF(Tableau!$AE19="","",IF(Tableau!CA19="","",Tableau!$AE19))</f>
        <v/>
      </c>
      <c r="CB19" s="130" t="str">
        <f>IF(Import!AQ9=0,"",Import!AQ9)</f>
        <v/>
      </c>
      <c r="CC19" s="118" t="str">
        <f t="shared" si="191"/>
        <v/>
      </c>
      <c r="CD19" s="119" t="str">
        <f t="shared" si="192"/>
        <v/>
      </c>
      <c r="CE19" s="121" t="str">
        <f>IF(Tableau!CE19="","",Tableau!CE19)</f>
        <v/>
      </c>
      <c r="CF19" s="120" t="str">
        <f>IF(Tableau!CF19="","",Tableau!CF19)</f>
        <v/>
      </c>
      <c r="CG19" s="118" t="str">
        <f t="shared" si="193"/>
        <v/>
      </c>
      <c r="CH19" s="119" t="str">
        <f t="shared" si="97"/>
        <v/>
      </c>
      <c r="CI19" s="121" t="str">
        <f t="array" ref="CI19">IF(OR(Tableau!CI19="",Tableau!CJ19=""),"",IF($AE19=2013,INDEX(Semaines!$M$2:$M$523,MATCH(Tableau!CI19&amp;Tableau!CJ19,Semaines!$K$2:$K$523&amp;Semaines!$L$2:$L$523,0)),IF($AE19=2014,INDEX(Semaines!$N$2:$N$523,MATCH(Tableau!CI19&amp;Tableau!CJ19,Semaines!$K$2:$K$523&amp;Semaines!$L$2:$L$523,0)),IF($AE19=2015,INDEX(Semaines!$O$2:$O$523,MATCH(Tableau!CI19&amp;Tableau!CJ19,Semaines!$K$2:$K$523&amp;Semaines!$L$2:$L$523,0)),IF($AE19=2016,INDEX(Semaines!$P$2:$P$523,MATCH(Tableau!CI19&amp;Tableau!CJ19,Semaines!$K$2:$K$523&amp;Semaines!$L$2:$L$523,0)),IF($AE19=2017,INDEX(Semaines!$Q$2:$Q$523,MATCH(Tableau!CI19&amp;Tableau!CJ19,Semaines!$K$2:$K$523&amp;Semaines!$L$2:$L$523,0)),IF($AE19=2018,INDEX(Semaines!$R$2:$R$523,MATCH(Tableau!CI19&amp;Tableau!CJ19,Semaines!$K$2:$K$523&amp;Semaines!$L$2:$L$523,0)),IF($AE19=2019,INDEX(Semaines!$S$2:$S$523,MATCH(Tableau!CI19&amp;Tableau!CJ19,Semaines!$K$2:$K$523&amp;Semaines!$L$2:$L$523,0)),IF($AE19=2020,INDEX(Semaines!$T$2:$T$523,MATCH(Tableau!CI19&amp;Tableau!CJ19,Semaines!$K$2:$K$523&amp;Semaines!$L$2:$L$523,0)),IF($AE19=2021,INDEX(Semaines!$U$2:$U$523,MATCH(Tableau!CI19&amp;Tableau!CJ19,Semaines!$K$2:$K$523&amp;Semaines!$L$2:$L$523,0)),IF($AE19=2022,INDEX(Semaines!$V$2:$V$523,MATCH(Tableau!CI19&amp;Tableau!CJ19,Semaines!$K$2:$K$523&amp;Semaines!$L$2:$L$523,0)))))))))))))</f>
        <v/>
      </c>
      <c r="CJ19" s="120" t="str">
        <f>IF(Tableau!$AE19="","",IF(Tableau!CJ19="","",Tableau!$AE19))</f>
        <v/>
      </c>
      <c r="CL19" s="118" t="str">
        <f t="shared" si="194"/>
        <v/>
      </c>
      <c r="CM19" s="119" t="str">
        <f t="shared" si="98"/>
        <v/>
      </c>
      <c r="CN19" s="121" t="str">
        <f t="array" ref="CN19">IF(OR(Tableau!CN19="",Tableau!CO19=""),"",IF($AE19=2013,INDEX(Semaines!$M$2:$M$523,MATCH(Tableau!CN19&amp;Tableau!CO19,Semaines!$K$2:$K$523&amp;Semaines!$L$2:$L$523,0)),IF($AE19=2014,INDEX(Semaines!$N$2:$N$523,MATCH(Tableau!CN19&amp;Tableau!CO19,Semaines!$K$2:$K$523&amp;Semaines!$L$2:$L$523,0)),IF($AE19=2015,INDEX(Semaines!$O$2:$O$523,MATCH(Tableau!CN19&amp;Tableau!CO19,Semaines!$K$2:$K$523&amp;Semaines!$L$2:$L$523,0)),IF($AE19=2016,INDEX(Semaines!$P$2:$P$523,MATCH(Tableau!CN19&amp;Tableau!CO19,Semaines!$K$2:$K$523&amp;Semaines!$L$2:$L$523,0)),IF($AE19=2017,INDEX(Semaines!$Q$2:$Q$523,MATCH(Tableau!CN19&amp;Tableau!CO19,Semaines!$K$2:$K$523&amp;Semaines!$L$2:$L$523,0)),IF($AE19=2018,INDEX(Semaines!$R$2:$R$523,MATCH(Tableau!CN19&amp;Tableau!CO19,Semaines!$K$2:$K$523&amp;Semaines!$L$2:$L$523,0)),IF($AE19=2019,INDEX(Semaines!$S$2:$S$523,MATCH(Tableau!CN19&amp;Tableau!CO19,Semaines!$K$2:$K$523&amp;Semaines!$L$2:$L$523,0)),IF($AE19=2020,INDEX(Semaines!$T$2:$T$523,MATCH(Tableau!CN19&amp;Tableau!CO19,Semaines!$K$2:$K$523&amp;Semaines!$L$2:$L$523,0)),IF($AE19=2021,INDEX(Semaines!$U$2:$U$523,MATCH(Tableau!CN19&amp;Tableau!CO19,Semaines!$K$2:$K$523&amp;Semaines!$L$2:$L$523,0)),IF($AE19=2022,INDEX(Semaines!$V$2:$V$523,MATCH(Tableau!CN19&amp;Tableau!CO19,Semaines!$K$2:$K$523&amp;Semaines!$L$2:$L$523,0)))))))))))))</f>
        <v/>
      </c>
      <c r="CO19" s="120" t="str">
        <f>IF(Tableau!$AE19="","",IF(Tableau!CO19="","",Tableau!$AE19))</f>
        <v/>
      </c>
      <c r="CP19" s="118" t="str">
        <f t="shared" ref="CP19:CP46" si="203">IF(CN19="",IF(CL19="","",CL19),CN19)</f>
        <v/>
      </c>
      <c r="CQ19" s="119" t="str">
        <f t="shared" si="99"/>
        <v/>
      </c>
      <c r="CR19" s="121" t="str">
        <f t="array" ref="CR19">IF(OR(Tableau!CR19="",Tableau!CS19=""),"",IF($AE19=2013,INDEX(Semaines!$M$2:$M$523,MATCH(Tableau!CR19&amp;Tableau!CS19,Semaines!$K$2:$K$523&amp;Semaines!$L$2:$L$523,0)),IF($AE19=2014,INDEX(Semaines!$N$2:$N$523,MATCH(Tableau!CR19&amp;Tableau!CS19,Semaines!$K$2:$K$523&amp;Semaines!$L$2:$L$523,0)),IF($AE19=2015,INDEX(Semaines!$O$2:$O$523,MATCH(Tableau!CR19&amp;Tableau!CS19,Semaines!$K$2:$K$523&amp;Semaines!$L$2:$L$523,0)),IF($AE19=2016,INDEX(Semaines!$P$2:$P$523,MATCH(Tableau!CR19&amp;Tableau!CS19,Semaines!$K$2:$K$523&amp;Semaines!$L$2:$L$523,0)),IF($AE19=2017,INDEX(Semaines!$Q$2:$Q$523,MATCH(Tableau!CR19&amp;Tableau!CS19,Semaines!$K$2:$K$523&amp;Semaines!$L$2:$L$523,0)),IF($AE19=2018,INDEX(Semaines!$R$2:$R$523,MATCH(Tableau!CR19&amp;Tableau!CS19,Semaines!$K$2:$K$523&amp;Semaines!$L$2:$L$523,0)),IF($AE19=2019,INDEX(Semaines!$S$2:$S$523,MATCH(Tableau!CR19&amp;Tableau!CS19,Semaines!$K$2:$K$523&amp;Semaines!$L$2:$L$523,0)),IF($AE19=2020,INDEX(Semaines!$T$2:$T$523,MATCH(Tableau!CR19&amp;Tableau!CS19,Semaines!$K$2:$K$523&amp;Semaines!$L$2:$L$523,0)),IF($AE19=2021,INDEX(Semaines!$U$2:$U$523,MATCH(Tableau!CR19&amp;Tableau!CS19,Semaines!$K$2:$K$523&amp;Semaines!$L$2:$L$523,0)),IF($AE19=2022,INDEX(Semaines!$V$2:$V$523,MATCH(Tableau!CR19&amp;Tableau!CS19,Semaines!$K$2:$K$523&amp;Semaines!$L$2:$L$523,0)))))))))))))</f>
        <v/>
      </c>
      <c r="CS19" s="120" t="str">
        <f>IF(Tableau!$AE19="","",IF(Tableau!CS19="","",Tableau!$AE19))</f>
        <v/>
      </c>
      <c r="CU19" s="139" t="str">
        <f t="shared" si="195"/>
        <v/>
      </c>
      <c r="CV19" s="118" t="str">
        <f t="shared" ref="CV19:CV46" si="204">IF(CR19="",IF(CP19="","",CP19),CR19)</f>
        <v/>
      </c>
      <c r="CW19" s="119" t="str">
        <f t="shared" si="25"/>
        <v/>
      </c>
      <c r="CX19" s="121"/>
      <c r="CY19" s="120" t="str">
        <f>IF(Tableau!$AE19="","",IF(Tableau!CX19="","",Tableau!$AE19))</f>
        <v/>
      </c>
      <c r="DA19" s="139" t="str">
        <f t="shared" si="196"/>
        <v/>
      </c>
      <c r="DB19" s="118" t="str">
        <f t="shared" ref="DB19:DB46" si="205">IF(CR19="",IF(CP19="","",CP19),CR19)</f>
        <v/>
      </c>
      <c r="DC19" s="119" t="str">
        <f t="shared" si="28"/>
        <v/>
      </c>
      <c r="DD19" s="121"/>
      <c r="DE19" s="120"/>
      <c r="DF19" s="112"/>
      <c r="DG19" s="107"/>
      <c r="DI19" s="118" t="str">
        <f t="shared" si="197"/>
        <v/>
      </c>
      <c r="DJ19" s="119" t="str">
        <f t="shared" si="30"/>
        <v/>
      </c>
      <c r="DK19" s="121"/>
      <c r="DL19" s="120" t="str">
        <f>IF(Tableau!$AE19="","",IF(Tableau!DJ19="","",Tableau!$AE19))</f>
        <v/>
      </c>
      <c r="DN19" s="118" t="str">
        <f t="shared" si="198"/>
        <v/>
      </c>
      <c r="DO19" s="119" t="str">
        <f t="shared" si="32"/>
        <v/>
      </c>
      <c r="DP19" s="121" t="str">
        <f t="array" ref="DP19">IF(OR(Tableau!DN19="",Tableau!DO19=""),"",IF($AE19=2013,INDEX(Semaines!$M$2:$M$523,MATCH(Tableau!DN19&amp;Tableau!DO19,Semaines!$K$2:$K$523&amp;Semaines!$L$2:$L$523,0)),IF($AE19=2014,INDEX(Semaines!$N$2:$N$523,MATCH(Tableau!DN19&amp;Tableau!DO19,Semaines!$K$2:$K$523&amp;Semaines!$L$2:$L$523,0)),IF($AE19=2015,INDEX(Semaines!$O$2:$O$523,MATCH(Tableau!DN19&amp;Tableau!DO19,Semaines!$K$2:$K$523&amp;Semaines!$L$2:$L$523,0)),IF($AE19=2016,INDEX(Semaines!$P$2:$P$523,MATCH(Tableau!DN19&amp;Tableau!DO19,Semaines!$K$2:$K$523&amp;Semaines!$L$2:$L$523,0)),IF($AE19=2017,INDEX(Semaines!$Q$2:$Q$523,MATCH(Tableau!DN19&amp;Tableau!DO19,Semaines!$K$2:$K$523&amp;Semaines!$L$2:$L$523,0)),IF($AE19=2018,INDEX(Semaines!$R$2:$R$523,MATCH(Tableau!DN19&amp;Tableau!DO19,Semaines!$K$2:$K$523&amp;Semaines!$L$2:$L$523,0)),IF($AE19=2019,INDEX(Semaines!$S$2:$S$523,MATCH(Tableau!DN19&amp;Tableau!DO19,Semaines!$K$2:$K$523&amp;Semaines!$L$2:$L$523,0)),IF($AE19=2020,INDEX(Semaines!$T$2:$T$523,MATCH(Tableau!DN19&amp;Tableau!DO19,Semaines!$K$2:$K$523&amp;Semaines!$L$2:$L$523,0)),IF($AE19=2021,INDEX(Semaines!$U$2:$U$523,MATCH(Tableau!DN19&amp;Tableau!DO19,Semaines!$K$2:$K$523&amp;Semaines!$L$2:$L$523,0)),IF($AE19=2022,INDEX(Semaines!$V$2:$V$523,MATCH(Tableau!DN19&amp;Tableau!DO19,Semaines!$K$2:$K$523&amp;Semaines!$L$2:$L$523,0)))))))))))))</f>
        <v/>
      </c>
      <c r="DQ19" s="120" t="str">
        <f>IF(Tableau!$AE19="","",IF(Tableau!DO19="","",Tableau!$AE19))</f>
        <v/>
      </c>
      <c r="DR19" s="99"/>
      <c r="DS19" s="107"/>
      <c r="DT19" s="137"/>
      <c r="DU19" s="118" t="str">
        <f t="shared" si="199"/>
        <v/>
      </c>
      <c r="DV19" s="119" t="str">
        <f t="shared" si="100"/>
        <v/>
      </c>
      <c r="DW19" s="121" t="str">
        <f t="array" ref="DW19">IF(OR(Tableau!DU19="",Tableau!DV19=""),"",IF($AE19=2013,INDEX(Semaines!$M$2:$M$523,MATCH(Tableau!DU19&amp;Tableau!DV19,Semaines!$K$2:$K$523&amp;Semaines!$L$2:$L$523,0)),IF($AE19=2014,INDEX(Semaines!$N$2:$N$523,MATCH(Tableau!DU19&amp;Tableau!DV19,Semaines!$K$2:$K$523&amp;Semaines!$L$2:$L$523,0)),IF($AE19=2015,INDEX(Semaines!$O$2:$O$523,MATCH(Tableau!DU19&amp;Tableau!DV19,Semaines!$K$2:$K$523&amp;Semaines!$L$2:$L$523,0)),IF($AE19=2016,INDEX(Semaines!$P$2:$P$523,MATCH(Tableau!DU19&amp;Tableau!DV19,Semaines!$K$2:$K$523&amp;Semaines!$L$2:$L$523,0)),IF($AE19=2017,INDEX(Semaines!$Q$2:$Q$523,MATCH(Tableau!DU19&amp;Tableau!DV19,Semaines!$K$2:$K$523&amp;Semaines!$L$2:$L$523,0)),IF($AE19=2018,INDEX(Semaines!$R$2:$R$523,MATCH(Tableau!DU19&amp;Tableau!DV19,Semaines!$K$2:$K$523&amp;Semaines!$L$2:$L$523,0)),IF($AE19=2019,INDEX(Semaines!$S$2:$S$523,MATCH(Tableau!DU19&amp;Tableau!DV19,Semaines!$K$2:$K$523&amp;Semaines!$L$2:$L$523,0)),IF($AE19=2020,INDEX(Semaines!$T$2:$T$523,MATCH(Tableau!DU19&amp;Tableau!DV19,Semaines!$K$2:$K$523&amp;Semaines!$L$2:$L$523,0)),IF($AE19=2021,INDEX(Semaines!$U$2:$U$523,MATCH(Tableau!DU19&amp;Tableau!DV19,Semaines!$K$2:$K$523&amp;Semaines!$L$2:$L$523,0)),IF($AE19=2022,INDEX(Semaines!$V$2:$V$523,MATCH(Tableau!DU19&amp;Tableau!DV19,Semaines!$K$2:$K$523&amp;Semaines!$L$2:$L$523,0)))))))))))))</f>
        <v/>
      </c>
      <c r="DX19" s="120" t="str">
        <f>IF(Tableau!$AE19="","",IF(Tableau!DV19="","",Tableau!$AE19))</f>
        <v/>
      </c>
      <c r="DY19" s="118" t="str">
        <f t="shared" ref="DY19:DY31" si="206">IF(DW19="",IF(DU19="","",DU19+1),DW19+1)</f>
        <v/>
      </c>
      <c r="DZ19" s="119" t="str">
        <f t="shared" si="101"/>
        <v/>
      </c>
      <c r="EA19" s="121" t="str">
        <f t="array" ref="EA19">IF(OR(Tableau!DY19="",Tableau!DZ19=""),"",IF($AE19=2013,INDEX(Semaines!$M$2:$M$523,MATCH(Tableau!DY19&amp;Tableau!DZ19,Semaines!$K$2:$K$523&amp;Semaines!$L$2:$L$523,0)),IF($AE19=2014,INDEX(Semaines!$N$2:$N$523,MATCH(Tableau!DY19&amp;Tableau!DZ19,Semaines!$K$2:$K$523&amp;Semaines!$L$2:$L$523,0)),IF($AE19=2015,INDEX(Semaines!$O$2:$O$523,MATCH(Tableau!DY19&amp;Tableau!DZ19,Semaines!$K$2:$K$523&amp;Semaines!$L$2:$L$523,0)),IF($AE19=2016,INDEX(Semaines!$P$2:$P$523,MATCH(Tableau!DY19&amp;Tableau!DZ19,Semaines!$K$2:$K$523&amp;Semaines!$L$2:$L$523,0)),IF($AE19=2017,INDEX(Semaines!$Q$2:$Q$523,MATCH(Tableau!DY19&amp;Tableau!DZ19,Semaines!$K$2:$K$523&amp;Semaines!$L$2:$L$523,0)),IF($AE19=2018,INDEX(Semaines!$R$2:$R$523,MATCH(Tableau!DY19&amp;Tableau!DZ19,Semaines!$K$2:$K$523&amp;Semaines!$L$2:$L$523,0)),IF($AE19=2019,INDEX(Semaines!$S$2:$S$523,MATCH(Tableau!DY19&amp;Tableau!DZ19,Semaines!$K$2:$K$523&amp;Semaines!$L$2:$L$523,0)),IF($AE19=2020,INDEX(Semaines!$T$2:$T$523,MATCH(Tableau!DY19&amp;Tableau!DZ19,Semaines!$K$2:$K$523&amp;Semaines!$L$2:$L$523,0)),IF($AE19=2021,INDEX(Semaines!$U$2:$U$523,MATCH(Tableau!DY19&amp;Tableau!DZ19,Semaines!$K$2:$K$523&amp;Semaines!$L$2:$L$523,0)),IF($AE19=2022,INDEX(Semaines!$V$2:$V$523,MATCH(Tableau!DY19&amp;Tableau!DZ19,Semaines!$K$2:$K$523&amp;Semaines!$L$2:$L$523,0)))))))))))))</f>
        <v/>
      </c>
      <c r="EB19" s="120" t="str">
        <f>IF(Tableau!$AE19="","",IF(Tableau!DZ19="","",Tableau!$AE19))</f>
        <v/>
      </c>
      <c r="EC19" s="118" t="str">
        <f t="shared" ref="EC19:EC31" si="207">IF(DW19="",IF(DU19="","",DU19+1),DW19+1)</f>
        <v/>
      </c>
      <c r="ED19" s="119" t="str">
        <f t="shared" si="102"/>
        <v/>
      </c>
      <c r="EE19" s="121" t="str">
        <f t="array" ref="EE19">IF(OR(Tableau!EC19="",Tableau!ED19=""),"",IF($AE19=2013,INDEX(Semaines!$M$2:$M$523,MATCH(Tableau!EC19&amp;Tableau!ED19,Semaines!$K$2:$K$523&amp;Semaines!$L$2:$L$523,0)),IF($AE19=2014,INDEX(Semaines!$N$2:$N$523,MATCH(Tableau!EC19&amp;Tableau!ED19,Semaines!$K$2:$K$523&amp;Semaines!$L$2:$L$523,0)),IF($AE19=2015,INDEX(Semaines!$O$2:$O$523,MATCH(Tableau!EC19&amp;Tableau!ED19,Semaines!$K$2:$K$523&amp;Semaines!$L$2:$L$523,0)),IF($AE19=2016,INDEX(Semaines!$P$2:$P$523,MATCH(Tableau!EC19&amp;Tableau!ED19,Semaines!$K$2:$K$523&amp;Semaines!$L$2:$L$523,0)),IF($AE19=2017,INDEX(Semaines!$Q$2:$Q$523,MATCH(Tableau!EC19&amp;Tableau!ED19,Semaines!$K$2:$K$523&amp;Semaines!$L$2:$L$523,0)),IF($AE19=2018,INDEX(Semaines!$R$2:$R$523,MATCH(Tableau!EC19&amp;Tableau!ED19,Semaines!$K$2:$K$523&amp;Semaines!$L$2:$L$523,0)),IF($AE19=2019,INDEX(Semaines!$S$2:$S$523,MATCH(Tableau!EC19&amp;Tableau!ED19,Semaines!$K$2:$K$523&amp;Semaines!$L$2:$L$523,0)),IF($AE19=2020,INDEX(Semaines!$T$2:$T$523,MATCH(Tableau!EC19&amp;Tableau!ED19,Semaines!$K$2:$K$523&amp;Semaines!$L$2:$L$523,0)),IF($AE19=2021,INDEX(Semaines!$U$2:$U$523,MATCH(Tableau!EC19&amp;Tableau!ED19,Semaines!$K$2:$K$523&amp;Semaines!$L$2:$L$523,0)),IF($AE19=2022,INDEX(Semaines!$V$2:$V$523,MATCH(Tableau!EC19&amp;Tableau!ED19,Semaines!$K$2:$K$523&amp;Semaines!$L$2:$L$523,0)))))))))))))</f>
        <v/>
      </c>
      <c r="EF19" s="120" t="str">
        <f>IF(Tableau!$AE19="","",IF(Tableau!ED19="","",Tableau!$AE19))</f>
        <v/>
      </c>
      <c r="EG19" s="118" t="str">
        <f t="shared" ref="EG19:EG31" si="208">IF(DW19="",IF(DU19="","",DU19+1),DW19+1)</f>
        <v/>
      </c>
      <c r="EH19" s="119" t="str">
        <f t="shared" si="103"/>
        <v/>
      </c>
      <c r="EI19" s="121" t="str">
        <f t="array" ref="EI19">IF(OR(Tableau!EG19="",Tableau!EH19=""),"",IF($AE19=2013,INDEX(Semaines!$M$2:$M$523,MATCH(Tableau!EG19&amp;Tableau!EH19,Semaines!$K$2:$K$523&amp;Semaines!$L$2:$L$523,0)),IF($AE19=2014,INDEX(Semaines!$N$2:$N$523,MATCH(Tableau!EG19&amp;Tableau!EH19,Semaines!$K$2:$K$523&amp;Semaines!$L$2:$L$523,0)),IF($AE19=2015,INDEX(Semaines!$O$2:$O$523,MATCH(Tableau!EG19&amp;Tableau!EH19,Semaines!$K$2:$K$523&amp;Semaines!$L$2:$L$523,0)),IF($AE19=2016,INDEX(Semaines!$P$2:$P$523,MATCH(Tableau!EG19&amp;Tableau!EH19,Semaines!$K$2:$K$523&amp;Semaines!$L$2:$L$523,0)),IF($AE19=2017,INDEX(Semaines!$Q$2:$Q$523,MATCH(Tableau!EG19&amp;Tableau!EH19,Semaines!$K$2:$K$523&amp;Semaines!$L$2:$L$523,0)),IF($AE19=2018,INDEX(Semaines!$R$2:$R$523,MATCH(Tableau!EG19&amp;Tableau!EH19,Semaines!$K$2:$K$523&amp;Semaines!$L$2:$L$523,0)),IF($AE19=2019,INDEX(Semaines!$S$2:$S$523,MATCH(Tableau!EG19&amp;Tableau!EH19,Semaines!$K$2:$K$523&amp;Semaines!$L$2:$L$523,0)),IF($AE19=2020,INDEX(Semaines!$T$2:$T$523,MATCH(Tableau!EG19&amp;Tableau!EH19,Semaines!$K$2:$K$523&amp;Semaines!$L$2:$L$523,0)),IF($AE19=2021,INDEX(Semaines!$U$2:$U$523,MATCH(Tableau!EG19&amp;Tableau!EH19,Semaines!$K$2:$K$523&amp;Semaines!$L$2:$L$523,0)),IF($AE19=2022,INDEX(Semaines!$V$2:$V$523,MATCH(Tableau!EG19&amp;Tableau!EH19,Semaines!$K$2:$K$523&amp;Semaines!$L$2:$L$523,0)))))))))))))</f>
        <v/>
      </c>
      <c r="EJ19" s="120" t="str">
        <f>IF(Tableau!$AE19="","",IF(Tableau!EH19="","",Tableau!$AE19))</f>
        <v/>
      </c>
      <c r="EK19" s="130" t="str">
        <f>IF(Import!AU9=0,"",Import!AU9)</f>
        <v/>
      </c>
      <c r="EL19" s="118" t="str">
        <f t="shared" si="200"/>
        <v/>
      </c>
      <c r="EM19" s="119" t="str">
        <f t="shared" si="201"/>
        <v/>
      </c>
      <c r="EN19" s="121" t="str">
        <f>IF(Tableau!EL19="","",Tableau!EL19)</f>
        <v/>
      </c>
      <c r="EO19" s="120" t="str">
        <f>IF(Tableau!EM19="","",Tableau!EM19)</f>
        <v/>
      </c>
      <c r="EP19" s="112"/>
      <c r="EQ19" s="107"/>
      <c r="ES19" s="118" t="str">
        <f t="shared" ref="ES19:ES31" si="209">IF(EI19="",IF(EG19="","",EG19+1),EI19+1)</f>
        <v/>
      </c>
      <c r="ET19" s="119" t="str">
        <f t="shared" si="104"/>
        <v/>
      </c>
      <c r="EU19" s="121" t="str">
        <f t="array" ref="EU19">IF(OR(Tableau!ES19="",Tableau!ET19=""),"",IF($AE19=2013,INDEX(Semaines!$M$2:$M$523,MATCH(Tableau!ES19&amp;Tableau!ET19,Semaines!$K$2:$K$523&amp;Semaines!$L$2:$L$523,0)),IF($AE19=2014,INDEX(Semaines!$N$2:$N$523,MATCH(Tableau!ES19&amp;Tableau!ET19,Semaines!$K$2:$K$523&amp;Semaines!$L$2:$L$523,0)),IF($AE19=2015,INDEX(Semaines!$O$2:$O$523,MATCH(Tableau!ES19&amp;Tableau!ET19,Semaines!$K$2:$K$523&amp;Semaines!$L$2:$L$523,0)),IF($AE19=2016,INDEX(Semaines!$P$2:$P$523,MATCH(Tableau!ES19&amp;Tableau!ET19,Semaines!$K$2:$K$523&amp;Semaines!$L$2:$L$523,0)),IF($AE19=2017,INDEX(Semaines!$Q$2:$Q$523,MATCH(Tableau!ES19&amp;Tableau!ET19,Semaines!$K$2:$K$523&amp;Semaines!$L$2:$L$523,0)),IF($AE19=2018,INDEX(Semaines!$R$2:$R$523,MATCH(Tableau!ES19&amp;Tableau!ET19,Semaines!$K$2:$K$523&amp;Semaines!$L$2:$L$523,0)),IF($AE19=2019,INDEX(Semaines!$S$2:$S$523,MATCH(Tableau!ES19&amp;Tableau!ET19,Semaines!$K$2:$K$523&amp;Semaines!$L$2:$L$523,0)),IF($AE19=2020,INDEX(Semaines!$T$2:$T$523,MATCH(Tableau!ES19&amp;Tableau!ET19,Semaines!$K$2:$K$523&amp;Semaines!$L$2:$L$523,0)),IF($AE19=2021,INDEX(Semaines!$U$2:$U$523,MATCH(Tableau!ES19&amp;Tableau!ET19,Semaines!$K$2:$K$523&amp;Semaines!$L$2:$L$523,0)),IF($AE19=2022,INDEX(Semaines!$V$2:$V$523,MATCH(Tableau!ES19&amp;Tableau!ET19,Semaines!$K$2:$K$523&amp;Semaines!$L$2:$L$523,0)))))))))))))</f>
        <v/>
      </c>
      <c r="EV19" s="120" t="str">
        <f>IF(Tableau!$AE19="","",IF(Tableau!ET19="","",Tableau!$AE19))</f>
        <v/>
      </c>
      <c r="EW19" s="118" t="str">
        <f t="shared" ref="EW19:EW31" si="210">IF(FD19="",IF(FB19="","",FB19),FD19)</f>
        <v/>
      </c>
      <c r="EX19" s="119" t="str">
        <f t="shared" si="105"/>
        <v/>
      </c>
      <c r="EY19" s="121" t="str">
        <f t="array" ref="EY19">IF(OR(Tableau!EW19="",Tableau!EX19=""),"",IF($AE19=2013,INDEX(Semaines!$M$2:$M$523,MATCH(Tableau!EW19&amp;Tableau!EX19,Semaines!$K$2:$K$523&amp;Semaines!$L$2:$L$523,0)),IF($AE19=2014,INDEX(Semaines!$N$2:$N$523,MATCH(Tableau!EW19&amp;Tableau!EX19,Semaines!$K$2:$K$523&amp;Semaines!$L$2:$L$523,0)),IF($AE19=2015,INDEX(Semaines!$O$2:$O$523,MATCH(Tableau!EW19&amp;Tableau!EX19,Semaines!$K$2:$K$523&amp;Semaines!$L$2:$L$523,0)),IF($AE19=2016,INDEX(Semaines!$P$2:$P$523,MATCH(Tableau!EW19&amp;Tableau!EX19,Semaines!$K$2:$K$523&amp;Semaines!$L$2:$L$523,0)),IF($AE19=2017,INDEX(Semaines!$Q$2:$Q$523,MATCH(Tableau!EW19&amp;Tableau!EX19,Semaines!$K$2:$K$523&amp;Semaines!$L$2:$L$523,0)),IF($AE19=2018,INDEX(Semaines!$R$2:$R$523,MATCH(Tableau!EW19&amp;Tableau!EX19,Semaines!$K$2:$K$523&amp;Semaines!$L$2:$L$523,0)),IF($AE19=2019,INDEX(Semaines!$S$2:$S$523,MATCH(Tableau!EW19&amp;Tableau!EX19,Semaines!$K$2:$K$523&amp;Semaines!$L$2:$L$523,0)),IF($AE19=2020,INDEX(Semaines!$T$2:$T$523,MATCH(Tableau!EW19&amp;Tableau!EX19,Semaines!$K$2:$K$523&amp;Semaines!$L$2:$L$523,0)),IF($AE19=2021,INDEX(Semaines!$U$2:$U$523,MATCH(Tableau!EW19&amp;Tableau!EX19,Semaines!$K$2:$K$523&amp;Semaines!$L$2:$L$523,0)),IF($AE19=2022,INDEX(Semaines!$V$2:$V$523,MATCH(Tableau!EW19&amp;Tableau!EX19,Semaines!$K$2:$K$523&amp;Semaines!$L$2:$L$523,0)))))))))))))</f>
        <v/>
      </c>
      <c r="EZ19" s="120" t="str">
        <f>IF(Tableau!$AE19="","",IF(Tableau!EX19="","",Tableau!$AE19))</f>
        <v/>
      </c>
      <c r="FB19" s="118" t="str">
        <f t="shared" ref="FB19:FB31" si="211">IF(EU19="",IF(ES19="","",ES19+1),EU19+1)</f>
        <v/>
      </c>
      <c r="FC19" s="119" t="str">
        <f t="shared" si="106"/>
        <v/>
      </c>
      <c r="FD19" s="121" t="str">
        <f t="array" ref="FD19">IF(OR(Tableau!FB19="",Tableau!FC19=""),"",IF($AE19=2013,INDEX(Semaines!$M$2:$M$523,MATCH(Tableau!FB19&amp;Tableau!FC19,Semaines!$K$2:$K$523&amp;Semaines!$L$2:$L$523,0)),IF($AE19=2014,INDEX(Semaines!$N$2:$N$523,MATCH(Tableau!FB19&amp;Tableau!FC19,Semaines!$K$2:$K$523&amp;Semaines!$L$2:$L$523,0)),IF($AE19=2015,INDEX(Semaines!$O$2:$O$523,MATCH(Tableau!FB19&amp;Tableau!FC19,Semaines!$K$2:$K$523&amp;Semaines!$L$2:$L$523,0)),IF($AE19=2016,INDEX(Semaines!$P$2:$P$523,MATCH(Tableau!FB19&amp;Tableau!FC19,Semaines!$K$2:$K$523&amp;Semaines!$L$2:$L$523,0)),IF($AE19=2017,INDEX(Semaines!$Q$2:$Q$523,MATCH(Tableau!FB19&amp;Tableau!FC19,Semaines!$K$2:$K$523&amp;Semaines!$L$2:$L$523,0)),IF($AE19=2018,INDEX(Semaines!$R$2:$R$523,MATCH(Tableau!FB19&amp;Tableau!FC19,Semaines!$K$2:$K$523&amp;Semaines!$L$2:$L$523,0)),IF($AE19=2019,INDEX(Semaines!$S$2:$S$523,MATCH(Tableau!FB19&amp;Tableau!FC19,Semaines!$K$2:$K$523&amp;Semaines!$L$2:$L$523,0)),IF($AE19=2020,INDEX(Semaines!$T$2:$T$523,MATCH(Tableau!FB19&amp;Tableau!FC19,Semaines!$K$2:$K$523&amp;Semaines!$L$2:$L$523,0)),IF($AE19=2021,INDEX(Semaines!$U$2:$U$523,MATCH(Tableau!FB19&amp;Tableau!FC19,Semaines!$K$2:$K$523&amp;Semaines!$L$2:$L$523,0)),IF($AE19=2022,INDEX(Semaines!$V$2:$V$523,MATCH(Tableau!FB19&amp;Tableau!FC19,Semaines!$K$2:$K$523&amp;Semaines!$L$2:$L$523,0)))))))))))))</f>
        <v/>
      </c>
      <c r="FE19" s="120" t="str">
        <f>IF(Tableau!$AE19="","",IF(Tableau!FC19="","",Tableau!$AE19))</f>
        <v/>
      </c>
      <c r="FF19" s="112"/>
      <c r="FG19" s="107"/>
      <c r="FH19" s="118" t="str">
        <f t="shared" ref="FH19:FH31" si="212">IF(FD19="",IF(FB19="","",FB19+1),FD19+1)</f>
        <v/>
      </c>
      <c r="FI19" s="119" t="str">
        <f t="shared" si="107"/>
        <v/>
      </c>
      <c r="FJ19" s="121" t="str">
        <f t="array" ref="FJ19">IF(OR(Tableau!FH19="",Tableau!FI19=""),"",IF($AE19=2013,INDEX(Semaines!$M$2:$M$523,MATCH(Tableau!FH19&amp;Tableau!FI19,Semaines!$K$2:$K$523&amp;Semaines!$L$2:$L$523,0)),IF($AE19=2014,INDEX(Semaines!$N$2:$N$523,MATCH(Tableau!FH19&amp;Tableau!FI19,Semaines!$K$2:$K$523&amp;Semaines!$L$2:$L$523,0)),IF($AE19=2015,INDEX(Semaines!$O$2:$O$523,MATCH(Tableau!FH19&amp;Tableau!FI19,Semaines!$K$2:$K$523&amp;Semaines!$L$2:$L$523,0)),IF($AE19=2016,INDEX(Semaines!$P$2:$P$523,MATCH(Tableau!FH19&amp;Tableau!FI19,Semaines!$K$2:$K$523&amp;Semaines!$L$2:$L$523,0)),IF($AE19=2017,INDEX(Semaines!$Q$2:$Q$523,MATCH(Tableau!FH19&amp;Tableau!FI19,Semaines!$K$2:$K$523&amp;Semaines!$L$2:$L$523,0)),IF($AE19=2018,INDEX(Semaines!$R$2:$R$523,MATCH(Tableau!FH19&amp;Tableau!FI19,Semaines!$K$2:$K$523&amp;Semaines!$L$2:$L$523,0)),IF($AE19=2019,INDEX(Semaines!$S$2:$S$523,MATCH(Tableau!FH19&amp;Tableau!FI19,Semaines!$K$2:$K$523&amp;Semaines!$L$2:$L$523,0)),IF($AE19=2020,INDEX(Semaines!$T$2:$T$523,MATCH(Tableau!FH19&amp;Tableau!FI19,Semaines!$K$2:$K$523&amp;Semaines!$L$2:$L$523,0)),IF($AE19=2021,INDEX(Semaines!$U$2:$U$523,MATCH(Tableau!FH19&amp;Tableau!FI19,Semaines!$K$2:$K$523&amp;Semaines!$L$2:$L$523,0)),IF($AE19=2022,INDEX(Semaines!$V$2:$V$523,MATCH(Tableau!FH19&amp;Tableau!FI19,Semaines!$K$2:$K$523&amp;Semaines!$L$2:$L$523,0)))))))))))))</f>
        <v/>
      </c>
      <c r="FK19" s="120" t="str">
        <f>IF(Tableau!$AE19="","",IF(Tableau!FI19="","",Tableau!$AE19))</f>
        <v/>
      </c>
      <c r="FM19" s="118" t="str">
        <f t="shared" ref="FM19:FM31" si="213">IF(FD19="",IF(FB19="","",FB19+1),FD19+1)</f>
        <v/>
      </c>
      <c r="FN19" s="119" t="str">
        <f t="shared" si="108"/>
        <v/>
      </c>
      <c r="FO19" s="121" t="str">
        <f t="array" ref="FO19">IF(OR(Tableau!FM19="",Tableau!FN19=""),"",IF($AE19=2013,INDEX(Semaines!$M$2:$M$523,MATCH(Tableau!FM19&amp;Tableau!FN19,Semaines!$K$2:$K$523&amp;Semaines!$L$2:$L$523,0)),IF($AE19=2014,INDEX(Semaines!$N$2:$N$523,MATCH(Tableau!FM19&amp;Tableau!FN19,Semaines!$K$2:$K$523&amp;Semaines!$L$2:$L$523,0)),IF($AE19=2015,INDEX(Semaines!$O$2:$O$523,MATCH(Tableau!FM19&amp;Tableau!FN19,Semaines!$K$2:$K$523&amp;Semaines!$L$2:$L$523,0)),IF($AE19=2016,INDEX(Semaines!$P$2:$P$523,MATCH(Tableau!FM19&amp;Tableau!FN19,Semaines!$K$2:$K$523&amp;Semaines!$L$2:$L$523,0)),IF($AE19=2017,INDEX(Semaines!$Q$2:$Q$523,MATCH(Tableau!FM19&amp;Tableau!FN19,Semaines!$K$2:$K$523&amp;Semaines!$L$2:$L$523,0)),IF($AE19=2018,INDEX(Semaines!$R$2:$R$523,MATCH(Tableau!FM19&amp;Tableau!FN19,Semaines!$K$2:$K$523&amp;Semaines!$L$2:$L$523,0)),IF($AE19=2019,INDEX(Semaines!$S$2:$S$523,MATCH(Tableau!FM19&amp;Tableau!FN19,Semaines!$K$2:$K$523&amp;Semaines!$L$2:$L$523,0)),IF($AE19=2020,INDEX(Semaines!$T$2:$T$523,MATCH(Tableau!FM19&amp;Tableau!FN19,Semaines!$K$2:$K$523&amp;Semaines!$L$2:$L$523,0)),IF($AE19=2021,INDEX(Semaines!$U$2:$U$523,MATCH(Tableau!FM19&amp;Tableau!FN19,Semaines!$K$2:$K$523&amp;Semaines!$L$2:$L$523,0)),IF($AE19=2022,INDEX(Semaines!$V$2:$V$523,MATCH(Tableau!FM19&amp;Tableau!FN19,Semaines!$K$2:$K$523&amp;Semaines!$L$2:$L$523,0)))))))))))))</f>
        <v/>
      </c>
      <c r="FP19" s="120" t="str">
        <f>IF(Tableau!$AE19="","",IF(Tableau!FN19="","",Tableau!$AE19))</f>
        <v/>
      </c>
      <c r="FQ19" s="118" t="str">
        <f t="shared" ref="FQ19:FQ31" si="214">IF(FO19="",IF(FM19="","",FM19+1),FO19+1)</f>
        <v/>
      </c>
      <c r="FR19" s="119" t="str">
        <f t="shared" si="109"/>
        <v/>
      </c>
      <c r="FS19" s="121" t="str">
        <f t="array" ref="FS19">IF(OR(Tableau!FQ19="",Tableau!FR19=""),"",IF($AE19=2013,INDEX(Semaines!$M$2:$M$523,MATCH(Tableau!FQ19&amp;Tableau!FR19,Semaines!$K$2:$K$523&amp;Semaines!$L$2:$L$523,0)),IF($AE19=2014,INDEX(Semaines!$N$2:$N$523,MATCH(Tableau!FQ19&amp;Tableau!FR19,Semaines!$K$2:$K$523&amp;Semaines!$L$2:$L$523,0)),IF($AE19=2015,INDEX(Semaines!$O$2:$O$523,MATCH(Tableau!FQ19&amp;Tableau!FR19,Semaines!$K$2:$K$523&amp;Semaines!$L$2:$L$523,0)),IF($AE19=2016,INDEX(Semaines!$P$2:$P$523,MATCH(Tableau!FQ19&amp;Tableau!FR19,Semaines!$K$2:$K$523&amp;Semaines!$L$2:$L$523,0)),IF($AE19=2017,INDEX(Semaines!$Q$2:$Q$523,MATCH(Tableau!FQ19&amp;Tableau!FR19,Semaines!$K$2:$K$523&amp;Semaines!$L$2:$L$523,0)),IF($AE19=2018,INDEX(Semaines!$R$2:$R$523,MATCH(Tableau!FQ19&amp;Tableau!FR19,Semaines!$K$2:$K$523&amp;Semaines!$L$2:$L$523,0)),IF($AE19=2019,INDEX(Semaines!$S$2:$S$523,MATCH(Tableau!FQ19&amp;Tableau!FR19,Semaines!$K$2:$K$523&amp;Semaines!$L$2:$L$523,0)),IF($AE19=2020,INDEX(Semaines!$T$2:$T$523,MATCH(Tableau!FQ19&amp;Tableau!FR19,Semaines!$K$2:$K$523&amp;Semaines!$L$2:$L$523,0)),IF($AE19=2021,INDEX(Semaines!$U$2:$U$523,MATCH(Tableau!FQ19&amp;Tableau!FR19,Semaines!$K$2:$K$523&amp;Semaines!$L$2:$L$523,0)),IF($AE19=2022,INDEX(Semaines!$V$2:$V$523,MATCH(Tableau!FQ19&amp;Tableau!FR19,Semaines!$K$2:$K$523&amp;Semaines!$L$2:$L$523,0)))))))))))))</f>
        <v/>
      </c>
      <c r="FT19" s="120" t="str">
        <f>IF(Tableau!$AE19="","",IF(Tableau!FR19="","",Tableau!$AE19))</f>
        <v/>
      </c>
      <c r="FU19" s="121" t="str">
        <f t="array" ref="FU19">IF(OR(Tableau!FS19="",Tableau!FT19=""),"",IF($AE19=2013,INDEX(Semaines!$M$2:$M$523,MATCH(Tableau!FS19&amp;Tableau!FT19,Semaines!$K$2:$K$523&amp;Semaines!$L$2:$L$523,0)),IF($AE19=2014,INDEX(Semaines!$N$2:$N$523,MATCH(Tableau!FS19&amp;Tableau!FT19,Semaines!$K$2:$K$523&amp;Semaines!$L$2:$L$523,0)),IF($AE19=2015,INDEX(Semaines!$O$2:$O$523,MATCH(Tableau!FS19&amp;Tableau!FT19,Semaines!$K$2:$K$523&amp;Semaines!$L$2:$L$523,0)),IF($AE19=2016,INDEX(Semaines!$P$2:$P$523,MATCH(Tableau!FS19&amp;Tableau!FT19,Semaines!$K$2:$K$523&amp;Semaines!$L$2:$L$523,0)),IF($AE19=2017,INDEX(Semaines!$Q$2:$Q$523,MATCH(Tableau!FS19&amp;Tableau!FT19,Semaines!$K$2:$K$523&amp;Semaines!$L$2:$L$523,0)),IF($AE19=2018,INDEX(Semaines!$R$2:$R$523,MATCH(Tableau!FS19&amp;Tableau!FT19,Semaines!$K$2:$K$523&amp;Semaines!$L$2:$L$523,0)),IF($AE19=2019,INDEX(Semaines!$S$2:$S$523,MATCH(Tableau!FS19&amp;Tableau!FT19,Semaines!$K$2:$K$523&amp;Semaines!$L$2:$L$523,0)),IF($AE19=2020,INDEX(Semaines!$T$2:$T$523,MATCH(Tableau!FS19&amp;Tableau!FT19,Semaines!$K$2:$K$523&amp;Semaines!$L$2:$L$523,0)),IF($AE19=2021,INDEX(Semaines!$U$2:$U$523,MATCH(Tableau!FS19&amp;Tableau!FT19,Semaines!$K$2:$K$523&amp;Semaines!$L$2:$L$523,0)),IF($AE19=2022,INDEX(Semaines!$V$2:$V$523,MATCH(Tableau!FS19&amp;Tableau!FT19,Semaines!$K$2:$K$523&amp;Semaines!$L$2:$L$523,0)))))))))))))</f>
        <v/>
      </c>
      <c r="FV19" s="120" t="str">
        <f>IF(Tableau!$AE19="","",IF(Tableau!FT19="","",Tableau!$AE19))</f>
        <v/>
      </c>
      <c r="FW19" s="118" t="str">
        <f t="shared" ref="FW19:FW31" si="215">IF(FO19="",IF(FM19="","",FM19+3),FO19+3)</f>
        <v/>
      </c>
      <c r="FX19" s="119" t="str">
        <f t="shared" si="110"/>
        <v/>
      </c>
      <c r="FY19" s="121" t="str">
        <f t="array" ref="FY19">IF(OR(Tableau!FW19="",Tableau!FX19=""),"",IF($AE19=2013,INDEX(Semaines!$M$2:$M$523,MATCH(Tableau!FW19&amp;Tableau!FX19,Semaines!$K$2:$K$523&amp;Semaines!$L$2:$L$523,0)),IF($AE19=2014,INDEX(Semaines!$N$2:$N$523,MATCH(Tableau!FW19&amp;Tableau!FX19,Semaines!$K$2:$K$523&amp;Semaines!$L$2:$L$523,0)),IF($AE19=2015,INDEX(Semaines!$O$2:$O$523,MATCH(Tableau!FW19&amp;Tableau!FX19,Semaines!$K$2:$K$523&amp;Semaines!$L$2:$L$523,0)),IF($AE19=2016,INDEX(Semaines!$P$2:$P$523,MATCH(Tableau!FW19&amp;Tableau!FX19,Semaines!$K$2:$K$523&amp;Semaines!$L$2:$L$523,0)),IF($AE19=2017,INDEX(Semaines!$Q$2:$Q$523,MATCH(Tableau!FW19&amp;Tableau!FX19,Semaines!$K$2:$K$523&amp;Semaines!$L$2:$L$523,0)),IF($AE19=2018,INDEX(Semaines!$R$2:$R$523,MATCH(Tableau!FW19&amp;Tableau!FX19,Semaines!$K$2:$K$523&amp;Semaines!$L$2:$L$523,0)),IF($AE19=2019,INDEX(Semaines!$S$2:$S$523,MATCH(Tableau!FW19&amp;Tableau!FX19,Semaines!$K$2:$K$523&amp;Semaines!$L$2:$L$523,0)),IF($AE19=2020,INDEX(Semaines!$T$2:$T$523,MATCH(Tableau!FW19&amp;Tableau!FX19,Semaines!$K$2:$K$523&amp;Semaines!$L$2:$L$523,0)),IF($AE19=2021,INDEX(Semaines!$U$2:$U$523,MATCH(Tableau!FW19&amp;Tableau!FX19,Semaines!$K$2:$K$523&amp;Semaines!$L$2:$L$523,0)),IF($AE19=2022,INDEX(Semaines!$V$2:$V$523,MATCH(Tableau!FW19&amp;Tableau!FX19,Semaines!$K$2:$K$523&amp;Semaines!$L$2:$L$523,0)))))))))))))</f>
        <v/>
      </c>
      <c r="FZ19" s="120" t="str">
        <f>IF(Tableau!$AE19="","",IF(Tableau!FX19="","",Tableau!$AE19))</f>
        <v/>
      </c>
      <c r="GA19" s="118" t="str">
        <f t="shared" ref="GA19:GA31" si="216">IF(FY19="",IF(FW19="","",FW19+1),FY19+1)</f>
        <v/>
      </c>
      <c r="GB19" s="119" t="str">
        <f t="shared" si="111"/>
        <v/>
      </c>
      <c r="GC19" s="121" t="str">
        <f t="array" ref="GC19">IF(OR(Tableau!GA19="",Tableau!GB19=""),"",IF($AE19=2013,INDEX(Semaines!$M$2:$M$523,MATCH(Tableau!GA19&amp;Tableau!GB19,Semaines!$K$2:$K$523&amp;Semaines!$L$2:$L$523,0)),IF($AE19=2014,INDEX(Semaines!$N$2:$N$523,MATCH(Tableau!GA19&amp;Tableau!GB19,Semaines!$K$2:$K$523&amp;Semaines!$L$2:$L$523,0)),IF($AE19=2015,INDEX(Semaines!$O$2:$O$523,MATCH(Tableau!GA19&amp;Tableau!GB19,Semaines!$K$2:$K$523&amp;Semaines!$L$2:$L$523,0)),IF($AE19=2016,INDEX(Semaines!$P$2:$P$523,MATCH(Tableau!GA19&amp;Tableau!GB19,Semaines!$K$2:$K$523&amp;Semaines!$L$2:$L$523,0)),IF($AE19=2017,INDEX(Semaines!$Q$2:$Q$523,MATCH(Tableau!GA19&amp;Tableau!GB19,Semaines!$K$2:$K$523&amp;Semaines!$L$2:$L$523,0)),IF($AE19=2018,INDEX(Semaines!$R$2:$R$523,MATCH(Tableau!GA19&amp;Tableau!GB19,Semaines!$K$2:$K$523&amp;Semaines!$L$2:$L$523,0)),IF($AE19=2019,INDEX(Semaines!$S$2:$S$523,MATCH(Tableau!GA19&amp;Tableau!GB19,Semaines!$K$2:$K$523&amp;Semaines!$L$2:$L$523,0)),IF($AE19=2020,INDEX(Semaines!$T$2:$T$523,MATCH(Tableau!GA19&amp;Tableau!GB19,Semaines!$K$2:$K$523&amp;Semaines!$L$2:$L$523,0)),IF($AE19=2021,INDEX(Semaines!$U$2:$U$523,MATCH(Tableau!GA19&amp;Tableau!GB19,Semaines!$K$2:$K$523&amp;Semaines!$L$2:$L$523,0)),IF($AE19=2022,INDEX(Semaines!$V$2:$V$523,MATCH(Tableau!GA19&amp;Tableau!GB19,Semaines!$K$2:$K$523&amp;Semaines!$L$2:$L$523,0)))))))))))))</f>
        <v/>
      </c>
      <c r="GD19" s="120" t="str">
        <f>IF(Tableau!$AE19="","",IF(Tableau!GB19="","",Tableau!$AE19))</f>
        <v/>
      </c>
      <c r="GE19" s="118" t="str">
        <f t="shared" ref="GE19:GE31" si="217">IF(GC19="",IF(GA19="","",GA19),GC19)</f>
        <v/>
      </c>
      <c r="GF19" s="119" t="str">
        <f t="shared" si="112"/>
        <v/>
      </c>
      <c r="GG19" s="121" t="str">
        <f t="array" ref="GG19">IF(OR(Tableau!GE19="",Tableau!GF19=""),"",IF($AE19=2013,INDEX(Semaines!$M$2:$M$523,MATCH(Tableau!GE19&amp;Tableau!GF19,Semaines!$K$2:$K$523&amp;Semaines!$L$2:$L$523,0)),IF($AE19=2014,INDEX(Semaines!$N$2:$N$523,MATCH(Tableau!GE19&amp;Tableau!GF19,Semaines!$K$2:$K$523&amp;Semaines!$L$2:$L$523,0)),IF($AE19=2015,INDEX(Semaines!$O$2:$O$523,MATCH(Tableau!GE19&amp;Tableau!GF19,Semaines!$K$2:$K$523&amp;Semaines!$L$2:$L$523,0)),IF($AE19=2016,INDEX(Semaines!$P$2:$P$523,MATCH(Tableau!GE19&amp;Tableau!GF19,Semaines!$K$2:$K$523&amp;Semaines!$L$2:$L$523,0)),IF($AE19=2017,INDEX(Semaines!$Q$2:$Q$523,MATCH(Tableau!GE19&amp;Tableau!GF19,Semaines!$K$2:$K$523&amp;Semaines!$L$2:$L$523,0)),IF($AE19=2018,INDEX(Semaines!$R$2:$R$523,MATCH(Tableau!GE19&amp;Tableau!GF19,Semaines!$K$2:$K$523&amp;Semaines!$L$2:$L$523,0)),IF($AE19=2019,INDEX(Semaines!$S$2:$S$523,MATCH(Tableau!GE19&amp;Tableau!GF19,Semaines!$K$2:$K$523&amp;Semaines!$L$2:$L$523,0)),IF($AE19=2020,INDEX(Semaines!$T$2:$T$523,MATCH(Tableau!GE19&amp;Tableau!GF19,Semaines!$K$2:$K$523&amp;Semaines!$L$2:$L$523,0)),IF($AE19=2021,INDEX(Semaines!$U$2:$U$523,MATCH(Tableau!GE19&amp;Tableau!GF19,Semaines!$K$2:$K$523&amp;Semaines!$L$2:$L$523,0)),IF($AE19=2022,INDEX(Semaines!$V$2:$V$523,MATCH(Tableau!GE19&amp;Tableau!GF19,Semaines!$K$2:$K$523&amp;Semaines!$L$2:$L$523,0)))))))))))))</f>
        <v/>
      </c>
      <c r="GH19" s="120" t="str">
        <f>IF(Tableau!$AE19="","",IF(Tableau!GF19="","",Tableau!$AE19))</f>
        <v/>
      </c>
      <c r="GJ19" s="118" t="str">
        <f t="shared" ref="GJ19:GJ31" si="218">IF(GC19="",IF(GA19="","",GA19+1),GC19+1)</f>
        <v/>
      </c>
      <c r="GK19" s="119" t="str">
        <f t="shared" si="113"/>
        <v/>
      </c>
      <c r="GL19" s="121" t="str">
        <f t="array" ref="GL19">IF(OR(Tableau!GJ19="",Tableau!GK19=""),"",IF($AE19=2013,INDEX(Semaines!$M$2:$M$523,MATCH(Tableau!GJ19&amp;Tableau!GK19,Semaines!$K$2:$K$523&amp;Semaines!$L$2:$L$523,0)),IF($AE19=2014,INDEX(Semaines!$N$2:$N$523,MATCH(Tableau!GJ19&amp;Tableau!GK19,Semaines!$K$2:$K$523&amp;Semaines!$L$2:$L$523,0)),IF($AE19=2015,INDEX(Semaines!$O$2:$O$523,MATCH(Tableau!GJ19&amp;Tableau!GK19,Semaines!$K$2:$K$523&amp;Semaines!$L$2:$L$523,0)),IF($AE19=2016,INDEX(Semaines!$P$2:$P$523,MATCH(Tableau!GJ19&amp;Tableau!GK19,Semaines!$K$2:$K$523&amp;Semaines!$L$2:$L$523,0)),IF($AE19=2017,INDEX(Semaines!$Q$2:$Q$523,MATCH(Tableau!GJ19&amp;Tableau!GK19,Semaines!$K$2:$K$523&amp;Semaines!$L$2:$L$523,0)),IF($AE19=2018,INDEX(Semaines!$R$2:$R$523,MATCH(Tableau!GJ19&amp;Tableau!GK19,Semaines!$K$2:$K$523&amp;Semaines!$L$2:$L$523,0)),IF($AE19=2019,INDEX(Semaines!$S$2:$S$523,MATCH(Tableau!GJ19&amp;Tableau!GK19,Semaines!$K$2:$K$523&amp;Semaines!$L$2:$L$523,0)),IF($AE19=2020,INDEX(Semaines!$T$2:$T$523,MATCH(Tableau!GJ19&amp;Tableau!GK19,Semaines!$K$2:$K$523&amp;Semaines!$L$2:$L$523,0)),IF($AE19=2021,INDEX(Semaines!$U$2:$U$523,MATCH(Tableau!GJ19&amp;Tableau!GK19,Semaines!$K$2:$K$523&amp;Semaines!$L$2:$L$523,0)),IF($AE19=2022,INDEX(Semaines!$V$2:$V$523,MATCH(Tableau!GJ19&amp;Tableau!GK19,Semaines!$K$2:$K$523&amp;Semaines!$L$2:$L$523,0)))))))))))))</f>
        <v/>
      </c>
      <c r="GM19" s="120" t="str">
        <f>IF(Tableau!$AE19="","",IF(Tableau!GK19="","",Tableau!$AE19))</f>
        <v/>
      </c>
      <c r="GN19" s="118" t="str">
        <f t="shared" ref="GN19:GN31" si="219">IF(GL19="",IF(GJ19="","",GJ19+1),GL19+1)</f>
        <v/>
      </c>
      <c r="GO19" s="119" t="str">
        <f t="shared" si="114"/>
        <v/>
      </c>
      <c r="GP19" s="121" t="str">
        <f t="array" ref="GP19">IF(OR(Tableau!GN19="",Tableau!GO19=""),"",IF($AE19=2013,INDEX(Semaines!$M$2:$M$523,MATCH(Tableau!GN19&amp;Tableau!GO19,Semaines!$K$2:$K$523&amp;Semaines!$L$2:$L$523,0)),IF($AE19=2014,INDEX(Semaines!$N$2:$N$523,MATCH(Tableau!GN19&amp;Tableau!GO19,Semaines!$K$2:$K$523&amp;Semaines!$L$2:$L$523,0)),IF($AE19=2015,INDEX(Semaines!$O$2:$O$523,MATCH(Tableau!GN19&amp;Tableau!GO19,Semaines!$K$2:$K$523&amp;Semaines!$L$2:$L$523,0)),IF($AE19=2016,INDEX(Semaines!$P$2:$P$523,MATCH(Tableau!GN19&amp;Tableau!GO19,Semaines!$K$2:$K$523&amp;Semaines!$L$2:$L$523,0)),IF($AE19=2017,INDEX(Semaines!$Q$2:$Q$523,MATCH(Tableau!GN19&amp;Tableau!GO19,Semaines!$K$2:$K$523&amp;Semaines!$L$2:$L$523,0)),IF($AE19=2018,INDEX(Semaines!$R$2:$R$523,MATCH(Tableau!GN19&amp;Tableau!GO19,Semaines!$K$2:$K$523&amp;Semaines!$L$2:$L$523,0)),IF($AE19=2019,INDEX(Semaines!$S$2:$S$523,MATCH(Tableau!GN19&amp;Tableau!GO19,Semaines!$K$2:$K$523&amp;Semaines!$L$2:$L$523,0)),IF($AE19=2020,INDEX(Semaines!$T$2:$T$523,MATCH(Tableau!GN19&amp;Tableau!GO19,Semaines!$K$2:$K$523&amp;Semaines!$L$2:$L$523,0)),IF($AE19=2021,INDEX(Semaines!$U$2:$U$523,MATCH(Tableau!GN19&amp;Tableau!GO19,Semaines!$K$2:$K$523&amp;Semaines!$L$2:$L$523,0)),IF($AE19=2022,INDEX(Semaines!$V$2:$V$523,MATCH(Tableau!GN19&amp;Tableau!GO19,Semaines!$K$2:$K$523&amp;Semaines!$L$2:$L$523,0)))))))))))))</f>
        <v/>
      </c>
      <c r="GQ19" s="120" t="str">
        <f>IF(Tableau!$AE19="","",IF(Tableau!GO19="","",Tableau!$AE19))</f>
        <v/>
      </c>
      <c r="GR19" s="112"/>
      <c r="GS19" s="114"/>
      <c r="GT19" s="114"/>
      <c r="GU19" s="107"/>
      <c r="GV19" s="114"/>
      <c r="GW19" s="107"/>
      <c r="GX19" s="118" t="str">
        <f t="shared" ref="GX19:GX31" si="220">IF(GL19="",IF(GJ19="","",GJ19+2),GL19+2)</f>
        <v/>
      </c>
      <c r="GY19" s="119" t="str">
        <f t="shared" si="115"/>
        <v/>
      </c>
      <c r="GZ19" s="121" t="str">
        <f t="array" ref="GZ19">IF(OR(Tableau!GX19="",Tableau!GY19=""),"",IF($AE19=2013,INDEX(Semaines!$M$2:$M$523,MATCH(Tableau!GX19&amp;Tableau!GY19,Semaines!$K$2:$K$523&amp;Semaines!$L$2:$L$523,0)),IF($AE19=2014,INDEX(Semaines!$N$2:$N$523,MATCH(Tableau!GX19&amp;Tableau!GY19,Semaines!$K$2:$K$523&amp;Semaines!$L$2:$L$523,0)),IF($AE19=2015,INDEX(Semaines!$O$2:$O$523,MATCH(Tableau!GX19&amp;Tableau!GY19,Semaines!$K$2:$K$523&amp;Semaines!$L$2:$L$523,0)),IF($AE19=2016,INDEX(Semaines!$P$2:$P$523,MATCH(Tableau!GX19&amp;Tableau!GY19,Semaines!$K$2:$K$523&amp;Semaines!$L$2:$L$523,0)),IF($AE19=2017,INDEX(Semaines!$Q$2:$Q$523,MATCH(Tableau!GX19&amp;Tableau!GY19,Semaines!$K$2:$K$523&amp;Semaines!$L$2:$L$523,0)),IF($AE19=2018,INDEX(Semaines!$R$2:$R$523,MATCH(Tableau!GX19&amp;Tableau!GY19,Semaines!$K$2:$K$523&amp;Semaines!$L$2:$L$523,0)),IF($AE19=2019,INDEX(Semaines!$S$2:$S$523,MATCH(Tableau!GX19&amp;Tableau!GY19,Semaines!$K$2:$K$523&amp;Semaines!$L$2:$L$523,0)),IF($AE19=2020,INDEX(Semaines!$T$2:$T$523,MATCH(Tableau!GX19&amp;Tableau!GY19,Semaines!$K$2:$K$523&amp;Semaines!$L$2:$L$523,0)),IF($AE19=2021,INDEX(Semaines!$U$2:$U$523,MATCH(Tableau!GX19&amp;Tableau!GY19,Semaines!$K$2:$K$523&amp;Semaines!$L$2:$L$523,0)),IF($AE19=2022,INDEX(Semaines!$V$2:$V$523,MATCH(Tableau!GX19&amp;Tableau!GY19,Semaines!$K$2:$K$523&amp;Semaines!$L$2:$L$523,0)))))))))))))</f>
        <v/>
      </c>
      <c r="HA19" s="120" t="str">
        <f>IF(Tableau!$AE19="","",IF(Tableau!GY19="","",Tableau!$AE19))</f>
        <v/>
      </c>
      <c r="HC19" s="100"/>
      <c r="HD19" s="101"/>
      <c r="HE19" s="111"/>
      <c r="HF19" s="107"/>
      <c r="HH19" s="118" t="str">
        <f t="shared" ref="HH19:HH31" si="221">IF(GL19="",IF(GJ19="","",GJ19+3),GL19+3)</f>
        <v/>
      </c>
      <c r="HI19" s="119" t="str">
        <f t="shared" si="116"/>
        <v/>
      </c>
      <c r="HJ19" s="121" t="str">
        <f t="array" ref="HJ19">IF(OR(Tableau!HH19="",Tableau!HI19=""),"",IF($AE19=2013,INDEX(Semaines!$M$2:$M$523,MATCH(Tableau!HH19&amp;Tableau!HI19,Semaines!$K$2:$K$523&amp;Semaines!$L$2:$L$523,0)),IF($AE19=2014,INDEX(Semaines!$N$2:$N$523,MATCH(Tableau!HH19&amp;Tableau!HI19,Semaines!$K$2:$K$523&amp;Semaines!$L$2:$L$523,0)),IF($AE19=2015,INDEX(Semaines!$O$2:$O$523,MATCH(Tableau!HH19&amp;Tableau!HI19,Semaines!$K$2:$K$523&amp;Semaines!$L$2:$L$523,0)),IF($AE19=2016,INDEX(Semaines!$P$2:$P$523,MATCH(Tableau!HH19&amp;Tableau!HI19,Semaines!$K$2:$K$523&amp;Semaines!$L$2:$L$523,0)),IF($AE19=2017,INDEX(Semaines!$Q$2:$Q$523,MATCH(Tableau!HH19&amp;Tableau!HI19,Semaines!$K$2:$K$523&amp;Semaines!$L$2:$L$523,0)),IF($AE19=2018,INDEX(Semaines!$R$2:$R$523,MATCH(Tableau!HH19&amp;Tableau!HI19,Semaines!$K$2:$K$523&amp;Semaines!$L$2:$L$523,0)),IF($AE19=2019,INDEX(Semaines!$S$2:$S$523,MATCH(Tableau!HH19&amp;Tableau!HI19,Semaines!$K$2:$K$523&amp;Semaines!$L$2:$L$523,0)),IF($AE19=2020,INDEX(Semaines!$T$2:$T$523,MATCH(Tableau!HH19&amp;Tableau!HI19,Semaines!$K$2:$K$523&amp;Semaines!$L$2:$L$523,0)),IF($AE19=2021,INDEX(Semaines!$U$2:$U$523,MATCH(Tableau!HH19&amp;Tableau!HI19,Semaines!$K$2:$K$523&amp;Semaines!$L$2:$L$523,0)),IF($AE19=2022,INDEX(Semaines!$V$2:$V$523,MATCH(Tableau!HH19&amp;Tableau!HI19,Semaines!$K$2:$K$523&amp;Semaines!$L$2:$L$523,0)))))))))))))</f>
        <v/>
      </c>
      <c r="HK19" s="120" t="str">
        <f>IF(Tableau!$AE19="","",IF(Tableau!HI19="","",Tableau!$AE19))</f>
        <v/>
      </c>
      <c r="HL19" s="121" t="str">
        <f t="array" ref="HL19">IF(OR(Tableau!HJ19="",Tableau!HK19=""),"",IF($AE19=2013,INDEX(Semaines!$M$2:$M$523,MATCH(Tableau!HJ19&amp;Tableau!HK19,Semaines!$K$2:$K$523&amp;Semaines!$L$2:$L$523,0)),IF($AE19=2014,INDEX(Semaines!$N$2:$N$523,MATCH(Tableau!HJ19&amp;Tableau!HK19,Semaines!$K$2:$K$523&amp;Semaines!$L$2:$L$523,0)),IF($AE19=2015,INDEX(Semaines!$O$2:$O$523,MATCH(Tableau!HJ19&amp;Tableau!HK19,Semaines!$K$2:$K$523&amp;Semaines!$L$2:$L$523,0)),IF($AE19=2016,INDEX(Semaines!$P$2:$P$523,MATCH(Tableau!HJ19&amp;Tableau!HK19,Semaines!$K$2:$K$523&amp;Semaines!$L$2:$L$523,0)),IF($AE19=2017,INDEX(Semaines!$Q$2:$Q$523,MATCH(Tableau!HJ19&amp;Tableau!HK19,Semaines!$K$2:$K$523&amp;Semaines!$L$2:$L$523,0)),IF($AE19=2018,INDEX(Semaines!$R$2:$R$523,MATCH(Tableau!HJ19&amp;Tableau!HK19,Semaines!$K$2:$K$523&amp;Semaines!$L$2:$L$523,0)),IF($AE19=2019,INDEX(Semaines!$S$2:$S$523,MATCH(Tableau!HJ19&amp;Tableau!HK19,Semaines!$K$2:$K$523&amp;Semaines!$L$2:$L$523,0)),IF($AE19=2020,INDEX(Semaines!$T$2:$T$523,MATCH(Tableau!HJ19&amp;Tableau!HK19,Semaines!$K$2:$K$523&amp;Semaines!$L$2:$L$523,0)),IF($AE19=2021,INDEX(Semaines!$U$2:$U$523,MATCH(Tableau!HJ19&amp;Tableau!HK19,Semaines!$K$2:$K$523&amp;Semaines!$L$2:$L$523,0)),IF($AE19=2022,INDEX(Semaines!$V$2:$V$523,MATCH(Tableau!HJ19&amp;Tableau!HK19,Semaines!$K$2:$K$523&amp;Semaines!$L$2:$L$523,0)))))))))))))</f>
        <v/>
      </c>
      <c r="HM19" s="120" t="str">
        <f>IF(Tableau!$AE19="","",IF(Tableau!HK19="","",Tableau!$AE19))</f>
        <v/>
      </c>
      <c r="HN19" s="118" t="str">
        <f t="shared" ref="HN19:HN31" si="222">IF(HJ19="",IF(HH19="","",HH19+1),HJ19+1)</f>
        <v/>
      </c>
      <c r="HO19" s="119" t="str">
        <f t="shared" si="117"/>
        <v/>
      </c>
      <c r="HP19" s="121" t="str">
        <f t="array" ref="HP19">IF(OR(Tableau!HN19="",Tableau!HO19=""),"",IF($AE19=2013,INDEX(Semaines!$M$2:$M$523,MATCH(Tableau!HN19&amp;Tableau!HO19,Semaines!$K$2:$K$523&amp;Semaines!$L$2:$L$523,0)),IF($AE19=2014,INDEX(Semaines!$N$2:$N$523,MATCH(Tableau!HN19&amp;Tableau!HO19,Semaines!$K$2:$K$523&amp;Semaines!$L$2:$L$523,0)),IF($AE19=2015,INDEX(Semaines!$O$2:$O$523,MATCH(Tableau!HN19&amp;Tableau!HO19,Semaines!$K$2:$K$523&amp;Semaines!$L$2:$L$523,0)),IF($AE19=2016,INDEX(Semaines!$P$2:$P$523,MATCH(Tableau!HN19&amp;Tableau!HO19,Semaines!$K$2:$K$523&amp;Semaines!$L$2:$L$523,0)),IF($AE19=2017,INDEX(Semaines!$Q$2:$Q$523,MATCH(Tableau!HN19&amp;Tableau!HO19,Semaines!$K$2:$K$523&amp;Semaines!$L$2:$L$523,0)),IF($AE19=2018,INDEX(Semaines!$R$2:$R$523,MATCH(Tableau!HN19&amp;Tableau!HO19,Semaines!$K$2:$K$523&amp;Semaines!$L$2:$L$523,0)),IF($AE19=2019,INDEX(Semaines!$S$2:$S$523,MATCH(Tableau!HN19&amp;Tableau!HO19,Semaines!$K$2:$K$523&amp;Semaines!$L$2:$L$523,0)),IF($AE19=2020,INDEX(Semaines!$T$2:$T$523,MATCH(Tableau!HN19&amp;Tableau!HO19,Semaines!$K$2:$K$523&amp;Semaines!$L$2:$L$523,0)),IF($AE19=2021,INDEX(Semaines!$U$2:$U$523,MATCH(Tableau!HN19&amp;Tableau!HO19,Semaines!$K$2:$K$523&amp;Semaines!$L$2:$L$523,0)),IF($AE19=2022,INDEX(Semaines!$V$2:$V$523,MATCH(Tableau!HN19&amp;Tableau!HO19,Semaines!$K$2:$K$523&amp;Semaines!$L$2:$L$523,0)))))))))))))</f>
        <v/>
      </c>
      <c r="HQ19" s="120" t="str">
        <f>IF(Tableau!$AE19="","",IF(Tableau!HO19="","",Tableau!$AE19))</f>
        <v/>
      </c>
      <c r="HR19" s="112"/>
      <c r="HS19" s="114"/>
      <c r="HT19" s="114"/>
      <c r="HU19" s="107"/>
      <c r="HV19" s="115"/>
      <c r="HW19" s="99"/>
      <c r="HX19" s="99"/>
      <c r="HY19" s="99"/>
      <c r="HZ19" s="99"/>
      <c r="IA19" s="118" t="str">
        <f t="shared" ref="IA19:IA31" si="223">IF(HP19="",IF(HN19="","",HN19+1),HP19+1)</f>
        <v/>
      </c>
      <c r="IB19" s="119" t="str">
        <f t="shared" si="118"/>
        <v/>
      </c>
      <c r="IC19" s="121" t="str">
        <f t="array" ref="IC19">IF(OR(Tableau!IA19="",Tableau!IB19=""),"",IF($AE19=2013,INDEX(Semaines!$M$2:$M$523,MATCH(Tableau!IA19&amp;Tableau!IB19,Semaines!$K$2:$K$523&amp;Semaines!$L$2:$L$523,0)),IF($AE19=2014,INDEX(Semaines!$N$2:$N$523,MATCH(Tableau!IA19&amp;Tableau!IB19,Semaines!$K$2:$K$523&amp;Semaines!$L$2:$L$523,0)),IF($AE19=2015,INDEX(Semaines!$O$2:$O$523,MATCH(Tableau!IA19&amp;Tableau!IB19,Semaines!$K$2:$K$523&amp;Semaines!$L$2:$L$523,0)),IF($AE19=2016,INDEX(Semaines!$P$2:$P$523,MATCH(Tableau!IA19&amp;Tableau!IB19,Semaines!$K$2:$K$523&amp;Semaines!$L$2:$L$523,0)),IF($AE19=2017,INDEX(Semaines!$Q$2:$Q$523,MATCH(Tableau!IA19&amp;Tableau!IB19,Semaines!$K$2:$K$523&amp;Semaines!$L$2:$L$523,0)),IF($AE19=2018,INDEX(Semaines!$R$2:$R$523,MATCH(Tableau!IA19&amp;Tableau!IB19,Semaines!$K$2:$K$523&amp;Semaines!$L$2:$L$523,0)),IF($AE19=2019,INDEX(Semaines!$S$2:$S$523,MATCH(Tableau!IA19&amp;Tableau!IB19,Semaines!$K$2:$K$523&amp;Semaines!$L$2:$L$523,0)),IF($AE19=2020,INDEX(Semaines!$T$2:$T$523,MATCH(Tableau!IA19&amp;Tableau!IB19,Semaines!$K$2:$K$523&amp;Semaines!$L$2:$L$523,0)),IF($AE19=2021,INDEX(Semaines!$U$2:$U$523,MATCH(Tableau!IA19&amp;Tableau!IB19,Semaines!$K$2:$K$523&amp;Semaines!$L$2:$L$523,0)),IF($AE19=2022,INDEX(Semaines!$V$2:$V$523,MATCH(Tableau!IA19&amp;Tableau!IB19,Semaines!$K$2:$K$523&amp;Semaines!$L$2:$L$523,0)))))))))))))</f>
        <v/>
      </c>
      <c r="ID19" s="120" t="str">
        <f>IF(Tableau!$AE19="","",IF(Tableau!IB19="","",Tableau!$AE19))</f>
        <v/>
      </c>
      <c r="IE19" s="118" t="str">
        <f t="shared" ref="IE19:IE31" si="224">IF(HP19="",IF(HN19="","",HN19+1),HP19+1)</f>
        <v/>
      </c>
      <c r="IF19" s="119" t="str">
        <f t="shared" si="119"/>
        <v/>
      </c>
      <c r="IG19" s="121" t="str">
        <f t="array" ref="IG19">IF(OR(Tableau!IE19="",Tableau!IF19=""),"",IF($AE19=2013,INDEX(Semaines!$M$2:$M$523,MATCH(Tableau!IE19&amp;Tableau!IF19,Semaines!$K$2:$K$523&amp;Semaines!$L$2:$L$523,0)),IF($AE19=2014,INDEX(Semaines!$N$2:$N$523,MATCH(Tableau!IE19&amp;Tableau!IF19,Semaines!$K$2:$K$523&amp;Semaines!$L$2:$L$523,0)),IF($AE19=2015,INDEX(Semaines!$O$2:$O$523,MATCH(Tableau!IE19&amp;Tableau!IF19,Semaines!$K$2:$K$523&amp;Semaines!$L$2:$L$523,0)),IF($AE19=2016,INDEX(Semaines!$P$2:$P$523,MATCH(Tableau!IE19&amp;Tableau!IF19,Semaines!$K$2:$K$523&amp;Semaines!$L$2:$L$523,0)),IF($AE19=2017,INDEX(Semaines!$Q$2:$Q$523,MATCH(Tableau!IE19&amp;Tableau!IF19,Semaines!$K$2:$K$523&amp;Semaines!$L$2:$L$523,0)),IF($AE19=2018,INDEX(Semaines!$R$2:$R$523,MATCH(Tableau!IE19&amp;Tableau!IF19,Semaines!$K$2:$K$523&amp;Semaines!$L$2:$L$523,0)),IF($AE19=2019,INDEX(Semaines!$S$2:$S$523,MATCH(Tableau!IE19&amp;Tableau!IF19,Semaines!$K$2:$K$523&amp;Semaines!$L$2:$L$523,0)),IF($AE19=2020,INDEX(Semaines!$T$2:$T$523,MATCH(Tableau!IE19&amp;Tableau!IF19,Semaines!$K$2:$K$523&amp;Semaines!$L$2:$L$523,0)),IF($AE19=2021,INDEX(Semaines!$U$2:$U$523,MATCH(Tableau!IE19&amp;Tableau!IF19,Semaines!$K$2:$K$523&amp;Semaines!$L$2:$L$523,0)),IF($AE19=2022,INDEX(Semaines!$V$2:$V$523,MATCH(Tableau!IE19&amp;Tableau!IF19,Semaines!$K$2:$K$523&amp;Semaines!$L$2:$L$523,0)))))))))))))</f>
        <v/>
      </c>
      <c r="IH19" s="120" t="str">
        <f>IF(Tableau!$AE19="","",IF(Tableau!IF19="","",Tableau!$AE19))</f>
        <v/>
      </c>
      <c r="II19" s="130" t="str">
        <f>IF(Import!AY9=0,"",Import!AY9)</f>
        <v/>
      </c>
      <c r="IJ19" s="118" t="str">
        <f t="shared" ref="IJ19:IJ46" si="225">IF(II19="",IF(IG19="",IF(IE19="","",IE19+1),IG19+1),_xlfn.ISOWEEKNUM(II19))</f>
        <v/>
      </c>
      <c r="IK19" s="119" t="str">
        <f t="shared" ref="IK19:IK46" si="226">IF(II19="",IF(IH19="",IF(IF19="","",IF19),IH19),(IF(AND(MONTH(II19)=12,_xlfn.ISOWEEKNUM(II19)=1),YEAR(II19)+1,YEAR(II19))))</f>
        <v/>
      </c>
      <c r="IL19" s="121" t="str">
        <f>IF(Tableau!IJ19="","",Tableau!IJ19)</f>
        <v/>
      </c>
      <c r="IM19" s="120" t="str">
        <f>IF(Tableau!IK19="","",Tableau!IK19)</f>
        <v/>
      </c>
      <c r="IO19" s="118" t="str">
        <f t="shared" ref="IO19:IO46" si="227">IF(IG19="",IF(IE19="","",IE19+1),IG19+1)</f>
        <v/>
      </c>
      <c r="IP19" s="119" t="str">
        <f t="shared" si="78"/>
        <v/>
      </c>
      <c r="IQ19" s="121" t="str">
        <f t="array" ref="IQ19">IF(OR(Tableau!IO19="",Tableau!IP19=""),"",IF($AE19=2013,INDEX(Semaines!$M$2:$M$523,MATCH(Tableau!IO19&amp;Tableau!IP19,Semaines!$K$2:$K$523&amp;Semaines!$L$2:$L$523,0)),IF($AE19=2014,INDEX(Semaines!$N$2:$N$523,MATCH(Tableau!IO19&amp;Tableau!IP19,Semaines!$K$2:$K$523&amp;Semaines!$L$2:$L$523,0)),IF($AE19=2015,INDEX(Semaines!$O$2:$O$523,MATCH(Tableau!IO19&amp;Tableau!IP19,Semaines!$K$2:$K$523&amp;Semaines!$L$2:$L$523,0)),IF($AE19=2016,INDEX(Semaines!$P$2:$P$523,MATCH(Tableau!IO19&amp;Tableau!IP19,Semaines!$K$2:$K$523&amp;Semaines!$L$2:$L$523,0)),IF($AE19=2017,INDEX(Semaines!$Q$2:$Q$523,MATCH(Tableau!IO19&amp;Tableau!IP19,Semaines!$K$2:$K$523&amp;Semaines!$L$2:$L$523,0)),IF($AE19=2018,INDEX(Semaines!$R$2:$R$523,MATCH(Tableau!IO19&amp;Tableau!IP19,Semaines!$K$2:$K$523&amp;Semaines!$L$2:$L$523,0)),IF($AE19=2019,INDEX(Semaines!$S$2:$S$523,MATCH(Tableau!IO19&amp;Tableau!IP19,Semaines!$K$2:$K$523&amp;Semaines!$L$2:$L$523,0)),IF($AE19=2020,INDEX(Semaines!$T$2:$T$523,MATCH(Tableau!IO19&amp;Tableau!IP19,Semaines!$K$2:$K$523&amp;Semaines!$L$2:$L$523,0)),IF($AE19=2021,INDEX(Semaines!$U$2:$U$523,MATCH(Tableau!IO19&amp;Tableau!IP19,Semaines!$K$2:$K$523&amp;Semaines!$L$2:$L$523,0)),IF($AE19=2022,INDEX(Semaines!$V$2:$V$523,MATCH(Tableau!IO19&amp;Tableau!IP19,Semaines!$K$2:$K$523&amp;Semaines!$L$2:$L$523,0)))))))))))))</f>
        <v/>
      </c>
      <c r="IR19" s="120" t="str">
        <f>IF(Tableau!$AE19="","",IF(Tableau!IP19="","",Tableau!$AE19))</f>
        <v/>
      </c>
      <c r="IS19" s="118" t="str">
        <f t="shared" ref="IS19:IS46" si="228">IF(IQ19="",IF(IO19="","",IO19+1),IQ19+1)</f>
        <v/>
      </c>
      <c r="IT19" s="119" t="str">
        <f t="shared" si="80"/>
        <v/>
      </c>
      <c r="IU19" s="121" t="str">
        <f t="array" ref="IU19">IF(OR(Tableau!IS19="",Tableau!IT19=""),"",IF($AE19=2013,INDEX(Semaines!$M$2:$M$523,MATCH(Tableau!IS19&amp;Tableau!IT19,Semaines!$K$2:$K$523&amp;Semaines!$L$2:$L$523,0)),IF($AE19=2014,INDEX(Semaines!$N$2:$N$523,MATCH(Tableau!IS19&amp;Tableau!IT19,Semaines!$K$2:$K$523&amp;Semaines!$L$2:$L$523,0)),IF($AE19=2015,INDEX(Semaines!$O$2:$O$523,MATCH(Tableau!IS19&amp;Tableau!IT19,Semaines!$K$2:$K$523&amp;Semaines!$L$2:$L$523,0)),IF($AE19=2016,INDEX(Semaines!$P$2:$P$523,MATCH(Tableau!IS19&amp;Tableau!IT19,Semaines!$K$2:$K$523&amp;Semaines!$L$2:$L$523,0)),IF($AE19=2017,INDEX(Semaines!$Q$2:$Q$523,MATCH(Tableau!IS19&amp;Tableau!IT19,Semaines!$K$2:$K$523&amp;Semaines!$L$2:$L$523,0)),IF($AE19=2018,INDEX(Semaines!$R$2:$R$523,MATCH(Tableau!IS19&amp;Tableau!IT19,Semaines!$K$2:$K$523&amp;Semaines!$L$2:$L$523,0)),IF($AE19=2019,INDEX(Semaines!$S$2:$S$523,MATCH(Tableau!IS19&amp;Tableau!IT19,Semaines!$K$2:$K$523&amp;Semaines!$L$2:$L$523,0)),IF($AE19=2020,INDEX(Semaines!$T$2:$T$523,MATCH(Tableau!IS19&amp;Tableau!IT19,Semaines!$K$2:$K$523&amp;Semaines!$L$2:$L$523,0)),IF($AE19=2021,INDEX(Semaines!$U$2:$U$523,MATCH(Tableau!IS19&amp;Tableau!IT19,Semaines!$K$2:$K$523&amp;Semaines!$L$2:$L$523,0)),IF($AE19=2022,INDEX(Semaines!$V$2:$V$523,MATCH(Tableau!IS19&amp;Tableau!IT19,Semaines!$K$2:$K$523&amp;Semaines!$L$2:$L$523,0)))))))))))))</f>
        <v/>
      </c>
      <c r="IV19" s="120" t="str">
        <f>IF(Tableau!$AE19="","",IF(Tableau!IT19="","",Tableau!$AE19))</f>
        <v/>
      </c>
      <c r="IW19" s="99"/>
      <c r="IX19" s="99"/>
      <c r="IY19" s="99"/>
      <c r="IZ19" s="99"/>
      <c r="JA19" s="118" t="str">
        <f t="shared" ref="JA19:JA46" si="229">IF(IG19="",IF(IE19="","",IE19+2),IG19+2)</f>
        <v/>
      </c>
      <c r="JB19" s="119" t="str">
        <f t="shared" si="82"/>
        <v/>
      </c>
      <c r="JC19" s="121" t="str">
        <f t="array" ref="JC19">IF(OR(Tableau!JA19="",Tableau!JB19=""),"",IF($AE19=2013,INDEX(Semaines!$M$2:$M$523,MATCH(Tableau!JA19&amp;Tableau!JB19,Semaines!$K$2:$K$523&amp;Semaines!$L$2:$L$523,0)),IF($AE19=2014,INDEX(Semaines!$N$2:$N$523,MATCH(Tableau!JA19&amp;Tableau!JB19,Semaines!$K$2:$K$523&amp;Semaines!$L$2:$L$523,0)),IF($AE19=2015,INDEX(Semaines!$O$2:$O$523,MATCH(Tableau!JA19&amp;Tableau!JB19,Semaines!$K$2:$K$523&amp;Semaines!$L$2:$L$523,0)),IF($AE19=2016,INDEX(Semaines!$P$2:$P$523,MATCH(Tableau!JA19&amp;Tableau!JB19,Semaines!$K$2:$K$523&amp;Semaines!$L$2:$L$523,0)),IF($AE19=2017,INDEX(Semaines!$Q$2:$Q$523,MATCH(Tableau!JA19&amp;Tableau!JB19,Semaines!$K$2:$K$523&amp;Semaines!$L$2:$L$523,0)),IF($AE19=2018,INDEX(Semaines!$R$2:$R$523,MATCH(Tableau!JA19&amp;Tableau!JB19,Semaines!$K$2:$K$523&amp;Semaines!$L$2:$L$523,0)),IF($AE19=2019,INDEX(Semaines!$S$2:$S$523,MATCH(Tableau!JA19&amp;Tableau!JB19,Semaines!$K$2:$K$523&amp;Semaines!$L$2:$L$523,0)),IF($AE19=2020,INDEX(Semaines!$T$2:$T$523,MATCH(Tableau!JA19&amp;Tableau!JB19,Semaines!$K$2:$K$523&amp;Semaines!$L$2:$L$523,0)),IF($AE19=2021,INDEX(Semaines!$U$2:$U$523,MATCH(Tableau!JA19&amp;Tableau!JB19,Semaines!$K$2:$K$523&amp;Semaines!$L$2:$L$523,0)),IF($AE19=2022,INDEX(Semaines!$V$2:$V$523,MATCH(Tableau!JA19&amp;Tableau!JB19,Semaines!$K$2:$K$523&amp;Semaines!$L$2:$L$523,0)))))))))))))</f>
        <v/>
      </c>
      <c r="JD19" s="120" t="str">
        <f>IF(Tableau!$AE19="","",IF(Tableau!JB19="","",Tableau!$AE19))</f>
        <v/>
      </c>
      <c r="JE19" s="112"/>
      <c r="JF19" s="114"/>
      <c r="JG19" s="114"/>
      <c r="JH19" s="107"/>
      <c r="JJ19" s="118" t="str">
        <f t="shared" ref="JJ19:JJ46" si="230">IF(JP19="",IF(JN19="","",JN19-1),JP19-1)</f>
        <v/>
      </c>
      <c r="JK19" s="119" t="str">
        <f t="shared" si="84"/>
        <v/>
      </c>
      <c r="JL19" s="121" t="str">
        <f t="array" ref="JL19">IF(OR(Tableau!JJ19="",Tableau!JK19=""),"",IF($AE19=2013,INDEX(Semaines!$M$2:$M$523,MATCH(Tableau!JJ19&amp;Tableau!JK19,Semaines!$K$2:$K$523&amp;Semaines!$L$2:$L$523,0)),IF($AE19=2014,INDEX(Semaines!$N$2:$N$523,MATCH(Tableau!JJ19&amp;Tableau!JK19,Semaines!$K$2:$K$523&amp;Semaines!$L$2:$L$523,0)),IF($AE19=2015,INDEX(Semaines!$O$2:$O$523,MATCH(Tableau!JJ19&amp;Tableau!JK19,Semaines!$K$2:$K$523&amp;Semaines!$L$2:$L$523,0)),IF($AE19=2016,INDEX(Semaines!$P$2:$P$523,MATCH(Tableau!JJ19&amp;Tableau!JK19,Semaines!$K$2:$K$523&amp;Semaines!$L$2:$L$523,0)),IF($AE19=2017,INDEX(Semaines!$Q$2:$Q$523,MATCH(Tableau!JJ19&amp;Tableau!JK19,Semaines!$K$2:$K$523&amp;Semaines!$L$2:$L$523,0)),IF($AE19=2018,INDEX(Semaines!$R$2:$R$523,MATCH(Tableau!JJ19&amp;Tableau!JK19,Semaines!$K$2:$K$523&amp;Semaines!$L$2:$L$523,0)),IF($AE19=2019,INDEX(Semaines!$S$2:$S$523,MATCH(Tableau!JJ19&amp;Tableau!JK19,Semaines!$K$2:$K$523&amp;Semaines!$L$2:$L$523,0)),IF($AE19=2020,INDEX(Semaines!$T$2:$T$523,MATCH(Tableau!JJ19&amp;Tableau!JK19,Semaines!$K$2:$K$523&amp;Semaines!$L$2:$L$523,0)),IF($AE19=2021,INDEX(Semaines!$U$2:$U$523,MATCH(Tableau!JJ19&amp;Tableau!JK19,Semaines!$K$2:$K$523&amp;Semaines!$L$2:$L$523,0)),IF($AE19=2022,INDEX(Semaines!$V$2:$V$523,MATCH(Tableau!JJ19&amp;Tableau!JK19,Semaines!$K$2:$K$523&amp;Semaines!$L$2:$L$523,0)))))))))))))</f>
        <v/>
      </c>
      <c r="JM19" s="120" t="str">
        <f>IF(Tableau!$AE19="","",IF(Tableau!JK19="","",Tableau!$AE19))</f>
        <v/>
      </c>
      <c r="JN19" s="118" t="str">
        <f t="shared" ref="JN19:JN46" si="231">IF(JC19="",IF(JA19="","",JA19+2),JC19+2)</f>
        <v/>
      </c>
      <c r="JO19" s="119" t="str">
        <f t="shared" si="86"/>
        <v/>
      </c>
      <c r="JP19" s="121" t="str">
        <f t="array" ref="JP19">IF(OR(Tableau!JN19="",Tableau!JO19=""),"",IF($AE19=2013,INDEX(Semaines!$M$2:$M$523,MATCH(Tableau!JN19&amp;Tableau!JO19,Semaines!$K$2:$K$523&amp;Semaines!$L$2:$L$523,0)),IF($AE19=2014,INDEX(Semaines!$N$2:$N$523,MATCH(Tableau!JN19&amp;Tableau!JO19,Semaines!$K$2:$K$523&amp;Semaines!$L$2:$L$523,0)),IF($AE19=2015,INDEX(Semaines!$O$2:$O$523,MATCH(Tableau!JN19&amp;Tableau!JO19,Semaines!$K$2:$K$523&amp;Semaines!$L$2:$L$523,0)),IF($AE19=2016,INDEX(Semaines!$P$2:$P$523,MATCH(Tableau!JN19&amp;Tableau!JO19,Semaines!$K$2:$K$523&amp;Semaines!$L$2:$L$523,0)),IF($AE19=2017,INDEX(Semaines!$Q$2:$Q$523,MATCH(Tableau!JN19&amp;Tableau!JO19,Semaines!$K$2:$K$523&amp;Semaines!$L$2:$L$523,0)),IF($AE19=2018,INDEX(Semaines!$R$2:$R$523,MATCH(Tableau!JN19&amp;Tableau!JO19,Semaines!$K$2:$K$523&amp;Semaines!$L$2:$L$523,0)),IF($AE19=2019,INDEX(Semaines!$S$2:$S$523,MATCH(Tableau!JN19&amp;Tableau!JO19,Semaines!$K$2:$K$523&amp;Semaines!$L$2:$L$523,0)),IF($AE19=2020,INDEX(Semaines!$T$2:$T$523,MATCH(Tableau!JN19&amp;Tableau!JO19,Semaines!$K$2:$K$523&amp;Semaines!$L$2:$L$523,0)),IF($AE19=2021,INDEX(Semaines!$U$2:$U$523,MATCH(Tableau!JN19&amp;Tableau!JO19,Semaines!$K$2:$K$523&amp;Semaines!$L$2:$L$523,0)),IF($AE19=2022,INDEX(Semaines!$V$2:$V$523,MATCH(Tableau!JN19&amp;Tableau!JO19,Semaines!$K$2:$K$523&amp;Semaines!$L$2:$L$523,0)))))))))))))</f>
        <v/>
      </c>
      <c r="JQ19" s="120" t="str">
        <f>IF(Tableau!$AE19="","",IF(Tableau!JO19="","",Tableau!$AE19))</f>
        <v/>
      </c>
      <c r="JR19" s="128" t="str">
        <f>IF(Import!BC9=0,"",Import!BC9)</f>
        <v/>
      </c>
      <c r="JS19" s="118" t="str">
        <f t="shared" ref="JS19:JS46" si="232">IF(JR19="",IF(JP19="",IF(JN19="","",JN19+1),JP19+1),_xlfn.ISOWEEKNUM(JR19))</f>
        <v/>
      </c>
      <c r="JT19" s="119" t="str">
        <f t="shared" ref="JT19:JT46" si="233">IF(JR19="",IF(JQ19="",IF(JO19="","",JO19),JQ19),(IF(AND(MONTH(JR19)=12,_xlfn.ISOWEEKNUM(JR19)=1),YEAR(JR19)+1,YEAR(JR19))))</f>
        <v/>
      </c>
      <c r="JU19" s="121" t="str">
        <f t="array" ref="JU19">IF(JR19="",JS19,IF($AE19="","",IF($AE19=2013,INDEX(Semaines!$M$2:$M$523,MATCH(JS19&amp;JT19,Semaines!$K$2:$K$523&amp;Semaines!$L$2:$L$523,0)),IF($AE19=2014,INDEX(Semaines!$N$2:$N$523,MATCH(JS19&amp;JT19,Semaines!$K$2:$K$523&amp;Semaines!$L$2:$L$523,0)),IF($AE19=2015,INDEX(Semaines!$O$2:$O$523,MATCH(JS19&amp;JT19,Semaines!$K$2:$K$523&amp;Semaines!$L$2:$L$523,0)),IF($AE19=2016,INDEX(Semaines!$P$2:$P$523,MATCH(JS19&amp;JT19,Semaines!$K$2:$K$523&amp;Semaines!$L$2:$L$523,0)),IF($AE19=2017,INDEX(Semaines!$Q$2:$Q$523,MATCH(JS19&amp;JT19,Semaines!$K$2:$K$523&amp;Semaines!$L$2:$L$523,0)),IF($AE19=2018,INDEX(Semaines!$R$2:$R$523,MATCH(JS19&amp;JT19,Semaines!$K$2:$K$523&amp;Semaines!$L$2:$L$523,0)),IF($AE19=2019,INDEX(Semaines!$S$2:$S$523,MATCH(JS19&amp;JT19,Semaines!$K$2:$K$523&amp;Semaines!$L$2:$L$523,0)),IF($AE19=2020,INDEX(Semaines!$T$2:$T$523,MATCH(JS19&amp;JT19,Semaines!$K$2:$K$523&amp;Semaines!$L$2:$L$523,0)),IF($AE19=2021,INDEX(Semaines!$U$2:$U$523,MATCH(JS19&amp;JT19,Semaines!$K$2:$K$523&amp;Semaines!$L$2:$L$523,0)),IF($AE19=2022,INDEX(Semaines!$V$2:$V$523,MATCH(JS19&amp;JT19,Semaines!$K$2:$K$523&amp;Semaines!$L$2:$L$523,0))))))))))))))</f>
        <v/>
      </c>
      <c r="JV19" s="119" t="str">
        <f t="shared" si="132"/>
        <v/>
      </c>
    </row>
    <row r="20" spans="1:282" x14ac:dyDescent="0.3">
      <c r="A20" s="61" t="str">
        <f>IF(Import!A10=0,"",Import!A10)</f>
        <v>9</v>
      </c>
      <c r="B20" s="38" t="str">
        <f>IF(Import!D10=0,"",Import!D10)</f>
        <v>9</v>
      </c>
      <c r="C20" s="38" t="str">
        <f>IF(Import!E10=0,"",Import!E10)</f>
        <v/>
      </c>
      <c r="D20" s="44" t="str">
        <f t="shared" si="0"/>
        <v/>
      </c>
      <c r="E20" s="38" t="str">
        <f>IF(Import!I10=0,"",Import!I10)</f>
        <v/>
      </c>
      <c r="F20" s="38" t="str">
        <f>IF(Import!J10="","",Import!J10)</f>
        <v/>
      </c>
      <c r="G20" s="38" t="str">
        <f>IF(Import!K10="","",Import!K10)</f>
        <v/>
      </c>
      <c r="H20" s="45" t="str">
        <f>IF(Import!L10=0,"",Import!L10)</f>
        <v>17</v>
      </c>
      <c r="I20" s="38" t="str">
        <f>IF(Import!N10=0,"",Import!N10)</f>
        <v/>
      </c>
      <c r="J20" s="37"/>
      <c r="K20" s="46">
        <f>IF(Import!O10=0,"",Import!O10)</f>
        <v>42121</v>
      </c>
      <c r="L20" s="46" t="str">
        <f>IF(Import!P10=0,"",Import!P10)</f>
        <v/>
      </c>
      <c r="M20" s="60" t="str">
        <f>IF(L20&lt;&gt;"","Annulé",IF(Import!R10=0,"",Import!R10))</f>
        <v/>
      </c>
      <c r="N20" s="60">
        <f>IF(L20&lt;&gt;"","Annulé",IF(Import!S10=0,"",Import!S10))</f>
        <v>100000</v>
      </c>
      <c r="O20" s="60" t="str">
        <f>IF(N20="Annulé","Annulé",IF(Import!T10=0,"",Import!T10))</f>
        <v/>
      </c>
      <c r="P20" s="46">
        <f>IF(Import!U10=0,IF($L20&lt;&gt;"","Annulé",IF($K20="","","En attente")),Import!U10)</f>
        <v>42272</v>
      </c>
      <c r="Q20" s="46">
        <f>IF(Import!V10=0,IF($L20&lt;&gt;"","Annulé",IF($K20="","","En attente")),Import!V10)</f>
        <v>42307</v>
      </c>
      <c r="R20" s="46">
        <f>IF(Import!W10=0,IF($L20&lt;&gt;"","Annulé",IF($K20="","","En attente")),Import!W10)</f>
        <v>42459</v>
      </c>
      <c r="S20" s="46">
        <f>IF(Import!X10=0,IF($L20&lt;&gt;"","Annulé",IF($K20="","","En attente")),Import!X10)</f>
        <v>42228</v>
      </c>
      <c r="T20" s="46">
        <f>IF(Import!Y10=0,IF($L20&lt;&gt;"","Annulé",IF($K20="","","En attente")),Import!Y10)</f>
        <v>42391</v>
      </c>
      <c r="U20" s="46">
        <f>IF(Import!Z10=0,IF($L20&lt;&gt;"","Annulé",IF($K20="","","En attente")),Import!Z10)</f>
        <v>42417</v>
      </c>
      <c r="V20" s="130" t="str">
        <f>IF(Tableau!V20="","",Tableau!V20)</f>
        <v/>
      </c>
      <c r="W20" s="46">
        <f>IF($L20&lt;&gt;"","Annulé",IF(Import!AA10=0,IF(K20="","","Pas ouvert"),Import!AA10))</f>
        <v>42502</v>
      </c>
      <c r="X20" s="46">
        <f>IF($L20&lt;&gt;"","Annulé",IF(Import!AB10=0,IF($W20&lt;&gt;"",IF(W20="Pas ouvert","Pas ouvert","En cours"),""),Import!AB10))</f>
        <v>42817</v>
      </c>
      <c r="Y20" s="60">
        <f>IF($L20&lt;&gt;"","Annulé",IF(Import!AC10=0,"",Import!AC10))</f>
        <v>68461</v>
      </c>
      <c r="Z20" s="60">
        <f>IF($L20&lt;&gt;"","Annulé",IF(Import!AD10=0,"",Import!AD10))</f>
        <v>22651.8</v>
      </c>
      <c r="AA20" s="65">
        <f t="shared" si="90"/>
        <v>19</v>
      </c>
      <c r="AB20" s="129">
        <f>Tableau!AB20</f>
        <v>2016</v>
      </c>
      <c r="AC20" s="62"/>
      <c r="AD20" s="86">
        <f t="shared" si="121"/>
        <v>19</v>
      </c>
      <c r="AE20" s="85">
        <f t="shared" si="122"/>
        <v>2016</v>
      </c>
      <c r="AF20" s="116">
        <f>IF(Import!AE10=0,"",Import!AE10)</f>
        <v>42502</v>
      </c>
      <c r="AG20" s="114"/>
      <c r="AH20" s="107"/>
      <c r="AJ20" s="118">
        <f t="shared" si="185"/>
        <v>20</v>
      </c>
      <c r="AK20" s="119">
        <f t="shared" si="186"/>
        <v>2016</v>
      </c>
      <c r="AL20" s="121" t="str">
        <f>IF(OR(Tableau!AL20="",Tableau!AM20=""),"",IF($AE20=2013,INDEX(Semaines!$M$2:$M$523,MATCH(Tableau!AL20&amp;Tableau!AM20,Semaines!$K$2:$K$523&amp;Semaines!$L$2:$L$523,0)),IF($AE20=2014,INDEX(Semaines!$N$2:$N$523,MATCH(Tableau!AL20&amp;Tableau!AM20,Semaines!$K$2:$K$523&amp;Semaines!$L$2:$L$523,0)),IF($AE20=2015,INDEX(Semaines!$O$2:$O$523,MATCH(Tableau!AL20&amp;Tableau!AM20,Semaines!$K$2:$K$523&amp;Semaines!$L$2:$L$523,0)),IF($AE20=2016,INDEX(Semaines!$P$2:$P$523,MATCH(Tableau!AL20&amp;Tableau!AM20,Semaines!$K$2:$K$523&amp;Semaines!$L$2:$L$523,0)),IF($AE20=2017,INDEX(Semaines!$Q$2:$Q$523,MATCH(Tableau!AL20&amp;Tableau!AM20,Semaines!$K$2:$K$523&amp;Semaines!$L$2:$L$523,0)),IF($AE20=2018,INDEX(Semaines!$R$2:$R$523,MATCH(Tableau!AL20&amp;Tableau!AM20,Semaines!$K$2:$K$523&amp;Semaines!$L$2:$L$523,0)),IF($AE20=2019,INDEX(Semaines!$S$2:$S$523,MATCH(Tableau!AL20&amp;Tableau!AM20,Semaines!$K$2:$K$523&amp;Semaines!$L$2:$L$523,0)),IF($AE20=2020,INDEX(Semaines!$T$2:$T$523,MATCH(Tableau!AL20&amp;Tableau!AM20,Semaines!$K$2:$K$523&amp;Semaines!$L$2:$L$523,0)),IF($AE20=2021,INDEX(Semaines!$U$2:$U$523,MATCH(Tableau!AL20&amp;Tableau!AM20,Semaines!$K$2:$K$523&amp;Semaines!$L$2:$L$523,0)),IF($AE20=2022,INDEX(Semaines!$V$2:$V$523,MATCH(Tableau!AL20&amp;Tableau!AM20,Semaines!$K$2:$K$523&amp;Semaines!$L$2:$L$523,0)))))))))))))</f>
        <v/>
      </c>
      <c r="AM20" s="120" t="str">
        <f>IF(Tableau!$AE20="","",IF(Tableau!AM20="","",Tableau!$AE20))</f>
        <v/>
      </c>
      <c r="AN20" s="128">
        <f>IF(Import!AI10=0,"",Import!AI10)</f>
        <v>42524</v>
      </c>
      <c r="AO20" s="118">
        <f t="shared" si="187"/>
        <v>22</v>
      </c>
      <c r="AP20" s="119">
        <f t="shared" si="188"/>
        <v>2016</v>
      </c>
      <c r="AQ20" s="121" t="str">
        <f>IF(Tableau!AQ20="","",Tableau!AQ20)</f>
        <v/>
      </c>
      <c r="AR20" s="120" t="str">
        <f>IF(Tableau!AR20="","",Tableau!AR20)</f>
        <v/>
      </c>
      <c r="AS20" s="112"/>
      <c r="AT20" s="107"/>
      <c r="AU20" s="99"/>
      <c r="AV20" s="99"/>
      <c r="AW20" s="118">
        <f t="shared" si="189"/>
        <v>21</v>
      </c>
      <c r="AX20" s="119">
        <f t="shared" si="123"/>
        <v>2016</v>
      </c>
      <c r="AY20" s="121" t="str">
        <f t="array" ref="AY20">IF(OR(Tableau!AY20="",Tableau!AZ20=""),"",IF($AE20=2013,INDEX(Semaines!$M$2:$M$523,MATCH(Tableau!AY20&amp;Tableau!AZ20,Semaines!$K$2:$K$523&amp;Semaines!$L$2:$L$523,0)),IF($AE20=2014,INDEX(Semaines!$N$2:$N$523,MATCH(Tableau!AY20&amp;Tableau!AZ20,Semaines!$K$2:$K$523&amp;Semaines!$L$2:$L$523,0)),IF($AE20=2015,INDEX(Semaines!$O$2:$O$523,MATCH(Tableau!AY20&amp;Tableau!AZ20,Semaines!$K$2:$K$523&amp;Semaines!$L$2:$L$523,0)),IF($AE20=2016,INDEX(Semaines!$P$2:$P$523,MATCH(Tableau!AY20&amp;Tableau!AZ20,Semaines!$K$2:$K$523&amp;Semaines!$L$2:$L$523,0)),IF($AE20=2017,INDEX(Semaines!$Q$2:$Q$523,MATCH(Tableau!AY20&amp;Tableau!AZ20,Semaines!$K$2:$K$523&amp;Semaines!$L$2:$L$523,0)),IF($AE20=2018,INDEX(Semaines!$R$2:$R$523,MATCH(Tableau!AY20&amp;Tableau!AZ20,Semaines!$K$2:$K$523&amp;Semaines!$L$2:$L$523,0)),IF($AE20=2019,INDEX(Semaines!$S$2:$S$523,MATCH(Tableau!AY20&amp;Tableau!AZ20,Semaines!$K$2:$K$523&amp;Semaines!$L$2:$L$523,0)),IF($AE20=2020,INDEX(Semaines!$T$2:$T$523,MATCH(Tableau!AY20&amp;Tableau!AZ20,Semaines!$K$2:$K$523&amp;Semaines!$L$2:$L$523,0)),IF($AE20=2021,INDEX(Semaines!$U$2:$U$523,MATCH(Tableau!AY20&amp;Tableau!AZ20,Semaines!$K$2:$K$523&amp;Semaines!$L$2:$L$523,0)),IF($AE20=2022,INDEX(Semaines!$V$2:$V$523,MATCH(Tableau!AY20&amp;Tableau!AZ20,Semaines!$K$2:$K$523&amp;Semaines!$L$2:$L$523,0)))))))))))))</f>
        <v/>
      </c>
      <c r="AZ20" s="120" t="str">
        <f>IF(Tableau!$AE20="","",IF(Tableau!AZ20="","",Tableau!$AE20))</f>
        <v/>
      </c>
      <c r="BA20" s="118">
        <f t="shared" ref="BA20:BA46" si="234">IF(AY20="",IF(AW20="","",AW20+2),AY20+2)</f>
        <v>23</v>
      </c>
      <c r="BB20" s="119">
        <f t="shared" si="125"/>
        <v>2016</v>
      </c>
      <c r="BC20" s="121" t="str">
        <f t="array" ref="BC20">IF(OR(Tableau!BC20="",Tableau!BD20=""),"",IF($AE20=2013,INDEX(Semaines!$M$2:$M$523,MATCH(Tableau!BC20&amp;Tableau!BD20,Semaines!$K$2:$K$523&amp;Semaines!$L$2:$L$523,0)),IF($AE20=2014,INDEX(Semaines!$N$2:$N$523,MATCH(Tableau!BC20&amp;Tableau!BD20,Semaines!$K$2:$K$523&amp;Semaines!$L$2:$L$523,0)),IF($AE20=2015,INDEX(Semaines!$O$2:$O$523,MATCH(Tableau!BC20&amp;Tableau!BD20,Semaines!$K$2:$K$523&amp;Semaines!$L$2:$L$523,0)),IF($AE20=2016,INDEX(Semaines!$P$2:$P$523,MATCH(Tableau!BC20&amp;Tableau!BD20,Semaines!$K$2:$K$523&amp;Semaines!$L$2:$L$523,0)),IF($AE20=2017,INDEX(Semaines!$Q$2:$Q$523,MATCH(Tableau!BC20&amp;Tableau!BD20,Semaines!$K$2:$K$523&amp;Semaines!$L$2:$L$523,0)),IF($AE20=2018,INDEX(Semaines!$R$2:$R$523,MATCH(Tableau!BC20&amp;Tableau!BD20,Semaines!$K$2:$K$523&amp;Semaines!$L$2:$L$523,0)),IF($AE20=2019,INDEX(Semaines!$S$2:$S$523,MATCH(Tableau!BC20&amp;Tableau!BD20,Semaines!$K$2:$K$523&amp;Semaines!$L$2:$L$523,0)),IF($AE20=2020,INDEX(Semaines!$T$2:$T$523,MATCH(Tableau!BC20&amp;Tableau!BD20,Semaines!$K$2:$K$523&amp;Semaines!$L$2:$L$523,0)),IF($AE20=2021,INDEX(Semaines!$U$2:$U$523,MATCH(Tableau!BC20&amp;Tableau!BD20,Semaines!$K$2:$K$523&amp;Semaines!$L$2:$L$523,0)),IF($AE20=2022,INDEX(Semaines!$V$2:$V$523,MATCH(Tableau!BC20&amp;Tableau!BD20,Semaines!$K$2:$K$523&amp;Semaines!$L$2:$L$523,0)))))))))))))</f>
        <v/>
      </c>
      <c r="BD20" s="120" t="str">
        <f>IF(Tableau!$AE20="","",IF(Tableau!BD20="","",Tableau!$AE20))</f>
        <v/>
      </c>
      <c r="BE20" s="118">
        <f t="shared" ref="BE20:BE46" si="235">IF(BC20="",IF(BA20="","",BA20+2),BC20+2)</f>
        <v>25</v>
      </c>
      <c r="BF20" s="119">
        <f t="shared" si="127"/>
        <v>2016</v>
      </c>
      <c r="BG20" s="121" t="str">
        <f t="array" ref="BG20">IF(OR(Tableau!BG20="",Tableau!BH20=""),"",IF($AE20=2013,INDEX(Semaines!$M$2:$M$523,MATCH(Tableau!BG20&amp;Tableau!BH20,Semaines!$K$2:$K$523&amp;Semaines!$L$2:$L$523,0)),IF($AE20=2014,INDEX(Semaines!$N$2:$N$523,MATCH(Tableau!BG20&amp;Tableau!BH20,Semaines!$K$2:$K$523&amp;Semaines!$L$2:$L$523,0)),IF($AE20=2015,INDEX(Semaines!$O$2:$O$523,MATCH(Tableau!BG20&amp;Tableau!BH20,Semaines!$K$2:$K$523&amp;Semaines!$L$2:$L$523,0)),IF($AE20=2016,INDEX(Semaines!$P$2:$P$523,MATCH(Tableau!BG20&amp;Tableau!BH20,Semaines!$K$2:$K$523&amp;Semaines!$L$2:$L$523,0)),IF($AE20=2017,INDEX(Semaines!$Q$2:$Q$523,MATCH(Tableau!BG20&amp;Tableau!BH20,Semaines!$K$2:$K$523&amp;Semaines!$L$2:$L$523,0)),IF($AE20=2018,INDEX(Semaines!$R$2:$R$523,MATCH(Tableau!BG20&amp;Tableau!BH20,Semaines!$K$2:$K$523&amp;Semaines!$L$2:$L$523,0)),IF($AE20=2019,INDEX(Semaines!$S$2:$S$523,MATCH(Tableau!BG20&amp;Tableau!BH20,Semaines!$K$2:$K$523&amp;Semaines!$L$2:$L$523,0)),IF($AE20=2020,INDEX(Semaines!$T$2:$T$523,MATCH(Tableau!BG20&amp;Tableau!BH20,Semaines!$K$2:$K$523&amp;Semaines!$L$2:$L$523,0)),IF($AE20=2021,INDEX(Semaines!$U$2:$U$523,MATCH(Tableau!BG20&amp;Tableau!BH20,Semaines!$K$2:$K$523&amp;Semaines!$L$2:$L$523,0)),IF($AE20=2022,INDEX(Semaines!$V$2:$V$523,MATCH(Tableau!BG20&amp;Tableau!BH20,Semaines!$K$2:$K$523&amp;Semaines!$L$2:$L$523,0)))))))))))))</f>
        <v/>
      </c>
      <c r="BH20" s="120" t="str">
        <f>IF(Tableau!$AE20="","",IF(Tableau!BH20="","",Tableau!$AE20))</f>
        <v/>
      </c>
      <c r="BI20" s="130">
        <f>IF(Import!AM10=0,"",Import!AM10)</f>
        <v>42549</v>
      </c>
      <c r="BJ20" s="118">
        <f t="shared" ref="BJ20:BJ46" si="236">IF(BI20="",IF(BG20="",IF(BE20="","",BE20+1),BG20+1),_xlfn.ISOWEEKNUM(BI20))</f>
        <v>26</v>
      </c>
      <c r="BK20" s="119">
        <f t="shared" ref="BK20:BK46" si="237">IF(BI20="",IF(BH20="",IF(BF20="","",BF20),BH20),(IF(AND(MONTH(BI20)=12,_xlfn.ISOWEEKNUM(BI20)=1),YEAR(BI20)+1,YEAR(BI20))))</f>
        <v>2016</v>
      </c>
      <c r="BL20" s="121" t="str">
        <f>IF(Tableau!BL20="","",Tableau!BL20)</f>
        <v/>
      </c>
      <c r="BM20" s="120" t="str">
        <f>IF(Tableau!BM20="","",Tableau!BM20)</f>
        <v/>
      </c>
      <c r="BN20" s="118">
        <f t="shared" ref="BN20:BN46" si="238">IF(BG20="",IF(BE20="","",BE20+1),BG20+1)</f>
        <v>26</v>
      </c>
      <c r="BO20" s="119">
        <f t="shared" si="131"/>
        <v>2016</v>
      </c>
      <c r="BP20" s="121" t="str">
        <f t="array" ref="BP20">IF(OR(Tableau!BP20="",Tableau!BQ20=""),"",IF($AE20=2013,INDEX(Semaines!$M$2:$M$523,MATCH(Tableau!BP20&amp;Tableau!BQ20,Semaines!$K$2:$K$523&amp;Semaines!$L$2:$L$523,0)),IF($AE20=2014,INDEX(Semaines!$N$2:$N$523,MATCH(Tableau!BP20&amp;Tableau!BQ20,Semaines!$K$2:$K$523&amp;Semaines!$L$2:$L$523,0)),IF($AE20=2015,INDEX(Semaines!$O$2:$O$523,MATCH(Tableau!BP20&amp;Tableau!BQ20,Semaines!$K$2:$K$523&amp;Semaines!$L$2:$L$523,0)),IF($AE20=2016,INDEX(Semaines!$P$2:$P$523,MATCH(Tableau!BP20&amp;Tableau!BQ20,Semaines!$K$2:$K$523&amp;Semaines!$L$2:$L$523,0)),IF($AE20=2017,INDEX(Semaines!$Q$2:$Q$523,MATCH(Tableau!BP20&amp;Tableau!BQ20,Semaines!$K$2:$K$523&amp;Semaines!$L$2:$L$523,0)),IF($AE20=2018,INDEX(Semaines!$R$2:$R$523,MATCH(Tableau!BP20&amp;Tableau!BQ20,Semaines!$K$2:$K$523&amp;Semaines!$L$2:$L$523,0)),IF($AE20=2019,INDEX(Semaines!$S$2:$S$523,MATCH(Tableau!BP20&amp;Tableau!BQ20,Semaines!$K$2:$K$523&amp;Semaines!$L$2:$L$523,0)),IF($AE20=2020,INDEX(Semaines!$T$2:$T$523,MATCH(Tableau!BP20&amp;Tableau!BQ20,Semaines!$K$2:$K$523&amp;Semaines!$L$2:$L$523,0)),IF($AE20=2021,INDEX(Semaines!$U$2:$U$523,MATCH(Tableau!BP20&amp;Tableau!BQ20,Semaines!$K$2:$K$523&amp;Semaines!$L$2:$L$523,0)),IF($AE20=2022,INDEX(Semaines!$V$2:$V$523,MATCH(Tableau!BP20&amp;Tableau!BQ20,Semaines!$K$2:$K$523&amp;Semaines!$L$2:$L$523,0)))))))))))))</f>
        <v/>
      </c>
      <c r="BQ20" s="120" t="str">
        <f>IF(Tableau!$AE20="","",IF(Tableau!BQ20="","",Tableau!$AE20))</f>
        <v/>
      </c>
      <c r="BS20" s="118">
        <f t="shared" si="190"/>
        <v>28</v>
      </c>
      <c r="BT20" s="119">
        <f t="shared" si="95"/>
        <v>2016</v>
      </c>
      <c r="BU20" s="121" t="str">
        <f t="array" ref="BU20">IF(OR(Tableau!BU20="",Tableau!BV20=""),"",IF($AE20=2013,INDEX(Semaines!$M$2:$M$523,MATCH(Tableau!BU20&amp;Tableau!BV20,Semaines!$K$2:$K$523&amp;Semaines!$L$2:$L$523,0)),IF($AE20=2014,INDEX(Semaines!$N$2:$N$523,MATCH(Tableau!BU20&amp;Tableau!BV20,Semaines!$K$2:$K$523&amp;Semaines!$L$2:$L$523,0)),IF($AE20=2015,INDEX(Semaines!$O$2:$O$523,MATCH(Tableau!BU20&amp;Tableau!BV20,Semaines!$K$2:$K$523&amp;Semaines!$L$2:$L$523,0)),IF($AE20=2016,INDEX(Semaines!$P$2:$P$523,MATCH(Tableau!BU20&amp;Tableau!BV20,Semaines!$K$2:$K$523&amp;Semaines!$L$2:$L$523,0)),IF($AE20=2017,INDEX(Semaines!$Q$2:$Q$523,MATCH(Tableau!BU20&amp;Tableau!BV20,Semaines!$K$2:$K$523&amp;Semaines!$L$2:$L$523,0)),IF($AE20=2018,INDEX(Semaines!$R$2:$R$523,MATCH(Tableau!BU20&amp;Tableau!BV20,Semaines!$K$2:$K$523&amp;Semaines!$L$2:$L$523,0)),IF($AE20=2019,INDEX(Semaines!$S$2:$S$523,MATCH(Tableau!BU20&amp;Tableau!BV20,Semaines!$K$2:$K$523&amp;Semaines!$L$2:$L$523,0)),IF($AE20=2020,INDEX(Semaines!$T$2:$T$523,MATCH(Tableau!BU20&amp;Tableau!BV20,Semaines!$K$2:$K$523&amp;Semaines!$L$2:$L$523,0)),IF($AE20=2021,INDEX(Semaines!$U$2:$U$523,MATCH(Tableau!BU20&amp;Tableau!BV20,Semaines!$K$2:$K$523&amp;Semaines!$L$2:$L$523,0)),IF($AE20=2022,INDEX(Semaines!$V$2:$V$523,MATCH(Tableau!BU20&amp;Tableau!BV20,Semaines!$K$2:$K$523&amp;Semaines!$L$2:$L$523,0)))))))))))))</f>
        <v/>
      </c>
      <c r="BV20" s="120" t="str">
        <f>IF(Tableau!$AE20="","",IF(Tableau!BV20="","",Tableau!$AE20))</f>
        <v/>
      </c>
      <c r="BX20" s="118">
        <f t="shared" si="202"/>
        <v>30</v>
      </c>
      <c r="BY20" s="119">
        <f t="shared" si="96"/>
        <v>2016</v>
      </c>
      <c r="BZ20" s="121" t="str">
        <f t="array" ref="BZ20">IF(OR(Tableau!BZ20="",Tableau!CA20=""),"",IF($AE20=2013,INDEX(Semaines!$M$2:$M$523,MATCH(Tableau!BZ20&amp;Tableau!CA20,Semaines!$K$2:$K$523&amp;Semaines!$L$2:$L$523,0)),IF($AE20=2014,INDEX(Semaines!$N$2:$N$523,MATCH(Tableau!BZ20&amp;Tableau!CA20,Semaines!$K$2:$K$523&amp;Semaines!$L$2:$L$523,0)),IF($AE20=2015,INDEX(Semaines!$O$2:$O$523,MATCH(Tableau!BZ20&amp;Tableau!CA20,Semaines!$K$2:$K$523&amp;Semaines!$L$2:$L$523,0)),IF($AE20=2016,INDEX(Semaines!$P$2:$P$523,MATCH(Tableau!BZ20&amp;Tableau!CA20,Semaines!$K$2:$K$523&amp;Semaines!$L$2:$L$523,0)),IF($AE20=2017,INDEX(Semaines!$Q$2:$Q$523,MATCH(Tableau!BZ20&amp;Tableau!CA20,Semaines!$K$2:$K$523&amp;Semaines!$L$2:$L$523,0)),IF($AE20=2018,INDEX(Semaines!$R$2:$R$523,MATCH(Tableau!BZ20&amp;Tableau!CA20,Semaines!$K$2:$K$523&amp;Semaines!$L$2:$L$523,0)),IF($AE20=2019,INDEX(Semaines!$S$2:$S$523,MATCH(Tableau!BZ20&amp;Tableau!CA20,Semaines!$K$2:$K$523&amp;Semaines!$L$2:$L$523,0)),IF($AE20=2020,INDEX(Semaines!$T$2:$T$523,MATCH(Tableau!BZ20&amp;Tableau!CA20,Semaines!$K$2:$K$523&amp;Semaines!$L$2:$L$523,0)),IF($AE20=2021,INDEX(Semaines!$U$2:$U$523,MATCH(Tableau!BZ20&amp;Tableau!CA20,Semaines!$K$2:$K$523&amp;Semaines!$L$2:$L$523,0)),IF($AE20=2022,INDEX(Semaines!$V$2:$V$523,MATCH(Tableau!BZ20&amp;Tableau!CA20,Semaines!$K$2:$K$523&amp;Semaines!$L$2:$L$523,0)))))))))))))</f>
        <v/>
      </c>
      <c r="CA20" s="120" t="str">
        <f>IF(Tableau!$AE20="","",IF(Tableau!CA20="","",Tableau!$AE20))</f>
        <v/>
      </c>
      <c r="CB20" s="130">
        <f>IF(Import!AQ10=0,"",Import!AQ10)</f>
        <v>42572</v>
      </c>
      <c r="CC20" s="118">
        <f t="shared" si="191"/>
        <v>29</v>
      </c>
      <c r="CD20" s="119">
        <f t="shared" si="192"/>
        <v>2016</v>
      </c>
      <c r="CE20" s="121" t="str">
        <f>IF(Tableau!CE20="","",Tableau!CE20)</f>
        <v/>
      </c>
      <c r="CF20" s="120" t="str">
        <f>IF(Tableau!CF20="","",Tableau!CF20)</f>
        <v/>
      </c>
      <c r="CG20" s="118">
        <f t="shared" si="193"/>
        <v>31</v>
      </c>
      <c r="CH20" s="119">
        <f t="shared" si="97"/>
        <v>2016</v>
      </c>
      <c r="CI20" s="121" t="str">
        <f t="array" ref="CI20">IF(OR(Tableau!CI20="",Tableau!CJ20=""),"",IF($AE20=2013,INDEX(Semaines!$M$2:$M$523,MATCH(Tableau!CI20&amp;Tableau!CJ20,Semaines!$K$2:$K$523&amp;Semaines!$L$2:$L$523,0)),IF($AE20=2014,INDEX(Semaines!$N$2:$N$523,MATCH(Tableau!CI20&amp;Tableau!CJ20,Semaines!$K$2:$K$523&amp;Semaines!$L$2:$L$523,0)),IF($AE20=2015,INDEX(Semaines!$O$2:$O$523,MATCH(Tableau!CI20&amp;Tableau!CJ20,Semaines!$K$2:$K$523&amp;Semaines!$L$2:$L$523,0)),IF($AE20=2016,INDEX(Semaines!$P$2:$P$523,MATCH(Tableau!CI20&amp;Tableau!CJ20,Semaines!$K$2:$K$523&amp;Semaines!$L$2:$L$523,0)),IF($AE20=2017,INDEX(Semaines!$Q$2:$Q$523,MATCH(Tableau!CI20&amp;Tableau!CJ20,Semaines!$K$2:$K$523&amp;Semaines!$L$2:$L$523,0)),IF($AE20=2018,INDEX(Semaines!$R$2:$R$523,MATCH(Tableau!CI20&amp;Tableau!CJ20,Semaines!$K$2:$K$523&amp;Semaines!$L$2:$L$523,0)),IF($AE20=2019,INDEX(Semaines!$S$2:$S$523,MATCH(Tableau!CI20&amp;Tableau!CJ20,Semaines!$K$2:$K$523&amp;Semaines!$L$2:$L$523,0)),IF($AE20=2020,INDEX(Semaines!$T$2:$T$523,MATCH(Tableau!CI20&amp;Tableau!CJ20,Semaines!$K$2:$K$523&amp;Semaines!$L$2:$L$523,0)),IF($AE20=2021,INDEX(Semaines!$U$2:$U$523,MATCH(Tableau!CI20&amp;Tableau!CJ20,Semaines!$K$2:$K$523&amp;Semaines!$L$2:$L$523,0)),IF($AE20=2022,INDEX(Semaines!$V$2:$V$523,MATCH(Tableau!CI20&amp;Tableau!CJ20,Semaines!$K$2:$K$523&amp;Semaines!$L$2:$L$523,0)))))))))))))</f>
        <v/>
      </c>
      <c r="CJ20" s="120" t="str">
        <f>IF(Tableau!$AE20="","",IF(Tableau!CJ20="","",Tableau!$AE20))</f>
        <v/>
      </c>
      <c r="CL20" s="118">
        <f t="shared" si="194"/>
        <v>32</v>
      </c>
      <c r="CM20" s="119">
        <f t="shared" si="98"/>
        <v>2016</v>
      </c>
      <c r="CN20" s="121" t="str">
        <f t="array" ref="CN20">IF(OR(Tableau!CN20="",Tableau!CO20=""),"",IF($AE20=2013,INDEX(Semaines!$M$2:$M$523,MATCH(Tableau!CN20&amp;Tableau!CO20,Semaines!$K$2:$K$523&amp;Semaines!$L$2:$L$523,0)),IF($AE20=2014,INDEX(Semaines!$N$2:$N$523,MATCH(Tableau!CN20&amp;Tableau!CO20,Semaines!$K$2:$K$523&amp;Semaines!$L$2:$L$523,0)),IF($AE20=2015,INDEX(Semaines!$O$2:$O$523,MATCH(Tableau!CN20&amp;Tableau!CO20,Semaines!$K$2:$K$523&amp;Semaines!$L$2:$L$523,0)),IF($AE20=2016,INDEX(Semaines!$P$2:$P$523,MATCH(Tableau!CN20&amp;Tableau!CO20,Semaines!$K$2:$K$523&amp;Semaines!$L$2:$L$523,0)),IF($AE20=2017,INDEX(Semaines!$Q$2:$Q$523,MATCH(Tableau!CN20&amp;Tableau!CO20,Semaines!$K$2:$K$523&amp;Semaines!$L$2:$L$523,0)),IF($AE20=2018,INDEX(Semaines!$R$2:$R$523,MATCH(Tableau!CN20&amp;Tableau!CO20,Semaines!$K$2:$K$523&amp;Semaines!$L$2:$L$523,0)),IF($AE20=2019,INDEX(Semaines!$S$2:$S$523,MATCH(Tableau!CN20&amp;Tableau!CO20,Semaines!$K$2:$K$523&amp;Semaines!$L$2:$L$523,0)),IF($AE20=2020,INDEX(Semaines!$T$2:$T$523,MATCH(Tableau!CN20&amp;Tableau!CO20,Semaines!$K$2:$K$523&amp;Semaines!$L$2:$L$523,0)),IF($AE20=2021,INDEX(Semaines!$U$2:$U$523,MATCH(Tableau!CN20&amp;Tableau!CO20,Semaines!$K$2:$K$523&amp;Semaines!$L$2:$L$523,0)),IF($AE20=2022,INDEX(Semaines!$V$2:$V$523,MATCH(Tableau!CN20&amp;Tableau!CO20,Semaines!$K$2:$K$523&amp;Semaines!$L$2:$L$523,0)))))))))))))</f>
        <v/>
      </c>
      <c r="CO20" s="120" t="str">
        <f>IF(Tableau!$AE20="","",IF(Tableau!CO20="","",Tableau!$AE20))</f>
        <v/>
      </c>
      <c r="CP20" s="118">
        <f t="shared" si="203"/>
        <v>32</v>
      </c>
      <c r="CQ20" s="119">
        <f t="shared" si="99"/>
        <v>2016</v>
      </c>
      <c r="CR20" s="121" t="str">
        <f t="array" ref="CR20">IF(OR(Tableau!CR20="",Tableau!CS20=""),"",IF($AE20=2013,INDEX(Semaines!$M$2:$M$523,MATCH(Tableau!CR20&amp;Tableau!CS20,Semaines!$K$2:$K$523&amp;Semaines!$L$2:$L$523,0)),IF($AE20=2014,INDEX(Semaines!$N$2:$N$523,MATCH(Tableau!CR20&amp;Tableau!CS20,Semaines!$K$2:$K$523&amp;Semaines!$L$2:$L$523,0)),IF($AE20=2015,INDEX(Semaines!$O$2:$O$523,MATCH(Tableau!CR20&amp;Tableau!CS20,Semaines!$K$2:$K$523&amp;Semaines!$L$2:$L$523,0)),IF($AE20=2016,INDEX(Semaines!$P$2:$P$523,MATCH(Tableau!CR20&amp;Tableau!CS20,Semaines!$K$2:$K$523&amp;Semaines!$L$2:$L$523,0)),IF($AE20=2017,INDEX(Semaines!$Q$2:$Q$523,MATCH(Tableau!CR20&amp;Tableau!CS20,Semaines!$K$2:$K$523&amp;Semaines!$L$2:$L$523,0)),IF($AE20=2018,INDEX(Semaines!$R$2:$R$523,MATCH(Tableau!CR20&amp;Tableau!CS20,Semaines!$K$2:$K$523&amp;Semaines!$L$2:$L$523,0)),IF($AE20=2019,INDEX(Semaines!$S$2:$S$523,MATCH(Tableau!CR20&amp;Tableau!CS20,Semaines!$K$2:$K$523&amp;Semaines!$L$2:$L$523,0)),IF($AE20=2020,INDEX(Semaines!$T$2:$T$523,MATCH(Tableau!CR20&amp;Tableau!CS20,Semaines!$K$2:$K$523&amp;Semaines!$L$2:$L$523,0)),IF($AE20=2021,INDEX(Semaines!$U$2:$U$523,MATCH(Tableau!CR20&amp;Tableau!CS20,Semaines!$K$2:$K$523&amp;Semaines!$L$2:$L$523,0)),IF($AE20=2022,INDEX(Semaines!$V$2:$V$523,MATCH(Tableau!CR20&amp;Tableau!CS20,Semaines!$K$2:$K$523&amp;Semaines!$L$2:$L$523,0)))))))))))))</f>
        <v/>
      </c>
      <c r="CS20" s="120" t="str">
        <f>IF(Tableau!$AE20="","",IF(Tableau!CS20="","",Tableau!$AE20))</f>
        <v/>
      </c>
      <c r="CU20" s="139">
        <f t="shared" si="195"/>
        <v>34</v>
      </c>
      <c r="CV20" s="118">
        <f t="shared" si="204"/>
        <v>32</v>
      </c>
      <c r="CW20" s="119">
        <f t="shared" si="25"/>
        <v>2016</v>
      </c>
      <c r="CX20" s="121"/>
      <c r="CY20" s="120" t="str">
        <f>IF(Tableau!$AE20="","",IF(Tableau!CX20="","",Tableau!$AE20))</f>
        <v/>
      </c>
      <c r="DA20" s="139">
        <f t="shared" si="196"/>
        <v>34</v>
      </c>
      <c r="DB20" s="118">
        <f t="shared" si="205"/>
        <v>32</v>
      </c>
      <c r="DC20" s="119">
        <f t="shared" si="28"/>
        <v>2016</v>
      </c>
      <c r="DD20" s="121"/>
      <c r="DE20" s="120"/>
      <c r="DF20" s="112"/>
      <c r="DG20" s="107"/>
      <c r="DI20" s="118">
        <f t="shared" si="197"/>
        <v>33</v>
      </c>
      <c r="DJ20" s="119">
        <f t="shared" si="30"/>
        <v>2016</v>
      </c>
      <c r="DK20" s="121"/>
      <c r="DL20" s="120" t="str">
        <f>IF(Tableau!$AE20="","",IF(Tableau!DJ20="","",Tableau!$AE20))</f>
        <v/>
      </c>
      <c r="DN20" s="118">
        <f t="shared" si="198"/>
        <v>34</v>
      </c>
      <c r="DO20" s="119">
        <f t="shared" si="32"/>
        <v>2016</v>
      </c>
      <c r="DP20" s="121" t="str">
        <f t="array" ref="DP20">IF(OR(Tableau!DN20="",Tableau!DO20=""),"",IF($AE20=2013,INDEX(Semaines!$M$2:$M$523,MATCH(Tableau!DN20&amp;Tableau!DO20,Semaines!$K$2:$K$523&amp;Semaines!$L$2:$L$523,0)),IF($AE20=2014,INDEX(Semaines!$N$2:$N$523,MATCH(Tableau!DN20&amp;Tableau!DO20,Semaines!$K$2:$K$523&amp;Semaines!$L$2:$L$523,0)),IF($AE20=2015,INDEX(Semaines!$O$2:$O$523,MATCH(Tableau!DN20&amp;Tableau!DO20,Semaines!$K$2:$K$523&amp;Semaines!$L$2:$L$523,0)),IF($AE20=2016,INDEX(Semaines!$P$2:$P$523,MATCH(Tableau!DN20&amp;Tableau!DO20,Semaines!$K$2:$K$523&amp;Semaines!$L$2:$L$523,0)),IF($AE20=2017,INDEX(Semaines!$Q$2:$Q$523,MATCH(Tableau!DN20&amp;Tableau!DO20,Semaines!$K$2:$K$523&amp;Semaines!$L$2:$L$523,0)),IF($AE20=2018,INDEX(Semaines!$R$2:$R$523,MATCH(Tableau!DN20&amp;Tableau!DO20,Semaines!$K$2:$K$523&amp;Semaines!$L$2:$L$523,0)),IF($AE20=2019,INDEX(Semaines!$S$2:$S$523,MATCH(Tableau!DN20&amp;Tableau!DO20,Semaines!$K$2:$K$523&amp;Semaines!$L$2:$L$523,0)),IF($AE20=2020,INDEX(Semaines!$T$2:$T$523,MATCH(Tableau!DN20&amp;Tableau!DO20,Semaines!$K$2:$K$523&amp;Semaines!$L$2:$L$523,0)),IF($AE20=2021,INDEX(Semaines!$U$2:$U$523,MATCH(Tableau!DN20&amp;Tableau!DO20,Semaines!$K$2:$K$523&amp;Semaines!$L$2:$L$523,0)),IF($AE20=2022,INDEX(Semaines!$V$2:$V$523,MATCH(Tableau!DN20&amp;Tableau!DO20,Semaines!$K$2:$K$523&amp;Semaines!$L$2:$L$523,0)))))))))))))</f>
        <v/>
      </c>
      <c r="DQ20" s="120" t="str">
        <f>IF(Tableau!$AE20="","",IF(Tableau!DO20="","",Tableau!$AE20))</f>
        <v/>
      </c>
      <c r="DR20" s="99"/>
      <c r="DS20" s="107"/>
      <c r="DT20" s="137"/>
      <c r="DU20" s="118">
        <f t="shared" si="199"/>
        <v>34</v>
      </c>
      <c r="DV20" s="119">
        <f t="shared" si="100"/>
        <v>2016</v>
      </c>
      <c r="DW20" s="121" t="str">
        <f t="array" ref="DW20">IF(OR(Tableau!DU20="",Tableau!DV20=""),"",IF($AE20=2013,INDEX(Semaines!$M$2:$M$523,MATCH(Tableau!DU20&amp;Tableau!DV20,Semaines!$K$2:$K$523&amp;Semaines!$L$2:$L$523,0)),IF($AE20=2014,INDEX(Semaines!$N$2:$N$523,MATCH(Tableau!DU20&amp;Tableau!DV20,Semaines!$K$2:$K$523&amp;Semaines!$L$2:$L$523,0)),IF($AE20=2015,INDEX(Semaines!$O$2:$O$523,MATCH(Tableau!DU20&amp;Tableau!DV20,Semaines!$K$2:$K$523&amp;Semaines!$L$2:$L$523,0)),IF($AE20=2016,INDEX(Semaines!$P$2:$P$523,MATCH(Tableau!DU20&amp;Tableau!DV20,Semaines!$K$2:$K$523&amp;Semaines!$L$2:$L$523,0)),IF($AE20=2017,INDEX(Semaines!$Q$2:$Q$523,MATCH(Tableau!DU20&amp;Tableau!DV20,Semaines!$K$2:$K$523&amp;Semaines!$L$2:$L$523,0)),IF($AE20=2018,INDEX(Semaines!$R$2:$R$523,MATCH(Tableau!DU20&amp;Tableau!DV20,Semaines!$K$2:$K$523&amp;Semaines!$L$2:$L$523,0)),IF($AE20=2019,INDEX(Semaines!$S$2:$S$523,MATCH(Tableau!DU20&amp;Tableau!DV20,Semaines!$K$2:$K$523&amp;Semaines!$L$2:$L$523,0)),IF($AE20=2020,INDEX(Semaines!$T$2:$T$523,MATCH(Tableau!DU20&amp;Tableau!DV20,Semaines!$K$2:$K$523&amp;Semaines!$L$2:$L$523,0)),IF($AE20=2021,INDEX(Semaines!$U$2:$U$523,MATCH(Tableau!DU20&amp;Tableau!DV20,Semaines!$K$2:$K$523&amp;Semaines!$L$2:$L$523,0)),IF($AE20=2022,INDEX(Semaines!$V$2:$V$523,MATCH(Tableau!DU20&amp;Tableau!DV20,Semaines!$K$2:$K$523&amp;Semaines!$L$2:$L$523,0)))))))))))))</f>
        <v/>
      </c>
      <c r="DX20" s="120" t="str">
        <f>IF(Tableau!$AE20="","",IF(Tableau!DV20="","",Tableau!$AE20))</f>
        <v/>
      </c>
      <c r="DY20" s="118">
        <f t="shared" si="206"/>
        <v>35</v>
      </c>
      <c r="DZ20" s="119">
        <f t="shared" si="101"/>
        <v>2016</v>
      </c>
      <c r="EA20" s="121" t="str">
        <f t="array" ref="EA20">IF(OR(Tableau!DY20="",Tableau!DZ20=""),"",IF($AE20=2013,INDEX(Semaines!$M$2:$M$523,MATCH(Tableau!DY20&amp;Tableau!DZ20,Semaines!$K$2:$K$523&amp;Semaines!$L$2:$L$523,0)),IF($AE20=2014,INDEX(Semaines!$N$2:$N$523,MATCH(Tableau!DY20&amp;Tableau!DZ20,Semaines!$K$2:$K$523&amp;Semaines!$L$2:$L$523,0)),IF($AE20=2015,INDEX(Semaines!$O$2:$O$523,MATCH(Tableau!DY20&amp;Tableau!DZ20,Semaines!$K$2:$K$523&amp;Semaines!$L$2:$L$523,0)),IF($AE20=2016,INDEX(Semaines!$P$2:$P$523,MATCH(Tableau!DY20&amp;Tableau!DZ20,Semaines!$K$2:$K$523&amp;Semaines!$L$2:$L$523,0)),IF($AE20=2017,INDEX(Semaines!$Q$2:$Q$523,MATCH(Tableau!DY20&amp;Tableau!DZ20,Semaines!$K$2:$K$523&amp;Semaines!$L$2:$L$523,0)),IF($AE20=2018,INDEX(Semaines!$R$2:$R$523,MATCH(Tableau!DY20&amp;Tableau!DZ20,Semaines!$K$2:$K$523&amp;Semaines!$L$2:$L$523,0)),IF($AE20=2019,INDEX(Semaines!$S$2:$S$523,MATCH(Tableau!DY20&amp;Tableau!DZ20,Semaines!$K$2:$K$523&amp;Semaines!$L$2:$L$523,0)),IF($AE20=2020,INDEX(Semaines!$T$2:$T$523,MATCH(Tableau!DY20&amp;Tableau!DZ20,Semaines!$K$2:$K$523&amp;Semaines!$L$2:$L$523,0)),IF($AE20=2021,INDEX(Semaines!$U$2:$U$523,MATCH(Tableau!DY20&amp;Tableau!DZ20,Semaines!$K$2:$K$523&amp;Semaines!$L$2:$L$523,0)),IF($AE20=2022,INDEX(Semaines!$V$2:$V$523,MATCH(Tableau!DY20&amp;Tableau!DZ20,Semaines!$K$2:$K$523&amp;Semaines!$L$2:$L$523,0)))))))))))))</f>
        <v/>
      </c>
      <c r="EB20" s="120" t="str">
        <f>IF(Tableau!$AE20="","",IF(Tableau!DZ20="","",Tableau!$AE20))</f>
        <v/>
      </c>
      <c r="EC20" s="118">
        <f t="shared" si="207"/>
        <v>35</v>
      </c>
      <c r="ED20" s="119">
        <f t="shared" si="102"/>
        <v>2016</v>
      </c>
      <c r="EE20" s="121" t="str">
        <f t="array" ref="EE20">IF(OR(Tableau!EC20="",Tableau!ED20=""),"",IF($AE20=2013,INDEX(Semaines!$M$2:$M$523,MATCH(Tableau!EC20&amp;Tableau!ED20,Semaines!$K$2:$K$523&amp;Semaines!$L$2:$L$523,0)),IF($AE20=2014,INDEX(Semaines!$N$2:$N$523,MATCH(Tableau!EC20&amp;Tableau!ED20,Semaines!$K$2:$K$523&amp;Semaines!$L$2:$L$523,0)),IF($AE20=2015,INDEX(Semaines!$O$2:$O$523,MATCH(Tableau!EC20&amp;Tableau!ED20,Semaines!$K$2:$K$523&amp;Semaines!$L$2:$L$523,0)),IF($AE20=2016,INDEX(Semaines!$P$2:$P$523,MATCH(Tableau!EC20&amp;Tableau!ED20,Semaines!$K$2:$K$523&amp;Semaines!$L$2:$L$523,0)),IF($AE20=2017,INDEX(Semaines!$Q$2:$Q$523,MATCH(Tableau!EC20&amp;Tableau!ED20,Semaines!$K$2:$K$523&amp;Semaines!$L$2:$L$523,0)),IF($AE20=2018,INDEX(Semaines!$R$2:$R$523,MATCH(Tableau!EC20&amp;Tableau!ED20,Semaines!$K$2:$K$523&amp;Semaines!$L$2:$L$523,0)),IF($AE20=2019,INDEX(Semaines!$S$2:$S$523,MATCH(Tableau!EC20&amp;Tableau!ED20,Semaines!$K$2:$K$523&amp;Semaines!$L$2:$L$523,0)),IF($AE20=2020,INDEX(Semaines!$T$2:$T$523,MATCH(Tableau!EC20&amp;Tableau!ED20,Semaines!$K$2:$K$523&amp;Semaines!$L$2:$L$523,0)),IF($AE20=2021,INDEX(Semaines!$U$2:$U$523,MATCH(Tableau!EC20&amp;Tableau!ED20,Semaines!$K$2:$K$523&amp;Semaines!$L$2:$L$523,0)),IF($AE20=2022,INDEX(Semaines!$V$2:$V$523,MATCH(Tableau!EC20&amp;Tableau!ED20,Semaines!$K$2:$K$523&amp;Semaines!$L$2:$L$523,0)))))))))))))</f>
        <v/>
      </c>
      <c r="EF20" s="120" t="str">
        <f>IF(Tableau!$AE20="","",IF(Tableau!ED20="","",Tableau!$AE20))</f>
        <v/>
      </c>
      <c r="EG20" s="118">
        <f t="shared" si="208"/>
        <v>35</v>
      </c>
      <c r="EH20" s="119">
        <f t="shared" si="103"/>
        <v>2016</v>
      </c>
      <c r="EI20" s="121" t="str">
        <f t="array" ref="EI20">IF(OR(Tableau!EG20="",Tableau!EH20=""),"",IF($AE20=2013,INDEX(Semaines!$M$2:$M$523,MATCH(Tableau!EG20&amp;Tableau!EH20,Semaines!$K$2:$K$523&amp;Semaines!$L$2:$L$523,0)),IF($AE20=2014,INDEX(Semaines!$N$2:$N$523,MATCH(Tableau!EG20&amp;Tableau!EH20,Semaines!$K$2:$K$523&amp;Semaines!$L$2:$L$523,0)),IF($AE20=2015,INDEX(Semaines!$O$2:$O$523,MATCH(Tableau!EG20&amp;Tableau!EH20,Semaines!$K$2:$K$523&amp;Semaines!$L$2:$L$523,0)),IF($AE20=2016,INDEX(Semaines!$P$2:$P$523,MATCH(Tableau!EG20&amp;Tableau!EH20,Semaines!$K$2:$K$523&amp;Semaines!$L$2:$L$523,0)),IF($AE20=2017,INDEX(Semaines!$Q$2:$Q$523,MATCH(Tableau!EG20&amp;Tableau!EH20,Semaines!$K$2:$K$523&amp;Semaines!$L$2:$L$523,0)),IF($AE20=2018,INDEX(Semaines!$R$2:$R$523,MATCH(Tableau!EG20&amp;Tableau!EH20,Semaines!$K$2:$K$523&amp;Semaines!$L$2:$L$523,0)),IF($AE20=2019,INDEX(Semaines!$S$2:$S$523,MATCH(Tableau!EG20&amp;Tableau!EH20,Semaines!$K$2:$K$523&amp;Semaines!$L$2:$L$523,0)),IF($AE20=2020,INDEX(Semaines!$T$2:$T$523,MATCH(Tableau!EG20&amp;Tableau!EH20,Semaines!$K$2:$K$523&amp;Semaines!$L$2:$L$523,0)),IF($AE20=2021,INDEX(Semaines!$U$2:$U$523,MATCH(Tableau!EG20&amp;Tableau!EH20,Semaines!$K$2:$K$523&amp;Semaines!$L$2:$L$523,0)),IF($AE20=2022,INDEX(Semaines!$V$2:$V$523,MATCH(Tableau!EG20&amp;Tableau!EH20,Semaines!$K$2:$K$523&amp;Semaines!$L$2:$L$523,0)))))))))))))</f>
        <v/>
      </c>
      <c r="EJ20" s="120" t="str">
        <f>IF(Tableau!$AE20="","",IF(Tableau!EH20="","",Tableau!$AE20))</f>
        <v/>
      </c>
      <c r="EK20" s="130">
        <f>IF(Import!AU10=0,"",Import!AU10)</f>
        <v>42654</v>
      </c>
      <c r="EL20" s="118">
        <f t="shared" si="200"/>
        <v>41</v>
      </c>
      <c r="EM20" s="119">
        <f t="shared" si="201"/>
        <v>2016</v>
      </c>
      <c r="EN20" s="121" t="str">
        <f>IF(Tableau!EL20="","",Tableau!EL20)</f>
        <v/>
      </c>
      <c r="EO20" s="120" t="str">
        <f>IF(Tableau!EM20="","",Tableau!EM20)</f>
        <v/>
      </c>
      <c r="EP20" s="112"/>
      <c r="EQ20" s="107"/>
      <c r="ES20" s="118">
        <f t="shared" si="209"/>
        <v>36</v>
      </c>
      <c r="ET20" s="119">
        <f t="shared" si="104"/>
        <v>2016</v>
      </c>
      <c r="EU20" s="121" t="str">
        <f t="array" ref="EU20">IF(OR(Tableau!ES20="",Tableau!ET20=""),"",IF($AE20=2013,INDEX(Semaines!$M$2:$M$523,MATCH(Tableau!ES20&amp;Tableau!ET20,Semaines!$K$2:$K$523&amp;Semaines!$L$2:$L$523,0)),IF($AE20=2014,INDEX(Semaines!$N$2:$N$523,MATCH(Tableau!ES20&amp;Tableau!ET20,Semaines!$K$2:$K$523&amp;Semaines!$L$2:$L$523,0)),IF($AE20=2015,INDEX(Semaines!$O$2:$O$523,MATCH(Tableau!ES20&amp;Tableau!ET20,Semaines!$K$2:$K$523&amp;Semaines!$L$2:$L$523,0)),IF($AE20=2016,INDEX(Semaines!$P$2:$P$523,MATCH(Tableau!ES20&amp;Tableau!ET20,Semaines!$K$2:$K$523&amp;Semaines!$L$2:$L$523,0)),IF($AE20=2017,INDEX(Semaines!$Q$2:$Q$523,MATCH(Tableau!ES20&amp;Tableau!ET20,Semaines!$K$2:$K$523&amp;Semaines!$L$2:$L$523,0)),IF($AE20=2018,INDEX(Semaines!$R$2:$R$523,MATCH(Tableau!ES20&amp;Tableau!ET20,Semaines!$K$2:$K$523&amp;Semaines!$L$2:$L$523,0)),IF($AE20=2019,INDEX(Semaines!$S$2:$S$523,MATCH(Tableau!ES20&amp;Tableau!ET20,Semaines!$K$2:$K$523&amp;Semaines!$L$2:$L$523,0)),IF($AE20=2020,INDEX(Semaines!$T$2:$T$523,MATCH(Tableau!ES20&amp;Tableau!ET20,Semaines!$K$2:$K$523&amp;Semaines!$L$2:$L$523,0)),IF($AE20=2021,INDEX(Semaines!$U$2:$U$523,MATCH(Tableau!ES20&amp;Tableau!ET20,Semaines!$K$2:$K$523&amp;Semaines!$L$2:$L$523,0)),IF($AE20=2022,INDEX(Semaines!$V$2:$V$523,MATCH(Tableau!ES20&amp;Tableau!ET20,Semaines!$K$2:$K$523&amp;Semaines!$L$2:$L$523,0)))))))))))))</f>
        <v/>
      </c>
      <c r="EV20" s="120" t="str">
        <f>IF(Tableau!$AE20="","",IF(Tableau!ET20="","",Tableau!$AE20))</f>
        <v/>
      </c>
      <c r="EW20" s="118">
        <f t="shared" si="210"/>
        <v>37</v>
      </c>
      <c r="EX20" s="119">
        <f t="shared" si="105"/>
        <v>2016</v>
      </c>
      <c r="EY20" s="121" t="str">
        <f t="array" ref="EY20">IF(OR(Tableau!EW20="",Tableau!EX20=""),"",IF($AE20=2013,INDEX(Semaines!$M$2:$M$523,MATCH(Tableau!EW20&amp;Tableau!EX20,Semaines!$K$2:$K$523&amp;Semaines!$L$2:$L$523,0)),IF($AE20=2014,INDEX(Semaines!$N$2:$N$523,MATCH(Tableau!EW20&amp;Tableau!EX20,Semaines!$K$2:$K$523&amp;Semaines!$L$2:$L$523,0)),IF($AE20=2015,INDEX(Semaines!$O$2:$O$523,MATCH(Tableau!EW20&amp;Tableau!EX20,Semaines!$K$2:$K$523&amp;Semaines!$L$2:$L$523,0)),IF($AE20=2016,INDEX(Semaines!$P$2:$P$523,MATCH(Tableau!EW20&amp;Tableau!EX20,Semaines!$K$2:$K$523&amp;Semaines!$L$2:$L$523,0)),IF($AE20=2017,INDEX(Semaines!$Q$2:$Q$523,MATCH(Tableau!EW20&amp;Tableau!EX20,Semaines!$K$2:$K$523&amp;Semaines!$L$2:$L$523,0)),IF($AE20=2018,INDEX(Semaines!$R$2:$R$523,MATCH(Tableau!EW20&amp;Tableau!EX20,Semaines!$K$2:$K$523&amp;Semaines!$L$2:$L$523,0)),IF($AE20=2019,INDEX(Semaines!$S$2:$S$523,MATCH(Tableau!EW20&amp;Tableau!EX20,Semaines!$K$2:$K$523&amp;Semaines!$L$2:$L$523,0)),IF($AE20=2020,INDEX(Semaines!$T$2:$T$523,MATCH(Tableau!EW20&amp;Tableau!EX20,Semaines!$K$2:$K$523&amp;Semaines!$L$2:$L$523,0)),IF($AE20=2021,INDEX(Semaines!$U$2:$U$523,MATCH(Tableau!EW20&amp;Tableau!EX20,Semaines!$K$2:$K$523&amp;Semaines!$L$2:$L$523,0)),IF($AE20=2022,INDEX(Semaines!$V$2:$V$523,MATCH(Tableau!EW20&amp;Tableau!EX20,Semaines!$K$2:$K$523&amp;Semaines!$L$2:$L$523,0)))))))))))))</f>
        <v/>
      </c>
      <c r="EZ20" s="120" t="str">
        <f>IF(Tableau!$AE20="","",IF(Tableau!EX20="","",Tableau!$AE20))</f>
        <v/>
      </c>
      <c r="FB20" s="118">
        <f t="shared" si="211"/>
        <v>37</v>
      </c>
      <c r="FC20" s="119">
        <f t="shared" si="106"/>
        <v>2016</v>
      </c>
      <c r="FD20" s="121" t="str">
        <f t="array" ref="FD20">IF(OR(Tableau!FB20="",Tableau!FC20=""),"",IF($AE20=2013,INDEX(Semaines!$M$2:$M$523,MATCH(Tableau!FB20&amp;Tableau!FC20,Semaines!$K$2:$K$523&amp;Semaines!$L$2:$L$523,0)),IF($AE20=2014,INDEX(Semaines!$N$2:$N$523,MATCH(Tableau!FB20&amp;Tableau!FC20,Semaines!$K$2:$K$523&amp;Semaines!$L$2:$L$523,0)),IF($AE20=2015,INDEX(Semaines!$O$2:$O$523,MATCH(Tableau!FB20&amp;Tableau!FC20,Semaines!$K$2:$K$523&amp;Semaines!$L$2:$L$523,0)),IF($AE20=2016,INDEX(Semaines!$P$2:$P$523,MATCH(Tableau!FB20&amp;Tableau!FC20,Semaines!$K$2:$K$523&amp;Semaines!$L$2:$L$523,0)),IF($AE20=2017,INDEX(Semaines!$Q$2:$Q$523,MATCH(Tableau!FB20&amp;Tableau!FC20,Semaines!$K$2:$K$523&amp;Semaines!$L$2:$L$523,0)),IF($AE20=2018,INDEX(Semaines!$R$2:$R$523,MATCH(Tableau!FB20&amp;Tableau!FC20,Semaines!$K$2:$K$523&amp;Semaines!$L$2:$L$523,0)),IF($AE20=2019,INDEX(Semaines!$S$2:$S$523,MATCH(Tableau!FB20&amp;Tableau!FC20,Semaines!$K$2:$K$523&amp;Semaines!$L$2:$L$523,0)),IF($AE20=2020,INDEX(Semaines!$T$2:$T$523,MATCH(Tableau!FB20&amp;Tableau!FC20,Semaines!$K$2:$K$523&amp;Semaines!$L$2:$L$523,0)),IF($AE20=2021,INDEX(Semaines!$U$2:$U$523,MATCH(Tableau!FB20&amp;Tableau!FC20,Semaines!$K$2:$K$523&amp;Semaines!$L$2:$L$523,0)),IF($AE20=2022,INDEX(Semaines!$V$2:$V$523,MATCH(Tableau!FB20&amp;Tableau!FC20,Semaines!$K$2:$K$523&amp;Semaines!$L$2:$L$523,0)))))))))))))</f>
        <v/>
      </c>
      <c r="FE20" s="120" t="str">
        <f>IF(Tableau!$AE20="","",IF(Tableau!FC20="","",Tableau!$AE20))</f>
        <v/>
      </c>
      <c r="FF20" s="112"/>
      <c r="FG20" s="107"/>
      <c r="FH20" s="118">
        <f t="shared" si="212"/>
        <v>38</v>
      </c>
      <c r="FI20" s="119">
        <f t="shared" si="107"/>
        <v>2016</v>
      </c>
      <c r="FJ20" s="121" t="str">
        <f t="array" ref="FJ20">IF(OR(Tableau!FH20="",Tableau!FI20=""),"",IF($AE20=2013,INDEX(Semaines!$M$2:$M$523,MATCH(Tableau!FH20&amp;Tableau!FI20,Semaines!$K$2:$K$523&amp;Semaines!$L$2:$L$523,0)),IF($AE20=2014,INDEX(Semaines!$N$2:$N$523,MATCH(Tableau!FH20&amp;Tableau!FI20,Semaines!$K$2:$K$523&amp;Semaines!$L$2:$L$523,0)),IF($AE20=2015,INDEX(Semaines!$O$2:$O$523,MATCH(Tableau!FH20&amp;Tableau!FI20,Semaines!$K$2:$K$523&amp;Semaines!$L$2:$L$523,0)),IF($AE20=2016,INDEX(Semaines!$P$2:$P$523,MATCH(Tableau!FH20&amp;Tableau!FI20,Semaines!$K$2:$K$523&amp;Semaines!$L$2:$L$523,0)),IF($AE20=2017,INDEX(Semaines!$Q$2:$Q$523,MATCH(Tableau!FH20&amp;Tableau!FI20,Semaines!$K$2:$K$523&amp;Semaines!$L$2:$L$523,0)),IF($AE20=2018,INDEX(Semaines!$R$2:$R$523,MATCH(Tableau!FH20&amp;Tableau!FI20,Semaines!$K$2:$K$523&amp;Semaines!$L$2:$L$523,0)),IF($AE20=2019,INDEX(Semaines!$S$2:$S$523,MATCH(Tableau!FH20&amp;Tableau!FI20,Semaines!$K$2:$K$523&amp;Semaines!$L$2:$L$523,0)),IF($AE20=2020,INDEX(Semaines!$T$2:$T$523,MATCH(Tableau!FH20&amp;Tableau!FI20,Semaines!$K$2:$K$523&amp;Semaines!$L$2:$L$523,0)),IF($AE20=2021,INDEX(Semaines!$U$2:$U$523,MATCH(Tableau!FH20&amp;Tableau!FI20,Semaines!$K$2:$K$523&amp;Semaines!$L$2:$L$523,0)),IF($AE20=2022,INDEX(Semaines!$V$2:$V$523,MATCH(Tableau!FH20&amp;Tableau!FI20,Semaines!$K$2:$K$523&amp;Semaines!$L$2:$L$523,0)))))))))))))</f>
        <v/>
      </c>
      <c r="FK20" s="120" t="str">
        <f>IF(Tableau!$AE20="","",IF(Tableau!FI20="","",Tableau!$AE20))</f>
        <v/>
      </c>
      <c r="FM20" s="118">
        <f t="shared" si="213"/>
        <v>38</v>
      </c>
      <c r="FN20" s="119">
        <f t="shared" si="108"/>
        <v>2016</v>
      </c>
      <c r="FO20" s="121" t="str">
        <f t="array" ref="FO20">IF(OR(Tableau!FM20="",Tableau!FN20=""),"",IF($AE20=2013,INDEX(Semaines!$M$2:$M$523,MATCH(Tableau!FM20&amp;Tableau!FN20,Semaines!$K$2:$K$523&amp;Semaines!$L$2:$L$523,0)),IF($AE20=2014,INDEX(Semaines!$N$2:$N$523,MATCH(Tableau!FM20&amp;Tableau!FN20,Semaines!$K$2:$K$523&amp;Semaines!$L$2:$L$523,0)),IF($AE20=2015,INDEX(Semaines!$O$2:$O$523,MATCH(Tableau!FM20&amp;Tableau!FN20,Semaines!$K$2:$K$523&amp;Semaines!$L$2:$L$523,0)),IF($AE20=2016,INDEX(Semaines!$P$2:$P$523,MATCH(Tableau!FM20&amp;Tableau!FN20,Semaines!$K$2:$K$523&amp;Semaines!$L$2:$L$523,0)),IF($AE20=2017,INDEX(Semaines!$Q$2:$Q$523,MATCH(Tableau!FM20&amp;Tableau!FN20,Semaines!$K$2:$K$523&amp;Semaines!$L$2:$L$523,0)),IF($AE20=2018,INDEX(Semaines!$R$2:$R$523,MATCH(Tableau!FM20&amp;Tableau!FN20,Semaines!$K$2:$K$523&amp;Semaines!$L$2:$L$523,0)),IF($AE20=2019,INDEX(Semaines!$S$2:$S$523,MATCH(Tableau!FM20&amp;Tableau!FN20,Semaines!$K$2:$K$523&amp;Semaines!$L$2:$L$523,0)),IF($AE20=2020,INDEX(Semaines!$T$2:$T$523,MATCH(Tableau!FM20&amp;Tableau!FN20,Semaines!$K$2:$K$523&amp;Semaines!$L$2:$L$523,0)),IF($AE20=2021,INDEX(Semaines!$U$2:$U$523,MATCH(Tableau!FM20&amp;Tableau!FN20,Semaines!$K$2:$K$523&amp;Semaines!$L$2:$L$523,0)),IF($AE20=2022,INDEX(Semaines!$V$2:$V$523,MATCH(Tableau!FM20&amp;Tableau!FN20,Semaines!$K$2:$K$523&amp;Semaines!$L$2:$L$523,0)))))))))))))</f>
        <v/>
      </c>
      <c r="FP20" s="120" t="str">
        <f>IF(Tableau!$AE20="","",IF(Tableau!FN20="","",Tableau!$AE20))</f>
        <v/>
      </c>
      <c r="FQ20" s="118">
        <f t="shared" si="214"/>
        <v>39</v>
      </c>
      <c r="FR20" s="119">
        <f t="shared" si="109"/>
        <v>2016</v>
      </c>
      <c r="FS20" s="121" t="str">
        <f t="array" ref="FS20">IF(OR(Tableau!FQ20="",Tableau!FR20=""),"",IF($AE20=2013,INDEX(Semaines!$M$2:$M$523,MATCH(Tableau!FQ20&amp;Tableau!FR20,Semaines!$K$2:$K$523&amp;Semaines!$L$2:$L$523,0)),IF($AE20=2014,INDEX(Semaines!$N$2:$N$523,MATCH(Tableau!FQ20&amp;Tableau!FR20,Semaines!$K$2:$K$523&amp;Semaines!$L$2:$L$523,0)),IF($AE20=2015,INDEX(Semaines!$O$2:$O$523,MATCH(Tableau!FQ20&amp;Tableau!FR20,Semaines!$K$2:$K$523&amp;Semaines!$L$2:$L$523,0)),IF($AE20=2016,INDEX(Semaines!$P$2:$P$523,MATCH(Tableau!FQ20&amp;Tableau!FR20,Semaines!$K$2:$K$523&amp;Semaines!$L$2:$L$523,0)),IF($AE20=2017,INDEX(Semaines!$Q$2:$Q$523,MATCH(Tableau!FQ20&amp;Tableau!FR20,Semaines!$K$2:$K$523&amp;Semaines!$L$2:$L$523,0)),IF($AE20=2018,INDEX(Semaines!$R$2:$R$523,MATCH(Tableau!FQ20&amp;Tableau!FR20,Semaines!$K$2:$K$523&amp;Semaines!$L$2:$L$523,0)),IF($AE20=2019,INDEX(Semaines!$S$2:$S$523,MATCH(Tableau!FQ20&amp;Tableau!FR20,Semaines!$K$2:$K$523&amp;Semaines!$L$2:$L$523,0)),IF($AE20=2020,INDEX(Semaines!$T$2:$T$523,MATCH(Tableau!FQ20&amp;Tableau!FR20,Semaines!$K$2:$K$523&amp;Semaines!$L$2:$L$523,0)),IF($AE20=2021,INDEX(Semaines!$U$2:$U$523,MATCH(Tableau!FQ20&amp;Tableau!FR20,Semaines!$K$2:$K$523&amp;Semaines!$L$2:$L$523,0)),IF($AE20=2022,INDEX(Semaines!$V$2:$V$523,MATCH(Tableau!FQ20&amp;Tableau!FR20,Semaines!$K$2:$K$523&amp;Semaines!$L$2:$L$523,0)))))))))))))</f>
        <v/>
      </c>
      <c r="FT20" s="120" t="str">
        <f>IF(Tableau!$AE20="","",IF(Tableau!FR20="","",Tableau!$AE20))</f>
        <v/>
      </c>
      <c r="FU20" s="121" t="str">
        <f t="array" ref="FU20">IF(OR(Tableau!FS20="",Tableau!FT20=""),"",IF($AE20=2013,INDEX(Semaines!$M$2:$M$523,MATCH(Tableau!FS20&amp;Tableau!FT20,Semaines!$K$2:$K$523&amp;Semaines!$L$2:$L$523,0)),IF($AE20=2014,INDEX(Semaines!$N$2:$N$523,MATCH(Tableau!FS20&amp;Tableau!FT20,Semaines!$K$2:$K$523&amp;Semaines!$L$2:$L$523,0)),IF($AE20=2015,INDEX(Semaines!$O$2:$O$523,MATCH(Tableau!FS20&amp;Tableau!FT20,Semaines!$K$2:$K$523&amp;Semaines!$L$2:$L$523,0)),IF($AE20=2016,INDEX(Semaines!$P$2:$P$523,MATCH(Tableau!FS20&amp;Tableau!FT20,Semaines!$K$2:$K$523&amp;Semaines!$L$2:$L$523,0)),IF($AE20=2017,INDEX(Semaines!$Q$2:$Q$523,MATCH(Tableau!FS20&amp;Tableau!FT20,Semaines!$K$2:$K$523&amp;Semaines!$L$2:$L$523,0)),IF($AE20=2018,INDEX(Semaines!$R$2:$R$523,MATCH(Tableau!FS20&amp;Tableau!FT20,Semaines!$K$2:$K$523&amp;Semaines!$L$2:$L$523,0)),IF($AE20=2019,INDEX(Semaines!$S$2:$S$523,MATCH(Tableau!FS20&amp;Tableau!FT20,Semaines!$K$2:$K$523&amp;Semaines!$L$2:$L$523,0)),IF($AE20=2020,INDEX(Semaines!$T$2:$T$523,MATCH(Tableau!FS20&amp;Tableau!FT20,Semaines!$K$2:$K$523&amp;Semaines!$L$2:$L$523,0)),IF($AE20=2021,INDEX(Semaines!$U$2:$U$523,MATCH(Tableau!FS20&amp;Tableau!FT20,Semaines!$K$2:$K$523&amp;Semaines!$L$2:$L$523,0)),IF($AE20=2022,INDEX(Semaines!$V$2:$V$523,MATCH(Tableau!FS20&amp;Tableau!FT20,Semaines!$K$2:$K$523&amp;Semaines!$L$2:$L$523,0)))))))))))))</f>
        <v/>
      </c>
      <c r="FV20" s="120" t="str">
        <f>IF(Tableau!$AE20="","",IF(Tableau!FT20="","",Tableau!$AE20))</f>
        <v/>
      </c>
      <c r="FW20" s="118">
        <f t="shared" si="215"/>
        <v>41</v>
      </c>
      <c r="FX20" s="119">
        <f t="shared" si="110"/>
        <v>2016</v>
      </c>
      <c r="FY20" s="121" t="str">
        <f t="array" ref="FY20">IF(OR(Tableau!FW20="",Tableau!FX20=""),"",IF($AE20=2013,INDEX(Semaines!$M$2:$M$523,MATCH(Tableau!FW20&amp;Tableau!FX20,Semaines!$K$2:$K$523&amp;Semaines!$L$2:$L$523,0)),IF($AE20=2014,INDEX(Semaines!$N$2:$N$523,MATCH(Tableau!FW20&amp;Tableau!FX20,Semaines!$K$2:$K$523&amp;Semaines!$L$2:$L$523,0)),IF($AE20=2015,INDEX(Semaines!$O$2:$O$523,MATCH(Tableau!FW20&amp;Tableau!FX20,Semaines!$K$2:$K$523&amp;Semaines!$L$2:$L$523,0)),IF($AE20=2016,INDEX(Semaines!$P$2:$P$523,MATCH(Tableau!FW20&amp;Tableau!FX20,Semaines!$K$2:$K$523&amp;Semaines!$L$2:$L$523,0)),IF($AE20=2017,INDEX(Semaines!$Q$2:$Q$523,MATCH(Tableau!FW20&amp;Tableau!FX20,Semaines!$K$2:$K$523&amp;Semaines!$L$2:$L$523,0)),IF($AE20=2018,INDEX(Semaines!$R$2:$R$523,MATCH(Tableau!FW20&amp;Tableau!FX20,Semaines!$K$2:$K$523&amp;Semaines!$L$2:$L$523,0)),IF($AE20=2019,INDEX(Semaines!$S$2:$S$523,MATCH(Tableau!FW20&amp;Tableau!FX20,Semaines!$K$2:$K$523&amp;Semaines!$L$2:$L$523,0)),IF($AE20=2020,INDEX(Semaines!$T$2:$T$523,MATCH(Tableau!FW20&amp;Tableau!FX20,Semaines!$K$2:$K$523&amp;Semaines!$L$2:$L$523,0)),IF($AE20=2021,INDEX(Semaines!$U$2:$U$523,MATCH(Tableau!FW20&amp;Tableau!FX20,Semaines!$K$2:$K$523&amp;Semaines!$L$2:$L$523,0)),IF($AE20=2022,INDEX(Semaines!$V$2:$V$523,MATCH(Tableau!FW20&amp;Tableau!FX20,Semaines!$K$2:$K$523&amp;Semaines!$L$2:$L$523,0)))))))))))))</f>
        <v/>
      </c>
      <c r="FZ20" s="120" t="str">
        <f>IF(Tableau!$AE20="","",IF(Tableau!FX20="","",Tableau!$AE20))</f>
        <v/>
      </c>
      <c r="GA20" s="118">
        <f t="shared" si="216"/>
        <v>42</v>
      </c>
      <c r="GB20" s="119">
        <f t="shared" si="111"/>
        <v>2016</v>
      </c>
      <c r="GC20" s="121" t="str">
        <f t="array" ref="GC20">IF(OR(Tableau!GA20="",Tableau!GB20=""),"",IF($AE20=2013,INDEX(Semaines!$M$2:$M$523,MATCH(Tableau!GA20&amp;Tableau!GB20,Semaines!$K$2:$K$523&amp;Semaines!$L$2:$L$523,0)),IF($AE20=2014,INDEX(Semaines!$N$2:$N$523,MATCH(Tableau!GA20&amp;Tableau!GB20,Semaines!$K$2:$K$523&amp;Semaines!$L$2:$L$523,0)),IF($AE20=2015,INDEX(Semaines!$O$2:$O$523,MATCH(Tableau!GA20&amp;Tableau!GB20,Semaines!$K$2:$K$523&amp;Semaines!$L$2:$L$523,0)),IF($AE20=2016,INDEX(Semaines!$P$2:$P$523,MATCH(Tableau!GA20&amp;Tableau!GB20,Semaines!$K$2:$K$523&amp;Semaines!$L$2:$L$523,0)),IF($AE20=2017,INDEX(Semaines!$Q$2:$Q$523,MATCH(Tableau!GA20&amp;Tableau!GB20,Semaines!$K$2:$K$523&amp;Semaines!$L$2:$L$523,0)),IF($AE20=2018,INDEX(Semaines!$R$2:$R$523,MATCH(Tableau!GA20&amp;Tableau!GB20,Semaines!$K$2:$K$523&amp;Semaines!$L$2:$L$523,0)),IF($AE20=2019,INDEX(Semaines!$S$2:$S$523,MATCH(Tableau!GA20&amp;Tableau!GB20,Semaines!$K$2:$K$523&amp;Semaines!$L$2:$L$523,0)),IF($AE20=2020,INDEX(Semaines!$T$2:$T$523,MATCH(Tableau!GA20&amp;Tableau!GB20,Semaines!$K$2:$K$523&amp;Semaines!$L$2:$L$523,0)),IF($AE20=2021,INDEX(Semaines!$U$2:$U$523,MATCH(Tableau!GA20&amp;Tableau!GB20,Semaines!$K$2:$K$523&amp;Semaines!$L$2:$L$523,0)),IF($AE20=2022,INDEX(Semaines!$V$2:$V$523,MATCH(Tableau!GA20&amp;Tableau!GB20,Semaines!$K$2:$K$523&amp;Semaines!$L$2:$L$523,0)))))))))))))</f>
        <v/>
      </c>
      <c r="GD20" s="120" t="str">
        <f>IF(Tableau!$AE20="","",IF(Tableau!GB20="","",Tableau!$AE20))</f>
        <v/>
      </c>
      <c r="GE20" s="118">
        <f t="shared" si="217"/>
        <v>42</v>
      </c>
      <c r="GF20" s="119">
        <f t="shared" si="112"/>
        <v>2016</v>
      </c>
      <c r="GG20" s="121" t="str">
        <f t="array" ref="GG20">IF(OR(Tableau!GE20="",Tableau!GF20=""),"",IF($AE20=2013,INDEX(Semaines!$M$2:$M$523,MATCH(Tableau!GE20&amp;Tableau!GF20,Semaines!$K$2:$K$523&amp;Semaines!$L$2:$L$523,0)),IF($AE20=2014,INDEX(Semaines!$N$2:$N$523,MATCH(Tableau!GE20&amp;Tableau!GF20,Semaines!$K$2:$K$523&amp;Semaines!$L$2:$L$523,0)),IF($AE20=2015,INDEX(Semaines!$O$2:$O$523,MATCH(Tableau!GE20&amp;Tableau!GF20,Semaines!$K$2:$K$523&amp;Semaines!$L$2:$L$523,0)),IF($AE20=2016,INDEX(Semaines!$P$2:$P$523,MATCH(Tableau!GE20&amp;Tableau!GF20,Semaines!$K$2:$K$523&amp;Semaines!$L$2:$L$523,0)),IF($AE20=2017,INDEX(Semaines!$Q$2:$Q$523,MATCH(Tableau!GE20&amp;Tableau!GF20,Semaines!$K$2:$K$523&amp;Semaines!$L$2:$L$523,0)),IF($AE20=2018,INDEX(Semaines!$R$2:$R$523,MATCH(Tableau!GE20&amp;Tableau!GF20,Semaines!$K$2:$K$523&amp;Semaines!$L$2:$L$523,0)),IF($AE20=2019,INDEX(Semaines!$S$2:$S$523,MATCH(Tableau!GE20&amp;Tableau!GF20,Semaines!$K$2:$K$523&amp;Semaines!$L$2:$L$523,0)),IF($AE20=2020,INDEX(Semaines!$T$2:$T$523,MATCH(Tableau!GE20&amp;Tableau!GF20,Semaines!$K$2:$K$523&amp;Semaines!$L$2:$L$523,0)),IF($AE20=2021,INDEX(Semaines!$U$2:$U$523,MATCH(Tableau!GE20&amp;Tableau!GF20,Semaines!$K$2:$K$523&amp;Semaines!$L$2:$L$523,0)),IF($AE20=2022,INDEX(Semaines!$V$2:$V$523,MATCH(Tableau!GE20&amp;Tableau!GF20,Semaines!$K$2:$K$523&amp;Semaines!$L$2:$L$523,0)))))))))))))</f>
        <v/>
      </c>
      <c r="GH20" s="120" t="str">
        <f>IF(Tableau!$AE20="","",IF(Tableau!GF20="","",Tableau!$AE20))</f>
        <v/>
      </c>
      <c r="GJ20" s="118">
        <f t="shared" si="218"/>
        <v>43</v>
      </c>
      <c r="GK20" s="119">
        <f t="shared" si="113"/>
        <v>2016</v>
      </c>
      <c r="GL20" s="121" t="str">
        <f t="array" ref="GL20">IF(OR(Tableau!GJ20="",Tableau!GK20=""),"",IF($AE20=2013,INDEX(Semaines!$M$2:$M$523,MATCH(Tableau!GJ20&amp;Tableau!GK20,Semaines!$K$2:$K$523&amp;Semaines!$L$2:$L$523,0)),IF($AE20=2014,INDEX(Semaines!$N$2:$N$523,MATCH(Tableau!GJ20&amp;Tableau!GK20,Semaines!$K$2:$K$523&amp;Semaines!$L$2:$L$523,0)),IF($AE20=2015,INDEX(Semaines!$O$2:$O$523,MATCH(Tableau!GJ20&amp;Tableau!GK20,Semaines!$K$2:$K$523&amp;Semaines!$L$2:$L$523,0)),IF($AE20=2016,INDEX(Semaines!$P$2:$P$523,MATCH(Tableau!GJ20&amp;Tableau!GK20,Semaines!$K$2:$K$523&amp;Semaines!$L$2:$L$523,0)),IF($AE20=2017,INDEX(Semaines!$Q$2:$Q$523,MATCH(Tableau!GJ20&amp;Tableau!GK20,Semaines!$K$2:$K$523&amp;Semaines!$L$2:$L$523,0)),IF($AE20=2018,INDEX(Semaines!$R$2:$R$523,MATCH(Tableau!GJ20&amp;Tableau!GK20,Semaines!$K$2:$K$523&amp;Semaines!$L$2:$L$523,0)),IF($AE20=2019,INDEX(Semaines!$S$2:$S$523,MATCH(Tableau!GJ20&amp;Tableau!GK20,Semaines!$K$2:$K$523&amp;Semaines!$L$2:$L$523,0)),IF($AE20=2020,INDEX(Semaines!$T$2:$T$523,MATCH(Tableau!GJ20&amp;Tableau!GK20,Semaines!$K$2:$K$523&amp;Semaines!$L$2:$L$523,0)),IF($AE20=2021,INDEX(Semaines!$U$2:$U$523,MATCH(Tableau!GJ20&amp;Tableau!GK20,Semaines!$K$2:$K$523&amp;Semaines!$L$2:$L$523,0)),IF($AE20=2022,INDEX(Semaines!$V$2:$V$523,MATCH(Tableau!GJ20&amp;Tableau!GK20,Semaines!$K$2:$K$523&amp;Semaines!$L$2:$L$523,0)))))))))))))</f>
        <v/>
      </c>
      <c r="GM20" s="120" t="str">
        <f>IF(Tableau!$AE20="","",IF(Tableau!GK20="","",Tableau!$AE20))</f>
        <v/>
      </c>
      <c r="GN20" s="118">
        <f t="shared" si="219"/>
        <v>44</v>
      </c>
      <c r="GO20" s="119">
        <f t="shared" si="114"/>
        <v>2016</v>
      </c>
      <c r="GP20" s="121" t="str">
        <f t="array" ref="GP20">IF(OR(Tableau!GN20="",Tableau!GO20=""),"",IF($AE20=2013,INDEX(Semaines!$M$2:$M$523,MATCH(Tableau!GN20&amp;Tableau!GO20,Semaines!$K$2:$K$523&amp;Semaines!$L$2:$L$523,0)),IF($AE20=2014,INDEX(Semaines!$N$2:$N$523,MATCH(Tableau!GN20&amp;Tableau!GO20,Semaines!$K$2:$K$523&amp;Semaines!$L$2:$L$523,0)),IF($AE20=2015,INDEX(Semaines!$O$2:$O$523,MATCH(Tableau!GN20&amp;Tableau!GO20,Semaines!$K$2:$K$523&amp;Semaines!$L$2:$L$523,0)),IF($AE20=2016,INDEX(Semaines!$P$2:$P$523,MATCH(Tableau!GN20&amp;Tableau!GO20,Semaines!$K$2:$K$523&amp;Semaines!$L$2:$L$523,0)),IF($AE20=2017,INDEX(Semaines!$Q$2:$Q$523,MATCH(Tableau!GN20&amp;Tableau!GO20,Semaines!$K$2:$K$523&amp;Semaines!$L$2:$L$523,0)),IF($AE20=2018,INDEX(Semaines!$R$2:$R$523,MATCH(Tableau!GN20&amp;Tableau!GO20,Semaines!$K$2:$K$523&amp;Semaines!$L$2:$L$523,0)),IF($AE20=2019,INDEX(Semaines!$S$2:$S$523,MATCH(Tableau!GN20&amp;Tableau!GO20,Semaines!$K$2:$K$523&amp;Semaines!$L$2:$L$523,0)),IF($AE20=2020,INDEX(Semaines!$T$2:$T$523,MATCH(Tableau!GN20&amp;Tableau!GO20,Semaines!$K$2:$K$523&amp;Semaines!$L$2:$L$523,0)),IF($AE20=2021,INDEX(Semaines!$U$2:$U$523,MATCH(Tableau!GN20&amp;Tableau!GO20,Semaines!$K$2:$K$523&amp;Semaines!$L$2:$L$523,0)),IF($AE20=2022,INDEX(Semaines!$V$2:$V$523,MATCH(Tableau!GN20&amp;Tableau!GO20,Semaines!$K$2:$K$523&amp;Semaines!$L$2:$L$523,0)))))))))))))</f>
        <v/>
      </c>
      <c r="GQ20" s="120" t="str">
        <f>IF(Tableau!$AE20="","",IF(Tableau!GO20="","",Tableau!$AE20))</f>
        <v/>
      </c>
      <c r="GR20" s="112"/>
      <c r="GS20" s="114"/>
      <c r="GT20" s="114"/>
      <c r="GU20" s="107"/>
      <c r="GV20" s="114"/>
      <c r="GW20" s="107"/>
      <c r="GX20" s="118">
        <f t="shared" si="220"/>
        <v>45</v>
      </c>
      <c r="GY20" s="119">
        <f t="shared" si="115"/>
        <v>2016</v>
      </c>
      <c r="GZ20" s="121" t="str">
        <f t="array" ref="GZ20">IF(OR(Tableau!GX20="",Tableau!GY20=""),"",IF($AE20=2013,INDEX(Semaines!$M$2:$M$523,MATCH(Tableau!GX20&amp;Tableau!GY20,Semaines!$K$2:$K$523&amp;Semaines!$L$2:$L$523,0)),IF($AE20=2014,INDEX(Semaines!$N$2:$N$523,MATCH(Tableau!GX20&amp;Tableau!GY20,Semaines!$K$2:$K$523&amp;Semaines!$L$2:$L$523,0)),IF($AE20=2015,INDEX(Semaines!$O$2:$O$523,MATCH(Tableau!GX20&amp;Tableau!GY20,Semaines!$K$2:$K$523&amp;Semaines!$L$2:$L$523,0)),IF($AE20=2016,INDEX(Semaines!$P$2:$P$523,MATCH(Tableau!GX20&amp;Tableau!GY20,Semaines!$K$2:$K$523&amp;Semaines!$L$2:$L$523,0)),IF($AE20=2017,INDEX(Semaines!$Q$2:$Q$523,MATCH(Tableau!GX20&amp;Tableau!GY20,Semaines!$K$2:$K$523&amp;Semaines!$L$2:$L$523,0)),IF($AE20=2018,INDEX(Semaines!$R$2:$R$523,MATCH(Tableau!GX20&amp;Tableau!GY20,Semaines!$K$2:$K$523&amp;Semaines!$L$2:$L$523,0)),IF($AE20=2019,INDEX(Semaines!$S$2:$S$523,MATCH(Tableau!GX20&amp;Tableau!GY20,Semaines!$K$2:$K$523&amp;Semaines!$L$2:$L$523,0)),IF($AE20=2020,INDEX(Semaines!$T$2:$T$523,MATCH(Tableau!GX20&amp;Tableau!GY20,Semaines!$K$2:$K$523&amp;Semaines!$L$2:$L$523,0)),IF($AE20=2021,INDEX(Semaines!$U$2:$U$523,MATCH(Tableau!GX20&amp;Tableau!GY20,Semaines!$K$2:$K$523&amp;Semaines!$L$2:$L$523,0)),IF($AE20=2022,INDEX(Semaines!$V$2:$V$523,MATCH(Tableau!GX20&amp;Tableau!GY20,Semaines!$K$2:$K$523&amp;Semaines!$L$2:$L$523,0)))))))))))))</f>
        <v/>
      </c>
      <c r="HA20" s="120" t="str">
        <f>IF(Tableau!$AE20="","",IF(Tableau!GY20="","",Tableau!$AE20))</f>
        <v/>
      </c>
      <c r="HC20" s="100"/>
      <c r="HD20" s="101"/>
      <c r="HE20" s="111"/>
      <c r="HF20" s="107"/>
      <c r="HH20" s="118">
        <f t="shared" si="221"/>
        <v>46</v>
      </c>
      <c r="HI20" s="119">
        <f t="shared" si="116"/>
        <v>2016</v>
      </c>
      <c r="HJ20" s="121" t="str">
        <f t="array" ref="HJ20">IF(OR(Tableau!HH20="",Tableau!HI20=""),"",IF($AE20=2013,INDEX(Semaines!$M$2:$M$523,MATCH(Tableau!HH20&amp;Tableau!HI20,Semaines!$K$2:$K$523&amp;Semaines!$L$2:$L$523,0)),IF($AE20=2014,INDEX(Semaines!$N$2:$N$523,MATCH(Tableau!HH20&amp;Tableau!HI20,Semaines!$K$2:$K$523&amp;Semaines!$L$2:$L$523,0)),IF($AE20=2015,INDEX(Semaines!$O$2:$O$523,MATCH(Tableau!HH20&amp;Tableau!HI20,Semaines!$K$2:$K$523&amp;Semaines!$L$2:$L$523,0)),IF($AE20=2016,INDEX(Semaines!$P$2:$P$523,MATCH(Tableau!HH20&amp;Tableau!HI20,Semaines!$K$2:$K$523&amp;Semaines!$L$2:$L$523,0)),IF($AE20=2017,INDEX(Semaines!$Q$2:$Q$523,MATCH(Tableau!HH20&amp;Tableau!HI20,Semaines!$K$2:$K$523&amp;Semaines!$L$2:$L$523,0)),IF($AE20=2018,INDEX(Semaines!$R$2:$R$523,MATCH(Tableau!HH20&amp;Tableau!HI20,Semaines!$K$2:$K$523&amp;Semaines!$L$2:$L$523,0)),IF($AE20=2019,INDEX(Semaines!$S$2:$S$523,MATCH(Tableau!HH20&amp;Tableau!HI20,Semaines!$K$2:$K$523&amp;Semaines!$L$2:$L$523,0)),IF($AE20=2020,INDEX(Semaines!$T$2:$T$523,MATCH(Tableau!HH20&amp;Tableau!HI20,Semaines!$K$2:$K$523&amp;Semaines!$L$2:$L$523,0)),IF($AE20=2021,INDEX(Semaines!$U$2:$U$523,MATCH(Tableau!HH20&amp;Tableau!HI20,Semaines!$K$2:$K$523&amp;Semaines!$L$2:$L$523,0)),IF($AE20=2022,INDEX(Semaines!$V$2:$V$523,MATCH(Tableau!HH20&amp;Tableau!HI20,Semaines!$K$2:$K$523&amp;Semaines!$L$2:$L$523,0)))))))))))))</f>
        <v/>
      </c>
      <c r="HK20" s="120" t="str">
        <f>IF(Tableau!$AE20="","",IF(Tableau!HI20="","",Tableau!$AE20))</f>
        <v/>
      </c>
      <c r="HL20" s="121" t="str">
        <f t="array" ref="HL20">IF(OR(Tableau!HJ20="",Tableau!HK20=""),"",IF($AE20=2013,INDEX(Semaines!$M$2:$M$523,MATCH(Tableau!HJ20&amp;Tableau!HK20,Semaines!$K$2:$K$523&amp;Semaines!$L$2:$L$523,0)),IF($AE20=2014,INDEX(Semaines!$N$2:$N$523,MATCH(Tableau!HJ20&amp;Tableau!HK20,Semaines!$K$2:$K$523&amp;Semaines!$L$2:$L$523,0)),IF($AE20=2015,INDEX(Semaines!$O$2:$O$523,MATCH(Tableau!HJ20&amp;Tableau!HK20,Semaines!$K$2:$K$523&amp;Semaines!$L$2:$L$523,0)),IF($AE20=2016,INDEX(Semaines!$P$2:$P$523,MATCH(Tableau!HJ20&amp;Tableau!HK20,Semaines!$K$2:$K$523&amp;Semaines!$L$2:$L$523,0)),IF($AE20=2017,INDEX(Semaines!$Q$2:$Q$523,MATCH(Tableau!HJ20&amp;Tableau!HK20,Semaines!$K$2:$K$523&amp;Semaines!$L$2:$L$523,0)),IF($AE20=2018,INDEX(Semaines!$R$2:$R$523,MATCH(Tableau!HJ20&amp;Tableau!HK20,Semaines!$K$2:$K$523&amp;Semaines!$L$2:$L$523,0)),IF($AE20=2019,INDEX(Semaines!$S$2:$S$523,MATCH(Tableau!HJ20&amp;Tableau!HK20,Semaines!$K$2:$K$523&amp;Semaines!$L$2:$L$523,0)),IF($AE20=2020,INDEX(Semaines!$T$2:$T$523,MATCH(Tableau!HJ20&amp;Tableau!HK20,Semaines!$K$2:$K$523&amp;Semaines!$L$2:$L$523,0)),IF($AE20=2021,INDEX(Semaines!$U$2:$U$523,MATCH(Tableau!HJ20&amp;Tableau!HK20,Semaines!$K$2:$K$523&amp;Semaines!$L$2:$L$523,0)),IF($AE20=2022,INDEX(Semaines!$V$2:$V$523,MATCH(Tableau!HJ20&amp;Tableau!HK20,Semaines!$K$2:$K$523&amp;Semaines!$L$2:$L$523,0)))))))))))))</f>
        <v/>
      </c>
      <c r="HM20" s="120" t="str">
        <f>IF(Tableau!$AE20="","",IF(Tableau!HK20="","",Tableau!$AE20))</f>
        <v/>
      </c>
      <c r="HN20" s="118">
        <f t="shared" si="222"/>
        <v>47</v>
      </c>
      <c r="HO20" s="119">
        <f t="shared" si="117"/>
        <v>2016</v>
      </c>
      <c r="HP20" s="121" t="str">
        <f t="array" ref="HP20">IF(OR(Tableau!HN20="",Tableau!HO20=""),"",IF($AE20=2013,INDEX(Semaines!$M$2:$M$523,MATCH(Tableau!HN20&amp;Tableau!HO20,Semaines!$K$2:$K$523&amp;Semaines!$L$2:$L$523,0)),IF($AE20=2014,INDEX(Semaines!$N$2:$N$523,MATCH(Tableau!HN20&amp;Tableau!HO20,Semaines!$K$2:$K$523&amp;Semaines!$L$2:$L$523,0)),IF($AE20=2015,INDEX(Semaines!$O$2:$O$523,MATCH(Tableau!HN20&amp;Tableau!HO20,Semaines!$K$2:$K$523&amp;Semaines!$L$2:$L$523,0)),IF($AE20=2016,INDEX(Semaines!$P$2:$P$523,MATCH(Tableau!HN20&amp;Tableau!HO20,Semaines!$K$2:$K$523&amp;Semaines!$L$2:$L$523,0)),IF($AE20=2017,INDEX(Semaines!$Q$2:$Q$523,MATCH(Tableau!HN20&amp;Tableau!HO20,Semaines!$K$2:$K$523&amp;Semaines!$L$2:$L$523,0)),IF($AE20=2018,INDEX(Semaines!$R$2:$R$523,MATCH(Tableau!HN20&amp;Tableau!HO20,Semaines!$K$2:$K$523&amp;Semaines!$L$2:$L$523,0)),IF($AE20=2019,INDEX(Semaines!$S$2:$S$523,MATCH(Tableau!HN20&amp;Tableau!HO20,Semaines!$K$2:$K$523&amp;Semaines!$L$2:$L$523,0)),IF($AE20=2020,INDEX(Semaines!$T$2:$T$523,MATCH(Tableau!HN20&amp;Tableau!HO20,Semaines!$K$2:$K$523&amp;Semaines!$L$2:$L$523,0)),IF($AE20=2021,INDEX(Semaines!$U$2:$U$523,MATCH(Tableau!HN20&amp;Tableau!HO20,Semaines!$K$2:$K$523&amp;Semaines!$L$2:$L$523,0)),IF($AE20=2022,INDEX(Semaines!$V$2:$V$523,MATCH(Tableau!HN20&amp;Tableau!HO20,Semaines!$K$2:$K$523&amp;Semaines!$L$2:$L$523,0)))))))))))))</f>
        <v/>
      </c>
      <c r="HQ20" s="120" t="str">
        <f>IF(Tableau!$AE20="","",IF(Tableau!HO20="","",Tableau!$AE20))</f>
        <v/>
      </c>
      <c r="HR20" s="112"/>
      <c r="HS20" s="114"/>
      <c r="HT20" s="114"/>
      <c r="HU20" s="107"/>
      <c r="HV20" s="115"/>
      <c r="HW20" s="99"/>
      <c r="HX20" s="99"/>
      <c r="HY20" s="99"/>
      <c r="HZ20" s="99"/>
      <c r="IA20" s="118">
        <f t="shared" si="223"/>
        <v>48</v>
      </c>
      <c r="IB20" s="119">
        <f t="shared" si="118"/>
        <v>2016</v>
      </c>
      <c r="IC20" s="121" t="str">
        <f t="array" ref="IC20">IF(OR(Tableau!IA20="",Tableau!IB20=""),"",IF($AE20=2013,INDEX(Semaines!$M$2:$M$523,MATCH(Tableau!IA20&amp;Tableau!IB20,Semaines!$K$2:$K$523&amp;Semaines!$L$2:$L$523,0)),IF($AE20=2014,INDEX(Semaines!$N$2:$N$523,MATCH(Tableau!IA20&amp;Tableau!IB20,Semaines!$K$2:$K$523&amp;Semaines!$L$2:$L$523,0)),IF($AE20=2015,INDEX(Semaines!$O$2:$O$523,MATCH(Tableau!IA20&amp;Tableau!IB20,Semaines!$K$2:$K$523&amp;Semaines!$L$2:$L$523,0)),IF($AE20=2016,INDEX(Semaines!$P$2:$P$523,MATCH(Tableau!IA20&amp;Tableau!IB20,Semaines!$K$2:$K$523&amp;Semaines!$L$2:$L$523,0)),IF($AE20=2017,INDEX(Semaines!$Q$2:$Q$523,MATCH(Tableau!IA20&amp;Tableau!IB20,Semaines!$K$2:$K$523&amp;Semaines!$L$2:$L$523,0)),IF($AE20=2018,INDEX(Semaines!$R$2:$R$523,MATCH(Tableau!IA20&amp;Tableau!IB20,Semaines!$K$2:$K$523&amp;Semaines!$L$2:$L$523,0)),IF($AE20=2019,INDEX(Semaines!$S$2:$S$523,MATCH(Tableau!IA20&amp;Tableau!IB20,Semaines!$K$2:$K$523&amp;Semaines!$L$2:$L$523,0)),IF($AE20=2020,INDEX(Semaines!$T$2:$T$523,MATCH(Tableau!IA20&amp;Tableau!IB20,Semaines!$K$2:$K$523&amp;Semaines!$L$2:$L$523,0)),IF($AE20=2021,INDEX(Semaines!$U$2:$U$523,MATCH(Tableau!IA20&amp;Tableau!IB20,Semaines!$K$2:$K$523&amp;Semaines!$L$2:$L$523,0)),IF($AE20=2022,INDEX(Semaines!$V$2:$V$523,MATCH(Tableau!IA20&amp;Tableau!IB20,Semaines!$K$2:$K$523&amp;Semaines!$L$2:$L$523,0)))))))))))))</f>
        <v/>
      </c>
      <c r="ID20" s="120" t="str">
        <f>IF(Tableau!$AE20="","",IF(Tableau!IB20="","",Tableau!$AE20))</f>
        <v/>
      </c>
      <c r="IE20" s="118">
        <f t="shared" si="224"/>
        <v>48</v>
      </c>
      <c r="IF20" s="119">
        <f t="shared" si="119"/>
        <v>2016</v>
      </c>
      <c r="IG20" s="121" t="str">
        <f t="array" ref="IG20">IF(OR(Tableau!IE20="",Tableau!IF20=""),"",IF($AE20=2013,INDEX(Semaines!$M$2:$M$523,MATCH(Tableau!IE20&amp;Tableau!IF20,Semaines!$K$2:$K$523&amp;Semaines!$L$2:$L$523,0)),IF($AE20=2014,INDEX(Semaines!$N$2:$N$523,MATCH(Tableau!IE20&amp;Tableau!IF20,Semaines!$K$2:$K$523&amp;Semaines!$L$2:$L$523,0)),IF($AE20=2015,INDEX(Semaines!$O$2:$O$523,MATCH(Tableau!IE20&amp;Tableau!IF20,Semaines!$K$2:$K$523&amp;Semaines!$L$2:$L$523,0)),IF($AE20=2016,INDEX(Semaines!$P$2:$P$523,MATCH(Tableau!IE20&amp;Tableau!IF20,Semaines!$K$2:$K$523&amp;Semaines!$L$2:$L$523,0)),IF($AE20=2017,INDEX(Semaines!$Q$2:$Q$523,MATCH(Tableau!IE20&amp;Tableau!IF20,Semaines!$K$2:$K$523&amp;Semaines!$L$2:$L$523,0)),IF($AE20=2018,INDEX(Semaines!$R$2:$R$523,MATCH(Tableau!IE20&amp;Tableau!IF20,Semaines!$K$2:$K$523&amp;Semaines!$L$2:$L$523,0)),IF($AE20=2019,INDEX(Semaines!$S$2:$S$523,MATCH(Tableau!IE20&amp;Tableau!IF20,Semaines!$K$2:$K$523&amp;Semaines!$L$2:$L$523,0)),IF($AE20=2020,INDEX(Semaines!$T$2:$T$523,MATCH(Tableau!IE20&amp;Tableau!IF20,Semaines!$K$2:$K$523&amp;Semaines!$L$2:$L$523,0)),IF($AE20=2021,INDEX(Semaines!$U$2:$U$523,MATCH(Tableau!IE20&amp;Tableau!IF20,Semaines!$K$2:$K$523&amp;Semaines!$L$2:$L$523,0)),IF($AE20=2022,INDEX(Semaines!$V$2:$V$523,MATCH(Tableau!IE20&amp;Tableau!IF20,Semaines!$K$2:$K$523&amp;Semaines!$L$2:$L$523,0)))))))))))))</f>
        <v/>
      </c>
      <c r="IH20" s="120" t="str">
        <f>IF(Tableau!$AE20="","",IF(Tableau!IF20="","",Tableau!$AE20))</f>
        <v/>
      </c>
      <c r="II20" s="130">
        <f>IF(Import!AY10=0,"",Import!AY10)</f>
        <v>42790</v>
      </c>
      <c r="IJ20" s="118">
        <f t="shared" si="225"/>
        <v>8</v>
      </c>
      <c r="IK20" s="119">
        <f t="shared" si="226"/>
        <v>2017</v>
      </c>
      <c r="IL20" s="121" t="str">
        <f>IF(Tableau!IJ20="","",Tableau!IJ20)</f>
        <v/>
      </c>
      <c r="IM20" s="120" t="str">
        <f>IF(Tableau!IK20="","",Tableau!IK20)</f>
        <v/>
      </c>
      <c r="IO20" s="118">
        <f t="shared" si="227"/>
        <v>49</v>
      </c>
      <c r="IP20" s="119">
        <f t="shared" si="78"/>
        <v>2016</v>
      </c>
      <c r="IQ20" s="121" t="str">
        <f t="array" ref="IQ20">IF(OR(Tableau!IO20="",Tableau!IP20=""),"",IF($AE20=2013,INDEX(Semaines!$M$2:$M$523,MATCH(Tableau!IO20&amp;Tableau!IP20,Semaines!$K$2:$K$523&amp;Semaines!$L$2:$L$523,0)),IF($AE20=2014,INDEX(Semaines!$N$2:$N$523,MATCH(Tableau!IO20&amp;Tableau!IP20,Semaines!$K$2:$K$523&amp;Semaines!$L$2:$L$523,0)),IF($AE20=2015,INDEX(Semaines!$O$2:$O$523,MATCH(Tableau!IO20&amp;Tableau!IP20,Semaines!$K$2:$K$523&amp;Semaines!$L$2:$L$523,0)),IF($AE20=2016,INDEX(Semaines!$P$2:$P$523,MATCH(Tableau!IO20&amp;Tableau!IP20,Semaines!$K$2:$K$523&amp;Semaines!$L$2:$L$523,0)),IF($AE20=2017,INDEX(Semaines!$Q$2:$Q$523,MATCH(Tableau!IO20&amp;Tableau!IP20,Semaines!$K$2:$K$523&amp;Semaines!$L$2:$L$523,0)),IF($AE20=2018,INDEX(Semaines!$R$2:$R$523,MATCH(Tableau!IO20&amp;Tableau!IP20,Semaines!$K$2:$K$523&amp;Semaines!$L$2:$L$523,0)),IF($AE20=2019,INDEX(Semaines!$S$2:$S$523,MATCH(Tableau!IO20&amp;Tableau!IP20,Semaines!$K$2:$K$523&amp;Semaines!$L$2:$L$523,0)),IF($AE20=2020,INDEX(Semaines!$T$2:$T$523,MATCH(Tableau!IO20&amp;Tableau!IP20,Semaines!$K$2:$K$523&amp;Semaines!$L$2:$L$523,0)),IF($AE20=2021,INDEX(Semaines!$U$2:$U$523,MATCH(Tableau!IO20&amp;Tableau!IP20,Semaines!$K$2:$K$523&amp;Semaines!$L$2:$L$523,0)),IF($AE20=2022,INDEX(Semaines!$V$2:$V$523,MATCH(Tableau!IO20&amp;Tableau!IP20,Semaines!$K$2:$K$523&amp;Semaines!$L$2:$L$523,0)))))))))))))</f>
        <v/>
      </c>
      <c r="IR20" s="120" t="str">
        <f>IF(Tableau!$AE20="","",IF(Tableau!IP20="","",Tableau!$AE20))</f>
        <v/>
      </c>
      <c r="IS20" s="118">
        <f t="shared" si="228"/>
        <v>50</v>
      </c>
      <c r="IT20" s="119">
        <f t="shared" si="80"/>
        <v>2016</v>
      </c>
      <c r="IU20" s="121" t="str">
        <f t="array" ref="IU20">IF(OR(Tableau!IS20="",Tableau!IT20=""),"",IF($AE20=2013,INDEX(Semaines!$M$2:$M$523,MATCH(Tableau!IS20&amp;Tableau!IT20,Semaines!$K$2:$K$523&amp;Semaines!$L$2:$L$523,0)),IF($AE20=2014,INDEX(Semaines!$N$2:$N$523,MATCH(Tableau!IS20&amp;Tableau!IT20,Semaines!$K$2:$K$523&amp;Semaines!$L$2:$L$523,0)),IF($AE20=2015,INDEX(Semaines!$O$2:$O$523,MATCH(Tableau!IS20&amp;Tableau!IT20,Semaines!$K$2:$K$523&amp;Semaines!$L$2:$L$523,0)),IF($AE20=2016,INDEX(Semaines!$P$2:$P$523,MATCH(Tableau!IS20&amp;Tableau!IT20,Semaines!$K$2:$K$523&amp;Semaines!$L$2:$L$523,0)),IF($AE20=2017,INDEX(Semaines!$Q$2:$Q$523,MATCH(Tableau!IS20&amp;Tableau!IT20,Semaines!$K$2:$K$523&amp;Semaines!$L$2:$L$523,0)),IF($AE20=2018,INDEX(Semaines!$R$2:$R$523,MATCH(Tableau!IS20&amp;Tableau!IT20,Semaines!$K$2:$K$523&amp;Semaines!$L$2:$L$523,0)),IF($AE20=2019,INDEX(Semaines!$S$2:$S$523,MATCH(Tableau!IS20&amp;Tableau!IT20,Semaines!$K$2:$K$523&amp;Semaines!$L$2:$L$523,0)),IF($AE20=2020,INDEX(Semaines!$T$2:$T$523,MATCH(Tableau!IS20&amp;Tableau!IT20,Semaines!$K$2:$K$523&amp;Semaines!$L$2:$L$523,0)),IF($AE20=2021,INDEX(Semaines!$U$2:$U$523,MATCH(Tableau!IS20&amp;Tableau!IT20,Semaines!$K$2:$K$523&amp;Semaines!$L$2:$L$523,0)),IF($AE20=2022,INDEX(Semaines!$V$2:$V$523,MATCH(Tableau!IS20&amp;Tableau!IT20,Semaines!$K$2:$K$523&amp;Semaines!$L$2:$L$523,0)))))))))))))</f>
        <v/>
      </c>
      <c r="IV20" s="120" t="str">
        <f>IF(Tableau!$AE20="","",IF(Tableau!IT20="","",Tableau!$AE20))</f>
        <v/>
      </c>
      <c r="IW20" s="99"/>
      <c r="IX20" s="99"/>
      <c r="IY20" s="99"/>
      <c r="IZ20" s="99"/>
      <c r="JA20" s="118">
        <f t="shared" si="229"/>
        <v>50</v>
      </c>
      <c r="JB20" s="119">
        <f t="shared" si="82"/>
        <v>2016</v>
      </c>
      <c r="JC20" s="121" t="str">
        <f t="array" ref="JC20">IF(OR(Tableau!JA20="",Tableau!JB20=""),"",IF($AE20=2013,INDEX(Semaines!$M$2:$M$523,MATCH(Tableau!JA20&amp;Tableau!JB20,Semaines!$K$2:$K$523&amp;Semaines!$L$2:$L$523,0)),IF($AE20=2014,INDEX(Semaines!$N$2:$N$523,MATCH(Tableau!JA20&amp;Tableau!JB20,Semaines!$K$2:$K$523&amp;Semaines!$L$2:$L$523,0)),IF($AE20=2015,INDEX(Semaines!$O$2:$O$523,MATCH(Tableau!JA20&amp;Tableau!JB20,Semaines!$K$2:$K$523&amp;Semaines!$L$2:$L$523,0)),IF($AE20=2016,INDEX(Semaines!$P$2:$P$523,MATCH(Tableau!JA20&amp;Tableau!JB20,Semaines!$K$2:$K$523&amp;Semaines!$L$2:$L$523,0)),IF($AE20=2017,INDEX(Semaines!$Q$2:$Q$523,MATCH(Tableau!JA20&amp;Tableau!JB20,Semaines!$K$2:$K$523&amp;Semaines!$L$2:$L$523,0)),IF($AE20=2018,INDEX(Semaines!$R$2:$R$523,MATCH(Tableau!JA20&amp;Tableau!JB20,Semaines!$K$2:$K$523&amp;Semaines!$L$2:$L$523,0)),IF($AE20=2019,INDEX(Semaines!$S$2:$S$523,MATCH(Tableau!JA20&amp;Tableau!JB20,Semaines!$K$2:$K$523&amp;Semaines!$L$2:$L$523,0)),IF($AE20=2020,INDEX(Semaines!$T$2:$T$523,MATCH(Tableau!JA20&amp;Tableau!JB20,Semaines!$K$2:$K$523&amp;Semaines!$L$2:$L$523,0)),IF($AE20=2021,INDEX(Semaines!$U$2:$U$523,MATCH(Tableau!JA20&amp;Tableau!JB20,Semaines!$K$2:$K$523&amp;Semaines!$L$2:$L$523,0)),IF($AE20=2022,INDEX(Semaines!$V$2:$V$523,MATCH(Tableau!JA20&amp;Tableau!JB20,Semaines!$K$2:$K$523&amp;Semaines!$L$2:$L$523,0)))))))))))))</f>
        <v/>
      </c>
      <c r="JD20" s="120" t="str">
        <f>IF(Tableau!$AE20="","",IF(Tableau!JB20="","",Tableau!$AE20))</f>
        <v/>
      </c>
      <c r="JE20" s="112"/>
      <c r="JF20" s="114"/>
      <c r="JG20" s="114"/>
      <c r="JH20" s="107"/>
      <c r="JJ20" s="118">
        <f t="shared" si="230"/>
        <v>51</v>
      </c>
      <c r="JK20" s="119">
        <f t="shared" si="84"/>
        <v>2016</v>
      </c>
      <c r="JL20" s="121" t="str">
        <f t="array" ref="JL20">IF(OR(Tableau!JJ20="",Tableau!JK20=""),"",IF($AE20=2013,INDEX(Semaines!$M$2:$M$523,MATCH(Tableau!JJ20&amp;Tableau!JK20,Semaines!$K$2:$K$523&amp;Semaines!$L$2:$L$523,0)),IF($AE20=2014,INDEX(Semaines!$N$2:$N$523,MATCH(Tableau!JJ20&amp;Tableau!JK20,Semaines!$K$2:$K$523&amp;Semaines!$L$2:$L$523,0)),IF($AE20=2015,INDEX(Semaines!$O$2:$O$523,MATCH(Tableau!JJ20&amp;Tableau!JK20,Semaines!$K$2:$K$523&amp;Semaines!$L$2:$L$523,0)),IF($AE20=2016,INDEX(Semaines!$P$2:$P$523,MATCH(Tableau!JJ20&amp;Tableau!JK20,Semaines!$K$2:$K$523&amp;Semaines!$L$2:$L$523,0)),IF($AE20=2017,INDEX(Semaines!$Q$2:$Q$523,MATCH(Tableau!JJ20&amp;Tableau!JK20,Semaines!$K$2:$K$523&amp;Semaines!$L$2:$L$523,0)),IF($AE20=2018,INDEX(Semaines!$R$2:$R$523,MATCH(Tableau!JJ20&amp;Tableau!JK20,Semaines!$K$2:$K$523&amp;Semaines!$L$2:$L$523,0)),IF($AE20=2019,INDEX(Semaines!$S$2:$S$523,MATCH(Tableau!JJ20&amp;Tableau!JK20,Semaines!$K$2:$K$523&amp;Semaines!$L$2:$L$523,0)),IF($AE20=2020,INDEX(Semaines!$T$2:$T$523,MATCH(Tableau!JJ20&amp;Tableau!JK20,Semaines!$K$2:$K$523&amp;Semaines!$L$2:$L$523,0)),IF($AE20=2021,INDEX(Semaines!$U$2:$U$523,MATCH(Tableau!JJ20&amp;Tableau!JK20,Semaines!$K$2:$K$523&amp;Semaines!$L$2:$L$523,0)),IF($AE20=2022,INDEX(Semaines!$V$2:$V$523,MATCH(Tableau!JJ20&amp;Tableau!JK20,Semaines!$K$2:$K$523&amp;Semaines!$L$2:$L$523,0)))))))))))))</f>
        <v/>
      </c>
      <c r="JM20" s="120" t="str">
        <f>IF(Tableau!$AE20="","",IF(Tableau!JK20="","",Tableau!$AE20))</f>
        <v/>
      </c>
      <c r="JN20" s="118">
        <f t="shared" si="231"/>
        <v>52</v>
      </c>
      <c r="JO20" s="119">
        <f t="shared" si="86"/>
        <v>2016</v>
      </c>
      <c r="JP20" s="121" t="str">
        <f t="array" ref="JP20">IF(OR(Tableau!JN20="",Tableau!JO20=""),"",IF($AE20=2013,INDEX(Semaines!$M$2:$M$523,MATCH(Tableau!JN20&amp;Tableau!JO20,Semaines!$K$2:$K$523&amp;Semaines!$L$2:$L$523,0)),IF($AE20=2014,INDEX(Semaines!$N$2:$N$523,MATCH(Tableau!JN20&amp;Tableau!JO20,Semaines!$K$2:$K$523&amp;Semaines!$L$2:$L$523,0)),IF($AE20=2015,INDEX(Semaines!$O$2:$O$523,MATCH(Tableau!JN20&amp;Tableau!JO20,Semaines!$K$2:$K$523&amp;Semaines!$L$2:$L$523,0)),IF($AE20=2016,INDEX(Semaines!$P$2:$P$523,MATCH(Tableau!JN20&amp;Tableau!JO20,Semaines!$K$2:$K$523&amp;Semaines!$L$2:$L$523,0)),IF($AE20=2017,INDEX(Semaines!$Q$2:$Q$523,MATCH(Tableau!JN20&amp;Tableau!JO20,Semaines!$K$2:$K$523&amp;Semaines!$L$2:$L$523,0)),IF($AE20=2018,INDEX(Semaines!$R$2:$R$523,MATCH(Tableau!JN20&amp;Tableau!JO20,Semaines!$K$2:$K$523&amp;Semaines!$L$2:$L$523,0)),IF($AE20=2019,INDEX(Semaines!$S$2:$S$523,MATCH(Tableau!JN20&amp;Tableau!JO20,Semaines!$K$2:$K$523&amp;Semaines!$L$2:$L$523,0)),IF($AE20=2020,INDEX(Semaines!$T$2:$T$523,MATCH(Tableau!JN20&amp;Tableau!JO20,Semaines!$K$2:$K$523&amp;Semaines!$L$2:$L$523,0)),IF($AE20=2021,INDEX(Semaines!$U$2:$U$523,MATCH(Tableau!JN20&amp;Tableau!JO20,Semaines!$K$2:$K$523&amp;Semaines!$L$2:$L$523,0)),IF($AE20=2022,INDEX(Semaines!$V$2:$V$523,MATCH(Tableau!JN20&amp;Tableau!JO20,Semaines!$K$2:$K$523&amp;Semaines!$L$2:$L$523,0)))))))))))))</f>
        <v/>
      </c>
      <c r="JQ20" s="120" t="str">
        <f>IF(Tableau!$AE20="","",IF(Tableau!JO20="","",Tableau!$AE20))</f>
        <v/>
      </c>
      <c r="JR20" s="128">
        <f>IF(Import!BC10=0,"",Import!BC10)</f>
        <v>42816</v>
      </c>
      <c r="JS20" s="118">
        <f t="shared" si="232"/>
        <v>12</v>
      </c>
      <c r="JT20" s="119">
        <f t="shared" si="233"/>
        <v>2017</v>
      </c>
      <c r="JU20" s="121">
        <f t="array" ref="JU20">IF(JR20="",JS20,IF($AE20="","",IF($AE20=2013,INDEX(Semaines!$M$2:$M$523,MATCH(JS20&amp;JT20,Semaines!$K$2:$K$523&amp;Semaines!$L$2:$L$523,0)),IF($AE20=2014,INDEX(Semaines!$N$2:$N$523,MATCH(JS20&amp;JT20,Semaines!$K$2:$K$523&amp;Semaines!$L$2:$L$523,0)),IF($AE20=2015,INDEX(Semaines!$O$2:$O$523,MATCH(JS20&amp;JT20,Semaines!$K$2:$K$523&amp;Semaines!$L$2:$L$523,0)),IF($AE20=2016,INDEX(Semaines!$P$2:$P$523,MATCH(JS20&amp;JT20,Semaines!$K$2:$K$523&amp;Semaines!$L$2:$L$523,0)),IF($AE20=2017,INDEX(Semaines!$Q$2:$Q$523,MATCH(JS20&amp;JT20,Semaines!$K$2:$K$523&amp;Semaines!$L$2:$L$523,0)),IF($AE20=2018,INDEX(Semaines!$R$2:$R$523,MATCH(JS20&amp;JT20,Semaines!$K$2:$K$523&amp;Semaines!$L$2:$L$523,0)),IF($AE20=2019,INDEX(Semaines!$S$2:$S$523,MATCH(JS20&amp;JT20,Semaines!$K$2:$K$523&amp;Semaines!$L$2:$L$523,0)),IF($AE20=2020,INDEX(Semaines!$T$2:$T$523,MATCH(JS20&amp;JT20,Semaines!$K$2:$K$523&amp;Semaines!$L$2:$L$523,0)),IF($AE20=2021,INDEX(Semaines!$U$2:$U$523,MATCH(JS20&amp;JT20,Semaines!$K$2:$K$523&amp;Semaines!$L$2:$L$523,0)),IF($AE20=2022,INDEX(Semaines!$V$2:$V$523,MATCH(JS20&amp;JT20,Semaines!$K$2:$K$523&amp;Semaines!$L$2:$L$523,0))))))))))))))</f>
        <v>64</v>
      </c>
      <c r="JV20" s="119">
        <f t="shared" si="132"/>
        <v>2016</v>
      </c>
    </row>
    <row r="21" spans="1:282" x14ac:dyDescent="0.3">
      <c r="A21" s="61" t="str">
        <f>IF(Import!A11=0,"",Import!A11)</f>
        <v>10</v>
      </c>
      <c r="B21" s="38" t="str">
        <f>IF(Import!D11=0,"",Import!D11)</f>
        <v>10</v>
      </c>
      <c r="C21" s="38" t="str">
        <f>IF(Import!E11=0,"",Import!E11)</f>
        <v/>
      </c>
      <c r="D21" s="44" t="str">
        <f t="shared" si="0"/>
        <v/>
      </c>
      <c r="E21" s="38" t="str">
        <f>IF(Import!I11=0,"",Import!I11)</f>
        <v/>
      </c>
      <c r="F21" s="38" t="str">
        <f>IF(Import!J11="","",Import!J11)</f>
        <v/>
      </c>
      <c r="G21" s="38" t="str">
        <f>IF(Import!K11="","",Import!K11)</f>
        <v/>
      </c>
      <c r="H21" s="45" t="str">
        <f>IF(Import!L11=0,"",Import!L11)</f>
        <v>17</v>
      </c>
      <c r="I21" s="38" t="str">
        <f>IF(Import!N11=0,"",Import!N11)</f>
        <v/>
      </c>
      <c r="J21" s="37"/>
      <c r="K21" s="46">
        <f>IF(Import!O11=0,"",Import!O11)</f>
        <v>41323</v>
      </c>
      <c r="L21" s="46" t="str">
        <f>IF(Import!P11=0,"",Import!P11)</f>
        <v/>
      </c>
      <c r="M21" s="60" t="str">
        <f>IF(L21&lt;&gt;"","Annulé",IF(Import!R11=0,"",Import!R11))</f>
        <v/>
      </c>
      <c r="N21" s="60">
        <f>IF(L21&lt;&gt;"","Annulé",IF(Import!S11=0,"",Import!S11))</f>
        <v>100000</v>
      </c>
      <c r="O21" s="60" t="str">
        <f>IF(N21="Annulé","Annulé",IF(Import!T11=0,"",Import!T11))</f>
        <v/>
      </c>
      <c r="P21" s="46">
        <f>IF(Import!U11=0,IF($L21&lt;&gt;"","Annulé",IF($K21="","","En attente")),Import!U11)</f>
        <v>41340</v>
      </c>
      <c r="Q21" s="46">
        <f>IF(Import!V11=0,IF($L21&lt;&gt;"","Annulé",IF($K21="","","En attente")),Import!V11)</f>
        <v>41425</v>
      </c>
      <c r="R21" s="46">
        <f>IF(Import!W11=0,IF($L21&lt;&gt;"","Annulé",IF($K21="","","En attente")),Import!W11)</f>
        <v>41368</v>
      </c>
      <c r="S21" s="46">
        <f>IF(Import!X11=0,IF($L21&lt;&gt;"","Annulé",IF($K21="","","En attente")),Import!X11)</f>
        <v>41442</v>
      </c>
      <c r="T21" s="46">
        <f>IF(Import!Y11=0,IF($L21&lt;&gt;"","Annulé",IF($K21="","","En attente")),Import!Y11)</f>
        <v>41372</v>
      </c>
      <c r="U21" s="46" t="str">
        <f>IF(Import!Z11=0,IF($L21&lt;&gt;"","Annulé",IF($K21="","","En attente")),Import!Z11)</f>
        <v>En attente</v>
      </c>
      <c r="V21" s="130" t="str">
        <f>IF(Tableau!V21="","",Tableau!V21)</f>
        <v/>
      </c>
      <c r="W21" s="46">
        <f>IF($L21&lt;&gt;"","Annulé",IF(Import!AA11=0,IF(K21="","","Pas ouvert"),Import!AA11))</f>
        <v>41442</v>
      </c>
      <c r="X21" s="46">
        <f>IF($L21&lt;&gt;"","Annulé",IF(Import!AB11=0,IF($W21&lt;&gt;"",IF(W21="Pas ouvert","Pas ouvert","En cours"),""),Import!AB11))</f>
        <v>41740</v>
      </c>
      <c r="Y21" s="60">
        <f>IF($L21&lt;&gt;"","Annulé",IF(Import!AC11=0,"",Import!AC11))</f>
        <v>111391</v>
      </c>
      <c r="Z21" s="60">
        <f>IF($L21&lt;&gt;"","Annulé",IF(Import!AD11=0,"",Import!AD11))</f>
        <v>9575.6299999999992</v>
      </c>
      <c r="AA21" s="65">
        <f t="shared" si="90"/>
        <v>25</v>
      </c>
      <c r="AB21" s="129">
        <f>Tableau!AB21</f>
        <v>2013</v>
      </c>
      <c r="AC21" s="62"/>
      <c r="AD21" s="86">
        <f t="shared" si="121"/>
        <v>25</v>
      </c>
      <c r="AE21" s="85">
        <f t="shared" si="122"/>
        <v>2013</v>
      </c>
      <c r="AF21" s="116">
        <f>IF(Import!AE11=0,"",Import!AE11)</f>
        <v>41443</v>
      </c>
      <c r="AG21" s="114"/>
      <c r="AH21" s="107"/>
      <c r="AJ21" s="118">
        <f t="shared" si="185"/>
        <v>26</v>
      </c>
      <c r="AK21" s="119">
        <f t="shared" si="186"/>
        <v>2013</v>
      </c>
      <c r="AL21" s="121" t="str">
        <f>IF(OR(Tableau!AL21="",Tableau!AM21=""),"",IF($AE21=2013,INDEX(Semaines!$M$2:$M$523,MATCH(Tableau!AL21&amp;Tableau!AM21,Semaines!$K$2:$K$523&amp;Semaines!$L$2:$L$523,0)),IF($AE21=2014,INDEX(Semaines!$N$2:$N$523,MATCH(Tableau!AL21&amp;Tableau!AM21,Semaines!$K$2:$K$523&amp;Semaines!$L$2:$L$523,0)),IF($AE21=2015,INDEX(Semaines!$O$2:$O$523,MATCH(Tableau!AL21&amp;Tableau!AM21,Semaines!$K$2:$K$523&amp;Semaines!$L$2:$L$523,0)),IF($AE21=2016,INDEX(Semaines!$P$2:$P$523,MATCH(Tableau!AL21&amp;Tableau!AM21,Semaines!$K$2:$K$523&amp;Semaines!$L$2:$L$523,0)),IF($AE21=2017,INDEX(Semaines!$Q$2:$Q$523,MATCH(Tableau!AL21&amp;Tableau!AM21,Semaines!$K$2:$K$523&amp;Semaines!$L$2:$L$523,0)),IF($AE21=2018,INDEX(Semaines!$R$2:$R$523,MATCH(Tableau!AL21&amp;Tableau!AM21,Semaines!$K$2:$K$523&amp;Semaines!$L$2:$L$523,0)),IF($AE21=2019,INDEX(Semaines!$S$2:$S$523,MATCH(Tableau!AL21&amp;Tableau!AM21,Semaines!$K$2:$K$523&amp;Semaines!$L$2:$L$523,0)),IF($AE21=2020,INDEX(Semaines!$T$2:$T$523,MATCH(Tableau!AL21&amp;Tableau!AM21,Semaines!$K$2:$K$523&amp;Semaines!$L$2:$L$523,0)),IF($AE21=2021,INDEX(Semaines!$U$2:$U$523,MATCH(Tableau!AL21&amp;Tableau!AM21,Semaines!$K$2:$K$523&amp;Semaines!$L$2:$L$523,0)),IF($AE21=2022,INDEX(Semaines!$V$2:$V$523,MATCH(Tableau!AL21&amp;Tableau!AM21,Semaines!$K$2:$K$523&amp;Semaines!$L$2:$L$523,0)))))))))))))</f>
        <v/>
      </c>
      <c r="AM21" s="120" t="str">
        <f>IF(Tableau!$AE21="","",IF(Tableau!AM21="","",Tableau!$AE21))</f>
        <v/>
      </c>
      <c r="AN21" s="128">
        <f>IF(Import!AI11=0,"",Import!AI11)</f>
        <v>41443</v>
      </c>
      <c r="AO21" s="118">
        <f t="shared" si="187"/>
        <v>25</v>
      </c>
      <c r="AP21" s="119">
        <f t="shared" si="188"/>
        <v>2013</v>
      </c>
      <c r="AQ21" s="121" t="str">
        <f>IF(Tableau!AQ21="","",Tableau!AQ21)</f>
        <v/>
      </c>
      <c r="AR21" s="120" t="str">
        <f>IF(Tableau!AR21="","",Tableau!AR21)</f>
        <v/>
      </c>
      <c r="AS21" s="112"/>
      <c r="AT21" s="107"/>
      <c r="AU21" s="99"/>
      <c r="AV21" s="99"/>
      <c r="AW21" s="118">
        <f t="shared" si="189"/>
        <v>27</v>
      </c>
      <c r="AX21" s="119">
        <f t="shared" si="123"/>
        <v>2013</v>
      </c>
      <c r="AY21" s="121" t="str">
        <f t="array" ref="AY21">IF(OR(Tableau!AY21="",Tableau!AZ21=""),"",IF($AE21=2013,INDEX(Semaines!$M$2:$M$523,MATCH(Tableau!AY21&amp;Tableau!AZ21,Semaines!$K$2:$K$523&amp;Semaines!$L$2:$L$523,0)),IF($AE21=2014,INDEX(Semaines!$N$2:$N$523,MATCH(Tableau!AY21&amp;Tableau!AZ21,Semaines!$K$2:$K$523&amp;Semaines!$L$2:$L$523,0)),IF($AE21=2015,INDEX(Semaines!$O$2:$O$523,MATCH(Tableau!AY21&amp;Tableau!AZ21,Semaines!$K$2:$K$523&amp;Semaines!$L$2:$L$523,0)),IF($AE21=2016,INDEX(Semaines!$P$2:$P$523,MATCH(Tableau!AY21&amp;Tableau!AZ21,Semaines!$K$2:$K$523&amp;Semaines!$L$2:$L$523,0)),IF($AE21=2017,INDEX(Semaines!$Q$2:$Q$523,MATCH(Tableau!AY21&amp;Tableau!AZ21,Semaines!$K$2:$K$523&amp;Semaines!$L$2:$L$523,0)),IF($AE21=2018,INDEX(Semaines!$R$2:$R$523,MATCH(Tableau!AY21&amp;Tableau!AZ21,Semaines!$K$2:$K$523&amp;Semaines!$L$2:$L$523,0)),IF($AE21=2019,INDEX(Semaines!$S$2:$S$523,MATCH(Tableau!AY21&amp;Tableau!AZ21,Semaines!$K$2:$K$523&amp;Semaines!$L$2:$L$523,0)),IF($AE21=2020,INDEX(Semaines!$T$2:$T$523,MATCH(Tableau!AY21&amp;Tableau!AZ21,Semaines!$K$2:$K$523&amp;Semaines!$L$2:$L$523,0)),IF($AE21=2021,INDEX(Semaines!$U$2:$U$523,MATCH(Tableau!AY21&amp;Tableau!AZ21,Semaines!$K$2:$K$523&amp;Semaines!$L$2:$L$523,0)),IF($AE21=2022,INDEX(Semaines!$V$2:$V$523,MATCH(Tableau!AY21&amp;Tableau!AZ21,Semaines!$K$2:$K$523&amp;Semaines!$L$2:$L$523,0)))))))))))))</f>
        <v/>
      </c>
      <c r="AZ21" s="120" t="str">
        <f>IF(Tableau!$AE21="","",IF(Tableau!AZ21="","",Tableau!$AE21))</f>
        <v/>
      </c>
      <c r="BA21" s="118">
        <f t="shared" si="234"/>
        <v>29</v>
      </c>
      <c r="BB21" s="119">
        <f t="shared" si="125"/>
        <v>2013</v>
      </c>
      <c r="BC21" s="121" t="str">
        <f t="array" ref="BC21">IF(OR(Tableau!BC21="",Tableau!BD21=""),"",IF($AE21=2013,INDEX(Semaines!$M$2:$M$523,MATCH(Tableau!BC21&amp;Tableau!BD21,Semaines!$K$2:$K$523&amp;Semaines!$L$2:$L$523,0)),IF($AE21=2014,INDEX(Semaines!$N$2:$N$523,MATCH(Tableau!BC21&amp;Tableau!BD21,Semaines!$K$2:$K$523&amp;Semaines!$L$2:$L$523,0)),IF($AE21=2015,INDEX(Semaines!$O$2:$O$523,MATCH(Tableau!BC21&amp;Tableau!BD21,Semaines!$K$2:$K$523&amp;Semaines!$L$2:$L$523,0)),IF($AE21=2016,INDEX(Semaines!$P$2:$P$523,MATCH(Tableau!BC21&amp;Tableau!BD21,Semaines!$K$2:$K$523&amp;Semaines!$L$2:$L$523,0)),IF($AE21=2017,INDEX(Semaines!$Q$2:$Q$523,MATCH(Tableau!BC21&amp;Tableau!BD21,Semaines!$K$2:$K$523&amp;Semaines!$L$2:$L$523,0)),IF($AE21=2018,INDEX(Semaines!$R$2:$R$523,MATCH(Tableau!BC21&amp;Tableau!BD21,Semaines!$K$2:$K$523&amp;Semaines!$L$2:$L$523,0)),IF($AE21=2019,INDEX(Semaines!$S$2:$S$523,MATCH(Tableau!BC21&amp;Tableau!BD21,Semaines!$K$2:$K$523&amp;Semaines!$L$2:$L$523,0)),IF($AE21=2020,INDEX(Semaines!$T$2:$T$523,MATCH(Tableau!BC21&amp;Tableau!BD21,Semaines!$K$2:$K$523&amp;Semaines!$L$2:$L$523,0)),IF($AE21=2021,INDEX(Semaines!$U$2:$U$523,MATCH(Tableau!BC21&amp;Tableau!BD21,Semaines!$K$2:$K$523&amp;Semaines!$L$2:$L$523,0)),IF($AE21=2022,INDEX(Semaines!$V$2:$V$523,MATCH(Tableau!BC21&amp;Tableau!BD21,Semaines!$K$2:$K$523&amp;Semaines!$L$2:$L$523,0)))))))))))))</f>
        <v/>
      </c>
      <c r="BD21" s="120" t="str">
        <f>IF(Tableau!$AE21="","",IF(Tableau!BD21="","",Tableau!$AE21))</f>
        <v/>
      </c>
      <c r="BE21" s="118">
        <f t="shared" si="235"/>
        <v>31</v>
      </c>
      <c r="BF21" s="119">
        <f t="shared" si="127"/>
        <v>2013</v>
      </c>
      <c r="BG21" s="121" t="str">
        <f t="array" ref="BG21">IF(OR(Tableau!BG21="",Tableau!BH21=""),"",IF($AE21=2013,INDEX(Semaines!$M$2:$M$523,MATCH(Tableau!BG21&amp;Tableau!BH21,Semaines!$K$2:$K$523&amp;Semaines!$L$2:$L$523,0)),IF($AE21=2014,INDEX(Semaines!$N$2:$N$523,MATCH(Tableau!BG21&amp;Tableau!BH21,Semaines!$K$2:$K$523&amp;Semaines!$L$2:$L$523,0)),IF($AE21=2015,INDEX(Semaines!$O$2:$O$523,MATCH(Tableau!BG21&amp;Tableau!BH21,Semaines!$K$2:$K$523&amp;Semaines!$L$2:$L$523,0)),IF($AE21=2016,INDEX(Semaines!$P$2:$P$523,MATCH(Tableau!BG21&amp;Tableau!BH21,Semaines!$K$2:$K$523&amp;Semaines!$L$2:$L$523,0)),IF($AE21=2017,INDEX(Semaines!$Q$2:$Q$523,MATCH(Tableau!BG21&amp;Tableau!BH21,Semaines!$K$2:$K$523&amp;Semaines!$L$2:$L$523,0)),IF($AE21=2018,INDEX(Semaines!$R$2:$R$523,MATCH(Tableau!BG21&amp;Tableau!BH21,Semaines!$K$2:$K$523&amp;Semaines!$L$2:$L$523,0)),IF($AE21=2019,INDEX(Semaines!$S$2:$S$523,MATCH(Tableau!BG21&amp;Tableau!BH21,Semaines!$K$2:$K$523&amp;Semaines!$L$2:$L$523,0)),IF($AE21=2020,INDEX(Semaines!$T$2:$T$523,MATCH(Tableau!BG21&amp;Tableau!BH21,Semaines!$K$2:$K$523&amp;Semaines!$L$2:$L$523,0)),IF($AE21=2021,INDEX(Semaines!$U$2:$U$523,MATCH(Tableau!BG21&amp;Tableau!BH21,Semaines!$K$2:$K$523&amp;Semaines!$L$2:$L$523,0)),IF($AE21=2022,INDEX(Semaines!$V$2:$V$523,MATCH(Tableau!BG21&amp;Tableau!BH21,Semaines!$K$2:$K$523&amp;Semaines!$L$2:$L$523,0)))))))))))))</f>
        <v/>
      </c>
      <c r="BH21" s="120" t="str">
        <f>IF(Tableau!$AE21="","",IF(Tableau!BH21="","",Tableau!$AE21))</f>
        <v/>
      </c>
      <c r="BI21" s="130">
        <f>IF(Import!AM11=0,"",Import!AM11)</f>
        <v>41582</v>
      </c>
      <c r="BJ21" s="118">
        <f t="shared" si="236"/>
        <v>45</v>
      </c>
      <c r="BK21" s="119">
        <f t="shared" si="237"/>
        <v>2013</v>
      </c>
      <c r="BL21" s="121" t="str">
        <f>IF(Tableau!BL21="","",Tableau!BL21)</f>
        <v/>
      </c>
      <c r="BM21" s="120" t="str">
        <f>IF(Tableau!BM21="","",Tableau!BM21)</f>
        <v/>
      </c>
      <c r="BN21" s="118">
        <f t="shared" si="238"/>
        <v>32</v>
      </c>
      <c r="BO21" s="119">
        <f t="shared" si="131"/>
        <v>2013</v>
      </c>
      <c r="BP21" s="121" t="str">
        <f t="array" ref="BP21">IF(OR(Tableau!BP21="",Tableau!BQ21=""),"",IF($AE21=2013,INDEX(Semaines!$M$2:$M$523,MATCH(Tableau!BP21&amp;Tableau!BQ21,Semaines!$K$2:$K$523&amp;Semaines!$L$2:$L$523,0)),IF($AE21=2014,INDEX(Semaines!$N$2:$N$523,MATCH(Tableau!BP21&amp;Tableau!BQ21,Semaines!$K$2:$K$523&amp;Semaines!$L$2:$L$523,0)),IF($AE21=2015,INDEX(Semaines!$O$2:$O$523,MATCH(Tableau!BP21&amp;Tableau!BQ21,Semaines!$K$2:$K$523&amp;Semaines!$L$2:$L$523,0)),IF($AE21=2016,INDEX(Semaines!$P$2:$P$523,MATCH(Tableau!BP21&amp;Tableau!BQ21,Semaines!$K$2:$K$523&amp;Semaines!$L$2:$L$523,0)),IF($AE21=2017,INDEX(Semaines!$Q$2:$Q$523,MATCH(Tableau!BP21&amp;Tableau!BQ21,Semaines!$K$2:$K$523&amp;Semaines!$L$2:$L$523,0)),IF($AE21=2018,INDEX(Semaines!$R$2:$R$523,MATCH(Tableau!BP21&amp;Tableau!BQ21,Semaines!$K$2:$K$523&amp;Semaines!$L$2:$L$523,0)),IF($AE21=2019,INDEX(Semaines!$S$2:$S$523,MATCH(Tableau!BP21&amp;Tableau!BQ21,Semaines!$K$2:$K$523&amp;Semaines!$L$2:$L$523,0)),IF($AE21=2020,INDEX(Semaines!$T$2:$T$523,MATCH(Tableau!BP21&amp;Tableau!BQ21,Semaines!$K$2:$K$523&amp;Semaines!$L$2:$L$523,0)),IF($AE21=2021,INDEX(Semaines!$U$2:$U$523,MATCH(Tableau!BP21&amp;Tableau!BQ21,Semaines!$K$2:$K$523&amp;Semaines!$L$2:$L$523,0)),IF($AE21=2022,INDEX(Semaines!$V$2:$V$523,MATCH(Tableau!BP21&amp;Tableau!BQ21,Semaines!$K$2:$K$523&amp;Semaines!$L$2:$L$523,0)))))))))))))</f>
        <v/>
      </c>
      <c r="BQ21" s="120" t="str">
        <f>IF(Tableau!$AE21="","",IF(Tableau!BQ21="","",Tableau!$AE21))</f>
        <v/>
      </c>
      <c r="BS21" s="118">
        <f t="shared" si="190"/>
        <v>34</v>
      </c>
      <c r="BT21" s="119">
        <f t="shared" si="95"/>
        <v>2013</v>
      </c>
      <c r="BU21" s="121" t="str">
        <f t="array" ref="BU21">IF(OR(Tableau!BU21="",Tableau!BV21=""),"",IF($AE21=2013,INDEX(Semaines!$M$2:$M$523,MATCH(Tableau!BU21&amp;Tableau!BV21,Semaines!$K$2:$K$523&amp;Semaines!$L$2:$L$523,0)),IF($AE21=2014,INDEX(Semaines!$N$2:$N$523,MATCH(Tableau!BU21&amp;Tableau!BV21,Semaines!$K$2:$K$523&amp;Semaines!$L$2:$L$523,0)),IF($AE21=2015,INDEX(Semaines!$O$2:$O$523,MATCH(Tableau!BU21&amp;Tableau!BV21,Semaines!$K$2:$K$523&amp;Semaines!$L$2:$L$523,0)),IF($AE21=2016,INDEX(Semaines!$P$2:$P$523,MATCH(Tableau!BU21&amp;Tableau!BV21,Semaines!$K$2:$K$523&amp;Semaines!$L$2:$L$523,0)),IF($AE21=2017,INDEX(Semaines!$Q$2:$Q$523,MATCH(Tableau!BU21&amp;Tableau!BV21,Semaines!$K$2:$K$523&amp;Semaines!$L$2:$L$523,0)),IF($AE21=2018,INDEX(Semaines!$R$2:$R$523,MATCH(Tableau!BU21&amp;Tableau!BV21,Semaines!$K$2:$K$523&amp;Semaines!$L$2:$L$523,0)),IF($AE21=2019,INDEX(Semaines!$S$2:$S$523,MATCH(Tableau!BU21&amp;Tableau!BV21,Semaines!$K$2:$K$523&amp;Semaines!$L$2:$L$523,0)),IF($AE21=2020,INDEX(Semaines!$T$2:$T$523,MATCH(Tableau!BU21&amp;Tableau!BV21,Semaines!$K$2:$K$523&amp;Semaines!$L$2:$L$523,0)),IF($AE21=2021,INDEX(Semaines!$U$2:$U$523,MATCH(Tableau!BU21&amp;Tableau!BV21,Semaines!$K$2:$K$523&amp;Semaines!$L$2:$L$523,0)),IF($AE21=2022,INDEX(Semaines!$V$2:$V$523,MATCH(Tableau!BU21&amp;Tableau!BV21,Semaines!$K$2:$K$523&amp;Semaines!$L$2:$L$523,0)))))))))))))</f>
        <v/>
      </c>
      <c r="BV21" s="120" t="str">
        <f>IF(Tableau!$AE21="","",IF(Tableau!BV21="","",Tableau!$AE21))</f>
        <v/>
      </c>
      <c r="BX21" s="118">
        <f t="shared" si="202"/>
        <v>36</v>
      </c>
      <c r="BY21" s="119">
        <f t="shared" si="96"/>
        <v>2013</v>
      </c>
      <c r="BZ21" s="121" t="str">
        <f t="array" ref="BZ21">IF(OR(Tableau!BZ21="",Tableau!CA21=""),"",IF($AE21=2013,INDEX(Semaines!$M$2:$M$523,MATCH(Tableau!BZ21&amp;Tableau!CA21,Semaines!$K$2:$K$523&amp;Semaines!$L$2:$L$523,0)),IF($AE21=2014,INDEX(Semaines!$N$2:$N$523,MATCH(Tableau!BZ21&amp;Tableau!CA21,Semaines!$K$2:$K$523&amp;Semaines!$L$2:$L$523,0)),IF($AE21=2015,INDEX(Semaines!$O$2:$O$523,MATCH(Tableau!BZ21&amp;Tableau!CA21,Semaines!$K$2:$K$523&amp;Semaines!$L$2:$L$523,0)),IF($AE21=2016,INDEX(Semaines!$P$2:$P$523,MATCH(Tableau!BZ21&amp;Tableau!CA21,Semaines!$K$2:$K$523&amp;Semaines!$L$2:$L$523,0)),IF($AE21=2017,INDEX(Semaines!$Q$2:$Q$523,MATCH(Tableau!BZ21&amp;Tableau!CA21,Semaines!$K$2:$K$523&amp;Semaines!$L$2:$L$523,0)),IF($AE21=2018,INDEX(Semaines!$R$2:$R$523,MATCH(Tableau!BZ21&amp;Tableau!CA21,Semaines!$K$2:$K$523&amp;Semaines!$L$2:$L$523,0)),IF($AE21=2019,INDEX(Semaines!$S$2:$S$523,MATCH(Tableau!BZ21&amp;Tableau!CA21,Semaines!$K$2:$K$523&amp;Semaines!$L$2:$L$523,0)),IF($AE21=2020,INDEX(Semaines!$T$2:$T$523,MATCH(Tableau!BZ21&amp;Tableau!CA21,Semaines!$K$2:$K$523&amp;Semaines!$L$2:$L$523,0)),IF($AE21=2021,INDEX(Semaines!$U$2:$U$523,MATCH(Tableau!BZ21&amp;Tableau!CA21,Semaines!$K$2:$K$523&amp;Semaines!$L$2:$L$523,0)),IF($AE21=2022,INDEX(Semaines!$V$2:$V$523,MATCH(Tableau!BZ21&amp;Tableau!CA21,Semaines!$K$2:$K$523&amp;Semaines!$L$2:$L$523,0)))))))))))))</f>
        <v/>
      </c>
      <c r="CA21" s="120" t="str">
        <f>IF(Tableau!$AE21="","",IF(Tableau!CA21="","",Tableau!$AE21))</f>
        <v/>
      </c>
      <c r="CB21" s="130">
        <f>IF(Import!AQ11=0,"",Import!AQ11)</f>
        <v>41599</v>
      </c>
      <c r="CC21" s="118">
        <f t="shared" si="191"/>
        <v>47</v>
      </c>
      <c r="CD21" s="119">
        <f t="shared" si="192"/>
        <v>2013</v>
      </c>
      <c r="CE21" s="121" t="str">
        <f>IF(Tableau!CE21="","",Tableau!CE21)</f>
        <v/>
      </c>
      <c r="CF21" s="120" t="str">
        <f>IF(Tableau!CF21="","",Tableau!CF21)</f>
        <v/>
      </c>
      <c r="CG21" s="118">
        <f t="shared" si="193"/>
        <v>37</v>
      </c>
      <c r="CH21" s="119">
        <f t="shared" si="97"/>
        <v>2013</v>
      </c>
      <c r="CI21" s="121" t="str">
        <f t="array" ref="CI21">IF(OR(Tableau!CI21="",Tableau!CJ21=""),"",IF($AE21=2013,INDEX(Semaines!$M$2:$M$523,MATCH(Tableau!CI21&amp;Tableau!CJ21,Semaines!$K$2:$K$523&amp;Semaines!$L$2:$L$523,0)),IF($AE21=2014,INDEX(Semaines!$N$2:$N$523,MATCH(Tableau!CI21&amp;Tableau!CJ21,Semaines!$K$2:$K$523&amp;Semaines!$L$2:$L$523,0)),IF($AE21=2015,INDEX(Semaines!$O$2:$O$523,MATCH(Tableau!CI21&amp;Tableau!CJ21,Semaines!$K$2:$K$523&amp;Semaines!$L$2:$L$523,0)),IF($AE21=2016,INDEX(Semaines!$P$2:$P$523,MATCH(Tableau!CI21&amp;Tableau!CJ21,Semaines!$K$2:$K$523&amp;Semaines!$L$2:$L$523,0)),IF($AE21=2017,INDEX(Semaines!$Q$2:$Q$523,MATCH(Tableau!CI21&amp;Tableau!CJ21,Semaines!$K$2:$K$523&amp;Semaines!$L$2:$L$523,0)),IF($AE21=2018,INDEX(Semaines!$R$2:$R$523,MATCH(Tableau!CI21&amp;Tableau!CJ21,Semaines!$K$2:$K$523&amp;Semaines!$L$2:$L$523,0)),IF($AE21=2019,INDEX(Semaines!$S$2:$S$523,MATCH(Tableau!CI21&amp;Tableau!CJ21,Semaines!$K$2:$K$523&amp;Semaines!$L$2:$L$523,0)),IF($AE21=2020,INDEX(Semaines!$T$2:$T$523,MATCH(Tableau!CI21&amp;Tableau!CJ21,Semaines!$K$2:$K$523&amp;Semaines!$L$2:$L$523,0)),IF($AE21=2021,INDEX(Semaines!$U$2:$U$523,MATCH(Tableau!CI21&amp;Tableau!CJ21,Semaines!$K$2:$K$523&amp;Semaines!$L$2:$L$523,0)),IF($AE21=2022,INDEX(Semaines!$V$2:$V$523,MATCH(Tableau!CI21&amp;Tableau!CJ21,Semaines!$K$2:$K$523&amp;Semaines!$L$2:$L$523,0)))))))))))))</f>
        <v/>
      </c>
      <c r="CJ21" s="120" t="str">
        <f>IF(Tableau!$AE21="","",IF(Tableau!CJ21="","",Tableau!$AE21))</f>
        <v/>
      </c>
      <c r="CL21" s="118">
        <f t="shared" si="194"/>
        <v>38</v>
      </c>
      <c r="CM21" s="119">
        <f t="shared" si="98"/>
        <v>2013</v>
      </c>
      <c r="CN21" s="121" t="str">
        <f t="array" ref="CN21">IF(OR(Tableau!CN21="",Tableau!CO21=""),"",IF($AE21=2013,INDEX(Semaines!$M$2:$M$523,MATCH(Tableau!CN21&amp;Tableau!CO21,Semaines!$K$2:$K$523&amp;Semaines!$L$2:$L$523,0)),IF($AE21=2014,INDEX(Semaines!$N$2:$N$523,MATCH(Tableau!CN21&amp;Tableau!CO21,Semaines!$K$2:$K$523&amp;Semaines!$L$2:$L$523,0)),IF($AE21=2015,INDEX(Semaines!$O$2:$O$523,MATCH(Tableau!CN21&amp;Tableau!CO21,Semaines!$K$2:$K$523&amp;Semaines!$L$2:$L$523,0)),IF($AE21=2016,INDEX(Semaines!$P$2:$P$523,MATCH(Tableau!CN21&amp;Tableau!CO21,Semaines!$K$2:$K$523&amp;Semaines!$L$2:$L$523,0)),IF($AE21=2017,INDEX(Semaines!$Q$2:$Q$523,MATCH(Tableau!CN21&amp;Tableau!CO21,Semaines!$K$2:$K$523&amp;Semaines!$L$2:$L$523,0)),IF($AE21=2018,INDEX(Semaines!$R$2:$R$523,MATCH(Tableau!CN21&amp;Tableau!CO21,Semaines!$K$2:$K$523&amp;Semaines!$L$2:$L$523,0)),IF($AE21=2019,INDEX(Semaines!$S$2:$S$523,MATCH(Tableau!CN21&amp;Tableau!CO21,Semaines!$K$2:$K$523&amp;Semaines!$L$2:$L$523,0)),IF($AE21=2020,INDEX(Semaines!$T$2:$T$523,MATCH(Tableau!CN21&amp;Tableau!CO21,Semaines!$K$2:$K$523&amp;Semaines!$L$2:$L$523,0)),IF($AE21=2021,INDEX(Semaines!$U$2:$U$523,MATCH(Tableau!CN21&amp;Tableau!CO21,Semaines!$K$2:$K$523&amp;Semaines!$L$2:$L$523,0)),IF($AE21=2022,INDEX(Semaines!$V$2:$V$523,MATCH(Tableau!CN21&amp;Tableau!CO21,Semaines!$K$2:$K$523&amp;Semaines!$L$2:$L$523,0)))))))))))))</f>
        <v/>
      </c>
      <c r="CO21" s="120" t="str">
        <f>IF(Tableau!$AE21="","",IF(Tableau!CO21="","",Tableau!$AE21))</f>
        <v/>
      </c>
      <c r="CP21" s="118">
        <f t="shared" si="203"/>
        <v>38</v>
      </c>
      <c r="CQ21" s="119">
        <f t="shared" si="99"/>
        <v>2013</v>
      </c>
      <c r="CR21" s="121" t="str">
        <f t="array" ref="CR21">IF(OR(Tableau!CR21="",Tableau!CS21=""),"",IF($AE21=2013,INDEX(Semaines!$M$2:$M$523,MATCH(Tableau!CR21&amp;Tableau!CS21,Semaines!$K$2:$K$523&amp;Semaines!$L$2:$L$523,0)),IF($AE21=2014,INDEX(Semaines!$N$2:$N$523,MATCH(Tableau!CR21&amp;Tableau!CS21,Semaines!$K$2:$K$523&amp;Semaines!$L$2:$L$523,0)),IF($AE21=2015,INDEX(Semaines!$O$2:$O$523,MATCH(Tableau!CR21&amp;Tableau!CS21,Semaines!$K$2:$K$523&amp;Semaines!$L$2:$L$523,0)),IF($AE21=2016,INDEX(Semaines!$P$2:$P$523,MATCH(Tableau!CR21&amp;Tableau!CS21,Semaines!$K$2:$K$523&amp;Semaines!$L$2:$L$523,0)),IF($AE21=2017,INDEX(Semaines!$Q$2:$Q$523,MATCH(Tableau!CR21&amp;Tableau!CS21,Semaines!$K$2:$K$523&amp;Semaines!$L$2:$L$523,0)),IF($AE21=2018,INDEX(Semaines!$R$2:$R$523,MATCH(Tableau!CR21&amp;Tableau!CS21,Semaines!$K$2:$K$523&amp;Semaines!$L$2:$L$523,0)),IF($AE21=2019,INDEX(Semaines!$S$2:$S$523,MATCH(Tableau!CR21&amp;Tableau!CS21,Semaines!$K$2:$K$523&amp;Semaines!$L$2:$L$523,0)),IF($AE21=2020,INDEX(Semaines!$T$2:$T$523,MATCH(Tableau!CR21&amp;Tableau!CS21,Semaines!$K$2:$K$523&amp;Semaines!$L$2:$L$523,0)),IF($AE21=2021,INDEX(Semaines!$U$2:$U$523,MATCH(Tableau!CR21&amp;Tableau!CS21,Semaines!$K$2:$K$523&amp;Semaines!$L$2:$L$523,0)),IF($AE21=2022,INDEX(Semaines!$V$2:$V$523,MATCH(Tableau!CR21&amp;Tableau!CS21,Semaines!$K$2:$K$523&amp;Semaines!$L$2:$L$523,0)))))))))))))</f>
        <v/>
      </c>
      <c r="CS21" s="120" t="str">
        <f>IF(Tableau!$AE21="","",IF(Tableau!CS21="","",Tableau!$AE21))</f>
        <v/>
      </c>
      <c r="CU21" s="139">
        <f t="shared" si="195"/>
        <v>40</v>
      </c>
      <c r="CV21" s="118">
        <f t="shared" si="204"/>
        <v>38</v>
      </c>
      <c r="CW21" s="119">
        <f t="shared" si="25"/>
        <v>2013</v>
      </c>
      <c r="CX21" s="121"/>
      <c r="CY21" s="120" t="str">
        <f>IF(Tableau!$AE21="","",IF(Tableau!CX21="","",Tableau!$AE21))</f>
        <v/>
      </c>
      <c r="DA21" s="139">
        <f t="shared" si="196"/>
        <v>40</v>
      </c>
      <c r="DB21" s="118">
        <f t="shared" si="205"/>
        <v>38</v>
      </c>
      <c r="DC21" s="119">
        <f t="shared" si="28"/>
        <v>2013</v>
      </c>
      <c r="DD21" s="121"/>
      <c r="DE21" s="120"/>
      <c r="DF21" s="112"/>
      <c r="DG21" s="107"/>
      <c r="DI21" s="118">
        <f t="shared" si="197"/>
        <v>39</v>
      </c>
      <c r="DJ21" s="119">
        <f t="shared" si="30"/>
        <v>2013</v>
      </c>
      <c r="DK21" s="121"/>
      <c r="DL21" s="120" t="str">
        <f>IF(Tableau!$AE21="","",IF(Tableau!DJ21="","",Tableau!$AE21))</f>
        <v/>
      </c>
      <c r="DN21" s="118">
        <f t="shared" si="198"/>
        <v>40</v>
      </c>
      <c r="DO21" s="119">
        <f t="shared" si="32"/>
        <v>2013</v>
      </c>
      <c r="DP21" s="121" t="str">
        <f t="array" ref="DP21">IF(OR(Tableau!DN21="",Tableau!DO21=""),"",IF($AE21=2013,INDEX(Semaines!$M$2:$M$523,MATCH(Tableau!DN21&amp;Tableau!DO21,Semaines!$K$2:$K$523&amp;Semaines!$L$2:$L$523,0)),IF($AE21=2014,INDEX(Semaines!$N$2:$N$523,MATCH(Tableau!DN21&amp;Tableau!DO21,Semaines!$K$2:$K$523&amp;Semaines!$L$2:$L$523,0)),IF($AE21=2015,INDEX(Semaines!$O$2:$O$523,MATCH(Tableau!DN21&amp;Tableau!DO21,Semaines!$K$2:$K$523&amp;Semaines!$L$2:$L$523,0)),IF($AE21=2016,INDEX(Semaines!$P$2:$P$523,MATCH(Tableau!DN21&amp;Tableau!DO21,Semaines!$K$2:$K$523&amp;Semaines!$L$2:$L$523,0)),IF($AE21=2017,INDEX(Semaines!$Q$2:$Q$523,MATCH(Tableau!DN21&amp;Tableau!DO21,Semaines!$K$2:$K$523&amp;Semaines!$L$2:$L$523,0)),IF($AE21=2018,INDEX(Semaines!$R$2:$R$523,MATCH(Tableau!DN21&amp;Tableau!DO21,Semaines!$K$2:$K$523&amp;Semaines!$L$2:$L$523,0)),IF($AE21=2019,INDEX(Semaines!$S$2:$S$523,MATCH(Tableau!DN21&amp;Tableau!DO21,Semaines!$K$2:$K$523&amp;Semaines!$L$2:$L$523,0)),IF($AE21=2020,INDEX(Semaines!$T$2:$T$523,MATCH(Tableau!DN21&amp;Tableau!DO21,Semaines!$K$2:$K$523&amp;Semaines!$L$2:$L$523,0)),IF($AE21=2021,INDEX(Semaines!$U$2:$U$523,MATCH(Tableau!DN21&amp;Tableau!DO21,Semaines!$K$2:$K$523&amp;Semaines!$L$2:$L$523,0)),IF($AE21=2022,INDEX(Semaines!$V$2:$V$523,MATCH(Tableau!DN21&amp;Tableau!DO21,Semaines!$K$2:$K$523&amp;Semaines!$L$2:$L$523,0)))))))))))))</f>
        <v/>
      </c>
      <c r="DQ21" s="120" t="str">
        <f>IF(Tableau!$AE21="","",IF(Tableau!DO21="","",Tableau!$AE21))</f>
        <v/>
      </c>
      <c r="DR21" s="99"/>
      <c r="DS21" s="107"/>
      <c r="DT21" s="137"/>
      <c r="DU21" s="118">
        <f t="shared" si="199"/>
        <v>40</v>
      </c>
      <c r="DV21" s="119">
        <f t="shared" si="100"/>
        <v>2013</v>
      </c>
      <c r="DW21" s="121" t="str">
        <f t="array" ref="DW21">IF(OR(Tableau!DU21="",Tableau!DV21=""),"",IF($AE21=2013,INDEX(Semaines!$M$2:$M$523,MATCH(Tableau!DU21&amp;Tableau!DV21,Semaines!$K$2:$K$523&amp;Semaines!$L$2:$L$523,0)),IF($AE21=2014,INDEX(Semaines!$N$2:$N$523,MATCH(Tableau!DU21&amp;Tableau!DV21,Semaines!$K$2:$K$523&amp;Semaines!$L$2:$L$523,0)),IF($AE21=2015,INDEX(Semaines!$O$2:$O$523,MATCH(Tableau!DU21&amp;Tableau!DV21,Semaines!$K$2:$K$523&amp;Semaines!$L$2:$L$523,0)),IF($AE21=2016,INDEX(Semaines!$P$2:$P$523,MATCH(Tableau!DU21&amp;Tableau!DV21,Semaines!$K$2:$K$523&amp;Semaines!$L$2:$L$523,0)),IF($AE21=2017,INDEX(Semaines!$Q$2:$Q$523,MATCH(Tableau!DU21&amp;Tableau!DV21,Semaines!$K$2:$K$523&amp;Semaines!$L$2:$L$523,0)),IF($AE21=2018,INDEX(Semaines!$R$2:$R$523,MATCH(Tableau!DU21&amp;Tableau!DV21,Semaines!$K$2:$K$523&amp;Semaines!$L$2:$L$523,0)),IF($AE21=2019,INDEX(Semaines!$S$2:$S$523,MATCH(Tableau!DU21&amp;Tableau!DV21,Semaines!$K$2:$K$523&amp;Semaines!$L$2:$L$523,0)),IF($AE21=2020,INDEX(Semaines!$T$2:$T$523,MATCH(Tableau!DU21&amp;Tableau!DV21,Semaines!$K$2:$K$523&amp;Semaines!$L$2:$L$523,0)),IF($AE21=2021,INDEX(Semaines!$U$2:$U$523,MATCH(Tableau!DU21&amp;Tableau!DV21,Semaines!$K$2:$K$523&amp;Semaines!$L$2:$L$523,0)),IF($AE21=2022,INDEX(Semaines!$V$2:$V$523,MATCH(Tableau!DU21&amp;Tableau!DV21,Semaines!$K$2:$K$523&amp;Semaines!$L$2:$L$523,0)))))))))))))</f>
        <v/>
      </c>
      <c r="DX21" s="120" t="str">
        <f>IF(Tableau!$AE21="","",IF(Tableau!DV21="","",Tableau!$AE21))</f>
        <v/>
      </c>
      <c r="DY21" s="118">
        <f t="shared" si="206"/>
        <v>41</v>
      </c>
      <c r="DZ21" s="119">
        <f t="shared" si="101"/>
        <v>2013</v>
      </c>
      <c r="EA21" s="121" t="str">
        <f t="array" ref="EA21">IF(OR(Tableau!DY21="",Tableau!DZ21=""),"",IF($AE21=2013,INDEX(Semaines!$M$2:$M$523,MATCH(Tableau!DY21&amp;Tableau!DZ21,Semaines!$K$2:$K$523&amp;Semaines!$L$2:$L$523,0)),IF($AE21=2014,INDEX(Semaines!$N$2:$N$523,MATCH(Tableau!DY21&amp;Tableau!DZ21,Semaines!$K$2:$K$523&amp;Semaines!$L$2:$L$523,0)),IF($AE21=2015,INDEX(Semaines!$O$2:$O$523,MATCH(Tableau!DY21&amp;Tableau!DZ21,Semaines!$K$2:$K$523&amp;Semaines!$L$2:$L$523,0)),IF($AE21=2016,INDEX(Semaines!$P$2:$P$523,MATCH(Tableau!DY21&amp;Tableau!DZ21,Semaines!$K$2:$K$523&amp;Semaines!$L$2:$L$523,0)),IF($AE21=2017,INDEX(Semaines!$Q$2:$Q$523,MATCH(Tableau!DY21&amp;Tableau!DZ21,Semaines!$K$2:$K$523&amp;Semaines!$L$2:$L$523,0)),IF($AE21=2018,INDEX(Semaines!$R$2:$R$523,MATCH(Tableau!DY21&amp;Tableau!DZ21,Semaines!$K$2:$K$523&amp;Semaines!$L$2:$L$523,0)),IF($AE21=2019,INDEX(Semaines!$S$2:$S$523,MATCH(Tableau!DY21&amp;Tableau!DZ21,Semaines!$K$2:$K$523&amp;Semaines!$L$2:$L$523,0)),IF($AE21=2020,INDEX(Semaines!$T$2:$T$523,MATCH(Tableau!DY21&amp;Tableau!DZ21,Semaines!$K$2:$K$523&amp;Semaines!$L$2:$L$523,0)),IF($AE21=2021,INDEX(Semaines!$U$2:$U$523,MATCH(Tableau!DY21&amp;Tableau!DZ21,Semaines!$K$2:$K$523&amp;Semaines!$L$2:$L$523,0)),IF($AE21=2022,INDEX(Semaines!$V$2:$V$523,MATCH(Tableau!DY21&amp;Tableau!DZ21,Semaines!$K$2:$K$523&amp;Semaines!$L$2:$L$523,0)))))))))))))</f>
        <v/>
      </c>
      <c r="EB21" s="120" t="str">
        <f>IF(Tableau!$AE21="","",IF(Tableau!DZ21="","",Tableau!$AE21))</f>
        <v/>
      </c>
      <c r="EC21" s="118">
        <f t="shared" si="207"/>
        <v>41</v>
      </c>
      <c r="ED21" s="119">
        <f t="shared" si="102"/>
        <v>2013</v>
      </c>
      <c r="EE21" s="121" t="str">
        <f t="array" ref="EE21">IF(OR(Tableau!EC21="",Tableau!ED21=""),"",IF($AE21=2013,INDEX(Semaines!$M$2:$M$523,MATCH(Tableau!EC21&amp;Tableau!ED21,Semaines!$K$2:$K$523&amp;Semaines!$L$2:$L$523,0)),IF($AE21=2014,INDEX(Semaines!$N$2:$N$523,MATCH(Tableau!EC21&amp;Tableau!ED21,Semaines!$K$2:$K$523&amp;Semaines!$L$2:$L$523,0)),IF($AE21=2015,INDEX(Semaines!$O$2:$O$523,MATCH(Tableau!EC21&amp;Tableau!ED21,Semaines!$K$2:$K$523&amp;Semaines!$L$2:$L$523,0)),IF($AE21=2016,INDEX(Semaines!$P$2:$P$523,MATCH(Tableau!EC21&amp;Tableau!ED21,Semaines!$K$2:$K$523&amp;Semaines!$L$2:$L$523,0)),IF($AE21=2017,INDEX(Semaines!$Q$2:$Q$523,MATCH(Tableau!EC21&amp;Tableau!ED21,Semaines!$K$2:$K$523&amp;Semaines!$L$2:$L$523,0)),IF($AE21=2018,INDEX(Semaines!$R$2:$R$523,MATCH(Tableau!EC21&amp;Tableau!ED21,Semaines!$K$2:$K$523&amp;Semaines!$L$2:$L$523,0)),IF($AE21=2019,INDEX(Semaines!$S$2:$S$523,MATCH(Tableau!EC21&amp;Tableau!ED21,Semaines!$K$2:$K$523&amp;Semaines!$L$2:$L$523,0)),IF($AE21=2020,INDEX(Semaines!$T$2:$T$523,MATCH(Tableau!EC21&amp;Tableau!ED21,Semaines!$K$2:$K$523&amp;Semaines!$L$2:$L$523,0)),IF($AE21=2021,INDEX(Semaines!$U$2:$U$523,MATCH(Tableau!EC21&amp;Tableau!ED21,Semaines!$K$2:$K$523&amp;Semaines!$L$2:$L$523,0)),IF($AE21=2022,INDEX(Semaines!$V$2:$V$523,MATCH(Tableau!EC21&amp;Tableau!ED21,Semaines!$K$2:$K$523&amp;Semaines!$L$2:$L$523,0)))))))))))))</f>
        <v/>
      </c>
      <c r="EF21" s="120" t="str">
        <f>IF(Tableau!$AE21="","",IF(Tableau!ED21="","",Tableau!$AE21))</f>
        <v/>
      </c>
      <c r="EG21" s="118">
        <f t="shared" si="208"/>
        <v>41</v>
      </c>
      <c r="EH21" s="119">
        <f t="shared" si="103"/>
        <v>2013</v>
      </c>
      <c r="EI21" s="121" t="str">
        <f t="array" ref="EI21">IF(OR(Tableau!EG21="",Tableau!EH21=""),"",IF($AE21=2013,INDEX(Semaines!$M$2:$M$523,MATCH(Tableau!EG21&amp;Tableau!EH21,Semaines!$K$2:$K$523&amp;Semaines!$L$2:$L$523,0)),IF($AE21=2014,INDEX(Semaines!$N$2:$N$523,MATCH(Tableau!EG21&amp;Tableau!EH21,Semaines!$K$2:$K$523&amp;Semaines!$L$2:$L$523,0)),IF($AE21=2015,INDEX(Semaines!$O$2:$O$523,MATCH(Tableau!EG21&amp;Tableau!EH21,Semaines!$K$2:$K$523&amp;Semaines!$L$2:$L$523,0)),IF($AE21=2016,INDEX(Semaines!$P$2:$P$523,MATCH(Tableau!EG21&amp;Tableau!EH21,Semaines!$K$2:$K$523&amp;Semaines!$L$2:$L$523,0)),IF($AE21=2017,INDEX(Semaines!$Q$2:$Q$523,MATCH(Tableau!EG21&amp;Tableau!EH21,Semaines!$K$2:$K$523&amp;Semaines!$L$2:$L$523,0)),IF($AE21=2018,INDEX(Semaines!$R$2:$R$523,MATCH(Tableau!EG21&amp;Tableau!EH21,Semaines!$K$2:$K$523&amp;Semaines!$L$2:$L$523,0)),IF($AE21=2019,INDEX(Semaines!$S$2:$S$523,MATCH(Tableau!EG21&amp;Tableau!EH21,Semaines!$K$2:$K$523&amp;Semaines!$L$2:$L$523,0)),IF($AE21=2020,INDEX(Semaines!$T$2:$T$523,MATCH(Tableau!EG21&amp;Tableau!EH21,Semaines!$K$2:$K$523&amp;Semaines!$L$2:$L$523,0)),IF($AE21=2021,INDEX(Semaines!$U$2:$U$523,MATCH(Tableau!EG21&amp;Tableau!EH21,Semaines!$K$2:$K$523&amp;Semaines!$L$2:$L$523,0)),IF($AE21=2022,INDEX(Semaines!$V$2:$V$523,MATCH(Tableau!EG21&amp;Tableau!EH21,Semaines!$K$2:$K$523&amp;Semaines!$L$2:$L$523,0)))))))))))))</f>
        <v/>
      </c>
      <c r="EJ21" s="120" t="str">
        <f>IF(Tableau!$AE21="","",IF(Tableau!EH21="","",Tableau!$AE21))</f>
        <v/>
      </c>
      <c r="EK21" s="130">
        <f>IF(Import!AU11=0,"",Import!AU11)</f>
        <v>41655</v>
      </c>
      <c r="EL21" s="118">
        <f t="shared" si="200"/>
        <v>3</v>
      </c>
      <c r="EM21" s="119">
        <f t="shared" si="201"/>
        <v>2014</v>
      </c>
      <c r="EN21" s="121" t="str">
        <f>IF(Tableau!EL21="","",Tableau!EL21)</f>
        <v/>
      </c>
      <c r="EO21" s="120" t="str">
        <f>IF(Tableau!EM21="","",Tableau!EM21)</f>
        <v/>
      </c>
      <c r="EP21" s="112"/>
      <c r="EQ21" s="107"/>
      <c r="ES21" s="118">
        <f t="shared" si="209"/>
        <v>42</v>
      </c>
      <c r="ET21" s="119">
        <f t="shared" si="104"/>
        <v>2013</v>
      </c>
      <c r="EU21" s="121" t="str">
        <f t="array" ref="EU21">IF(OR(Tableau!ES21="",Tableau!ET21=""),"",IF($AE21=2013,INDEX(Semaines!$M$2:$M$523,MATCH(Tableau!ES21&amp;Tableau!ET21,Semaines!$K$2:$K$523&amp;Semaines!$L$2:$L$523,0)),IF($AE21=2014,INDEX(Semaines!$N$2:$N$523,MATCH(Tableau!ES21&amp;Tableau!ET21,Semaines!$K$2:$K$523&amp;Semaines!$L$2:$L$523,0)),IF($AE21=2015,INDEX(Semaines!$O$2:$O$523,MATCH(Tableau!ES21&amp;Tableau!ET21,Semaines!$K$2:$K$523&amp;Semaines!$L$2:$L$523,0)),IF($AE21=2016,INDEX(Semaines!$P$2:$P$523,MATCH(Tableau!ES21&amp;Tableau!ET21,Semaines!$K$2:$K$523&amp;Semaines!$L$2:$L$523,0)),IF($AE21=2017,INDEX(Semaines!$Q$2:$Q$523,MATCH(Tableau!ES21&amp;Tableau!ET21,Semaines!$K$2:$K$523&amp;Semaines!$L$2:$L$523,0)),IF($AE21=2018,INDEX(Semaines!$R$2:$R$523,MATCH(Tableau!ES21&amp;Tableau!ET21,Semaines!$K$2:$K$523&amp;Semaines!$L$2:$L$523,0)),IF($AE21=2019,INDEX(Semaines!$S$2:$S$523,MATCH(Tableau!ES21&amp;Tableau!ET21,Semaines!$K$2:$K$523&amp;Semaines!$L$2:$L$523,0)),IF($AE21=2020,INDEX(Semaines!$T$2:$T$523,MATCH(Tableau!ES21&amp;Tableau!ET21,Semaines!$K$2:$K$523&amp;Semaines!$L$2:$L$523,0)),IF($AE21=2021,INDEX(Semaines!$U$2:$U$523,MATCH(Tableau!ES21&amp;Tableau!ET21,Semaines!$K$2:$K$523&amp;Semaines!$L$2:$L$523,0)),IF($AE21=2022,INDEX(Semaines!$V$2:$V$523,MATCH(Tableau!ES21&amp;Tableau!ET21,Semaines!$K$2:$K$523&amp;Semaines!$L$2:$L$523,0)))))))))))))</f>
        <v/>
      </c>
      <c r="EV21" s="120" t="str">
        <f>IF(Tableau!$AE21="","",IF(Tableau!ET21="","",Tableau!$AE21))</f>
        <v/>
      </c>
      <c r="EW21" s="118">
        <f t="shared" si="210"/>
        <v>43</v>
      </c>
      <c r="EX21" s="119">
        <f t="shared" si="105"/>
        <v>2013</v>
      </c>
      <c r="EY21" s="121" t="str">
        <f t="array" ref="EY21">IF(OR(Tableau!EW21="",Tableau!EX21=""),"",IF($AE21=2013,INDEX(Semaines!$M$2:$M$523,MATCH(Tableau!EW21&amp;Tableau!EX21,Semaines!$K$2:$K$523&amp;Semaines!$L$2:$L$523,0)),IF($AE21=2014,INDEX(Semaines!$N$2:$N$523,MATCH(Tableau!EW21&amp;Tableau!EX21,Semaines!$K$2:$K$523&amp;Semaines!$L$2:$L$523,0)),IF($AE21=2015,INDEX(Semaines!$O$2:$O$523,MATCH(Tableau!EW21&amp;Tableau!EX21,Semaines!$K$2:$K$523&amp;Semaines!$L$2:$L$523,0)),IF($AE21=2016,INDEX(Semaines!$P$2:$P$523,MATCH(Tableau!EW21&amp;Tableau!EX21,Semaines!$K$2:$K$523&amp;Semaines!$L$2:$L$523,0)),IF($AE21=2017,INDEX(Semaines!$Q$2:$Q$523,MATCH(Tableau!EW21&amp;Tableau!EX21,Semaines!$K$2:$K$523&amp;Semaines!$L$2:$L$523,0)),IF($AE21=2018,INDEX(Semaines!$R$2:$R$523,MATCH(Tableau!EW21&amp;Tableau!EX21,Semaines!$K$2:$K$523&amp;Semaines!$L$2:$L$523,0)),IF($AE21=2019,INDEX(Semaines!$S$2:$S$523,MATCH(Tableau!EW21&amp;Tableau!EX21,Semaines!$K$2:$K$523&amp;Semaines!$L$2:$L$523,0)),IF($AE21=2020,INDEX(Semaines!$T$2:$T$523,MATCH(Tableau!EW21&amp;Tableau!EX21,Semaines!$K$2:$K$523&amp;Semaines!$L$2:$L$523,0)),IF($AE21=2021,INDEX(Semaines!$U$2:$U$523,MATCH(Tableau!EW21&amp;Tableau!EX21,Semaines!$K$2:$K$523&amp;Semaines!$L$2:$L$523,0)),IF($AE21=2022,INDEX(Semaines!$V$2:$V$523,MATCH(Tableau!EW21&amp;Tableau!EX21,Semaines!$K$2:$K$523&amp;Semaines!$L$2:$L$523,0)))))))))))))</f>
        <v/>
      </c>
      <c r="EZ21" s="120" t="str">
        <f>IF(Tableau!$AE21="","",IF(Tableau!EX21="","",Tableau!$AE21))</f>
        <v/>
      </c>
      <c r="FB21" s="118">
        <f t="shared" si="211"/>
        <v>43</v>
      </c>
      <c r="FC21" s="119">
        <f t="shared" si="106"/>
        <v>2013</v>
      </c>
      <c r="FD21" s="121" t="str">
        <f t="array" ref="FD21">IF(OR(Tableau!FB21="",Tableau!FC21=""),"",IF($AE21=2013,INDEX(Semaines!$M$2:$M$523,MATCH(Tableau!FB21&amp;Tableau!FC21,Semaines!$K$2:$K$523&amp;Semaines!$L$2:$L$523,0)),IF($AE21=2014,INDEX(Semaines!$N$2:$N$523,MATCH(Tableau!FB21&amp;Tableau!FC21,Semaines!$K$2:$K$523&amp;Semaines!$L$2:$L$523,0)),IF($AE21=2015,INDEX(Semaines!$O$2:$O$523,MATCH(Tableau!FB21&amp;Tableau!FC21,Semaines!$K$2:$K$523&amp;Semaines!$L$2:$L$523,0)),IF($AE21=2016,INDEX(Semaines!$P$2:$P$523,MATCH(Tableau!FB21&amp;Tableau!FC21,Semaines!$K$2:$K$523&amp;Semaines!$L$2:$L$523,0)),IF($AE21=2017,INDEX(Semaines!$Q$2:$Q$523,MATCH(Tableau!FB21&amp;Tableau!FC21,Semaines!$K$2:$K$523&amp;Semaines!$L$2:$L$523,0)),IF($AE21=2018,INDEX(Semaines!$R$2:$R$523,MATCH(Tableau!FB21&amp;Tableau!FC21,Semaines!$K$2:$K$523&amp;Semaines!$L$2:$L$523,0)),IF($AE21=2019,INDEX(Semaines!$S$2:$S$523,MATCH(Tableau!FB21&amp;Tableau!FC21,Semaines!$K$2:$K$523&amp;Semaines!$L$2:$L$523,0)),IF($AE21=2020,INDEX(Semaines!$T$2:$T$523,MATCH(Tableau!FB21&amp;Tableau!FC21,Semaines!$K$2:$K$523&amp;Semaines!$L$2:$L$523,0)),IF($AE21=2021,INDEX(Semaines!$U$2:$U$523,MATCH(Tableau!FB21&amp;Tableau!FC21,Semaines!$K$2:$K$523&amp;Semaines!$L$2:$L$523,0)),IF($AE21=2022,INDEX(Semaines!$V$2:$V$523,MATCH(Tableau!FB21&amp;Tableau!FC21,Semaines!$K$2:$K$523&amp;Semaines!$L$2:$L$523,0)))))))))))))</f>
        <v/>
      </c>
      <c r="FE21" s="120" t="str">
        <f>IF(Tableau!$AE21="","",IF(Tableau!FC21="","",Tableau!$AE21))</f>
        <v/>
      </c>
      <c r="FF21" s="112"/>
      <c r="FG21" s="107"/>
      <c r="FH21" s="118">
        <f t="shared" si="212"/>
        <v>44</v>
      </c>
      <c r="FI21" s="119">
        <f t="shared" si="107"/>
        <v>2013</v>
      </c>
      <c r="FJ21" s="121" t="str">
        <f t="array" ref="FJ21">IF(OR(Tableau!FH21="",Tableau!FI21=""),"",IF($AE21=2013,INDEX(Semaines!$M$2:$M$523,MATCH(Tableau!FH21&amp;Tableau!FI21,Semaines!$K$2:$K$523&amp;Semaines!$L$2:$L$523,0)),IF($AE21=2014,INDEX(Semaines!$N$2:$N$523,MATCH(Tableau!FH21&amp;Tableau!FI21,Semaines!$K$2:$K$523&amp;Semaines!$L$2:$L$523,0)),IF($AE21=2015,INDEX(Semaines!$O$2:$O$523,MATCH(Tableau!FH21&amp;Tableau!FI21,Semaines!$K$2:$K$523&amp;Semaines!$L$2:$L$523,0)),IF($AE21=2016,INDEX(Semaines!$P$2:$P$523,MATCH(Tableau!FH21&amp;Tableau!FI21,Semaines!$K$2:$K$523&amp;Semaines!$L$2:$L$523,0)),IF($AE21=2017,INDEX(Semaines!$Q$2:$Q$523,MATCH(Tableau!FH21&amp;Tableau!FI21,Semaines!$K$2:$K$523&amp;Semaines!$L$2:$L$523,0)),IF($AE21=2018,INDEX(Semaines!$R$2:$R$523,MATCH(Tableau!FH21&amp;Tableau!FI21,Semaines!$K$2:$K$523&amp;Semaines!$L$2:$L$523,0)),IF($AE21=2019,INDEX(Semaines!$S$2:$S$523,MATCH(Tableau!FH21&amp;Tableau!FI21,Semaines!$K$2:$K$523&amp;Semaines!$L$2:$L$523,0)),IF($AE21=2020,INDEX(Semaines!$T$2:$T$523,MATCH(Tableau!FH21&amp;Tableau!FI21,Semaines!$K$2:$K$523&amp;Semaines!$L$2:$L$523,0)),IF($AE21=2021,INDEX(Semaines!$U$2:$U$523,MATCH(Tableau!FH21&amp;Tableau!FI21,Semaines!$K$2:$K$523&amp;Semaines!$L$2:$L$523,0)),IF($AE21=2022,INDEX(Semaines!$V$2:$V$523,MATCH(Tableau!FH21&amp;Tableau!FI21,Semaines!$K$2:$K$523&amp;Semaines!$L$2:$L$523,0)))))))))))))</f>
        <v/>
      </c>
      <c r="FK21" s="120" t="str">
        <f>IF(Tableau!$AE21="","",IF(Tableau!FI21="","",Tableau!$AE21))</f>
        <v/>
      </c>
      <c r="FM21" s="118">
        <f t="shared" si="213"/>
        <v>44</v>
      </c>
      <c r="FN21" s="119">
        <f t="shared" si="108"/>
        <v>2013</v>
      </c>
      <c r="FO21" s="121" t="str">
        <f t="array" ref="FO21">IF(OR(Tableau!FM21="",Tableau!FN21=""),"",IF($AE21=2013,INDEX(Semaines!$M$2:$M$523,MATCH(Tableau!FM21&amp;Tableau!FN21,Semaines!$K$2:$K$523&amp;Semaines!$L$2:$L$523,0)),IF($AE21=2014,INDEX(Semaines!$N$2:$N$523,MATCH(Tableau!FM21&amp;Tableau!FN21,Semaines!$K$2:$K$523&amp;Semaines!$L$2:$L$523,0)),IF($AE21=2015,INDEX(Semaines!$O$2:$O$523,MATCH(Tableau!FM21&amp;Tableau!FN21,Semaines!$K$2:$K$523&amp;Semaines!$L$2:$L$523,0)),IF($AE21=2016,INDEX(Semaines!$P$2:$P$523,MATCH(Tableau!FM21&amp;Tableau!FN21,Semaines!$K$2:$K$523&amp;Semaines!$L$2:$L$523,0)),IF($AE21=2017,INDEX(Semaines!$Q$2:$Q$523,MATCH(Tableau!FM21&amp;Tableau!FN21,Semaines!$K$2:$K$523&amp;Semaines!$L$2:$L$523,0)),IF($AE21=2018,INDEX(Semaines!$R$2:$R$523,MATCH(Tableau!FM21&amp;Tableau!FN21,Semaines!$K$2:$K$523&amp;Semaines!$L$2:$L$523,0)),IF($AE21=2019,INDEX(Semaines!$S$2:$S$523,MATCH(Tableau!FM21&amp;Tableau!FN21,Semaines!$K$2:$K$523&amp;Semaines!$L$2:$L$523,0)),IF($AE21=2020,INDEX(Semaines!$T$2:$T$523,MATCH(Tableau!FM21&amp;Tableau!FN21,Semaines!$K$2:$K$523&amp;Semaines!$L$2:$L$523,0)),IF($AE21=2021,INDEX(Semaines!$U$2:$U$523,MATCH(Tableau!FM21&amp;Tableau!FN21,Semaines!$K$2:$K$523&amp;Semaines!$L$2:$L$523,0)),IF($AE21=2022,INDEX(Semaines!$V$2:$V$523,MATCH(Tableau!FM21&amp;Tableau!FN21,Semaines!$K$2:$K$523&amp;Semaines!$L$2:$L$523,0)))))))))))))</f>
        <v/>
      </c>
      <c r="FP21" s="120" t="str">
        <f>IF(Tableau!$AE21="","",IF(Tableau!FN21="","",Tableau!$AE21))</f>
        <v/>
      </c>
      <c r="FQ21" s="118">
        <f t="shared" si="214"/>
        <v>45</v>
      </c>
      <c r="FR21" s="119">
        <f t="shared" si="109"/>
        <v>2013</v>
      </c>
      <c r="FS21" s="121" t="str">
        <f t="array" ref="FS21">IF(OR(Tableau!FQ21="",Tableau!FR21=""),"",IF($AE21=2013,INDEX(Semaines!$M$2:$M$523,MATCH(Tableau!FQ21&amp;Tableau!FR21,Semaines!$K$2:$K$523&amp;Semaines!$L$2:$L$523,0)),IF($AE21=2014,INDEX(Semaines!$N$2:$N$523,MATCH(Tableau!FQ21&amp;Tableau!FR21,Semaines!$K$2:$K$523&amp;Semaines!$L$2:$L$523,0)),IF($AE21=2015,INDEX(Semaines!$O$2:$O$523,MATCH(Tableau!FQ21&amp;Tableau!FR21,Semaines!$K$2:$K$523&amp;Semaines!$L$2:$L$523,0)),IF($AE21=2016,INDEX(Semaines!$P$2:$P$523,MATCH(Tableau!FQ21&amp;Tableau!FR21,Semaines!$K$2:$K$523&amp;Semaines!$L$2:$L$523,0)),IF($AE21=2017,INDEX(Semaines!$Q$2:$Q$523,MATCH(Tableau!FQ21&amp;Tableau!FR21,Semaines!$K$2:$K$523&amp;Semaines!$L$2:$L$523,0)),IF($AE21=2018,INDEX(Semaines!$R$2:$R$523,MATCH(Tableau!FQ21&amp;Tableau!FR21,Semaines!$K$2:$K$523&amp;Semaines!$L$2:$L$523,0)),IF($AE21=2019,INDEX(Semaines!$S$2:$S$523,MATCH(Tableau!FQ21&amp;Tableau!FR21,Semaines!$K$2:$K$523&amp;Semaines!$L$2:$L$523,0)),IF($AE21=2020,INDEX(Semaines!$T$2:$T$523,MATCH(Tableau!FQ21&amp;Tableau!FR21,Semaines!$K$2:$K$523&amp;Semaines!$L$2:$L$523,0)),IF($AE21=2021,INDEX(Semaines!$U$2:$U$523,MATCH(Tableau!FQ21&amp;Tableau!FR21,Semaines!$K$2:$K$523&amp;Semaines!$L$2:$L$523,0)),IF($AE21=2022,INDEX(Semaines!$V$2:$V$523,MATCH(Tableau!FQ21&amp;Tableau!FR21,Semaines!$K$2:$K$523&amp;Semaines!$L$2:$L$523,0)))))))))))))</f>
        <v/>
      </c>
      <c r="FT21" s="120" t="str">
        <f>IF(Tableau!$AE21="","",IF(Tableau!FR21="","",Tableau!$AE21))</f>
        <v/>
      </c>
      <c r="FU21" s="121" t="str">
        <f t="array" ref="FU21">IF(OR(Tableau!FS21="",Tableau!FT21=""),"",IF($AE21=2013,INDEX(Semaines!$M$2:$M$523,MATCH(Tableau!FS21&amp;Tableau!FT21,Semaines!$K$2:$K$523&amp;Semaines!$L$2:$L$523,0)),IF($AE21=2014,INDEX(Semaines!$N$2:$N$523,MATCH(Tableau!FS21&amp;Tableau!FT21,Semaines!$K$2:$K$523&amp;Semaines!$L$2:$L$523,0)),IF($AE21=2015,INDEX(Semaines!$O$2:$O$523,MATCH(Tableau!FS21&amp;Tableau!FT21,Semaines!$K$2:$K$523&amp;Semaines!$L$2:$L$523,0)),IF($AE21=2016,INDEX(Semaines!$P$2:$P$523,MATCH(Tableau!FS21&amp;Tableau!FT21,Semaines!$K$2:$K$523&amp;Semaines!$L$2:$L$523,0)),IF($AE21=2017,INDEX(Semaines!$Q$2:$Q$523,MATCH(Tableau!FS21&amp;Tableau!FT21,Semaines!$K$2:$K$523&amp;Semaines!$L$2:$L$523,0)),IF($AE21=2018,INDEX(Semaines!$R$2:$R$523,MATCH(Tableau!FS21&amp;Tableau!FT21,Semaines!$K$2:$K$523&amp;Semaines!$L$2:$L$523,0)),IF($AE21=2019,INDEX(Semaines!$S$2:$S$523,MATCH(Tableau!FS21&amp;Tableau!FT21,Semaines!$K$2:$K$523&amp;Semaines!$L$2:$L$523,0)),IF($AE21=2020,INDEX(Semaines!$T$2:$T$523,MATCH(Tableau!FS21&amp;Tableau!FT21,Semaines!$K$2:$K$523&amp;Semaines!$L$2:$L$523,0)),IF($AE21=2021,INDEX(Semaines!$U$2:$U$523,MATCH(Tableau!FS21&amp;Tableau!FT21,Semaines!$K$2:$K$523&amp;Semaines!$L$2:$L$523,0)),IF($AE21=2022,INDEX(Semaines!$V$2:$V$523,MATCH(Tableau!FS21&amp;Tableau!FT21,Semaines!$K$2:$K$523&amp;Semaines!$L$2:$L$523,0)))))))))))))</f>
        <v/>
      </c>
      <c r="FV21" s="120" t="str">
        <f>IF(Tableau!$AE21="","",IF(Tableau!FT21="","",Tableau!$AE21))</f>
        <v/>
      </c>
      <c r="FW21" s="118">
        <f t="shared" si="215"/>
        <v>47</v>
      </c>
      <c r="FX21" s="119">
        <f t="shared" si="110"/>
        <v>2013</v>
      </c>
      <c r="FY21" s="121" t="str">
        <f t="array" ref="FY21">IF(OR(Tableau!FW21="",Tableau!FX21=""),"",IF($AE21=2013,INDEX(Semaines!$M$2:$M$523,MATCH(Tableau!FW21&amp;Tableau!FX21,Semaines!$K$2:$K$523&amp;Semaines!$L$2:$L$523,0)),IF($AE21=2014,INDEX(Semaines!$N$2:$N$523,MATCH(Tableau!FW21&amp;Tableau!FX21,Semaines!$K$2:$K$523&amp;Semaines!$L$2:$L$523,0)),IF($AE21=2015,INDEX(Semaines!$O$2:$O$523,MATCH(Tableau!FW21&amp;Tableau!FX21,Semaines!$K$2:$K$523&amp;Semaines!$L$2:$L$523,0)),IF($AE21=2016,INDEX(Semaines!$P$2:$P$523,MATCH(Tableau!FW21&amp;Tableau!FX21,Semaines!$K$2:$K$523&amp;Semaines!$L$2:$L$523,0)),IF($AE21=2017,INDEX(Semaines!$Q$2:$Q$523,MATCH(Tableau!FW21&amp;Tableau!FX21,Semaines!$K$2:$K$523&amp;Semaines!$L$2:$L$523,0)),IF($AE21=2018,INDEX(Semaines!$R$2:$R$523,MATCH(Tableau!FW21&amp;Tableau!FX21,Semaines!$K$2:$K$523&amp;Semaines!$L$2:$L$523,0)),IF($AE21=2019,INDEX(Semaines!$S$2:$S$523,MATCH(Tableau!FW21&amp;Tableau!FX21,Semaines!$K$2:$K$523&amp;Semaines!$L$2:$L$523,0)),IF($AE21=2020,INDEX(Semaines!$T$2:$T$523,MATCH(Tableau!FW21&amp;Tableau!FX21,Semaines!$K$2:$K$523&amp;Semaines!$L$2:$L$523,0)),IF($AE21=2021,INDEX(Semaines!$U$2:$U$523,MATCH(Tableau!FW21&amp;Tableau!FX21,Semaines!$K$2:$K$523&amp;Semaines!$L$2:$L$523,0)),IF($AE21=2022,INDEX(Semaines!$V$2:$V$523,MATCH(Tableau!FW21&amp;Tableau!FX21,Semaines!$K$2:$K$523&amp;Semaines!$L$2:$L$523,0)))))))))))))</f>
        <v/>
      </c>
      <c r="FZ21" s="120" t="str">
        <f>IF(Tableau!$AE21="","",IF(Tableau!FX21="","",Tableau!$AE21))</f>
        <v/>
      </c>
      <c r="GA21" s="118">
        <f t="shared" si="216"/>
        <v>48</v>
      </c>
      <c r="GB21" s="119">
        <f t="shared" si="111"/>
        <v>2013</v>
      </c>
      <c r="GC21" s="121" t="str">
        <f t="array" ref="GC21">IF(OR(Tableau!GA21="",Tableau!GB21=""),"",IF($AE21=2013,INDEX(Semaines!$M$2:$M$523,MATCH(Tableau!GA21&amp;Tableau!GB21,Semaines!$K$2:$K$523&amp;Semaines!$L$2:$L$523,0)),IF($AE21=2014,INDEX(Semaines!$N$2:$N$523,MATCH(Tableau!GA21&amp;Tableau!GB21,Semaines!$K$2:$K$523&amp;Semaines!$L$2:$L$523,0)),IF($AE21=2015,INDEX(Semaines!$O$2:$O$523,MATCH(Tableau!GA21&amp;Tableau!GB21,Semaines!$K$2:$K$523&amp;Semaines!$L$2:$L$523,0)),IF($AE21=2016,INDEX(Semaines!$P$2:$P$523,MATCH(Tableau!GA21&amp;Tableau!GB21,Semaines!$K$2:$K$523&amp;Semaines!$L$2:$L$523,0)),IF($AE21=2017,INDEX(Semaines!$Q$2:$Q$523,MATCH(Tableau!GA21&amp;Tableau!GB21,Semaines!$K$2:$K$523&amp;Semaines!$L$2:$L$523,0)),IF($AE21=2018,INDEX(Semaines!$R$2:$R$523,MATCH(Tableau!GA21&amp;Tableau!GB21,Semaines!$K$2:$K$523&amp;Semaines!$L$2:$L$523,0)),IF($AE21=2019,INDEX(Semaines!$S$2:$S$523,MATCH(Tableau!GA21&amp;Tableau!GB21,Semaines!$K$2:$K$523&amp;Semaines!$L$2:$L$523,0)),IF($AE21=2020,INDEX(Semaines!$T$2:$T$523,MATCH(Tableau!GA21&amp;Tableau!GB21,Semaines!$K$2:$K$523&amp;Semaines!$L$2:$L$523,0)),IF($AE21=2021,INDEX(Semaines!$U$2:$U$523,MATCH(Tableau!GA21&amp;Tableau!GB21,Semaines!$K$2:$K$523&amp;Semaines!$L$2:$L$523,0)),IF($AE21=2022,INDEX(Semaines!$V$2:$V$523,MATCH(Tableau!GA21&amp;Tableau!GB21,Semaines!$K$2:$K$523&amp;Semaines!$L$2:$L$523,0)))))))))))))</f>
        <v/>
      </c>
      <c r="GD21" s="120" t="str">
        <f>IF(Tableau!$AE21="","",IF(Tableau!GB21="","",Tableau!$AE21))</f>
        <v/>
      </c>
      <c r="GE21" s="118">
        <f t="shared" si="217"/>
        <v>48</v>
      </c>
      <c r="GF21" s="119">
        <f t="shared" si="112"/>
        <v>2013</v>
      </c>
      <c r="GG21" s="121" t="str">
        <f t="array" ref="GG21">IF(OR(Tableau!GE21="",Tableau!GF21=""),"",IF($AE21=2013,INDEX(Semaines!$M$2:$M$523,MATCH(Tableau!GE21&amp;Tableau!GF21,Semaines!$K$2:$K$523&amp;Semaines!$L$2:$L$523,0)),IF($AE21=2014,INDEX(Semaines!$N$2:$N$523,MATCH(Tableau!GE21&amp;Tableau!GF21,Semaines!$K$2:$K$523&amp;Semaines!$L$2:$L$523,0)),IF($AE21=2015,INDEX(Semaines!$O$2:$O$523,MATCH(Tableau!GE21&amp;Tableau!GF21,Semaines!$K$2:$K$523&amp;Semaines!$L$2:$L$523,0)),IF($AE21=2016,INDEX(Semaines!$P$2:$P$523,MATCH(Tableau!GE21&amp;Tableau!GF21,Semaines!$K$2:$K$523&amp;Semaines!$L$2:$L$523,0)),IF($AE21=2017,INDEX(Semaines!$Q$2:$Q$523,MATCH(Tableau!GE21&amp;Tableau!GF21,Semaines!$K$2:$K$523&amp;Semaines!$L$2:$L$523,0)),IF($AE21=2018,INDEX(Semaines!$R$2:$R$523,MATCH(Tableau!GE21&amp;Tableau!GF21,Semaines!$K$2:$K$523&amp;Semaines!$L$2:$L$523,0)),IF($AE21=2019,INDEX(Semaines!$S$2:$S$523,MATCH(Tableau!GE21&amp;Tableau!GF21,Semaines!$K$2:$K$523&amp;Semaines!$L$2:$L$523,0)),IF($AE21=2020,INDEX(Semaines!$T$2:$T$523,MATCH(Tableau!GE21&amp;Tableau!GF21,Semaines!$K$2:$K$523&amp;Semaines!$L$2:$L$523,0)),IF($AE21=2021,INDEX(Semaines!$U$2:$U$523,MATCH(Tableau!GE21&amp;Tableau!GF21,Semaines!$K$2:$K$523&amp;Semaines!$L$2:$L$523,0)),IF($AE21=2022,INDEX(Semaines!$V$2:$V$523,MATCH(Tableau!GE21&amp;Tableau!GF21,Semaines!$K$2:$K$523&amp;Semaines!$L$2:$L$523,0)))))))))))))</f>
        <v/>
      </c>
      <c r="GH21" s="120" t="str">
        <f>IF(Tableau!$AE21="","",IF(Tableau!GF21="","",Tableau!$AE21))</f>
        <v/>
      </c>
      <c r="GJ21" s="118">
        <f t="shared" si="218"/>
        <v>49</v>
      </c>
      <c r="GK21" s="119">
        <f t="shared" si="113"/>
        <v>2013</v>
      </c>
      <c r="GL21" s="121" t="str">
        <f t="array" ref="GL21">IF(OR(Tableau!GJ21="",Tableau!GK21=""),"",IF($AE21=2013,INDEX(Semaines!$M$2:$M$523,MATCH(Tableau!GJ21&amp;Tableau!GK21,Semaines!$K$2:$K$523&amp;Semaines!$L$2:$L$523,0)),IF($AE21=2014,INDEX(Semaines!$N$2:$N$523,MATCH(Tableau!GJ21&amp;Tableau!GK21,Semaines!$K$2:$K$523&amp;Semaines!$L$2:$L$523,0)),IF($AE21=2015,INDEX(Semaines!$O$2:$O$523,MATCH(Tableau!GJ21&amp;Tableau!GK21,Semaines!$K$2:$K$523&amp;Semaines!$L$2:$L$523,0)),IF($AE21=2016,INDEX(Semaines!$P$2:$P$523,MATCH(Tableau!GJ21&amp;Tableau!GK21,Semaines!$K$2:$K$523&amp;Semaines!$L$2:$L$523,0)),IF($AE21=2017,INDEX(Semaines!$Q$2:$Q$523,MATCH(Tableau!GJ21&amp;Tableau!GK21,Semaines!$K$2:$K$523&amp;Semaines!$L$2:$L$523,0)),IF($AE21=2018,INDEX(Semaines!$R$2:$R$523,MATCH(Tableau!GJ21&amp;Tableau!GK21,Semaines!$K$2:$K$523&amp;Semaines!$L$2:$L$523,0)),IF($AE21=2019,INDEX(Semaines!$S$2:$S$523,MATCH(Tableau!GJ21&amp;Tableau!GK21,Semaines!$K$2:$K$523&amp;Semaines!$L$2:$L$523,0)),IF($AE21=2020,INDEX(Semaines!$T$2:$T$523,MATCH(Tableau!GJ21&amp;Tableau!GK21,Semaines!$K$2:$K$523&amp;Semaines!$L$2:$L$523,0)),IF($AE21=2021,INDEX(Semaines!$U$2:$U$523,MATCH(Tableau!GJ21&amp;Tableau!GK21,Semaines!$K$2:$K$523&amp;Semaines!$L$2:$L$523,0)),IF($AE21=2022,INDEX(Semaines!$V$2:$V$523,MATCH(Tableau!GJ21&amp;Tableau!GK21,Semaines!$K$2:$K$523&amp;Semaines!$L$2:$L$523,0)))))))))))))</f>
        <v/>
      </c>
      <c r="GM21" s="120" t="str">
        <f>IF(Tableau!$AE21="","",IF(Tableau!GK21="","",Tableau!$AE21))</f>
        <v/>
      </c>
      <c r="GN21" s="118">
        <f t="shared" si="219"/>
        <v>50</v>
      </c>
      <c r="GO21" s="119">
        <f t="shared" si="114"/>
        <v>2013</v>
      </c>
      <c r="GP21" s="121" t="str">
        <f t="array" ref="GP21">IF(OR(Tableau!GN21="",Tableau!GO21=""),"",IF($AE21=2013,INDEX(Semaines!$M$2:$M$523,MATCH(Tableau!GN21&amp;Tableau!GO21,Semaines!$K$2:$K$523&amp;Semaines!$L$2:$L$523,0)),IF($AE21=2014,INDEX(Semaines!$N$2:$N$523,MATCH(Tableau!GN21&amp;Tableau!GO21,Semaines!$K$2:$K$523&amp;Semaines!$L$2:$L$523,0)),IF($AE21=2015,INDEX(Semaines!$O$2:$O$523,MATCH(Tableau!GN21&amp;Tableau!GO21,Semaines!$K$2:$K$523&amp;Semaines!$L$2:$L$523,0)),IF($AE21=2016,INDEX(Semaines!$P$2:$P$523,MATCH(Tableau!GN21&amp;Tableau!GO21,Semaines!$K$2:$K$523&amp;Semaines!$L$2:$L$523,0)),IF($AE21=2017,INDEX(Semaines!$Q$2:$Q$523,MATCH(Tableau!GN21&amp;Tableau!GO21,Semaines!$K$2:$K$523&amp;Semaines!$L$2:$L$523,0)),IF($AE21=2018,INDEX(Semaines!$R$2:$R$523,MATCH(Tableau!GN21&amp;Tableau!GO21,Semaines!$K$2:$K$523&amp;Semaines!$L$2:$L$523,0)),IF($AE21=2019,INDEX(Semaines!$S$2:$S$523,MATCH(Tableau!GN21&amp;Tableau!GO21,Semaines!$K$2:$K$523&amp;Semaines!$L$2:$L$523,0)),IF($AE21=2020,INDEX(Semaines!$T$2:$T$523,MATCH(Tableau!GN21&amp;Tableau!GO21,Semaines!$K$2:$K$523&amp;Semaines!$L$2:$L$523,0)),IF($AE21=2021,INDEX(Semaines!$U$2:$U$523,MATCH(Tableau!GN21&amp;Tableau!GO21,Semaines!$K$2:$K$523&amp;Semaines!$L$2:$L$523,0)),IF($AE21=2022,INDEX(Semaines!$V$2:$V$523,MATCH(Tableau!GN21&amp;Tableau!GO21,Semaines!$K$2:$K$523&amp;Semaines!$L$2:$L$523,0)))))))))))))</f>
        <v/>
      </c>
      <c r="GQ21" s="120" t="str">
        <f>IF(Tableau!$AE21="","",IF(Tableau!GO21="","",Tableau!$AE21))</f>
        <v/>
      </c>
      <c r="GR21" s="112"/>
      <c r="GS21" s="114"/>
      <c r="GT21" s="114"/>
      <c r="GU21" s="107"/>
      <c r="GV21" s="114"/>
      <c r="GW21" s="107"/>
      <c r="GX21" s="118">
        <f t="shared" si="220"/>
        <v>51</v>
      </c>
      <c r="GY21" s="119">
        <f t="shared" si="115"/>
        <v>2013</v>
      </c>
      <c r="GZ21" s="121" t="str">
        <f t="array" ref="GZ21">IF(OR(Tableau!GX21="",Tableau!GY21=""),"",IF($AE21=2013,INDEX(Semaines!$M$2:$M$523,MATCH(Tableau!GX21&amp;Tableau!GY21,Semaines!$K$2:$K$523&amp;Semaines!$L$2:$L$523,0)),IF($AE21=2014,INDEX(Semaines!$N$2:$N$523,MATCH(Tableau!GX21&amp;Tableau!GY21,Semaines!$K$2:$K$523&amp;Semaines!$L$2:$L$523,0)),IF($AE21=2015,INDEX(Semaines!$O$2:$O$523,MATCH(Tableau!GX21&amp;Tableau!GY21,Semaines!$K$2:$K$523&amp;Semaines!$L$2:$L$523,0)),IF($AE21=2016,INDEX(Semaines!$P$2:$P$523,MATCH(Tableau!GX21&amp;Tableau!GY21,Semaines!$K$2:$K$523&amp;Semaines!$L$2:$L$523,0)),IF($AE21=2017,INDEX(Semaines!$Q$2:$Q$523,MATCH(Tableau!GX21&amp;Tableau!GY21,Semaines!$K$2:$K$523&amp;Semaines!$L$2:$L$523,0)),IF($AE21=2018,INDEX(Semaines!$R$2:$R$523,MATCH(Tableau!GX21&amp;Tableau!GY21,Semaines!$K$2:$K$523&amp;Semaines!$L$2:$L$523,0)),IF($AE21=2019,INDEX(Semaines!$S$2:$S$523,MATCH(Tableau!GX21&amp;Tableau!GY21,Semaines!$K$2:$K$523&amp;Semaines!$L$2:$L$523,0)),IF($AE21=2020,INDEX(Semaines!$T$2:$T$523,MATCH(Tableau!GX21&amp;Tableau!GY21,Semaines!$K$2:$K$523&amp;Semaines!$L$2:$L$523,0)),IF($AE21=2021,INDEX(Semaines!$U$2:$U$523,MATCH(Tableau!GX21&amp;Tableau!GY21,Semaines!$K$2:$K$523&amp;Semaines!$L$2:$L$523,0)),IF($AE21=2022,INDEX(Semaines!$V$2:$V$523,MATCH(Tableau!GX21&amp;Tableau!GY21,Semaines!$K$2:$K$523&amp;Semaines!$L$2:$L$523,0)))))))))))))</f>
        <v/>
      </c>
      <c r="HA21" s="120" t="str">
        <f>IF(Tableau!$AE21="","",IF(Tableau!GY21="","",Tableau!$AE21))</f>
        <v/>
      </c>
      <c r="HC21" s="100"/>
      <c r="HD21" s="101"/>
      <c r="HE21" s="111"/>
      <c r="HF21" s="107"/>
      <c r="HH21" s="118">
        <f t="shared" si="221"/>
        <v>52</v>
      </c>
      <c r="HI21" s="119">
        <f t="shared" si="116"/>
        <v>2013</v>
      </c>
      <c r="HJ21" s="121" t="str">
        <f t="array" ref="HJ21">IF(OR(Tableau!HH21="",Tableau!HI21=""),"",IF($AE21=2013,INDEX(Semaines!$M$2:$M$523,MATCH(Tableau!HH21&amp;Tableau!HI21,Semaines!$K$2:$K$523&amp;Semaines!$L$2:$L$523,0)),IF($AE21=2014,INDEX(Semaines!$N$2:$N$523,MATCH(Tableau!HH21&amp;Tableau!HI21,Semaines!$K$2:$K$523&amp;Semaines!$L$2:$L$523,0)),IF($AE21=2015,INDEX(Semaines!$O$2:$O$523,MATCH(Tableau!HH21&amp;Tableau!HI21,Semaines!$K$2:$K$523&amp;Semaines!$L$2:$L$523,0)),IF($AE21=2016,INDEX(Semaines!$P$2:$P$523,MATCH(Tableau!HH21&amp;Tableau!HI21,Semaines!$K$2:$K$523&amp;Semaines!$L$2:$L$523,0)),IF($AE21=2017,INDEX(Semaines!$Q$2:$Q$523,MATCH(Tableau!HH21&amp;Tableau!HI21,Semaines!$K$2:$K$523&amp;Semaines!$L$2:$L$523,0)),IF($AE21=2018,INDEX(Semaines!$R$2:$R$523,MATCH(Tableau!HH21&amp;Tableau!HI21,Semaines!$K$2:$K$523&amp;Semaines!$L$2:$L$523,0)),IF($AE21=2019,INDEX(Semaines!$S$2:$S$523,MATCH(Tableau!HH21&amp;Tableau!HI21,Semaines!$K$2:$K$523&amp;Semaines!$L$2:$L$523,0)),IF($AE21=2020,INDEX(Semaines!$T$2:$T$523,MATCH(Tableau!HH21&amp;Tableau!HI21,Semaines!$K$2:$K$523&amp;Semaines!$L$2:$L$523,0)),IF($AE21=2021,INDEX(Semaines!$U$2:$U$523,MATCH(Tableau!HH21&amp;Tableau!HI21,Semaines!$K$2:$K$523&amp;Semaines!$L$2:$L$523,0)),IF($AE21=2022,INDEX(Semaines!$V$2:$V$523,MATCH(Tableau!HH21&amp;Tableau!HI21,Semaines!$K$2:$K$523&amp;Semaines!$L$2:$L$523,0)))))))))))))</f>
        <v/>
      </c>
      <c r="HK21" s="120" t="str">
        <f>IF(Tableau!$AE21="","",IF(Tableau!HI21="","",Tableau!$AE21))</f>
        <v/>
      </c>
      <c r="HL21" s="121" t="str">
        <f t="array" ref="HL21">IF(OR(Tableau!HJ21="",Tableau!HK21=""),"",IF($AE21=2013,INDEX(Semaines!$M$2:$M$523,MATCH(Tableau!HJ21&amp;Tableau!HK21,Semaines!$K$2:$K$523&amp;Semaines!$L$2:$L$523,0)),IF($AE21=2014,INDEX(Semaines!$N$2:$N$523,MATCH(Tableau!HJ21&amp;Tableau!HK21,Semaines!$K$2:$K$523&amp;Semaines!$L$2:$L$523,0)),IF($AE21=2015,INDEX(Semaines!$O$2:$O$523,MATCH(Tableau!HJ21&amp;Tableau!HK21,Semaines!$K$2:$K$523&amp;Semaines!$L$2:$L$523,0)),IF($AE21=2016,INDEX(Semaines!$P$2:$P$523,MATCH(Tableau!HJ21&amp;Tableau!HK21,Semaines!$K$2:$K$523&amp;Semaines!$L$2:$L$523,0)),IF($AE21=2017,INDEX(Semaines!$Q$2:$Q$523,MATCH(Tableau!HJ21&amp;Tableau!HK21,Semaines!$K$2:$K$523&amp;Semaines!$L$2:$L$523,0)),IF($AE21=2018,INDEX(Semaines!$R$2:$R$523,MATCH(Tableau!HJ21&amp;Tableau!HK21,Semaines!$K$2:$K$523&amp;Semaines!$L$2:$L$523,0)),IF($AE21=2019,INDEX(Semaines!$S$2:$S$523,MATCH(Tableau!HJ21&amp;Tableau!HK21,Semaines!$K$2:$K$523&amp;Semaines!$L$2:$L$523,0)),IF($AE21=2020,INDEX(Semaines!$T$2:$T$523,MATCH(Tableau!HJ21&amp;Tableau!HK21,Semaines!$K$2:$K$523&amp;Semaines!$L$2:$L$523,0)),IF($AE21=2021,INDEX(Semaines!$U$2:$U$523,MATCH(Tableau!HJ21&amp;Tableau!HK21,Semaines!$K$2:$K$523&amp;Semaines!$L$2:$L$523,0)),IF($AE21=2022,INDEX(Semaines!$V$2:$V$523,MATCH(Tableau!HJ21&amp;Tableau!HK21,Semaines!$K$2:$K$523&amp;Semaines!$L$2:$L$523,0)))))))))))))</f>
        <v/>
      </c>
      <c r="HM21" s="120" t="str">
        <f>IF(Tableau!$AE21="","",IF(Tableau!HK21="","",Tableau!$AE21))</f>
        <v/>
      </c>
      <c r="HN21" s="118">
        <f t="shared" si="222"/>
        <v>53</v>
      </c>
      <c r="HO21" s="119">
        <f t="shared" si="117"/>
        <v>2013</v>
      </c>
      <c r="HP21" s="121" t="str">
        <f t="array" ref="HP21">IF(OR(Tableau!HN21="",Tableau!HO21=""),"",IF($AE21=2013,INDEX(Semaines!$M$2:$M$523,MATCH(Tableau!HN21&amp;Tableau!HO21,Semaines!$K$2:$K$523&amp;Semaines!$L$2:$L$523,0)),IF($AE21=2014,INDEX(Semaines!$N$2:$N$523,MATCH(Tableau!HN21&amp;Tableau!HO21,Semaines!$K$2:$K$523&amp;Semaines!$L$2:$L$523,0)),IF($AE21=2015,INDEX(Semaines!$O$2:$O$523,MATCH(Tableau!HN21&amp;Tableau!HO21,Semaines!$K$2:$K$523&amp;Semaines!$L$2:$L$523,0)),IF($AE21=2016,INDEX(Semaines!$P$2:$P$523,MATCH(Tableau!HN21&amp;Tableau!HO21,Semaines!$K$2:$K$523&amp;Semaines!$L$2:$L$523,0)),IF($AE21=2017,INDEX(Semaines!$Q$2:$Q$523,MATCH(Tableau!HN21&amp;Tableau!HO21,Semaines!$K$2:$K$523&amp;Semaines!$L$2:$L$523,0)),IF($AE21=2018,INDEX(Semaines!$R$2:$R$523,MATCH(Tableau!HN21&amp;Tableau!HO21,Semaines!$K$2:$K$523&amp;Semaines!$L$2:$L$523,0)),IF($AE21=2019,INDEX(Semaines!$S$2:$S$523,MATCH(Tableau!HN21&amp;Tableau!HO21,Semaines!$K$2:$K$523&amp;Semaines!$L$2:$L$523,0)),IF($AE21=2020,INDEX(Semaines!$T$2:$T$523,MATCH(Tableau!HN21&amp;Tableau!HO21,Semaines!$K$2:$K$523&amp;Semaines!$L$2:$L$523,0)),IF($AE21=2021,INDEX(Semaines!$U$2:$U$523,MATCH(Tableau!HN21&amp;Tableau!HO21,Semaines!$K$2:$K$523&amp;Semaines!$L$2:$L$523,0)),IF($AE21=2022,INDEX(Semaines!$V$2:$V$523,MATCH(Tableau!HN21&amp;Tableau!HO21,Semaines!$K$2:$K$523&amp;Semaines!$L$2:$L$523,0)))))))))))))</f>
        <v/>
      </c>
      <c r="HQ21" s="120" t="str">
        <f>IF(Tableau!$AE21="","",IF(Tableau!HO21="","",Tableau!$AE21))</f>
        <v/>
      </c>
      <c r="HR21" s="112"/>
      <c r="HS21" s="114"/>
      <c r="HT21" s="114"/>
      <c r="HU21" s="107"/>
      <c r="HV21" s="115"/>
      <c r="HW21" s="99"/>
      <c r="HX21" s="99"/>
      <c r="HY21" s="99"/>
      <c r="HZ21" s="99"/>
      <c r="IA21" s="118">
        <f t="shared" si="223"/>
        <v>54</v>
      </c>
      <c r="IB21" s="119">
        <f t="shared" si="118"/>
        <v>2013</v>
      </c>
      <c r="IC21" s="121" t="str">
        <f t="array" ref="IC21">IF(OR(Tableau!IA21="",Tableau!IB21=""),"",IF($AE21=2013,INDEX(Semaines!$M$2:$M$523,MATCH(Tableau!IA21&amp;Tableau!IB21,Semaines!$K$2:$K$523&amp;Semaines!$L$2:$L$523,0)),IF($AE21=2014,INDEX(Semaines!$N$2:$N$523,MATCH(Tableau!IA21&amp;Tableau!IB21,Semaines!$K$2:$K$523&amp;Semaines!$L$2:$L$523,0)),IF($AE21=2015,INDEX(Semaines!$O$2:$O$523,MATCH(Tableau!IA21&amp;Tableau!IB21,Semaines!$K$2:$K$523&amp;Semaines!$L$2:$L$523,0)),IF($AE21=2016,INDEX(Semaines!$P$2:$P$523,MATCH(Tableau!IA21&amp;Tableau!IB21,Semaines!$K$2:$K$523&amp;Semaines!$L$2:$L$523,0)),IF($AE21=2017,INDEX(Semaines!$Q$2:$Q$523,MATCH(Tableau!IA21&amp;Tableau!IB21,Semaines!$K$2:$K$523&amp;Semaines!$L$2:$L$523,0)),IF($AE21=2018,INDEX(Semaines!$R$2:$R$523,MATCH(Tableau!IA21&amp;Tableau!IB21,Semaines!$K$2:$K$523&amp;Semaines!$L$2:$L$523,0)),IF($AE21=2019,INDEX(Semaines!$S$2:$S$523,MATCH(Tableau!IA21&amp;Tableau!IB21,Semaines!$K$2:$K$523&amp;Semaines!$L$2:$L$523,0)),IF($AE21=2020,INDEX(Semaines!$T$2:$T$523,MATCH(Tableau!IA21&amp;Tableau!IB21,Semaines!$K$2:$K$523&amp;Semaines!$L$2:$L$523,0)),IF($AE21=2021,INDEX(Semaines!$U$2:$U$523,MATCH(Tableau!IA21&amp;Tableau!IB21,Semaines!$K$2:$K$523&amp;Semaines!$L$2:$L$523,0)),IF($AE21=2022,INDEX(Semaines!$V$2:$V$523,MATCH(Tableau!IA21&amp;Tableau!IB21,Semaines!$K$2:$K$523&amp;Semaines!$L$2:$L$523,0)))))))))))))</f>
        <v/>
      </c>
      <c r="ID21" s="120" t="str">
        <f>IF(Tableau!$AE21="","",IF(Tableau!IB21="","",Tableau!$AE21))</f>
        <v/>
      </c>
      <c r="IE21" s="118">
        <f t="shared" si="224"/>
        <v>54</v>
      </c>
      <c r="IF21" s="119">
        <f t="shared" si="119"/>
        <v>2013</v>
      </c>
      <c r="IG21" s="121" t="str">
        <f t="array" ref="IG21">IF(OR(Tableau!IE21="",Tableau!IF21=""),"",IF($AE21=2013,INDEX(Semaines!$M$2:$M$523,MATCH(Tableau!IE21&amp;Tableau!IF21,Semaines!$K$2:$K$523&amp;Semaines!$L$2:$L$523,0)),IF($AE21=2014,INDEX(Semaines!$N$2:$N$523,MATCH(Tableau!IE21&amp;Tableau!IF21,Semaines!$K$2:$K$523&amp;Semaines!$L$2:$L$523,0)),IF($AE21=2015,INDEX(Semaines!$O$2:$O$523,MATCH(Tableau!IE21&amp;Tableau!IF21,Semaines!$K$2:$K$523&amp;Semaines!$L$2:$L$523,0)),IF($AE21=2016,INDEX(Semaines!$P$2:$P$523,MATCH(Tableau!IE21&amp;Tableau!IF21,Semaines!$K$2:$K$523&amp;Semaines!$L$2:$L$523,0)),IF($AE21=2017,INDEX(Semaines!$Q$2:$Q$523,MATCH(Tableau!IE21&amp;Tableau!IF21,Semaines!$K$2:$K$523&amp;Semaines!$L$2:$L$523,0)),IF($AE21=2018,INDEX(Semaines!$R$2:$R$523,MATCH(Tableau!IE21&amp;Tableau!IF21,Semaines!$K$2:$K$523&amp;Semaines!$L$2:$L$523,0)),IF($AE21=2019,INDEX(Semaines!$S$2:$S$523,MATCH(Tableau!IE21&amp;Tableau!IF21,Semaines!$K$2:$K$523&amp;Semaines!$L$2:$L$523,0)),IF($AE21=2020,INDEX(Semaines!$T$2:$T$523,MATCH(Tableau!IE21&amp;Tableau!IF21,Semaines!$K$2:$K$523&amp;Semaines!$L$2:$L$523,0)),IF($AE21=2021,INDEX(Semaines!$U$2:$U$523,MATCH(Tableau!IE21&amp;Tableau!IF21,Semaines!$K$2:$K$523&amp;Semaines!$L$2:$L$523,0)),IF($AE21=2022,INDEX(Semaines!$V$2:$V$523,MATCH(Tableau!IE21&amp;Tableau!IF21,Semaines!$K$2:$K$523&amp;Semaines!$L$2:$L$523,0)))))))))))))</f>
        <v/>
      </c>
      <c r="IH21" s="120" t="str">
        <f>IF(Tableau!$AE21="","",IF(Tableau!IF21="","",Tableau!$AE21))</f>
        <v/>
      </c>
      <c r="II21" s="130">
        <f>IF(Import!AY11=0,"",Import!AY11)</f>
        <v>41723</v>
      </c>
      <c r="IJ21" s="118">
        <f t="shared" si="225"/>
        <v>13</v>
      </c>
      <c r="IK21" s="119">
        <f t="shared" si="226"/>
        <v>2014</v>
      </c>
      <c r="IL21" s="121" t="str">
        <f>IF(Tableau!IJ21="","",Tableau!IJ21)</f>
        <v/>
      </c>
      <c r="IM21" s="120" t="str">
        <f>IF(Tableau!IK21="","",Tableau!IK21)</f>
        <v/>
      </c>
      <c r="IO21" s="118">
        <f t="shared" si="227"/>
        <v>55</v>
      </c>
      <c r="IP21" s="119">
        <f t="shared" si="78"/>
        <v>2013</v>
      </c>
      <c r="IQ21" s="121" t="str">
        <f t="array" ref="IQ21">IF(OR(Tableau!IO21="",Tableau!IP21=""),"",IF($AE21=2013,INDEX(Semaines!$M$2:$M$523,MATCH(Tableau!IO21&amp;Tableau!IP21,Semaines!$K$2:$K$523&amp;Semaines!$L$2:$L$523,0)),IF($AE21=2014,INDEX(Semaines!$N$2:$N$523,MATCH(Tableau!IO21&amp;Tableau!IP21,Semaines!$K$2:$K$523&amp;Semaines!$L$2:$L$523,0)),IF($AE21=2015,INDEX(Semaines!$O$2:$O$523,MATCH(Tableau!IO21&amp;Tableau!IP21,Semaines!$K$2:$K$523&amp;Semaines!$L$2:$L$523,0)),IF($AE21=2016,INDEX(Semaines!$P$2:$P$523,MATCH(Tableau!IO21&amp;Tableau!IP21,Semaines!$K$2:$K$523&amp;Semaines!$L$2:$L$523,0)),IF($AE21=2017,INDEX(Semaines!$Q$2:$Q$523,MATCH(Tableau!IO21&amp;Tableau!IP21,Semaines!$K$2:$K$523&amp;Semaines!$L$2:$L$523,0)),IF($AE21=2018,INDEX(Semaines!$R$2:$R$523,MATCH(Tableau!IO21&amp;Tableau!IP21,Semaines!$K$2:$K$523&amp;Semaines!$L$2:$L$523,0)),IF($AE21=2019,INDEX(Semaines!$S$2:$S$523,MATCH(Tableau!IO21&amp;Tableau!IP21,Semaines!$K$2:$K$523&amp;Semaines!$L$2:$L$523,0)),IF($AE21=2020,INDEX(Semaines!$T$2:$T$523,MATCH(Tableau!IO21&amp;Tableau!IP21,Semaines!$K$2:$K$523&amp;Semaines!$L$2:$L$523,0)),IF($AE21=2021,INDEX(Semaines!$U$2:$U$523,MATCH(Tableau!IO21&amp;Tableau!IP21,Semaines!$K$2:$K$523&amp;Semaines!$L$2:$L$523,0)),IF($AE21=2022,INDEX(Semaines!$V$2:$V$523,MATCH(Tableau!IO21&amp;Tableau!IP21,Semaines!$K$2:$K$523&amp;Semaines!$L$2:$L$523,0)))))))))))))</f>
        <v/>
      </c>
      <c r="IR21" s="120" t="str">
        <f>IF(Tableau!$AE21="","",IF(Tableau!IP21="","",Tableau!$AE21))</f>
        <v/>
      </c>
      <c r="IS21" s="118">
        <f t="shared" si="228"/>
        <v>56</v>
      </c>
      <c r="IT21" s="119">
        <f t="shared" si="80"/>
        <v>2013</v>
      </c>
      <c r="IU21" s="121" t="str">
        <f t="array" ref="IU21">IF(OR(Tableau!IS21="",Tableau!IT21=""),"",IF($AE21=2013,INDEX(Semaines!$M$2:$M$523,MATCH(Tableau!IS21&amp;Tableau!IT21,Semaines!$K$2:$K$523&amp;Semaines!$L$2:$L$523,0)),IF($AE21=2014,INDEX(Semaines!$N$2:$N$523,MATCH(Tableau!IS21&amp;Tableau!IT21,Semaines!$K$2:$K$523&amp;Semaines!$L$2:$L$523,0)),IF($AE21=2015,INDEX(Semaines!$O$2:$O$523,MATCH(Tableau!IS21&amp;Tableau!IT21,Semaines!$K$2:$K$523&amp;Semaines!$L$2:$L$523,0)),IF($AE21=2016,INDEX(Semaines!$P$2:$P$523,MATCH(Tableau!IS21&amp;Tableau!IT21,Semaines!$K$2:$K$523&amp;Semaines!$L$2:$L$523,0)),IF($AE21=2017,INDEX(Semaines!$Q$2:$Q$523,MATCH(Tableau!IS21&amp;Tableau!IT21,Semaines!$K$2:$K$523&amp;Semaines!$L$2:$L$523,0)),IF($AE21=2018,INDEX(Semaines!$R$2:$R$523,MATCH(Tableau!IS21&amp;Tableau!IT21,Semaines!$K$2:$K$523&amp;Semaines!$L$2:$L$523,0)),IF($AE21=2019,INDEX(Semaines!$S$2:$S$523,MATCH(Tableau!IS21&amp;Tableau!IT21,Semaines!$K$2:$K$523&amp;Semaines!$L$2:$L$523,0)),IF($AE21=2020,INDEX(Semaines!$T$2:$T$523,MATCH(Tableau!IS21&amp;Tableau!IT21,Semaines!$K$2:$K$523&amp;Semaines!$L$2:$L$523,0)),IF($AE21=2021,INDEX(Semaines!$U$2:$U$523,MATCH(Tableau!IS21&amp;Tableau!IT21,Semaines!$K$2:$K$523&amp;Semaines!$L$2:$L$523,0)),IF($AE21=2022,INDEX(Semaines!$V$2:$V$523,MATCH(Tableau!IS21&amp;Tableau!IT21,Semaines!$K$2:$K$523&amp;Semaines!$L$2:$L$523,0)))))))))))))</f>
        <v/>
      </c>
      <c r="IV21" s="120" t="str">
        <f>IF(Tableau!$AE21="","",IF(Tableau!IT21="","",Tableau!$AE21))</f>
        <v/>
      </c>
      <c r="IW21" s="99"/>
      <c r="IX21" s="99"/>
      <c r="IY21" s="99"/>
      <c r="IZ21" s="99"/>
      <c r="JA21" s="118">
        <f t="shared" si="229"/>
        <v>56</v>
      </c>
      <c r="JB21" s="119">
        <f t="shared" si="82"/>
        <v>2013</v>
      </c>
      <c r="JC21" s="121" t="str">
        <f t="array" ref="JC21">IF(OR(Tableau!JA21="",Tableau!JB21=""),"",IF($AE21=2013,INDEX(Semaines!$M$2:$M$523,MATCH(Tableau!JA21&amp;Tableau!JB21,Semaines!$K$2:$K$523&amp;Semaines!$L$2:$L$523,0)),IF($AE21=2014,INDEX(Semaines!$N$2:$N$523,MATCH(Tableau!JA21&amp;Tableau!JB21,Semaines!$K$2:$K$523&amp;Semaines!$L$2:$L$523,0)),IF($AE21=2015,INDEX(Semaines!$O$2:$O$523,MATCH(Tableau!JA21&amp;Tableau!JB21,Semaines!$K$2:$K$523&amp;Semaines!$L$2:$L$523,0)),IF($AE21=2016,INDEX(Semaines!$P$2:$P$523,MATCH(Tableau!JA21&amp;Tableau!JB21,Semaines!$K$2:$K$523&amp;Semaines!$L$2:$L$523,0)),IF($AE21=2017,INDEX(Semaines!$Q$2:$Q$523,MATCH(Tableau!JA21&amp;Tableau!JB21,Semaines!$K$2:$K$523&amp;Semaines!$L$2:$L$523,0)),IF($AE21=2018,INDEX(Semaines!$R$2:$R$523,MATCH(Tableau!JA21&amp;Tableau!JB21,Semaines!$K$2:$K$523&amp;Semaines!$L$2:$L$523,0)),IF($AE21=2019,INDEX(Semaines!$S$2:$S$523,MATCH(Tableau!JA21&amp;Tableau!JB21,Semaines!$K$2:$K$523&amp;Semaines!$L$2:$L$523,0)),IF($AE21=2020,INDEX(Semaines!$T$2:$T$523,MATCH(Tableau!JA21&amp;Tableau!JB21,Semaines!$K$2:$K$523&amp;Semaines!$L$2:$L$523,0)),IF($AE21=2021,INDEX(Semaines!$U$2:$U$523,MATCH(Tableau!JA21&amp;Tableau!JB21,Semaines!$K$2:$K$523&amp;Semaines!$L$2:$L$523,0)),IF($AE21=2022,INDEX(Semaines!$V$2:$V$523,MATCH(Tableau!JA21&amp;Tableau!JB21,Semaines!$K$2:$K$523&amp;Semaines!$L$2:$L$523,0)))))))))))))</f>
        <v/>
      </c>
      <c r="JD21" s="120" t="str">
        <f>IF(Tableau!$AE21="","",IF(Tableau!JB21="","",Tableau!$AE21))</f>
        <v/>
      </c>
      <c r="JE21" s="112"/>
      <c r="JF21" s="114"/>
      <c r="JG21" s="114"/>
      <c r="JH21" s="107"/>
      <c r="JJ21" s="118">
        <f t="shared" si="230"/>
        <v>57</v>
      </c>
      <c r="JK21" s="119">
        <f t="shared" si="84"/>
        <v>2013</v>
      </c>
      <c r="JL21" s="121" t="str">
        <f t="array" ref="JL21">IF(OR(Tableau!JJ21="",Tableau!JK21=""),"",IF($AE21=2013,INDEX(Semaines!$M$2:$M$523,MATCH(Tableau!JJ21&amp;Tableau!JK21,Semaines!$K$2:$K$523&amp;Semaines!$L$2:$L$523,0)),IF($AE21=2014,INDEX(Semaines!$N$2:$N$523,MATCH(Tableau!JJ21&amp;Tableau!JK21,Semaines!$K$2:$K$523&amp;Semaines!$L$2:$L$523,0)),IF($AE21=2015,INDEX(Semaines!$O$2:$O$523,MATCH(Tableau!JJ21&amp;Tableau!JK21,Semaines!$K$2:$K$523&amp;Semaines!$L$2:$L$523,0)),IF($AE21=2016,INDEX(Semaines!$P$2:$P$523,MATCH(Tableau!JJ21&amp;Tableau!JK21,Semaines!$K$2:$K$523&amp;Semaines!$L$2:$L$523,0)),IF($AE21=2017,INDEX(Semaines!$Q$2:$Q$523,MATCH(Tableau!JJ21&amp;Tableau!JK21,Semaines!$K$2:$K$523&amp;Semaines!$L$2:$L$523,0)),IF($AE21=2018,INDEX(Semaines!$R$2:$R$523,MATCH(Tableau!JJ21&amp;Tableau!JK21,Semaines!$K$2:$K$523&amp;Semaines!$L$2:$L$523,0)),IF($AE21=2019,INDEX(Semaines!$S$2:$S$523,MATCH(Tableau!JJ21&amp;Tableau!JK21,Semaines!$K$2:$K$523&amp;Semaines!$L$2:$L$523,0)),IF($AE21=2020,INDEX(Semaines!$T$2:$T$523,MATCH(Tableau!JJ21&amp;Tableau!JK21,Semaines!$K$2:$K$523&amp;Semaines!$L$2:$L$523,0)),IF($AE21=2021,INDEX(Semaines!$U$2:$U$523,MATCH(Tableau!JJ21&amp;Tableau!JK21,Semaines!$K$2:$K$523&amp;Semaines!$L$2:$L$523,0)),IF($AE21=2022,INDEX(Semaines!$V$2:$V$523,MATCH(Tableau!JJ21&amp;Tableau!JK21,Semaines!$K$2:$K$523&amp;Semaines!$L$2:$L$523,0)))))))))))))</f>
        <v/>
      </c>
      <c r="JM21" s="120" t="str">
        <f>IF(Tableau!$AE21="","",IF(Tableau!JK21="","",Tableau!$AE21))</f>
        <v/>
      </c>
      <c r="JN21" s="118">
        <f t="shared" si="231"/>
        <v>58</v>
      </c>
      <c r="JO21" s="119">
        <f t="shared" si="86"/>
        <v>2013</v>
      </c>
      <c r="JP21" s="121" t="str">
        <f t="array" ref="JP21">IF(OR(Tableau!JN21="",Tableau!JO21=""),"",IF($AE21=2013,INDEX(Semaines!$M$2:$M$523,MATCH(Tableau!JN21&amp;Tableau!JO21,Semaines!$K$2:$K$523&amp;Semaines!$L$2:$L$523,0)),IF($AE21=2014,INDEX(Semaines!$N$2:$N$523,MATCH(Tableau!JN21&amp;Tableau!JO21,Semaines!$K$2:$K$523&amp;Semaines!$L$2:$L$523,0)),IF($AE21=2015,INDEX(Semaines!$O$2:$O$523,MATCH(Tableau!JN21&amp;Tableau!JO21,Semaines!$K$2:$K$523&amp;Semaines!$L$2:$L$523,0)),IF($AE21=2016,INDEX(Semaines!$P$2:$P$523,MATCH(Tableau!JN21&amp;Tableau!JO21,Semaines!$K$2:$K$523&amp;Semaines!$L$2:$L$523,0)),IF($AE21=2017,INDEX(Semaines!$Q$2:$Q$523,MATCH(Tableau!JN21&amp;Tableau!JO21,Semaines!$K$2:$K$523&amp;Semaines!$L$2:$L$523,0)),IF($AE21=2018,INDEX(Semaines!$R$2:$R$523,MATCH(Tableau!JN21&amp;Tableau!JO21,Semaines!$K$2:$K$523&amp;Semaines!$L$2:$L$523,0)),IF($AE21=2019,INDEX(Semaines!$S$2:$S$523,MATCH(Tableau!JN21&amp;Tableau!JO21,Semaines!$K$2:$K$523&amp;Semaines!$L$2:$L$523,0)),IF($AE21=2020,INDEX(Semaines!$T$2:$T$523,MATCH(Tableau!JN21&amp;Tableau!JO21,Semaines!$K$2:$K$523&amp;Semaines!$L$2:$L$523,0)),IF($AE21=2021,INDEX(Semaines!$U$2:$U$523,MATCH(Tableau!JN21&amp;Tableau!JO21,Semaines!$K$2:$K$523&amp;Semaines!$L$2:$L$523,0)),IF($AE21=2022,INDEX(Semaines!$V$2:$V$523,MATCH(Tableau!JN21&amp;Tableau!JO21,Semaines!$K$2:$K$523&amp;Semaines!$L$2:$L$523,0)))))))))))))</f>
        <v/>
      </c>
      <c r="JQ21" s="120" t="str">
        <f>IF(Tableau!$AE21="","",IF(Tableau!JO21="","",Tableau!$AE21))</f>
        <v/>
      </c>
      <c r="JR21" s="128">
        <f>IF(Import!BC11=0,"",Import!BC11)</f>
        <v>41740</v>
      </c>
      <c r="JS21" s="118">
        <f t="shared" si="232"/>
        <v>15</v>
      </c>
      <c r="JT21" s="119">
        <f t="shared" si="233"/>
        <v>2014</v>
      </c>
      <c r="JU21" s="121">
        <f t="array" ref="JU21">IF(JR21="",JS21,IF($AE21="","",IF($AE21=2013,INDEX(Semaines!$M$2:$M$523,MATCH(JS21&amp;JT21,Semaines!$K$2:$K$523&amp;Semaines!$L$2:$L$523,0)),IF($AE21=2014,INDEX(Semaines!$N$2:$N$523,MATCH(JS21&amp;JT21,Semaines!$K$2:$K$523&amp;Semaines!$L$2:$L$523,0)),IF($AE21=2015,INDEX(Semaines!$O$2:$O$523,MATCH(JS21&amp;JT21,Semaines!$K$2:$K$523&amp;Semaines!$L$2:$L$523,0)),IF($AE21=2016,INDEX(Semaines!$P$2:$P$523,MATCH(JS21&amp;JT21,Semaines!$K$2:$K$523&amp;Semaines!$L$2:$L$523,0)),IF($AE21=2017,INDEX(Semaines!$Q$2:$Q$523,MATCH(JS21&amp;JT21,Semaines!$K$2:$K$523&amp;Semaines!$L$2:$L$523,0)),IF($AE21=2018,INDEX(Semaines!$R$2:$R$523,MATCH(JS21&amp;JT21,Semaines!$K$2:$K$523&amp;Semaines!$L$2:$L$523,0)),IF($AE21=2019,INDEX(Semaines!$S$2:$S$523,MATCH(JS21&amp;JT21,Semaines!$K$2:$K$523&amp;Semaines!$L$2:$L$523,0)),IF($AE21=2020,INDEX(Semaines!$T$2:$T$523,MATCH(JS21&amp;JT21,Semaines!$K$2:$K$523&amp;Semaines!$L$2:$L$523,0)),IF($AE21=2021,INDEX(Semaines!$U$2:$U$523,MATCH(JS21&amp;JT21,Semaines!$K$2:$K$523&amp;Semaines!$L$2:$L$523,0)),IF($AE21=2022,INDEX(Semaines!$V$2:$V$523,MATCH(JS21&amp;JT21,Semaines!$K$2:$K$523&amp;Semaines!$L$2:$L$523,0))))))))))))))</f>
        <v>67</v>
      </c>
      <c r="JV21" s="119">
        <f t="shared" si="132"/>
        <v>2013</v>
      </c>
    </row>
    <row r="22" spans="1:282" x14ac:dyDescent="0.3">
      <c r="A22" s="61" t="str">
        <f>IF(Import!A12=0,"",Import!A12)</f>
        <v>11</v>
      </c>
      <c r="B22" s="38" t="str">
        <f>IF(Import!D12=0,"",Import!D12)</f>
        <v>11</v>
      </c>
      <c r="C22" s="38" t="str">
        <f>IF(Import!E12=0,"",Import!E12)</f>
        <v/>
      </c>
      <c r="D22" s="44" t="str">
        <f t="shared" si="0"/>
        <v/>
      </c>
      <c r="E22" s="38" t="str">
        <f>IF(Import!I12=0,"",Import!I12)</f>
        <v/>
      </c>
      <c r="F22" s="38" t="str">
        <f>IF(Import!J12="","",Import!J12)</f>
        <v/>
      </c>
      <c r="G22" s="38" t="str">
        <f>IF(Import!K12="","",Import!K12)</f>
        <v/>
      </c>
      <c r="H22" s="45" t="str">
        <f>IF(Import!L12=0,"",Import!L12)</f>
        <v>17</v>
      </c>
      <c r="I22" s="38" t="str">
        <f>IF(Import!N12=0,"",Import!N12)</f>
        <v/>
      </c>
      <c r="J22" s="37"/>
      <c r="K22" s="46">
        <f>IF(Import!O12=0,"",Import!O12)</f>
        <v>42780</v>
      </c>
      <c r="L22" s="46">
        <f>IF(Import!P12=0,"",Import!P12)</f>
        <v>42878</v>
      </c>
      <c r="M22" s="60" t="str">
        <f>IF(L22&lt;&gt;"","Annulé",IF(Import!R12=0,"",Import!R12))</f>
        <v>Annulé</v>
      </c>
      <c r="N22" s="60" t="str">
        <f>IF(L22&lt;&gt;"","Annulé",IF(Import!S12=0,"",Import!S12))</f>
        <v>Annulé</v>
      </c>
      <c r="O22" s="60" t="str">
        <f>IF(N22="Annulé","Annulé",IF(Import!T12=0,"",Import!T12))</f>
        <v>Annulé</v>
      </c>
      <c r="P22" s="46" t="str">
        <f>IF(Import!U12=0,IF($L22&lt;&gt;"","Annulé",IF($K22="","","En attente")),Import!U12)</f>
        <v>Annulé</v>
      </c>
      <c r="Q22" s="46" t="str">
        <f>IF(Import!V12=0,IF($L22&lt;&gt;"","Annulé",IF($K22="","","En attente")),Import!V12)</f>
        <v>Annulé</v>
      </c>
      <c r="R22" s="46" t="str">
        <f>IF(Import!W12=0,IF($L22&lt;&gt;"","Annulé",IF($K22="","","En attente")),Import!W12)</f>
        <v>Annulé</v>
      </c>
      <c r="S22" s="46" t="str">
        <f>IF(Import!X12=0,IF($L22&lt;&gt;"","Annulé",IF($K22="","","En attente")),Import!X12)</f>
        <v>Annulé</v>
      </c>
      <c r="T22" s="46" t="str">
        <f>IF(Import!Y12=0,IF($L22&lt;&gt;"","Annulé",IF($K22="","","En attente")),Import!Y12)</f>
        <v>Annulé</v>
      </c>
      <c r="U22" s="46" t="str">
        <f>IF(Import!Z12=0,IF($L22&lt;&gt;"","Annulé",IF($K22="","","En attente")),Import!Z12)</f>
        <v>Annulé</v>
      </c>
      <c r="V22" s="130" t="str">
        <f>IF(Tableau!V22="","",Tableau!V22)</f>
        <v/>
      </c>
      <c r="W22" s="46" t="str">
        <f>IF($L22&lt;&gt;"","Annulé",IF(Import!AA12=0,IF(K22="","","Pas ouvert"),Import!AA12))</f>
        <v>Annulé</v>
      </c>
      <c r="X22" s="46" t="str">
        <f>IF($L22&lt;&gt;"","Annulé",IF(Import!AB12=0,IF($W22&lt;&gt;"",IF(W22="Pas ouvert","Pas ouvert","En cours"),""),Import!AB12))</f>
        <v>Annulé</v>
      </c>
      <c r="Y22" s="60" t="str">
        <f>IF($L22&lt;&gt;"","Annulé",IF(Import!AC12=0,"",Import!AC12))</f>
        <v>Annulé</v>
      </c>
      <c r="Z22" s="60" t="str">
        <f>IF($L22&lt;&gt;"","Annulé",IF(Import!AD12=0,"",Import!AD12))</f>
        <v>Annulé</v>
      </c>
      <c r="AA22" s="65" t="str">
        <f t="shared" si="90"/>
        <v>Annulé</v>
      </c>
      <c r="AB22" s="129" t="str">
        <f>Tableau!AB22</f>
        <v/>
      </c>
      <c r="AC22" s="62"/>
      <c r="AD22" s="86" t="str">
        <f t="shared" si="121"/>
        <v/>
      </c>
      <c r="AE22" s="85" t="str">
        <f t="shared" si="122"/>
        <v/>
      </c>
      <c r="AF22" s="116" t="str">
        <f>IF(Import!AE12=0,"",Import!AE12)</f>
        <v/>
      </c>
      <c r="AG22" s="114"/>
      <c r="AH22" s="107"/>
      <c r="AJ22" s="118" t="str">
        <f t="shared" si="185"/>
        <v/>
      </c>
      <c r="AK22" s="119" t="str">
        <f t="shared" si="186"/>
        <v/>
      </c>
      <c r="AL22" s="121" t="str">
        <f>IF(OR(Tableau!AL22="",Tableau!AM22=""),"",IF($AE22=2013,INDEX(Semaines!$M$2:$M$523,MATCH(Tableau!AL22&amp;Tableau!AM22,Semaines!$K$2:$K$523&amp;Semaines!$L$2:$L$523,0)),IF($AE22=2014,INDEX(Semaines!$N$2:$N$523,MATCH(Tableau!AL22&amp;Tableau!AM22,Semaines!$K$2:$K$523&amp;Semaines!$L$2:$L$523,0)),IF($AE22=2015,INDEX(Semaines!$O$2:$O$523,MATCH(Tableau!AL22&amp;Tableau!AM22,Semaines!$K$2:$K$523&amp;Semaines!$L$2:$L$523,0)),IF($AE22=2016,INDEX(Semaines!$P$2:$P$523,MATCH(Tableau!AL22&amp;Tableau!AM22,Semaines!$K$2:$K$523&amp;Semaines!$L$2:$L$523,0)),IF($AE22=2017,INDEX(Semaines!$Q$2:$Q$523,MATCH(Tableau!AL22&amp;Tableau!AM22,Semaines!$K$2:$K$523&amp;Semaines!$L$2:$L$523,0)),IF($AE22=2018,INDEX(Semaines!$R$2:$R$523,MATCH(Tableau!AL22&amp;Tableau!AM22,Semaines!$K$2:$K$523&amp;Semaines!$L$2:$L$523,0)),IF($AE22=2019,INDEX(Semaines!$S$2:$S$523,MATCH(Tableau!AL22&amp;Tableau!AM22,Semaines!$K$2:$K$523&amp;Semaines!$L$2:$L$523,0)),IF($AE22=2020,INDEX(Semaines!$T$2:$T$523,MATCH(Tableau!AL22&amp;Tableau!AM22,Semaines!$K$2:$K$523&amp;Semaines!$L$2:$L$523,0)),IF($AE22=2021,INDEX(Semaines!$U$2:$U$523,MATCH(Tableau!AL22&amp;Tableau!AM22,Semaines!$K$2:$K$523&amp;Semaines!$L$2:$L$523,0)),IF($AE22=2022,INDEX(Semaines!$V$2:$V$523,MATCH(Tableau!AL22&amp;Tableau!AM22,Semaines!$K$2:$K$523&amp;Semaines!$L$2:$L$523,0)))))))))))))</f>
        <v/>
      </c>
      <c r="AM22" s="120" t="str">
        <f>IF(Tableau!$AE22="","",IF(Tableau!AM22="","",Tableau!$AE22))</f>
        <v/>
      </c>
      <c r="AN22" s="128" t="str">
        <f>IF(Import!AI12=0,"",Import!AI12)</f>
        <v/>
      </c>
      <c r="AO22" s="118" t="str">
        <f t="shared" si="187"/>
        <v/>
      </c>
      <c r="AP22" s="119" t="str">
        <f t="shared" si="188"/>
        <v/>
      </c>
      <c r="AQ22" s="121" t="str">
        <f>IF(Tableau!AQ22="","",Tableau!AQ22)</f>
        <v/>
      </c>
      <c r="AR22" s="120" t="str">
        <f>IF(Tableau!AR22="","",Tableau!AR22)</f>
        <v/>
      </c>
      <c r="AS22" s="112"/>
      <c r="AT22" s="107"/>
      <c r="AU22" s="99"/>
      <c r="AV22" s="99"/>
      <c r="AW22" s="118" t="str">
        <f t="shared" si="189"/>
        <v/>
      </c>
      <c r="AX22" s="119" t="str">
        <f t="shared" si="123"/>
        <v/>
      </c>
      <c r="AY22" s="121" t="str">
        <f t="array" ref="AY22">IF(OR(Tableau!AY22="",Tableau!AZ22=""),"",IF($AE22=2013,INDEX(Semaines!$M$2:$M$523,MATCH(Tableau!AY22&amp;Tableau!AZ22,Semaines!$K$2:$K$523&amp;Semaines!$L$2:$L$523,0)),IF($AE22=2014,INDEX(Semaines!$N$2:$N$523,MATCH(Tableau!AY22&amp;Tableau!AZ22,Semaines!$K$2:$K$523&amp;Semaines!$L$2:$L$523,0)),IF($AE22=2015,INDEX(Semaines!$O$2:$O$523,MATCH(Tableau!AY22&amp;Tableau!AZ22,Semaines!$K$2:$K$523&amp;Semaines!$L$2:$L$523,0)),IF($AE22=2016,INDEX(Semaines!$P$2:$P$523,MATCH(Tableau!AY22&amp;Tableau!AZ22,Semaines!$K$2:$K$523&amp;Semaines!$L$2:$L$523,0)),IF($AE22=2017,INDEX(Semaines!$Q$2:$Q$523,MATCH(Tableau!AY22&amp;Tableau!AZ22,Semaines!$K$2:$K$523&amp;Semaines!$L$2:$L$523,0)),IF($AE22=2018,INDEX(Semaines!$R$2:$R$523,MATCH(Tableau!AY22&amp;Tableau!AZ22,Semaines!$K$2:$K$523&amp;Semaines!$L$2:$L$523,0)),IF($AE22=2019,INDEX(Semaines!$S$2:$S$523,MATCH(Tableau!AY22&amp;Tableau!AZ22,Semaines!$K$2:$K$523&amp;Semaines!$L$2:$L$523,0)),IF($AE22=2020,INDEX(Semaines!$T$2:$T$523,MATCH(Tableau!AY22&amp;Tableau!AZ22,Semaines!$K$2:$K$523&amp;Semaines!$L$2:$L$523,0)),IF($AE22=2021,INDEX(Semaines!$U$2:$U$523,MATCH(Tableau!AY22&amp;Tableau!AZ22,Semaines!$K$2:$K$523&amp;Semaines!$L$2:$L$523,0)),IF($AE22=2022,INDEX(Semaines!$V$2:$V$523,MATCH(Tableau!AY22&amp;Tableau!AZ22,Semaines!$K$2:$K$523&amp;Semaines!$L$2:$L$523,0)))))))))))))</f>
        <v/>
      </c>
      <c r="AZ22" s="120" t="str">
        <f>IF(Tableau!$AE22="","",IF(Tableau!AZ22="","",Tableau!$AE22))</f>
        <v/>
      </c>
      <c r="BA22" s="118" t="str">
        <f t="shared" si="234"/>
        <v/>
      </c>
      <c r="BB22" s="119" t="str">
        <f t="shared" si="125"/>
        <v/>
      </c>
      <c r="BC22" s="121" t="str">
        <f t="array" ref="BC22">IF(OR(Tableau!BC22="",Tableau!BD22=""),"",IF($AE22=2013,INDEX(Semaines!$M$2:$M$523,MATCH(Tableau!BC22&amp;Tableau!BD22,Semaines!$K$2:$K$523&amp;Semaines!$L$2:$L$523,0)),IF($AE22=2014,INDEX(Semaines!$N$2:$N$523,MATCH(Tableau!BC22&amp;Tableau!BD22,Semaines!$K$2:$K$523&amp;Semaines!$L$2:$L$523,0)),IF($AE22=2015,INDEX(Semaines!$O$2:$O$523,MATCH(Tableau!BC22&amp;Tableau!BD22,Semaines!$K$2:$K$523&amp;Semaines!$L$2:$L$523,0)),IF($AE22=2016,INDEX(Semaines!$P$2:$P$523,MATCH(Tableau!BC22&amp;Tableau!BD22,Semaines!$K$2:$K$523&amp;Semaines!$L$2:$L$523,0)),IF($AE22=2017,INDEX(Semaines!$Q$2:$Q$523,MATCH(Tableau!BC22&amp;Tableau!BD22,Semaines!$K$2:$K$523&amp;Semaines!$L$2:$L$523,0)),IF($AE22=2018,INDEX(Semaines!$R$2:$R$523,MATCH(Tableau!BC22&amp;Tableau!BD22,Semaines!$K$2:$K$523&amp;Semaines!$L$2:$L$523,0)),IF($AE22=2019,INDEX(Semaines!$S$2:$S$523,MATCH(Tableau!BC22&amp;Tableau!BD22,Semaines!$K$2:$K$523&amp;Semaines!$L$2:$L$523,0)),IF($AE22=2020,INDEX(Semaines!$T$2:$T$523,MATCH(Tableau!BC22&amp;Tableau!BD22,Semaines!$K$2:$K$523&amp;Semaines!$L$2:$L$523,0)),IF($AE22=2021,INDEX(Semaines!$U$2:$U$523,MATCH(Tableau!BC22&amp;Tableau!BD22,Semaines!$K$2:$K$523&amp;Semaines!$L$2:$L$523,0)),IF($AE22=2022,INDEX(Semaines!$V$2:$V$523,MATCH(Tableau!BC22&amp;Tableau!BD22,Semaines!$K$2:$K$523&amp;Semaines!$L$2:$L$523,0)))))))))))))</f>
        <v/>
      </c>
      <c r="BD22" s="120" t="str">
        <f>IF(Tableau!$AE22="","",IF(Tableau!BD22="","",Tableau!$AE22))</f>
        <v/>
      </c>
      <c r="BE22" s="118" t="str">
        <f t="shared" si="235"/>
        <v/>
      </c>
      <c r="BF22" s="119" t="str">
        <f t="shared" si="127"/>
        <v/>
      </c>
      <c r="BG22" s="121" t="str">
        <f t="array" ref="BG22">IF(OR(Tableau!BG22="",Tableau!BH22=""),"",IF($AE22=2013,INDEX(Semaines!$M$2:$M$523,MATCH(Tableau!BG22&amp;Tableau!BH22,Semaines!$K$2:$K$523&amp;Semaines!$L$2:$L$523,0)),IF($AE22=2014,INDEX(Semaines!$N$2:$N$523,MATCH(Tableau!BG22&amp;Tableau!BH22,Semaines!$K$2:$K$523&amp;Semaines!$L$2:$L$523,0)),IF($AE22=2015,INDEX(Semaines!$O$2:$O$523,MATCH(Tableau!BG22&amp;Tableau!BH22,Semaines!$K$2:$K$523&amp;Semaines!$L$2:$L$523,0)),IF($AE22=2016,INDEX(Semaines!$P$2:$P$523,MATCH(Tableau!BG22&amp;Tableau!BH22,Semaines!$K$2:$K$523&amp;Semaines!$L$2:$L$523,0)),IF($AE22=2017,INDEX(Semaines!$Q$2:$Q$523,MATCH(Tableau!BG22&amp;Tableau!BH22,Semaines!$K$2:$K$523&amp;Semaines!$L$2:$L$523,0)),IF($AE22=2018,INDEX(Semaines!$R$2:$R$523,MATCH(Tableau!BG22&amp;Tableau!BH22,Semaines!$K$2:$K$523&amp;Semaines!$L$2:$L$523,0)),IF($AE22=2019,INDEX(Semaines!$S$2:$S$523,MATCH(Tableau!BG22&amp;Tableau!BH22,Semaines!$K$2:$K$523&amp;Semaines!$L$2:$L$523,0)),IF($AE22=2020,INDEX(Semaines!$T$2:$T$523,MATCH(Tableau!BG22&amp;Tableau!BH22,Semaines!$K$2:$K$523&amp;Semaines!$L$2:$L$523,0)),IF($AE22=2021,INDEX(Semaines!$U$2:$U$523,MATCH(Tableau!BG22&amp;Tableau!BH22,Semaines!$K$2:$K$523&amp;Semaines!$L$2:$L$523,0)),IF($AE22=2022,INDEX(Semaines!$V$2:$V$523,MATCH(Tableau!BG22&amp;Tableau!BH22,Semaines!$K$2:$K$523&amp;Semaines!$L$2:$L$523,0)))))))))))))</f>
        <v/>
      </c>
      <c r="BH22" s="120" t="str">
        <f>IF(Tableau!$AE22="","",IF(Tableau!BH22="","",Tableau!$AE22))</f>
        <v/>
      </c>
      <c r="BI22" s="130" t="str">
        <f>IF(Import!AM12=0,"",Import!AM12)</f>
        <v/>
      </c>
      <c r="BJ22" s="118" t="str">
        <f t="shared" si="236"/>
        <v/>
      </c>
      <c r="BK22" s="119" t="str">
        <f t="shared" si="237"/>
        <v/>
      </c>
      <c r="BL22" s="121" t="str">
        <f>IF(Tableau!BL22="","",Tableau!BL22)</f>
        <v/>
      </c>
      <c r="BM22" s="120" t="str">
        <f>IF(Tableau!BM22="","",Tableau!BM22)</f>
        <v/>
      </c>
      <c r="BN22" s="118" t="str">
        <f t="shared" si="238"/>
        <v/>
      </c>
      <c r="BO22" s="119" t="str">
        <f t="shared" si="131"/>
        <v/>
      </c>
      <c r="BP22" s="121" t="str">
        <f t="array" ref="BP22">IF(OR(Tableau!BP22="",Tableau!BQ22=""),"",IF($AE22=2013,INDEX(Semaines!$M$2:$M$523,MATCH(Tableau!BP22&amp;Tableau!BQ22,Semaines!$K$2:$K$523&amp;Semaines!$L$2:$L$523,0)),IF($AE22=2014,INDEX(Semaines!$N$2:$N$523,MATCH(Tableau!BP22&amp;Tableau!BQ22,Semaines!$K$2:$K$523&amp;Semaines!$L$2:$L$523,0)),IF($AE22=2015,INDEX(Semaines!$O$2:$O$523,MATCH(Tableau!BP22&amp;Tableau!BQ22,Semaines!$K$2:$K$523&amp;Semaines!$L$2:$L$523,0)),IF($AE22=2016,INDEX(Semaines!$P$2:$P$523,MATCH(Tableau!BP22&amp;Tableau!BQ22,Semaines!$K$2:$K$523&amp;Semaines!$L$2:$L$523,0)),IF($AE22=2017,INDEX(Semaines!$Q$2:$Q$523,MATCH(Tableau!BP22&amp;Tableau!BQ22,Semaines!$K$2:$K$523&amp;Semaines!$L$2:$L$523,0)),IF($AE22=2018,INDEX(Semaines!$R$2:$R$523,MATCH(Tableau!BP22&amp;Tableau!BQ22,Semaines!$K$2:$K$523&amp;Semaines!$L$2:$L$523,0)),IF($AE22=2019,INDEX(Semaines!$S$2:$S$523,MATCH(Tableau!BP22&amp;Tableau!BQ22,Semaines!$K$2:$K$523&amp;Semaines!$L$2:$L$523,0)),IF($AE22=2020,INDEX(Semaines!$T$2:$T$523,MATCH(Tableau!BP22&amp;Tableau!BQ22,Semaines!$K$2:$K$523&amp;Semaines!$L$2:$L$523,0)),IF($AE22=2021,INDEX(Semaines!$U$2:$U$523,MATCH(Tableau!BP22&amp;Tableau!BQ22,Semaines!$K$2:$K$523&amp;Semaines!$L$2:$L$523,0)),IF($AE22=2022,INDEX(Semaines!$V$2:$V$523,MATCH(Tableau!BP22&amp;Tableau!BQ22,Semaines!$K$2:$K$523&amp;Semaines!$L$2:$L$523,0)))))))))))))</f>
        <v/>
      </c>
      <c r="BQ22" s="120" t="str">
        <f>IF(Tableau!$AE22="","",IF(Tableau!BQ22="","",Tableau!$AE22))</f>
        <v/>
      </c>
      <c r="BS22" s="118" t="str">
        <f t="shared" si="190"/>
        <v/>
      </c>
      <c r="BT22" s="119" t="str">
        <f t="shared" si="95"/>
        <v/>
      </c>
      <c r="BU22" s="121" t="str">
        <f t="array" ref="BU22">IF(OR(Tableau!BU22="",Tableau!BV22=""),"",IF($AE22=2013,INDEX(Semaines!$M$2:$M$523,MATCH(Tableau!BU22&amp;Tableau!BV22,Semaines!$K$2:$K$523&amp;Semaines!$L$2:$L$523,0)),IF($AE22=2014,INDEX(Semaines!$N$2:$N$523,MATCH(Tableau!BU22&amp;Tableau!BV22,Semaines!$K$2:$K$523&amp;Semaines!$L$2:$L$523,0)),IF($AE22=2015,INDEX(Semaines!$O$2:$O$523,MATCH(Tableau!BU22&amp;Tableau!BV22,Semaines!$K$2:$K$523&amp;Semaines!$L$2:$L$523,0)),IF($AE22=2016,INDEX(Semaines!$P$2:$P$523,MATCH(Tableau!BU22&amp;Tableau!BV22,Semaines!$K$2:$K$523&amp;Semaines!$L$2:$L$523,0)),IF($AE22=2017,INDEX(Semaines!$Q$2:$Q$523,MATCH(Tableau!BU22&amp;Tableau!BV22,Semaines!$K$2:$K$523&amp;Semaines!$L$2:$L$523,0)),IF($AE22=2018,INDEX(Semaines!$R$2:$R$523,MATCH(Tableau!BU22&amp;Tableau!BV22,Semaines!$K$2:$K$523&amp;Semaines!$L$2:$L$523,0)),IF($AE22=2019,INDEX(Semaines!$S$2:$S$523,MATCH(Tableau!BU22&amp;Tableau!BV22,Semaines!$K$2:$K$523&amp;Semaines!$L$2:$L$523,0)),IF($AE22=2020,INDEX(Semaines!$T$2:$T$523,MATCH(Tableau!BU22&amp;Tableau!BV22,Semaines!$K$2:$K$523&amp;Semaines!$L$2:$L$523,0)),IF($AE22=2021,INDEX(Semaines!$U$2:$U$523,MATCH(Tableau!BU22&amp;Tableau!BV22,Semaines!$K$2:$K$523&amp;Semaines!$L$2:$L$523,0)),IF($AE22=2022,INDEX(Semaines!$V$2:$V$523,MATCH(Tableau!BU22&amp;Tableau!BV22,Semaines!$K$2:$K$523&amp;Semaines!$L$2:$L$523,0)))))))))))))</f>
        <v/>
      </c>
      <c r="BV22" s="120" t="str">
        <f>IF(Tableau!$AE22="","",IF(Tableau!BV22="","",Tableau!$AE22))</f>
        <v/>
      </c>
      <c r="BX22" s="118" t="str">
        <f t="shared" si="202"/>
        <v/>
      </c>
      <c r="BY22" s="119" t="str">
        <f t="shared" si="96"/>
        <v/>
      </c>
      <c r="BZ22" s="121" t="str">
        <f t="array" ref="BZ22">IF(OR(Tableau!BZ22="",Tableau!CA22=""),"",IF($AE22=2013,INDEX(Semaines!$M$2:$M$523,MATCH(Tableau!BZ22&amp;Tableau!CA22,Semaines!$K$2:$K$523&amp;Semaines!$L$2:$L$523,0)),IF($AE22=2014,INDEX(Semaines!$N$2:$N$523,MATCH(Tableau!BZ22&amp;Tableau!CA22,Semaines!$K$2:$K$523&amp;Semaines!$L$2:$L$523,0)),IF($AE22=2015,INDEX(Semaines!$O$2:$O$523,MATCH(Tableau!BZ22&amp;Tableau!CA22,Semaines!$K$2:$K$523&amp;Semaines!$L$2:$L$523,0)),IF($AE22=2016,INDEX(Semaines!$P$2:$P$523,MATCH(Tableau!BZ22&amp;Tableau!CA22,Semaines!$K$2:$K$523&amp;Semaines!$L$2:$L$523,0)),IF($AE22=2017,INDEX(Semaines!$Q$2:$Q$523,MATCH(Tableau!BZ22&amp;Tableau!CA22,Semaines!$K$2:$K$523&amp;Semaines!$L$2:$L$523,0)),IF($AE22=2018,INDEX(Semaines!$R$2:$R$523,MATCH(Tableau!BZ22&amp;Tableau!CA22,Semaines!$K$2:$K$523&amp;Semaines!$L$2:$L$523,0)),IF($AE22=2019,INDEX(Semaines!$S$2:$S$523,MATCH(Tableau!BZ22&amp;Tableau!CA22,Semaines!$K$2:$K$523&amp;Semaines!$L$2:$L$523,0)),IF($AE22=2020,INDEX(Semaines!$T$2:$T$523,MATCH(Tableau!BZ22&amp;Tableau!CA22,Semaines!$K$2:$K$523&amp;Semaines!$L$2:$L$523,0)),IF($AE22=2021,INDEX(Semaines!$U$2:$U$523,MATCH(Tableau!BZ22&amp;Tableau!CA22,Semaines!$K$2:$K$523&amp;Semaines!$L$2:$L$523,0)),IF($AE22=2022,INDEX(Semaines!$V$2:$V$523,MATCH(Tableau!BZ22&amp;Tableau!CA22,Semaines!$K$2:$K$523&amp;Semaines!$L$2:$L$523,0)))))))))))))</f>
        <v/>
      </c>
      <c r="CA22" s="120" t="str">
        <f>IF(Tableau!$AE22="","",IF(Tableau!CA22="","",Tableau!$AE22))</f>
        <v/>
      </c>
      <c r="CB22" s="130" t="str">
        <f>IF(Import!AQ12=0,"",Import!AQ12)</f>
        <v/>
      </c>
      <c r="CC22" s="118" t="str">
        <f t="shared" si="191"/>
        <v/>
      </c>
      <c r="CD22" s="119" t="str">
        <f t="shared" si="192"/>
        <v/>
      </c>
      <c r="CE22" s="121" t="str">
        <f>IF(Tableau!CE22="","",Tableau!CE22)</f>
        <v/>
      </c>
      <c r="CF22" s="120" t="str">
        <f>IF(Tableau!CF22="","",Tableau!CF22)</f>
        <v/>
      </c>
      <c r="CG22" s="118" t="str">
        <f t="shared" si="193"/>
        <v/>
      </c>
      <c r="CH22" s="119" t="str">
        <f t="shared" si="97"/>
        <v/>
      </c>
      <c r="CI22" s="121" t="str">
        <f t="array" ref="CI22">IF(OR(Tableau!CI22="",Tableau!CJ22=""),"",IF($AE22=2013,INDEX(Semaines!$M$2:$M$523,MATCH(Tableau!CI22&amp;Tableau!CJ22,Semaines!$K$2:$K$523&amp;Semaines!$L$2:$L$523,0)),IF($AE22=2014,INDEX(Semaines!$N$2:$N$523,MATCH(Tableau!CI22&amp;Tableau!CJ22,Semaines!$K$2:$K$523&amp;Semaines!$L$2:$L$523,0)),IF($AE22=2015,INDEX(Semaines!$O$2:$O$523,MATCH(Tableau!CI22&amp;Tableau!CJ22,Semaines!$K$2:$K$523&amp;Semaines!$L$2:$L$523,0)),IF($AE22=2016,INDEX(Semaines!$P$2:$P$523,MATCH(Tableau!CI22&amp;Tableau!CJ22,Semaines!$K$2:$K$523&amp;Semaines!$L$2:$L$523,0)),IF($AE22=2017,INDEX(Semaines!$Q$2:$Q$523,MATCH(Tableau!CI22&amp;Tableau!CJ22,Semaines!$K$2:$K$523&amp;Semaines!$L$2:$L$523,0)),IF($AE22=2018,INDEX(Semaines!$R$2:$R$523,MATCH(Tableau!CI22&amp;Tableau!CJ22,Semaines!$K$2:$K$523&amp;Semaines!$L$2:$L$523,0)),IF($AE22=2019,INDEX(Semaines!$S$2:$S$523,MATCH(Tableau!CI22&amp;Tableau!CJ22,Semaines!$K$2:$K$523&amp;Semaines!$L$2:$L$523,0)),IF($AE22=2020,INDEX(Semaines!$T$2:$T$523,MATCH(Tableau!CI22&amp;Tableau!CJ22,Semaines!$K$2:$K$523&amp;Semaines!$L$2:$L$523,0)),IF($AE22=2021,INDEX(Semaines!$U$2:$U$523,MATCH(Tableau!CI22&amp;Tableau!CJ22,Semaines!$K$2:$K$523&amp;Semaines!$L$2:$L$523,0)),IF($AE22=2022,INDEX(Semaines!$V$2:$V$523,MATCH(Tableau!CI22&amp;Tableau!CJ22,Semaines!$K$2:$K$523&amp;Semaines!$L$2:$L$523,0)))))))))))))</f>
        <v/>
      </c>
      <c r="CJ22" s="120" t="str">
        <f>IF(Tableau!$AE22="","",IF(Tableau!CJ22="","",Tableau!$AE22))</f>
        <v/>
      </c>
      <c r="CL22" s="118" t="str">
        <f t="shared" si="194"/>
        <v/>
      </c>
      <c r="CM22" s="119" t="str">
        <f t="shared" si="98"/>
        <v/>
      </c>
      <c r="CN22" s="121" t="str">
        <f t="array" ref="CN22">IF(OR(Tableau!CN22="",Tableau!CO22=""),"",IF($AE22=2013,INDEX(Semaines!$M$2:$M$523,MATCH(Tableau!CN22&amp;Tableau!CO22,Semaines!$K$2:$K$523&amp;Semaines!$L$2:$L$523,0)),IF($AE22=2014,INDEX(Semaines!$N$2:$N$523,MATCH(Tableau!CN22&amp;Tableau!CO22,Semaines!$K$2:$K$523&amp;Semaines!$L$2:$L$523,0)),IF($AE22=2015,INDEX(Semaines!$O$2:$O$523,MATCH(Tableau!CN22&amp;Tableau!CO22,Semaines!$K$2:$K$523&amp;Semaines!$L$2:$L$523,0)),IF($AE22=2016,INDEX(Semaines!$P$2:$P$523,MATCH(Tableau!CN22&amp;Tableau!CO22,Semaines!$K$2:$K$523&amp;Semaines!$L$2:$L$523,0)),IF($AE22=2017,INDEX(Semaines!$Q$2:$Q$523,MATCH(Tableau!CN22&amp;Tableau!CO22,Semaines!$K$2:$K$523&amp;Semaines!$L$2:$L$523,0)),IF($AE22=2018,INDEX(Semaines!$R$2:$R$523,MATCH(Tableau!CN22&amp;Tableau!CO22,Semaines!$K$2:$K$523&amp;Semaines!$L$2:$L$523,0)),IF($AE22=2019,INDEX(Semaines!$S$2:$S$523,MATCH(Tableau!CN22&amp;Tableau!CO22,Semaines!$K$2:$K$523&amp;Semaines!$L$2:$L$523,0)),IF($AE22=2020,INDEX(Semaines!$T$2:$T$523,MATCH(Tableau!CN22&amp;Tableau!CO22,Semaines!$K$2:$K$523&amp;Semaines!$L$2:$L$523,0)),IF($AE22=2021,INDEX(Semaines!$U$2:$U$523,MATCH(Tableau!CN22&amp;Tableau!CO22,Semaines!$K$2:$K$523&amp;Semaines!$L$2:$L$523,0)),IF($AE22=2022,INDEX(Semaines!$V$2:$V$523,MATCH(Tableau!CN22&amp;Tableau!CO22,Semaines!$K$2:$K$523&amp;Semaines!$L$2:$L$523,0)))))))))))))</f>
        <v/>
      </c>
      <c r="CO22" s="120" t="str">
        <f>IF(Tableau!$AE22="","",IF(Tableau!CO22="","",Tableau!$AE22))</f>
        <v/>
      </c>
      <c r="CP22" s="118" t="str">
        <f t="shared" si="203"/>
        <v/>
      </c>
      <c r="CQ22" s="119" t="str">
        <f t="shared" si="99"/>
        <v/>
      </c>
      <c r="CR22" s="121" t="str">
        <f t="array" ref="CR22">IF(OR(Tableau!CR22="",Tableau!CS22=""),"",IF($AE22=2013,INDEX(Semaines!$M$2:$M$523,MATCH(Tableau!CR22&amp;Tableau!CS22,Semaines!$K$2:$K$523&amp;Semaines!$L$2:$L$523,0)),IF($AE22=2014,INDEX(Semaines!$N$2:$N$523,MATCH(Tableau!CR22&amp;Tableau!CS22,Semaines!$K$2:$K$523&amp;Semaines!$L$2:$L$523,0)),IF($AE22=2015,INDEX(Semaines!$O$2:$O$523,MATCH(Tableau!CR22&amp;Tableau!CS22,Semaines!$K$2:$K$523&amp;Semaines!$L$2:$L$523,0)),IF($AE22=2016,INDEX(Semaines!$P$2:$P$523,MATCH(Tableau!CR22&amp;Tableau!CS22,Semaines!$K$2:$K$523&amp;Semaines!$L$2:$L$523,0)),IF($AE22=2017,INDEX(Semaines!$Q$2:$Q$523,MATCH(Tableau!CR22&amp;Tableau!CS22,Semaines!$K$2:$K$523&amp;Semaines!$L$2:$L$523,0)),IF($AE22=2018,INDEX(Semaines!$R$2:$R$523,MATCH(Tableau!CR22&amp;Tableau!CS22,Semaines!$K$2:$K$523&amp;Semaines!$L$2:$L$523,0)),IF($AE22=2019,INDEX(Semaines!$S$2:$S$523,MATCH(Tableau!CR22&amp;Tableau!CS22,Semaines!$K$2:$K$523&amp;Semaines!$L$2:$L$523,0)),IF($AE22=2020,INDEX(Semaines!$T$2:$T$523,MATCH(Tableau!CR22&amp;Tableau!CS22,Semaines!$K$2:$K$523&amp;Semaines!$L$2:$L$523,0)),IF($AE22=2021,INDEX(Semaines!$U$2:$U$523,MATCH(Tableau!CR22&amp;Tableau!CS22,Semaines!$K$2:$K$523&amp;Semaines!$L$2:$L$523,0)),IF($AE22=2022,INDEX(Semaines!$V$2:$V$523,MATCH(Tableau!CR22&amp;Tableau!CS22,Semaines!$K$2:$K$523&amp;Semaines!$L$2:$L$523,0)))))))))))))</f>
        <v/>
      </c>
      <c r="CS22" s="120" t="str">
        <f>IF(Tableau!$AE22="","",IF(Tableau!CS22="","",Tableau!$AE22))</f>
        <v/>
      </c>
      <c r="CU22" s="139" t="str">
        <f t="shared" si="195"/>
        <v/>
      </c>
      <c r="CV22" s="118" t="str">
        <f t="shared" si="204"/>
        <v/>
      </c>
      <c r="CW22" s="119" t="str">
        <f t="shared" si="25"/>
        <v/>
      </c>
      <c r="CX22" s="121"/>
      <c r="CY22" s="120" t="str">
        <f>IF(Tableau!$AE22="","",IF(Tableau!CX22="","",Tableau!$AE22))</f>
        <v/>
      </c>
      <c r="DA22" s="139" t="str">
        <f t="shared" si="196"/>
        <v/>
      </c>
      <c r="DB22" s="118" t="str">
        <f t="shared" si="205"/>
        <v/>
      </c>
      <c r="DC22" s="119" t="str">
        <f t="shared" si="28"/>
        <v/>
      </c>
      <c r="DD22" s="121"/>
      <c r="DE22" s="120"/>
      <c r="DF22" s="112"/>
      <c r="DG22" s="107"/>
      <c r="DI22" s="118" t="str">
        <f t="shared" si="197"/>
        <v/>
      </c>
      <c r="DJ22" s="119" t="str">
        <f t="shared" si="30"/>
        <v/>
      </c>
      <c r="DK22" s="121"/>
      <c r="DL22" s="120" t="str">
        <f>IF(Tableau!$AE22="","",IF(Tableau!DJ22="","",Tableau!$AE22))</f>
        <v/>
      </c>
      <c r="DN22" s="118" t="str">
        <f t="shared" si="198"/>
        <v/>
      </c>
      <c r="DO22" s="119" t="str">
        <f t="shared" si="32"/>
        <v/>
      </c>
      <c r="DP22" s="121" t="str">
        <f t="array" ref="DP22">IF(OR(Tableau!DN22="",Tableau!DO22=""),"",IF($AE22=2013,INDEX(Semaines!$M$2:$M$523,MATCH(Tableau!DN22&amp;Tableau!DO22,Semaines!$K$2:$K$523&amp;Semaines!$L$2:$L$523,0)),IF($AE22=2014,INDEX(Semaines!$N$2:$N$523,MATCH(Tableau!DN22&amp;Tableau!DO22,Semaines!$K$2:$K$523&amp;Semaines!$L$2:$L$523,0)),IF($AE22=2015,INDEX(Semaines!$O$2:$O$523,MATCH(Tableau!DN22&amp;Tableau!DO22,Semaines!$K$2:$K$523&amp;Semaines!$L$2:$L$523,0)),IF($AE22=2016,INDEX(Semaines!$P$2:$P$523,MATCH(Tableau!DN22&amp;Tableau!DO22,Semaines!$K$2:$K$523&amp;Semaines!$L$2:$L$523,0)),IF($AE22=2017,INDEX(Semaines!$Q$2:$Q$523,MATCH(Tableau!DN22&amp;Tableau!DO22,Semaines!$K$2:$K$523&amp;Semaines!$L$2:$L$523,0)),IF($AE22=2018,INDEX(Semaines!$R$2:$R$523,MATCH(Tableau!DN22&amp;Tableau!DO22,Semaines!$K$2:$K$523&amp;Semaines!$L$2:$L$523,0)),IF($AE22=2019,INDEX(Semaines!$S$2:$S$523,MATCH(Tableau!DN22&amp;Tableau!DO22,Semaines!$K$2:$K$523&amp;Semaines!$L$2:$L$523,0)),IF($AE22=2020,INDEX(Semaines!$T$2:$T$523,MATCH(Tableau!DN22&amp;Tableau!DO22,Semaines!$K$2:$K$523&amp;Semaines!$L$2:$L$523,0)),IF($AE22=2021,INDEX(Semaines!$U$2:$U$523,MATCH(Tableau!DN22&amp;Tableau!DO22,Semaines!$K$2:$K$523&amp;Semaines!$L$2:$L$523,0)),IF($AE22=2022,INDEX(Semaines!$V$2:$V$523,MATCH(Tableau!DN22&amp;Tableau!DO22,Semaines!$K$2:$K$523&amp;Semaines!$L$2:$L$523,0)))))))))))))</f>
        <v/>
      </c>
      <c r="DQ22" s="120" t="str">
        <f>IF(Tableau!$AE22="","",IF(Tableau!DO22="","",Tableau!$AE22))</f>
        <v/>
      </c>
      <c r="DR22" s="99"/>
      <c r="DS22" s="107"/>
      <c r="DT22" s="137"/>
      <c r="DU22" s="118" t="str">
        <f t="shared" si="199"/>
        <v/>
      </c>
      <c r="DV22" s="119" t="str">
        <f t="shared" si="100"/>
        <v/>
      </c>
      <c r="DW22" s="121" t="str">
        <f t="array" ref="DW22">IF(OR(Tableau!DU22="",Tableau!DV22=""),"",IF($AE22=2013,INDEX(Semaines!$M$2:$M$523,MATCH(Tableau!DU22&amp;Tableau!DV22,Semaines!$K$2:$K$523&amp;Semaines!$L$2:$L$523,0)),IF($AE22=2014,INDEX(Semaines!$N$2:$N$523,MATCH(Tableau!DU22&amp;Tableau!DV22,Semaines!$K$2:$K$523&amp;Semaines!$L$2:$L$523,0)),IF($AE22=2015,INDEX(Semaines!$O$2:$O$523,MATCH(Tableau!DU22&amp;Tableau!DV22,Semaines!$K$2:$K$523&amp;Semaines!$L$2:$L$523,0)),IF($AE22=2016,INDEX(Semaines!$P$2:$P$523,MATCH(Tableau!DU22&amp;Tableau!DV22,Semaines!$K$2:$K$523&amp;Semaines!$L$2:$L$523,0)),IF($AE22=2017,INDEX(Semaines!$Q$2:$Q$523,MATCH(Tableau!DU22&amp;Tableau!DV22,Semaines!$K$2:$K$523&amp;Semaines!$L$2:$L$523,0)),IF($AE22=2018,INDEX(Semaines!$R$2:$R$523,MATCH(Tableau!DU22&amp;Tableau!DV22,Semaines!$K$2:$K$523&amp;Semaines!$L$2:$L$523,0)),IF($AE22=2019,INDEX(Semaines!$S$2:$S$523,MATCH(Tableau!DU22&amp;Tableau!DV22,Semaines!$K$2:$K$523&amp;Semaines!$L$2:$L$523,0)),IF($AE22=2020,INDEX(Semaines!$T$2:$T$523,MATCH(Tableau!DU22&amp;Tableau!DV22,Semaines!$K$2:$K$523&amp;Semaines!$L$2:$L$523,0)),IF($AE22=2021,INDEX(Semaines!$U$2:$U$523,MATCH(Tableau!DU22&amp;Tableau!DV22,Semaines!$K$2:$K$523&amp;Semaines!$L$2:$L$523,0)),IF($AE22=2022,INDEX(Semaines!$V$2:$V$523,MATCH(Tableau!DU22&amp;Tableau!DV22,Semaines!$K$2:$K$523&amp;Semaines!$L$2:$L$523,0)))))))))))))</f>
        <v/>
      </c>
      <c r="DX22" s="120" t="str">
        <f>IF(Tableau!$AE22="","",IF(Tableau!DV22="","",Tableau!$AE22))</f>
        <v/>
      </c>
      <c r="DY22" s="118" t="str">
        <f t="shared" si="206"/>
        <v/>
      </c>
      <c r="DZ22" s="119" t="str">
        <f t="shared" si="101"/>
        <v/>
      </c>
      <c r="EA22" s="121" t="str">
        <f t="array" ref="EA22">IF(OR(Tableau!DY22="",Tableau!DZ22=""),"",IF($AE22=2013,INDEX(Semaines!$M$2:$M$523,MATCH(Tableau!DY22&amp;Tableau!DZ22,Semaines!$K$2:$K$523&amp;Semaines!$L$2:$L$523,0)),IF($AE22=2014,INDEX(Semaines!$N$2:$N$523,MATCH(Tableau!DY22&amp;Tableau!DZ22,Semaines!$K$2:$K$523&amp;Semaines!$L$2:$L$523,0)),IF($AE22=2015,INDEX(Semaines!$O$2:$O$523,MATCH(Tableau!DY22&amp;Tableau!DZ22,Semaines!$K$2:$K$523&amp;Semaines!$L$2:$L$523,0)),IF($AE22=2016,INDEX(Semaines!$P$2:$P$523,MATCH(Tableau!DY22&amp;Tableau!DZ22,Semaines!$K$2:$K$523&amp;Semaines!$L$2:$L$523,0)),IF($AE22=2017,INDEX(Semaines!$Q$2:$Q$523,MATCH(Tableau!DY22&amp;Tableau!DZ22,Semaines!$K$2:$K$523&amp;Semaines!$L$2:$L$523,0)),IF($AE22=2018,INDEX(Semaines!$R$2:$R$523,MATCH(Tableau!DY22&amp;Tableau!DZ22,Semaines!$K$2:$K$523&amp;Semaines!$L$2:$L$523,0)),IF($AE22=2019,INDEX(Semaines!$S$2:$S$523,MATCH(Tableau!DY22&amp;Tableau!DZ22,Semaines!$K$2:$K$523&amp;Semaines!$L$2:$L$523,0)),IF($AE22=2020,INDEX(Semaines!$T$2:$T$523,MATCH(Tableau!DY22&amp;Tableau!DZ22,Semaines!$K$2:$K$523&amp;Semaines!$L$2:$L$523,0)),IF($AE22=2021,INDEX(Semaines!$U$2:$U$523,MATCH(Tableau!DY22&amp;Tableau!DZ22,Semaines!$K$2:$K$523&amp;Semaines!$L$2:$L$523,0)),IF($AE22=2022,INDEX(Semaines!$V$2:$V$523,MATCH(Tableau!DY22&amp;Tableau!DZ22,Semaines!$K$2:$K$523&amp;Semaines!$L$2:$L$523,0)))))))))))))</f>
        <v/>
      </c>
      <c r="EB22" s="120" t="str">
        <f>IF(Tableau!$AE22="","",IF(Tableau!DZ22="","",Tableau!$AE22))</f>
        <v/>
      </c>
      <c r="EC22" s="118" t="str">
        <f t="shared" si="207"/>
        <v/>
      </c>
      <c r="ED22" s="119" t="str">
        <f t="shared" si="102"/>
        <v/>
      </c>
      <c r="EE22" s="121" t="str">
        <f t="array" ref="EE22">IF(OR(Tableau!EC22="",Tableau!ED22=""),"",IF($AE22=2013,INDEX(Semaines!$M$2:$M$523,MATCH(Tableau!EC22&amp;Tableau!ED22,Semaines!$K$2:$K$523&amp;Semaines!$L$2:$L$523,0)),IF($AE22=2014,INDEX(Semaines!$N$2:$N$523,MATCH(Tableau!EC22&amp;Tableau!ED22,Semaines!$K$2:$K$523&amp;Semaines!$L$2:$L$523,0)),IF($AE22=2015,INDEX(Semaines!$O$2:$O$523,MATCH(Tableau!EC22&amp;Tableau!ED22,Semaines!$K$2:$K$523&amp;Semaines!$L$2:$L$523,0)),IF($AE22=2016,INDEX(Semaines!$P$2:$P$523,MATCH(Tableau!EC22&amp;Tableau!ED22,Semaines!$K$2:$K$523&amp;Semaines!$L$2:$L$523,0)),IF($AE22=2017,INDEX(Semaines!$Q$2:$Q$523,MATCH(Tableau!EC22&amp;Tableau!ED22,Semaines!$K$2:$K$523&amp;Semaines!$L$2:$L$523,0)),IF($AE22=2018,INDEX(Semaines!$R$2:$R$523,MATCH(Tableau!EC22&amp;Tableau!ED22,Semaines!$K$2:$K$523&amp;Semaines!$L$2:$L$523,0)),IF($AE22=2019,INDEX(Semaines!$S$2:$S$523,MATCH(Tableau!EC22&amp;Tableau!ED22,Semaines!$K$2:$K$523&amp;Semaines!$L$2:$L$523,0)),IF($AE22=2020,INDEX(Semaines!$T$2:$T$523,MATCH(Tableau!EC22&amp;Tableau!ED22,Semaines!$K$2:$K$523&amp;Semaines!$L$2:$L$523,0)),IF($AE22=2021,INDEX(Semaines!$U$2:$U$523,MATCH(Tableau!EC22&amp;Tableau!ED22,Semaines!$K$2:$K$523&amp;Semaines!$L$2:$L$523,0)),IF($AE22=2022,INDEX(Semaines!$V$2:$V$523,MATCH(Tableau!EC22&amp;Tableau!ED22,Semaines!$K$2:$K$523&amp;Semaines!$L$2:$L$523,0)))))))))))))</f>
        <v/>
      </c>
      <c r="EF22" s="120" t="str">
        <f>IF(Tableau!$AE22="","",IF(Tableau!ED22="","",Tableau!$AE22))</f>
        <v/>
      </c>
      <c r="EG22" s="118" t="str">
        <f t="shared" si="208"/>
        <v/>
      </c>
      <c r="EH22" s="119" t="str">
        <f t="shared" si="103"/>
        <v/>
      </c>
      <c r="EI22" s="121" t="str">
        <f t="array" ref="EI22">IF(OR(Tableau!EG22="",Tableau!EH22=""),"",IF($AE22=2013,INDEX(Semaines!$M$2:$M$523,MATCH(Tableau!EG22&amp;Tableau!EH22,Semaines!$K$2:$K$523&amp;Semaines!$L$2:$L$523,0)),IF($AE22=2014,INDEX(Semaines!$N$2:$N$523,MATCH(Tableau!EG22&amp;Tableau!EH22,Semaines!$K$2:$K$523&amp;Semaines!$L$2:$L$523,0)),IF($AE22=2015,INDEX(Semaines!$O$2:$O$523,MATCH(Tableau!EG22&amp;Tableau!EH22,Semaines!$K$2:$K$523&amp;Semaines!$L$2:$L$523,0)),IF($AE22=2016,INDEX(Semaines!$P$2:$P$523,MATCH(Tableau!EG22&amp;Tableau!EH22,Semaines!$K$2:$K$523&amp;Semaines!$L$2:$L$523,0)),IF($AE22=2017,INDEX(Semaines!$Q$2:$Q$523,MATCH(Tableau!EG22&amp;Tableau!EH22,Semaines!$K$2:$K$523&amp;Semaines!$L$2:$L$523,0)),IF($AE22=2018,INDEX(Semaines!$R$2:$R$523,MATCH(Tableau!EG22&amp;Tableau!EH22,Semaines!$K$2:$K$523&amp;Semaines!$L$2:$L$523,0)),IF($AE22=2019,INDEX(Semaines!$S$2:$S$523,MATCH(Tableau!EG22&amp;Tableau!EH22,Semaines!$K$2:$K$523&amp;Semaines!$L$2:$L$523,0)),IF($AE22=2020,INDEX(Semaines!$T$2:$T$523,MATCH(Tableau!EG22&amp;Tableau!EH22,Semaines!$K$2:$K$523&amp;Semaines!$L$2:$L$523,0)),IF($AE22=2021,INDEX(Semaines!$U$2:$U$523,MATCH(Tableau!EG22&amp;Tableau!EH22,Semaines!$K$2:$K$523&amp;Semaines!$L$2:$L$523,0)),IF($AE22=2022,INDEX(Semaines!$V$2:$V$523,MATCH(Tableau!EG22&amp;Tableau!EH22,Semaines!$K$2:$K$523&amp;Semaines!$L$2:$L$523,0)))))))))))))</f>
        <v/>
      </c>
      <c r="EJ22" s="120" t="str">
        <f>IF(Tableau!$AE22="","",IF(Tableau!EH22="","",Tableau!$AE22))</f>
        <v/>
      </c>
      <c r="EK22" s="130" t="str">
        <f>IF(Import!AU12=0,"",Import!AU12)</f>
        <v/>
      </c>
      <c r="EL22" s="118" t="str">
        <f t="shared" si="200"/>
        <v/>
      </c>
      <c r="EM22" s="119" t="str">
        <f t="shared" si="201"/>
        <v/>
      </c>
      <c r="EN22" s="121" t="str">
        <f>IF(Tableau!EL22="","",Tableau!EL22)</f>
        <v/>
      </c>
      <c r="EO22" s="120" t="str">
        <f>IF(Tableau!EM22="","",Tableau!EM22)</f>
        <v/>
      </c>
      <c r="EP22" s="112"/>
      <c r="EQ22" s="107"/>
      <c r="ES22" s="118" t="str">
        <f t="shared" si="209"/>
        <v/>
      </c>
      <c r="ET22" s="119" t="str">
        <f t="shared" si="104"/>
        <v/>
      </c>
      <c r="EU22" s="121" t="str">
        <f t="array" ref="EU22">IF(OR(Tableau!ES22="",Tableau!ET22=""),"",IF($AE22=2013,INDEX(Semaines!$M$2:$M$523,MATCH(Tableau!ES22&amp;Tableau!ET22,Semaines!$K$2:$K$523&amp;Semaines!$L$2:$L$523,0)),IF($AE22=2014,INDEX(Semaines!$N$2:$N$523,MATCH(Tableau!ES22&amp;Tableau!ET22,Semaines!$K$2:$K$523&amp;Semaines!$L$2:$L$523,0)),IF($AE22=2015,INDEX(Semaines!$O$2:$O$523,MATCH(Tableau!ES22&amp;Tableau!ET22,Semaines!$K$2:$K$523&amp;Semaines!$L$2:$L$523,0)),IF($AE22=2016,INDEX(Semaines!$P$2:$P$523,MATCH(Tableau!ES22&amp;Tableau!ET22,Semaines!$K$2:$K$523&amp;Semaines!$L$2:$L$523,0)),IF($AE22=2017,INDEX(Semaines!$Q$2:$Q$523,MATCH(Tableau!ES22&amp;Tableau!ET22,Semaines!$K$2:$K$523&amp;Semaines!$L$2:$L$523,0)),IF($AE22=2018,INDEX(Semaines!$R$2:$R$523,MATCH(Tableau!ES22&amp;Tableau!ET22,Semaines!$K$2:$K$523&amp;Semaines!$L$2:$L$523,0)),IF($AE22=2019,INDEX(Semaines!$S$2:$S$523,MATCH(Tableau!ES22&amp;Tableau!ET22,Semaines!$K$2:$K$523&amp;Semaines!$L$2:$L$523,0)),IF($AE22=2020,INDEX(Semaines!$T$2:$T$523,MATCH(Tableau!ES22&amp;Tableau!ET22,Semaines!$K$2:$K$523&amp;Semaines!$L$2:$L$523,0)),IF($AE22=2021,INDEX(Semaines!$U$2:$U$523,MATCH(Tableau!ES22&amp;Tableau!ET22,Semaines!$K$2:$K$523&amp;Semaines!$L$2:$L$523,0)),IF($AE22=2022,INDEX(Semaines!$V$2:$V$523,MATCH(Tableau!ES22&amp;Tableau!ET22,Semaines!$K$2:$K$523&amp;Semaines!$L$2:$L$523,0)))))))))))))</f>
        <v/>
      </c>
      <c r="EV22" s="120" t="str">
        <f>IF(Tableau!$AE22="","",IF(Tableau!ET22="","",Tableau!$AE22))</f>
        <v/>
      </c>
      <c r="EW22" s="118" t="str">
        <f t="shared" si="210"/>
        <v/>
      </c>
      <c r="EX22" s="119" t="str">
        <f t="shared" si="105"/>
        <v/>
      </c>
      <c r="EY22" s="121" t="str">
        <f t="array" ref="EY22">IF(OR(Tableau!EW22="",Tableau!EX22=""),"",IF($AE22=2013,INDEX(Semaines!$M$2:$M$523,MATCH(Tableau!EW22&amp;Tableau!EX22,Semaines!$K$2:$K$523&amp;Semaines!$L$2:$L$523,0)),IF($AE22=2014,INDEX(Semaines!$N$2:$N$523,MATCH(Tableau!EW22&amp;Tableau!EX22,Semaines!$K$2:$K$523&amp;Semaines!$L$2:$L$523,0)),IF($AE22=2015,INDEX(Semaines!$O$2:$O$523,MATCH(Tableau!EW22&amp;Tableau!EX22,Semaines!$K$2:$K$523&amp;Semaines!$L$2:$L$523,0)),IF($AE22=2016,INDEX(Semaines!$P$2:$P$523,MATCH(Tableau!EW22&amp;Tableau!EX22,Semaines!$K$2:$K$523&amp;Semaines!$L$2:$L$523,0)),IF($AE22=2017,INDEX(Semaines!$Q$2:$Q$523,MATCH(Tableau!EW22&amp;Tableau!EX22,Semaines!$K$2:$K$523&amp;Semaines!$L$2:$L$523,0)),IF($AE22=2018,INDEX(Semaines!$R$2:$R$523,MATCH(Tableau!EW22&amp;Tableau!EX22,Semaines!$K$2:$K$523&amp;Semaines!$L$2:$L$523,0)),IF($AE22=2019,INDEX(Semaines!$S$2:$S$523,MATCH(Tableau!EW22&amp;Tableau!EX22,Semaines!$K$2:$K$523&amp;Semaines!$L$2:$L$523,0)),IF($AE22=2020,INDEX(Semaines!$T$2:$T$523,MATCH(Tableau!EW22&amp;Tableau!EX22,Semaines!$K$2:$K$523&amp;Semaines!$L$2:$L$523,0)),IF($AE22=2021,INDEX(Semaines!$U$2:$U$523,MATCH(Tableau!EW22&amp;Tableau!EX22,Semaines!$K$2:$K$523&amp;Semaines!$L$2:$L$523,0)),IF($AE22=2022,INDEX(Semaines!$V$2:$V$523,MATCH(Tableau!EW22&amp;Tableau!EX22,Semaines!$K$2:$K$523&amp;Semaines!$L$2:$L$523,0)))))))))))))</f>
        <v/>
      </c>
      <c r="EZ22" s="120" t="str">
        <f>IF(Tableau!$AE22="","",IF(Tableau!EX22="","",Tableau!$AE22))</f>
        <v/>
      </c>
      <c r="FB22" s="118" t="str">
        <f t="shared" si="211"/>
        <v/>
      </c>
      <c r="FC22" s="119" t="str">
        <f t="shared" si="106"/>
        <v/>
      </c>
      <c r="FD22" s="121" t="str">
        <f t="array" ref="FD22">IF(OR(Tableau!FB22="",Tableau!FC22=""),"",IF($AE22=2013,INDEX(Semaines!$M$2:$M$523,MATCH(Tableau!FB22&amp;Tableau!FC22,Semaines!$K$2:$K$523&amp;Semaines!$L$2:$L$523,0)),IF($AE22=2014,INDEX(Semaines!$N$2:$N$523,MATCH(Tableau!FB22&amp;Tableau!FC22,Semaines!$K$2:$K$523&amp;Semaines!$L$2:$L$523,0)),IF($AE22=2015,INDEX(Semaines!$O$2:$O$523,MATCH(Tableau!FB22&amp;Tableau!FC22,Semaines!$K$2:$K$523&amp;Semaines!$L$2:$L$523,0)),IF($AE22=2016,INDEX(Semaines!$P$2:$P$523,MATCH(Tableau!FB22&amp;Tableau!FC22,Semaines!$K$2:$K$523&amp;Semaines!$L$2:$L$523,0)),IF($AE22=2017,INDEX(Semaines!$Q$2:$Q$523,MATCH(Tableau!FB22&amp;Tableau!FC22,Semaines!$K$2:$K$523&amp;Semaines!$L$2:$L$523,0)),IF($AE22=2018,INDEX(Semaines!$R$2:$R$523,MATCH(Tableau!FB22&amp;Tableau!FC22,Semaines!$K$2:$K$523&amp;Semaines!$L$2:$L$523,0)),IF($AE22=2019,INDEX(Semaines!$S$2:$S$523,MATCH(Tableau!FB22&amp;Tableau!FC22,Semaines!$K$2:$K$523&amp;Semaines!$L$2:$L$523,0)),IF($AE22=2020,INDEX(Semaines!$T$2:$T$523,MATCH(Tableau!FB22&amp;Tableau!FC22,Semaines!$K$2:$K$523&amp;Semaines!$L$2:$L$523,0)),IF($AE22=2021,INDEX(Semaines!$U$2:$U$523,MATCH(Tableau!FB22&amp;Tableau!FC22,Semaines!$K$2:$K$523&amp;Semaines!$L$2:$L$523,0)),IF($AE22=2022,INDEX(Semaines!$V$2:$V$523,MATCH(Tableau!FB22&amp;Tableau!FC22,Semaines!$K$2:$K$523&amp;Semaines!$L$2:$L$523,0)))))))))))))</f>
        <v/>
      </c>
      <c r="FE22" s="120" t="str">
        <f>IF(Tableau!$AE22="","",IF(Tableau!FC22="","",Tableau!$AE22))</f>
        <v/>
      </c>
      <c r="FF22" s="112"/>
      <c r="FG22" s="107"/>
      <c r="FH22" s="118" t="str">
        <f t="shared" si="212"/>
        <v/>
      </c>
      <c r="FI22" s="119" t="str">
        <f t="shared" si="107"/>
        <v/>
      </c>
      <c r="FJ22" s="121" t="str">
        <f t="array" ref="FJ22">IF(OR(Tableau!FH22="",Tableau!FI22=""),"",IF($AE22=2013,INDEX(Semaines!$M$2:$M$523,MATCH(Tableau!FH22&amp;Tableau!FI22,Semaines!$K$2:$K$523&amp;Semaines!$L$2:$L$523,0)),IF($AE22=2014,INDEX(Semaines!$N$2:$N$523,MATCH(Tableau!FH22&amp;Tableau!FI22,Semaines!$K$2:$K$523&amp;Semaines!$L$2:$L$523,0)),IF($AE22=2015,INDEX(Semaines!$O$2:$O$523,MATCH(Tableau!FH22&amp;Tableau!FI22,Semaines!$K$2:$K$523&amp;Semaines!$L$2:$L$523,0)),IF($AE22=2016,INDEX(Semaines!$P$2:$P$523,MATCH(Tableau!FH22&amp;Tableau!FI22,Semaines!$K$2:$K$523&amp;Semaines!$L$2:$L$523,0)),IF($AE22=2017,INDEX(Semaines!$Q$2:$Q$523,MATCH(Tableau!FH22&amp;Tableau!FI22,Semaines!$K$2:$K$523&amp;Semaines!$L$2:$L$523,0)),IF($AE22=2018,INDEX(Semaines!$R$2:$R$523,MATCH(Tableau!FH22&amp;Tableau!FI22,Semaines!$K$2:$K$523&amp;Semaines!$L$2:$L$523,0)),IF($AE22=2019,INDEX(Semaines!$S$2:$S$523,MATCH(Tableau!FH22&amp;Tableau!FI22,Semaines!$K$2:$K$523&amp;Semaines!$L$2:$L$523,0)),IF($AE22=2020,INDEX(Semaines!$T$2:$T$523,MATCH(Tableau!FH22&amp;Tableau!FI22,Semaines!$K$2:$K$523&amp;Semaines!$L$2:$L$523,0)),IF($AE22=2021,INDEX(Semaines!$U$2:$U$523,MATCH(Tableau!FH22&amp;Tableau!FI22,Semaines!$K$2:$K$523&amp;Semaines!$L$2:$L$523,0)),IF($AE22=2022,INDEX(Semaines!$V$2:$V$523,MATCH(Tableau!FH22&amp;Tableau!FI22,Semaines!$K$2:$K$523&amp;Semaines!$L$2:$L$523,0)))))))))))))</f>
        <v/>
      </c>
      <c r="FK22" s="120" t="str">
        <f>IF(Tableau!$AE22="","",IF(Tableau!FI22="","",Tableau!$AE22))</f>
        <v/>
      </c>
      <c r="FM22" s="118" t="str">
        <f t="shared" si="213"/>
        <v/>
      </c>
      <c r="FN22" s="119" t="str">
        <f t="shared" si="108"/>
        <v/>
      </c>
      <c r="FO22" s="121" t="str">
        <f t="array" ref="FO22">IF(OR(Tableau!FM22="",Tableau!FN22=""),"",IF($AE22=2013,INDEX(Semaines!$M$2:$M$523,MATCH(Tableau!FM22&amp;Tableau!FN22,Semaines!$K$2:$K$523&amp;Semaines!$L$2:$L$523,0)),IF($AE22=2014,INDEX(Semaines!$N$2:$N$523,MATCH(Tableau!FM22&amp;Tableau!FN22,Semaines!$K$2:$K$523&amp;Semaines!$L$2:$L$523,0)),IF($AE22=2015,INDEX(Semaines!$O$2:$O$523,MATCH(Tableau!FM22&amp;Tableau!FN22,Semaines!$K$2:$K$523&amp;Semaines!$L$2:$L$523,0)),IF($AE22=2016,INDEX(Semaines!$P$2:$P$523,MATCH(Tableau!FM22&amp;Tableau!FN22,Semaines!$K$2:$K$523&amp;Semaines!$L$2:$L$523,0)),IF($AE22=2017,INDEX(Semaines!$Q$2:$Q$523,MATCH(Tableau!FM22&amp;Tableau!FN22,Semaines!$K$2:$K$523&amp;Semaines!$L$2:$L$523,0)),IF($AE22=2018,INDEX(Semaines!$R$2:$R$523,MATCH(Tableau!FM22&amp;Tableau!FN22,Semaines!$K$2:$K$523&amp;Semaines!$L$2:$L$523,0)),IF($AE22=2019,INDEX(Semaines!$S$2:$S$523,MATCH(Tableau!FM22&amp;Tableau!FN22,Semaines!$K$2:$K$523&amp;Semaines!$L$2:$L$523,0)),IF($AE22=2020,INDEX(Semaines!$T$2:$T$523,MATCH(Tableau!FM22&amp;Tableau!FN22,Semaines!$K$2:$K$523&amp;Semaines!$L$2:$L$523,0)),IF($AE22=2021,INDEX(Semaines!$U$2:$U$523,MATCH(Tableau!FM22&amp;Tableau!FN22,Semaines!$K$2:$K$523&amp;Semaines!$L$2:$L$523,0)),IF($AE22=2022,INDEX(Semaines!$V$2:$V$523,MATCH(Tableau!FM22&amp;Tableau!FN22,Semaines!$K$2:$K$523&amp;Semaines!$L$2:$L$523,0)))))))))))))</f>
        <v/>
      </c>
      <c r="FP22" s="120" t="str">
        <f>IF(Tableau!$AE22="","",IF(Tableau!FN22="","",Tableau!$AE22))</f>
        <v/>
      </c>
      <c r="FQ22" s="118" t="str">
        <f t="shared" si="214"/>
        <v/>
      </c>
      <c r="FR22" s="119" t="str">
        <f t="shared" si="109"/>
        <v/>
      </c>
      <c r="FS22" s="121" t="str">
        <f t="array" ref="FS22">IF(OR(Tableau!FQ22="",Tableau!FR22=""),"",IF($AE22=2013,INDEX(Semaines!$M$2:$M$523,MATCH(Tableau!FQ22&amp;Tableau!FR22,Semaines!$K$2:$K$523&amp;Semaines!$L$2:$L$523,0)),IF($AE22=2014,INDEX(Semaines!$N$2:$N$523,MATCH(Tableau!FQ22&amp;Tableau!FR22,Semaines!$K$2:$K$523&amp;Semaines!$L$2:$L$523,0)),IF($AE22=2015,INDEX(Semaines!$O$2:$O$523,MATCH(Tableau!FQ22&amp;Tableau!FR22,Semaines!$K$2:$K$523&amp;Semaines!$L$2:$L$523,0)),IF($AE22=2016,INDEX(Semaines!$P$2:$P$523,MATCH(Tableau!FQ22&amp;Tableau!FR22,Semaines!$K$2:$K$523&amp;Semaines!$L$2:$L$523,0)),IF($AE22=2017,INDEX(Semaines!$Q$2:$Q$523,MATCH(Tableau!FQ22&amp;Tableau!FR22,Semaines!$K$2:$K$523&amp;Semaines!$L$2:$L$523,0)),IF($AE22=2018,INDEX(Semaines!$R$2:$R$523,MATCH(Tableau!FQ22&amp;Tableau!FR22,Semaines!$K$2:$K$523&amp;Semaines!$L$2:$L$523,0)),IF($AE22=2019,INDEX(Semaines!$S$2:$S$523,MATCH(Tableau!FQ22&amp;Tableau!FR22,Semaines!$K$2:$K$523&amp;Semaines!$L$2:$L$523,0)),IF($AE22=2020,INDEX(Semaines!$T$2:$T$523,MATCH(Tableau!FQ22&amp;Tableau!FR22,Semaines!$K$2:$K$523&amp;Semaines!$L$2:$L$523,0)),IF($AE22=2021,INDEX(Semaines!$U$2:$U$523,MATCH(Tableau!FQ22&amp;Tableau!FR22,Semaines!$K$2:$K$523&amp;Semaines!$L$2:$L$523,0)),IF($AE22=2022,INDEX(Semaines!$V$2:$V$523,MATCH(Tableau!FQ22&amp;Tableau!FR22,Semaines!$K$2:$K$523&amp;Semaines!$L$2:$L$523,0)))))))))))))</f>
        <v/>
      </c>
      <c r="FT22" s="120" t="str">
        <f>IF(Tableau!$AE22="","",IF(Tableau!FR22="","",Tableau!$AE22))</f>
        <v/>
      </c>
      <c r="FU22" s="121" t="str">
        <f t="array" ref="FU22">IF(OR(Tableau!FS22="",Tableau!FT22=""),"",IF($AE22=2013,INDEX(Semaines!$M$2:$M$523,MATCH(Tableau!FS22&amp;Tableau!FT22,Semaines!$K$2:$K$523&amp;Semaines!$L$2:$L$523,0)),IF($AE22=2014,INDEX(Semaines!$N$2:$N$523,MATCH(Tableau!FS22&amp;Tableau!FT22,Semaines!$K$2:$K$523&amp;Semaines!$L$2:$L$523,0)),IF($AE22=2015,INDEX(Semaines!$O$2:$O$523,MATCH(Tableau!FS22&amp;Tableau!FT22,Semaines!$K$2:$K$523&amp;Semaines!$L$2:$L$523,0)),IF($AE22=2016,INDEX(Semaines!$P$2:$P$523,MATCH(Tableau!FS22&amp;Tableau!FT22,Semaines!$K$2:$K$523&amp;Semaines!$L$2:$L$523,0)),IF($AE22=2017,INDEX(Semaines!$Q$2:$Q$523,MATCH(Tableau!FS22&amp;Tableau!FT22,Semaines!$K$2:$K$523&amp;Semaines!$L$2:$L$523,0)),IF($AE22=2018,INDEX(Semaines!$R$2:$R$523,MATCH(Tableau!FS22&amp;Tableau!FT22,Semaines!$K$2:$K$523&amp;Semaines!$L$2:$L$523,0)),IF($AE22=2019,INDEX(Semaines!$S$2:$S$523,MATCH(Tableau!FS22&amp;Tableau!FT22,Semaines!$K$2:$K$523&amp;Semaines!$L$2:$L$523,0)),IF($AE22=2020,INDEX(Semaines!$T$2:$T$523,MATCH(Tableau!FS22&amp;Tableau!FT22,Semaines!$K$2:$K$523&amp;Semaines!$L$2:$L$523,0)),IF($AE22=2021,INDEX(Semaines!$U$2:$U$523,MATCH(Tableau!FS22&amp;Tableau!FT22,Semaines!$K$2:$K$523&amp;Semaines!$L$2:$L$523,0)),IF($AE22=2022,INDEX(Semaines!$V$2:$V$523,MATCH(Tableau!FS22&amp;Tableau!FT22,Semaines!$K$2:$K$523&amp;Semaines!$L$2:$L$523,0)))))))))))))</f>
        <v/>
      </c>
      <c r="FV22" s="120" t="str">
        <f>IF(Tableau!$AE22="","",IF(Tableau!FT22="","",Tableau!$AE22))</f>
        <v/>
      </c>
      <c r="FW22" s="118" t="str">
        <f t="shared" si="215"/>
        <v/>
      </c>
      <c r="FX22" s="119" t="str">
        <f t="shared" si="110"/>
        <v/>
      </c>
      <c r="FY22" s="121" t="str">
        <f t="array" ref="FY22">IF(OR(Tableau!FW22="",Tableau!FX22=""),"",IF($AE22=2013,INDEX(Semaines!$M$2:$M$523,MATCH(Tableau!FW22&amp;Tableau!FX22,Semaines!$K$2:$K$523&amp;Semaines!$L$2:$L$523,0)),IF($AE22=2014,INDEX(Semaines!$N$2:$N$523,MATCH(Tableau!FW22&amp;Tableau!FX22,Semaines!$K$2:$K$523&amp;Semaines!$L$2:$L$523,0)),IF($AE22=2015,INDEX(Semaines!$O$2:$O$523,MATCH(Tableau!FW22&amp;Tableau!FX22,Semaines!$K$2:$K$523&amp;Semaines!$L$2:$L$523,0)),IF($AE22=2016,INDEX(Semaines!$P$2:$P$523,MATCH(Tableau!FW22&amp;Tableau!FX22,Semaines!$K$2:$K$523&amp;Semaines!$L$2:$L$523,0)),IF($AE22=2017,INDEX(Semaines!$Q$2:$Q$523,MATCH(Tableau!FW22&amp;Tableau!FX22,Semaines!$K$2:$K$523&amp;Semaines!$L$2:$L$523,0)),IF($AE22=2018,INDEX(Semaines!$R$2:$R$523,MATCH(Tableau!FW22&amp;Tableau!FX22,Semaines!$K$2:$K$523&amp;Semaines!$L$2:$L$523,0)),IF($AE22=2019,INDEX(Semaines!$S$2:$S$523,MATCH(Tableau!FW22&amp;Tableau!FX22,Semaines!$K$2:$K$523&amp;Semaines!$L$2:$L$523,0)),IF($AE22=2020,INDEX(Semaines!$T$2:$T$523,MATCH(Tableau!FW22&amp;Tableau!FX22,Semaines!$K$2:$K$523&amp;Semaines!$L$2:$L$523,0)),IF($AE22=2021,INDEX(Semaines!$U$2:$U$523,MATCH(Tableau!FW22&amp;Tableau!FX22,Semaines!$K$2:$K$523&amp;Semaines!$L$2:$L$523,0)),IF($AE22=2022,INDEX(Semaines!$V$2:$V$523,MATCH(Tableau!FW22&amp;Tableau!FX22,Semaines!$K$2:$K$523&amp;Semaines!$L$2:$L$523,0)))))))))))))</f>
        <v/>
      </c>
      <c r="FZ22" s="120" t="str">
        <f>IF(Tableau!$AE22="","",IF(Tableau!FX22="","",Tableau!$AE22))</f>
        <v/>
      </c>
      <c r="GA22" s="118" t="str">
        <f t="shared" si="216"/>
        <v/>
      </c>
      <c r="GB22" s="119" t="str">
        <f t="shared" si="111"/>
        <v/>
      </c>
      <c r="GC22" s="121" t="str">
        <f t="array" ref="GC22">IF(OR(Tableau!GA22="",Tableau!GB22=""),"",IF($AE22=2013,INDEX(Semaines!$M$2:$M$523,MATCH(Tableau!GA22&amp;Tableau!GB22,Semaines!$K$2:$K$523&amp;Semaines!$L$2:$L$523,0)),IF($AE22=2014,INDEX(Semaines!$N$2:$N$523,MATCH(Tableau!GA22&amp;Tableau!GB22,Semaines!$K$2:$K$523&amp;Semaines!$L$2:$L$523,0)),IF($AE22=2015,INDEX(Semaines!$O$2:$O$523,MATCH(Tableau!GA22&amp;Tableau!GB22,Semaines!$K$2:$K$523&amp;Semaines!$L$2:$L$523,0)),IF($AE22=2016,INDEX(Semaines!$P$2:$P$523,MATCH(Tableau!GA22&amp;Tableau!GB22,Semaines!$K$2:$K$523&amp;Semaines!$L$2:$L$523,0)),IF($AE22=2017,INDEX(Semaines!$Q$2:$Q$523,MATCH(Tableau!GA22&amp;Tableau!GB22,Semaines!$K$2:$K$523&amp;Semaines!$L$2:$L$523,0)),IF($AE22=2018,INDEX(Semaines!$R$2:$R$523,MATCH(Tableau!GA22&amp;Tableau!GB22,Semaines!$K$2:$K$523&amp;Semaines!$L$2:$L$523,0)),IF($AE22=2019,INDEX(Semaines!$S$2:$S$523,MATCH(Tableau!GA22&amp;Tableau!GB22,Semaines!$K$2:$K$523&amp;Semaines!$L$2:$L$523,0)),IF($AE22=2020,INDEX(Semaines!$T$2:$T$523,MATCH(Tableau!GA22&amp;Tableau!GB22,Semaines!$K$2:$K$523&amp;Semaines!$L$2:$L$523,0)),IF($AE22=2021,INDEX(Semaines!$U$2:$U$523,MATCH(Tableau!GA22&amp;Tableau!GB22,Semaines!$K$2:$K$523&amp;Semaines!$L$2:$L$523,0)),IF($AE22=2022,INDEX(Semaines!$V$2:$V$523,MATCH(Tableau!GA22&amp;Tableau!GB22,Semaines!$K$2:$K$523&amp;Semaines!$L$2:$L$523,0)))))))))))))</f>
        <v/>
      </c>
      <c r="GD22" s="120" t="str">
        <f>IF(Tableau!$AE22="","",IF(Tableau!GB22="","",Tableau!$AE22))</f>
        <v/>
      </c>
      <c r="GE22" s="118" t="str">
        <f t="shared" si="217"/>
        <v/>
      </c>
      <c r="GF22" s="119" t="str">
        <f t="shared" si="112"/>
        <v/>
      </c>
      <c r="GG22" s="121" t="str">
        <f t="array" ref="GG22">IF(OR(Tableau!GE22="",Tableau!GF22=""),"",IF($AE22=2013,INDEX(Semaines!$M$2:$M$523,MATCH(Tableau!GE22&amp;Tableau!GF22,Semaines!$K$2:$K$523&amp;Semaines!$L$2:$L$523,0)),IF($AE22=2014,INDEX(Semaines!$N$2:$N$523,MATCH(Tableau!GE22&amp;Tableau!GF22,Semaines!$K$2:$K$523&amp;Semaines!$L$2:$L$523,0)),IF($AE22=2015,INDEX(Semaines!$O$2:$O$523,MATCH(Tableau!GE22&amp;Tableau!GF22,Semaines!$K$2:$K$523&amp;Semaines!$L$2:$L$523,0)),IF($AE22=2016,INDEX(Semaines!$P$2:$P$523,MATCH(Tableau!GE22&amp;Tableau!GF22,Semaines!$K$2:$K$523&amp;Semaines!$L$2:$L$523,0)),IF($AE22=2017,INDEX(Semaines!$Q$2:$Q$523,MATCH(Tableau!GE22&amp;Tableau!GF22,Semaines!$K$2:$K$523&amp;Semaines!$L$2:$L$523,0)),IF($AE22=2018,INDEX(Semaines!$R$2:$R$523,MATCH(Tableau!GE22&amp;Tableau!GF22,Semaines!$K$2:$K$523&amp;Semaines!$L$2:$L$523,0)),IF($AE22=2019,INDEX(Semaines!$S$2:$S$523,MATCH(Tableau!GE22&amp;Tableau!GF22,Semaines!$K$2:$K$523&amp;Semaines!$L$2:$L$523,0)),IF($AE22=2020,INDEX(Semaines!$T$2:$T$523,MATCH(Tableau!GE22&amp;Tableau!GF22,Semaines!$K$2:$K$523&amp;Semaines!$L$2:$L$523,0)),IF($AE22=2021,INDEX(Semaines!$U$2:$U$523,MATCH(Tableau!GE22&amp;Tableau!GF22,Semaines!$K$2:$K$523&amp;Semaines!$L$2:$L$523,0)),IF($AE22=2022,INDEX(Semaines!$V$2:$V$523,MATCH(Tableau!GE22&amp;Tableau!GF22,Semaines!$K$2:$K$523&amp;Semaines!$L$2:$L$523,0)))))))))))))</f>
        <v/>
      </c>
      <c r="GH22" s="120" t="str">
        <f>IF(Tableau!$AE22="","",IF(Tableau!GF22="","",Tableau!$AE22))</f>
        <v/>
      </c>
      <c r="GJ22" s="118" t="str">
        <f t="shared" si="218"/>
        <v/>
      </c>
      <c r="GK22" s="119" t="str">
        <f t="shared" si="113"/>
        <v/>
      </c>
      <c r="GL22" s="121" t="str">
        <f t="array" ref="GL22">IF(OR(Tableau!GJ22="",Tableau!GK22=""),"",IF($AE22=2013,INDEX(Semaines!$M$2:$M$523,MATCH(Tableau!GJ22&amp;Tableau!GK22,Semaines!$K$2:$K$523&amp;Semaines!$L$2:$L$523,0)),IF($AE22=2014,INDEX(Semaines!$N$2:$N$523,MATCH(Tableau!GJ22&amp;Tableau!GK22,Semaines!$K$2:$K$523&amp;Semaines!$L$2:$L$523,0)),IF($AE22=2015,INDEX(Semaines!$O$2:$O$523,MATCH(Tableau!GJ22&amp;Tableau!GK22,Semaines!$K$2:$K$523&amp;Semaines!$L$2:$L$523,0)),IF($AE22=2016,INDEX(Semaines!$P$2:$P$523,MATCH(Tableau!GJ22&amp;Tableau!GK22,Semaines!$K$2:$K$523&amp;Semaines!$L$2:$L$523,0)),IF($AE22=2017,INDEX(Semaines!$Q$2:$Q$523,MATCH(Tableau!GJ22&amp;Tableau!GK22,Semaines!$K$2:$K$523&amp;Semaines!$L$2:$L$523,0)),IF($AE22=2018,INDEX(Semaines!$R$2:$R$523,MATCH(Tableau!GJ22&amp;Tableau!GK22,Semaines!$K$2:$K$523&amp;Semaines!$L$2:$L$523,0)),IF($AE22=2019,INDEX(Semaines!$S$2:$S$523,MATCH(Tableau!GJ22&amp;Tableau!GK22,Semaines!$K$2:$K$523&amp;Semaines!$L$2:$L$523,0)),IF($AE22=2020,INDEX(Semaines!$T$2:$T$523,MATCH(Tableau!GJ22&amp;Tableau!GK22,Semaines!$K$2:$K$523&amp;Semaines!$L$2:$L$523,0)),IF($AE22=2021,INDEX(Semaines!$U$2:$U$523,MATCH(Tableau!GJ22&amp;Tableau!GK22,Semaines!$K$2:$K$523&amp;Semaines!$L$2:$L$523,0)),IF($AE22=2022,INDEX(Semaines!$V$2:$V$523,MATCH(Tableau!GJ22&amp;Tableau!GK22,Semaines!$K$2:$K$523&amp;Semaines!$L$2:$L$523,0)))))))))))))</f>
        <v/>
      </c>
      <c r="GM22" s="120" t="str">
        <f>IF(Tableau!$AE22="","",IF(Tableau!GK22="","",Tableau!$AE22))</f>
        <v/>
      </c>
      <c r="GN22" s="118" t="str">
        <f t="shared" si="219"/>
        <v/>
      </c>
      <c r="GO22" s="119" t="str">
        <f t="shared" si="114"/>
        <v/>
      </c>
      <c r="GP22" s="121" t="str">
        <f t="array" ref="GP22">IF(OR(Tableau!GN22="",Tableau!GO22=""),"",IF($AE22=2013,INDEX(Semaines!$M$2:$M$523,MATCH(Tableau!GN22&amp;Tableau!GO22,Semaines!$K$2:$K$523&amp;Semaines!$L$2:$L$523,0)),IF($AE22=2014,INDEX(Semaines!$N$2:$N$523,MATCH(Tableau!GN22&amp;Tableau!GO22,Semaines!$K$2:$K$523&amp;Semaines!$L$2:$L$523,0)),IF($AE22=2015,INDEX(Semaines!$O$2:$O$523,MATCH(Tableau!GN22&amp;Tableau!GO22,Semaines!$K$2:$K$523&amp;Semaines!$L$2:$L$523,0)),IF($AE22=2016,INDEX(Semaines!$P$2:$P$523,MATCH(Tableau!GN22&amp;Tableau!GO22,Semaines!$K$2:$K$523&amp;Semaines!$L$2:$L$523,0)),IF($AE22=2017,INDEX(Semaines!$Q$2:$Q$523,MATCH(Tableau!GN22&amp;Tableau!GO22,Semaines!$K$2:$K$523&amp;Semaines!$L$2:$L$523,0)),IF($AE22=2018,INDEX(Semaines!$R$2:$R$523,MATCH(Tableau!GN22&amp;Tableau!GO22,Semaines!$K$2:$K$523&amp;Semaines!$L$2:$L$523,0)),IF($AE22=2019,INDEX(Semaines!$S$2:$S$523,MATCH(Tableau!GN22&amp;Tableau!GO22,Semaines!$K$2:$K$523&amp;Semaines!$L$2:$L$523,0)),IF($AE22=2020,INDEX(Semaines!$T$2:$T$523,MATCH(Tableau!GN22&amp;Tableau!GO22,Semaines!$K$2:$K$523&amp;Semaines!$L$2:$L$523,0)),IF($AE22=2021,INDEX(Semaines!$U$2:$U$523,MATCH(Tableau!GN22&amp;Tableau!GO22,Semaines!$K$2:$K$523&amp;Semaines!$L$2:$L$523,0)),IF($AE22=2022,INDEX(Semaines!$V$2:$V$523,MATCH(Tableau!GN22&amp;Tableau!GO22,Semaines!$K$2:$K$523&amp;Semaines!$L$2:$L$523,0)))))))))))))</f>
        <v/>
      </c>
      <c r="GQ22" s="120" t="str">
        <f>IF(Tableau!$AE22="","",IF(Tableau!GO22="","",Tableau!$AE22))</f>
        <v/>
      </c>
      <c r="GR22" s="112"/>
      <c r="GS22" s="114"/>
      <c r="GT22" s="114"/>
      <c r="GU22" s="107"/>
      <c r="GV22" s="114"/>
      <c r="GW22" s="107"/>
      <c r="GX22" s="118" t="str">
        <f t="shared" si="220"/>
        <v/>
      </c>
      <c r="GY22" s="119" t="str">
        <f t="shared" si="115"/>
        <v/>
      </c>
      <c r="GZ22" s="121" t="str">
        <f t="array" ref="GZ22">IF(OR(Tableau!GX22="",Tableau!GY22=""),"",IF($AE22=2013,INDEX(Semaines!$M$2:$M$523,MATCH(Tableau!GX22&amp;Tableau!GY22,Semaines!$K$2:$K$523&amp;Semaines!$L$2:$L$523,0)),IF($AE22=2014,INDEX(Semaines!$N$2:$N$523,MATCH(Tableau!GX22&amp;Tableau!GY22,Semaines!$K$2:$K$523&amp;Semaines!$L$2:$L$523,0)),IF($AE22=2015,INDEX(Semaines!$O$2:$O$523,MATCH(Tableau!GX22&amp;Tableau!GY22,Semaines!$K$2:$K$523&amp;Semaines!$L$2:$L$523,0)),IF($AE22=2016,INDEX(Semaines!$P$2:$P$523,MATCH(Tableau!GX22&amp;Tableau!GY22,Semaines!$K$2:$K$523&amp;Semaines!$L$2:$L$523,0)),IF($AE22=2017,INDEX(Semaines!$Q$2:$Q$523,MATCH(Tableau!GX22&amp;Tableau!GY22,Semaines!$K$2:$K$523&amp;Semaines!$L$2:$L$523,0)),IF($AE22=2018,INDEX(Semaines!$R$2:$R$523,MATCH(Tableau!GX22&amp;Tableau!GY22,Semaines!$K$2:$K$523&amp;Semaines!$L$2:$L$523,0)),IF($AE22=2019,INDEX(Semaines!$S$2:$S$523,MATCH(Tableau!GX22&amp;Tableau!GY22,Semaines!$K$2:$K$523&amp;Semaines!$L$2:$L$523,0)),IF($AE22=2020,INDEX(Semaines!$T$2:$T$523,MATCH(Tableau!GX22&amp;Tableau!GY22,Semaines!$K$2:$K$523&amp;Semaines!$L$2:$L$523,0)),IF($AE22=2021,INDEX(Semaines!$U$2:$U$523,MATCH(Tableau!GX22&amp;Tableau!GY22,Semaines!$K$2:$K$523&amp;Semaines!$L$2:$L$523,0)),IF($AE22=2022,INDEX(Semaines!$V$2:$V$523,MATCH(Tableau!GX22&amp;Tableau!GY22,Semaines!$K$2:$K$523&amp;Semaines!$L$2:$L$523,0)))))))))))))</f>
        <v/>
      </c>
      <c r="HA22" s="120" t="str">
        <f>IF(Tableau!$AE22="","",IF(Tableau!GY22="","",Tableau!$AE22))</f>
        <v/>
      </c>
      <c r="HC22" s="100"/>
      <c r="HD22" s="101"/>
      <c r="HE22" s="111"/>
      <c r="HF22" s="107"/>
      <c r="HH22" s="118" t="str">
        <f t="shared" si="221"/>
        <v/>
      </c>
      <c r="HI22" s="119" t="str">
        <f t="shared" si="116"/>
        <v/>
      </c>
      <c r="HJ22" s="121" t="str">
        <f t="array" ref="HJ22">IF(OR(Tableau!HH22="",Tableau!HI22=""),"",IF($AE22=2013,INDEX(Semaines!$M$2:$M$523,MATCH(Tableau!HH22&amp;Tableau!HI22,Semaines!$K$2:$K$523&amp;Semaines!$L$2:$L$523,0)),IF($AE22=2014,INDEX(Semaines!$N$2:$N$523,MATCH(Tableau!HH22&amp;Tableau!HI22,Semaines!$K$2:$K$523&amp;Semaines!$L$2:$L$523,0)),IF($AE22=2015,INDEX(Semaines!$O$2:$O$523,MATCH(Tableau!HH22&amp;Tableau!HI22,Semaines!$K$2:$K$523&amp;Semaines!$L$2:$L$523,0)),IF($AE22=2016,INDEX(Semaines!$P$2:$P$523,MATCH(Tableau!HH22&amp;Tableau!HI22,Semaines!$K$2:$K$523&amp;Semaines!$L$2:$L$523,0)),IF($AE22=2017,INDEX(Semaines!$Q$2:$Q$523,MATCH(Tableau!HH22&amp;Tableau!HI22,Semaines!$K$2:$K$523&amp;Semaines!$L$2:$L$523,0)),IF($AE22=2018,INDEX(Semaines!$R$2:$R$523,MATCH(Tableau!HH22&amp;Tableau!HI22,Semaines!$K$2:$K$523&amp;Semaines!$L$2:$L$523,0)),IF($AE22=2019,INDEX(Semaines!$S$2:$S$523,MATCH(Tableau!HH22&amp;Tableau!HI22,Semaines!$K$2:$K$523&amp;Semaines!$L$2:$L$523,0)),IF($AE22=2020,INDEX(Semaines!$T$2:$T$523,MATCH(Tableau!HH22&amp;Tableau!HI22,Semaines!$K$2:$K$523&amp;Semaines!$L$2:$L$523,0)),IF($AE22=2021,INDEX(Semaines!$U$2:$U$523,MATCH(Tableau!HH22&amp;Tableau!HI22,Semaines!$K$2:$K$523&amp;Semaines!$L$2:$L$523,0)),IF($AE22=2022,INDEX(Semaines!$V$2:$V$523,MATCH(Tableau!HH22&amp;Tableau!HI22,Semaines!$K$2:$K$523&amp;Semaines!$L$2:$L$523,0)))))))))))))</f>
        <v/>
      </c>
      <c r="HK22" s="120" t="str">
        <f>IF(Tableau!$AE22="","",IF(Tableau!HI22="","",Tableau!$AE22))</f>
        <v/>
      </c>
      <c r="HL22" s="121" t="str">
        <f t="array" ref="HL22">IF(OR(Tableau!HJ22="",Tableau!HK22=""),"",IF($AE22=2013,INDEX(Semaines!$M$2:$M$523,MATCH(Tableau!HJ22&amp;Tableau!HK22,Semaines!$K$2:$K$523&amp;Semaines!$L$2:$L$523,0)),IF($AE22=2014,INDEX(Semaines!$N$2:$N$523,MATCH(Tableau!HJ22&amp;Tableau!HK22,Semaines!$K$2:$K$523&amp;Semaines!$L$2:$L$523,0)),IF($AE22=2015,INDEX(Semaines!$O$2:$O$523,MATCH(Tableau!HJ22&amp;Tableau!HK22,Semaines!$K$2:$K$523&amp;Semaines!$L$2:$L$523,0)),IF($AE22=2016,INDEX(Semaines!$P$2:$P$523,MATCH(Tableau!HJ22&amp;Tableau!HK22,Semaines!$K$2:$K$523&amp;Semaines!$L$2:$L$523,0)),IF($AE22=2017,INDEX(Semaines!$Q$2:$Q$523,MATCH(Tableau!HJ22&amp;Tableau!HK22,Semaines!$K$2:$K$523&amp;Semaines!$L$2:$L$523,0)),IF($AE22=2018,INDEX(Semaines!$R$2:$R$523,MATCH(Tableau!HJ22&amp;Tableau!HK22,Semaines!$K$2:$K$523&amp;Semaines!$L$2:$L$523,0)),IF($AE22=2019,INDEX(Semaines!$S$2:$S$523,MATCH(Tableau!HJ22&amp;Tableau!HK22,Semaines!$K$2:$K$523&amp;Semaines!$L$2:$L$523,0)),IF($AE22=2020,INDEX(Semaines!$T$2:$T$523,MATCH(Tableau!HJ22&amp;Tableau!HK22,Semaines!$K$2:$K$523&amp;Semaines!$L$2:$L$523,0)),IF($AE22=2021,INDEX(Semaines!$U$2:$U$523,MATCH(Tableau!HJ22&amp;Tableau!HK22,Semaines!$K$2:$K$523&amp;Semaines!$L$2:$L$523,0)),IF($AE22=2022,INDEX(Semaines!$V$2:$V$523,MATCH(Tableau!HJ22&amp;Tableau!HK22,Semaines!$K$2:$K$523&amp;Semaines!$L$2:$L$523,0)))))))))))))</f>
        <v/>
      </c>
      <c r="HM22" s="120" t="str">
        <f>IF(Tableau!$AE22="","",IF(Tableau!HK22="","",Tableau!$AE22))</f>
        <v/>
      </c>
      <c r="HN22" s="118" t="str">
        <f t="shared" si="222"/>
        <v/>
      </c>
      <c r="HO22" s="119" t="str">
        <f t="shared" si="117"/>
        <v/>
      </c>
      <c r="HP22" s="121" t="str">
        <f t="array" ref="HP22">IF(OR(Tableau!HN22="",Tableau!HO22=""),"",IF($AE22=2013,INDEX(Semaines!$M$2:$M$523,MATCH(Tableau!HN22&amp;Tableau!HO22,Semaines!$K$2:$K$523&amp;Semaines!$L$2:$L$523,0)),IF($AE22=2014,INDEX(Semaines!$N$2:$N$523,MATCH(Tableau!HN22&amp;Tableau!HO22,Semaines!$K$2:$K$523&amp;Semaines!$L$2:$L$523,0)),IF($AE22=2015,INDEX(Semaines!$O$2:$O$523,MATCH(Tableau!HN22&amp;Tableau!HO22,Semaines!$K$2:$K$523&amp;Semaines!$L$2:$L$523,0)),IF($AE22=2016,INDEX(Semaines!$P$2:$P$523,MATCH(Tableau!HN22&amp;Tableau!HO22,Semaines!$K$2:$K$523&amp;Semaines!$L$2:$L$523,0)),IF($AE22=2017,INDEX(Semaines!$Q$2:$Q$523,MATCH(Tableau!HN22&amp;Tableau!HO22,Semaines!$K$2:$K$523&amp;Semaines!$L$2:$L$523,0)),IF($AE22=2018,INDEX(Semaines!$R$2:$R$523,MATCH(Tableau!HN22&amp;Tableau!HO22,Semaines!$K$2:$K$523&amp;Semaines!$L$2:$L$523,0)),IF($AE22=2019,INDEX(Semaines!$S$2:$S$523,MATCH(Tableau!HN22&amp;Tableau!HO22,Semaines!$K$2:$K$523&amp;Semaines!$L$2:$L$523,0)),IF($AE22=2020,INDEX(Semaines!$T$2:$T$523,MATCH(Tableau!HN22&amp;Tableau!HO22,Semaines!$K$2:$K$523&amp;Semaines!$L$2:$L$523,0)),IF($AE22=2021,INDEX(Semaines!$U$2:$U$523,MATCH(Tableau!HN22&amp;Tableau!HO22,Semaines!$K$2:$K$523&amp;Semaines!$L$2:$L$523,0)),IF($AE22=2022,INDEX(Semaines!$V$2:$V$523,MATCH(Tableau!HN22&amp;Tableau!HO22,Semaines!$K$2:$K$523&amp;Semaines!$L$2:$L$523,0)))))))))))))</f>
        <v/>
      </c>
      <c r="HQ22" s="120" t="str">
        <f>IF(Tableau!$AE22="","",IF(Tableau!HO22="","",Tableau!$AE22))</f>
        <v/>
      </c>
      <c r="HR22" s="112"/>
      <c r="HS22" s="114"/>
      <c r="HT22" s="114"/>
      <c r="HU22" s="107"/>
      <c r="HV22" s="115"/>
      <c r="HW22" s="99"/>
      <c r="HX22" s="99"/>
      <c r="HY22" s="99"/>
      <c r="HZ22" s="99"/>
      <c r="IA22" s="118" t="str">
        <f t="shared" si="223"/>
        <v/>
      </c>
      <c r="IB22" s="119" t="str">
        <f t="shared" si="118"/>
        <v/>
      </c>
      <c r="IC22" s="121" t="str">
        <f t="array" ref="IC22">IF(OR(Tableau!IA22="",Tableau!IB22=""),"",IF($AE22=2013,INDEX(Semaines!$M$2:$M$523,MATCH(Tableau!IA22&amp;Tableau!IB22,Semaines!$K$2:$K$523&amp;Semaines!$L$2:$L$523,0)),IF($AE22=2014,INDEX(Semaines!$N$2:$N$523,MATCH(Tableau!IA22&amp;Tableau!IB22,Semaines!$K$2:$K$523&amp;Semaines!$L$2:$L$523,0)),IF($AE22=2015,INDEX(Semaines!$O$2:$O$523,MATCH(Tableau!IA22&amp;Tableau!IB22,Semaines!$K$2:$K$523&amp;Semaines!$L$2:$L$523,0)),IF($AE22=2016,INDEX(Semaines!$P$2:$P$523,MATCH(Tableau!IA22&amp;Tableau!IB22,Semaines!$K$2:$K$523&amp;Semaines!$L$2:$L$523,0)),IF($AE22=2017,INDEX(Semaines!$Q$2:$Q$523,MATCH(Tableau!IA22&amp;Tableau!IB22,Semaines!$K$2:$K$523&amp;Semaines!$L$2:$L$523,0)),IF($AE22=2018,INDEX(Semaines!$R$2:$R$523,MATCH(Tableau!IA22&amp;Tableau!IB22,Semaines!$K$2:$K$523&amp;Semaines!$L$2:$L$523,0)),IF($AE22=2019,INDEX(Semaines!$S$2:$S$523,MATCH(Tableau!IA22&amp;Tableau!IB22,Semaines!$K$2:$K$523&amp;Semaines!$L$2:$L$523,0)),IF($AE22=2020,INDEX(Semaines!$T$2:$T$523,MATCH(Tableau!IA22&amp;Tableau!IB22,Semaines!$K$2:$K$523&amp;Semaines!$L$2:$L$523,0)),IF($AE22=2021,INDEX(Semaines!$U$2:$U$523,MATCH(Tableau!IA22&amp;Tableau!IB22,Semaines!$K$2:$K$523&amp;Semaines!$L$2:$L$523,0)),IF($AE22=2022,INDEX(Semaines!$V$2:$V$523,MATCH(Tableau!IA22&amp;Tableau!IB22,Semaines!$K$2:$K$523&amp;Semaines!$L$2:$L$523,0)))))))))))))</f>
        <v/>
      </c>
      <c r="ID22" s="120" t="str">
        <f>IF(Tableau!$AE22="","",IF(Tableau!IB22="","",Tableau!$AE22))</f>
        <v/>
      </c>
      <c r="IE22" s="118" t="str">
        <f t="shared" si="224"/>
        <v/>
      </c>
      <c r="IF22" s="119" t="str">
        <f t="shared" si="119"/>
        <v/>
      </c>
      <c r="IG22" s="121" t="str">
        <f t="array" ref="IG22">IF(OR(Tableau!IE22="",Tableau!IF22=""),"",IF($AE22=2013,INDEX(Semaines!$M$2:$M$523,MATCH(Tableau!IE22&amp;Tableau!IF22,Semaines!$K$2:$K$523&amp;Semaines!$L$2:$L$523,0)),IF($AE22=2014,INDEX(Semaines!$N$2:$N$523,MATCH(Tableau!IE22&amp;Tableau!IF22,Semaines!$K$2:$K$523&amp;Semaines!$L$2:$L$523,0)),IF($AE22=2015,INDEX(Semaines!$O$2:$O$523,MATCH(Tableau!IE22&amp;Tableau!IF22,Semaines!$K$2:$K$523&amp;Semaines!$L$2:$L$523,0)),IF($AE22=2016,INDEX(Semaines!$P$2:$P$523,MATCH(Tableau!IE22&amp;Tableau!IF22,Semaines!$K$2:$K$523&amp;Semaines!$L$2:$L$523,0)),IF($AE22=2017,INDEX(Semaines!$Q$2:$Q$523,MATCH(Tableau!IE22&amp;Tableau!IF22,Semaines!$K$2:$K$523&amp;Semaines!$L$2:$L$523,0)),IF($AE22=2018,INDEX(Semaines!$R$2:$R$523,MATCH(Tableau!IE22&amp;Tableau!IF22,Semaines!$K$2:$K$523&amp;Semaines!$L$2:$L$523,0)),IF($AE22=2019,INDEX(Semaines!$S$2:$S$523,MATCH(Tableau!IE22&amp;Tableau!IF22,Semaines!$K$2:$K$523&amp;Semaines!$L$2:$L$523,0)),IF($AE22=2020,INDEX(Semaines!$T$2:$T$523,MATCH(Tableau!IE22&amp;Tableau!IF22,Semaines!$K$2:$K$523&amp;Semaines!$L$2:$L$523,0)),IF($AE22=2021,INDEX(Semaines!$U$2:$U$523,MATCH(Tableau!IE22&amp;Tableau!IF22,Semaines!$K$2:$K$523&amp;Semaines!$L$2:$L$523,0)),IF($AE22=2022,INDEX(Semaines!$V$2:$V$523,MATCH(Tableau!IE22&amp;Tableau!IF22,Semaines!$K$2:$K$523&amp;Semaines!$L$2:$L$523,0)))))))))))))</f>
        <v/>
      </c>
      <c r="IH22" s="120" t="str">
        <f>IF(Tableau!$AE22="","",IF(Tableau!IF22="","",Tableau!$AE22))</f>
        <v/>
      </c>
      <c r="II22" s="130" t="str">
        <f>IF(Import!AY12=0,"",Import!AY12)</f>
        <v/>
      </c>
      <c r="IJ22" s="118" t="str">
        <f t="shared" si="225"/>
        <v/>
      </c>
      <c r="IK22" s="119" t="str">
        <f t="shared" si="226"/>
        <v/>
      </c>
      <c r="IL22" s="121" t="str">
        <f>IF(Tableau!IJ22="","",Tableau!IJ22)</f>
        <v/>
      </c>
      <c r="IM22" s="120" t="str">
        <f>IF(Tableau!IK22="","",Tableau!IK22)</f>
        <v/>
      </c>
      <c r="IO22" s="118" t="str">
        <f t="shared" si="227"/>
        <v/>
      </c>
      <c r="IP22" s="119" t="str">
        <f t="shared" si="78"/>
        <v/>
      </c>
      <c r="IQ22" s="121" t="str">
        <f t="array" ref="IQ22">IF(OR(Tableau!IO22="",Tableau!IP22=""),"",IF($AE22=2013,INDEX(Semaines!$M$2:$M$523,MATCH(Tableau!IO22&amp;Tableau!IP22,Semaines!$K$2:$K$523&amp;Semaines!$L$2:$L$523,0)),IF($AE22=2014,INDEX(Semaines!$N$2:$N$523,MATCH(Tableau!IO22&amp;Tableau!IP22,Semaines!$K$2:$K$523&amp;Semaines!$L$2:$L$523,0)),IF($AE22=2015,INDEX(Semaines!$O$2:$O$523,MATCH(Tableau!IO22&amp;Tableau!IP22,Semaines!$K$2:$K$523&amp;Semaines!$L$2:$L$523,0)),IF($AE22=2016,INDEX(Semaines!$P$2:$P$523,MATCH(Tableau!IO22&amp;Tableau!IP22,Semaines!$K$2:$K$523&amp;Semaines!$L$2:$L$523,0)),IF($AE22=2017,INDEX(Semaines!$Q$2:$Q$523,MATCH(Tableau!IO22&amp;Tableau!IP22,Semaines!$K$2:$K$523&amp;Semaines!$L$2:$L$523,0)),IF($AE22=2018,INDEX(Semaines!$R$2:$R$523,MATCH(Tableau!IO22&amp;Tableau!IP22,Semaines!$K$2:$K$523&amp;Semaines!$L$2:$L$523,0)),IF($AE22=2019,INDEX(Semaines!$S$2:$S$523,MATCH(Tableau!IO22&amp;Tableau!IP22,Semaines!$K$2:$K$523&amp;Semaines!$L$2:$L$523,0)),IF($AE22=2020,INDEX(Semaines!$T$2:$T$523,MATCH(Tableau!IO22&amp;Tableau!IP22,Semaines!$K$2:$K$523&amp;Semaines!$L$2:$L$523,0)),IF($AE22=2021,INDEX(Semaines!$U$2:$U$523,MATCH(Tableau!IO22&amp;Tableau!IP22,Semaines!$K$2:$K$523&amp;Semaines!$L$2:$L$523,0)),IF($AE22=2022,INDEX(Semaines!$V$2:$V$523,MATCH(Tableau!IO22&amp;Tableau!IP22,Semaines!$K$2:$K$523&amp;Semaines!$L$2:$L$523,0)))))))))))))</f>
        <v/>
      </c>
      <c r="IR22" s="120" t="str">
        <f>IF(Tableau!$AE22="","",IF(Tableau!IP22="","",Tableau!$AE22))</f>
        <v/>
      </c>
      <c r="IS22" s="118" t="str">
        <f t="shared" si="228"/>
        <v/>
      </c>
      <c r="IT22" s="119" t="str">
        <f t="shared" si="80"/>
        <v/>
      </c>
      <c r="IU22" s="121" t="str">
        <f t="array" ref="IU22">IF(OR(Tableau!IS22="",Tableau!IT22=""),"",IF($AE22=2013,INDEX(Semaines!$M$2:$M$523,MATCH(Tableau!IS22&amp;Tableau!IT22,Semaines!$K$2:$K$523&amp;Semaines!$L$2:$L$523,0)),IF($AE22=2014,INDEX(Semaines!$N$2:$N$523,MATCH(Tableau!IS22&amp;Tableau!IT22,Semaines!$K$2:$K$523&amp;Semaines!$L$2:$L$523,0)),IF($AE22=2015,INDEX(Semaines!$O$2:$O$523,MATCH(Tableau!IS22&amp;Tableau!IT22,Semaines!$K$2:$K$523&amp;Semaines!$L$2:$L$523,0)),IF($AE22=2016,INDEX(Semaines!$P$2:$P$523,MATCH(Tableau!IS22&amp;Tableau!IT22,Semaines!$K$2:$K$523&amp;Semaines!$L$2:$L$523,0)),IF($AE22=2017,INDEX(Semaines!$Q$2:$Q$523,MATCH(Tableau!IS22&amp;Tableau!IT22,Semaines!$K$2:$K$523&amp;Semaines!$L$2:$L$523,0)),IF($AE22=2018,INDEX(Semaines!$R$2:$R$523,MATCH(Tableau!IS22&amp;Tableau!IT22,Semaines!$K$2:$K$523&amp;Semaines!$L$2:$L$523,0)),IF($AE22=2019,INDEX(Semaines!$S$2:$S$523,MATCH(Tableau!IS22&amp;Tableau!IT22,Semaines!$K$2:$K$523&amp;Semaines!$L$2:$L$523,0)),IF($AE22=2020,INDEX(Semaines!$T$2:$T$523,MATCH(Tableau!IS22&amp;Tableau!IT22,Semaines!$K$2:$K$523&amp;Semaines!$L$2:$L$523,0)),IF($AE22=2021,INDEX(Semaines!$U$2:$U$523,MATCH(Tableau!IS22&amp;Tableau!IT22,Semaines!$K$2:$K$523&amp;Semaines!$L$2:$L$523,0)),IF($AE22=2022,INDEX(Semaines!$V$2:$V$523,MATCH(Tableau!IS22&amp;Tableau!IT22,Semaines!$K$2:$K$523&amp;Semaines!$L$2:$L$523,0)))))))))))))</f>
        <v/>
      </c>
      <c r="IV22" s="120" t="str">
        <f>IF(Tableau!$AE22="","",IF(Tableau!IT22="","",Tableau!$AE22))</f>
        <v/>
      </c>
      <c r="IW22" s="99"/>
      <c r="IX22" s="99"/>
      <c r="IY22" s="99"/>
      <c r="IZ22" s="99"/>
      <c r="JA22" s="118" t="str">
        <f t="shared" si="229"/>
        <v/>
      </c>
      <c r="JB22" s="119" t="str">
        <f t="shared" si="82"/>
        <v/>
      </c>
      <c r="JC22" s="121" t="str">
        <f t="array" ref="JC22">IF(OR(Tableau!JA22="",Tableau!JB22=""),"",IF($AE22=2013,INDEX(Semaines!$M$2:$M$523,MATCH(Tableau!JA22&amp;Tableau!JB22,Semaines!$K$2:$K$523&amp;Semaines!$L$2:$L$523,0)),IF($AE22=2014,INDEX(Semaines!$N$2:$N$523,MATCH(Tableau!JA22&amp;Tableau!JB22,Semaines!$K$2:$K$523&amp;Semaines!$L$2:$L$523,0)),IF($AE22=2015,INDEX(Semaines!$O$2:$O$523,MATCH(Tableau!JA22&amp;Tableau!JB22,Semaines!$K$2:$K$523&amp;Semaines!$L$2:$L$523,0)),IF($AE22=2016,INDEX(Semaines!$P$2:$P$523,MATCH(Tableau!JA22&amp;Tableau!JB22,Semaines!$K$2:$K$523&amp;Semaines!$L$2:$L$523,0)),IF($AE22=2017,INDEX(Semaines!$Q$2:$Q$523,MATCH(Tableau!JA22&amp;Tableau!JB22,Semaines!$K$2:$K$523&amp;Semaines!$L$2:$L$523,0)),IF($AE22=2018,INDEX(Semaines!$R$2:$R$523,MATCH(Tableau!JA22&amp;Tableau!JB22,Semaines!$K$2:$K$523&amp;Semaines!$L$2:$L$523,0)),IF($AE22=2019,INDEX(Semaines!$S$2:$S$523,MATCH(Tableau!JA22&amp;Tableau!JB22,Semaines!$K$2:$K$523&amp;Semaines!$L$2:$L$523,0)),IF($AE22=2020,INDEX(Semaines!$T$2:$T$523,MATCH(Tableau!JA22&amp;Tableau!JB22,Semaines!$K$2:$K$523&amp;Semaines!$L$2:$L$523,0)),IF($AE22=2021,INDEX(Semaines!$U$2:$U$523,MATCH(Tableau!JA22&amp;Tableau!JB22,Semaines!$K$2:$K$523&amp;Semaines!$L$2:$L$523,0)),IF($AE22=2022,INDEX(Semaines!$V$2:$V$523,MATCH(Tableau!JA22&amp;Tableau!JB22,Semaines!$K$2:$K$523&amp;Semaines!$L$2:$L$523,0)))))))))))))</f>
        <v/>
      </c>
      <c r="JD22" s="120" t="str">
        <f>IF(Tableau!$AE22="","",IF(Tableau!JB22="","",Tableau!$AE22))</f>
        <v/>
      </c>
      <c r="JE22" s="112"/>
      <c r="JF22" s="114"/>
      <c r="JG22" s="114"/>
      <c r="JH22" s="107"/>
      <c r="JJ22" s="118" t="str">
        <f t="shared" si="230"/>
        <v/>
      </c>
      <c r="JK22" s="119" t="str">
        <f t="shared" si="84"/>
        <v/>
      </c>
      <c r="JL22" s="121" t="str">
        <f t="array" ref="JL22">IF(OR(Tableau!JJ22="",Tableau!JK22=""),"",IF($AE22=2013,INDEX(Semaines!$M$2:$M$523,MATCH(Tableau!JJ22&amp;Tableau!JK22,Semaines!$K$2:$K$523&amp;Semaines!$L$2:$L$523,0)),IF($AE22=2014,INDEX(Semaines!$N$2:$N$523,MATCH(Tableau!JJ22&amp;Tableau!JK22,Semaines!$K$2:$K$523&amp;Semaines!$L$2:$L$523,0)),IF($AE22=2015,INDEX(Semaines!$O$2:$O$523,MATCH(Tableau!JJ22&amp;Tableau!JK22,Semaines!$K$2:$K$523&amp;Semaines!$L$2:$L$523,0)),IF($AE22=2016,INDEX(Semaines!$P$2:$P$523,MATCH(Tableau!JJ22&amp;Tableau!JK22,Semaines!$K$2:$K$523&amp;Semaines!$L$2:$L$523,0)),IF($AE22=2017,INDEX(Semaines!$Q$2:$Q$523,MATCH(Tableau!JJ22&amp;Tableau!JK22,Semaines!$K$2:$K$523&amp;Semaines!$L$2:$L$523,0)),IF($AE22=2018,INDEX(Semaines!$R$2:$R$523,MATCH(Tableau!JJ22&amp;Tableau!JK22,Semaines!$K$2:$K$523&amp;Semaines!$L$2:$L$523,0)),IF($AE22=2019,INDEX(Semaines!$S$2:$S$523,MATCH(Tableau!JJ22&amp;Tableau!JK22,Semaines!$K$2:$K$523&amp;Semaines!$L$2:$L$523,0)),IF($AE22=2020,INDEX(Semaines!$T$2:$T$523,MATCH(Tableau!JJ22&amp;Tableau!JK22,Semaines!$K$2:$K$523&amp;Semaines!$L$2:$L$523,0)),IF($AE22=2021,INDEX(Semaines!$U$2:$U$523,MATCH(Tableau!JJ22&amp;Tableau!JK22,Semaines!$K$2:$K$523&amp;Semaines!$L$2:$L$523,0)),IF($AE22=2022,INDEX(Semaines!$V$2:$V$523,MATCH(Tableau!JJ22&amp;Tableau!JK22,Semaines!$K$2:$K$523&amp;Semaines!$L$2:$L$523,0)))))))))))))</f>
        <v/>
      </c>
      <c r="JM22" s="120" t="str">
        <f>IF(Tableau!$AE22="","",IF(Tableau!JK22="","",Tableau!$AE22))</f>
        <v/>
      </c>
      <c r="JN22" s="118" t="str">
        <f t="shared" si="231"/>
        <v/>
      </c>
      <c r="JO22" s="119" t="str">
        <f t="shared" si="86"/>
        <v/>
      </c>
      <c r="JP22" s="121" t="str">
        <f t="array" ref="JP22">IF(OR(Tableau!JN22="",Tableau!JO22=""),"",IF($AE22=2013,INDEX(Semaines!$M$2:$M$523,MATCH(Tableau!JN22&amp;Tableau!JO22,Semaines!$K$2:$K$523&amp;Semaines!$L$2:$L$523,0)),IF($AE22=2014,INDEX(Semaines!$N$2:$N$523,MATCH(Tableau!JN22&amp;Tableau!JO22,Semaines!$K$2:$K$523&amp;Semaines!$L$2:$L$523,0)),IF($AE22=2015,INDEX(Semaines!$O$2:$O$523,MATCH(Tableau!JN22&amp;Tableau!JO22,Semaines!$K$2:$K$523&amp;Semaines!$L$2:$L$523,0)),IF($AE22=2016,INDEX(Semaines!$P$2:$P$523,MATCH(Tableau!JN22&amp;Tableau!JO22,Semaines!$K$2:$K$523&amp;Semaines!$L$2:$L$523,0)),IF($AE22=2017,INDEX(Semaines!$Q$2:$Q$523,MATCH(Tableau!JN22&amp;Tableau!JO22,Semaines!$K$2:$K$523&amp;Semaines!$L$2:$L$523,0)),IF($AE22=2018,INDEX(Semaines!$R$2:$R$523,MATCH(Tableau!JN22&amp;Tableau!JO22,Semaines!$K$2:$K$523&amp;Semaines!$L$2:$L$523,0)),IF($AE22=2019,INDEX(Semaines!$S$2:$S$523,MATCH(Tableau!JN22&amp;Tableau!JO22,Semaines!$K$2:$K$523&amp;Semaines!$L$2:$L$523,0)),IF($AE22=2020,INDEX(Semaines!$T$2:$T$523,MATCH(Tableau!JN22&amp;Tableau!JO22,Semaines!$K$2:$K$523&amp;Semaines!$L$2:$L$523,0)),IF($AE22=2021,INDEX(Semaines!$U$2:$U$523,MATCH(Tableau!JN22&amp;Tableau!JO22,Semaines!$K$2:$K$523&amp;Semaines!$L$2:$L$523,0)),IF($AE22=2022,INDEX(Semaines!$V$2:$V$523,MATCH(Tableau!JN22&amp;Tableau!JO22,Semaines!$K$2:$K$523&amp;Semaines!$L$2:$L$523,0)))))))))))))</f>
        <v/>
      </c>
      <c r="JQ22" s="120" t="str">
        <f>IF(Tableau!$AE22="","",IF(Tableau!JO22="","",Tableau!$AE22))</f>
        <v/>
      </c>
      <c r="JR22" s="128" t="str">
        <f>IF(Import!BC12=0,"",Import!BC12)</f>
        <v/>
      </c>
      <c r="JS22" s="118" t="str">
        <f t="shared" si="232"/>
        <v/>
      </c>
      <c r="JT22" s="119" t="str">
        <f t="shared" si="233"/>
        <v/>
      </c>
      <c r="JU22" s="121" t="str">
        <f t="array" ref="JU22">IF(JR22="",JS22,IF($AE22="","",IF($AE22=2013,INDEX(Semaines!$M$2:$M$523,MATCH(JS22&amp;JT22,Semaines!$K$2:$K$523&amp;Semaines!$L$2:$L$523,0)),IF($AE22=2014,INDEX(Semaines!$N$2:$N$523,MATCH(JS22&amp;JT22,Semaines!$K$2:$K$523&amp;Semaines!$L$2:$L$523,0)),IF($AE22=2015,INDEX(Semaines!$O$2:$O$523,MATCH(JS22&amp;JT22,Semaines!$K$2:$K$523&amp;Semaines!$L$2:$L$523,0)),IF($AE22=2016,INDEX(Semaines!$P$2:$P$523,MATCH(JS22&amp;JT22,Semaines!$K$2:$K$523&amp;Semaines!$L$2:$L$523,0)),IF($AE22=2017,INDEX(Semaines!$Q$2:$Q$523,MATCH(JS22&amp;JT22,Semaines!$K$2:$K$523&amp;Semaines!$L$2:$L$523,0)),IF($AE22=2018,INDEX(Semaines!$R$2:$R$523,MATCH(JS22&amp;JT22,Semaines!$K$2:$K$523&amp;Semaines!$L$2:$L$523,0)),IF($AE22=2019,INDEX(Semaines!$S$2:$S$523,MATCH(JS22&amp;JT22,Semaines!$K$2:$K$523&amp;Semaines!$L$2:$L$523,0)),IF($AE22=2020,INDEX(Semaines!$T$2:$T$523,MATCH(JS22&amp;JT22,Semaines!$K$2:$K$523&amp;Semaines!$L$2:$L$523,0)),IF($AE22=2021,INDEX(Semaines!$U$2:$U$523,MATCH(JS22&amp;JT22,Semaines!$K$2:$K$523&amp;Semaines!$L$2:$L$523,0)),IF($AE22=2022,INDEX(Semaines!$V$2:$V$523,MATCH(JS22&amp;JT22,Semaines!$K$2:$K$523&amp;Semaines!$L$2:$L$523,0))))))))))))))</f>
        <v/>
      </c>
      <c r="JV22" s="119" t="str">
        <f t="shared" si="132"/>
        <v/>
      </c>
    </row>
    <row r="23" spans="1:282" x14ac:dyDescent="0.3">
      <c r="A23" s="61" t="str">
        <f>IF(Import!A13=0,"",Import!A13)</f>
        <v>12</v>
      </c>
      <c r="B23" s="38" t="str">
        <f>IF(Import!D13=0,"",Import!D13)</f>
        <v>12</v>
      </c>
      <c r="C23" s="38" t="str">
        <f>IF(Import!E13=0,"",Import!E13)</f>
        <v/>
      </c>
      <c r="D23" s="44" t="str">
        <f t="shared" si="0"/>
        <v/>
      </c>
      <c r="E23" s="38" t="str">
        <f>IF(Import!I13=0,"",Import!I13)</f>
        <v/>
      </c>
      <c r="F23" s="38" t="str">
        <f>IF(Import!J13="","",Import!J13)</f>
        <v/>
      </c>
      <c r="G23" s="38" t="str">
        <f>IF(Import!K13="","",Import!K13)</f>
        <v/>
      </c>
      <c r="H23" s="45" t="str">
        <f>IF(Import!L13=0,"",Import!L13)</f>
        <v>17</v>
      </c>
      <c r="I23" s="38" t="str">
        <f>IF(Import!N13=0,"",Import!N13)</f>
        <v/>
      </c>
      <c r="J23" s="37"/>
      <c r="K23" s="46">
        <f>IF(Import!O13=0,"",Import!O13)</f>
        <v>42928</v>
      </c>
      <c r="L23" s="46" t="str">
        <f>IF(Import!P13=0,"",Import!P13)</f>
        <v/>
      </c>
      <c r="M23" s="60" t="str">
        <f>IF(L23&lt;&gt;"","Annulé",IF(Import!R13=0,"",Import!R13))</f>
        <v/>
      </c>
      <c r="N23" s="60">
        <f>IF(L23&lt;&gt;"","Annulé",IF(Import!S13=0,"",Import!S13))</f>
        <v>100000</v>
      </c>
      <c r="O23" s="60" t="str">
        <f>IF(N23="Annulé","Annulé",IF(Import!T13=0,"",Import!T13))</f>
        <v/>
      </c>
      <c r="P23" s="46">
        <f>IF(Import!U13=0,IF($L23&lt;&gt;"","Annulé",IF($K23="","","En attente")),Import!U13)</f>
        <v>42975</v>
      </c>
      <c r="Q23" s="46">
        <f>IF(Import!V13=0,IF($L23&lt;&gt;"","Annulé",IF($K23="","","En attente")),Import!V13)</f>
        <v>43011</v>
      </c>
      <c r="R23" s="46">
        <f>IF(Import!W13=0,IF($L23&lt;&gt;"","Annulé",IF($K23="","","En attente")),Import!W13)</f>
        <v>43054</v>
      </c>
      <c r="S23" s="46">
        <f>IF(Import!X13=0,IF($L23&lt;&gt;"","Annulé",IF($K23="","","En attente")),Import!X13)</f>
        <v>43110</v>
      </c>
      <c r="T23" s="46">
        <f>IF(Import!Y13=0,IF($L23&lt;&gt;"","Annulé",IF($K23="","","En attente")),Import!Y13)</f>
        <v>43054</v>
      </c>
      <c r="U23" s="46">
        <f>IF(Import!Z13=0,IF($L23&lt;&gt;"","Annulé",IF($K23="","","En attente")),Import!Z13)</f>
        <v>43161</v>
      </c>
      <c r="V23" s="130" t="str">
        <f>IF(Tableau!V23="","",Tableau!V23)</f>
        <v/>
      </c>
      <c r="W23" s="46">
        <f>IF($L23&lt;&gt;"","Annulé",IF(Import!AA13=0,IF(K23="","","Pas ouvert"),Import!AA13))</f>
        <v>43208</v>
      </c>
      <c r="X23" s="46">
        <f>IF($L23&lt;&gt;"","Annulé",IF(Import!AB13=0,IF($W23&lt;&gt;"",IF(W23="Pas ouvert","Pas ouvert","En cours"),""),Import!AB13))</f>
        <v>43535</v>
      </c>
      <c r="Y23" s="60">
        <f>IF($L23&lt;&gt;"","Annulé",IF(Import!AC13=0,"",Import!AC13))</f>
        <v>57374</v>
      </c>
      <c r="Z23" s="60">
        <f>IF($L23&lt;&gt;"","Annulé",IF(Import!AD13=0,"",Import!AD13))</f>
        <v>19312.919999999998</v>
      </c>
      <c r="AA23" s="65">
        <f t="shared" si="90"/>
        <v>16</v>
      </c>
      <c r="AB23" s="129">
        <f>Tableau!AB23</f>
        <v>2018</v>
      </c>
      <c r="AC23" s="62"/>
      <c r="AD23" s="86">
        <f t="shared" si="121"/>
        <v>16</v>
      </c>
      <c r="AE23" s="85">
        <f t="shared" si="122"/>
        <v>2018</v>
      </c>
      <c r="AF23" s="116">
        <f>IF(Import!AE13=0,"",Import!AE13)</f>
        <v>43208</v>
      </c>
      <c r="AG23" s="114"/>
      <c r="AH23" s="107"/>
      <c r="AJ23" s="118">
        <f t="shared" si="185"/>
        <v>17</v>
      </c>
      <c r="AK23" s="119">
        <f t="shared" si="186"/>
        <v>2018</v>
      </c>
      <c r="AL23" s="121" t="str">
        <f>IF(OR(Tableau!AL23="",Tableau!AM23=""),"",IF($AE23=2013,INDEX(Semaines!$M$2:$M$523,MATCH(Tableau!AL23&amp;Tableau!AM23,Semaines!$K$2:$K$523&amp;Semaines!$L$2:$L$523,0)),IF($AE23=2014,INDEX(Semaines!$N$2:$N$523,MATCH(Tableau!AL23&amp;Tableau!AM23,Semaines!$K$2:$K$523&amp;Semaines!$L$2:$L$523,0)),IF($AE23=2015,INDEX(Semaines!$O$2:$O$523,MATCH(Tableau!AL23&amp;Tableau!AM23,Semaines!$K$2:$K$523&amp;Semaines!$L$2:$L$523,0)),IF($AE23=2016,INDEX(Semaines!$P$2:$P$523,MATCH(Tableau!AL23&amp;Tableau!AM23,Semaines!$K$2:$K$523&amp;Semaines!$L$2:$L$523,0)),IF($AE23=2017,INDEX(Semaines!$Q$2:$Q$523,MATCH(Tableau!AL23&amp;Tableau!AM23,Semaines!$K$2:$K$523&amp;Semaines!$L$2:$L$523,0)),IF($AE23=2018,INDEX(Semaines!$R$2:$R$523,MATCH(Tableau!AL23&amp;Tableau!AM23,Semaines!$K$2:$K$523&amp;Semaines!$L$2:$L$523,0)),IF($AE23=2019,INDEX(Semaines!$S$2:$S$523,MATCH(Tableau!AL23&amp;Tableau!AM23,Semaines!$K$2:$K$523&amp;Semaines!$L$2:$L$523,0)),IF($AE23=2020,INDEX(Semaines!$T$2:$T$523,MATCH(Tableau!AL23&amp;Tableau!AM23,Semaines!$K$2:$K$523&amp;Semaines!$L$2:$L$523,0)),IF($AE23=2021,INDEX(Semaines!$U$2:$U$523,MATCH(Tableau!AL23&amp;Tableau!AM23,Semaines!$K$2:$K$523&amp;Semaines!$L$2:$L$523,0)),IF($AE23=2022,INDEX(Semaines!$V$2:$V$523,MATCH(Tableau!AL23&amp;Tableau!AM23,Semaines!$K$2:$K$523&amp;Semaines!$L$2:$L$523,0)))))))))))))</f>
        <v/>
      </c>
      <c r="AM23" s="120" t="str">
        <f>IF(Tableau!$AE23="","",IF(Tableau!AM23="","",Tableau!$AE23))</f>
        <v/>
      </c>
      <c r="AN23" s="128">
        <f>IF(Import!AI13=0,"",Import!AI13)</f>
        <v>43208</v>
      </c>
      <c r="AO23" s="118">
        <f t="shared" si="187"/>
        <v>16</v>
      </c>
      <c r="AP23" s="119">
        <f t="shared" si="188"/>
        <v>2018</v>
      </c>
      <c r="AQ23" s="121" t="str">
        <f>IF(Tableau!AQ23="","",Tableau!AQ23)</f>
        <v/>
      </c>
      <c r="AR23" s="120" t="str">
        <f>IF(Tableau!AR23="","",Tableau!AR23)</f>
        <v/>
      </c>
      <c r="AS23" s="112"/>
      <c r="AT23" s="107"/>
      <c r="AU23" s="99"/>
      <c r="AV23" s="99"/>
      <c r="AW23" s="118">
        <f t="shared" si="189"/>
        <v>18</v>
      </c>
      <c r="AX23" s="119">
        <f t="shared" si="123"/>
        <v>2018</v>
      </c>
      <c r="AY23" s="121" t="str">
        <f t="array" ref="AY23">IF(OR(Tableau!AY23="",Tableau!AZ23=""),"",IF($AE23=2013,INDEX(Semaines!$M$2:$M$523,MATCH(Tableau!AY23&amp;Tableau!AZ23,Semaines!$K$2:$K$523&amp;Semaines!$L$2:$L$523,0)),IF($AE23=2014,INDEX(Semaines!$N$2:$N$523,MATCH(Tableau!AY23&amp;Tableau!AZ23,Semaines!$K$2:$K$523&amp;Semaines!$L$2:$L$523,0)),IF($AE23=2015,INDEX(Semaines!$O$2:$O$523,MATCH(Tableau!AY23&amp;Tableau!AZ23,Semaines!$K$2:$K$523&amp;Semaines!$L$2:$L$523,0)),IF($AE23=2016,INDEX(Semaines!$P$2:$P$523,MATCH(Tableau!AY23&amp;Tableau!AZ23,Semaines!$K$2:$K$523&amp;Semaines!$L$2:$L$523,0)),IF($AE23=2017,INDEX(Semaines!$Q$2:$Q$523,MATCH(Tableau!AY23&amp;Tableau!AZ23,Semaines!$K$2:$K$523&amp;Semaines!$L$2:$L$523,0)),IF($AE23=2018,INDEX(Semaines!$R$2:$R$523,MATCH(Tableau!AY23&amp;Tableau!AZ23,Semaines!$K$2:$K$523&amp;Semaines!$L$2:$L$523,0)),IF($AE23=2019,INDEX(Semaines!$S$2:$S$523,MATCH(Tableau!AY23&amp;Tableau!AZ23,Semaines!$K$2:$K$523&amp;Semaines!$L$2:$L$523,0)),IF($AE23=2020,INDEX(Semaines!$T$2:$T$523,MATCH(Tableau!AY23&amp;Tableau!AZ23,Semaines!$K$2:$K$523&amp;Semaines!$L$2:$L$523,0)),IF($AE23=2021,INDEX(Semaines!$U$2:$U$523,MATCH(Tableau!AY23&amp;Tableau!AZ23,Semaines!$K$2:$K$523&amp;Semaines!$L$2:$L$523,0)),IF($AE23=2022,INDEX(Semaines!$V$2:$V$523,MATCH(Tableau!AY23&amp;Tableau!AZ23,Semaines!$K$2:$K$523&amp;Semaines!$L$2:$L$523,0)))))))))))))</f>
        <v/>
      </c>
      <c r="AZ23" s="120" t="str">
        <f>IF(Tableau!$AE23="","",IF(Tableau!AZ23="","",Tableau!$AE23))</f>
        <v/>
      </c>
      <c r="BA23" s="118">
        <f t="shared" si="234"/>
        <v>20</v>
      </c>
      <c r="BB23" s="119">
        <f t="shared" si="125"/>
        <v>2018</v>
      </c>
      <c r="BC23" s="121" t="str">
        <f t="array" ref="BC23">IF(OR(Tableau!BC23="",Tableau!BD23=""),"",IF($AE23=2013,INDEX(Semaines!$M$2:$M$523,MATCH(Tableau!BC23&amp;Tableau!BD23,Semaines!$K$2:$K$523&amp;Semaines!$L$2:$L$523,0)),IF($AE23=2014,INDEX(Semaines!$N$2:$N$523,MATCH(Tableau!BC23&amp;Tableau!BD23,Semaines!$K$2:$K$523&amp;Semaines!$L$2:$L$523,0)),IF($AE23=2015,INDEX(Semaines!$O$2:$O$523,MATCH(Tableau!BC23&amp;Tableau!BD23,Semaines!$K$2:$K$523&amp;Semaines!$L$2:$L$523,0)),IF($AE23=2016,INDEX(Semaines!$P$2:$P$523,MATCH(Tableau!BC23&amp;Tableau!BD23,Semaines!$K$2:$K$523&amp;Semaines!$L$2:$L$523,0)),IF($AE23=2017,INDEX(Semaines!$Q$2:$Q$523,MATCH(Tableau!BC23&amp;Tableau!BD23,Semaines!$K$2:$K$523&amp;Semaines!$L$2:$L$523,0)),IF($AE23=2018,INDEX(Semaines!$R$2:$R$523,MATCH(Tableau!BC23&amp;Tableau!BD23,Semaines!$K$2:$K$523&amp;Semaines!$L$2:$L$523,0)),IF($AE23=2019,INDEX(Semaines!$S$2:$S$523,MATCH(Tableau!BC23&amp;Tableau!BD23,Semaines!$K$2:$K$523&amp;Semaines!$L$2:$L$523,0)),IF($AE23=2020,INDEX(Semaines!$T$2:$T$523,MATCH(Tableau!BC23&amp;Tableau!BD23,Semaines!$K$2:$K$523&amp;Semaines!$L$2:$L$523,0)),IF($AE23=2021,INDEX(Semaines!$U$2:$U$523,MATCH(Tableau!BC23&amp;Tableau!BD23,Semaines!$K$2:$K$523&amp;Semaines!$L$2:$L$523,0)),IF($AE23=2022,INDEX(Semaines!$V$2:$V$523,MATCH(Tableau!BC23&amp;Tableau!BD23,Semaines!$K$2:$K$523&amp;Semaines!$L$2:$L$523,0)))))))))))))</f>
        <v/>
      </c>
      <c r="BD23" s="120" t="str">
        <f>IF(Tableau!$AE23="","",IF(Tableau!BD23="","",Tableau!$AE23))</f>
        <v/>
      </c>
      <c r="BE23" s="118">
        <f t="shared" si="235"/>
        <v>22</v>
      </c>
      <c r="BF23" s="119">
        <f t="shared" si="127"/>
        <v>2018</v>
      </c>
      <c r="BG23" s="121" t="str">
        <f t="array" ref="BG23">IF(OR(Tableau!BG23="",Tableau!BH23=""),"",IF($AE23=2013,INDEX(Semaines!$M$2:$M$523,MATCH(Tableau!BG23&amp;Tableau!BH23,Semaines!$K$2:$K$523&amp;Semaines!$L$2:$L$523,0)),IF($AE23=2014,INDEX(Semaines!$N$2:$N$523,MATCH(Tableau!BG23&amp;Tableau!BH23,Semaines!$K$2:$K$523&amp;Semaines!$L$2:$L$523,0)),IF($AE23=2015,INDEX(Semaines!$O$2:$O$523,MATCH(Tableau!BG23&amp;Tableau!BH23,Semaines!$K$2:$K$523&amp;Semaines!$L$2:$L$523,0)),IF($AE23=2016,INDEX(Semaines!$P$2:$P$523,MATCH(Tableau!BG23&amp;Tableau!BH23,Semaines!$K$2:$K$523&amp;Semaines!$L$2:$L$523,0)),IF($AE23=2017,INDEX(Semaines!$Q$2:$Q$523,MATCH(Tableau!BG23&amp;Tableau!BH23,Semaines!$K$2:$K$523&amp;Semaines!$L$2:$L$523,0)),IF($AE23=2018,INDEX(Semaines!$R$2:$R$523,MATCH(Tableau!BG23&amp;Tableau!BH23,Semaines!$K$2:$K$523&amp;Semaines!$L$2:$L$523,0)),IF($AE23=2019,INDEX(Semaines!$S$2:$S$523,MATCH(Tableau!BG23&amp;Tableau!BH23,Semaines!$K$2:$K$523&amp;Semaines!$L$2:$L$523,0)),IF($AE23=2020,INDEX(Semaines!$T$2:$T$523,MATCH(Tableau!BG23&amp;Tableau!BH23,Semaines!$K$2:$K$523&amp;Semaines!$L$2:$L$523,0)),IF($AE23=2021,INDEX(Semaines!$U$2:$U$523,MATCH(Tableau!BG23&amp;Tableau!BH23,Semaines!$K$2:$K$523&amp;Semaines!$L$2:$L$523,0)),IF($AE23=2022,INDEX(Semaines!$V$2:$V$523,MATCH(Tableau!BG23&amp;Tableau!BH23,Semaines!$K$2:$K$523&amp;Semaines!$L$2:$L$523,0)))))))))))))</f>
        <v/>
      </c>
      <c r="BH23" s="120" t="str">
        <f>IF(Tableau!$AE23="","",IF(Tableau!BH23="","",Tableau!$AE23))</f>
        <v/>
      </c>
      <c r="BI23" s="130">
        <f>IF(Import!AM13=0,"",Import!AM13)</f>
        <v>43297</v>
      </c>
      <c r="BJ23" s="118">
        <f t="shared" si="236"/>
        <v>29</v>
      </c>
      <c r="BK23" s="119">
        <f t="shared" si="237"/>
        <v>2018</v>
      </c>
      <c r="BL23" s="121" t="str">
        <f>IF(Tableau!BL23="","",Tableau!BL23)</f>
        <v/>
      </c>
      <c r="BM23" s="120" t="str">
        <f>IF(Tableau!BM23="","",Tableau!BM23)</f>
        <v/>
      </c>
      <c r="BN23" s="118">
        <f t="shared" si="238"/>
        <v>23</v>
      </c>
      <c r="BO23" s="119">
        <f t="shared" si="131"/>
        <v>2018</v>
      </c>
      <c r="BP23" s="121" t="str">
        <f t="array" ref="BP23">IF(OR(Tableau!BP23="",Tableau!BQ23=""),"",IF($AE23=2013,INDEX(Semaines!$M$2:$M$523,MATCH(Tableau!BP23&amp;Tableau!BQ23,Semaines!$K$2:$K$523&amp;Semaines!$L$2:$L$523,0)),IF($AE23=2014,INDEX(Semaines!$N$2:$N$523,MATCH(Tableau!BP23&amp;Tableau!BQ23,Semaines!$K$2:$K$523&amp;Semaines!$L$2:$L$523,0)),IF($AE23=2015,INDEX(Semaines!$O$2:$O$523,MATCH(Tableau!BP23&amp;Tableau!BQ23,Semaines!$K$2:$K$523&amp;Semaines!$L$2:$L$523,0)),IF($AE23=2016,INDEX(Semaines!$P$2:$P$523,MATCH(Tableau!BP23&amp;Tableau!BQ23,Semaines!$K$2:$K$523&amp;Semaines!$L$2:$L$523,0)),IF($AE23=2017,INDEX(Semaines!$Q$2:$Q$523,MATCH(Tableau!BP23&amp;Tableau!BQ23,Semaines!$K$2:$K$523&amp;Semaines!$L$2:$L$523,0)),IF($AE23=2018,INDEX(Semaines!$R$2:$R$523,MATCH(Tableau!BP23&amp;Tableau!BQ23,Semaines!$K$2:$K$523&amp;Semaines!$L$2:$L$523,0)),IF($AE23=2019,INDEX(Semaines!$S$2:$S$523,MATCH(Tableau!BP23&amp;Tableau!BQ23,Semaines!$K$2:$K$523&amp;Semaines!$L$2:$L$523,0)),IF($AE23=2020,INDEX(Semaines!$T$2:$T$523,MATCH(Tableau!BP23&amp;Tableau!BQ23,Semaines!$K$2:$K$523&amp;Semaines!$L$2:$L$523,0)),IF($AE23=2021,INDEX(Semaines!$U$2:$U$523,MATCH(Tableau!BP23&amp;Tableau!BQ23,Semaines!$K$2:$K$523&amp;Semaines!$L$2:$L$523,0)),IF($AE23=2022,INDEX(Semaines!$V$2:$V$523,MATCH(Tableau!BP23&amp;Tableau!BQ23,Semaines!$K$2:$K$523&amp;Semaines!$L$2:$L$523,0)))))))))))))</f>
        <v/>
      </c>
      <c r="BQ23" s="120" t="str">
        <f>IF(Tableau!$AE23="","",IF(Tableau!BQ23="","",Tableau!$AE23))</f>
        <v/>
      </c>
      <c r="BS23" s="118">
        <f t="shared" si="190"/>
        <v>25</v>
      </c>
      <c r="BT23" s="119">
        <f t="shared" si="95"/>
        <v>2018</v>
      </c>
      <c r="BU23" s="121" t="str">
        <f t="array" ref="BU23">IF(OR(Tableau!BU23="",Tableau!BV23=""),"",IF($AE23=2013,INDEX(Semaines!$M$2:$M$523,MATCH(Tableau!BU23&amp;Tableau!BV23,Semaines!$K$2:$K$523&amp;Semaines!$L$2:$L$523,0)),IF($AE23=2014,INDEX(Semaines!$N$2:$N$523,MATCH(Tableau!BU23&amp;Tableau!BV23,Semaines!$K$2:$K$523&amp;Semaines!$L$2:$L$523,0)),IF($AE23=2015,INDEX(Semaines!$O$2:$O$523,MATCH(Tableau!BU23&amp;Tableau!BV23,Semaines!$K$2:$K$523&amp;Semaines!$L$2:$L$523,0)),IF($AE23=2016,INDEX(Semaines!$P$2:$P$523,MATCH(Tableau!BU23&amp;Tableau!BV23,Semaines!$K$2:$K$523&amp;Semaines!$L$2:$L$523,0)),IF($AE23=2017,INDEX(Semaines!$Q$2:$Q$523,MATCH(Tableau!BU23&amp;Tableau!BV23,Semaines!$K$2:$K$523&amp;Semaines!$L$2:$L$523,0)),IF($AE23=2018,INDEX(Semaines!$R$2:$R$523,MATCH(Tableau!BU23&amp;Tableau!BV23,Semaines!$K$2:$K$523&amp;Semaines!$L$2:$L$523,0)),IF($AE23=2019,INDEX(Semaines!$S$2:$S$523,MATCH(Tableau!BU23&amp;Tableau!BV23,Semaines!$K$2:$K$523&amp;Semaines!$L$2:$L$523,0)),IF($AE23=2020,INDEX(Semaines!$T$2:$T$523,MATCH(Tableau!BU23&amp;Tableau!BV23,Semaines!$K$2:$K$523&amp;Semaines!$L$2:$L$523,0)),IF($AE23=2021,INDEX(Semaines!$U$2:$U$523,MATCH(Tableau!BU23&amp;Tableau!BV23,Semaines!$K$2:$K$523&amp;Semaines!$L$2:$L$523,0)),IF($AE23=2022,INDEX(Semaines!$V$2:$V$523,MATCH(Tableau!BU23&amp;Tableau!BV23,Semaines!$K$2:$K$523&amp;Semaines!$L$2:$L$523,0)))))))))))))</f>
        <v/>
      </c>
      <c r="BV23" s="120" t="str">
        <f>IF(Tableau!$AE23="","",IF(Tableau!BV23="","",Tableau!$AE23))</f>
        <v/>
      </c>
      <c r="BX23" s="118">
        <f t="shared" si="202"/>
        <v>27</v>
      </c>
      <c r="BY23" s="119">
        <f t="shared" si="96"/>
        <v>2018</v>
      </c>
      <c r="BZ23" s="121" t="str">
        <f t="array" ref="BZ23">IF(OR(Tableau!BZ23="",Tableau!CA23=""),"",IF($AE23=2013,INDEX(Semaines!$M$2:$M$523,MATCH(Tableau!BZ23&amp;Tableau!CA23,Semaines!$K$2:$K$523&amp;Semaines!$L$2:$L$523,0)),IF($AE23=2014,INDEX(Semaines!$N$2:$N$523,MATCH(Tableau!BZ23&amp;Tableau!CA23,Semaines!$K$2:$K$523&amp;Semaines!$L$2:$L$523,0)),IF($AE23=2015,INDEX(Semaines!$O$2:$O$523,MATCH(Tableau!BZ23&amp;Tableau!CA23,Semaines!$K$2:$K$523&amp;Semaines!$L$2:$L$523,0)),IF($AE23=2016,INDEX(Semaines!$P$2:$P$523,MATCH(Tableau!BZ23&amp;Tableau!CA23,Semaines!$K$2:$K$523&amp;Semaines!$L$2:$L$523,0)),IF($AE23=2017,INDEX(Semaines!$Q$2:$Q$523,MATCH(Tableau!BZ23&amp;Tableau!CA23,Semaines!$K$2:$K$523&amp;Semaines!$L$2:$L$523,0)),IF($AE23=2018,INDEX(Semaines!$R$2:$R$523,MATCH(Tableau!BZ23&amp;Tableau!CA23,Semaines!$K$2:$K$523&amp;Semaines!$L$2:$L$523,0)),IF($AE23=2019,INDEX(Semaines!$S$2:$S$523,MATCH(Tableau!BZ23&amp;Tableau!CA23,Semaines!$K$2:$K$523&amp;Semaines!$L$2:$L$523,0)),IF($AE23=2020,INDEX(Semaines!$T$2:$T$523,MATCH(Tableau!BZ23&amp;Tableau!CA23,Semaines!$K$2:$K$523&amp;Semaines!$L$2:$L$523,0)),IF($AE23=2021,INDEX(Semaines!$U$2:$U$523,MATCH(Tableau!BZ23&amp;Tableau!CA23,Semaines!$K$2:$K$523&amp;Semaines!$L$2:$L$523,0)),IF($AE23=2022,INDEX(Semaines!$V$2:$V$523,MATCH(Tableau!BZ23&amp;Tableau!CA23,Semaines!$K$2:$K$523&amp;Semaines!$L$2:$L$523,0)))))))))))))</f>
        <v/>
      </c>
      <c r="CA23" s="120" t="str">
        <f>IF(Tableau!$AE23="","",IF(Tableau!CA23="","",Tableau!$AE23))</f>
        <v/>
      </c>
      <c r="CB23" s="130">
        <f>IF(Import!AQ13=0,"",Import!AQ13)</f>
        <v>43364</v>
      </c>
      <c r="CC23" s="118">
        <f t="shared" si="191"/>
        <v>38</v>
      </c>
      <c r="CD23" s="119">
        <f t="shared" si="192"/>
        <v>2018</v>
      </c>
      <c r="CE23" s="121" t="str">
        <f>IF(Tableau!CE23="","",Tableau!CE23)</f>
        <v/>
      </c>
      <c r="CF23" s="120" t="str">
        <f>IF(Tableau!CF23="","",Tableau!CF23)</f>
        <v/>
      </c>
      <c r="CG23" s="118">
        <f t="shared" si="193"/>
        <v>28</v>
      </c>
      <c r="CH23" s="119">
        <f t="shared" si="97"/>
        <v>2018</v>
      </c>
      <c r="CI23" s="121" t="str">
        <f t="array" ref="CI23">IF(OR(Tableau!CI23="",Tableau!CJ23=""),"",IF($AE23=2013,INDEX(Semaines!$M$2:$M$523,MATCH(Tableau!CI23&amp;Tableau!CJ23,Semaines!$K$2:$K$523&amp;Semaines!$L$2:$L$523,0)),IF($AE23=2014,INDEX(Semaines!$N$2:$N$523,MATCH(Tableau!CI23&amp;Tableau!CJ23,Semaines!$K$2:$K$523&amp;Semaines!$L$2:$L$523,0)),IF($AE23=2015,INDEX(Semaines!$O$2:$O$523,MATCH(Tableau!CI23&amp;Tableau!CJ23,Semaines!$K$2:$K$523&amp;Semaines!$L$2:$L$523,0)),IF($AE23=2016,INDEX(Semaines!$P$2:$P$523,MATCH(Tableau!CI23&amp;Tableau!CJ23,Semaines!$K$2:$K$523&amp;Semaines!$L$2:$L$523,0)),IF($AE23=2017,INDEX(Semaines!$Q$2:$Q$523,MATCH(Tableau!CI23&amp;Tableau!CJ23,Semaines!$K$2:$K$523&amp;Semaines!$L$2:$L$523,0)),IF($AE23=2018,INDEX(Semaines!$R$2:$R$523,MATCH(Tableau!CI23&amp;Tableau!CJ23,Semaines!$K$2:$K$523&amp;Semaines!$L$2:$L$523,0)),IF($AE23=2019,INDEX(Semaines!$S$2:$S$523,MATCH(Tableau!CI23&amp;Tableau!CJ23,Semaines!$K$2:$K$523&amp;Semaines!$L$2:$L$523,0)),IF($AE23=2020,INDEX(Semaines!$T$2:$T$523,MATCH(Tableau!CI23&amp;Tableau!CJ23,Semaines!$K$2:$K$523&amp;Semaines!$L$2:$L$523,0)),IF($AE23=2021,INDEX(Semaines!$U$2:$U$523,MATCH(Tableau!CI23&amp;Tableau!CJ23,Semaines!$K$2:$K$523&amp;Semaines!$L$2:$L$523,0)),IF($AE23=2022,INDEX(Semaines!$V$2:$V$523,MATCH(Tableau!CI23&amp;Tableau!CJ23,Semaines!$K$2:$K$523&amp;Semaines!$L$2:$L$523,0)))))))))))))</f>
        <v/>
      </c>
      <c r="CJ23" s="120" t="str">
        <f>IF(Tableau!$AE23="","",IF(Tableau!CJ23="","",Tableau!$AE23))</f>
        <v/>
      </c>
      <c r="CL23" s="118">
        <f t="shared" si="194"/>
        <v>29</v>
      </c>
      <c r="CM23" s="119">
        <f t="shared" si="98"/>
        <v>2018</v>
      </c>
      <c r="CN23" s="121" t="str">
        <f t="array" ref="CN23">IF(OR(Tableau!CN23="",Tableau!CO23=""),"",IF($AE23=2013,INDEX(Semaines!$M$2:$M$523,MATCH(Tableau!CN23&amp;Tableau!CO23,Semaines!$K$2:$K$523&amp;Semaines!$L$2:$L$523,0)),IF($AE23=2014,INDEX(Semaines!$N$2:$N$523,MATCH(Tableau!CN23&amp;Tableau!CO23,Semaines!$K$2:$K$523&amp;Semaines!$L$2:$L$523,0)),IF($AE23=2015,INDEX(Semaines!$O$2:$O$523,MATCH(Tableau!CN23&amp;Tableau!CO23,Semaines!$K$2:$K$523&amp;Semaines!$L$2:$L$523,0)),IF($AE23=2016,INDEX(Semaines!$P$2:$P$523,MATCH(Tableau!CN23&amp;Tableau!CO23,Semaines!$K$2:$K$523&amp;Semaines!$L$2:$L$523,0)),IF($AE23=2017,INDEX(Semaines!$Q$2:$Q$523,MATCH(Tableau!CN23&amp;Tableau!CO23,Semaines!$K$2:$K$523&amp;Semaines!$L$2:$L$523,0)),IF($AE23=2018,INDEX(Semaines!$R$2:$R$523,MATCH(Tableau!CN23&amp;Tableau!CO23,Semaines!$K$2:$K$523&amp;Semaines!$L$2:$L$523,0)),IF($AE23=2019,INDEX(Semaines!$S$2:$S$523,MATCH(Tableau!CN23&amp;Tableau!CO23,Semaines!$K$2:$K$523&amp;Semaines!$L$2:$L$523,0)),IF($AE23=2020,INDEX(Semaines!$T$2:$T$523,MATCH(Tableau!CN23&amp;Tableau!CO23,Semaines!$K$2:$K$523&amp;Semaines!$L$2:$L$523,0)),IF($AE23=2021,INDEX(Semaines!$U$2:$U$523,MATCH(Tableau!CN23&amp;Tableau!CO23,Semaines!$K$2:$K$523&amp;Semaines!$L$2:$L$523,0)),IF($AE23=2022,INDEX(Semaines!$V$2:$V$523,MATCH(Tableau!CN23&amp;Tableau!CO23,Semaines!$K$2:$K$523&amp;Semaines!$L$2:$L$523,0)))))))))))))</f>
        <v/>
      </c>
      <c r="CO23" s="120" t="str">
        <f>IF(Tableau!$AE23="","",IF(Tableau!CO23="","",Tableau!$AE23))</f>
        <v/>
      </c>
      <c r="CP23" s="118">
        <f t="shared" si="203"/>
        <v>29</v>
      </c>
      <c r="CQ23" s="119">
        <f t="shared" si="99"/>
        <v>2018</v>
      </c>
      <c r="CR23" s="121" t="str">
        <f t="array" ref="CR23">IF(OR(Tableau!CR23="",Tableau!CS23=""),"",IF($AE23=2013,INDEX(Semaines!$M$2:$M$523,MATCH(Tableau!CR23&amp;Tableau!CS23,Semaines!$K$2:$K$523&amp;Semaines!$L$2:$L$523,0)),IF($AE23=2014,INDEX(Semaines!$N$2:$N$523,MATCH(Tableau!CR23&amp;Tableau!CS23,Semaines!$K$2:$K$523&amp;Semaines!$L$2:$L$523,0)),IF($AE23=2015,INDEX(Semaines!$O$2:$O$523,MATCH(Tableau!CR23&amp;Tableau!CS23,Semaines!$K$2:$K$523&amp;Semaines!$L$2:$L$523,0)),IF($AE23=2016,INDEX(Semaines!$P$2:$P$523,MATCH(Tableau!CR23&amp;Tableau!CS23,Semaines!$K$2:$K$523&amp;Semaines!$L$2:$L$523,0)),IF($AE23=2017,INDEX(Semaines!$Q$2:$Q$523,MATCH(Tableau!CR23&amp;Tableau!CS23,Semaines!$K$2:$K$523&amp;Semaines!$L$2:$L$523,0)),IF($AE23=2018,INDEX(Semaines!$R$2:$R$523,MATCH(Tableau!CR23&amp;Tableau!CS23,Semaines!$K$2:$K$523&amp;Semaines!$L$2:$L$523,0)),IF($AE23=2019,INDEX(Semaines!$S$2:$S$523,MATCH(Tableau!CR23&amp;Tableau!CS23,Semaines!$K$2:$K$523&amp;Semaines!$L$2:$L$523,0)),IF($AE23=2020,INDEX(Semaines!$T$2:$T$523,MATCH(Tableau!CR23&amp;Tableau!CS23,Semaines!$K$2:$K$523&amp;Semaines!$L$2:$L$523,0)),IF($AE23=2021,INDEX(Semaines!$U$2:$U$523,MATCH(Tableau!CR23&amp;Tableau!CS23,Semaines!$K$2:$K$523&amp;Semaines!$L$2:$L$523,0)),IF($AE23=2022,INDEX(Semaines!$V$2:$V$523,MATCH(Tableau!CR23&amp;Tableau!CS23,Semaines!$K$2:$K$523&amp;Semaines!$L$2:$L$523,0)))))))))))))</f>
        <v/>
      </c>
      <c r="CS23" s="120" t="str">
        <f>IF(Tableau!$AE23="","",IF(Tableau!CS23="","",Tableau!$AE23))</f>
        <v/>
      </c>
      <c r="CU23" s="139">
        <f t="shared" si="195"/>
        <v>31</v>
      </c>
      <c r="CV23" s="118">
        <f t="shared" si="204"/>
        <v>29</v>
      </c>
      <c r="CW23" s="119">
        <f t="shared" si="25"/>
        <v>2018</v>
      </c>
      <c r="CX23" s="121"/>
      <c r="CY23" s="120" t="str">
        <f>IF(Tableau!$AE23="","",IF(Tableau!CX23="","",Tableau!$AE23))</f>
        <v/>
      </c>
      <c r="DA23" s="139">
        <f t="shared" si="196"/>
        <v>31</v>
      </c>
      <c r="DB23" s="118">
        <f t="shared" si="205"/>
        <v>29</v>
      </c>
      <c r="DC23" s="119">
        <f t="shared" si="28"/>
        <v>2018</v>
      </c>
      <c r="DD23" s="121"/>
      <c r="DE23" s="120"/>
      <c r="DF23" s="112"/>
      <c r="DG23" s="107"/>
      <c r="DI23" s="118">
        <f t="shared" si="197"/>
        <v>30</v>
      </c>
      <c r="DJ23" s="119">
        <f t="shared" si="30"/>
        <v>2018</v>
      </c>
      <c r="DK23" s="121"/>
      <c r="DL23" s="120" t="str">
        <f>IF(Tableau!$AE23="","",IF(Tableau!DJ23="","",Tableau!$AE23))</f>
        <v/>
      </c>
      <c r="DN23" s="118">
        <f t="shared" si="198"/>
        <v>31</v>
      </c>
      <c r="DO23" s="119">
        <f t="shared" si="32"/>
        <v>2018</v>
      </c>
      <c r="DP23" s="121" t="str">
        <f t="array" ref="DP23">IF(OR(Tableau!DN23="",Tableau!DO23=""),"",IF($AE23=2013,INDEX(Semaines!$M$2:$M$523,MATCH(Tableau!DN23&amp;Tableau!DO23,Semaines!$K$2:$K$523&amp;Semaines!$L$2:$L$523,0)),IF($AE23=2014,INDEX(Semaines!$N$2:$N$523,MATCH(Tableau!DN23&amp;Tableau!DO23,Semaines!$K$2:$K$523&amp;Semaines!$L$2:$L$523,0)),IF($AE23=2015,INDEX(Semaines!$O$2:$O$523,MATCH(Tableau!DN23&amp;Tableau!DO23,Semaines!$K$2:$K$523&amp;Semaines!$L$2:$L$523,0)),IF($AE23=2016,INDEX(Semaines!$P$2:$P$523,MATCH(Tableau!DN23&amp;Tableau!DO23,Semaines!$K$2:$K$523&amp;Semaines!$L$2:$L$523,0)),IF($AE23=2017,INDEX(Semaines!$Q$2:$Q$523,MATCH(Tableau!DN23&amp;Tableau!DO23,Semaines!$K$2:$K$523&amp;Semaines!$L$2:$L$523,0)),IF($AE23=2018,INDEX(Semaines!$R$2:$R$523,MATCH(Tableau!DN23&amp;Tableau!DO23,Semaines!$K$2:$K$523&amp;Semaines!$L$2:$L$523,0)),IF($AE23=2019,INDEX(Semaines!$S$2:$S$523,MATCH(Tableau!DN23&amp;Tableau!DO23,Semaines!$K$2:$K$523&amp;Semaines!$L$2:$L$523,0)),IF($AE23=2020,INDEX(Semaines!$T$2:$T$523,MATCH(Tableau!DN23&amp;Tableau!DO23,Semaines!$K$2:$K$523&amp;Semaines!$L$2:$L$523,0)),IF($AE23=2021,INDEX(Semaines!$U$2:$U$523,MATCH(Tableau!DN23&amp;Tableau!DO23,Semaines!$K$2:$K$523&amp;Semaines!$L$2:$L$523,0)),IF($AE23=2022,INDEX(Semaines!$V$2:$V$523,MATCH(Tableau!DN23&amp;Tableau!DO23,Semaines!$K$2:$K$523&amp;Semaines!$L$2:$L$523,0)))))))))))))</f>
        <v/>
      </c>
      <c r="DQ23" s="120" t="str">
        <f>IF(Tableau!$AE23="","",IF(Tableau!DO23="","",Tableau!$AE23))</f>
        <v/>
      </c>
      <c r="DR23" s="99"/>
      <c r="DS23" s="107"/>
      <c r="DT23" s="137"/>
      <c r="DU23" s="118">
        <f t="shared" si="199"/>
        <v>31</v>
      </c>
      <c r="DV23" s="119">
        <f t="shared" si="100"/>
        <v>2018</v>
      </c>
      <c r="DW23" s="121" t="str">
        <f t="array" ref="DW23">IF(OR(Tableau!DU23="",Tableau!DV23=""),"",IF($AE23=2013,INDEX(Semaines!$M$2:$M$523,MATCH(Tableau!DU23&amp;Tableau!DV23,Semaines!$K$2:$K$523&amp;Semaines!$L$2:$L$523,0)),IF($AE23=2014,INDEX(Semaines!$N$2:$N$523,MATCH(Tableau!DU23&amp;Tableau!DV23,Semaines!$K$2:$K$523&amp;Semaines!$L$2:$L$523,0)),IF($AE23=2015,INDEX(Semaines!$O$2:$O$523,MATCH(Tableau!DU23&amp;Tableau!DV23,Semaines!$K$2:$K$523&amp;Semaines!$L$2:$L$523,0)),IF($AE23=2016,INDEX(Semaines!$P$2:$P$523,MATCH(Tableau!DU23&amp;Tableau!DV23,Semaines!$K$2:$K$523&amp;Semaines!$L$2:$L$523,0)),IF($AE23=2017,INDEX(Semaines!$Q$2:$Q$523,MATCH(Tableau!DU23&amp;Tableau!DV23,Semaines!$K$2:$K$523&amp;Semaines!$L$2:$L$523,0)),IF($AE23=2018,INDEX(Semaines!$R$2:$R$523,MATCH(Tableau!DU23&amp;Tableau!DV23,Semaines!$K$2:$K$523&amp;Semaines!$L$2:$L$523,0)),IF($AE23=2019,INDEX(Semaines!$S$2:$S$523,MATCH(Tableau!DU23&amp;Tableau!DV23,Semaines!$K$2:$K$523&amp;Semaines!$L$2:$L$523,0)),IF($AE23=2020,INDEX(Semaines!$T$2:$T$523,MATCH(Tableau!DU23&amp;Tableau!DV23,Semaines!$K$2:$K$523&amp;Semaines!$L$2:$L$523,0)),IF($AE23=2021,INDEX(Semaines!$U$2:$U$523,MATCH(Tableau!DU23&amp;Tableau!DV23,Semaines!$K$2:$K$523&amp;Semaines!$L$2:$L$523,0)),IF($AE23=2022,INDEX(Semaines!$V$2:$V$523,MATCH(Tableau!DU23&amp;Tableau!DV23,Semaines!$K$2:$K$523&amp;Semaines!$L$2:$L$523,0)))))))))))))</f>
        <v/>
      </c>
      <c r="DX23" s="120" t="str">
        <f>IF(Tableau!$AE23="","",IF(Tableau!DV23="","",Tableau!$AE23))</f>
        <v/>
      </c>
      <c r="DY23" s="118">
        <f t="shared" si="206"/>
        <v>32</v>
      </c>
      <c r="DZ23" s="119">
        <f t="shared" si="101"/>
        <v>2018</v>
      </c>
      <c r="EA23" s="121" t="str">
        <f t="array" ref="EA23">IF(OR(Tableau!DY23="",Tableau!DZ23=""),"",IF($AE23=2013,INDEX(Semaines!$M$2:$M$523,MATCH(Tableau!DY23&amp;Tableau!DZ23,Semaines!$K$2:$K$523&amp;Semaines!$L$2:$L$523,0)),IF($AE23=2014,INDEX(Semaines!$N$2:$N$523,MATCH(Tableau!DY23&amp;Tableau!DZ23,Semaines!$K$2:$K$523&amp;Semaines!$L$2:$L$523,0)),IF($AE23=2015,INDEX(Semaines!$O$2:$O$523,MATCH(Tableau!DY23&amp;Tableau!DZ23,Semaines!$K$2:$K$523&amp;Semaines!$L$2:$L$523,0)),IF($AE23=2016,INDEX(Semaines!$P$2:$P$523,MATCH(Tableau!DY23&amp;Tableau!DZ23,Semaines!$K$2:$K$523&amp;Semaines!$L$2:$L$523,0)),IF($AE23=2017,INDEX(Semaines!$Q$2:$Q$523,MATCH(Tableau!DY23&amp;Tableau!DZ23,Semaines!$K$2:$K$523&amp;Semaines!$L$2:$L$523,0)),IF($AE23=2018,INDEX(Semaines!$R$2:$R$523,MATCH(Tableau!DY23&amp;Tableau!DZ23,Semaines!$K$2:$K$523&amp;Semaines!$L$2:$L$523,0)),IF($AE23=2019,INDEX(Semaines!$S$2:$S$523,MATCH(Tableau!DY23&amp;Tableau!DZ23,Semaines!$K$2:$K$523&amp;Semaines!$L$2:$L$523,0)),IF($AE23=2020,INDEX(Semaines!$T$2:$T$523,MATCH(Tableau!DY23&amp;Tableau!DZ23,Semaines!$K$2:$K$523&amp;Semaines!$L$2:$L$523,0)),IF($AE23=2021,INDEX(Semaines!$U$2:$U$523,MATCH(Tableau!DY23&amp;Tableau!DZ23,Semaines!$K$2:$K$523&amp;Semaines!$L$2:$L$523,0)),IF($AE23=2022,INDEX(Semaines!$V$2:$V$523,MATCH(Tableau!DY23&amp;Tableau!DZ23,Semaines!$K$2:$K$523&amp;Semaines!$L$2:$L$523,0)))))))))))))</f>
        <v/>
      </c>
      <c r="EB23" s="120" t="str">
        <f>IF(Tableau!$AE23="","",IF(Tableau!DZ23="","",Tableau!$AE23))</f>
        <v/>
      </c>
      <c r="EC23" s="118">
        <f t="shared" si="207"/>
        <v>32</v>
      </c>
      <c r="ED23" s="119">
        <f t="shared" si="102"/>
        <v>2018</v>
      </c>
      <c r="EE23" s="121" t="str">
        <f t="array" ref="EE23">IF(OR(Tableau!EC23="",Tableau!ED23=""),"",IF($AE23=2013,INDEX(Semaines!$M$2:$M$523,MATCH(Tableau!EC23&amp;Tableau!ED23,Semaines!$K$2:$K$523&amp;Semaines!$L$2:$L$523,0)),IF($AE23=2014,INDEX(Semaines!$N$2:$N$523,MATCH(Tableau!EC23&amp;Tableau!ED23,Semaines!$K$2:$K$523&amp;Semaines!$L$2:$L$523,0)),IF($AE23=2015,INDEX(Semaines!$O$2:$O$523,MATCH(Tableau!EC23&amp;Tableau!ED23,Semaines!$K$2:$K$523&amp;Semaines!$L$2:$L$523,0)),IF($AE23=2016,INDEX(Semaines!$P$2:$P$523,MATCH(Tableau!EC23&amp;Tableau!ED23,Semaines!$K$2:$K$523&amp;Semaines!$L$2:$L$523,0)),IF($AE23=2017,INDEX(Semaines!$Q$2:$Q$523,MATCH(Tableau!EC23&amp;Tableau!ED23,Semaines!$K$2:$K$523&amp;Semaines!$L$2:$L$523,0)),IF($AE23=2018,INDEX(Semaines!$R$2:$R$523,MATCH(Tableau!EC23&amp;Tableau!ED23,Semaines!$K$2:$K$523&amp;Semaines!$L$2:$L$523,0)),IF($AE23=2019,INDEX(Semaines!$S$2:$S$523,MATCH(Tableau!EC23&amp;Tableau!ED23,Semaines!$K$2:$K$523&amp;Semaines!$L$2:$L$523,0)),IF($AE23=2020,INDEX(Semaines!$T$2:$T$523,MATCH(Tableau!EC23&amp;Tableau!ED23,Semaines!$K$2:$K$523&amp;Semaines!$L$2:$L$523,0)),IF($AE23=2021,INDEX(Semaines!$U$2:$U$523,MATCH(Tableau!EC23&amp;Tableau!ED23,Semaines!$K$2:$K$523&amp;Semaines!$L$2:$L$523,0)),IF($AE23=2022,INDEX(Semaines!$V$2:$V$523,MATCH(Tableau!EC23&amp;Tableau!ED23,Semaines!$K$2:$K$523&amp;Semaines!$L$2:$L$523,0)))))))))))))</f>
        <v/>
      </c>
      <c r="EF23" s="120" t="str">
        <f>IF(Tableau!$AE23="","",IF(Tableau!ED23="","",Tableau!$AE23))</f>
        <v/>
      </c>
      <c r="EG23" s="118">
        <f t="shared" si="208"/>
        <v>32</v>
      </c>
      <c r="EH23" s="119">
        <f t="shared" si="103"/>
        <v>2018</v>
      </c>
      <c r="EI23" s="121" t="str">
        <f t="array" ref="EI23">IF(OR(Tableau!EG23="",Tableau!EH23=""),"",IF($AE23=2013,INDEX(Semaines!$M$2:$M$523,MATCH(Tableau!EG23&amp;Tableau!EH23,Semaines!$K$2:$K$523&amp;Semaines!$L$2:$L$523,0)),IF($AE23=2014,INDEX(Semaines!$N$2:$N$523,MATCH(Tableau!EG23&amp;Tableau!EH23,Semaines!$K$2:$K$523&amp;Semaines!$L$2:$L$523,0)),IF($AE23=2015,INDEX(Semaines!$O$2:$O$523,MATCH(Tableau!EG23&amp;Tableau!EH23,Semaines!$K$2:$K$523&amp;Semaines!$L$2:$L$523,0)),IF($AE23=2016,INDEX(Semaines!$P$2:$P$523,MATCH(Tableau!EG23&amp;Tableau!EH23,Semaines!$K$2:$K$523&amp;Semaines!$L$2:$L$523,0)),IF($AE23=2017,INDEX(Semaines!$Q$2:$Q$523,MATCH(Tableau!EG23&amp;Tableau!EH23,Semaines!$K$2:$K$523&amp;Semaines!$L$2:$L$523,0)),IF($AE23=2018,INDEX(Semaines!$R$2:$R$523,MATCH(Tableau!EG23&amp;Tableau!EH23,Semaines!$K$2:$K$523&amp;Semaines!$L$2:$L$523,0)),IF($AE23=2019,INDEX(Semaines!$S$2:$S$523,MATCH(Tableau!EG23&amp;Tableau!EH23,Semaines!$K$2:$K$523&amp;Semaines!$L$2:$L$523,0)),IF($AE23=2020,INDEX(Semaines!$T$2:$T$523,MATCH(Tableau!EG23&amp;Tableau!EH23,Semaines!$K$2:$K$523&amp;Semaines!$L$2:$L$523,0)),IF($AE23=2021,INDEX(Semaines!$U$2:$U$523,MATCH(Tableau!EG23&amp;Tableau!EH23,Semaines!$K$2:$K$523&amp;Semaines!$L$2:$L$523,0)),IF($AE23=2022,INDEX(Semaines!$V$2:$V$523,MATCH(Tableau!EG23&amp;Tableau!EH23,Semaines!$K$2:$K$523&amp;Semaines!$L$2:$L$523,0)))))))))))))</f>
        <v/>
      </c>
      <c r="EJ23" s="120" t="str">
        <f>IF(Tableau!$AE23="","",IF(Tableau!EH23="","",Tableau!$AE23))</f>
        <v/>
      </c>
      <c r="EK23" s="130">
        <f>IF(Import!AU13=0,"",Import!AU13)</f>
        <v>43430</v>
      </c>
      <c r="EL23" s="118">
        <f t="shared" si="200"/>
        <v>48</v>
      </c>
      <c r="EM23" s="119">
        <f t="shared" si="201"/>
        <v>2018</v>
      </c>
      <c r="EN23" s="121" t="str">
        <f>IF(Tableau!EL23="","",Tableau!EL23)</f>
        <v/>
      </c>
      <c r="EO23" s="120" t="str">
        <f>IF(Tableau!EM23="","",Tableau!EM23)</f>
        <v/>
      </c>
      <c r="EP23" s="112"/>
      <c r="EQ23" s="107"/>
      <c r="ES23" s="118">
        <f t="shared" si="209"/>
        <v>33</v>
      </c>
      <c r="ET23" s="119">
        <f t="shared" si="104"/>
        <v>2018</v>
      </c>
      <c r="EU23" s="121" t="str">
        <f t="array" ref="EU23">IF(OR(Tableau!ES23="",Tableau!ET23=""),"",IF($AE23=2013,INDEX(Semaines!$M$2:$M$523,MATCH(Tableau!ES23&amp;Tableau!ET23,Semaines!$K$2:$K$523&amp;Semaines!$L$2:$L$523,0)),IF($AE23=2014,INDEX(Semaines!$N$2:$N$523,MATCH(Tableau!ES23&amp;Tableau!ET23,Semaines!$K$2:$K$523&amp;Semaines!$L$2:$L$523,0)),IF($AE23=2015,INDEX(Semaines!$O$2:$O$523,MATCH(Tableau!ES23&amp;Tableau!ET23,Semaines!$K$2:$K$523&amp;Semaines!$L$2:$L$523,0)),IF($AE23=2016,INDEX(Semaines!$P$2:$P$523,MATCH(Tableau!ES23&amp;Tableau!ET23,Semaines!$K$2:$K$523&amp;Semaines!$L$2:$L$523,0)),IF($AE23=2017,INDEX(Semaines!$Q$2:$Q$523,MATCH(Tableau!ES23&amp;Tableau!ET23,Semaines!$K$2:$K$523&amp;Semaines!$L$2:$L$523,0)),IF($AE23=2018,INDEX(Semaines!$R$2:$R$523,MATCH(Tableau!ES23&amp;Tableau!ET23,Semaines!$K$2:$K$523&amp;Semaines!$L$2:$L$523,0)),IF($AE23=2019,INDEX(Semaines!$S$2:$S$523,MATCH(Tableau!ES23&amp;Tableau!ET23,Semaines!$K$2:$K$523&amp;Semaines!$L$2:$L$523,0)),IF($AE23=2020,INDEX(Semaines!$T$2:$T$523,MATCH(Tableau!ES23&amp;Tableau!ET23,Semaines!$K$2:$K$523&amp;Semaines!$L$2:$L$523,0)),IF($AE23=2021,INDEX(Semaines!$U$2:$U$523,MATCH(Tableau!ES23&amp;Tableau!ET23,Semaines!$K$2:$K$523&amp;Semaines!$L$2:$L$523,0)),IF($AE23=2022,INDEX(Semaines!$V$2:$V$523,MATCH(Tableau!ES23&amp;Tableau!ET23,Semaines!$K$2:$K$523&amp;Semaines!$L$2:$L$523,0)))))))))))))</f>
        <v/>
      </c>
      <c r="EV23" s="120" t="str">
        <f>IF(Tableau!$AE23="","",IF(Tableau!ET23="","",Tableau!$AE23))</f>
        <v/>
      </c>
      <c r="EW23" s="118">
        <f t="shared" si="210"/>
        <v>34</v>
      </c>
      <c r="EX23" s="119">
        <f t="shared" si="105"/>
        <v>2018</v>
      </c>
      <c r="EY23" s="121" t="str">
        <f t="array" ref="EY23">IF(OR(Tableau!EW23="",Tableau!EX23=""),"",IF($AE23=2013,INDEX(Semaines!$M$2:$M$523,MATCH(Tableau!EW23&amp;Tableau!EX23,Semaines!$K$2:$K$523&amp;Semaines!$L$2:$L$523,0)),IF($AE23=2014,INDEX(Semaines!$N$2:$N$523,MATCH(Tableau!EW23&amp;Tableau!EX23,Semaines!$K$2:$K$523&amp;Semaines!$L$2:$L$523,0)),IF($AE23=2015,INDEX(Semaines!$O$2:$O$523,MATCH(Tableau!EW23&amp;Tableau!EX23,Semaines!$K$2:$K$523&amp;Semaines!$L$2:$L$523,0)),IF($AE23=2016,INDEX(Semaines!$P$2:$P$523,MATCH(Tableau!EW23&amp;Tableau!EX23,Semaines!$K$2:$K$523&amp;Semaines!$L$2:$L$523,0)),IF($AE23=2017,INDEX(Semaines!$Q$2:$Q$523,MATCH(Tableau!EW23&amp;Tableau!EX23,Semaines!$K$2:$K$523&amp;Semaines!$L$2:$L$523,0)),IF($AE23=2018,INDEX(Semaines!$R$2:$R$523,MATCH(Tableau!EW23&amp;Tableau!EX23,Semaines!$K$2:$K$523&amp;Semaines!$L$2:$L$523,0)),IF($AE23=2019,INDEX(Semaines!$S$2:$S$523,MATCH(Tableau!EW23&amp;Tableau!EX23,Semaines!$K$2:$K$523&amp;Semaines!$L$2:$L$523,0)),IF($AE23=2020,INDEX(Semaines!$T$2:$T$523,MATCH(Tableau!EW23&amp;Tableau!EX23,Semaines!$K$2:$K$523&amp;Semaines!$L$2:$L$523,0)),IF($AE23=2021,INDEX(Semaines!$U$2:$U$523,MATCH(Tableau!EW23&amp;Tableau!EX23,Semaines!$K$2:$K$523&amp;Semaines!$L$2:$L$523,0)),IF($AE23=2022,INDEX(Semaines!$V$2:$V$523,MATCH(Tableau!EW23&amp;Tableau!EX23,Semaines!$K$2:$K$523&amp;Semaines!$L$2:$L$523,0)))))))))))))</f>
        <v/>
      </c>
      <c r="EZ23" s="120" t="str">
        <f>IF(Tableau!$AE23="","",IF(Tableau!EX23="","",Tableau!$AE23))</f>
        <v/>
      </c>
      <c r="FB23" s="118">
        <f t="shared" si="211"/>
        <v>34</v>
      </c>
      <c r="FC23" s="119">
        <f t="shared" si="106"/>
        <v>2018</v>
      </c>
      <c r="FD23" s="121" t="str">
        <f t="array" ref="FD23">IF(OR(Tableau!FB23="",Tableau!FC23=""),"",IF($AE23=2013,INDEX(Semaines!$M$2:$M$523,MATCH(Tableau!FB23&amp;Tableau!FC23,Semaines!$K$2:$K$523&amp;Semaines!$L$2:$L$523,0)),IF($AE23=2014,INDEX(Semaines!$N$2:$N$523,MATCH(Tableau!FB23&amp;Tableau!FC23,Semaines!$K$2:$K$523&amp;Semaines!$L$2:$L$523,0)),IF($AE23=2015,INDEX(Semaines!$O$2:$O$523,MATCH(Tableau!FB23&amp;Tableau!FC23,Semaines!$K$2:$K$523&amp;Semaines!$L$2:$L$523,0)),IF($AE23=2016,INDEX(Semaines!$P$2:$P$523,MATCH(Tableau!FB23&amp;Tableau!FC23,Semaines!$K$2:$K$523&amp;Semaines!$L$2:$L$523,0)),IF($AE23=2017,INDEX(Semaines!$Q$2:$Q$523,MATCH(Tableau!FB23&amp;Tableau!FC23,Semaines!$K$2:$K$523&amp;Semaines!$L$2:$L$523,0)),IF($AE23=2018,INDEX(Semaines!$R$2:$R$523,MATCH(Tableau!FB23&amp;Tableau!FC23,Semaines!$K$2:$K$523&amp;Semaines!$L$2:$L$523,0)),IF($AE23=2019,INDEX(Semaines!$S$2:$S$523,MATCH(Tableau!FB23&amp;Tableau!FC23,Semaines!$K$2:$K$523&amp;Semaines!$L$2:$L$523,0)),IF($AE23=2020,INDEX(Semaines!$T$2:$T$523,MATCH(Tableau!FB23&amp;Tableau!FC23,Semaines!$K$2:$K$523&amp;Semaines!$L$2:$L$523,0)),IF($AE23=2021,INDEX(Semaines!$U$2:$U$523,MATCH(Tableau!FB23&amp;Tableau!FC23,Semaines!$K$2:$K$523&amp;Semaines!$L$2:$L$523,0)),IF($AE23=2022,INDEX(Semaines!$V$2:$V$523,MATCH(Tableau!FB23&amp;Tableau!FC23,Semaines!$K$2:$K$523&amp;Semaines!$L$2:$L$523,0)))))))))))))</f>
        <v/>
      </c>
      <c r="FE23" s="120" t="str">
        <f>IF(Tableau!$AE23="","",IF(Tableau!FC23="","",Tableau!$AE23))</f>
        <v/>
      </c>
      <c r="FF23" s="112"/>
      <c r="FG23" s="107"/>
      <c r="FH23" s="118">
        <f t="shared" si="212"/>
        <v>35</v>
      </c>
      <c r="FI23" s="119">
        <f t="shared" si="107"/>
        <v>2018</v>
      </c>
      <c r="FJ23" s="121" t="str">
        <f t="array" ref="FJ23">IF(OR(Tableau!FH23="",Tableau!FI23=""),"",IF($AE23=2013,INDEX(Semaines!$M$2:$M$523,MATCH(Tableau!FH23&amp;Tableau!FI23,Semaines!$K$2:$K$523&amp;Semaines!$L$2:$L$523,0)),IF($AE23=2014,INDEX(Semaines!$N$2:$N$523,MATCH(Tableau!FH23&amp;Tableau!FI23,Semaines!$K$2:$K$523&amp;Semaines!$L$2:$L$523,0)),IF($AE23=2015,INDEX(Semaines!$O$2:$O$523,MATCH(Tableau!FH23&amp;Tableau!FI23,Semaines!$K$2:$K$523&amp;Semaines!$L$2:$L$523,0)),IF($AE23=2016,INDEX(Semaines!$P$2:$P$523,MATCH(Tableau!FH23&amp;Tableau!FI23,Semaines!$K$2:$K$523&amp;Semaines!$L$2:$L$523,0)),IF($AE23=2017,INDEX(Semaines!$Q$2:$Q$523,MATCH(Tableau!FH23&amp;Tableau!FI23,Semaines!$K$2:$K$523&amp;Semaines!$L$2:$L$523,0)),IF($AE23=2018,INDEX(Semaines!$R$2:$R$523,MATCH(Tableau!FH23&amp;Tableau!FI23,Semaines!$K$2:$K$523&amp;Semaines!$L$2:$L$523,0)),IF($AE23=2019,INDEX(Semaines!$S$2:$S$523,MATCH(Tableau!FH23&amp;Tableau!FI23,Semaines!$K$2:$K$523&amp;Semaines!$L$2:$L$523,0)),IF($AE23=2020,INDEX(Semaines!$T$2:$T$523,MATCH(Tableau!FH23&amp;Tableau!FI23,Semaines!$K$2:$K$523&amp;Semaines!$L$2:$L$523,0)),IF($AE23=2021,INDEX(Semaines!$U$2:$U$523,MATCH(Tableau!FH23&amp;Tableau!FI23,Semaines!$K$2:$K$523&amp;Semaines!$L$2:$L$523,0)),IF($AE23=2022,INDEX(Semaines!$V$2:$V$523,MATCH(Tableau!FH23&amp;Tableau!FI23,Semaines!$K$2:$K$523&amp;Semaines!$L$2:$L$523,0)))))))))))))</f>
        <v/>
      </c>
      <c r="FK23" s="120" t="str">
        <f>IF(Tableau!$AE23="","",IF(Tableau!FI23="","",Tableau!$AE23))</f>
        <v/>
      </c>
      <c r="FM23" s="118">
        <f t="shared" si="213"/>
        <v>35</v>
      </c>
      <c r="FN23" s="119">
        <f t="shared" si="108"/>
        <v>2018</v>
      </c>
      <c r="FO23" s="121" t="str">
        <f t="array" ref="FO23">IF(OR(Tableau!FM23="",Tableau!FN23=""),"",IF($AE23=2013,INDEX(Semaines!$M$2:$M$523,MATCH(Tableau!FM23&amp;Tableau!FN23,Semaines!$K$2:$K$523&amp;Semaines!$L$2:$L$523,0)),IF($AE23=2014,INDEX(Semaines!$N$2:$N$523,MATCH(Tableau!FM23&amp;Tableau!FN23,Semaines!$K$2:$K$523&amp;Semaines!$L$2:$L$523,0)),IF($AE23=2015,INDEX(Semaines!$O$2:$O$523,MATCH(Tableau!FM23&amp;Tableau!FN23,Semaines!$K$2:$K$523&amp;Semaines!$L$2:$L$523,0)),IF($AE23=2016,INDEX(Semaines!$P$2:$P$523,MATCH(Tableau!FM23&amp;Tableau!FN23,Semaines!$K$2:$K$523&amp;Semaines!$L$2:$L$523,0)),IF($AE23=2017,INDEX(Semaines!$Q$2:$Q$523,MATCH(Tableau!FM23&amp;Tableau!FN23,Semaines!$K$2:$K$523&amp;Semaines!$L$2:$L$523,0)),IF($AE23=2018,INDEX(Semaines!$R$2:$R$523,MATCH(Tableau!FM23&amp;Tableau!FN23,Semaines!$K$2:$K$523&amp;Semaines!$L$2:$L$523,0)),IF($AE23=2019,INDEX(Semaines!$S$2:$S$523,MATCH(Tableau!FM23&amp;Tableau!FN23,Semaines!$K$2:$K$523&amp;Semaines!$L$2:$L$523,0)),IF($AE23=2020,INDEX(Semaines!$T$2:$T$523,MATCH(Tableau!FM23&amp;Tableau!FN23,Semaines!$K$2:$K$523&amp;Semaines!$L$2:$L$523,0)),IF($AE23=2021,INDEX(Semaines!$U$2:$U$523,MATCH(Tableau!FM23&amp;Tableau!FN23,Semaines!$K$2:$K$523&amp;Semaines!$L$2:$L$523,0)),IF($AE23=2022,INDEX(Semaines!$V$2:$V$523,MATCH(Tableau!FM23&amp;Tableau!FN23,Semaines!$K$2:$K$523&amp;Semaines!$L$2:$L$523,0)))))))))))))</f>
        <v/>
      </c>
      <c r="FP23" s="120" t="str">
        <f>IF(Tableau!$AE23="","",IF(Tableau!FN23="","",Tableau!$AE23))</f>
        <v/>
      </c>
      <c r="FQ23" s="118">
        <f t="shared" si="214"/>
        <v>36</v>
      </c>
      <c r="FR23" s="119">
        <f t="shared" si="109"/>
        <v>2018</v>
      </c>
      <c r="FS23" s="121" t="str">
        <f t="array" ref="FS23">IF(OR(Tableau!FQ23="",Tableau!FR23=""),"",IF($AE23=2013,INDEX(Semaines!$M$2:$M$523,MATCH(Tableau!FQ23&amp;Tableau!FR23,Semaines!$K$2:$K$523&amp;Semaines!$L$2:$L$523,0)),IF($AE23=2014,INDEX(Semaines!$N$2:$N$523,MATCH(Tableau!FQ23&amp;Tableau!FR23,Semaines!$K$2:$K$523&amp;Semaines!$L$2:$L$523,0)),IF($AE23=2015,INDEX(Semaines!$O$2:$O$523,MATCH(Tableau!FQ23&amp;Tableau!FR23,Semaines!$K$2:$K$523&amp;Semaines!$L$2:$L$523,0)),IF($AE23=2016,INDEX(Semaines!$P$2:$P$523,MATCH(Tableau!FQ23&amp;Tableau!FR23,Semaines!$K$2:$K$523&amp;Semaines!$L$2:$L$523,0)),IF($AE23=2017,INDEX(Semaines!$Q$2:$Q$523,MATCH(Tableau!FQ23&amp;Tableau!FR23,Semaines!$K$2:$K$523&amp;Semaines!$L$2:$L$523,0)),IF($AE23=2018,INDEX(Semaines!$R$2:$R$523,MATCH(Tableau!FQ23&amp;Tableau!FR23,Semaines!$K$2:$K$523&amp;Semaines!$L$2:$L$523,0)),IF($AE23=2019,INDEX(Semaines!$S$2:$S$523,MATCH(Tableau!FQ23&amp;Tableau!FR23,Semaines!$K$2:$K$523&amp;Semaines!$L$2:$L$523,0)),IF($AE23=2020,INDEX(Semaines!$T$2:$T$523,MATCH(Tableau!FQ23&amp;Tableau!FR23,Semaines!$K$2:$K$523&amp;Semaines!$L$2:$L$523,0)),IF($AE23=2021,INDEX(Semaines!$U$2:$U$523,MATCH(Tableau!FQ23&amp;Tableau!FR23,Semaines!$K$2:$K$523&amp;Semaines!$L$2:$L$523,0)),IF($AE23=2022,INDEX(Semaines!$V$2:$V$523,MATCH(Tableau!FQ23&amp;Tableau!FR23,Semaines!$K$2:$K$523&amp;Semaines!$L$2:$L$523,0)))))))))))))</f>
        <v/>
      </c>
      <c r="FT23" s="120" t="str">
        <f>IF(Tableau!$AE23="","",IF(Tableau!FR23="","",Tableau!$AE23))</f>
        <v/>
      </c>
      <c r="FU23" s="121" t="str">
        <f t="array" ref="FU23">IF(OR(Tableau!FS23="",Tableau!FT23=""),"",IF($AE23=2013,INDEX(Semaines!$M$2:$M$523,MATCH(Tableau!FS23&amp;Tableau!FT23,Semaines!$K$2:$K$523&amp;Semaines!$L$2:$L$523,0)),IF($AE23=2014,INDEX(Semaines!$N$2:$N$523,MATCH(Tableau!FS23&amp;Tableau!FT23,Semaines!$K$2:$K$523&amp;Semaines!$L$2:$L$523,0)),IF($AE23=2015,INDEX(Semaines!$O$2:$O$523,MATCH(Tableau!FS23&amp;Tableau!FT23,Semaines!$K$2:$K$523&amp;Semaines!$L$2:$L$523,0)),IF($AE23=2016,INDEX(Semaines!$P$2:$P$523,MATCH(Tableau!FS23&amp;Tableau!FT23,Semaines!$K$2:$K$523&amp;Semaines!$L$2:$L$523,0)),IF($AE23=2017,INDEX(Semaines!$Q$2:$Q$523,MATCH(Tableau!FS23&amp;Tableau!FT23,Semaines!$K$2:$K$523&amp;Semaines!$L$2:$L$523,0)),IF($AE23=2018,INDEX(Semaines!$R$2:$R$523,MATCH(Tableau!FS23&amp;Tableau!FT23,Semaines!$K$2:$K$523&amp;Semaines!$L$2:$L$523,0)),IF($AE23=2019,INDEX(Semaines!$S$2:$S$523,MATCH(Tableau!FS23&amp;Tableau!FT23,Semaines!$K$2:$K$523&amp;Semaines!$L$2:$L$523,0)),IF($AE23=2020,INDEX(Semaines!$T$2:$T$523,MATCH(Tableau!FS23&amp;Tableau!FT23,Semaines!$K$2:$K$523&amp;Semaines!$L$2:$L$523,0)),IF($AE23=2021,INDEX(Semaines!$U$2:$U$523,MATCH(Tableau!FS23&amp;Tableau!FT23,Semaines!$K$2:$K$523&amp;Semaines!$L$2:$L$523,0)),IF($AE23=2022,INDEX(Semaines!$V$2:$V$523,MATCH(Tableau!FS23&amp;Tableau!FT23,Semaines!$K$2:$K$523&amp;Semaines!$L$2:$L$523,0)))))))))))))</f>
        <v/>
      </c>
      <c r="FV23" s="120" t="str">
        <f>IF(Tableau!$AE23="","",IF(Tableau!FT23="","",Tableau!$AE23))</f>
        <v/>
      </c>
      <c r="FW23" s="118">
        <f t="shared" si="215"/>
        <v>38</v>
      </c>
      <c r="FX23" s="119">
        <f t="shared" si="110"/>
        <v>2018</v>
      </c>
      <c r="FY23" s="121" t="str">
        <f t="array" ref="FY23">IF(OR(Tableau!FW23="",Tableau!FX23=""),"",IF($AE23=2013,INDEX(Semaines!$M$2:$M$523,MATCH(Tableau!FW23&amp;Tableau!FX23,Semaines!$K$2:$K$523&amp;Semaines!$L$2:$L$523,0)),IF($AE23=2014,INDEX(Semaines!$N$2:$N$523,MATCH(Tableau!FW23&amp;Tableau!FX23,Semaines!$K$2:$K$523&amp;Semaines!$L$2:$L$523,0)),IF($AE23=2015,INDEX(Semaines!$O$2:$O$523,MATCH(Tableau!FW23&amp;Tableau!FX23,Semaines!$K$2:$K$523&amp;Semaines!$L$2:$L$523,0)),IF($AE23=2016,INDEX(Semaines!$P$2:$P$523,MATCH(Tableau!FW23&amp;Tableau!FX23,Semaines!$K$2:$K$523&amp;Semaines!$L$2:$L$523,0)),IF($AE23=2017,INDEX(Semaines!$Q$2:$Q$523,MATCH(Tableau!FW23&amp;Tableau!FX23,Semaines!$K$2:$K$523&amp;Semaines!$L$2:$L$523,0)),IF($AE23=2018,INDEX(Semaines!$R$2:$R$523,MATCH(Tableau!FW23&amp;Tableau!FX23,Semaines!$K$2:$K$523&amp;Semaines!$L$2:$L$523,0)),IF($AE23=2019,INDEX(Semaines!$S$2:$S$523,MATCH(Tableau!FW23&amp;Tableau!FX23,Semaines!$K$2:$K$523&amp;Semaines!$L$2:$L$523,0)),IF($AE23=2020,INDEX(Semaines!$T$2:$T$523,MATCH(Tableau!FW23&amp;Tableau!FX23,Semaines!$K$2:$K$523&amp;Semaines!$L$2:$L$523,0)),IF($AE23=2021,INDEX(Semaines!$U$2:$U$523,MATCH(Tableau!FW23&amp;Tableau!FX23,Semaines!$K$2:$K$523&amp;Semaines!$L$2:$L$523,0)),IF($AE23=2022,INDEX(Semaines!$V$2:$V$523,MATCH(Tableau!FW23&amp;Tableau!FX23,Semaines!$K$2:$K$523&amp;Semaines!$L$2:$L$523,0)))))))))))))</f>
        <v/>
      </c>
      <c r="FZ23" s="120" t="str">
        <f>IF(Tableau!$AE23="","",IF(Tableau!FX23="","",Tableau!$AE23))</f>
        <v/>
      </c>
      <c r="GA23" s="118">
        <f t="shared" si="216"/>
        <v>39</v>
      </c>
      <c r="GB23" s="119">
        <f t="shared" si="111"/>
        <v>2018</v>
      </c>
      <c r="GC23" s="121" t="str">
        <f t="array" ref="GC23">IF(OR(Tableau!GA23="",Tableau!GB23=""),"",IF($AE23=2013,INDEX(Semaines!$M$2:$M$523,MATCH(Tableau!GA23&amp;Tableau!GB23,Semaines!$K$2:$K$523&amp;Semaines!$L$2:$L$523,0)),IF($AE23=2014,INDEX(Semaines!$N$2:$N$523,MATCH(Tableau!GA23&amp;Tableau!GB23,Semaines!$K$2:$K$523&amp;Semaines!$L$2:$L$523,0)),IF($AE23=2015,INDEX(Semaines!$O$2:$O$523,MATCH(Tableau!GA23&amp;Tableau!GB23,Semaines!$K$2:$K$523&amp;Semaines!$L$2:$L$523,0)),IF($AE23=2016,INDEX(Semaines!$P$2:$P$523,MATCH(Tableau!GA23&amp;Tableau!GB23,Semaines!$K$2:$K$523&amp;Semaines!$L$2:$L$523,0)),IF($AE23=2017,INDEX(Semaines!$Q$2:$Q$523,MATCH(Tableau!GA23&amp;Tableau!GB23,Semaines!$K$2:$K$523&amp;Semaines!$L$2:$L$523,0)),IF($AE23=2018,INDEX(Semaines!$R$2:$R$523,MATCH(Tableau!GA23&amp;Tableau!GB23,Semaines!$K$2:$K$523&amp;Semaines!$L$2:$L$523,0)),IF($AE23=2019,INDEX(Semaines!$S$2:$S$523,MATCH(Tableau!GA23&amp;Tableau!GB23,Semaines!$K$2:$K$523&amp;Semaines!$L$2:$L$523,0)),IF($AE23=2020,INDEX(Semaines!$T$2:$T$523,MATCH(Tableau!GA23&amp;Tableau!GB23,Semaines!$K$2:$K$523&amp;Semaines!$L$2:$L$523,0)),IF($AE23=2021,INDEX(Semaines!$U$2:$U$523,MATCH(Tableau!GA23&amp;Tableau!GB23,Semaines!$K$2:$K$523&amp;Semaines!$L$2:$L$523,0)),IF($AE23=2022,INDEX(Semaines!$V$2:$V$523,MATCH(Tableau!GA23&amp;Tableau!GB23,Semaines!$K$2:$K$523&amp;Semaines!$L$2:$L$523,0)))))))))))))</f>
        <v/>
      </c>
      <c r="GD23" s="120" t="str">
        <f>IF(Tableau!$AE23="","",IF(Tableau!GB23="","",Tableau!$AE23))</f>
        <v/>
      </c>
      <c r="GE23" s="118">
        <f t="shared" si="217"/>
        <v>39</v>
      </c>
      <c r="GF23" s="119">
        <f t="shared" si="112"/>
        <v>2018</v>
      </c>
      <c r="GG23" s="121" t="str">
        <f t="array" ref="GG23">IF(OR(Tableau!GE23="",Tableau!GF23=""),"",IF($AE23=2013,INDEX(Semaines!$M$2:$M$523,MATCH(Tableau!GE23&amp;Tableau!GF23,Semaines!$K$2:$K$523&amp;Semaines!$L$2:$L$523,0)),IF($AE23=2014,INDEX(Semaines!$N$2:$N$523,MATCH(Tableau!GE23&amp;Tableau!GF23,Semaines!$K$2:$K$523&amp;Semaines!$L$2:$L$523,0)),IF($AE23=2015,INDEX(Semaines!$O$2:$O$523,MATCH(Tableau!GE23&amp;Tableau!GF23,Semaines!$K$2:$K$523&amp;Semaines!$L$2:$L$523,0)),IF($AE23=2016,INDEX(Semaines!$P$2:$P$523,MATCH(Tableau!GE23&amp;Tableau!GF23,Semaines!$K$2:$K$523&amp;Semaines!$L$2:$L$523,0)),IF($AE23=2017,INDEX(Semaines!$Q$2:$Q$523,MATCH(Tableau!GE23&amp;Tableau!GF23,Semaines!$K$2:$K$523&amp;Semaines!$L$2:$L$523,0)),IF($AE23=2018,INDEX(Semaines!$R$2:$R$523,MATCH(Tableau!GE23&amp;Tableau!GF23,Semaines!$K$2:$K$523&amp;Semaines!$L$2:$L$523,0)),IF($AE23=2019,INDEX(Semaines!$S$2:$S$523,MATCH(Tableau!GE23&amp;Tableau!GF23,Semaines!$K$2:$K$523&amp;Semaines!$L$2:$L$523,0)),IF($AE23=2020,INDEX(Semaines!$T$2:$T$523,MATCH(Tableau!GE23&amp;Tableau!GF23,Semaines!$K$2:$K$523&amp;Semaines!$L$2:$L$523,0)),IF($AE23=2021,INDEX(Semaines!$U$2:$U$523,MATCH(Tableau!GE23&amp;Tableau!GF23,Semaines!$K$2:$K$523&amp;Semaines!$L$2:$L$523,0)),IF($AE23=2022,INDEX(Semaines!$V$2:$V$523,MATCH(Tableau!GE23&amp;Tableau!GF23,Semaines!$K$2:$K$523&amp;Semaines!$L$2:$L$523,0)))))))))))))</f>
        <v/>
      </c>
      <c r="GH23" s="120" t="str">
        <f>IF(Tableau!$AE23="","",IF(Tableau!GF23="","",Tableau!$AE23))</f>
        <v/>
      </c>
      <c r="GJ23" s="118">
        <f t="shared" si="218"/>
        <v>40</v>
      </c>
      <c r="GK23" s="119">
        <f t="shared" si="113"/>
        <v>2018</v>
      </c>
      <c r="GL23" s="121" t="str">
        <f t="array" ref="GL23">IF(OR(Tableau!GJ23="",Tableau!GK23=""),"",IF($AE23=2013,INDEX(Semaines!$M$2:$M$523,MATCH(Tableau!GJ23&amp;Tableau!GK23,Semaines!$K$2:$K$523&amp;Semaines!$L$2:$L$523,0)),IF($AE23=2014,INDEX(Semaines!$N$2:$N$523,MATCH(Tableau!GJ23&amp;Tableau!GK23,Semaines!$K$2:$K$523&amp;Semaines!$L$2:$L$523,0)),IF($AE23=2015,INDEX(Semaines!$O$2:$O$523,MATCH(Tableau!GJ23&amp;Tableau!GK23,Semaines!$K$2:$K$523&amp;Semaines!$L$2:$L$523,0)),IF($AE23=2016,INDEX(Semaines!$P$2:$P$523,MATCH(Tableau!GJ23&amp;Tableau!GK23,Semaines!$K$2:$K$523&amp;Semaines!$L$2:$L$523,0)),IF($AE23=2017,INDEX(Semaines!$Q$2:$Q$523,MATCH(Tableau!GJ23&amp;Tableau!GK23,Semaines!$K$2:$K$523&amp;Semaines!$L$2:$L$523,0)),IF($AE23=2018,INDEX(Semaines!$R$2:$R$523,MATCH(Tableau!GJ23&amp;Tableau!GK23,Semaines!$K$2:$K$523&amp;Semaines!$L$2:$L$523,0)),IF($AE23=2019,INDEX(Semaines!$S$2:$S$523,MATCH(Tableau!GJ23&amp;Tableau!GK23,Semaines!$K$2:$K$523&amp;Semaines!$L$2:$L$523,0)),IF($AE23=2020,INDEX(Semaines!$T$2:$T$523,MATCH(Tableau!GJ23&amp;Tableau!GK23,Semaines!$K$2:$K$523&amp;Semaines!$L$2:$L$523,0)),IF($AE23=2021,INDEX(Semaines!$U$2:$U$523,MATCH(Tableau!GJ23&amp;Tableau!GK23,Semaines!$K$2:$K$523&amp;Semaines!$L$2:$L$523,0)),IF($AE23=2022,INDEX(Semaines!$V$2:$V$523,MATCH(Tableau!GJ23&amp;Tableau!GK23,Semaines!$K$2:$K$523&amp;Semaines!$L$2:$L$523,0)))))))))))))</f>
        <v/>
      </c>
      <c r="GM23" s="120" t="str">
        <f>IF(Tableau!$AE23="","",IF(Tableau!GK23="","",Tableau!$AE23))</f>
        <v/>
      </c>
      <c r="GN23" s="118">
        <f t="shared" si="219"/>
        <v>41</v>
      </c>
      <c r="GO23" s="119">
        <f t="shared" si="114"/>
        <v>2018</v>
      </c>
      <c r="GP23" s="121" t="str">
        <f t="array" ref="GP23">IF(OR(Tableau!GN23="",Tableau!GO23=""),"",IF($AE23=2013,INDEX(Semaines!$M$2:$M$523,MATCH(Tableau!GN23&amp;Tableau!GO23,Semaines!$K$2:$K$523&amp;Semaines!$L$2:$L$523,0)),IF($AE23=2014,INDEX(Semaines!$N$2:$N$523,MATCH(Tableau!GN23&amp;Tableau!GO23,Semaines!$K$2:$K$523&amp;Semaines!$L$2:$L$523,0)),IF($AE23=2015,INDEX(Semaines!$O$2:$O$523,MATCH(Tableau!GN23&amp;Tableau!GO23,Semaines!$K$2:$K$523&amp;Semaines!$L$2:$L$523,0)),IF($AE23=2016,INDEX(Semaines!$P$2:$P$523,MATCH(Tableau!GN23&amp;Tableau!GO23,Semaines!$K$2:$K$523&amp;Semaines!$L$2:$L$523,0)),IF($AE23=2017,INDEX(Semaines!$Q$2:$Q$523,MATCH(Tableau!GN23&amp;Tableau!GO23,Semaines!$K$2:$K$523&amp;Semaines!$L$2:$L$523,0)),IF($AE23=2018,INDEX(Semaines!$R$2:$R$523,MATCH(Tableau!GN23&amp;Tableau!GO23,Semaines!$K$2:$K$523&amp;Semaines!$L$2:$L$523,0)),IF($AE23=2019,INDEX(Semaines!$S$2:$S$523,MATCH(Tableau!GN23&amp;Tableau!GO23,Semaines!$K$2:$K$523&amp;Semaines!$L$2:$L$523,0)),IF($AE23=2020,INDEX(Semaines!$T$2:$T$523,MATCH(Tableau!GN23&amp;Tableau!GO23,Semaines!$K$2:$K$523&amp;Semaines!$L$2:$L$523,0)),IF($AE23=2021,INDEX(Semaines!$U$2:$U$523,MATCH(Tableau!GN23&amp;Tableau!GO23,Semaines!$K$2:$K$523&amp;Semaines!$L$2:$L$523,0)),IF($AE23=2022,INDEX(Semaines!$V$2:$V$523,MATCH(Tableau!GN23&amp;Tableau!GO23,Semaines!$K$2:$K$523&amp;Semaines!$L$2:$L$523,0)))))))))))))</f>
        <v/>
      </c>
      <c r="GQ23" s="120" t="str">
        <f>IF(Tableau!$AE23="","",IF(Tableau!GO23="","",Tableau!$AE23))</f>
        <v/>
      </c>
      <c r="GR23" s="112"/>
      <c r="GS23" s="114"/>
      <c r="GT23" s="114"/>
      <c r="GU23" s="107"/>
      <c r="GV23" s="114"/>
      <c r="GW23" s="107"/>
      <c r="GX23" s="118">
        <f t="shared" si="220"/>
        <v>42</v>
      </c>
      <c r="GY23" s="119">
        <f t="shared" si="115"/>
        <v>2018</v>
      </c>
      <c r="GZ23" s="121" t="str">
        <f t="array" ref="GZ23">IF(OR(Tableau!GX23="",Tableau!GY23=""),"",IF($AE23=2013,INDEX(Semaines!$M$2:$M$523,MATCH(Tableau!GX23&amp;Tableau!GY23,Semaines!$K$2:$K$523&amp;Semaines!$L$2:$L$523,0)),IF($AE23=2014,INDEX(Semaines!$N$2:$N$523,MATCH(Tableau!GX23&amp;Tableau!GY23,Semaines!$K$2:$K$523&amp;Semaines!$L$2:$L$523,0)),IF($AE23=2015,INDEX(Semaines!$O$2:$O$523,MATCH(Tableau!GX23&amp;Tableau!GY23,Semaines!$K$2:$K$523&amp;Semaines!$L$2:$L$523,0)),IF($AE23=2016,INDEX(Semaines!$P$2:$P$523,MATCH(Tableau!GX23&amp;Tableau!GY23,Semaines!$K$2:$K$523&amp;Semaines!$L$2:$L$523,0)),IF($AE23=2017,INDEX(Semaines!$Q$2:$Q$523,MATCH(Tableau!GX23&amp;Tableau!GY23,Semaines!$K$2:$K$523&amp;Semaines!$L$2:$L$523,0)),IF($AE23=2018,INDEX(Semaines!$R$2:$R$523,MATCH(Tableau!GX23&amp;Tableau!GY23,Semaines!$K$2:$K$523&amp;Semaines!$L$2:$L$523,0)),IF($AE23=2019,INDEX(Semaines!$S$2:$S$523,MATCH(Tableau!GX23&amp;Tableau!GY23,Semaines!$K$2:$K$523&amp;Semaines!$L$2:$L$523,0)),IF($AE23=2020,INDEX(Semaines!$T$2:$T$523,MATCH(Tableau!GX23&amp;Tableau!GY23,Semaines!$K$2:$K$523&amp;Semaines!$L$2:$L$523,0)),IF($AE23=2021,INDEX(Semaines!$U$2:$U$523,MATCH(Tableau!GX23&amp;Tableau!GY23,Semaines!$K$2:$K$523&amp;Semaines!$L$2:$L$523,0)),IF($AE23=2022,INDEX(Semaines!$V$2:$V$523,MATCH(Tableau!GX23&amp;Tableau!GY23,Semaines!$K$2:$K$523&amp;Semaines!$L$2:$L$523,0)))))))))))))</f>
        <v/>
      </c>
      <c r="HA23" s="120" t="str">
        <f>IF(Tableau!$AE23="","",IF(Tableau!GY23="","",Tableau!$AE23))</f>
        <v/>
      </c>
      <c r="HC23" s="100"/>
      <c r="HD23" s="101"/>
      <c r="HE23" s="111"/>
      <c r="HF23" s="107"/>
      <c r="HH23" s="118">
        <f t="shared" si="221"/>
        <v>43</v>
      </c>
      <c r="HI23" s="119">
        <f t="shared" si="116"/>
        <v>2018</v>
      </c>
      <c r="HJ23" s="121" t="str">
        <f t="array" ref="HJ23">IF(OR(Tableau!HH23="",Tableau!HI23=""),"",IF($AE23=2013,INDEX(Semaines!$M$2:$M$523,MATCH(Tableau!HH23&amp;Tableau!HI23,Semaines!$K$2:$K$523&amp;Semaines!$L$2:$L$523,0)),IF($AE23=2014,INDEX(Semaines!$N$2:$N$523,MATCH(Tableau!HH23&amp;Tableau!HI23,Semaines!$K$2:$K$523&amp;Semaines!$L$2:$L$523,0)),IF($AE23=2015,INDEX(Semaines!$O$2:$O$523,MATCH(Tableau!HH23&amp;Tableau!HI23,Semaines!$K$2:$K$523&amp;Semaines!$L$2:$L$523,0)),IF($AE23=2016,INDEX(Semaines!$P$2:$P$523,MATCH(Tableau!HH23&amp;Tableau!HI23,Semaines!$K$2:$K$523&amp;Semaines!$L$2:$L$523,0)),IF($AE23=2017,INDEX(Semaines!$Q$2:$Q$523,MATCH(Tableau!HH23&amp;Tableau!HI23,Semaines!$K$2:$K$523&amp;Semaines!$L$2:$L$523,0)),IF($AE23=2018,INDEX(Semaines!$R$2:$R$523,MATCH(Tableau!HH23&amp;Tableau!HI23,Semaines!$K$2:$K$523&amp;Semaines!$L$2:$L$523,0)),IF($AE23=2019,INDEX(Semaines!$S$2:$S$523,MATCH(Tableau!HH23&amp;Tableau!HI23,Semaines!$K$2:$K$523&amp;Semaines!$L$2:$L$523,0)),IF($AE23=2020,INDEX(Semaines!$T$2:$T$523,MATCH(Tableau!HH23&amp;Tableau!HI23,Semaines!$K$2:$K$523&amp;Semaines!$L$2:$L$523,0)),IF($AE23=2021,INDEX(Semaines!$U$2:$U$523,MATCH(Tableau!HH23&amp;Tableau!HI23,Semaines!$K$2:$K$523&amp;Semaines!$L$2:$L$523,0)),IF($AE23=2022,INDEX(Semaines!$V$2:$V$523,MATCH(Tableau!HH23&amp;Tableau!HI23,Semaines!$K$2:$K$523&amp;Semaines!$L$2:$L$523,0)))))))))))))</f>
        <v/>
      </c>
      <c r="HK23" s="120" t="str">
        <f>IF(Tableau!$AE23="","",IF(Tableau!HI23="","",Tableau!$AE23))</f>
        <v/>
      </c>
      <c r="HL23" s="121" t="str">
        <f t="array" ref="HL23">IF(OR(Tableau!HJ23="",Tableau!HK23=""),"",IF($AE23=2013,INDEX(Semaines!$M$2:$M$523,MATCH(Tableau!HJ23&amp;Tableau!HK23,Semaines!$K$2:$K$523&amp;Semaines!$L$2:$L$523,0)),IF($AE23=2014,INDEX(Semaines!$N$2:$N$523,MATCH(Tableau!HJ23&amp;Tableau!HK23,Semaines!$K$2:$K$523&amp;Semaines!$L$2:$L$523,0)),IF($AE23=2015,INDEX(Semaines!$O$2:$O$523,MATCH(Tableau!HJ23&amp;Tableau!HK23,Semaines!$K$2:$K$523&amp;Semaines!$L$2:$L$523,0)),IF($AE23=2016,INDEX(Semaines!$P$2:$P$523,MATCH(Tableau!HJ23&amp;Tableau!HK23,Semaines!$K$2:$K$523&amp;Semaines!$L$2:$L$523,0)),IF($AE23=2017,INDEX(Semaines!$Q$2:$Q$523,MATCH(Tableau!HJ23&amp;Tableau!HK23,Semaines!$K$2:$K$523&amp;Semaines!$L$2:$L$523,0)),IF($AE23=2018,INDEX(Semaines!$R$2:$R$523,MATCH(Tableau!HJ23&amp;Tableau!HK23,Semaines!$K$2:$K$523&amp;Semaines!$L$2:$L$523,0)),IF($AE23=2019,INDEX(Semaines!$S$2:$S$523,MATCH(Tableau!HJ23&amp;Tableau!HK23,Semaines!$K$2:$K$523&amp;Semaines!$L$2:$L$523,0)),IF($AE23=2020,INDEX(Semaines!$T$2:$T$523,MATCH(Tableau!HJ23&amp;Tableau!HK23,Semaines!$K$2:$K$523&amp;Semaines!$L$2:$L$523,0)),IF($AE23=2021,INDEX(Semaines!$U$2:$U$523,MATCH(Tableau!HJ23&amp;Tableau!HK23,Semaines!$K$2:$K$523&amp;Semaines!$L$2:$L$523,0)),IF($AE23=2022,INDEX(Semaines!$V$2:$V$523,MATCH(Tableau!HJ23&amp;Tableau!HK23,Semaines!$K$2:$K$523&amp;Semaines!$L$2:$L$523,0)))))))))))))</f>
        <v/>
      </c>
      <c r="HM23" s="120" t="str">
        <f>IF(Tableau!$AE23="","",IF(Tableau!HK23="","",Tableau!$AE23))</f>
        <v/>
      </c>
      <c r="HN23" s="118">
        <f t="shared" si="222"/>
        <v>44</v>
      </c>
      <c r="HO23" s="119">
        <f t="shared" si="117"/>
        <v>2018</v>
      </c>
      <c r="HP23" s="121" t="str">
        <f t="array" ref="HP23">IF(OR(Tableau!HN23="",Tableau!HO23=""),"",IF($AE23=2013,INDEX(Semaines!$M$2:$M$523,MATCH(Tableau!HN23&amp;Tableau!HO23,Semaines!$K$2:$K$523&amp;Semaines!$L$2:$L$523,0)),IF($AE23=2014,INDEX(Semaines!$N$2:$N$523,MATCH(Tableau!HN23&amp;Tableau!HO23,Semaines!$K$2:$K$523&amp;Semaines!$L$2:$L$523,0)),IF($AE23=2015,INDEX(Semaines!$O$2:$O$523,MATCH(Tableau!HN23&amp;Tableau!HO23,Semaines!$K$2:$K$523&amp;Semaines!$L$2:$L$523,0)),IF($AE23=2016,INDEX(Semaines!$P$2:$P$523,MATCH(Tableau!HN23&amp;Tableau!HO23,Semaines!$K$2:$K$523&amp;Semaines!$L$2:$L$523,0)),IF($AE23=2017,INDEX(Semaines!$Q$2:$Q$523,MATCH(Tableau!HN23&amp;Tableau!HO23,Semaines!$K$2:$K$523&amp;Semaines!$L$2:$L$523,0)),IF($AE23=2018,INDEX(Semaines!$R$2:$R$523,MATCH(Tableau!HN23&amp;Tableau!HO23,Semaines!$K$2:$K$523&amp;Semaines!$L$2:$L$523,0)),IF($AE23=2019,INDEX(Semaines!$S$2:$S$523,MATCH(Tableau!HN23&amp;Tableau!HO23,Semaines!$K$2:$K$523&amp;Semaines!$L$2:$L$523,0)),IF($AE23=2020,INDEX(Semaines!$T$2:$T$523,MATCH(Tableau!HN23&amp;Tableau!HO23,Semaines!$K$2:$K$523&amp;Semaines!$L$2:$L$523,0)),IF($AE23=2021,INDEX(Semaines!$U$2:$U$523,MATCH(Tableau!HN23&amp;Tableau!HO23,Semaines!$K$2:$K$523&amp;Semaines!$L$2:$L$523,0)),IF($AE23=2022,INDEX(Semaines!$V$2:$V$523,MATCH(Tableau!HN23&amp;Tableau!HO23,Semaines!$K$2:$K$523&amp;Semaines!$L$2:$L$523,0)))))))))))))</f>
        <v/>
      </c>
      <c r="HQ23" s="120" t="str">
        <f>IF(Tableau!$AE23="","",IF(Tableau!HO23="","",Tableau!$AE23))</f>
        <v/>
      </c>
      <c r="HR23" s="112"/>
      <c r="HS23" s="114"/>
      <c r="HT23" s="114"/>
      <c r="HU23" s="107"/>
      <c r="HV23" s="115"/>
      <c r="HW23" s="99"/>
      <c r="HX23" s="99"/>
      <c r="HY23" s="99"/>
      <c r="HZ23" s="99"/>
      <c r="IA23" s="118">
        <f t="shared" si="223"/>
        <v>45</v>
      </c>
      <c r="IB23" s="119">
        <f t="shared" si="118"/>
        <v>2018</v>
      </c>
      <c r="IC23" s="121" t="str">
        <f t="array" ref="IC23">IF(OR(Tableau!IA23="",Tableau!IB23=""),"",IF($AE23=2013,INDEX(Semaines!$M$2:$M$523,MATCH(Tableau!IA23&amp;Tableau!IB23,Semaines!$K$2:$K$523&amp;Semaines!$L$2:$L$523,0)),IF($AE23=2014,INDEX(Semaines!$N$2:$N$523,MATCH(Tableau!IA23&amp;Tableau!IB23,Semaines!$K$2:$K$523&amp;Semaines!$L$2:$L$523,0)),IF($AE23=2015,INDEX(Semaines!$O$2:$O$523,MATCH(Tableau!IA23&amp;Tableau!IB23,Semaines!$K$2:$K$523&amp;Semaines!$L$2:$L$523,0)),IF($AE23=2016,INDEX(Semaines!$P$2:$P$523,MATCH(Tableau!IA23&amp;Tableau!IB23,Semaines!$K$2:$K$523&amp;Semaines!$L$2:$L$523,0)),IF($AE23=2017,INDEX(Semaines!$Q$2:$Q$523,MATCH(Tableau!IA23&amp;Tableau!IB23,Semaines!$K$2:$K$523&amp;Semaines!$L$2:$L$523,0)),IF($AE23=2018,INDEX(Semaines!$R$2:$R$523,MATCH(Tableau!IA23&amp;Tableau!IB23,Semaines!$K$2:$K$523&amp;Semaines!$L$2:$L$523,0)),IF($AE23=2019,INDEX(Semaines!$S$2:$S$523,MATCH(Tableau!IA23&amp;Tableau!IB23,Semaines!$K$2:$K$523&amp;Semaines!$L$2:$L$523,0)),IF($AE23=2020,INDEX(Semaines!$T$2:$T$523,MATCH(Tableau!IA23&amp;Tableau!IB23,Semaines!$K$2:$K$523&amp;Semaines!$L$2:$L$523,0)),IF($AE23=2021,INDEX(Semaines!$U$2:$U$523,MATCH(Tableau!IA23&amp;Tableau!IB23,Semaines!$K$2:$K$523&amp;Semaines!$L$2:$L$523,0)),IF($AE23=2022,INDEX(Semaines!$V$2:$V$523,MATCH(Tableau!IA23&amp;Tableau!IB23,Semaines!$K$2:$K$523&amp;Semaines!$L$2:$L$523,0)))))))))))))</f>
        <v/>
      </c>
      <c r="ID23" s="120" t="str">
        <f>IF(Tableau!$AE23="","",IF(Tableau!IB23="","",Tableau!$AE23))</f>
        <v/>
      </c>
      <c r="IE23" s="118">
        <f t="shared" si="224"/>
        <v>45</v>
      </c>
      <c r="IF23" s="119">
        <f t="shared" si="119"/>
        <v>2018</v>
      </c>
      <c r="IG23" s="121" t="str">
        <f t="array" ref="IG23">IF(OR(Tableau!IE23="",Tableau!IF23=""),"",IF($AE23=2013,INDEX(Semaines!$M$2:$M$523,MATCH(Tableau!IE23&amp;Tableau!IF23,Semaines!$K$2:$K$523&amp;Semaines!$L$2:$L$523,0)),IF($AE23=2014,INDEX(Semaines!$N$2:$N$523,MATCH(Tableau!IE23&amp;Tableau!IF23,Semaines!$K$2:$K$523&amp;Semaines!$L$2:$L$523,0)),IF($AE23=2015,INDEX(Semaines!$O$2:$O$523,MATCH(Tableau!IE23&amp;Tableau!IF23,Semaines!$K$2:$K$523&amp;Semaines!$L$2:$L$523,0)),IF($AE23=2016,INDEX(Semaines!$P$2:$P$523,MATCH(Tableau!IE23&amp;Tableau!IF23,Semaines!$K$2:$K$523&amp;Semaines!$L$2:$L$523,0)),IF($AE23=2017,INDEX(Semaines!$Q$2:$Q$523,MATCH(Tableau!IE23&amp;Tableau!IF23,Semaines!$K$2:$K$523&amp;Semaines!$L$2:$L$523,0)),IF($AE23=2018,INDEX(Semaines!$R$2:$R$523,MATCH(Tableau!IE23&amp;Tableau!IF23,Semaines!$K$2:$K$523&amp;Semaines!$L$2:$L$523,0)),IF($AE23=2019,INDEX(Semaines!$S$2:$S$523,MATCH(Tableau!IE23&amp;Tableau!IF23,Semaines!$K$2:$K$523&amp;Semaines!$L$2:$L$523,0)),IF($AE23=2020,INDEX(Semaines!$T$2:$T$523,MATCH(Tableau!IE23&amp;Tableau!IF23,Semaines!$K$2:$K$523&amp;Semaines!$L$2:$L$523,0)),IF($AE23=2021,INDEX(Semaines!$U$2:$U$523,MATCH(Tableau!IE23&amp;Tableau!IF23,Semaines!$K$2:$K$523&amp;Semaines!$L$2:$L$523,0)),IF($AE23=2022,INDEX(Semaines!$V$2:$V$523,MATCH(Tableau!IE23&amp;Tableau!IF23,Semaines!$K$2:$K$523&amp;Semaines!$L$2:$L$523,0)))))))))))))</f>
        <v/>
      </c>
      <c r="IH23" s="120" t="str">
        <f>IF(Tableau!$AE23="","",IF(Tableau!IF23="","",Tableau!$AE23))</f>
        <v/>
      </c>
      <c r="II23" s="130">
        <f>IF(Import!AY13=0,"",Import!AY13)</f>
        <v>43522</v>
      </c>
      <c r="IJ23" s="118">
        <f t="shared" si="225"/>
        <v>9</v>
      </c>
      <c r="IK23" s="119">
        <f t="shared" si="226"/>
        <v>2019</v>
      </c>
      <c r="IL23" s="121" t="str">
        <f>IF(Tableau!IJ23="","",Tableau!IJ23)</f>
        <v/>
      </c>
      <c r="IM23" s="120" t="str">
        <f>IF(Tableau!IK23="","",Tableau!IK23)</f>
        <v/>
      </c>
      <c r="IO23" s="118">
        <f t="shared" si="227"/>
        <v>46</v>
      </c>
      <c r="IP23" s="119">
        <f t="shared" si="78"/>
        <v>2018</v>
      </c>
      <c r="IQ23" s="121" t="str">
        <f t="array" ref="IQ23">IF(OR(Tableau!IO23="",Tableau!IP23=""),"",IF($AE23=2013,INDEX(Semaines!$M$2:$M$523,MATCH(Tableau!IO23&amp;Tableau!IP23,Semaines!$K$2:$K$523&amp;Semaines!$L$2:$L$523,0)),IF($AE23=2014,INDEX(Semaines!$N$2:$N$523,MATCH(Tableau!IO23&amp;Tableau!IP23,Semaines!$K$2:$K$523&amp;Semaines!$L$2:$L$523,0)),IF($AE23=2015,INDEX(Semaines!$O$2:$O$523,MATCH(Tableau!IO23&amp;Tableau!IP23,Semaines!$K$2:$K$523&amp;Semaines!$L$2:$L$523,0)),IF($AE23=2016,INDEX(Semaines!$P$2:$P$523,MATCH(Tableau!IO23&amp;Tableau!IP23,Semaines!$K$2:$K$523&amp;Semaines!$L$2:$L$523,0)),IF($AE23=2017,INDEX(Semaines!$Q$2:$Q$523,MATCH(Tableau!IO23&amp;Tableau!IP23,Semaines!$K$2:$K$523&amp;Semaines!$L$2:$L$523,0)),IF($AE23=2018,INDEX(Semaines!$R$2:$R$523,MATCH(Tableau!IO23&amp;Tableau!IP23,Semaines!$K$2:$K$523&amp;Semaines!$L$2:$L$523,0)),IF($AE23=2019,INDEX(Semaines!$S$2:$S$523,MATCH(Tableau!IO23&amp;Tableau!IP23,Semaines!$K$2:$K$523&amp;Semaines!$L$2:$L$523,0)),IF($AE23=2020,INDEX(Semaines!$T$2:$T$523,MATCH(Tableau!IO23&amp;Tableau!IP23,Semaines!$K$2:$K$523&amp;Semaines!$L$2:$L$523,0)),IF($AE23=2021,INDEX(Semaines!$U$2:$U$523,MATCH(Tableau!IO23&amp;Tableau!IP23,Semaines!$K$2:$K$523&amp;Semaines!$L$2:$L$523,0)),IF($AE23=2022,INDEX(Semaines!$V$2:$V$523,MATCH(Tableau!IO23&amp;Tableau!IP23,Semaines!$K$2:$K$523&amp;Semaines!$L$2:$L$523,0)))))))))))))</f>
        <v/>
      </c>
      <c r="IR23" s="120" t="str">
        <f>IF(Tableau!$AE23="","",IF(Tableau!IP23="","",Tableau!$AE23))</f>
        <v/>
      </c>
      <c r="IS23" s="118">
        <f t="shared" si="228"/>
        <v>47</v>
      </c>
      <c r="IT23" s="119">
        <f t="shared" si="80"/>
        <v>2018</v>
      </c>
      <c r="IU23" s="121" t="str">
        <f t="array" ref="IU23">IF(OR(Tableau!IS23="",Tableau!IT23=""),"",IF($AE23=2013,INDEX(Semaines!$M$2:$M$523,MATCH(Tableau!IS23&amp;Tableau!IT23,Semaines!$K$2:$K$523&amp;Semaines!$L$2:$L$523,0)),IF($AE23=2014,INDEX(Semaines!$N$2:$N$523,MATCH(Tableau!IS23&amp;Tableau!IT23,Semaines!$K$2:$K$523&amp;Semaines!$L$2:$L$523,0)),IF($AE23=2015,INDEX(Semaines!$O$2:$O$523,MATCH(Tableau!IS23&amp;Tableau!IT23,Semaines!$K$2:$K$523&amp;Semaines!$L$2:$L$523,0)),IF($AE23=2016,INDEX(Semaines!$P$2:$P$523,MATCH(Tableau!IS23&amp;Tableau!IT23,Semaines!$K$2:$K$523&amp;Semaines!$L$2:$L$523,0)),IF($AE23=2017,INDEX(Semaines!$Q$2:$Q$523,MATCH(Tableau!IS23&amp;Tableau!IT23,Semaines!$K$2:$K$523&amp;Semaines!$L$2:$L$523,0)),IF($AE23=2018,INDEX(Semaines!$R$2:$R$523,MATCH(Tableau!IS23&amp;Tableau!IT23,Semaines!$K$2:$K$523&amp;Semaines!$L$2:$L$523,0)),IF($AE23=2019,INDEX(Semaines!$S$2:$S$523,MATCH(Tableau!IS23&amp;Tableau!IT23,Semaines!$K$2:$K$523&amp;Semaines!$L$2:$L$523,0)),IF($AE23=2020,INDEX(Semaines!$T$2:$T$523,MATCH(Tableau!IS23&amp;Tableau!IT23,Semaines!$K$2:$K$523&amp;Semaines!$L$2:$L$523,0)),IF($AE23=2021,INDEX(Semaines!$U$2:$U$523,MATCH(Tableau!IS23&amp;Tableau!IT23,Semaines!$K$2:$K$523&amp;Semaines!$L$2:$L$523,0)),IF($AE23=2022,INDEX(Semaines!$V$2:$V$523,MATCH(Tableau!IS23&amp;Tableau!IT23,Semaines!$K$2:$K$523&amp;Semaines!$L$2:$L$523,0)))))))))))))</f>
        <v/>
      </c>
      <c r="IV23" s="120" t="str">
        <f>IF(Tableau!$AE23="","",IF(Tableau!IT23="","",Tableau!$AE23))</f>
        <v/>
      </c>
      <c r="IW23" s="99"/>
      <c r="IX23" s="99"/>
      <c r="IY23" s="99"/>
      <c r="IZ23" s="99"/>
      <c r="JA23" s="118">
        <f t="shared" si="229"/>
        <v>47</v>
      </c>
      <c r="JB23" s="119">
        <f t="shared" si="82"/>
        <v>2018</v>
      </c>
      <c r="JC23" s="121" t="str">
        <f t="array" ref="JC23">IF(OR(Tableau!JA23="",Tableau!JB23=""),"",IF($AE23=2013,INDEX(Semaines!$M$2:$M$523,MATCH(Tableau!JA23&amp;Tableau!JB23,Semaines!$K$2:$K$523&amp;Semaines!$L$2:$L$523,0)),IF($AE23=2014,INDEX(Semaines!$N$2:$N$523,MATCH(Tableau!JA23&amp;Tableau!JB23,Semaines!$K$2:$K$523&amp;Semaines!$L$2:$L$523,0)),IF($AE23=2015,INDEX(Semaines!$O$2:$O$523,MATCH(Tableau!JA23&amp;Tableau!JB23,Semaines!$K$2:$K$523&amp;Semaines!$L$2:$L$523,0)),IF($AE23=2016,INDEX(Semaines!$P$2:$P$523,MATCH(Tableau!JA23&amp;Tableau!JB23,Semaines!$K$2:$K$523&amp;Semaines!$L$2:$L$523,0)),IF($AE23=2017,INDEX(Semaines!$Q$2:$Q$523,MATCH(Tableau!JA23&amp;Tableau!JB23,Semaines!$K$2:$K$523&amp;Semaines!$L$2:$L$523,0)),IF($AE23=2018,INDEX(Semaines!$R$2:$R$523,MATCH(Tableau!JA23&amp;Tableau!JB23,Semaines!$K$2:$K$523&amp;Semaines!$L$2:$L$523,0)),IF($AE23=2019,INDEX(Semaines!$S$2:$S$523,MATCH(Tableau!JA23&amp;Tableau!JB23,Semaines!$K$2:$K$523&amp;Semaines!$L$2:$L$523,0)),IF($AE23=2020,INDEX(Semaines!$T$2:$T$523,MATCH(Tableau!JA23&amp;Tableau!JB23,Semaines!$K$2:$K$523&amp;Semaines!$L$2:$L$523,0)),IF($AE23=2021,INDEX(Semaines!$U$2:$U$523,MATCH(Tableau!JA23&amp;Tableau!JB23,Semaines!$K$2:$K$523&amp;Semaines!$L$2:$L$523,0)),IF($AE23=2022,INDEX(Semaines!$V$2:$V$523,MATCH(Tableau!JA23&amp;Tableau!JB23,Semaines!$K$2:$K$523&amp;Semaines!$L$2:$L$523,0)))))))))))))</f>
        <v/>
      </c>
      <c r="JD23" s="120" t="str">
        <f>IF(Tableau!$AE23="","",IF(Tableau!JB23="","",Tableau!$AE23))</f>
        <v/>
      </c>
      <c r="JE23" s="112"/>
      <c r="JF23" s="114"/>
      <c r="JG23" s="114"/>
      <c r="JH23" s="107"/>
      <c r="JJ23" s="118">
        <f t="shared" si="230"/>
        <v>48</v>
      </c>
      <c r="JK23" s="119">
        <f t="shared" si="84"/>
        <v>2018</v>
      </c>
      <c r="JL23" s="121" t="str">
        <f t="array" ref="JL23">IF(OR(Tableau!JJ23="",Tableau!JK23=""),"",IF($AE23=2013,INDEX(Semaines!$M$2:$M$523,MATCH(Tableau!JJ23&amp;Tableau!JK23,Semaines!$K$2:$K$523&amp;Semaines!$L$2:$L$523,0)),IF($AE23=2014,INDEX(Semaines!$N$2:$N$523,MATCH(Tableau!JJ23&amp;Tableau!JK23,Semaines!$K$2:$K$523&amp;Semaines!$L$2:$L$523,0)),IF($AE23=2015,INDEX(Semaines!$O$2:$O$523,MATCH(Tableau!JJ23&amp;Tableau!JK23,Semaines!$K$2:$K$523&amp;Semaines!$L$2:$L$523,0)),IF($AE23=2016,INDEX(Semaines!$P$2:$P$523,MATCH(Tableau!JJ23&amp;Tableau!JK23,Semaines!$K$2:$K$523&amp;Semaines!$L$2:$L$523,0)),IF($AE23=2017,INDEX(Semaines!$Q$2:$Q$523,MATCH(Tableau!JJ23&amp;Tableau!JK23,Semaines!$K$2:$K$523&amp;Semaines!$L$2:$L$523,0)),IF($AE23=2018,INDEX(Semaines!$R$2:$R$523,MATCH(Tableau!JJ23&amp;Tableau!JK23,Semaines!$K$2:$K$523&amp;Semaines!$L$2:$L$523,0)),IF($AE23=2019,INDEX(Semaines!$S$2:$S$523,MATCH(Tableau!JJ23&amp;Tableau!JK23,Semaines!$K$2:$K$523&amp;Semaines!$L$2:$L$523,0)),IF($AE23=2020,INDEX(Semaines!$T$2:$T$523,MATCH(Tableau!JJ23&amp;Tableau!JK23,Semaines!$K$2:$K$523&amp;Semaines!$L$2:$L$523,0)),IF($AE23=2021,INDEX(Semaines!$U$2:$U$523,MATCH(Tableau!JJ23&amp;Tableau!JK23,Semaines!$K$2:$K$523&amp;Semaines!$L$2:$L$523,0)),IF($AE23=2022,INDEX(Semaines!$V$2:$V$523,MATCH(Tableau!JJ23&amp;Tableau!JK23,Semaines!$K$2:$K$523&amp;Semaines!$L$2:$L$523,0)))))))))))))</f>
        <v/>
      </c>
      <c r="JM23" s="120" t="str">
        <f>IF(Tableau!$AE23="","",IF(Tableau!JK23="","",Tableau!$AE23))</f>
        <v/>
      </c>
      <c r="JN23" s="118">
        <f t="shared" si="231"/>
        <v>49</v>
      </c>
      <c r="JO23" s="119">
        <f t="shared" si="86"/>
        <v>2018</v>
      </c>
      <c r="JP23" s="121" t="str">
        <f t="array" ref="JP23">IF(OR(Tableau!JN23="",Tableau!JO23=""),"",IF($AE23=2013,INDEX(Semaines!$M$2:$M$523,MATCH(Tableau!JN23&amp;Tableau!JO23,Semaines!$K$2:$K$523&amp;Semaines!$L$2:$L$523,0)),IF($AE23=2014,INDEX(Semaines!$N$2:$N$523,MATCH(Tableau!JN23&amp;Tableau!JO23,Semaines!$K$2:$K$523&amp;Semaines!$L$2:$L$523,0)),IF($AE23=2015,INDEX(Semaines!$O$2:$O$523,MATCH(Tableau!JN23&amp;Tableau!JO23,Semaines!$K$2:$K$523&amp;Semaines!$L$2:$L$523,0)),IF($AE23=2016,INDEX(Semaines!$P$2:$P$523,MATCH(Tableau!JN23&amp;Tableau!JO23,Semaines!$K$2:$K$523&amp;Semaines!$L$2:$L$523,0)),IF($AE23=2017,INDEX(Semaines!$Q$2:$Q$523,MATCH(Tableau!JN23&amp;Tableau!JO23,Semaines!$K$2:$K$523&amp;Semaines!$L$2:$L$523,0)),IF($AE23=2018,INDEX(Semaines!$R$2:$R$523,MATCH(Tableau!JN23&amp;Tableau!JO23,Semaines!$K$2:$K$523&amp;Semaines!$L$2:$L$523,0)),IF($AE23=2019,INDEX(Semaines!$S$2:$S$523,MATCH(Tableau!JN23&amp;Tableau!JO23,Semaines!$K$2:$K$523&amp;Semaines!$L$2:$L$523,0)),IF($AE23=2020,INDEX(Semaines!$T$2:$T$523,MATCH(Tableau!JN23&amp;Tableau!JO23,Semaines!$K$2:$K$523&amp;Semaines!$L$2:$L$523,0)),IF($AE23=2021,INDEX(Semaines!$U$2:$U$523,MATCH(Tableau!JN23&amp;Tableau!JO23,Semaines!$K$2:$K$523&amp;Semaines!$L$2:$L$523,0)),IF($AE23=2022,INDEX(Semaines!$V$2:$V$523,MATCH(Tableau!JN23&amp;Tableau!JO23,Semaines!$K$2:$K$523&amp;Semaines!$L$2:$L$523,0)))))))))))))</f>
        <v/>
      </c>
      <c r="JQ23" s="120" t="str">
        <f>IF(Tableau!$AE23="","",IF(Tableau!JO23="","",Tableau!$AE23))</f>
        <v/>
      </c>
      <c r="JR23" s="128">
        <f>IF(Import!BC13=0,"",Import!BC13)</f>
        <v>43535</v>
      </c>
      <c r="JS23" s="118">
        <f t="shared" si="232"/>
        <v>11</v>
      </c>
      <c r="JT23" s="119">
        <f t="shared" si="233"/>
        <v>2019</v>
      </c>
      <c r="JU23" s="121">
        <f t="array" ref="JU23">IF(JR23="",JS23,IF($AE23="","",IF($AE23=2013,INDEX(Semaines!$M$2:$M$523,MATCH(JS23&amp;JT23,Semaines!$K$2:$K$523&amp;Semaines!$L$2:$L$523,0)),IF($AE23=2014,INDEX(Semaines!$N$2:$N$523,MATCH(JS23&amp;JT23,Semaines!$K$2:$K$523&amp;Semaines!$L$2:$L$523,0)),IF($AE23=2015,INDEX(Semaines!$O$2:$O$523,MATCH(JS23&amp;JT23,Semaines!$K$2:$K$523&amp;Semaines!$L$2:$L$523,0)),IF($AE23=2016,INDEX(Semaines!$P$2:$P$523,MATCH(JS23&amp;JT23,Semaines!$K$2:$K$523&amp;Semaines!$L$2:$L$523,0)),IF($AE23=2017,INDEX(Semaines!$Q$2:$Q$523,MATCH(JS23&amp;JT23,Semaines!$K$2:$K$523&amp;Semaines!$L$2:$L$523,0)),IF($AE23=2018,INDEX(Semaines!$R$2:$R$523,MATCH(JS23&amp;JT23,Semaines!$K$2:$K$523&amp;Semaines!$L$2:$L$523,0)),IF($AE23=2019,INDEX(Semaines!$S$2:$S$523,MATCH(JS23&amp;JT23,Semaines!$K$2:$K$523&amp;Semaines!$L$2:$L$523,0)),IF($AE23=2020,INDEX(Semaines!$T$2:$T$523,MATCH(JS23&amp;JT23,Semaines!$K$2:$K$523&amp;Semaines!$L$2:$L$523,0)),IF($AE23=2021,INDEX(Semaines!$U$2:$U$523,MATCH(JS23&amp;JT23,Semaines!$K$2:$K$523&amp;Semaines!$L$2:$L$523,0)),IF($AE23=2022,INDEX(Semaines!$V$2:$V$523,MATCH(JS23&amp;JT23,Semaines!$K$2:$K$523&amp;Semaines!$L$2:$L$523,0))))))))))))))</f>
        <v>63</v>
      </c>
      <c r="JV23" s="119">
        <f t="shared" si="132"/>
        <v>2018</v>
      </c>
    </row>
    <row r="24" spans="1:282" x14ac:dyDescent="0.3">
      <c r="A24" s="61" t="str">
        <f>IF(Import!A14=0,"",Import!A14)</f>
        <v>13</v>
      </c>
      <c r="B24" s="38" t="str">
        <f>IF(Import!D14=0,"",Import!D14)</f>
        <v>13</v>
      </c>
      <c r="C24" s="38" t="str">
        <f>IF(Import!E14=0,"",Import!E14)</f>
        <v/>
      </c>
      <c r="D24" s="44" t="str">
        <f t="shared" si="0"/>
        <v/>
      </c>
      <c r="E24" s="38" t="str">
        <f>IF(Import!I14=0,"",Import!I14)</f>
        <v/>
      </c>
      <c r="F24" s="38" t="str">
        <f>IF(Import!J14="","",Import!J14)</f>
        <v/>
      </c>
      <c r="G24" s="38" t="str">
        <f>IF(Import!K14="","",Import!K14)</f>
        <v/>
      </c>
      <c r="H24" s="45" t="str">
        <f>IF(Import!L14=0,"",Import!L14)</f>
        <v>17</v>
      </c>
      <c r="I24" s="38" t="str">
        <f>IF(Import!N14=0,"",Import!N14)</f>
        <v/>
      </c>
      <c r="J24" s="37"/>
      <c r="K24" s="46">
        <f>IF(Import!O14=0,"",Import!O14)</f>
        <v>43553</v>
      </c>
      <c r="L24" s="46">
        <f>IF(Import!P14=0,"",Import!P14)</f>
        <v>43717</v>
      </c>
      <c r="M24" s="60" t="str">
        <f>IF(L24&lt;&gt;"","Annulé",IF(Import!R14=0,"",Import!R14))</f>
        <v>Annulé</v>
      </c>
      <c r="N24" s="60" t="str">
        <f>IF(L24&lt;&gt;"","Annulé",IF(Import!S14=0,"",Import!S14))</f>
        <v>Annulé</v>
      </c>
      <c r="O24" s="60" t="str">
        <f>IF(N24="Annulé","Annulé",IF(Import!T14=0,"",Import!T14))</f>
        <v>Annulé</v>
      </c>
      <c r="P24" s="46">
        <f>IF(Import!U14=0,IF($L24&lt;&gt;"","Annulé",IF($K24="","","En attente")),Import!U14)</f>
        <v>43606</v>
      </c>
      <c r="Q24" s="46">
        <f>IF(Import!V14=0,IF($L24&lt;&gt;"","Annulé",IF($K24="","","En attente")),Import!V14)</f>
        <v>43663</v>
      </c>
      <c r="R24" s="46" t="str">
        <f>IF(Import!W14=0,IF($L24&lt;&gt;"","Annulé",IF($K24="","","En attente")),Import!W14)</f>
        <v>Annulé</v>
      </c>
      <c r="S24" s="46" t="str">
        <f>IF(Import!X14=0,IF($L24&lt;&gt;"","Annulé",IF($K24="","","En attente")),Import!X14)</f>
        <v>Annulé</v>
      </c>
      <c r="T24" s="46" t="str">
        <f>IF(Import!Y14=0,IF($L24&lt;&gt;"","Annulé",IF($K24="","","En attente")),Import!Y14)</f>
        <v>Annulé</v>
      </c>
      <c r="U24" s="46" t="str">
        <f>IF(Import!Z14=0,IF($L24&lt;&gt;"","Annulé",IF($K24="","","En attente")),Import!Z14)</f>
        <v>Annulé</v>
      </c>
      <c r="V24" s="130" t="str">
        <f>IF(Tableau!V24="","",Tableau!V24)</f>
        <v/>
      </c>
      <c r="W24" s="46" t="str">
        <f>IF($L24&lt;&gt;"","Annulé",IF(Import!AA14=0,IF(K24="","","Pas ouvert"),Import!AA14))</f>
        <v>Annulé</v>
      </c>
      <c r="X24" s="46" t="str">
        <f>IF($L24&lt;&gt;"","Annulé",IF(Import!AB14=0,IF($W24&lt;&gt;"",IF(W24="Pas ouvert","Pas ouvert","En cours"),""),Import!AB14))</f>
        <v>Annulé</v>
      </c>
      <c r="Y24" s="60" t="str">
        <f>IF($L24&lt;&gt;"","Annulé",IF(Import!AC14=0,"",Import!AC14))</f>
        <v>Annulé</v>
      </c>
      <c r="Z24" s="60" t="str">
        <f>IF($L24&lt;&gt;"","Annulé",IF(Import!AD14=0,"",Import!AD14))</f>
        <v>Annulé</v>
      </c>
      <c r="AA24" s="65" t="str">
        <f t="shared" si="90"/>
        <v>Annulé</v>
      </c>
      <c r="AB24" s="129" t="str">
        <f>Tableau!AB24</f>
        <v/>
      </c>
      <c r="AC24" s="62"/>
      <c r="AD24" s="86" t="str">
        <f t="shared" si="121"/>
        <v/>
      </c>
      <c r="AE24" s="85" t="str">
        <f t="shared" si="122"/>
        <v/>
      </c>
      <c r="AF24" s="116" t="str">
        <f>IF(Import!AE14=0,"",Import!AE14)</f>
        <v/>
      </c>
      <c r="AG24" s="114"/>
      <c r="AH24" s="107"/>
      <c r="AJ24" s="118" t="str">
        <f t="shared" ref="AJ24:AJ46" si="239">IF(AD24="","",AD24+1)</f>
        <v/>
      </c>
      <c r="AK24" s="119" t="str">
        <f t="shared" ref="AK24:AK46" si="240">AE24</f>
        <v/>
      </c>
      <c r="AL24" s="121" t="str">
        <f>IF(OR(Tableau!AL24="",Tableau!AM24=""),"",IF($AE24=2013,INDEX(Semaines!$M$2:$M$523,MATCH(Tableau!AL24&amp;Tableau!AM24,Semaines!$K$2:$K$523&amp;Semaines!$L$2:$L$523,0)),IF($AE24=2014,INDEX(Semaines!$N$2:$N$523,MATCH(Tableau!AL24&amp;Tableau!AM24,Semaines!$K$2:$K$523&amp;Semaines!$L$2:$L$523,0)),IF($AE24=2015,INDEX(Semaines!$O$2:$O$523,MATCH(Tableau!AL24&amp;Tableau!AM24,Semaines!$K$2:$K$523&amp;Semaines!$L$2:$L$523,0)),IF($AE24=2016,INDEX(Semaines!$P$2:$P$523,MATCH(Tableau!AL24&amp;Tableau!AM24,Semaines!$K$2:$K$523&amp;Semaines!$L$2:$L$523,0)),IF($AE24=2017,INDEX(Semaines!$Q$2:$Q$523,MATCH(Tableau!AL24&amp;Tableau!AM24,Semaines!$K$2:$K$523&amp;Semaines!$L$2:$L$523,0)),IF($AE24=2018,INDEX(Semaines!$R$2:$R$523,MATCH(Tableau!AL24&amp;Tableau!AM24,Semaines!$K$2:$K$523&amp;Semaines!$L$2:$L$523,0)),IF($AE24=2019,INDEX(Semaines!$S$2:$S$523,MATCH(Tableau!AL24&amp;Tableau!AM24,Semaines!$K$2:$K$523&amp;Semaines!$L$2:$L$523,0)),IF($AE24=2020,INDEX(Semaines!$T$2:$T$523,MATCH(Tableau!AL24&amp;Tableau!AM24,Semaines!$K$2:$K$523&amp;Semaines!$L$2:$L$523,0)),IF($AE24=2021,INDEX(Semaines!$U$2:$U$523,MATCH(Tableau!AL24&amp;Tableau!AM24,Semaines!$K$2:$K$523&amp;Semaines!$L$2:$L$523,0)),IF($AE24=2022,INDEX(Semaines!$V$2:$V$523,MATCH(Tableau!AL24&amp;Tableau!AM24,Semaines!$K$2:$K$523&amp;Semaines!$L$2:$L$523,0)))))))))))))</f>
        <v/>
      </c>
      <c r="AM24" s="120" t="str">
        <f>IF(Tableau!$AE24="","",IF(Tableau!AM24="","",Tableau!$AE24))</f>
        <v/>
      </c>
      <c r="AN24" s="128" t="str">
        <f>IF(Import!AI14=0,"",Import!AI14)</f>
        <v/>
      </c>
      <c r="AO24" s="118" t="str">
        <f t="shared" ref="AO24:AO46" si="241">IF(AN24="",IF(AL24="",IF(AJ24="","",AJ24+1),AL24+1),_xlfn.ISOWEEKNUM(AN24))</f>
        <v/>
      </c>
      <c r="AP24" s="119" t="str">
        <f t="shared" ref="AP24:AP46" si="242">IF(AN24="",IF(AM24="",IF(AK24="","",AK24),AM24),(IF(AND(MONTH(AN24)=12,_xlfn.ISOWEEKNUM(AN24)=1),YEAR(AN24)+1,YEAR(AN24))))</f>
        <v/>
      </c>
      <c r="AQ24" s="121" t="str">
        <f>IF(Tableau!AQ24="","",Tableau!AQ24)</f>
        <v/>
      </c>
      <c r="AR24" s="120" t="str">
        <f>IF(Tableau!AR24="","",Tableau!AR24)</f>
        <v/>
      </c>
      <c r="AS24" s="112"/>
      <c r="AT24" s="107"/>
      <c r="AU24" s="99"/>
      <c r="AV24" s="99"/>
      <c r="AW24" s="118" t="str">
        <f t="shared" si="189"/>
        <v/>
      </c>
      <c r="AX24" s="119" t="str">
        <f t="shared" si="123"/>
        <v/>
      </c>
      <c r="AY24" s="121" t="str">
        <f t="array" ref="AY24">IF(OR(Tableau!AY24="",Tableau!AZ24=""),"",IF($AE24=2013,INDEX(Semaines!$M$2:$M$523,MATCH(Tableau!AY24&amp;Tableau!AZ24,Semaines!$K$2:$K$523&amp;Semaines!$L$2:$L$523,0)),IF($AE24=2014,INDEX(Semaines!$N$2:$N$523,MATCH(Tableau!AY24&amp;Tableau!AZ24,Semaines!$K$2:$K$523&amp;Semaines!$L$2:$L$523,0)),IF($AE24=2015,INDEX(Semaines!$O$2:$O$523,MATCH(Tableau!AY24&amp;Tableau!AZ24,Semaines!$K$2:$K$523&amp;Semaines!$L$2:$L$523,0)),IF($AE24=2016,INDEX(Semaines!$P$2:$P$523,MATCH(Tableau!AY24&amp;Tableau!AZ24,Semaines!$K$2:$K$523&amp;Semaines!$L$2:$L$523,0)),IF($AE24=2017,INDEX(Semaines!$Q$2:$Q$523,MATCH(Tableau!AY24&amp;Tableau!AZ24,Semaines!$K$2:$K$523&amp;Semaines!$L$2:$L$523,0)),IF($AE24=2018,INDEX(Semaines!$R$2:$R$523,MATCH(Tableau!AY24&amp;Tableau!AZ24,Semaines!$K$2:$K$523&amp;Semaines!$L$2:$L$523,0)),IF($AE24=2019,INDEX(Semaines!$S$2:$S$523,MATCH(Tableau!AY24&amp;Tableau!AZ24,Semaines!$K$2:$K$523&amp;Semaines!$L$2:$L$523,0)),IF($AE24=2020,INDEX(Semaines!$T$2:$T$523,MATCH(Tableau!AY24&amp;Tableau!AZ24,Semaines!$K$2:$K$523&amp;Semaines!$L$2:$L$523,0)),IF($AE24=2021,INDEX(Semaines!$U$2:$U$523,MATCH(Tableau!AY24&amp;Tableau!AZ24,Semaines!$K$2:$K$523&amp;Semaines!$L$2:$L$523,0)),IF($AE24=2022,INDEX(Semaines!$V$2:$V$523,MATCH(Tableau!AY24&amp;Tableau!AZ24,Semaines!$K$2:$K$523&amp;Semaines!$L$2:$L$523,0)))))))))))))</f>
        <v/>
      </c>
      <c r="AZ24" s="120" t="str">
        <f>IF(Tableau!$AE24="","",IF(Tableau!AZ24="","",Tableau!$AE24))</f>
        <v/>
      </c>
      <c r="BA24" s="118" t="str">
        <f t="shared" si="234"/>
        <v/>
      </c>
      <c r="BB24" s="119" t="str">
        <f t="shared" si="125"/>
        <v/>
      </c>
      <c r="BC24" s="121" t="str">
        <f t="array" ref="BC24">IF(OR(Tableau!BC24="",Tableau!BD24=""),"",IF($AE24=2013,INDEX(Semaines!$M$2:$M$523,MATCH(Tableau!BC24&amp;Tableau!BD24,Semaines!$K$2:$K$523&amp;Semaines!$L$2:$L$523,0)),IF($AE24=2014,INDEX(Semaines!$N$2:$N$523,MATCH(Tableau!BC24&amp;Tableau!BD24,Semaines!$K$2:$K$523&amp;Semaines!$L$2:$L$523,0)),IF($AE24=2015,INDEX(Semaines!$O$2:$O$523,MATCH(Tableau!BC24&amp;Tableau!BD24,Semaines!$K$2:$K$523&amp;Semaines!$L$2:$L$523,0)),IF($AE24=2016,INDEX(Semaines!$P$2:$P$523,MATCH(Tableau!BC24&amp;Tableau!BD24,Semaines!$K$2:$K$523&amp;Semaines!$L$2:$L$523,0)),IF($AE24=2017,INDEX(Semaines!$Q$2:$Q$523,MATCH(Tableau!BC24&amp;Tableau!BD24,Semaines!$K$2:$K$523&amp;Semaines!$L$2:$L$523,0)),IF($AE24=2018,INDEX(Semaines!$R$2:$R$523,MATCH(Tableau!BC24&amp;Tableau!BD24,Semaines!$K$2:$K$523&amp;Semaines!$L$2:$L$523,0)),IF($AE24=2019,INDEX(Semaines!$S$2:$S$523,MATCH(Tableau!BC24&amp;Tableau!BD24,Semaines!$K$2:$K$523&amp;Semaines!$L$2:$L$523,0)),IF($AE24=2020,INDEX(Semaines!$T$2:$T$523,MATCH(Tableau!BC24&amp;Tableau!BD24,Semaines!$K$2:$K$523&amp;Semaines!$L$2:$L$523,0)),IF($AE24=2021,INDEX(Semaines!$U$2:$U$523,MATCH(Tableau!BC24&amp;Tableau!BD24,Semaines!$K$2:$K$523&amp;Semaines!$L$2:$L$523,0)),IF($AE24=2022,INDEX(Semaines!$V$2:$V$523,MATCH(Tableau!BC24&amp;Tableau!BD24,Semaines!$K$2:$K$523&amp;Semaines!$L$2:$L$523,0)))))))))))))</f>
        <v/>
      </c>
      <c r="BD24" s="120" t="str">
        <f>IF(Tableau!$AE24="","",IF(Tableau!BD24="","",Tableau!$AE24))</f>
        <v/>
      </c>
      <c r="BE24" s="118" t="str">
        <f t="shared" si="235"/>
        <v/>
      </c>
      <c r="BF24" s="119" t="str">
        <f t="shared" si="127"/>
        <v/>
      </c>
      <c r="BG24" s="121" t="str">
        <f t="array" ref="BG24">IF(OR(Tableau!BG24="",Tableau!BH24=""),"",IF($AE24=2013,INDEX(Semaines!$M$2:$M$523,MATCH(Tableau!BG24&amp;Tableau!BH24,Semaines!$K$2:$K$523&amp;Semaines!$L$2:$L$523,0)),IF($AE24=2014,INDEX(Semaines!$N$2:$N$523,MATCH(Tableau!BG24&amp;Tableau!BH24,Semaines!$K$2:$K$523&amp;Semaines!$L$2:$L$523,0)),IF($AE24=2015,INDEX(Semaines!$O$2:$O$523,MATCH(Tableau!BG24&amp;Tableau!BH24,Semaines!$K$2:$K$523&amp;Semaines!$L$2:$L$523,0)),IF($AE24=2016,INDEX(Semaines!$P$2:$P$523,MATCH(Tableau!BG24&amp;Tableau!BH24,Semaines!$K$2:$K$523&amp;Semaines!$L$2:$L$523,0)),IF($AE24=2017,INDEX(Semaines!$Q$2:$Q$523,MATCH(Tableau!BG24&amp;Tableau!BH24,Semaines!$K$2:$K$523&amp;Semaines!$L$2:$L$523,0)),IF($AE24=2018,INDEX(Semaines!$R$2:$R$523,MATCH(Tableau!BG24&amp;Tableau!BH24,Semaines!$K$2:$K$523&amp;Semaines!$L$2:$L$523,0)),IF($AE24=2019,INDEX(Semaines!$S$2:$S$523,MATCH(Tableau!BG24&amp;Tableau!BH24,Semaines!$K$2:$K$523&amp;Semaines!$L$2:$L$523,0)),IF($AE24=2020,INDEX(Semaines!$T$2:$T$523,MATCH(Tableau!BG24&amp;Tableau!BH24,Semaines!$K$2:$K$523&amp;Semaines!$L$2:$L$523,0)),IF($AE24=2021,INDEX(Semaines!$U$2:$U$523,MATCH(Tableau!BG24&amp;Tableau!BH24,Semaines!$K$2:$K$523&amp;Semaines!$L$2:$L$523,0)),IF($AE24=2022,INDEX(Semaines!$V$2:$V$523,MATCH(Tableau!BG24&amp;Tableau!BH24,Semaines!$K$2:$K$523&amp;Semaines!$L$2:$L$523,0)))))))))))))</f>
        <v/>
      </c>
      <c r="BH24" s="120" t="str">
        <f>IF(Tableau!$AE24="","",IF(Tableau!BH24="","",Tableau!$AE24))</f>
        <v/>
      </c>
      <c r="BI24" s="130" t="str">
        <f>IF(Import!AM14=0,"",Import!AM14)</f>
        <v/>
      </c>
      <c r="BJ24" s="118" t="str">
        <f t="shared" si="236"/>
        <v/>
      </c>
      <c r="BK24" s="119" t="str">
        <f t="shared" si="237"/>
        <v/>
      </c>
      <c r="BL24" s="121" t="str">
        <f>IF(Tableau!BL24="","",Tableau!BL24)</f>
        <v/>
      </c>
      <c r="BM24" s="120" t="str">
        <f>IF(Tableau!BM24="","",Tableau!BM24)</f>
        <v/>
      </c>
      <c r="BN24" s="118" t="str">
        <f t="shared" si="238"/>
        <v/>
      </c>
      <c r="BO24" s="119" t="str">
        <f t="shared" si="131"/>
        <v/>
      </c>
      <c r="BP24" s="121" t="str">
        <f t="array" ref="BP24">IF(OR(Tableau!BP24="",Tableau!BQ24=""),"",IF($AE24=2013,INDEX(Semaines!$M$2:$M$523,MATCH(Tableau!BP24&amp;Tableau!BQ24,Semaines!$K$2:$K$523&amp;Semaines!$L$2:$L$523,0)),IF($AE24=2014,INDEX(Semaines!$N$2:$N$523,MATCH(Tableau!BP24&amp;Tableau!BQ24,Semaines!$K$2:$K$523&amp;Semaines!$L$2:$L$523,0)),IF($AE24=2015,INDEX(Semaines!$O$2:$O$523,MATCH(Tableau!BP24&amp;Tableau!BQ24,Semaines!$K$2:$K$523&amp;Semaines!$L$2:$L$523,0)),IF($AE24=2016,INDEX(Semaines!$P$2:$P$523,MATCH(Tableau!BP24&amp;Tableau!BQ24,Semaines!$K$2:$K$523&amp;Semaines!$L$2:$L$523,0)),IF($AE24=2017,INDEX(Semaines!$Q$2:$Q$523,MATCH(Tableau!BP24&amp;Tableau!BQ24,Semaines!$K$2:$K$523&amp;Semaines!$L$2:$L$523,0)),IF($AE24=2018,INDEX(Semaines!$R$2:$R$523,MATCH(Tableau!BP24&amp;Tableau!BQ24,Semaines!$K$2:$K$523&amp;Semaines!$L$2:$L$523,0)),IF($AE24=2019,INDEX(Semaines!$S$2:$S$523,MATCH(Tableau!BP24&amp;Tableau!BQ24,Semaines!$K$2:$K$523&amp;Semaines!$L$2:$L$523,0)),IF($AE24=2020,INDEX(Semaines!$T$2:$T$523,MATCH(Tableau!BP24&amp;Tableau!BQ24,Semaines!$K$2:$K$523&amp;Semaines!$L$2:$L$523,0)),IF($AE24=2021,INDEX(Semaines!$U$2:$U$523,MATCH(Tableau!BP24&amp;Tableau!BQ24,Semaines!$K$2:$K$523&amp;Semaines!$L$2:$L$523,0)),IF($AE24=2022,INDEX(Semaines!$V$2:$V$523,MATCH(Tableau!BP24&amp;Tableau!BQ24,Semaines!$K$2:$K$523&amp;Semaines!$L$2:$L$523,0)))))))))))))</f>
        <v/>
      </c>
      <c r="BQ24" s="120" t="str">
        <f>IF(Tableau!$AE24="","",IF(Tableau!BQ24="","",Tableau!$AE24))</f>
        <v/>
      </c>
      <c r="BS24" s="118" t="str">
        <f t="shared" si="190"/>
        <v/>
      </c>
      <c r="BT24" s="119" t="str">
        <f t="shared" si="95"/>
        <v/>
      </c>
      <c r="BU24" s="121" t="str">
        <f t="array" ref="BU24">IF(OR(Tableau!BU24="",Tableau!BV24=""),"",IF($AE24=2013,INDEX(Semaines!$M$2:$M$523,MATCH(Tableau!BU24&amp;Tableau!BV24,Semaines!$K$2:$K$523&amp;Semaines!$L$2:$L$523,0)),IF($AE24=2014,INDEX(Semaines!$N$2:$N$523,MATCH(Tableau!BU24&amp;Tableau!BV24,Semaines!$K$2:$K$523&amp;Semaines!$L$2:$L$523,0)),IF($AE24=2015,INDEX(Semaines!$O$2:$O$523,MATCH(Tableau!BU24&amp;Tableau!BV24,Semaines!$K$2:$K$523&amp;Semaines!$L$2:$L$523,0)),IF($AE24=2016,INDEX(Semaines!$P$2:$P$523,MATCH(Tableau!BU24&amp;Tableau!BV24,Semaines!$K$2:$K$523&amp;Semaines!$L$2:$L$523,0)),IF($AE24=2017,INDEX(Semaines!$Q$2:$Q$523,MATCH(Tableau!BU24&amp;Tableau!BV24,Semaines!$K$2:$K$523&amp;Semaines!$L$2:$L$523,0)),IF($AE24=2018,INDEX(Semaines!$R$2:$R$523,MATCH(Tableau!BU24&amp;Tableau!BV24,Semaines!$K$2:$K$523&amp;Semaines!$L$2:$L$523,0)),IF($AE24=2019,INDEX(Semaines!$S$2:$S$523,MATCH(Tableau!BU24&amp;Tableau!BV24,Semaines!$K$2:$K$523&amp;Semaines!$L$2:$L$523,0)),IF($AE24=2020,INDEX(Semaines!$T$2:$T$523,MATCH(Tableau!BU24&amp;Tableau!BV24,Semaines!$K$2:$K$523&amp;Semaines!$L$2:$L$523,0)),IF($AE24=2021,INDEX(Semaines!$U$2:$U$523,MATCH(Tableau!BU24&amp;Tableau!BV24,Semaines!$K$2:$K$523&amp;Semaines!$L$2:$L$523,0)),IF($AE24=2022,INDEX(Semaines!$V$2:$V$523,MATCH(Tableau!BU24&amp;Tableau!BV24,Semaines!$K$2:$K$523&amp;Semaines!$L$2:$L$523,0)))))))))))))</f>
        <v/>
      </c>
      <c r="BV24" s="120" t="str">
        <f>IF(Tableau!$AE24="","",IF(Tableau!BV24="","",Tableau!$AE24))</f>
        <v/>
      </c>
      <c r="BX24" s="118" t="str">
        <f t="shared" si="202"/>
        <v/>
      </c>
      <c r="BY24" s="119" t="str">
        <f t="shared" si="96"/>
        <v/>
      </c>
      <c r="BZ24" s="121" t="str">
        <f t="array" ref="BZ24">IF(OR(Tableau!BZ24="",Tableau!CA24=""),"",IF($AE24=2013,INDEX(Semaines!$M$2:$M$523,MATCH(Tableau!BZ24&amp;Tableau!CA24,Semaines!$K$2:$K$523&amp;Semaines!$L$2:$L$523,0)),IF($AE24=2014,INDEX(Semaines!$N$2:$N$523,MATCH(Tableau!BZ24&amp;Tableau!CA24,Semaines!$K$2:$K$523&amp;Semaines!$L$2:$L$523,0)),IF($AE24=2015,INDEX(Semaines!$O$2:$O$523,MATCH(Tableau!BZ24&amp;Tableau!CA24,Semaines!$K$2:$K$523&amp;Semaines!$L$2:$L$523,0)),IF($AE24=2016,INDEX(Semaines!$P$2:$P$523,MATCH(Tableau!BZ24&amp;Tableau!CA24,Semaines!$K$2:$K$523&amp;Semaines!$L$2:$L$523,0)),IF($AE24=2017,INDEX(Semaines!$Q$2:$Q$523,MATCH(Tableau!BZ24&amp;Tableau!CA24,Semaines!$K$2:$K$523&amp;Semaines!$L$2:$L$523,0)),IF($AE24=2018,INDEX(Semaines!$R$2:$R$523,MATCH(Tableau!BZ24&amp;Tableau!CA24,Semaines!$K$2:$K$523&amp;Semaines!$L$2:$L$523,0)),IF($AE24=2019,INDEX(Semaines!$S$2:$S$523,MATCH(Tableau!BZ24&amp;Tableau!CA24,Semaines!$K$2:$K$523&amp;Semaines!$L$2:$L$523,0)),IF($AE24=2020,INDEX(Semaines!$T$2:$T$523,MATCH(Tableau!BZ24&amp;Tableau!CA24,Semaines!$K$2:$K$523&amp;Semaines!$L$2:$L$523,0)),IF($AE24=2021,INDEX(Semaines!$U$2:$U$523,MATCH(Tableau!BZ24&amp;Tableau!CA24,Semaines!$K$2:$K$523&amp;Semaines!$L$2:$L$523,0)),IF($AE24=2022,INDEX(Semaines!$V$2:$V$523,MATCH(Tableau!BZ24&amp;Tableau!CA24,Semaines!$K$2:$K$523&amp;Semaines!$L$2:$L$523,0)))))))))))))</f>
        <v/>
      </c>
      <c r="CA24" s="120" t="str">
        <f>IF(Tableau!$AE24="","",IF(Tableau!CA24="","",Tableau!$AE24))</f>
        <v/>
      </c>
      <c r="CB24" s="130" t="str">
        <f>IF(Import!AQ14=0,"",Import!AQ14)</f>
        <v/>
      </c>
      <c r="CC24" s="118" t="str">
        <f t="shared" si="191"/>
        <v/>
      </c>
      <c r="CD24" s="119" t="str">
        <f t="shared" si="192"/>
        <v/>
      </c>
      <c r="CE24" s="121" t="str">
        <f>IF(Tableau!CE24="","",Tableau!CE24)</f>
        <v/>
      </c>
      <c r="CF24" s="120" t="str">
        <f>IF(Tableau!CF24="","",Tableau!CF24)</f>
        <v/>
      </c>
      <c r="CG24" s="118" t="str">
        <f t="shared" si="193"/>
        <v/>
      </c>
      <c r="CH24" s="119" t="str">
        <f t="shared" si="97"/>
        <v/>
      </c>
      <c r="CI24" s="121" t="str">
        <f t="array" ref="CI24">IF(OR(Tableau!CI24="",Tableau!CJ24=""),"",IF($AE24=2013,INDEX(Semaines!$M$2:$M$523,MATCH(Tableau!CI24&amp;Tableau!CJ24,Semaines!$K$2:$K$523&amp;Semaines!$L$2:$L$523,0)),IF($AE24=2014,INDEX(Semaines!$N$2:$N$523,MATCH(Tableau!CI24&amp;Tableau!CJ24,Semaines!$K$2:$K$523&amp;Semaines!$L$2:$L$523,0)),IF($AE24=2015,INDEX(Semaines!$O$2:$O$523,MATCH(Tableau!CI24&amp;Tableau!CJ24,Semaines!$K$2:$K$523&amp;Semaines!$L$2:$L$523,0)),IF($AE24=2016,INDEX(Semaines!$P$2:$P$523,MATCH(Tableau!CI24&amp;Tableau!CJ24,Semaines!$K$2:$K$523&amp;Semaines!$L$2:$L$523,0)),IF($AE24=2017,INDEX(Semaines!$Q$2:$Q$523,MATCH(Tableau!CI24&amp;Tableau!CJ24,Semaines!$K$2:$K$523&amp;Semaines!$L$2:$L$523,0)),IF($AE24=2018,INDEX(Semaines!$R$2:$R$523,MATCH(Tableau!CI24&amp;Tableau!CJ24,Semaines!$K$2:$K$523&amp;Semaines!$L$2:$L$523,0)),IF($AE24=2019,INDEX(Semaines!$S$2:$S$523,MATCH(Tableau!CI24&amp;Tableau!CJ24,Semaines!$K$2:$K$523&amp;Semaines!$L$2:$L$523,0)),IF($AE24=2020,INDEX(Semaines!$T$2:$T$523,MATCH(Tableau!CI24&amp;Tableau!CJ24,Semaines!$K$2:$K$523&amp;Semaines!$L$2:$L$523,0)),IF($AE24=2021,INDEX(Semaines!$U$2:$U$523,MATCH(Tableau!CI24&amp;Tableau!CJ24,Semaines!$K$2:$K$523&amp;Semaines!$L$2:$L$523,0)),IF($AE24=2022,INDEX(Semaines!$V$2:$V$523,MATCH(Tableau!CI24&amp;Tableau!CJ24,Semaines!$K$2:$K$523&amp;Semaines!$L$2:$L$523,0)))))))))))))</f>
        <v/>
      </c>
      <c r="CJ24" s="120" t="str">
        <f>IF(Tableau!$AE24="","",IF(Tableau!CJ24="","",Tableau!$AE24))</f>
        <v/>
      </c>
      <c r="CL24" s="118" t="str">
        <f t="shared" si="194"/>
        <v/>
      </c>
      <c r="CM24" s="119" t="str">
        <f t="shared" si="98"/>
        <v/>
      </c>
      <c r="CN24" s="121" t="str">
        <f t="array" ref="CN24">IF(OR(Tableau!CN24="",Tableau!CO24=""),"",IF($AE24=2013,INDEX(Semaines!$M$2:$M$523,MATCH(Tableau!CN24&amp;Tableau!CO24,Semaines!$K$2:$K$523&amp;Semaines!$L$2:$L$523,0)),IF($AE24=2014,INDEX(Semaines!$N$2:$N$523,MATCH(Tableau!CN24&amp;Tableau!CO24,Semaines!$K$2:$K$523&amp;Semaines!$L$2:$L$523,0)),IF($AE24=2015,INDEX(Semaines!$O$2:$O$523,MATCH(Tableau!CN24&amp;Tableau!CO24,Semaines!$K$2:$K$523&amp;Semaines!$L$2:$L$523,0)),IF($AE24=2016,INDEX(Semaines!$P$2:$P$523,MATCH(Tableau!CN24&amp;Tableau!CO24,Semaines!$K$2:$K$523&amp;Semaines!$L$2:$L$523,0)),IF($AE24=2017,INDEX(Semaines!$Q$2:$Q$523,MATCH(Tableau!CN24&amp;Tableau!CO24,Semaines!$K$2:$K$523&amp;Semaines!$L$2:$L$523,0)),IF($AE24=2018,INDEX(Semaines!$R$2:$R$523,MATCH(Tableau!CN24&amp;Tableau!CO24,Semaines!$K$2:$K$523&amp;Semaines!$L$2:$L$523,0)),IF($AE24=2019,INDEX(Semaines!$S$2:$S$523,MATCH(Tableau!CN24&amp;Tableau!CO24,Semaines!$K$2:$K$523&amp;Semaines!$L$2:$L$523,0)),IF($AE24=2020,INDEX(Semaines!$T$2:$T$523,MATCH(Tableau!CN24&amp;Tableau!CO24,Semaines!$K$2:$K$523&amp;Semaines!$L$2:$L$523,0)),IF($AE24=2021,INDEX(Semaines!$U$2:$U$523,MATCH(Tableau!CN24&amp;Tableau!CO24,Semaines!$K$2:$K$523&amp;Semaines!$L$2:$L$523,0)),IF($AE24=2022,INDEX(Semaines!$V$2:$V$523,MATCH(Tableau!CN24&amp;Tableau!CO24,Semaines!$K$2:$K$523&amp;Semaines!$L$2:$L$523,0)))))))))))))</f>
        <v/>
      </c>
      <c r="CO24" s="120" t="str">
        <f>IF(Tableau!$AE24="","",IF(Tableau!CO24="","",Tableau!$AE24))</f>
        <v/>
      </c>
      <c r="CP24" s="118" t="str">
        <f t="shared" si="203"/>
        <v/>
      </c>
      <c r="CQ24" s="119" t="str">
        <f t="shared" si="99"/>
        <v/>
      </c>
      <c r="CR24" s="121" t="str">
        <f t="array" ref="CR24">IF(OR(Tableau!CR24="",Tableau!CS24=""),"",IF($AE24=2013,INDEX(Semaines!$M$2:$M$523,MATCH(Tableau!CR24&amp;Tableau!CS24,Semaines!$K$2:$K$523&amp;Semaines!$L$2:$L$523,0)),IF($AE24=2014,INDEX(Semaines!$N$2:$N$523,MATCH(Tableau!CR24&amp;Tableau!CS24,Semaines!$K$2:$K$523&amp;Semaines!$L$2:$L$523,0)),IF($AE24=2015,INDEX(Semaines!$O$2:$O$523,MATCH(Tableau!CR24&amp;Tableau!CS24,Semaines!$K$2:$K$523&amp;Semaines!$L$2:$L$523,0)),IF($AE24=2016,INDEX(Semaines!$P$2:$P$523,MATCH(Tableau!CR24&amp;Tableau!CS24,Semaines!$K$2:$K$523&amp;Semaines!$L$2:$L$523,0)),IF($AE24=2017,INDEX(Semaines!$Q$2:$Q$523,MATCH(Tableau!CR24&amp;Tableau!CS24,Semaines!$K$2:$K$523&amp;Semaines!$L$2:$L$523,0)),IF($AE24=2018,INDEX(Semaines!$R$2:$R$523,MATCH(Tableau!CR24&amp;Tableau!CS24,Semaines!$K$2:$K$523&amp;Semaines!$L$2:$L$523,0)),IF($AE24=2019,INDEX(Semaines!$S$2:$S$523,MATCH(Tableau!CR24&amp;Tableau!CS24,Semaines!$K$2:$K$523&amp;Semaines!$L$2:$L$523,0)),IF($AE24=2020,INDEX(Semaines!$T$2:$T$523,MATCH(Tableau!CR24&amp;Tableau!CS24,Semaines!$K$2:$K$523&amp;Semaines!$L$2:$L$523,0)),IF($AE24=2021,INDEX(Semaines!$U$2:$U$523,MATCH(Tableau!CR24&amp;Tableau!CS24,Semaines!$K$2:$K$523&amp;Semaines!$L$2:$L$523,0)),IF($AE24=2022,INDEX(Semaines!$V$2:$V$523,MATCH(Tableau!CR24&amp;Tableau!CS24,Semaines!$K$2:$K$523&amp;Semaines!$L$2:$L$523,0)))))))))))))</f>
        <v/>
      </c>
      <c r="CS24" s="120" t="str">
        <f>IF(Tableau!$AE24="","",IF(Tableau!CS24="","",Tableau!$AE24))</f>
        <v/>
      </c>
      <c r="CU24" s="139" t="str">
        <f t="shared" si="195"/>
        <v/>
      </c>
      <c r="CV24" s="118" t="str">
        <f t="shared" si="204"/>
        <v/>
      </c>
      <c r="CW24" s="119" t="str">
        <f t="shared" si="25"/>
        <v/>
      </c>
      <c r="CX24" s="121"/>
      <c r="CY24" s="120" t="str">
        <f>IF(Tableau!$AE24="","",IF(Tableau!CX24="","",Tableau!$AE24))</f>
        <v/>
      </c>
      <c r="DA24" s="139" t="str">
        <f t="shared" si="196"/>
        <v/>
      </c>
      <c r="DB24" s="118" t="str">
        <f t="shared" si="205"/>
        <v/>
      </c>
      <c r="DC24" s="119" t="str">
        <f t="shared" si="28"/>
        <v/>
      </c>
      <c r="DD24" s="121"/>
      <c r="DE24" s="120"/>
      <c r="DF24" s="112"/>
      <c r="DG24" s="107"/>
      <c r="DI24" s="118" t="str">
        <f t="shared" si="197"/>
        <v/>
      </c>
      <c r="DJ24" s="119" t="str">
        <f t="shared" si="30"/>
        <v/>
      </c>
      <c r="DK24" s="121"/>
      <c r="DL24" s="120" t="str">
        <f>IF(Tableau!$AE24="","",IF(Tableau!DJ24="","",Tableau!$AE24))</f>
        <v/>
      </c>
      <c r="DN24" s="118" t="str">
        <f t="shared" si="198"/>
        <v/>
      </c>
      <c r="DO24" s="119" t="str">
        <f t="shared" si="32"/>
        <v/>
      </c>
      <c r="DP24" s="121" t="str">
        <f t="array" ref="DP24">IF(OR(Tableau!DN24="",Tableau!DO24=""),"",IF($AE24=2013,INDEX(Semaines!$M$2:$M$523,MATCH(Tableau!DN24&amp;Tableau!DO24,Semaines!$K$2:$K$523&amp;Semaines!$L$2:$L$523,0)),IF($AE24=2014,INDEX(Semaines!$N$2:$N$523,MATCH(Tableau!DN24&amp;Tableau!DO24,Semaines!$K$2:$K$523&amp;Semaines!$L$2:$L$523,0)),IF($AE24=2015,INDEX(Semaines!$O$2:$O$523,MATCH(Tableau!DN24&amp;Tableau!DO24,Semaines!$K$2:$K$523&amp;Semaines!$L$2:$L$523,0)),IF($AE24=2016,INDEX(Semaines!$P$2:$P$523,MATCH(Tableau!DN24&amp;Tableau!DO24,Semaines!$K$2:$K$523&amp;Semaines!$L$2:$L$523,0)),IF($AE24=2017,INDEX(Semaines!$Q$2:$Q$523,MATCH(Tableau!DN24&amp;Tableau!DO24,Semaines!$K$2:$K$523&amp;Semaines!$L$2:$L$523,0)),IF($AE24=2018,INDEX(Semaines!$R$2:$R$523,MATCH(Tableau!DN24&amp;Tableau!DO24,Semaines!$K$2:$K$523&amp;Semaines!$L$2:$L$523,0)),IF($AE24=2019,INDEX(Semaines!$S$2:$S$523,MATCH(Tableau!DN24&amp;Tableau!DO24,Semaines!$K$2:$K$523&amp;Semaines!$L$2:$L$523,0)),IF($AE24=2020,INDEX(Semaines!$T$2:$T$523,MATCH(Tableau!DN24&amp;Tableau!DO24,Semaines!$K$2:$K$523&amp;Semaines!$L$2:$L$523,0)),IF($AE24=2021,INDEX(Semaines!$U$2:$U$523,MATCH(Tableau!DN24&amp;Tableau!DO24,Semaines!$K$2:$K$523&amp;Semaines!$L$2:$L$523,0)),IF($AE24=2022,INDEX(Semaines!$V$2:$V$523,MATCH(Tableau!DN24&amp;Tableau!DO24,Semaines!$K$2:$K$523&amp;Semaines!$L$2:$L$523,0)))))))))))))</f>
        <v/>
      </c>
      <c r="DQ24" s="120" t="str">
        <f>IF(Tableau!$AE24="","",IF(Tableau!DO24="","",Tableau!$AE24))</f>
        <v/>
      </c>
      <c r="DR24" s="99"/>
      <c r="DS24" s="107"/>
      <c r="DT24" s="137"/>
      <c r="DU24" s="118" t="str">
        <f t="shared" si="199"/>
        <v/>
      </c>
      <c r="DV24" s="119" t="str">
        <f t="shared" si="100"/>
        <v/>
      </c>
      <c r="DW24" s="121" t="str">
        <f t="array" ref="DW24">IF(OR(Tableau!DU24="",Tableau!DV24=""),"",IF($AE24=2013,INDEX(Semaines!$M$2:$M$523,MATCH(Tableau!DU24&amp;Tableau!DV24,Semaines!$K$2:$K$523&amp;Semaines!$L$2:$L$523,0)),IF($AE24=2014,INDEX(Semaines!$N$2:$N$523,MATCH(Tableau!DU24&amp;Tableau!DV24,Semaines!$K$2:$K$523&amp;Semaines!$L$2:$L$523,0)),IF($AE24=2015,INDEX(Semaines!$O$2:$O$523,MATCH(Tableau!DU24&amp;Tableau!DV24,Semaines!$K$2:$K$523&amp;Semaines!$L$2:$L$523,0)),IF($AE24=2016,INDEX(Semaines!$P$2:$P$523,MATCH(Tableau!DU24&amp;Tableau!DV24,Semaines!$K$2:$K$523&amp;Semaines!$L$2:$L$523,0)),IF($AE24=2017,INDEX(Semaines!$Q$2:$Q$523,MATCH(Tableau!DU24&amp;Tableau!DV24,Semaines!$K$2:$K$523&amp;Semaines!$L$2:$L$523,0)),IF($AE24=2018,INDEX(Semaines!$R$2:$R$523,MATCH(Tableau!DU24&amp;Tableau!DV24,Semaines!$K$2:$K$523&amp;Semaines!$L$2:$L$523,0)),IF($AE24=2019,INDEX(Semaines!$S$2:$S$523,MATCH(Tableau!DU24&amp;Tableau!DV24,Semaines!$K$2:$K$523&amp;Semaines!$L$2:$L$523,0)),IF($AE24=2020,INDEX(Semaines!$T$2:$T$523,MATCH(Tableau!DU24&amp;Tableau!DV24,Semaines!$K$2:$K$523&amp;Semaines!$L$2:$L$523,0)),IF($AE24=2021,INDEX(Semaines!$U$2:$U$523,MATCH(Tableau!DU24&amp;Tableau!DV24,Semaines!$K$2:$K$523&amp;Semaines!$L$2:$L$523,0)),IF($AE24=2022,INDEX(Semaines!$V$2:$V$523,MATCH(Tableau!DU24&amp;Tableau!DV24,Semaines!$K$2:$K$523&amp;Semaines!$L$2:$L$523,0)))))))))))))</f>
        <v/>
      </c>
      <c r="DX24" s="120" t="str">
        <f>IF(Tableau!$AE24="","",IF(Tableau!DV24="","",Tableau!$AE24))</f>
        <v/>
      </c>
      <c r="DY24" s="118" t="str">
        <f t="shared" si="206"/>
        <v/>
      </c>
      <c r="DZ24" s="119" t="str">
        <f t="shared" si="101"/>
        <v/>
      </c>
      <c r="EA24" s="121" t="str">
        <f t="array" ref="EA24">IF(OR(Tableau!DY24="",Tableau!DZ24=""),"",IF($AE24=2013,INDEX(Semaines!$M$2:$M$523,MATCH(Tableau!DY24&amp;Tableau!DZ24,Semaines!$K$2:$K$523&amp;Semaines!$L$2:$L$523,0)),IF($AE24=2014,INDEX(Semaines!$N$2:$N$523,MATCH(Tableau!DY24&amp;Tableau!DZ24,Semaines!$K$2:$K$523&amp;Semaines!$L$2:$L$523,0)),IF($AE24=2015,INDEX(Semaines!$O$2:$O$523,MATCH(Tableau!DY24&amp;Tableau!DZ24,Semaines!$K$2:$K$523&amp;Semaines!$L$2:$L$523,0)),IF($AE24=2016,INDEX(Semaines!$P$2:$P$523,MATCH(Tableau!DY24&amp;Tableau!DZ24,Semaines!$K$2:$K$523&amp;Semaines!$L$2:$L$523,0)),IF($AE24=2017,INDEX(Semaines!$Q$2:$Q$523,MATCH(Tableau!DY24&amp;Tableau!DZ24,Semaines!$K$2:$K$523&amp;Semaines!$L$2:$L$523,0)),IF($AE24=2018,INDEX(Semaines!$R$2:$R$523,MATCH(Tableau!DY24&amp;Tableau!DZ24,Semaines!$K$2:$K$523&amp;Semaines!$L$2:$L$523,0)),IF($AE24=2019,INDEX(Semaines!$S$2:$S$523,MATCH(Tableau!DY24&amp;Tableau!DZ24,Semaines!$K$2:$K$523&amp;Semaines!$L$2:$L$523,0)),IF($AE24=2020,INDEX(Semaines!$T$2:$T$523,MATCH(Tableau!DY24&amp;Tableau!DZ24,Semaines!$K$2:$K$523&amp;Semaines!$L$2:$L$523,0)),IF($AE24=2021,INDEX(Semaines!$U$2:$U$523,MATCH(Tableau!DY24&amp;Tableau!DZ24,Semaines!$K$2:$K$523&amp;Semaines!$L$2:$L$523,0)),IF($AE24=2022,INDEX(Semaines!$V$2:$V$523,MATCH(Tableau!DY24&amp;Tableau!DZ24,Semaines!$K$2:$K$523&amp;Semaines!$L$2:$L$523,0)))))))))))))</f>
        <v/>
      </c>
      <c r="EB24" s="120" t="str">
        <f>IF(Tableau!$AE24="","",IF(Tableau!DZ24="","",Tableau!$AE24))</f>
        <v/>
      </c>
      <c r="EC24" s="118" t="str">
        <f t="shared" si="207"/>
        <v/>
      </c>
      <c r="ED24" s="119" t="str">
        <f t="shared" si="102"/>
        <v/>
      </c>
      <c r="EE24" s="121" t="str">
        <f t="array" ref="EE24">IF(OR(Tableau!EC24="",Tableau!ED24=""),"",IF($AE24=2013,INDEX(Semaines!$M$2:$M$523,MATCH(Tableau!EC24&amp;Tableau!ED24,Semaines!$K$2:$K$523&amp;Semaines!$L$2:$L$523,0)),IF($AE24=2014,INDEX(Semaines!$N$2:$N$523,MATCH(Tableau!EC24&amp;Tableau!ED24,Semaines!$K$2:$K$523&amp;Semaines!$L$2:$L$523,0)),IF($AE24=2015,INDEX(Semaines!$O$2:$O$523,MATCH(Tableau!EC24&amp;Tableau!ED24,Semaines!$K$2:$K$523&amp;Semaines!$L$2:$L$523,0)),IF($AE24=2016,INDEX(Semaines!$P$2:$P$523,MATCH(Tableau!EC24&amp;Tableau!ED24,Semaines!$K$2:$K$523&amp;Semaines!$L$2:$L$523,0)),IF($AE24=2017,INDEX(Semaines!$Q$2:$Q$523,MATCH(Tableau!EC24&amp;Tableau!ED24,Semaines!$K$2:$K$523&amp;Semaines!$L$2:$L$523,0)),IF($AE24=2018,INDEX(Semaines!$R$2:$R$523,MATCH(Tableau!EC24&amp;Tableau!ED24,Semaines!$K$2:$K$523&amp;Semaines!$L$2:$L$523,0)),IF($AE24=2019,INDEX(Semaines!$S$2:$S$523,MATCH(Tableau!EC24&amp;Tableau!ED24,Semaines!$K$2:$K$523&amp;Semaines!$L$2:$L$523,0)),IF($AE24=2020,INDEX(Semaines!$T$2:$T$523,MATCH(Tableau!EC24&amp;Tableau!ED24,Semaines!$K$2:$K$523&amp;Semaines!$L$2:$L$523,0)),IF($AE24=2021,INDEX(Semaines!$U$2:$U$523,MATCH(Tableau!EC24&amp;Tableau!ED24,Semaines!$K$2:$K$523&amp;Semaines!$L$2:$L$523,0)),IF($AE24=2022,INDEX(Semaines!$V$2:$V$523,MATCH(Tableau!EC24&amp;Tableau!ED24,Semaines!$K$2:$K$523&amp;Semaines!$L$2:$L$523,0)))))))))))))</f>
        <v/>
      </c>
      <c r="EF24" s="120" t="str">
        <f>IF(Tableau!$AE24="","",IF(Tableau!ED24="","",Tableau!$AE24))</f>
        <v/>
      </c>
      <c r="EG24" s="118" t="str">
        <f t="shared" si="208"/>
        <v/>
      </c>
      <c r="EH24" s="119" t="str">
        <f t="shared" si="103"/>
        <v/>
      </c>
      <c r="EI24" s="121" t="str">
        <f t="array" ref="EI24">IF(OR(Tableau!EG24="",Tableau!EH24=""),"",IF($AE24=2013,INDEX(Semaines!$M$2:$M$523,MATCH(Tableau!EG24&amp;Tableau!EH24,Semaines!$K$2:$K$523&amp;Semaines!$L$2:$L$523,0)),IF($AE24=2014,INDEX(Semaines!$N$2:$N$523,MATCH(Tableau!EG24&amp;Tableau!EH24,Semaines!$K$2:$K$523&amp;Semaines!$L$2:$L$523,0)),IF($AE24=2015,INDEX(Semaines!$O$2:$O$523,MATCH(Tableau!EG24&amp;Tableau!EH24,Semaines!$K$2:$K$523&amp;Semaines!$L$2:$L$523,0)),IF($AE24=2016,INDEX(Semaines!$P$2:$P$523,MATCH(Tableau!EG24&amp;Tableau!EH24,Semaines!$K$2:$K$523&amp;Semaines!$L$2:$L$523,0)),IF($AE24=2017,INDEX(Semaines!$Q$2:$Q$523,MATCH(Tableau!EG24&amp;Tableau!EH24,Semaines!$K$2:$K$523&amp;Semaines!$L$2:$L$523,0)),IF($AE24=2018,INDEX(Semaines!$R$2:$R$523,MATCH(Tableau!EG24&amp;Tableau!EH24,Semaines!$K$2:$K$523&amp;Semaines!$L$2:$L$523,0)),IF($AE24=2019,INDEX(Semaines!$S$2:$S$523,MATCH(Tableau!EG24&amp;Tableau!EH24,Semaines!$K$2:$K$523&amp;Semaines!$L$2:$L$523,0)),IF($AE24=2020,INDEX(Semaines!$T$2:$T$523,MATCH(Tableau!EG24&amp;Tableau!EH24,Semaines!$K$2:$K$523&amp;Semaines!$L$2:$L$523,0)),IF($AE24=2021,INDEX(Semaines!$U$2:$U$523,MATCH(Tableau!EG24&amp;Tableau!EH24,Semaines!$K$2:$K$523&amp;Semaines!$L$2:$L$523,0)),IF($AE24=2022,INDEX(Semaines!$V$2:$V$523,MATCH(Tableau!EG24&amp;Tableau!EH24,Semaines!$K$2:$K$523&amp;Semaines!$L$2:$L$523,0)))))))))))))</f>
        <v/>
      </c>
      <c r="EJ24" s="120" t="str">
        <f>IF(Tableau!$AE24="","",IF(Tableau!EH24="","",Tableau!$AE24))</f>
        <v/>
      </c>
      <c r="EK24" s="130" t="str">
        <f>IF(Import!AU14=0,"",Import!AU14)</f>
        <v/>
      </c>
      <c r="EL24" s="118" t="str">
        <f t="shared" si="200"/>
        <v/>
      </c>
      <c r="EM24" s="119" t="str">
        <f t="shared" si="201"/>
        <v/>
      </c>
      <c r="EN24" s="121" t="str">
        <f>IF(Tableau!EL24="","",Tableau!EL24)</f>
        <v/>
      </c>
      <c r="EO24" s="120" t="str">
        <f>IF(Tableau!EM24="","",Tableau!EM24)</f>
        <v/>
      </c>
      <c r="EP24" s="112"/>
      <c r="EQ24" s="107"/>
      <c r="ES24" s="118" t="str">
        <f t="shared" si="209"/>
        <v/>
      </c>
      <c r="ET24" s="119" t="str">
        <f t="shared" si="104"/>
        <v/>
      </c>
      <c r="EU24" s="121" t="str">
        <f t="array" ref="EU24">IF(OR(Tableau!ES24="",Tableau!ET24=""),"",IF($AE24=2013,INDEX(Semaines!$M$2:$M$523,MATCH(Tableau!ES24&amp;Tableau!ET24,Semaines!$K$2:$K$523&amp;Semaines!$L$2:$L$523,0)),IF($AE24=2014,INDEX(Semaines!$N$2:$N$523,MATCH(Tableau!ES24&amp;Tableau!ET24,Semaines!$K$2:$K$523&amp;Semaines!$L$2:$L$523,0)),IF($AE24=2015,INDEX(Semaines!$O$2:$O$523,MATCH(Tableau!ES24&amp;Tableau!ET24,Semaines!$K$2:$K$523&amp;Semaines!$L$2:$L$523,0)),IF($AE24=2016,INDEX(Semaines!$P$2:$P$523,MATCH(Tableau!ES24&amp;Tableau!ET24,Semaines!$K$2:$K$523&amp;Semaines!$L$2:$L$523,0)),IF($AE24=2017,INDEX(Semaines!$Q$2:$Q$523,MATCH(Tableau!ES24&amp;Tableau!ET24,Semaines!$K$2:$K$523&amp;Semaines!$L$2:$L$523,0)),IF($AE24=2018,INDEX(Semaines!$R$2:$R$523,MATCH(Tableau!ES24&amp;Tableau!ET24,Semaines!$K$2:$K$523&amp;Semaines!$L$2:$L$523,0)),IF($AE24=2019,INDEX(Semaines!$S$2:$S$523,MATCH(Tableau!ES24&amp;Tableau!ET24,Semaines!$K$2:$K$523&amp;Semaines!$L$2:$L$523,0)),IF($AE24=2020,INDEX(Semaines!$T$2:$T$523,MATCH(Tableau!ES24&amp;Tableau!ET24,Semaines!$K$2:$K$523&amp;Semaines!$L$2:$L$523,0)),IF($AE24=2021,INDEX(Semaines!$U$2:$U$523,MATCH(Tableau!ES24&amp;Tableau!ET24,Semaines!$K$2:$K$523&amp;Semaines!$L$2:$L$523,0)),IF($AE24=2022,INDEX(Semaines!$V$2:$V$523,MATCH(Tableau!ES24&amp;Tableau!ET24,Semaines!$K$2:$K$523&amp;Semaines!$L$2:$L$523,0)))))))))))))</f>
        <v/>
      </c>
      <c r="EV24" s="120" t="str">
        <f>IF(Tableau!$AE24="","",IF(Tableau!ET24="","",Tableau!$AE24))</f>
        <v/>
      </c>
      <c r="EW24" s="118" t="str">
        <f t="shared" si="210"/>
        <v/>
      </c>
      <c r="EX24" s="119" t="str">
        <f t="shared" si="105"/>
        <v/>
      </c>
      <c r="EY24" s="121" t="str">
        <f t="array" ref="EY24">IF(OR(Tableau!EW24="",Tableau!EX24=""),"",IF($AE24=2013,INDEX(Semaines!$M$2:$M$523,MATCH(Tableau!EW24&amp;Tableau!EX24,Semaines!$K$2:$K$523&amp;Semaines!$L$2:$L$523,0)),IF($AE24=2014,INDEX(Semaines!$N$2:$N$523,MATCH(Tableau!EW24&amp;Tableau!EX24,Semaines!$K$2:$K$523&amp;Semaines!$L$2:$L$523,0)),IF($AE24=2015,INDEX(Semaines!$O$2:$O$523,MATCH(Tableau!EW24&amp;Tableau!EX24,Semaines!$K$2:$K$523&amp;Semaines!$L$2:$L$523,0)),IF($AE24=2016,INDEX(Semaines!$P$2:$P$523,MATCH(Tableau!EW24&amp;Tableau!EX24,Semaines!$K$2:$K$523&amp;Semaines!$L$2:$L$523,0)),IF($AE24=2017,INDEX(Semaines!$Q$2:$Q$523,MATCH(Tableau!EW24&amp;Tableau!EX24,Semaines!$K$2:$K$523&amp;Semaines!$L$2:$L$523,0)),IF($AE24=2018,INDEX(Semaines!$R$2:$R$523,MATCH(Tableau!EW24&amp;Tableau!EX24,Semaines!$K$2:$K$523&amp;Semaines!$L$2:$L$523,0)),IF($AE24=2019,INDEX(Semaines!$S$2:$S$523,MATCH(Tableau!EW24&amp;Tableau!EX24,Semaines!$K$2:$K$523&amp;Semaines!$L$2:$L$523,0)),IF($AE24=2020,INDEX(Semaines!$T$2:$T$523,MATCH(Tableau!EW24&amp;Tableau!EX24,Semaines!$K$2:$K$523&amp;Semaines!$L$2:$L$523,0)),IF($AE24=2021,INDEX(Semaines!$U$2:$U$523,MATCH(Tableau!EW24&amp;Tableau!EX24,Semaines!$K$2:$K$523&amp;Semaines!$L$2:$L$523,0)),IF($AE24=2022,INDEX(Semaines!$V$2:$V$523,MATCH(Tableau!EW24&amp;Tableau!EX24,Semaines!$K$2:$K$523&amp;Semaines!$L$2:$L$523,0)))))))))))))</f>
        <v/>
      </c>
      <c r="EZ24" s="120" t="str">
        <f>IF(Tableau!$AE24="","",IF(Tableau!EX24="","",Tableau!$AE24))</f>
        <v/>
      </c>
      <c r="FB24" s="118" t="str">
        <f t="shared" si="211"/>
        <v/>
      </c>
      <c r="FC24" s="119" t="str">
        <f t="shared" si="106"/>
        <v/>
      </c>
      <c r="FD24" s="121" t="str">
        <f t="array" ref="FD24">IF(OR(Tableau!FB24="",Tableau!FC24=""),"",IF($AE24=2013,INDEX(Semaines!$M$2:$M$523,MATCH(Tableau!FB24&amp;Tableau!FC24,Semaines!$K$2:$K$523&amp;Semaines!$L$2:$L$523,0)),IF($AE24=2014,INDEX(Semaines!$N$2:$N$523,MATCH(Tableau!FB24&amp;Tableau!FC24,Semaines!$K$2:$K$523&amp;Semaines!$L$2:$L$523,0)),IF($AE24=2015,INDEX(Semaines!$O$2:$O$523,MATCH(Tableau!FB24&amp;Tableau!FC24,Semaines!$K$2:$K$523&amp;Semaines!$L$2:$L$523,0)),IF($AE24=2016,INDEX(Semaines!$P$2:$P$523,MATCH(Tableau!FB24&amp;Tableau!FC24,Semaines!$K$2:$K$523&amp;Semaines!$L$2:$L$523,0)),IF($AE24=2017,INDEX(Semaines!$Q$2:$Q$523,MATCH(Tableau!FB24&amp;Tableau!FC24,Semaines!$K$2:$K$523&amp;Semaines!$L$2:$L$523,0)),IF($AE24=2018,INDEX(Semaines!$R$2:$R$523,MATCH(Tableau!FB24&amp;Tableau!FC24,Semaines!$K$2:$K$523&amp;Semaines!$L$2:$L$523,0)),IF($AE24=2019,INDEX(Semaines!$S$2:$S$523,MATCH(Tableau!FB24&amp;Tableau!FC24,Semaines!$K$2:$K$523&amp;Semaines!$L$2:$L$523,0)),IF($AE24=2020,INDEX(Semaines!$T$2:$T$523,MATCH(Tableau!FB24&amp;Tableau!FC24,Semaines!$K$2:$K$523&amp;Semaines!$L$2:$L$523,0)),IF($AE24=2021,INDEX(Semaines!$U$2:$U$523,MATCH(Tableau!FB24&amp;Tableau!FC24,Semaines!$K$2:$K$523&amp;Semaines!$L$2:$L$523,0)),IF($AE24=2022,INDEX(Semaines!$V$2:$V$523,MATCH(Tableau!FB24&amp;Tableau!FC24,Semaines!$K$2:$K$523&amp;Semaines!$L$2:$L$523,0)))))))))))))</f>
        <v/>
      </c>
      <c r="FE24" s="120" t="str">
        <f>IF(Tableau!$AE24="","",IF(Tableau!FC24="","",Tableau!$AE24))</f>
        <v/>
      </c>
      <c r="FF24" s="112"/>
      <c r="FG24" s="107"/>
      <c r="FH24" s="118" t="str">
        <f t="shared" si="212"/>
        <v/>
      </c>
      <c r="FI24" s="119" t="str">
        <f t="shared" si="107"/>
        <v/>
      </c>
      <c r="FJ24" s="121" t="str">
        <f t="array" ref="FJ24">IF(OR(Tableau!FH24="",Tableau!FI24=""),"",IF($AE24=2013,INDEX(Semaines!$M$2:$M$523,MATCH(Tableau!FH24&amp;Tableau!FI24,Semaines!$K$2:$K$523&amp;Semaines!$L$2:$L$523,0)),IF($AE24=2014,INDEX(Semaines!$N$2:$N$523,MATCH(Tableau!FH24&amp;Tableau!FI24,Semaines!$K$2:$K$523&amp;Semaines!$L$2:$L$523,0)),IF($AE24=2015,INDEX(Semaines!$O$2:$O$523,MATCH(Tableau!FH24&amp;Tableau!FI24,Semaines!$K$2:$K$523&amp;Semaines!$L$2:$L$523,0)),IF($AE24=2016,INDEX(Semaines!$P$2:$P$523,MATCH(Tableau!FH24&amp;Tableau!FI24,Semaines!$K$2:$K$523&amp;Semaines!$L$2:$L$523,0)),IF($AE24=2017,INDEX(Semaines!$Q$2:$Q$523,MATCH(Tableau!FH24&amp;Tableau!FI24,Semaines!$K$2:$K$523&amp;Semaines!$L$2:$L$523,0)),IF($AE24=2018,INDEX(Semaines!$R$2:$R$523,MATCH(Tableau!FH24&amp;Tableau!FI24,Semaines!$K$2:$K$523&amp;Semaines!$L$2:$L$523,0)),IF($AE24=2019,INDEX(Semaines!$S$2:$S$523,MATCH(Tableau!FH24&amp;Tableau!FI24,Semaines!$K$2:$K$523&amp;Semaines!$L$2:$L$523,0)),IF($AE24=2020,INDEX(Semaines!$T$2:$T$523,MATCH(Tableau!FH24&amp;Tableau!FI24,Semaines!$K$2:$K$523&amp;Semaines!$L$2:$L$523,0)),IF($AE24=2021,INDEX(Semaines!$U$2:$U$523,MATCH(Tableau!FH24&amp;Tableau!FI24,Semaines!$K$2:$K$523&amp;Semaines!$L$2:$L$523,0)),IF($AE24=2022,INDEX(Semaines!$V$2:$V$523,MATCH(Tableau!FH24&amp;Tableau!FI24,Semaines!$K$2:$K$523&amp;Semaines!$L$2:$L$523,0)))))))))))))</f>
        <v/>
      </c>
      <c r="FK24" s="120" t="str">
        <f>IF(Tableau!$AE24="","",IF(Tableau!FI24="","",Tableau!$AE24))</f>
        <v/>
      </c>
      <c r="FM24" s="118" t="str">
        <f t="shared" si="213"/>
        <v/>
      </c>
      <c r="FN24" s="119" t="str">
        <f t="shared" si="108"/>
        <v/>
      </c>
      <c r="FO24" s="121" t="str">
        <f t="array" ref="FO24">IF(OR(Tableau!FM24="",Tableau!FN24=""),"",IF($AE24=2013,INDEX(Semaines!$M$2:$M$523,MATCH(Tableau!FM24&amp;Tableau!FN24,Semaines!$K$2:$K$523&amp;Semaines!$L$2:$L$523,0)),IF($AE24=2014,INDEX(Semaines!$N$2:$N$523,MATCH(Tableau!FM24&amp;Tableau!FN24,Semaines!$K$2:$K$523&amp;Semaines!$L$2:$L$523,0)),IF($AE24=2015,INDEX(Semaines!$O$2:$O$523,MATCH(Tableau!FM24&amp;Tableau!FN24,Semaines!$K$2:$K$523&amp;Semaines!$L$2:$L$523,0)),IF($AE24=2016,INDEX(Semaines!$P$2:$P$523,MATCH(Tableau!FM24&amp;Tableau!FN24,Semaines!$K$2:$K$523&amp;Semaines!$L$2:$L$523,0)),IF($AE24=2017,INDEX(Semaines!$Q$2:$Q$523,MATCH(Tableau!FM24&amp;Tableau!FN24,Semaines!$K$2:$K$523&amp;Semaines!$L$2:$L$523,0)),IF($AE24=2018,INDEX(Semaines!$R$2:$R$523,MATCH(Tableau!FM24&amp;Tableau!FN24,Semaines!$K$2:$K$523&amp;Semaines!$L$2:$L$523,0)),IF($AE24=2019,INDEX(Semaines!$S$2:$S$523,MATCH(Tableau!FM24&amp;Tableau!FN24,Semaines!$K$2:$K$523&amp;Semaines!$L$2:$L$523,0)),IF($AE24=2020,INDEX(Semaines!$T$2:$T$523,MATCH(Tableau!FM24&amp;Tableau!FN24,Semaines!$K$2:$K$523&amp;Semaines!$L$2:$L$523,0)),IF($AE24=2021,INDEX(Semaines!$U$2:$U$523,MATCH(Tableau!FM24&amp;Tableau!FN24,Semaines!$K$2:$K$523&amp;Semaines!$L$2:$L$523,0)),IF($AE24=2022,INDEX(Semaines!$V$2:$V$523,MATCH(Tableau!FM24&amp;Tableau!FN24,Semaines!$K$2:$K$523&amp;Semaines!$L$2:$L$523,0)))))))))))))</f>
        <v/>
      </c>
      <c r="FP24" s="120" t="str">
        <f>IF(Tableau!$AE24="","",IF(Tableau!FN24="","",Tableau!$AE24))</f>
        <v/>
      </c>
      <c r="FQ24" s="118" t="str">
        <f t="shared" si="214"/>
        <v/>
      </c>
      <c r="FR24" s="119" t="str">
        <f t="shared" si="109"/>
        <v/>
      </c>
      <c r="FS24" s="121" t="str">
        <f t="array" ref="FS24">IF(OR(Tableau!FQ24="",Tableau!FR24=""),"",IF($AE24=2013,INDEX(Semaines!$M$2:$M$523,MATCH(Tableau!FQ24&amp;Tableau!FR24,Semaines!$K$2:$K$523&amp;Semaines!$L$2:$L$523,0)),IF($AE24=2014,INDEX(Semaines!$N$2:$N$523,MATCH(Tableau!FQ24&amp;Tableau!FR24,Semaines!$K$2:$K$523&amp;Semaines!$L$2:$L$523,0)),IF($AE24=2015,INDEX(Semaines!$O$2:$O$523,MATCH(Tableau!FQ24&amp;Tableau!FR24,Semaines!$K$2:$K$523&amp;Semaines!$L$2:$L$523,0)),IF($AE24=2016,INDEX(Semaines!$P$2:$P$523,MATCH(Tableau!FQ24&amp;Tableau!FR24,Semaines!$K$2:$K$523&amp;Semaines!$L$2:$L$523,0)),IF($AE24=2017,INDEX(Semaines!$Q$2:$Q$523,MATCH(Tableau!FQ24&amp;Tableau!FR24,Semaines!$K$2:$K$523&amp;Semaines!$L$2:$L$523,0)),IF($AE24=2018,INDEX(Semaines!$R$2:$R$523,MATCH(Tableau!FQ24&amp;Tableau!FR24,Semaines!$K$2:$K$523&amp;Semaines!$L$2:$L$523,0)),IF($AE24=2019,INDEX(Semaines!$S$2:$S$523,MATCH(Tableau!FQ24&amp;Tableau!FR24,Semaines!$K$2:$K$523&amp;Semaines!$L$2:$L$523,0)),IF($AE24=2020,INDEX(Semaines!$T$2:$T$523,MATCH(Tableau!FQ24&amp;Tableau!FR24,Semaines!$K$2:$K$523&amp;Semaines!$L$2:$L$523,0)),IF($AE24=2021,INDEX(Semaines!$U$2:$U$523,MATCH(Tableau!FQ24&amp;Tableau!FR24,Semaines!$K$2:$K$523&amp;Semaines!$L$2:$L$523,0)),IF($AE24=2022,INDEX(Semaines!$V$2:$V$523,MATCH(Tableau!FQ24&amp;Tableau!FR24,Semaines!$K$2:$K$523&amp;Semaines!$L$2:$L$523,0)))))))))))))</f>
        <v/>
      </c>
      <c r="FT24" s="120" t="str">
        <f>IF(Tableau!$AE24="","",IF(Tableau!FR24="","",Tableau!$AE24))</f>
        <v/>
      </c>
      <c r="FU24" s="121" t="str">
        <f t="array" ref="FU24">IF(OR(Tableau!FS24="",Tableau!FT24=""),"",IF($AE24=2013,INDEX(Semaines!$M$2:$M$523,MATCH(Tableau!FS24&amp;Tableau!FT24,Semaines!$K$2:$K$523&amp;Semaines!$L$2:$L$523,0)),IF($AE24=2014,INDEX(Semaines!$N$2:$N$523,MATCH(Tableau!FS24&amp;Tableau!FT24,Semaines!$K$2:$K$523&amp;Semaines!$L$2:$L$523,0)),IF($AE24=2015,INDEX(Semaines!$O$2:$O$523,MATCH(Tableau!FS24&amp;Tableau!FT24,Semaines!$K$2:$K$523&amp;Semaines!$L$2:$L$523,0)),IF($AE24=2016,INDEX(Semaines!$P$2:$P$523,MATCH(Tableau!FS24&amp;Tableau!FT24,Semaines!$K$2:$K$523&amp;Semaines!$L$2:$L$523,0)),IF($AE24=2017,INDEX(Semaines!$Q$2:$Q$523,MATCH(Tableau!FS24&amp;Tableau!FT24,Semaines!$K$2:$K$523&amp;Semaines!$L$2:$L$523,0)),IF($AE24=2018,INDEX(Semaines!$R$2:$R$523,MATCH(Tableau!FS24&amp;Tableau!FT24,Semaines!$K$2:$K$523&amp;Semaines!$L$2:$L$523,0)),IF($AE24=2019,INDEX(Semaines!$S$2:$S$523,MATCH(Tableau!FS24&amp;Tableau!FT24,Semaines!$K$2:$K$523&amp;Semaines!$L$2:$L$523,0)),IF($AE24=2020,INDEX(Semaines!$T$2:$T$523,MATCH(Tableau!FS24&amp;Tableau!FT24,Semaines!$K$2:$K$523&amp;Semaines!$L$2:$L$523,0)),IF($AE24=2021,INDEX(Semaines!$U$2:$U$523,MATCH(Tableau!FS24&amp;Tableau!FT24,Semaines!$K$2:$K$523&amp;Semaines!$L$2:$L$523,0)),IF($AE24=2022,INDEX(Semaines!$V$2:$V$523,MATCH(Tableau!FS24&amp;Tableau!FT24,Semaines!$K$2:$K$523&amp;Semaines!$L$2:$L$523,0)))))))))))))</f>
        <v/>
      </c>
      <c r="FV24" s="120" t="str">
        <f>IF(Tableau!$AE24="","",IF(Tableau!FT24="","",Tableau!$AE24))</f>
        <v/>
      </c>
      <c r="FW24" s="118" t="str">
        <f t="shared" si="215"/>
        <v/>
      </c>
      <c r="FX24" s="119" t="str">
        <f t="shared" si="110"/>
        <v/>
      </c>
      <c r="FY24" s="121" t="str">
        <f t="array" ref="FY24">IF(OR(Tableau!FW24="",Tableau!FX24=""),"",IF($AE24=2013,INDEX(Semaines!$M$2:$M$523,MATCH(Tableau!FW24&amp;Tableau!FX24,Semaines!$K$2:$K$523&amp;Semaines!$L$2:$L$523,0)),IF($AE24=2014,INDEX(Semaines!$N$2:$N$523,MATCH(Tableau!FW24&amp;Tableau!FX24,Semaines!$K$2:$K$523&amp;Semaines!$L$2:$L$523,0)),IF($AE24=2015,INDEX(Semaines!$O$2:$O$523,MATCH(Tableau!FW24&amp;Tableau!FX24,Semaines!$K$2:$K$523&amp;Semaines!$L$2:$L$523,0)),IF($AE24=2016,INDEX(Semaines!$P$2:$P$523,MATCH(Tableau!FW24&amp;Tableau!FX24,Semaines!$K$2:$K$523&amp;Semaines!$L$2:$L$523,0)),IF($AE24=2017,INDEX(Semaines!$Q$2:$Q$523,MATCH(Tableau!FW24&amp;Tableau!FX24,Semaines!$K$2:$K$523&amp;Semaines!$L$2:$L$523,0)),IF($AE24=2018,INDEX(Semaines!$R$2:$R$523,MATCH(Tableau!FW24&amp;Tableau!FX24,Semaines!$K$2:$K$523&amp;Semaines!$L$2:$L$523,0)),IF($AE24=2019,INDEX(Semaines!$S$2:$S$523,MATCH(Tableau!FW24&amp;Tableau!FX24,Semaines!$K$2:$K$523&amp;Semaines!$L$2:$L$523,0)),IF($AE24=2020,INDEX(Semaines!$T$2:$T$523,MATCH(Tableau!FW24&amp;Tableau!FX24,Semaines!$K$2:$K$523&amp;Semaines!$L$2:$L$523,0)),IF($AE24=2021,INDEX(Semaines!$U$2:$U$523,MATCH(Tableau!FW24&amp;Tableau!FX24,Semaines!$K$2:$K$523&amp;Semaines!$L$2:$L$523,0)),IF($AE24=2022,INDEX(Semaines!$V$2:$V$523,MATCH(Tableau!FW24&amp;Tableau!FX24,Semaines!$K$2:$K$523&amp;Semaines!$L$2:$L$523,0)))))))))))))</f>
        <v/>
      </c>
      <c r="FZ24" s="120" t="str">
        <f>IF(Tableau!$AE24="","",IF(Tableau!FX24="","",Tableau!$AE24))</f>
        <v/>
      </c>
      <c r="GA24" s="118" t="str">
        <f t="shared" si="216"/>
        <v/>
      </c>
      <c r="GB24" s="119" t="str">
        <f t="shared" si="111"/>
        <v/>
      </c>
      <c r="GC24" s="121" t="str">
        <f t="array" ref="GC24">IF(OR(Tableau!GA24="",Tableau!GB24=""),"",IF($AE24=2013,INDEX(Semaines!$M$2:$M$523,MATCH(Tableau!GA24&amp;Tableau!GB24,Semaines!$K$2:$K$523&amp;Semaines!$L$2:$L$523,0)),IF($AE24=2014,INDEX(Semaines!$N$2:$N$523,MATCH(Tableau!GA24&amp;Tableau!GB24,Semaines!$K$2:$K$523&amp;Semaines!$L$2:$L$523,0)),IF($AE24=2015,INDEX(Semaines!$O$2:$O$523,MATCH(Tableau!GA24&amp;Tableau!GB24,Semaines!$K$2:$K$523&amp;Semaines!$L$2:$L$523,0)),IF($AE24=2016,INDEX(Semaines!$P$2:$P$523,MATCH(Tableau!GA24&amp;Tableau!GB24,Semaines!$K$2:$K$523&amp;Semaines!$L$2:$L$523,0)),IF($AE24=2017,INDEX(Semaines!$Q$2:$Q$523,MATCH(Tableau!GA24&amp;Tableau!GB24,Semaines!$K$2:$K$523&amp;Semaines!$L$2:$L$523,0)),IF($AE24=2018,INDEX(Semaines!$R$2:$R$523,MATCH(Tableau!GA24&amp;Tableau!GB24,Semaines!$K$2:$K$523&amp;Semaines!$L$2:$L$523,0)),IF($AE24=2019,INDEX(Semaines!$S$2:$S$523,MATCH(Tableau!GA24&amp;Tableau!GB24,Semaines!$K$2:$K$523&amp;Semaines!$L$2:$L$523,0)),IF($AE24=2020,INDEX(Semaines!$T$2:$T$523,MATCH(Tableau!GA24&amp;Tableau!GB24,Semaines!$K$2:$K$523&amp;Semaines!$L$2:$L$523,0)),IF($AE24=2021,INDEX(Semaines!$U$2:$U$523,MATCH(Tableau!GA24&amp;Tableau!GB24,Semaines!$K$2:$K$523&amp;Semaines!$L$2:$L$523,0)),IF($AE24=2022,INDEX(Semaines!$V$2:$V$523,MATCH(Tableau!GA24&amp;Tableau!GB24,Semaines!$K$2:$K$523&amp;Semaines!$L$2:$L$523,0)))))))))))))</f>
        <v/>
      </c>
      <c r="GD24" s="120" t="str">
        <f>IF(Tableau!$AE24="","",IF(Tableau!GB24="","",Tableau!$AE24))</f>
        <v/>
      </c>
      <c r="GE24" s="118" t="str">
        <f t="shared" si="217"/>
        <v/>
      </c>
      <c r="GF24" s="119" t="str">
        <f t="shared" si="112"/>
        <v/>
      </c>
      <c r="GG24" s="121" t="str">
        <f t="array" ref="GG24">IF(OR(Tableau!GE24="",Tableau!GF24=""),"",IF($AE24=2013,INDEX(Semaines!$M$2:$M$523,MATCH(Tableau!GE24&amp;Tableau!GF24,Semaines!$K$2:$K$523&amp;Semaines!$L$2:$L$523,0)),IF($AE24=2014,INDEX(Semaines!$N$2:$N$523,MATCH(Tableau!GE24&amp;Tableau!GF24,Semaines!$K$2:$K$523&amp;Semaines!$L$2:$L$523,0)),IF($AE24=2015,INDEX(Semaines!$O$2:$O$523,MATCH(Tableau!GE24&amp;Tableau!GF24,Semaines!$K$2:$K$523&amp;Semaines!$L$2:$L$523,0)),IF($AE24=2016,INDEX(Semaines!$P$2:$P$523,MATCH(Tableau!GE24&amp;Tableau!GF24,Semaines!$K$2:$K$523&amp;Semaines!$L$2:$L$523,0)),IF($AE24=2017,INDEX(Semaines!$Q$2:$Q$523,MATCH(Tableau!GE24&amp;Tableau!GF24,Semaines!$K$2:$K$523&amp;Semaines!$L$2:$L$523,0)),IF($AE24=2018,INDEX(Semaines!$R$2:$R$523,MATCH(Tableau!GE24&amp;Tableau!GF24,Semaines!$K$2:$K$523&amp;Semaines!$L$2:$L$523,0)),IF($AE24=2019,INDEX(Semaines!$S$2:$S$523,MATCH(Tableau!GE24&amp;Tableau!GF24,Semaines!$K$2:$K$523&amp;Semaines!$L$2:$L$523,0)),IF($AE24=2020,INDEX(Semaines!$T$2:$T$523,MATCH(Tableau!GE24&amp;Tableau!GF24,Semaines!$K$2:$K$523&amp;Semaines!$L$2:$L$523,0)),IF($AE24=2021,INDEX(Semaines!$U$2:$U$523,MATCH(Tableau!GE24&amp;Tableau!GF24,Semaines!$K$2:$K$523&amp;Semaines!$L$2:$L$523,0)),IF($AE24=2022,INDEX(Semaines!$V$2:$V$523,MATCH(Tableau!GE24&amp;Tableau!GF24,Semaines!$K$2:$K$523&amp;Semaines!$L$2:$L$523,0)))))))))))))</f>
        <v/>
      </c>
      <c r="GH24" s="120" t="str">
        <f>IF(Tableau!$AE24="","",IF(Tableau!GF24="","",Tableau!$AE24))</f>
        <v/>
      </c>
      <c r="GJ24" s="118" t="str">
        <f t="shared" si="218"/>
        <v/>
      </c>
      <c r="GK24" s="119" t="str">
        <f t="shared" si="113"/>
        <v/>
      </c>
      <c r="GL24" s="121" t="str">
        <f t="array" ref="GL24">IF(OR(Tableau!GJ24="",Tableau!GK24=""),"",IF($AE24=2013,INDEX(Semaines!$M$2:$M$523,MATCH(Tableau!GJ24&amp;Tableau!GK24,Semaines!$K$2:$K$523&amp;Semaines!$L$2:$L$523,0)),IF($AE24=2014,INDEX(Semaines!$N$2:$N$523,MATCH(Tableau!GJ24&amp;Tableau!GK24,Semaines!$K$2:$K$523&amp;Semaines!$L$2:$L$523,0)),IF($AE24=2015,INDEX(Semaines!$O$2:$O$523,MATCH(Tableau!GJ24&amp;Tableau!GK24,Semaines!$K$2:$K$523&amp;Semaines!$L$2:$L$523,0)),IF($AE24=2016,INDEX(Semaines!$P$2:$P$523,MATCH(Tableau!GJ24&amp;Tableau!GK24,Semaines!$K$2:$K$523&amp;Semaines!$L$2:$L$523,0)),IF($AE24=2017,INDEX(Semaines!$Q$2:$Q$523,MATCH(Tableau!GJ24&amp;Tableau!GK24,Semaines!$K$2:$K$523&amp;Semaines!$L$2:$L$523,0)),IF($AE24=2018,INDEX(Semaines!$R$2:$R$523,MATCH(Tableau!GJ24&amp;Tableau!GK24,Semaines!$K$2:$K$523&amp;Semaines!$L$2:$L$523,0)),IF($AE24=2019,INDEX(Semaines!$S$2:$S$523,MATCH(Tableau!GJ24&amp;Tableau!GK24,Semaines!$K$2:$K$523&amp;Semaines!$L$2:$L$523,0)),IF($AE24=2020,INDEX(Semaines!$T$2:$T$523,MATCH(Tableau!GJ24&amp;Tableau!GK24,Semaines!$K$2:$K$523&amp;Semaines!$L$2:$L$523,0)),IF($AE24=2021,INDEX(Semaines!$U$2:$U$523,MATCH(Tableau!GJ24&amp;Tableau!GK24,Semaines!$K$2:$K$523&amp;Semaines!$L$2:$L$523,0)),IF($AE24=2022,INDEX(Semaines!$V$2:$V$523,MATCH(Tableau!GJ24&amp;Tableau!GK24,Semaines!$K$2:$K$523&amp;Semaines!$L$2:$L$523,0)))))))))))))</f>
        <v/>
      </c>
      <c r="GM24" s="120" t="str">
        <f>IF(Tableau!$AE24="","",IF(Tableau!GK24="","",Tableau!$AE24))</f>
        <v/>
      </c>
      <c r="GN24" s="118" t="str">
        <f t="shared" si="219"/>
        <v/>
      </c>
      <c r="GO24" s="119" t="str">
        <f t="shared" si="114"/>
        <v/>
      </c>
      <c r="GP24" s="121" t="str">
        <f t="array" ref="GP24">IF(OR(Tableau!GN24="",Tableau!GO24=""),"",IF($AE24=2013,INDEX(Semaines!$M$2:$M$523,MATCH(Tableau!GN24&amp;Tableau!GO24,Semaines!$K$2:$K$523&amp;Semaines!$L$2:$L$523,0)),IF($AE24=2014,INDEX(Semaines!$N$2:$N$523,MATCH(Tableau!GN24&amp;Tableau!GO24,Semaines!$K$2:$K$523&amp;Semaines!$L$2:$L$523,0)),IF($AE24=2015,INDEX(Semaines!$O$2:$O$523,MATCH(Tableau!GN24&amp;Tableau!GO24,Semaines!$K$2:$K$523&amp;Semaines!$L$2:$L$523,0)),IF($AE24=2016,INDEX(Semaines!$P$2:$P$523,MATCH(Tableau!GN24&amp;Tableau!GO24,Semaines!$K$2:$K$523&amp;Semaines!$L$2:$L$523,0)),IF($AE24=2017,INDEX(Semaines!$Q$2:$Q$523,MATCH(Tableau!GN24&amp;Tableau!GO24,Semaines!$K$2:$K$523&amp;Semaines!$L$2:$L$523,0)),IF($AE24=2018,INDEX(Semaines!$R$2:$R$523,MATCH(Tableau!GN24&amp;Tableau!GO24,Semaines!$K$2:$K$523&amp;Semaines!$L$2:$L$523,0)),IF($AE24=2019,INDEX(Semaines!$S$2:$S$523,MATCH(Tableau!GN24&amp;Tableau!GO24,Semaines!$K$2:$K$523&amp;Semaines!$L$2:$L$523,0)),IF($AE24=2020,INDEX(Semaines!$T$2:$T$523,MATCH(Tableau!GN24&amp;Tableau!GO24,Semaines!$K$2:$K$523&amp;Semaines!$L$2:$L$523,0)),IF($AE24=2021,INDEX(Semaines!$U$2:$U$523,MATCH(Tableau!GN24&amp;Tableau!GO24,Semaines!$K$2:$K$523&amp;Semaines!$L$2:$L$523,0)),IF($AE24=2022,INDEX(Semaines!$V$2:$V$523,MATCH(Tableau!GN24&amp;Tableau!GO24,Semaines!$K$2:$K$523&amp;Semaines!$L$2:$L$523,0)))))))))))))</f>
        <v/>
      </c>
      <c r="GQ24" s="120" t="str">
        <f>IF(Tableau!$AE24="","",IF(Tableau!GO24="","",Tableau!$AE24))</f>
        <v/>
      </c>
      <c r="GR24" s="112"/>
      <c r="GS24" s="114"/>
      <c r="GT24" s="114"/>
      <c r="GU24" s="107"/>
      <c r="GV24" s="114"/>
      <c r="GW24" s="107"/>
      <c r="GX24" s="118" t="str">
        <f t="shared" si="220"/>
        <v/>
      </c>
      <c r="GY24" s="119" t="str">
        <f t="shared" si="115"/>
        <v/>
      </c>
      <c r="GZ24" s="121" t="str">
        <f t="array" ref="GZ24">IF(OR(Tableau!GX24="",Tableau!GY24=""),"",IF($AE24=2013,INDEX(Semaines!$M$2:$M$523,MATCH(Tableau!GX24&amp;Tableau!GY24,Semaines!$K$2:$K$523&amp;Semaines!$L$2:$L$523,0)),IF($AE24=2014,INDEX(Semaines!$N$2:$N$523,MATCH(Tableau!GX24&amp;Tableau!GY24,Semaines!$K$2:$K$523&amp;Semaines!$L$2:$L$523,0)),IF($AE24=2015,INDEX(Semaines!$O$2:$O$523,MATCH(Tableau!GX24&amp;Tableau!GY24,Semaines!$K$2:$K$523&amp;Semaines!$L$2:$L$523,0)),IF($AE24=2016,INDEX(Semaines!$P$2:$P$523,MATCH(Tableau!GX24&amp;Tableau!GY24,Semaines!$K$2:$K$523&amp;Semaines!$L$2:$L$523,0)),IF($AE24=2017,INDEX(Semaines!$Q$2:$Q$523,MATCH(Tableau!GX24&amp;Tableau!GY24,Semaines!$K$2:$K$523&amp;Semaines!$L$2:$L$523,0)),IF($AE24=2018,INDEX(Semaines!$R$2:$R$523,MATCH(Tableau!GX24&amp;Tableau!GY24,Semaines!$K$2:$K$523&amp;Semaines!$L$2:$L$523,0)),IF($AE24=2019,INDEX(Semaines!$S$2:$S$523,MATCH(Tableau!GX24&amp;Tableau!GY24,Semaines!$K$2:$K$523&amp;Semaines!$L$2:$L$523,0)),IF($AE24=2020,INDEX(Semaines!$T$2:$T$523,MATCH(Tableau!GX24&amp;Tableau!GY24,Semaines!$K$2:$K$523&amp;Semaines!$L$2:$L$523,0)),IF($AE24=2021,INDEX(Semaines!$U$2:$U$523,MATCH(Tableau!GX24&amp;Tableau!GY24,Semaines!$K$2:$K$523&amp;Semaines!$L$2:$L$523,0)),IF($AE24=2022,INDEX(Semaines!$V$2:$V$523,MATCH(Tableau!GX24&amp;Tableau!GY24,Semaines!$K$2:$K$523&amp;Semaines!$L$2:$L$523,0)))))))))))))</f>
        <v/>
      </c>
      <c r="HA24" s="120" t="str">
        <f>IF(Tableau!$AE24="","",IF(Tableau!GY24="","",Tableau!$AE24))</f>
        <v/>
      </c>
      <c r="HC24" s="100"/>
      <c r="HD24" s="101"/>
      <c r="HE24" s="111"/>
      <c r="HF24" s="107"/>
      <c r="HH24" s="118" t="str">
        <f t="shared" si="221"/>
        <v/>
      </c>
      <c r="HI24" s="119" t="str">
        <f t="shared" si="116"/>
        <v/>
      </c>
      <c r="HJ24" s="121" t="str">
        <f t="array" ref="HJ24">IF(OR(Tableau!HH24="",Tableau!HI24=""),"",IF($AE24=2013,INDEX(Semaines!$M$2:$M$523,MATCH(Tableau!HH24&amp;Tableau!HI24,Semaines!$K$2:$K$523&amp;Semaines!$L$2:$L$523,0)),IF($AE24=2014,INDEX(Semaines!$N$2:$N$523,MATCH(Tableau!HH24&amp;Tableau!HI24,Semaines!$K$2:$K$523&amp;Semaines!$L$2:$L$523,0)),IF($AE24=2015,INDEX(Semaines!$O$2:$O$523,MATCH(Tableau!HH24&amp;Tableau!HI24,Semaines!$K$2:$K$523&amp;Semaines!$L$2:$L$523,0)),IF($AE24=2016,INDEX(Semaines!$P$2:$P$523,MATCH(Tableau!HH24&amp;Tableau!HI24,Semaines!$K$2:$K$523&amp;Semaines!$L$2:$L$523,0)),IF($AE24=2017,INDEX(Semaines!$Q$2:$Q$523,MATCH(Tableau!HH24&amp;Tableau!HI24,Semaines!$K$2:$K$523&amp;Semaines!$L$2:$L$523,0)),IF($AE24=2018,INDEX(Semaines!$R$2:$R$523,MATCH(Tableau!HH24&amp;Tableau!HI24,Semaines!$K$2:$K$523&amp;Semaines!$L$2:$L$523,0)),IF($AE24=2019,INDEX(Semaines!$S$2:$S$523,MATCH(Tableau!HH24&amp;Tableau!HI24,Semaines!$K$2:$K$523&amp;Semaines!$L$2:$L$523,0)),IF($AE24=2020,INDEX(Semaines!$T$2:$T$523,MATCH(Tableau!HH24&amp;Tableau!HI24,Semaines!$K$2:$K$523&amp;Semaines!$L$2:$L$523,0)),IF($AE24=2021,INDEX(Semaines!$U$2:$U$523,MATCH(Tableau!HH24&amp;Tableau!HI24,Semaines!$K$2:$K$523&amp;Semaines!$L$2:$L$523,0)),IF($AE24=2022,INDEX(Semaines!$V$2:$V$523,MATCH(Tableau!HH24&amp;Tableau!HI24,Semaines!$K$2:$K$523&amp;Semaines!$L$2:$L$523,0)))))))))))))</f>
        <v/>
      </c>
      <c r="HK24" s="120" t="str">
        <f>IF(Tableau!$AE24="","",IF(Tableau!HI24="","",Tableau!$AE24))</f>
        <v/>
      </c>
      <c r="HL24" s="121" t="str">
        <f t="array" ref="HL24">IF(OR(Tableau!HJ24="",Tableau!HK24=""),"",IF($AE24=2013,INDEX(Semaines!$M$2:$M$523,MATCH(Tableau!HJ24&amp;Tableau!HK24,Semaines!$K$2:$K$523&amp;Semaines!$L$2:$L$523,0)),IF($AE24=2014,INDEX(Semaines!$N$2:$N$523,MATCH(Tableau!HJ24&amp;Tableau!HK24,Semaines!$K$2:$K$523&amp;Semaines!$L$2:$L$523,0)),IF($AE24=2015,INDEX(Semaines!$O$2:$O$523,MATCH(Tableau!HJ24&amp;Tableau!HK24,Semaines!$K$2:$K$523&amp;Semaines!$L$2:$L$523,0)),IF($AE24=2016,INDEX(Semaines!$P$2:$P$523,MATCH(Tableau!HJ24&amp;Tableau!HK24,Semaines!$K$2:$K$523&amp;Semaines!$L$2:$L$523,0)),IF($AE24=2017,INDEX(Semaines!$Q$2:$Q$523,MATCH(Tableau!HJ24&amp;Tableau!HK24,Semaines!$K$2:$K$523&amp;Semaines!$L$2:$L$523,0)),IF($AE24=2018,INDEX(Semaines!$R$2:$R$523,MATCH(Tableau!HJ24&amp;Tableau!HK24,Semaines!$K$2:$K$523&amp;Semaines!$L$2:$L$523,0)),IF($AE24=2019,INDEX(Semaines!$S$2:$S$523,MATCH(Tableau!HJ24&amp;Tableau!HK24,Semaines!$K$2:$K$523&amp;Semaines!$L$2:$L$523,0)),IF($AE24=2020,INDEX(Semaines!$T$2:$T$523,MATCH(Tableau!HJ24&amp;Tableau!HK24,Semaines!$K$2:$K$523&amp;Semaines!$L$2:$L$523,0)),IF($AE24=2021,INDEX(Semaines!$U$2:$U$523,MATCH(Tableau!HJ24&amp;Tableau!HK24,Semaines!$K$2:$K$523&amp;Semaines!$L$2:$L$523,0)),IF($AE24=2022,INDEX(Semaines!$V$2:$V$523,MATCH(Tableau!HJ24&amp;Tableau!HK24,Semaines!$K$2:$K$523&amp;Semaines!$L$2:$L$523,0)))))))))))))</f>
        <v/>
      </c>
      <c r="HM24" s="120" t="str">
        <f>IF(Tableau!$AE24="","",IF(Tableau!HK24="","",Tableau!$AE24))</f>
        <v/>
      </c>
      <c r="HN24" s="118" t="str">
        <f t="shared" si="222"/>
        <v/>
      </c>
      <c r="HO24" s="119" t="str">
        <f t="shared" si="117"/>
        <v/>
      </c>
      <c r="HP24" s="121" t="str">
        <f t="array" ref="HP24">IF(OR(Tableau!HN24="",Tableau!HO24=""),"",IF($AE24=2013,INDEX(Semaines!$M$2:$M$523,MATCH(Tableau!HN24&amp;Tableau!HO24,Semaines!$K$2:$K$523&amp;Semaines!$L$2:$L$523,0)),IF($AE24=2014,INDEX(Semaines!$N$2:$N$523,MATCH(Tableau!HN24&amp;Tableau!HO24,Semaines!$K$2:$K$523&amp;Semaines!$L$2:$L$523,0)),IF($AE24=2015,INDEX(Semaines!$O$2:$O$523,MATCH(Tableau!HN24&amp;Tableau!HO24,Semaines!$K$2:$K$523&amp;Semaines!$L$2:$L$523,0)),IF($AE24=2016,INDEX(Semaines!$P$2:$P$523,MATCH(Tableau!HN24&amp;Tableau!HO24,Semaines!$K$2:$K$523&amp;Semaines!$L$2:$L$523,0)),IF($AE24=2017,INDEX(Semaines!$Q$2:$Q$523,MATCH(Tableau!HN24&amp;Tableau!HO24,Semaines!$K$2:$K$523&amp;Semaines!$L$2:$L$523,0)),IF($AE24=2018,INDEX(Semaines!$R$2:$R$523,MATCH(Tableau!HN24&amp;Tableau!HO24,Semaines!$K$2:$K$523&amp;Semaines!$L$2:$L$523,0)),IF($AE24=2019,INDEX(Semaines!$S$2:$S$523,MATCH(Tableau!HN24&amp;Tableau!HO24,Semaines!$K$2:$K$523&amp;Semaines!$L$2:$L$523,0)),IF($AE24=2020,INDEX(Semaines!$T$2:$T$523,MATCH(Tableau!HN24&amp;Tableau!HO24,Semaines!$K$2:$K$523&amp;Semaines!$L$2:$L$523,0)),IF($AE24=2021,INDEX(Semaines!$U$2:$U$523,MATCH(Tableau!HN24&amp;Tableau!HO24,Semaines!$K$2:$K$523&amp;Semaines!$L$2:$L$523,0)),IF($AE24=2022,INDEX(Semaines!$V$2:$V$523,MATCH(Tableau!HN24&amp;Tableau!HO24,Semaines!$K$2:$K$523&amp;Semaines!$L$2:$L$523,0)))))))))))))</f>
        <v/>
      </c>
      <c r="HQ24" s="120" t="str">
        <f>IF(Tableau!$AE24="","",IF(Tableau!HO24="","",Tableau!$AE24))</f>
        <v/>
      </c>
      <c r="HR24" s="112"/>
      <c r="HS24" s="114"/>
      <c r="HT24" s="114"/>
      <c r="HU24" s="107"/>
      <c r="HV24" s="115"/>
      <c r="HW24" s="99"/>
      <c r="HX24" s="99"/>
      <c r="HY24" s="99"/>
      <c r="HZ24" s="99"/>
      <c r="IA24" s="118" t="str">
        <f t="shared" si="223"/>
        <v/>
      </c>
      <c r="IB24" s="119" t="str">
        <f t="shared" si="118"/>
        <v/>
      </c>
      <c r="IC24" s="121" t="str">
        <f t="array" ref="IC24">IF(OR(Tableau!IA24="",Tableau!IB24=""),"",IF($AE24=2013,INDEX(Semaines!$M$2:$M$523,MATCH(Tableau!IA24&amp;Tableau!IB24,Semaines!$K$2:$K$523&amp;Semaines!$L$2:$L$523,0)),IF($AE24=2014,INDEX(Semaines!$N$2:$N$523,MATCH(Tableau!IA24&amp;Tableau!IB24,Semaines!$K$2:$K$523&amp;Semaines!$L$2:$L$523,0)),IF($AE24=2015,INDEX(Semaines!$O$2:$O$523,MATCH(Tableau!IA24&amp;Tableau!IB24,Semaines!$K$2:$K$523&amp;Semaines!$L$2:$L$523,0)),IF($AE24=2016,INDEX(Semaines!$P$2:$P$523,MATCH(Tableau!IA24&amp;Tableau!IB24,Semaines!$K$2:$K$523&amp;Semaines!$L$2:$L$523,0)),IF($AE24=2017,INDEX(Semaines!$Q$2:$Q$523,MATCH(Tableau!IA24&amp;Tableau!IB24,Semaines!$K$2:$K$523&amp;Semaines!$L$2:$L$523,0)),IF($AE24=2018,INDEX(Semaines!$R$2:$R$523,MATCH(Tableau!IA24&amp;Tableau!IB24,Semaines!$K$2:$K$523&amp;Semaines!$L$2:$L$523,0)),IF($AE24=2019,INDEX(Semaines!$S$2:$S$523,MATCH(Tableau!IA24&amp;Tableau!IB24,Semaines!$K$2:$K$523&amp;Semaines!$L$2:$L$523,0)),IF($AE24=2020,INDEX(Semaines!$T$2:$T$523,MATCH(Tableau!IA24&amp;Tableau!IB24,Semaines!$K$2:$K$523&amp;Semaines!$L$2:$L$523,0)),IF($AE24=2021,INDEX(Semaines!$U$2:$U$523,MATCH(Tableau!IA24&amp;Tableau!IB24,Semaines!$K$2:$K$523&amp;Semaines!$L$2:$L$523,0)),IF($AE24=2022,INDEX(Semaines!$V$2:$V$523,MATCH(Tableau!IA24&amp;Tableau!IB24,Semaines!$K$2:$K$523&amp;Semaines!$L$2:$L$523,0)))))))))))))</f>
        <v/>
      </c>
      <c r="ID24" s="120" t="str">
        <f>IF(Tableau!$AE24="","",IF(Tableau!IB24="","",Tableau!$AE24))</f>
        <v/>
      </c>
      <c r="IE24" s="118" t="str">
        <f t="shared" si="224"/>
        <v/>
      </c>
      <c r="IF24" s="119" t="str">
        <f t="shared" si="119"/>
        <v/>
      </c>
      <c r="IG24" s="121" t="str">
        <f t="array" ref="IG24">IF(OR(Tableau!IE24="",Tableau!IF24=""),"",IF($AE24=2013,INDEX(Semaines!$M$2:$M$523,MATCH(Tableau!IE24&amp;Tableau!IF24,Semaines!$K$2:$K$523&amp;Semaines!$L$2:$L$523,0)),IF($AE24=2014,INDEX(Semaines!$N$2:$N$523,MATCH(Tableau!IE24&amp;Tableau!IF24,Semaines!$K$2:$K$523&amp;Semaines!$L$2:$L$523,0)),IF($AE24=2015,INDEX(Semaines!$O$2:$O$523,MATCH(Tableau!IE24&amp;Tableau!IF24,Semaines!$K$2:$K$523&amp;Semaines!$L$2:$L$523,0)),IF($AE24=2016,INDEX(Semaines!$P$2:$P$523,MATCH(Tableau!IE24&amp;Tableau!IF24,Semaines!$K$2:$K$523&amp;Semaines!$L$2:$L$523,0)),IF($AE24=2017,INDEX(Semaines!$Q$2:$Q$523,MATCH(Tableau!IE24&amp;Tableau!IF24,Semaines!$K$2:$K$523&amp;Semaines!$L$2:$L$523,0)),IF($AE24=2018,INDEX(Semaines!$R$2:$R$523,MATCH(Tableau!IE24&amp;Tableau!IF24,Semaines!$K$2:$K$523&amp;Semaines!$L$2:$L$523,0)),IF($AE24=2019,INDEX(Semaines!$S$2:$S$523,MATCH(Tableau!IE24&amp;Tableau!IF24,Semaines!$K$2:$K$523&amp;Semaines!$L$2:$L$523,0)),IF($AE24=2020,INDEX(Semaines!$T$2:$T$523,MATCH(Tableau!IE24&amp;Tableau!IF24,Semaines!$K$2:$K$523&amp;Semaines!$L$2:$L$523,0)),IF($AE24=2021,INDEX(Semaines!$U$2:$U$523,MATCH(Tableau!IE24&amp;Tableau!IF24,Semaines!$K$2:$K$523&amp;Semaines!$L$2:$L$523,0)),IF($AE24=2022,INDEX(Semaines!$V$2:$V$523,MATCH(Tableau!IE24&amp;Tableau!IF24,Semaines!$K$2:$K$523&amp;Semaines!$L$2:$L$523,0)))))))))))))</f>
        <v/>
      </c>
      <c r="IH24" s="120" t="str">
        <f>IF(Tableau!$AE24="","",IF(Tableau!IF24="","",Tableau!$AE24))</f>
        <v/>
      </c>
      <c r="II24" s="130" t="str">
        <f>IF(Import!AY14=0,"",Import!AY14)</f>
        <v/>
      </c>
      <c r="IJ24" s="118" t="str">
        <f t="shared" si="225"/>
        <v/>
      </c>
      <c r="IK24" s="119" t="str">
        <f t="shared" si="226"/>
        <v/>
      </c>
      <c r="IL24" s="121" t="str">
        <f>IF(Tableau!IJ24="","",Tableau!IJ24)</f>
        <v/>
      </c>
      <c r="IM24" s="120" t="str">
        <f>IF(Tableau!IK24="","",Tableau!IK24)</f>
        <v/>
      </c>
      <c r="IO24" s="118" t="str">
        <f t="shared" si="227"/>
        <v/>
      </c>
      <c r="IP24" s="119" t="str">
        <f t="shared" si="78"/>
        <v/>
      </c>
      <c r="IQ24" s="121" t="str">
        <f t="array" ref="IQ24">IF(OR(Tableau!IO24="",Tableau!IP24=""),"",IF($AE24=2013,INDEX(Semaines!$M$2:$M$523,MATCH(Tableau!IO24&amp;Tableau!IP24,Semaines!$K$2:$K$523&amp;Semaines!$L$2:$L$523,0)),IF($AE24=2014,INDEX(Semaines!$N$2:$N$523,MATCH(Tableau!IO24&amp;Tableau!IP24,Semaines!$K$2:$K$523&amp;Semaines!$L$2:$L$523,0)),IF($AE24=2015,INDEX(Semaines!$O$2:$O$523,MATCH(Tableau!IO24&amp;Tableau!IP24,Semaines!$K$2:$K$523&amp;Semaines!$L$2:$L$523,0)),IF($AE24=2016,INDEX(Semaines!$P$2:$P$523,MATCH(Tableau!IO24&amp;Tableau!IP24,Semaines!$K$2:$K$523&amp;Semaines!$L$2:$L$523,0)),IF($AE24=2017,INDEX(Semaines!$Q$2:$Q$523,MATCH(Tableau!IO24&amp;Tableau!IP24,Semaines!$K$2:$K$523&amp;Semaines!$L$2:$L$523,0)),IF($AE24=2018,INDEX(Semaines!$R$2:$R$523,MATCH(Tableau!IO24&amp;Tableau!IP24,Semaines!$K$2:$K$523&amp;Semaines!$L$2:$L$523,0)),IF($AE24=2019,INDEX(Semaines!$S$2:$S$523,MATCH(Tableau!IO24&amp;Tableau!IP24,Semaines!$K$2:$K$523&amp;Semaines!$L$2:$L$523,0)),IF($AE24=2020,INDEX(Semaines!$T$2:$T$523,MATCH(Tableau!IO24&amp;Tableau!IP24,Semaines!$K$2:$K$523&amp;Semaines!$L$2:$L$523,0)),IF($AE24=2021,INDEX(Semaines!$U$2:$U$523,MATCH(Tableau!IO24&amp;Tableau!IP24,Semaines!$K$2:$K$523&amp;Semaines!$L$2:$L$523,0)),IF($AE24=2022,INDEX(Semaines!$V$2:$V$523,MATCH(Tableau!IO24&amp;Tableau!IP24,Semaines!$K$2:$K$523&amp;Semaines!$L$2:$L$523,0)))))))))))))</f>
        <v/>
      </c>
      <c r="IR24" s="120" t="str">
        <f>IF(Tableau!$AE24="","",IF(Tableau!IP24="","",Tableau!$AE24))</f>
        <v/>
      </c>
      <c r="IS24" s="118" t="str">
        <f t="shared" si="228"/>
        <v/>
      </c>
      <c r="IT24" s="119" t="str">
        <f t="shared" si="80"/>
        <v/>
      </c>
      <c r="IU24" s="121" t="str">
        <f t="array" ref="IU24">IF(OR(Tableau!IS24="",Tableau!IT24=""),"",IF($AE24=2013,INDEX(Semaines!$M$2:$M$523,MATCH(Tableau!IS24&amp;Tableau!IT24,Semaines!$K$2:$K$523&amp;Semaines!$L$2:$L$523,0)),IF($AE24=2014,INDEX(Semaines!$N$2:$N$523,MATCH(Tableau!IS24&amp;Tableau!IT24,Semaines!$K$2:$K$523&amp;Semaines!$L$2:$L$523,0)),IF($AE24=2015,INDEX(Semaines!$O$2:$O$523,MATCH(Tableau!IS24&amp;Tableau!IT24,Semaines!$K$2:$K$523&amp;Semaines!$L$2:$L$523,0)),IF($AE24=2016,INDEX(Semaines!$P$2:$P$523,MATCH(Tableau!IS24&amp;Tableau!IT24,Semaines!$K$2:$K$523&amp;Semaines!$L$2:$L$523,0)),IF($AE24=2017,INDEX(Semaines!$Q$2:$Q$523,MATCH(Tableau!IS24&amp;Tableau!IT24,Semaines!$K$2:$K$523&amp;Semaines!$L$2:$L$523,0)),IF($AE24=2018,INDEX(Semaines!$R$2:$R$523,MATCH(Tableau!IS24&amp;Tableau!IT24,Semaines!$K$2:$K$523&amp;Semaines!$L$2:$L$523,0)),IF($AE24=2019,INDEX(Semaines!$S$2:$S$523,MATCH(Tableau!IS24&amp;Tableau!IT24,Semaines!$K$2:$K$523&amp;Semaines!$L$2:$L$523,0)),IF($AE24=2020,INDEX(Semaines!$T$2:$T$523,MATCH(Tableau!IS24&amp;Tableau!IT24,Semaines!$K$2:$K$523&amp;Semaines!$L$2:$L$523,0)),IF($AE24=2021,INDEX(Semaines!$U$2:$U$523,MATCH(Tableau!IS24&amp;Tableau!IT24,Semaines!$K$2:$K$523&amp;Semaines!$L$2:$L$523,0)),IF($AE24=2022,INDEX(Semaines!$V$2:$V$523,MATCH(Tableau!IS24&amp;Tableau!IT24,Semaines!$K$2:$K$523&amp;Semaines!$L$2:$L$523,0)))))))))))))</f>
        <v/>
      </c>
      <c r="IV24" s="120" t="str">
        <f>IF(Tableau!$AE24="","",IF(Tableau!IT24="","",Tableau!$AE24))</f>
        <v/>
      </c>
      <c r="IW24" s="99"/>
      <c r="IX24" s="99"/>
      <c r="IY24" s="99"/>
      <c r="IZ24" s="99"/>
      <c r="JA24" s="118" t="str">
        <f t="shared" si="229"/>
        <v/>
      </c>
      <c r="JB24" s="119" t="str">
        <f t="shared" si="82"/>
        <v/>
      </c>
      <c r="JC24" s="121" t="str">
        <f t="array" ref="JC24">IF(OR(Tableau!JA24="",Tableau!JB24=""),"",IF($AE24=2013,INDEX(Semaines!$M$2:$M$523,MATCH(Tableau!JA24&amp;Tableau!JB24,Semaines!$K$2:$K$523&amp;Semaines!$L$2:$L$523,0)),IF($AE24=2014,INDEX(Semaines!$N$2:$N$523,MATCH(Tableau!JA24&amp;Tableau!JB24,Semaines!$K$2:$K$523&amp;Semaines!$L$2:$L$523,0)),IF($AE24=2015,INDEX(Semaines!$O$2:$O$523,MATCH(Tableau!JA24&amp;Tableau!JB24,Semaines!$K$2:$K$523&amp;Semaines!$L$2:$L$523,0)),IF($AE24=2016,INDEX(Semaines!$P$2:$P$523,MATCH(Tableau!JA24&amp;Tableau!JB24,Semaines!$K$2:$K$523&amp;Semaines!$L$2:$L$523,0)),IF($AE24=2017,INDEX(Semaines!$Q$2:$Q$523,MATCH(Tableau!JA24&amp;Tableau!JB24,Semaines!$K$2:$K$523&amp;Semaines!$L$2:$L$523,0)),IF($AE24=2018,INDEX(Semaines!$R$2:$R$523,MATCH(Tableau!JA24&amp;Tableau!JB24,Semaines!$K$2:$K$523&amp;Semaines!$L$2:$L$523,0)),IF($AE24=2019,INDEX(Semaines!$S$2:$S$523,MATCH(Tableau!JA24&amp;Tableau!JB24,Semaines!$K$2:$K$523&amp;Semaines!$L$2:$L$523,0)),IF($AE24=2020,INDEX(Semaines!$T$2:$T$523,MATCH(Tableau!JA24&amp;Tableau!JB24,Semaines!$K$2:$K$523&amp;Semaines!$L$2:$L$523,0)),IF($AE24=2021,INDEX(Semaines!$U$2:$U$523,MATCH(Tableau!JA24&amp;Tableau!JB24,Semaines!$K$2:$K$523&amp;Semaines!$L$2:$L$523,0)),IF($AE24=2022,INDEX(Semaines!$V$2:$V$523,MATCH(Tableau!JA24&amp;Tableau!JB24,Semaines!$K$2:$K$523&amp;Semaines!$L$2:$L$523,0)))))))))))))</f>
        <v/>
      </c>
      <c r="JD24" s="120" t="str">
        <f>IF(Tableau!$AE24="","",IF(Tableau!JB24="","",Tableau!$AE24))</f>
        <v/>
      </c>
      <c r="JE24" s="112"/>
      <c r="JF24" s="114"/>
      <c r="JG24" s="114"/>
      <c r="JH24" s="107"/>
      <c r="JJ24" s="118" t="str">
        <f t="shared" si="230"/>
        <v/>
      </c>
      <c r="JK24" s="119" t="str">
        <f t="shared" si="84"/>
        <v/>
      </c>
      <c r="JL24" s="121" t="str">
        <f t="array" ref="JL24">IF(OR(Tableau!JJ24="",Tableau!JK24=""),"",IF($AE24=2013,INDEX(Semaines!$M$2:$M$523,MATCH(Tableau!JJ24&amp;Tableau!JK24,Semaines!$K$2:$K$523&amp;Semaines!$L$2:$L$523,0)),IF($AE24=2014,INDEX(Semaines!$N$2:$N$523,MATCH(Tableau!JJ24&amp;Tableau!JK24,Semaines!$K$2:$K$523&amp;Semaines!$L$2:$L$523,0)),IF($AE24=2015,INDEX(Semaines!$O$2:$O$523,MATCH(Tableau!JJ24&amp;Tableau!JK24,Semaines!$K$2:$K$523&amp;Semaines!$L$2:$L$523,0)),IF($AE24=2016,INDEX(Semaines!$P$2:$P$523,MATCH(Tableau!JJ24&amp;Tableau!JK24,Semaines!$K$2:$K$523&amp;Semaines!$L$2:$L$523,0)),IF($AE24=2017,INDEX(Semaines!$Q$2:$Q$523,MATCH(Tableau!JJ24&amp;Tableau!JK24,Semaines!$K$2:$K$523&amp;Semaines!$L$2:$L$523,0)),IF($AE24=2018,INDEX(Semaines!$R$2:$R$523,MATCH(Tableau!JJ24&amp;Tableau!JK24,Semaines!$K$2:$K$523&amp;Semaines!$L$2:$L$523,0)),IF($AE24=2019,INDEX(Semaines!$S$2:$S$523,MATCH(Tableau!JJ24&amp;Tableau!JK24,Semaines!$K$2:$K$523&amp;Semaines!$L$2:$L$523,0)),IF($AE24=2020,INDEX(Semaines!$T$2:$T$523,MATCH(Tableau!JJ24&amp;Tableau!JK24,Semaines!$K$2:$K$523&amp;Semaines!$L$2:$L$523,0)),IF($AE24=2021,INDEX(Semaines!$U$2:$U$523,MATCH(Tableau!JJ24&amp;Tableau!JK24,Semaines!$K$2:$K$523&amp;Semaines!$L$2:$L$523,0)),IF($AE24=2022,INDEX(Semaines!$V$2:$V$523,MATCH(Tableau!JJ24&amp;Tableau!JK24,Semaines!$K$2:$K$523&amp;Semaines!$L$2:$L$523,0)))))))))))))</f>
        <v/>
      </c>
      <c r="JM24" s="120" t="str">
        <f>IF(Tableau!$AE24="","",IF(Tableau!JK24="","",Tableau!$AE24))</f>
        <v/>
      </c>
      <c r="JN24" s="118" t="str">
        <f t="shared" si="231"/>
        <v/>
      </c>
      <c r="JO24" s="119" t="str">
        <f t="shared" si="86"/>
        <v/>
      </c>
      <c r="JP24" s="121" t="str">
        <f t="array" ref="JP24">IF(OR(Tableau!JN24="",Tableau!JO24=""),"",IF($AE24=2013,INDEX(Semaines!$M$2:$M$523,MATCH(Tableau!JN24&amp;Tableau!JO24,Semaines!$K$2:$K$523&amp;Semaines!$L$2:$L$523,0)),IF($AE24=2014,INDEX(Semaines!$N$2:$N$523,MATCH(Tableau!JN24&amp;Tableau!JO24,Semaines!$K$2:$K$523&amp;Semaines!$L$2:$L$523,0)),IF($AE24=2015,INDEX(Semaines!$O$2:$O$523,MATCH(Tableau!JN24&amp;Tableau!JO24,Semaines!$K$2:$K$523&amp;Semaines!$L$2:$L$523,0)),IF($AE24=2016,INDEX(Semaines!$P$2:$P$523,MATCH(Tableau!JN24&amp;Tableau!JO24,Semaines!$K$2:$K$523&amp;Semaines!$L$2:$L$523,0)),IF($AE24=2017,INDEX(Semaines!$Q$2:$Q$523,MATCH(Tableau!JN24&amp;Tableau!JO24,Semaines!$K$2:$K$523&amp;Semaines!$L$2:$L$523,0)),IF($AE24=2018,INDEX(Semaines!$R$2:$R$523,MATCH(Tableau!JN24&amp;Tableau!JO24,Semaines!$K$2:$K$523&amp;Semaines!$L$2:$L$523,0)),IF($AE24=2019,INDEX(Semaines!$S$2:$S$523,MATCH(Tableau!JN24&amp;Tableau!JO24,Semaines!$K$2:$K$523&amp;Semaines!$L$2:$L$523,0)),IF($AE24=2020,INDEX(Semaines!$T$2:$T$523,MATCH(Tableau!JN24&amp;Tableau!JO24,Semaines!$K$2:$K$523&amp;Semaines!$L$2:$L$523,0)),IF($AE24=2021,INDEX(Semaines!$U$2:$U$523,MATCH(Tableau!JN24&amp;Tableau!JO24,Semaines!$K$2:$K$523&amp;Semaines!$L$2:$L$523,0)),IF($AE24=2022,INDEX(Semaines!$V$2:$V$523,MATCH(Tableau!JN24&amp;Tableau!JO24,Semaines!$K$2:$K$523&amp;Semaines!$L$2:$L$523,0)))))))))))))</f>
        <v/>
      </c>
      <c r="JQ24" s="120" t="str">
        <f>IF(Tableau!$AE24="","",IF(Tableau!JO24="","",Tableau!$AE24))</f>
        <v/>
      </c>
      <c r="JR24" s="128" t="str">
        <f>IF(Import!BC14=0,"",Import!BC14)</f>
        <v/>
      </c>
      <c r="JS24" s="118" t="str">
        <f t="shared" si="232"/>
        <v/>
      </c>
      <c r="JT24" s="119" t="str">
        <f t="shared" si="233"/>
        <v/>
      </c>
      <c r="JU24" s="121" t="str">
        <f t="array" ref="JU24">IF(JR24="",JS24,IF($AE24="","",IF($AE24=2013,INDEX(Semaines!$M$2:$M$523,MATCH(JS24&amp;JT24,Semaines!$K$2:$K$523&amp;Semaines!$L$2:$L$523,0)),IF($AE24=2014,INDEX(Semaines!$N$2:$N$523,MATCH(JS24&amp;JT24,Semaines!$K$2:$K$523&amp;Semaines!$L$2:$L$523,0)),IF($AE24=2015,INDEX(Semaines!$O$2:$O$523,MATCH(JS24&amp;JT24,Semaines!$K$2:$K$523&amp;Semaines!$L$2:$L$523,0)),IF($AE24=2016,INDEX(Semaines!$P$2:$P$523,MATCH(JS24&amp;JT24,Semaines!$K$2:$K$523&amp;Semaines!$L$2:$L$523,0)),IF($AE24=2017,INDEX(Semaines!$Q$2:$Q$523,MATCH(JS24&amp;JT24,Semaines!$K$2:$K$523&amp;Semaines!$L$2:$L$523,0)),IF($AE24=2018,INDEX(Semaines!$R$2:$R$523,MATCH(JS24&amp;JT24,Semaines!$K$2:$K$523&amp;Semaines!$L$2:$L$523,0)),IF($AE24=2019,INDEX(Semaines!$S$2:$S$523,MATCH(JS24&amp;JT24,Semaines!$K$2:$K$523&amp;Semaines!$L$2:$L$523,0)),IF($AE24=2020,INDEX(Semaines!$T$2:$T$523,MATCH(JS24&amp;JT24,Semaines!$K$2:$K$523&amp;Semaines!$L$2:$L$523,0)),IF($AE24=2021,INDEX(Semaines!$U$2:$U$523,MATCH(JS24&amp;JT24,Semaines!$K$2:$K$523&amp;Semaines!$L$2:$L$523,0)),IF($AE24=2022,INDEX(Semaines!$V$2:$V$523,MATCH(JS24&amp;JT24,Semaines!$K$2:$K$523&amp;Semaines!$L$2:$L$523,0))))))))))))))</f>
        <v/>
      </c>
      <c r="JV24" s="119" t="str">
        <f t="shared" si="132"/>
        <v/>
      </c>
    </row>
    <row r="25" spans="1:282" x14ac:dyDescent="0.3">
      <c r="A25" s="61" t="str">
        <f>IF(Import!A15=0,"",Import!A15)</f>
        <v>14</v>
      </c>
      <c r="B25" s="38" t="str">
        <f>IF(Import!D15=0,"",Import!D15)</f>
        <v>14</v>
      </c>
      <c r="C25" s="38" t="str">
        <f>IF(Import!E15=0,"",Import!E15)</f>
        <v/>
      </c>
      <c r="D25" s="44" t="str">
        <f t="shared" si="0"/>
        <v/>
      </c>
      <c r="E25" s="38" t="str">
        <f>IF(Import!I15=0,"",Import!I15)</f>
        <v/>
      </c>
      <c r="F25" s="38" t="str">
        <f>IF(Import!J15="","",Import!J15)</f>
        <v/>
      </c>
      <c r="G25" s="38" t="str">
        <f>IF(Import!K15="","",Import!K15)</f>
        <v/>
      </c>
      <c r="H25" s="45" t="str">
        <f>IF(Import!L15=0,"",Import!L15)</f>
        <v>17</v>
      </c>
      <c r="I25" s="38" t="str">
        <f>IF(Import!N15=0,"",Import!N15)</f>
        <v/>
      </c>
      <c r="J25" s="37"/>
      <c r="K25" s="46">
        <f>IF(Import!O15=0,"",Import!O15)</f>
        <v>42845</v>
      </c>
      <c r="L25" s="46" t="str">
        <f>IF(Import!P15=0,"",Import!P15)</f>
        <v/>
      </c>
      <c r="M25" s="60" t="str">
        <f>IF(L25&lt;&gt;"","Annulé",IF(Import!R15=0,"",Import!R15))</f>
        <v/>
      </c>
      <c r="N25" s="60">
        <f>IF(L25&lt;&gt;"","Annulé",IF(Import!S15=0,"",Import!S15))</f>
        <v>100000</v>
      </c>
      <c r="O25" s="60" t="str">
        <f>IF(N25="Annulé","Annulé",IF(Import!T15=0,"",Import!T15))</f>
        <v/>
      </c>
      <c r="P25" s="46">
        <f>IF(Import!U15=0,IF($L25&lt;&gt;"","Annulé",IF($K25="","","En attente")),Import!U15)</f>
        <v>42936</v>
      </c>
      <c r="Q25" s="46">
        <f>IF(Import!V15=0,IF($L25&lt;&gt;"","Annulé",IF($K25="","","En attente")),Import!V15)</f>
        <v>42986</v>
      </c>
      <c r="R25" s="46">
        <f>IF(Import!W15=0,IF($L25&lt;&gt;"","Annulé",IF($K25="","","En attente")),Import!W15)</f>
        <v>42998</v>
      </c>
      <c r="S25" s="46">
        <f>IF(Import!X15=0,IF($L25&lt;&gt;"","Annulé",IF($K25="","","En attente")),Import!X15)</f>
        <v>43013</v>
      </c>
      <c r="T25" s="46">
        <f>IF(Import!Y15=0,IF($L25&lt;&gt;"","Annulé",IF($K25="","","En attente")),Import!Y15)</f>
        <v>43028</v>
      </c>
      <c r="U25" s="46">
        <f>IF(Import!Z15=0,IF($L25&lt;&gt;"","Annulé",IF($K25="","","En attente")),Import!Z15)</f>
        <v>43111</v>
      </c>
      <c r="V25" s="130" t="str">
        <f>IF(Tableau!V25="","",Tableau!V25)</f>
        <v/>
      </c>
      <c r="W25" s="46">
        <f>IF($L25&lt;&gt;"","Annulé",IF(Import!AA15=0,IF(K25="","","Pas ouvert"),Import!AA15))</f>
        <v>43125</v>
      </c>
      <c r="X25" s="46">
        <f>IF($L25&lt;&gt;"","Annulé",IF(Import!AB15=0,IF($W25&lt;&gt;"",IF(W25="Pas ouvert","Pas ouvert","En cours"),""),Import!AB15))</f>
        <v>43483</v>
      </c>
      <c r="Y25" s="60">
        <f>IF($L25&lt;&gt;"","Annulé",IF(Import!AC15=0,"",Import!AC15))</f>
        <v>85317</v>
      </c>
      <c r="Z25" s="60">
        <f>IF($L25&lt;&gt;"","Annulé",IF(Import!AD15=0,"",Import!AD15))</f>
        <v>26927.68</v>
      </c>
      <c r="AA25" s="65">
        <f t="shared" ref="AA25:AA46" si="243">IFERROR(IF($W25="Annulé","Annulé",IF($W25="Pas ouvert",IF($V25="",IF($K25="","","Stock"),_xlfn.ISOWEEKNUM(V25)),_xlfn.ISOWEEKNUM(W25))),"")</f>
        <v>4</v>
      </c>
      <c r="AB25" s="129">
        <f>Tableau!AB25</f>
        <v>2018</v>
      </c>
      <c r="AC25" s="62"/>
      <c r="AD25" s="86">
        <f t="shared" si="121"/>
        <v>4</v>
      </c>
      <c r="AE25" s="85">
        <f t="shared" si="122"/>
        <v>2018</v>
      </c>
      <c r="AF25" s="116">
        <f>IF(Import!AE15=0,"",Import!AE15)</f>
        <v>43125</v>
      </c>
      <c r="AG25" s="114"/>
      <c r="AH25" s="107"/>
      <c r="AJ25" s="118">
        <f t="shared" si="239"/>
        <v>5</v>
      </c>
      <c r="AK25" s="119">
        <f t="shared" si="240"/>
        <v>2018</v>
      </c>
      <c r="AL25" s="121" t="str">
        <f>IF(OR(Tableau!AL25="",Tableau!AM25=""),"",IF($AE25=2013,INDEX(Semaines!$M$2:$M$523,MATCH(Tableau!AL25&amp;Tableau!AM25,Semaines!$K$2:$K$523&amp;Semaines!$L$2:$L$523,0)),IF($AE25=2014,INDEX(Semaines!$N$2:$N$523,MATCH(Tableau!AL25&amp;Tableau!AM25,Semaines!$K$2:$K$523&amp;Semaines!$L$2:$L$523,0)),IF($AE25=2015,INDEX(Semaines!$O$2:$O$523,MATCH(Tableau!AL25&amp;Tableau!AM25,Semaines!$K$2:$K$523&amp;Semaines!$L$2:$L$523,0)),IF($AE25=2016,INDEX(Semaines!$P$2:$P$523,MATCH(Tableau!AL25&amp;Tableau!AM25,Semaines!$K$2:$K$523&amp;Semaines!$L$2:$L$523,0)),IF($AE25=2017,INDEX(Semaines!$Q$2:$Q$523,MATCH(Tableau!AL25&amp;Tableau!AM25,Semaines!$K$2:$K$523&amp;Semaines!$L$2:$L$523,0)),IF($AE25=2018,INDEX(Semaines!$R$2:$R$523,MATCH(Tableau!AL25&amp;Tableau!AM25,Semaines!$K$2:$K$523&amp;Semaines!$L$2:$L$523,0)),IF($AE25=2019,INDEX(Semaines!$S$2:$S$523,MATCH(Tableau!AL25&amp;Tableau!AM25,Semaines!$K$2:$K$523&amp;Semaines!$L$2:$L$523,0)),IF($AE25=2020,INDEX(Semaines!$T$2:$T$523,MATCH(Tableau!AL25&amp;Tableau!AM25,Semaines!$K$2:$K$523&amp;Semaines!$L$2:$L$523,0)),IF($AE25=2021,INDEX(Semaines!$U$2:$U$523,MATCH(Tableau!AL25&amp;Tableau!AM25,Semaines!$K$2:$K$523&amp;Semaines!$L$2:$L$523,0)),IF($AE25=2022,INDEX(Semaines!$V$2:$V$523,MATCH(Tableau!AL25&amp;Tableau!AM25,Semaines!$K$2:$K$523&amp;Semaines!$L$2:$L$523,0)))))))))))))</f>
        <v/>
      </c>
      <c r="AM25" s="120" t="str">
        <f>IF(Tableau!$AE25="","",IF(Tableau!AM25="","",Tableau!$AE25))</f>
        <v/>
      </c>
      <c r="AN25" s="128">
        <f>IF(Import!AI15=0,"",Import!AI15)</f>
        <v>43125</v>
      </c>
      <c r="AO25" s="118">
        <f t="shared" si="241"/>
        <v>4</v>
      </c>
      <c r="AP25" s="119">
        <f t="shared" si="242"/>
        <v>2018</v>
      </c>
      <c r="AQ25" s="121" t="str">
        <f>IF(Tableau!AQ25="","",Tableau!AQ25)</f>
        <v/>
      </c>
      <c r="AR25" s="120" t="str">
        <f>IF(Tableau!AR25="","",Tableau!AR25)</f>
        <v/>
      </c>
      <c r="AS25" s="112"/>
      <c r="AT25" s="107"/>
      <c r="AU25" s="99"/>
      <c r="AV25" s="99"/>
      <c r="AW25" s="118">
        <f t="shared" si="189"/>
        <v>6</v>
      </c>
      <c r="AX25" s="119">
        <f t="shared" si="123"/>
        <v>2018</v>
      </c>
      <c r="AY25" s="121" t="str">
        <f t="array" ref="AY25">IF(OR(Tableau!AY25="",Tableau!AZ25=""),"",IF($AE25=2013,INDEX(Semaines!$M$2:$M$523,MATCH(Tableau!AY25&amp;Tableau!AZ25,Semaines!$K$2:$K$523&amp;Semaines!$L$2:$L$523,0)),IF($AE25=2014,INDEX(Semaines!$N$2:$N$523,MATCH(Tableau!AY25&amp;Tableau!AZ25,Semaines!$K$2:$K$523&amp;Semaines!$L$2:$L$523,0)),IF($AE25=2015,INDEX(Semaines!$O$2:$O$523,MATCH(Tableau!AY25&amp;Tableau!AZ25,Semaines!$K$2:$K$523&amp;Semaines!$L$2:$L$523,0)),IF($AE25=2016,INDEX(Semaines!$P$2:$P$523,MATCH(Tableau!AY25&amp;Tableau!AZ25,Semaines!$K$2:$K$523&amp;Semaines!$L$2:$L$523,0)),IF($AE25=2017,INDEX(Semaines!$Q$2:$Q$523,MATCH(Tableau!AY25&amp;Tableau!AZ25,Semaines!$K$2:$K$523&amp;Semaines!$L$2:$L$523,0)),IF($AE25=2018,INDEX(Semaines!$R$2:$R$523,MATCH(Tableau!AY25&amp;Tableau!AZ25,Semaines!$K$2:$K$523&amp;Semaines!$L$2:$L$523,0)),IF($AE25=2019,INDEX(Semaines!$S$2:$S$523,MATCH(Tableau!AY25&amp;Tableau!AZ25,Semaines!$K$2:$K$523&amp;Semaines!$L$2:$L$523,0)),IF($AE25=2020,INDEX(Semaines!$T$2:$T$523,MATCH(Tableau!AY25&amp;Tableau!AZ25,Semaines!$K$2:$K$523&amp;Semaines!$L$2:$L$523,0)),IF($AE25=2021,INDEX(Semaines!$U$2:$U$523,MATCH(Tableau!AY25&amp;Tableau!AZ25,Semaines!$K$2:$K$523&amp;Semaines!$L$2:$L$523,0)),IF($AE25=2022,INDEX(Semaines!$V$2:$V$523,MATCH(Tableau!AY25&amp;Tableau!AZ25,Semaines!$K$2:$K$523&amp;Semaines!$L$2:$L$523,0)))))))))))))</f>
        <v/>
      </c>
      <c r="AZ25" s="120" t="str">
        <f>IF(Tableau!$AE25="","",IF(Tableau!AZ25="","",Tableau!$AE25))</f>
        <v/>
      </c>
      <c r="BA25" s="118">
        <f t="shared" si="234"/>
        <v>8</v>
      </c>
      <c r="BB25" s="119">
        <f t="shared" si="125"/>
        <v>2018</v>
      </c>
      <c r="BC25" s="121" t="str">
        <f t="array" ref="BC25">IF(OR(Tableau!BC25="",Tableau!BD25=""),"",IF($AE25=2013,INDEX(Semaines!$M$2:$M$523,MATCH(Tableau!BC25&amp;Tableau!BD25,Semaines!$K$2:$K$523&amp;Semaines!$L$2:$L$523,0)),IF($AE25=2014,INDEX(Semaines!$N$2:$N$523,MATCH(Tableau!BC25&amp;Tableau!BD25,Semaines!$K$2:$K$523&amp;Semaines!$L$2:$L$523,0)),IF($AE25=2015,INDEX(Semaines!$O$2:$O$523,MATCH(Tableau!BC25&amp;Tableau!BD25,Semaines!$K$2:$K$523&amp;Semaines!$L$2:$L$523,0)),IF($AE25=2016,INDEX(Semaines!$P$2:$P$523,MATCH(Tableau!BC25&amp;Tableau!BD25,Semaines!$K$2:$K$523&amp;Semaines!$L$2:$L$523,0)),IF($AE25=2017,INDEX(Semaines!$Q$2:$Q$523,MATCH(Tableau!BC25&amp;Tableau!BD25,Semaines!$K$2:$K$523&amp;Semaines!$L$2:$L$523,0)),IF($AE25=2018,INDEX(Semaines!$R$2:$R$523,MATCH(Tableau!BC25&amp;Tableau!BD25,Semaines!$K$2:$K$523&amp;Semaines!$L$2:$L$523,0)),IF($AE25=2019,INDEX(Semaines!$S$2:$S$523,MATCH(Tableau!BC25&amp;Tableau!BD25,Semaines!$K$2:$K$523&amp;Semaines!$L$2:$L$523,0)),IF($AE25=2020,INDEX(Semaines!$T$2:$T$523,MATCH(Tableau!BC25&amp;Tableau!BD25,Semaines!$K$2:$K$523&amp;Semaines!$L$2:$L$523,0)),IF($AE25=2021,INDEX(Semaines!$U$2:$U$523,MATCH(Tableau!BC25&amp;Tableau!BD25,Semaines!$K$2:$K$523&amp;Semaines!$L$2:$L$523,0)),IF($AE25=2022,INDEX(Semaines!$V$2:$V$523,MATCH(Tableau!BC25&amp;Tableau!BD25,Semaines!$K$2:$K$523&amp;Semaines!$L$2:$L$523,0)))))))))))))</f>
        <v/>
      </c>
      <c r="BD25" s="120" t="str">
        <f>IF(Tableau!$AE25="","",IF(Tableau!BD25="","",Tableau!$AE25))</f>
        <v/>
      </c>
      <c r="BE25" s="118">
        <f t="shared" si="235"/>
        <v>10</v>
      </c>
      <c r="BF25" s="119">
        <f t="shared" si="127"/>
        <v>2018</v>
      </c>
      <c r="BG25" s="121" t="str">
        <f t="array" ref="BG25">IF(OR(Tableau!BG25="",Tableau!BH25=""),"",IF($AE25=2013,INDEX(Semaines!$M$2:$M$523,MATCH(Tableau!BG25&amp;Tableau!BH25,Semaines!$K$2:$K$523&amp;Semaines!$L$2:$L$523,0)),IF($AE25=2014,INDEX(Semaines!$N$2:$N$523,MATCH(Tableau!BG25&amp;Tableau!BH25,Semaines!$K$2:$K$523&amp;Semaines!$L$2:$L$523,0)),IF($AE25=2015,INDEX(Semaines!$O$2:$O$523,MATCH(Tableau!BG25&amp;Tableau!BH25,Semaines!$K$2:$K$523&amp;Semaines!$L$2:$L$523,0)),IF($AE25=2016,INDEX(Semaines!$P$2:$P$523,MATCH(Tableau!BG25&amp;Tableau!BH25,Semaines!$K$2:$K$523&amp;Semaines!$L$2:$L$523,0)),IF($AE25=2017,INDEX(Semaines!$Q$2:$Q$523,MATCH(Tableau!BG25&amp;Tableau!BH25,Semaines!$K$2:$K$523&amp;Semaines!$L$2:$L$523,0)),IF($AE25=2018,INDEX(Semaines!$R$2:$R$523,MATCH(Tableau!BG25&amp;Tableau!BH25,Semaines!$K$2:$K$523&amp;Semaines!$L$2:$L$523,0)),IF($AE25=2019,INDEX(Semaines!$S$2:$S$523,MATCH(Tableau!BG25&amp;Tableau!BH25,Semaines!$K$2:$K$523&amp;Semaines!$L$2:$L$523,0)),IF($AE25=2020,INDEX(Semaines!$T$2:$T$523,MATCH(Tableau!BG25&amp;Tableau!BH25,Semaines!$K$2:$K$523&amp;Semaines!$L$2:$L$523,0)),IF($AE25=2021,INDEX(Semaines!$U$2:$U$523,MATCH(Tableau!BG25&amp;Tableau!BH25,Semaines!$K$2:$K$523&amp;Semaines!$L$2:$L$523,0)),IF($AE25=2022,INDEX(Semaines!$V$2:$V$523,MATCH(Tableau!BG25&amp;Tableau!BH25,Semaines!$K$2:$K$523&amp;Semaines!$L$2:$L$523,0)))))))))))))</f>
        <v/>
      </c>
      <c r="BH25" s="120" t="str">
        <f>IF(Tableau!$AE25="","",IF(Tableau!BH25="","",Tableau!$AE25))</f>
        <v/>
      </c>
      <c r="BI25" s="130">
        <f>IF(Import!AM15=0,"",Import!AM15)</f>
        <v>43227</v>
      </c>
      <c r="BJ25" s="118">
        <f t="shared" si="236"/>
        <v>19</v>
      </c>
      <c r="BK25" s="119">
        <f t="shared" si="237"/>
        <v>2018</v>
      </c>
      <c r="BL25" s="121" t="str">
        <f>IF(Tableau!BL25="","",Tableau!BL25)</f>
        <v/>
      </c>
      <c r="BM25" s="120" t="str">
        <f>IF(Tableau!BM25="","",Tableau!BM25)</f>
        <v/>
      </c>
      <c r="BN25" s="118">
        <f t="shared" si="238"/>
        <v>11</v>
      </c>
      <c r="BO25" s="119">
        <f t="shared" si="131"/>
        <v>2018</v>
      </c>
      <c r="BP25" s="121" t="str">
        <f t="array" ref="BP25">IF(OR(Tableau!BP25="",Tableau!BQ25=""),"",IF($AE25=2013,INDEX(Semaines!$M$2:$M$523,MATCH(Tableau!BP25&amp;Tableau!BQ25,Semaines!$K$2:$K$523&amp;Semaines!$L$2:$L$523,0)),IF($AE25=2014,INDEX(Semaines!$N$2:$N$523,MATCH(Tableau!BP25&amp;Tableau!BQ25,Semaines!$K$2:$K$523&amp;Semaines!$L$2:$L$523,0)),IF($AE25=2015,INDEX(Semaines!$O$2:$O$523,MATCH(Tableau!BP25&amp;Tableau!BQ25,Semaines!$K$2:$K$523&amp;Semaines!$L$2:$L$523,0)),IF($AE25=2016,INDEX(Semaines!$P$2:$P$523,MATCH(Tableau!BP25&amp;Tableau!BQ25,Semaines!$K$2:$K$523&amp;Semaines!$L$2:$L$523,0)),IF($AE25=2017,INDEX(Semaines!$Q$2:$Q$523,MATCH(Tableau!BP25&amp;Tableau!BQ25,Semaines!$K$2:$K$523&amp;Semaines!$L$2:$L$523,0)),IF($AE25=2018,INDEX(Semaines!$R$2:$R$523,MATCH(Tableau!BP25&amp;Tableau!BQ25,Semaines!$K$2:$K$523&amp;Semaines!$L$2:$L$523,0)),IF($AE25=2019,INDEX(Semaines!$S$2:$S$523,MATCH(Tableau!BP25&amp;Tableau!BQ25,Semaines!$K$2:$K$523&amp;Semaines!$L$2:$L$523,0)),IF($AE25=2020,INDEX(Semaines!$T$2:$T$523,MATCH(Tableau!BP25&amp;Tableau!BQ25,Semaines!$K$2:$K$523&amp;Semaines!$L$2:$L$523,0)),IF($AE25=2021,INDEX(Semaines!$U$2:$U$523,MATCH(Tableau!BP25&amp;Tableau!BQ25,Semaines!$K$2:$K$523&amp;Semaines!$L$2:$L$523,0)),IF($AE25=2022,INDEX(Semaines!$V$2:$V$523,MATCH(Tableau!BP25&amp;Tableau!BQ25,Semaines!$K$2:$K$523&amp;Semaines!$L$2:$L$523,0)))))))))))))</f>
        <v/>
      </c>
      <c r="BQ25" s="120" t="str">
        <f>IF(Tableau!$AE25="","",IF(Tableau!BQ25="","",Tableau!$AE25))</f>
        <v/>
      </c>
      <c r="BS25" s="118">
        <f t="shared" si="190"/>
        <v>13</v>
      </c>
      <c r="BT25" s="119">
        <f t="shared" si="95"/>
        <v>2018</v>
      </c>
      <c r="BU25" s="121" t="str">
        <f t="array" ref="BU25">IF(OR(Tableau!BU25="",Tableau!BV25=""),"",IF($AE25=2013,INDEX(Semaines!$M$2:$M$523,MATCH(Tableau!BU25&amp;Tableau!BV25,Semaines!$K$2:$K$523&amp;Semaines!$L$2:$L$523,0)),IF($AE25=2014,INDEX(Semaines!$N$2:$N$523,MATCH(Tableau!BU25&amp;Tableau!BV25,Semaines!$K$2:$K$523&amp;Semaines!$L$2:$L$523,0)),IF($AE25=2015,INDEX(Semaines!$O$2:$O$523,MATCH(Tableau!BU25&amp;Tableau!BV25,Semaines!$K$2:$K$523&amp;Semaines!$L$2:$L$523,0)),IF($AE25=2016,INDEX(Semaines!$P$2:$P$523,MATCH(Tableau!BU25&amp;Tableau!BV25,Semaines!$K$2:$K$523&amp;Semaines!$L$2:$L$523,0)),IF($AE25=2017,INDEX(Semaines!$Q$2:$Q$523,MATCH(Tableau!BU25&amp;Tableau!BV25,Semaines!$K$2:$K$523&amp;Semaines!$L$2:$L$523,0)),IF($AE25=2018,INDEX(Semaines!$R$2:$R$523,MATCH(Tableau!BU25&amp;Tableau!BV25,Semaines!$K$2:$K$523&amp;Semaines!$L$2:$L$523,0)),IF($AE25=2019,INDEX(Semaines!$S$2:$S$523,MATCH(Tableau!BU25&amp;Tableau!BV25,Semaines!$K$2:$K$523&amp;Semaines!$L$2:$L$523,0)),IF($AE25=2020,INDEX(Semaines!$T$2:$T$523,MATCH(Tableau!BU25&amp;Tableau!BV25,Semaines!$K$2:$K$523&amp;Semaines!$L$2:$L$523,0)),IF($AE25=2021,INDEX(Semaines!$U$2:$U$523,MATCH(Tableau!BU25&amp;Tableau!BV25,Semaines!$K$2:$K$523&amp;Semaines!$L$2:$L$523,0)),IF($AE25=2022,INDEX(Semaines!$V$2:$V$523,MATCH(Tableau!BU25&amp;Tableau!BV25,Semaines!$K$2:$K$523&amp;Semaines!$L$2:$L$523,0)))))))))))))</f>
        <v/>
      </c>
      <c r="BV25" s="120" t="str">
        <f>IF(Tableau!$AE25="","",IF(Tableau!BV25="","",Tableau!$AE25))</f>
        <v/>
      </c>
      <c r="BX25" s="118">
        <f t="shared" si="202"/>
        <v>15</v>
      </c>
      <c r="BY25" s="119">
        <f t="shared" si="96"/>
        <v>2018</v>
      </c>
      <c r="BZ25" s="121" t="str">
        <f t="array" ref="BZ25">IF(OR(Tableau!BZ25="",Tableau!CA25=""),"",IF($AE25=2013,INDEX(Semaines!$M$2:$M$523,MATCH(Tableau!BZ25&amp;Tableau!CA25,Semaines!$K$2:$K$523&amp;Semaines!$L$2:$L$523,0)),IF($AE25=2014,INDEX(Semaines!$N$2:$N$523,MATCH(Tableau!BZ25&amp;Tableau!CA25,Semaines!$K$2:$K$523&amp;Semaines!$L$2:$L$523,0)),IF($AE25=2015,INDEX(Semaines!$O$2:$O$523,MATCH(Tableau!BZ25&amp;Tableau!CA25,Semaines!$K$2:$K$523&amp;Semaines!$L$2:$L$523,0)),IF($AE25=2016,INDEX(Semaines!$P$2:$P$523,MATCH(Tableau!BZ25&amp;Tableau!CA25,Semaines!$K$2:$K$523&amp;Semaines!$L$2:$L$523,0)),IF($AE25=2017,INDEX(Semaines!$Q$2:$Q$523,MATCH(Tableau!BZ25&amp;Tableau!CA25,Semaines!$K$2:$K$523&amp;Semaines!$L$2:$L$523,0)),IF($AE25=2018,INDEX(Semaines!$R$2:$R$523,MATCH(Tableau!BZ25&amp;Tableau!CA25,Semaines!$K$2:$K$523&amp;Semaines!$L$2:$L$523,0)),IF($AE25=2019,INDEX(Semaines!$S$2:$S$523,MATCH(Tableau!BZ25&amp;Tableau!CA25,Semaines!$K$2:$K$523&amp;Semaines!$L$2:$L$523,0)),IF($AE25=2020,INDEX(Semaines!$T$2:$T$523,MATCH(Tableau!BZ25&amp;Tableau!CA25,Semaines!$K$2:$K$523&amp;Semaines!$L$2:$L$523,0)),IF($AE25=2021,INDEX(Semaines!$U$2:$U$523,MATCH(Tableau!BZ25&amp;Tableau!CA25,Semaines!$K$2:$K$523&amp;Semaines!$L$2:$L$523,0)),IF($AE25=2022,INDEX(Semaines!$V$2:$V$523,MATCH(Tableau!BZ25&amp;Tableau!CA25,Semaines!$K$2:$K$523&amp;Semaines!$L$2:$L$523,0)))))))))))))</f>
        <v/>
      </c>
      <c r="CA25" s="120" t="str">
        <f>IF(Tableau!$AE25="","",IF(Tableau!CA25="","",Tableau!$AE25))</f>
        <v/>
      </c>
      <c r="CB25" s="130">
        <f>IF(Import!AQ15=0,"",Import!AQ15)</f>
        <v>43257</v>
      </c>
      <c r="CC25" s="118">
        <f t="shared" si="191"/>
        <v>23</v>
      </c>
      <c r="CD25" s="119">
        <f t="shared" si="192"/>
        <v>2018</v>
      </c>
      <c r="CE25" s="121" t="str">
        <f>IF(Tableau!CE25="","",Tableau!CE25)</f>
        <v/>
      </c>
      <c r="CF25" s="120" t="str">
        <f>IF(Tableau!CF25="","",Tableau!CF25)</f>
        <v/>
      </c>
      <c r="CG25" s="118">
        <f t="shared" si="193"/>
        <v>16</v>
      </c>
      <c r="CH25" s="119">
        <f t="shared" si="97"/>
        <v>2018</v>
      </c>
      <c r="CI25" s="121" t="str">
        <f t="array" ref="CI25">IF(OR(Tableau!CI25="",Tableau!CJ25=""),"",IF($AE25=2013,INDEX(Semaines!$M$2:$M$523,MATCH(Tableau!CI25&amp;Tableau!CJ25,Semaines!$K$2:$K$523&amp;Semaines!$L$2:$L$523,0)),IF($AE25=2014,INDEX(Semaines!$N$2:$N$523,MATCH(Tableau!CI25&amp;Tableau!CJ25,Semaines!$K$2:$K$523&amp;Semaines!$L$2:$L$523,0)),IF($AE25=2015,INDEX(Semaines!$O$2:$O$523,MATCH(Tableau!CI25&amp;Tableau!CJ25,Semaines!$K$2:$K$523&amp;Semaines!$L$2:$L$523,0)),IF($AE25=2016,INDEX(Semaines!$P$2:$P$523,MATCH(Tableau!CI25&amp;Tableau!CJ25,Semaines!$K$2:$K$523&amp;Semaines!$L$2:$L$523,0)),IF($AE25=2017,INDEX(Semaines!$Q$2:$Q$523,MATCH(Tableau!CI25&amp;Tableau!CJ25,Semaines!$K$2:$K$523&amp;Semaines!$L$2:$L$523,0)),IF($AE25=2018,INDEX(Semaines!$R$2:$R$523,MATCH(Tableau!CI25&amp;Tableau!CJ25,Semaines!$K$2:$K$523&amp;Semaines!$L$2:$L$523,0)),IF($AE25=2019,INDEX(Semaines!$S$2:$S$523,MATCH(Tableau!CI25&amp;Tableau!CJ25,Semaines!$K$2:$K$523&amp;Semaines!$L$2:$L$523,0)),IF($AE25=2020,INDEX(Semaines!$T$2:$T$523,MATCH(Tableau!CI25&amp;Tableau!CJ25,Semaines!$K$2:$K$523&amp;Semaines!$L$2:$L$523,0)),IF($AE25=2021,INDEX(Semaines!$U$2:$U$523,MATCH(Tableau!CI25&amp;Tableau!CJ25,Semaines!$K$2:$K$523&amp;Semaines!$L$2:$L$523,0)),IF($AE25=2022,INDEX(Semaines!$V$2:$V$523,MATCH(Tableau!CI25&amp;Tableau!CJ25,Semaines!$K$2:$K$523&amp;Semaines!$L$2:$L$523,0)))))))))))))</f>
        <v/>
      </c>
      <c r="CJ25" s="120" t="str">
        <f>IF(Tableau!$AE25="","",IF(Tableau!CJ25="","",Tableau!$AE25))</f>
        <v/>
      </c>
      <c r="CL25" s="118">
        <f t="shared" si="194"/>
        <v>17</v>
      </c>
      <c r="CM25" s="119">
        <f t="shared" si="98"/>
        <v>2018</v>
      </c>
      <c r="CN25" s="121" t="str">
        <f t="array" ref="CN25">IF(OR(Tableau!CN25="",Tableau!CO25=""),"",IF($AE25=2013,INDEX(Semaines!$M$2:$M$523,MATCH(Tableau!CN25&amp;Tableau!CO25,Semaines!$K$2:$K$523&amp;Semaines!$L$2:$L$523,0)),IF($AE25=2014,INDEX(Semaines!$N$2:$N$523,MATCH(Tableau!CN25&amp;Tableau!CO25,Semaines!$K$2:$K$523&amp;Semaines!$L$2:$L$523,0)),IF($AE25=2015,INDEX(Semaines!$O$2:$O$523,MATCH(Tableau!CN25&amp;Tableau!CO25,Semaines!$K$2:$K$523&amp;Semaines!$L$2:$L$523,0)),IF($AE25=2016,INDEX(Semaines!$P$2:$P$523,MATCH(Tableau!CN25&amp;Tableau!CO25,Semaines!$K$2:$K$523&amp;Semaines!$L$2:$L$523,0)),IF($AE25=2017,INDEX(Semaines!$Q$2:$Q$523,MATCH(Tableau!CN25&amp;Tableau!CO25,Semaines!$K$2:$K$523&amp;Semaines!$L$2:$L$523,0)),IF($AE25=2018,INDEX(Semaines!$R$2:$R$523,MATCH(Tableau!CN25&amp;Tableau!CO25,Semaines!$K$2:$K$523&amp;Semaines!$L$2:$L$523,0)),IF($AE25=2019,INDEX(Semaines!$S$2:$S$523,MATCH(Tableau!CN25&amp;Tableau!CO25,Semaines!$K$2:$K$523&amp;Semaines!$L$2:$L$523,0)),IF($AE25=2020,INDEX(Semaines!$T$2:$T$523,MATCH(Tableau!CN25&amp;Tableau!CO25,Semaines!$K$2:$K$523&amp;Semaines!$L$2:$L$523,0)),IF($AE25=2021,INDEX(Semaines!$U$2:$U$523,MATCH(Tableau!CN25&amp;Tableau!CO25,Semaines!$K$2:$K$523&amp;Semaines!$L$2:$L$523,0)),IF($AE25=2022,INDEX(Semaines!$V$2:$V$523,MATCH(Tableau!CN25&amp;Tableau!CO25,Semaines!$K$2:$K$523&amp;Semaines!$L$2:$L$523,0)))))))))))))</f>
        <v/>
      </c>
      <c r="CO25" s="120" t="str">
        <f>IF(Tableau!$AE25="","",IF(Tableau!CO25="","",Tableau!$AE25))</f>
        <v/>
      </c>
      <c r="CP25" s="118">
        <f t="shared" si="203"/>
        <v>17</v>
      </c>
      <c r="CQ25" s="119">
        <f t="shared" si="99"/>
        <v>2018</v>
      </c>
      <c r="CR25" s="121" t="str">
        <f t="array" ref="CR25">IF(OR(Tableau!CR25="",Tableau!CS25=""),"",IF($AE25=2013,INDEX(Semaines!$M$2:$M$523,MATCH(Tableau!CR25&amp;Tableau!CS25,Semaines!$K$2:$K$523&amp;Semaines!$L$2:$L$523,0)),IF($AE25=2014,INDEX(Semaines!$N$2:$N$523,MATCH(Tableau!CR25&amp;Tableau!CS25,Semaines!$K$2:$K$523&amp;Semaines!$L$2:$L$523,0)),IF($AE25=2015,INDEX(Semaines!$O$2:$O$523,MATCH(Tableau!CR25&amp;Tableau!CS25,Semaines!$K$2:$K$523&amp;Semaines!$L$2:$L$523,0)),IF($AE25=2016,INDEX(Semaines!$P$2:$P$523,MATCH(Tableau!CR25&amp;Tableau!CS25,Semaines!$K$2:$K$523&amp;Semaines!$L$2:$L$523,0)),IF($AE25=2017,INDEX(Semaines!$Q$2:$Q$523,MATCH(Tableau!CR25&amp;Tableau!CS25,Semaines!$K$2:$K$523&amp;Semaines!$L$2:$L$523,0)),IF($AE25=2018,INDEX(Semaines!$R$2:$R$523,MATCH(Tableau!CR25&amp;Tableau!CS25,Semaines!$K$2:$K$523&amp;Semaines!$L$2:$L$523,0)),IF($AE25=2019,INDEX(Semaines!$S$2:$S$523,MATCH(Tableau!CR25&amp;Tableau!CS25,Semaines!$K$2:$K$523&amp;Semaines!$L$2:$L$523,0)),IF($AE25=2020,INDEX(Semaines!$T$2:$T$523,MATCH(Tableau!CR25&amp;Tableau!CS25,Semaines!$K$2:$K$523&amp;Semaines!$L$2:$L$523,0)),IF($AE25=2021,INDEX(Semaines!$U$2:$U$523,MATCH(Tableau!CR25&amp;Tableau!CS25,Semaines!$K$2:$K$523&amp;Semaines!$L$2:$L$523,0)),IF($AE25=2022,INDEX(Semaines!$V$2:$V$523,MATCH(Tableau!CR25&amp;Tableau!CS25,Semaines!$K$2:$K$523&amp;Semaines!$L$2:$L$523,0)))))))))))))</f>
        <v/>
      </c>
      <c r="CS25" s="120" t="str">
        <f>IF(Tableau!$AE25="","",IF(Tableau!CS25="","",Tableau!$AE25))</f>
        <v/>
      </c>
      <c r="CU25" s="139">
        <f t="shared" si="195"/>
        <v>19</v>
      </c>
      <c r="CV25" s="118">
        <f t="shared" si="204"/>
        <v>17</v>
      </c>
      <c r="CW25" s="119">
        <f t="shared" si="25"/>
        <v>2018</v>
      </c>
      <c r="CX25" s="121"/>
      <c r="CY25" s="120" t="str">
        <f>IF(Tableau!$AE25="","",IF(Tableau!CX25="","",Tableau!$AE25))</f>
        <v/>
      </c>
      <c r="DA25" s="139">
        <f t="shared" si="196"/>
        <v>19</v>
      </c>
      <c r="DB25" s="118">
        <f t="shared" si="205"/>
        <v>17</v>
      </c>
      <c r="DC25" s="119">
        <f t="shared" si="28"/>
        <v>2018</v>
      </c>
      <c r="DD25" s="121"/>
      <c r="DE25" s="120"/>
      <c r="DF25" s="112"/>
      <c r="DG25" s="107"/>
      <c r="DI25" s="118">
        <f t="shared" si="197"/>
        <v>18</v>
      </c>
      <c r="DJ25" s="119">
        <f t="shared" si="30"/>
        <v>2018</v>
      </c>
      <c r="DK25" s="121"/>
      <c r="DL25" s="120" t="str">
        <f>IF(Tableau!$AE25="","",IF(Tableau!DJ25="","",Tableau!$AE25))</f>
        <v/>
      </c>
      <c r="DN25" s="118">
        <f t="shared" si="198"/>
        <v>19</v>
      </c>
      <c r="DO25" s="119">
        <f t="shared" si="32"/>
        <v>2018</v>
      </c>
      <c r="DP25" s="121" t="str">
        <f t="array" ref="DP25">IF(OR(Tableau!DN25="",Tableau!DO25=""),"",IF($AE25=2013,INDEX(Semaines!$M$2:$M$523,MATCH(Tableau!DN25&amp;Tableau!DO25,Semaines!$K$2:$K$523&amp;Semaines!$L$2:$L$523,0)),IF($AE25=2014,INDEX(Semaines!$N$2:$N$523,MATCH(Tableau!DN25&amp;Tableau!DO25,Semaines!$K$2:$K$523&amp;Semaines!$L$2:$L$523,0)),IF($AE25=2015,INDEX(Semaines!$O$2:$O$523,MATCH(Tableau!DN25&amp;Tableau!DO25,Semaines!$K$2:$K$523&amp;Semaines!$L$2:$L$523,0)),IF($AE25=2016,INDEX(Semaines!$P$2:$P$523,MATCH(Tableau!DN25&amp;Tableau!DO25,Semaines!$K$2:$K$523&amp;Semaines!$L$2:$L$523,0)),IF($AE25=2017,INDEX(Semaines!$Q$2:$Q$523,MATCH(Tableau!DN25&amp;Tableau!DO25,Semaines!$K$2:$K$523&amp;Semaines!$L$2:$L$523,0)),IF($AE25=2018,INDEX(Semaines!$R$2:$R$523,MATCH(Tableau!DN25&amp;Tableau!DO25,Semaines!$K$2:$K$523&amp;Semaines!$L$2:$L$523,0)),IF($AE25=2019,INDEX(Semaines!$S$2:$S$523,MATCH(Tableau!DN25&amp;Tableau!DO25,Semaines!$K$2:$K$523&amp;Semaines!$L$2:$L$523,0)),IF($AE25=2020,INDEX(Semaines!$T$2:$T$523,MATCH(Tableau!DN25&amp;Tableau!DO25,Semaines!$K$2:$K$523&amp;Semaines!$L$2:$L$523,0)),IF($AE25=2021,INDEX(Semaines!$U$2:$U$523,MATCH(Tableau!DN25&amp;Tableau!DO25,Semaines!$K$2:$K$523&amp;Semaines!$L$2:$L$523,0)),IF($AE25=2022,INDEX(Semaines!$V$2:$V$523,MATCH(Tableau!DN25&amp;Tableau!DO25,Semaines!$K$2:$K$523&amp;Semaines!$L$2:$L$523,0)))))))))))))</f>
        <v/>
      </c>
      <c r="DQ25" s="120" t="str">
        <f>IF(Tableau!$AE25="","",IF(Tableau!DO25="","",Tableau!$AE25))</f>
        <v/>
      </c>
      <c r="DR25" s="99"/>
      <c r="DS25" s="107"/>
      <c r="DT25" s="137"/>
      <c r="DU25" s="118">
        <f t="shared" si="199"/>
        <v>19</v>
      </c>
      <c r="DV25" s="119">
        <f t="shared" si="100"/>
        <v>2018</v>
      </c>
      <c r="DW25" s="121" t="str">
        <f t="array" ref="DW25">IF(OR(Tableau!DU25="",Tableau!DV25=""),"",IF($AE25=2013,INDEX(Semaines!$M$2:$M$523,MATCH(Tableau!DU25&amp;Tableau!DV25,Semaines!$K$2:$K$523&amp;Semaines!$L$2:$L$523,0)),IF($AE25=2014,INDEX(Semaines!$N$2:$N$523,MATCH(Tableau!DU25&amp;Tableau!DV25,Semaines!$K$2:$K$523&amp;Semaines!$L$2:$L$523,0)),IF($AE25=2015,INDEX(Semaines!$O$2:$O$523,MATCH(Tableau!DU25&amp;Tableau!DV25,Semaines!$K$2:$K$523&amp;Semaines!$L$2:$L$523,0)),IF($AE25=2016,INDEX(Semaines!$P$2:$P$523,MATCH(Tableau!DU25&amp;Tableau!DV25,Semaines!$K$2:$K$523&amp;Semaines!$L$2:$L$523,0)),IF($AE25=2017,INDEX(Semaines!$Q$2:$Q$523,MATCH(Tableau!DU25&amp;Tableau!DV25,Semaines!$K$2:$K$523&amp;Semaines!$L$2:$L$523,0)),IF($AE25=2018,INDEX(Semaines!$R$2:$R$523,MATCH(Tableau!DU25&amp;Tableau!DV25,Semaines!$K$2:$K$523&amp;Semaines!$L$2:$L$523,0)),IF($AE25=2019,INDEX(Semaines!$S$2:$S$523,MATCH(Tableau!DU25&amp;Tableau!DV25,Semaines!$K$2:$K$523&amp;Semaines!$L$2:$L$523,0)),IF($AE25=2020,INDEX(Semaines!$T$2:$T$523,MATCH(Tableau!DU25&amp;Tableau!DV25,Semaines!$K$2:$K$523&amp;Semaines!$L$2:$L$523,0)),IF($AE25=2021,INDEX(Semaines!$U$2:$U$523,MATCH(Tableau!DU25&amp;Tableau!DV25,Semaines!$K$2:$K$523&amp;Semaines!$L$2:$L$523,0)),IF($AE25=2022,INDEX(Semaines!$V$2:$V$523,MATCH(Tableau!DU25&amp;Tableau!DV25,Semaines!$K$2:$K$523&amp;Semaines!$L$2:$L$523,0)))))))))))))</f>
        <v/>
      </c>
      <c r="DX25" s="120" t="str">
        <f>IF(Tableau!$AE25="","",IF(Tableau!DV25="","",Tableau!$AE25))</f>
        <v/>
      </c>
      <c r="DY25" s="118">
        <f t="shared" si="206"/>
        <v>20</v>
      </c>
      <c r="DZ25" s="119">
        <f t="shared" si="101"/>
        <v>2018</v>
      </c>
      <c r="EA25" s="121" t="str">
        <f t="array" ref="EA25">IF(OR(Tableau!DY25="",Tableau!DZ25=""),"",IF($AE25=2013,INDEX(Semaines!$M$2:$M$523,MATCH(Tableau!DY25&amp;Tableau!DZ25,Semaines!$K$2:$K$523&amp;Semaines!$L$2:$L$523,0)),IF($AE25=2014,INDEX(Semaines!$N$2:$N$523,MATCH(Tableau!DY25&amp;Tableau!DZ25,Semaines!$K$2:$K$523&amp;Semaines!$L$2:$L$523,0)),IF($AE25=2015,INDEX(Semaines!$O$2:$O$523,MATCH(Tableau!DY25&amp;Tableau!DZ25,Semaines!$K$2:$K$523&amp;Semaines!$L$2:$L$523,0)),IF($AE25=2016,INDEX(Semaines!$P$2:$P$523,MATCH(Tableau!DY25&amp;Tableau!DZ25,Semaines!$K$2:$K$523&amp;Semaines!$L$2:$L$523,0)),IF($AE25=2017,INDEX(Semaines!$Q$2:$Q$523,MATCH(Tableau!DY25&amp;Tableau!DZ25,Semaines!$K$2:$K$523&amp;Semaines!$L$2:$L$523,0)),IF($AE25=2018,INDEX(Semaines!$R$2:$R$523,MATCH(Tableau!DY25&amp;Tableau!DZ25,Semaines!$K$2:$K$523&amp;Semaines!$L$2:$L$523,0)),IF($AE25=2019,INDEX(Semaines!$S$2:$S$523,MATCH(Tableau!DY25&amp;Tableau!DZ25,Semaines!$K$2:$K$523&amp;Semaines!$L$2:$L$523,0)),IF($AE25=2020,INDEX(Semaines!$T$2:$T$523,MATCH(Tableau!DY25&amp;Tableau!DZ25,Semaines!$K$2:$K$523&amp;Semaines!$L$2:$L$523,0)),IF($AE25=2021,INDEX(Semaines!$U$2:$U$523,MATCH(Tableau!DY25&amp;Tableau!DZ25,Semaines!$K$2:$K$523&amp;Semaines!$L$2:$L$523,0)),IF($AE25=2022,INDEX(Semaines!$V$2:$V$523,MATCH(Tableau!DY25&amp;Tableau!DZ25,Semaines!$K$2:$K$523&amp;Semaines!$L$2:$L$523,0)))))))))))))</f>
        <v/>
      </c>
      <c r="EB25" s="120" t="str">
        <f>IF(Tableau!$AE25="","",IF(Tableau!DZ25="","",Tableau!$AE25))</f>
        <v/>
      </c>
      <c r="EC25" s="118">
        <f t="shared" si="207"/>
        <v>20</v>
      </c>
      <c r="ED25" s="119">
        <f t="shared" si="102"/>
        <v>2018</v>
      </c>
      <c r="EE25" s="121" t="str">
        <f t="array" ref="EE25">IF(OR(Tableau!EC25="",Tableau!ED25=""),"",IF($AE25=2013,INDEX(Semaines!$M$2:$M$523,MATCH(Tableau!EC25&amp;Tableau!ED25,Semaines!$K$2:$K$523&amp;Semaines!$L$2:$L$523,0)),IF($AE25=2014,INDEX(Semaines!$N$2:$N$523,MATCH(Tableau!EC25&amp;Tableau!ED25,Semaines!$K$2:$K$523&amp;Semaines!$L$2:$L$523,0)),IF($AE25=2015,INDEX(Semaines!$O$2:$O$523,MATCH(Tableau!EC25&amp;Tableau!ED25,Semaines!$K$2:$K$523&amp;Semaines!$L$2:$L$523,0)),IF($AE25=2016,INDEX(Semaines!$P$2:$P$523,MATCH(Tableau!EC25&amp;Tableau!ED25,Semaines!$K$2:$K$523&amp;Semaines!$L$2:$L$523,0)),IF($AE25=2017,INDEX(Semaines!$Q$2:$Q$523,MATCH(Tableau!EC25&amp;Tableau!ED25,Semaines!$K$2:$K$523&amp;Semaines!$L$2:$L$523,0)),IF($AE25=2018,INDEX(Semaines!$R$2:$R$523,MATCH(Tableau!EC25&amp;Tableau!ED25,Semaines!$K$2:$K$523&amp;Semaines!$L$2:$L$523,0)),IF($AE25=2019,INDEX(Semaines!$S$2:$S$523,MATCH(Tableau!EC25&amp;Tableau!ED25,Semaines!$K$2:$K$523&amp;Semaines!$L$2:$L$523,0)),IF($AE25=2020,INDEX(Semaines!$T$2:$T$523,MATCH(Tableau!EC25&amp;Tableau!ED25,Semaines!$K$2:$K$523&amp;Semaines!$L$2:$L$523,0)),IF($AE25=2021,INDEX(Semaines!$U$2:$U$523,MATCH(Tableau!EC25&amp;Tableau!ED25,Semaines!$K$2:$K$523&amp;Semaines!$L$2:$L$523,0)),IF($AE25=2022,INDEX(Semaines!$V$2:$V$523,MATCH(Tableau!EC25&amp;Tableau!ED25,Semaines!$K$2:$K$523&amp;Semaines!$L$2:$L$523,0)))))))))))))</f>
        <v/>
      </c>
      <c r="EF25" s="120" t="str">
        <f>IF(Tableau!$AE25="","",IF(Tableau!ED25="","",Tableau!$AE25))</f>
        <v/>
      </c>
      <c r="EG25" s="118">
        <f t="shared" si="208"/>
        <v>20</v>
      </c>
      <c r="EH25" s="119">
        <f t="shared" si="103"/>
        <v>2018</v>
      </c>
      <c r="EI25" s="121" t="str">
        <f t="array" ref="EI25">IF(OR(Tableau!EG25="",Tableau!EH25=""),"",IF($AE25=2013,INDEX(Semaines!$M$2:$M$523,MATCH(Tableau!EG25&amp;Tableau!EH25,Semaines!$K$2:$K$523&amp;Semaines!$L$2:$L$523,0)),IF($AE25=2014,INDEX(Semaines!$N$2:$N$523,MATCH(Tableau!EG25&amp;Tableau!EH25,Semaines!$K$2:$K$523&amp;Semaines!$L$2:$L$523,0)),IF($AE25=2015,INDEX(Semaines!$O$2:$O$523,MATCH(Tableau!EG25&amp;Tableau!EH25,Semaines!$K$2:$K$523&amp;Semaines!$L$2:$L$523,0)),IF($AE25=2016,INDEX(Semaines!$P$2:$P$523,MATCH(Tableau!EG25&amp;Tableau!EH25,Semaines!$K$2:$K$523&amp;Semaines!$L$2:$L$523,0)),IF($AE25=2017,INDEX(Semaines!$Q$2:$Q$523,MATCH(Tableau!EG25&amp;Tableau!EH25,Semaines!$K$2:$K$523&amp;Semaines!$L$2:$L$523,0)),IF($AE25=2018,INDEX(Semaines!$R$2:$R$523,MATCH(Tableau!EG25&amp;Tableau!EH25,Semaines!$K$2:$K$523&amp;Semaines!$L$2:$L$523,0)),IF($AE25=2019,INDEX(Semaines!$S$2:$S$523,MATCH(Tableau!EG25&amp;Tableau!EH25,Semaines!$K$2:$K$523&amp;Semaines!$L$2:$L$523,0)),IF($AE25=2020,INDEX(Semaines!$T$2:$T$523,MATCH(Tableau!EG25&amp;Tableau!EH25,Semaines!$K$2:$K$523&amp;Semaines!$L$2:$L$523,0)),IF($AE25=2021,INDEX(Semaines!$U$2:$U$523,MATCH(Tableau!EG25&amp;Tableau!EH25,Semaines!$K$2:$K$523&amp;Semaines!$L$2:$L$523,0)),IF($AE25=2022,INDEX(Semaines!$V$2:$V$523,MATCH(Tableau!EG25&amp;Tableau!EH25,Semaines!$K$2:$K$523&amp;Semaines!$L$2:$L$523,0)))))))))))))</f>
        <v/>
      </c>
      <c r="EJ25" s="120" t="str">
        <f>IF(Tableau!$AE25="","",IF(Tableau!EH25="","",Tableau!$AE25))</f>
        <v/>
      </c>
      <c r="EK25" s="130">
        <f>IF(Import!AU15=0,"",Import!AU15)</f>
        <v>43399</v>
      </c>
      <c r="EL25" s="118">
        <f t="shared" si="200"/>
        <v>43</v>
      </c>
      <c r="EM25" s="119">
        <f t="shared" si="201"/>
        <v>2018</v>
      </c>
      <c r="EN25" s="121" t="str">
        <f>IF(Tableau!EL25="","",Tableau!EL25)</f>
        <v/>
      </c>
      <c r="EO25" s="120" t="str">
        <f>IF(Tableau!EM25="","",Tableau!EM25)</f>
        <v/>
      </c>
      <c r="EP25" s="112"/>
      <c r="EQ25" s="107"/>
      <c r="ES25" s="118">
        <f t="shared" si="209"/>
        <v>21</v>
      </c>
      <c r="ET25" s="119">
        <f t="shared" si="104"/>
        <v>2018</v>
      </c>
      <c r="EU25" s="121" t="str">
        <f t="array" ref="EU25">IF(OR(Tableau!ES25="",Tableau!ET25=""),"",IF($AE25=2013,INDEX(Semaines!$M$2:$M$523,MATCH(Tableau!ES25&amp;Tableau!ET25,Semaines!$K$2:$K$523&amp;Semaines!$L$2:$L$523,0)),IF($AE25=2014,INDEX(Semaines!$N$2:$N$523,MATCH(Tableau!ES25&amp;Tableau!ET25,Semaines!$K$2:$K$523&amp;Semaines!$L$2:$L$523,0)),IF($AE25=2015,INDEX(Semaines!$O$2:$O$523,MATCH(Tableau!ES25&amp;Tableau!ET25,Semaines!$K$2:$K$523&amp;Semaines!$L$2:$L$523,0)),IF($AE25=2016,INDEX(Semaines!$P$2:$P$523,MATCH(Tableau!ES25&amp;Tableau!ET25,Semaines!$K$2:$K$523&amp;Semaines!$L$2:$L$523,0)),IF($AE25=2017,INDEX(Semaines!$Q$2:$Q$523,MATCH(Tableau!ES25&amp;Tableau!ET25,Semaines!$K$2:$K$523&amp;Semaines!$L$2:$L$523,0)),IF($AE25=2018,INDEX(Semaines!$R$2:$R$523,MATCH(Tableau!ES25&amp;Tableau!ET25,Semaines!$K$2:$K$523&amp;Semaines!$L$2:$L$523,0)),IF($AE25=2019,INDEX(Semaines!$S$2:$S$523,MATCH(Tableau!ES25&amp;Tableau!ET25,Semaines!$K$2:$K$523&amp;Semaines!$L$2:$L$523,0)),IF($AE25=2020,INDEX(Semaines!$T$2:$T$523,MATCH(Tableau!ES25&amp;Tableau!ET25,Semaines!$K$2:$K$523&amp;Semaines!$L$2:$L$523,0)),IF($AE25=2021,INDEX(Semaines!$U$2:$U$523,MATCH(Tableau!ES25&amp;Tableau!ET25,Semaines!$K$2:$K$523&amp;Semaines!$L$2:$L$523,0)),IF($AE25=2022,INDEX(Semaines!$V$2:$V$523,MATCH(Tableau!ES25&amp;Tableau!ET25,Semaines!$K$2:$K$523&amp;Semaines!$L$2:$L$523,0)))))))))))))</f>
        <v/>
      </c>
      <c r="EV25" s="120" t="str">
        <f>IF(Tableau!$AE25="","",IF(Tableau!ET25="","",Tableau!$AE25))</f>
        <v/>
      </c>
      <c r="EW25" s="118">
        <f t="shared" si="210"/>
        <v>22</v>
      </c>
      <c r="EX25" s="119">
        <f t="shared" si="105"/>
        <v>2018</v>
      </c>
      <c r="EY25" s="121" t="str">
        <f t="array" ref="EY25">IF(OR(Tableau!EW25="",Tableau!EX25=""),"",IF($AE25=2013,INDEX(Semaines!$M$2:$M$523,MATCH(Tableau!EW25&amp;Tableau!EX25,Semaines!$K$2:$K$523&amp;Semaines!$L$2:$L$523,0)),IF($AE25=2014,INDEX(Semaines!$N$2:$N$523,MATCH(Tableau!EW25&amp;Tableau!EX25,Semaines!$K$2:$K$523&amp;Semaines!$L$2:$L$523,0)),IF($AE25=2015,INDEX(Semaines!$O$2:$O$523,MATCH(Tableau!EW25&amp;Tableau!EX25,Semaines!$K$2:$K$523&amp;Semaines!$L$2:$L$523,0)),IF($AE25=2016,INDEX(Semaines!$P$2:$P$523,MATCH(Tableau!EW25&amp;Tableau!EX25,Semaines!$K$2:$K$523&amp;Semaines!$L$2:$L$523,0)),IF($AE25=2017,INDEX(Semaines!$Q$2:$Q$523,MATCH(Tableau!EW25&amp;Tableau!EX25,Semaines!$K$2:$K$523&amp;Semaines!$L$2:$L$523,0)),IF($AE25=2018,INDEX(Semaines!$R$2:$R$523,MATCH(Tableau!EW25&amp;Tableau!EX25,Semaines!$K$2:$K$523&amp;Semaines!$L$2:$L$523,0)),IF($AE25=2019,INDEX(Semaines!$S$2:$S$523,MATCH(Tableau!EW25&amp;Tableau!EX25,Semaines!$K$2:$K$523&amp;Semaines!$L$2:$L$523,0)),IF($AE25=2020,INDEX(Semaines!$T$2:$T$523,MATCH(Tableau!EW25&amp;Tableau!EX25,Semaines!$K$2:$K$523&amp;Semaines!$L$2:$L$523,0)),IF($AE25=2021,INDEX(Semaines!$U$2:$U$523,MATCH(Tableau!EW25&amp;Tableau!EX25,Semaines!$K$2:$K$523&amp;Semaines!$L$2:$L$523,0)),IF($AE25=2022,INDEX(Semaines!$V$2:$V$523,MATCH(Tableau!EW25&amp;Tableau!EX25,Semaines!$K$2:$K$523&amp;Semaines!$L$2:$L$523,0)))))))))))))</f>
        <v/>
      </c>
      <c r="EZ25" s="120" t="str">
        <f>IF(Tableau!$AE25="","",IF(Tableau!EX25="","",Tableau!$AE25))</f>
        <v/>
      </c>
      <c r="FB25" s="118">
        <f t="shared" si="211"/>
        <v>22</v>
      </c>
      <c r="FC25" s="119">
        <f t="shared" si="106"/>
        <v>2018</v>
      </c>
      <c r="FD25" s="121" t="str">
        <f t="array" ref="FD25">IF(OR(Tableau!FB25="",Tableau!FC25=""),"",IF($AE25=2013,INDEX(Semaines!$M$2:$M$523,MATCH(Tableau!FB25&amp;Tableau!FC25,Semaines!$K$2:$K$523&amp;Semaines!$L$2:$L$523,0)),IF($AE25=2014,INDEX(Semaines!$N$2:$N$523,MATCH(Tableau!FB25&amp;Tableau!FC25,Semaines!$K$2:$K$523&amp;Semaines!$L$2:$L$523,0)),IF($AE25=2015,INDEX(Semaines!$O$2:$O$523,MATCH(Tableau!FB25&amp;Tableau!FC25,Semaines!$K$2:$K$523&amp;Semaines!$L$2:$L$523,0)),IF($AE25=2016,INDEX(Semaines!$P$2:$P$523,MATCH(Tableau!FB25&amp;Tableau!FC25,Semaines!$K$2:$K$523&amp;Semaines!$L$2:$L$523,0)),IF($AE25=2017,INDEX(Semaines!$Q$2:$Q$523,MATCH(Tableau!FB25&amp;Tableau!FC25,Semaines!$K$2:$K$523&amp;Semaines!$L$2:$L$523,0)),IF($AE25=2018,INDEX(Semaines!$R$2:$R$523,MATCH(Tableau!FB25&amp;Tableau!FC25,Semaines!$K$2:$K$523&amp;Semaines!$L$2:$L$523,0)),IF($AE25=2019,INDEX(Semaines!$S$2:$S$523,MATCH(Tableau!FB25&amp;Tableau!FC25,Semaines!$K$2:$K$523&amp;Semaines!$L$2:$L$523,0)),IF($AE25=2020,INDEX(Semaines!$T$2:$T$523,MATCH(Tableau!FB25&amp;Tableau!FC25,Semaines!$K$2:$K$523&amp;Semaines!$L$2:$L$523,0)),IF($AE25=2021,INDEX(Semaines!$U$2:$U$523,MATCH(Tableau!FB25&amp;Tableau!FC25,Semaines!$K$2:$K$523&amp;Semaines!$L$2:$L$523,0)),IF($AE25=2022,INDEX(Semaines!$V$2:$V$523,MATCH(Tableau!FB25&amp;Tableau!FC25,Semaines!$K$2:$K$523&amp;Semaines!$L$2:$L$523,0)))))))))))))</f>
        <v/>
      </c>
      <c r="FE25" s="120" t="str">
        <f>IF(Tableau!$AE25="","",IF(Tableau!FC25="","",Tableau!$AE25))</f>
        <v/>
      </c>
      <c r="FF25" s="112"/>
      <c r="FG25" s="107"/>
      <c r="FH25" s="118">
        <f t="shared" si="212"/>
        <v>23</v>
      </c>
      <c r="FI25" s="119">
        <f t="shared" si="107"/>
        <v>2018</v>
      </c>
      <c r="FJ25" s="121" t="str">
        <f t="array" ref="FJ25">IF(OR(Tableau!FH25="",Tableau!FI25=""),"",IF($AE25=2013,INDEX(Semaines!$M$2:$M$523,MATCH(Tableau!FH25&amp;Tableau!FI25,Semaines!$K$2:$K$523&amp;Semaines!$L$2:$L$523,0)),IF($AE25=2014,INDEX(Semaines!$N$2:$N$523,MATCH(Tableau!FH25&amp;Tableau!FI25,Semaines!$K$2:$K$523&amp;Semaines!$L$2:$L$523,0)),IF($AE25=2015,INDEX(Semaines!$O$2:$O$523,MATCH(Tableau!FH25&amp;Tableau!FI25,Semaines!$K$2:$K$523&amp;Semaines!$L$2:$L$523,0)),IF($AE25=2016,INDEX(Semaines!$P$2:$P$523,MATCH(Tableau!FH25&amp;Tableau!FI25,Semaines!$K$2:$K$523&amp;Semaines!$L$2:$L$523,0)),IF($AE25=2017,INDEX(Semaines!$Q$2:$Q$523,MATCH(Tableau!FH25&amp;Tableau!FI25,Semaines!$K$2:$K$523&amp;Semaines!$L$2:$L$523,0)),IF($AE25=2018,INDEX(Semaines!$R$2:$R$523,MATCH(Tableau!FH25&amp;Tableau!FI25,Semaines!$K$2:$K$523&amp;Semaines!$L$2:$L$523,0)),IF($AE25=2019,INDEX(Semaines!$S$2:$S$523,MATCH(Tableau!FH25&amp;Tableau!FI25,Semaines!$K$2:$K$523&amp;Semaines!$L$2:$L$523,0)),IF($AE25=2020,INDEX(Semaines!$T$2:$T$523,MATCH(Tableau!FH25&amp;Tableau!FI25,Semaines!$K$2:$K$523&amp;Semaines!$L$2:$L$523,0)),IF($AE25=2021,INDEX(Semaines!$U$2:$U$523,MATCH(Tableau!FH25&amp;Tableau!FI25,Semaines!$K$2:$K$523&amp;Semaines!$L$2:$L$523,0)),IF($AE25=2022,INDEX(Semaines!$V$2:$V$523,MATCH(Tableau!FH25&amp;Tableau!FI25,Semaines!$K$2:$K$523&amp;Semaines!$L$2:$L$523,0)))))))))))))</f>
        <v/>
      </c>
      <c r="FK25" s="120" t="str">
        <f>IF(Tableau!$AE25="","",IF(Tableau!FI25="","",Tableau!$AE25))</f>
        <v/>
      </c>
      <c r="FM25" s="118">
        <f t="shared" si="213"/>
        <v>23</v>
      </c>
      <c r="FN25" s="119">
        <f t="shared" si="108"/>
        <v>2018</v>
      </c>
      <c r="FO25" s="121" t="str">
        <f t="array" ref="FO25">IF(OR(Tableau!FM25="",Tableau!FN25=""),"",IF($AE25=2013,INDEX(Semaines!$M$2:$M$523,MATCH(Tableau!FM25&amp;Tableau!FN25,Semaines!$K$2:$K$523&amp;Semaines!$L$2:$L$523,0)),IF($AE25=2014,INDEX(Semaines!$N$2:$N$523,MATCH(Tableau!FM25&amp;Tableau!FN25,Semaines!$K$2:$K$523&amp;Semaines!$L$2:$L$523,0)),IF($AE25=2015,INDEX(Semaines!$O$2:$O$523,MATCH(Tableau!FM25&amp;Tableau!FN25,Semaines!$K$2:$K$523&amp;Semaines!$L$2:$L$523,0)),IF($AE25=2016,INDEX(Semaines!$P$2:$P$523,MATCH(Tableau!FM25&amp;Tableau!FN25,Semaines!$K$2:$K$523&amp;Semaines!$L$2:$L$523,0)),IF($AE25=2017,INDEX(Semaines!$Q$2:$Q$523,MATCH(Tableau!FM25&amp;Tableau!FN25,Semaines!$K$2:$K$523&amp;Semaines!$L$2:$L$523,0)),IF($AE25=2018,INDEX(Semaines!$R$2:$R$523,MATCH(Tableau!FM25&amp;Tableau!FN25,Semaines!$K$2:$K$523&amp;Semaines!$L$2:$L$523,0)),IF($AE25=2019,INDEX(Semaines!$S$2:$S$523,MATCH(Tableau!FM25&amp;Tableau!FN25,Semaines!$K$2:$K$523&amp;Semaines!$L$2:$L$523,0)),IF($AE25=2020,INDEX(Semaines!$T$2:$T$523,MATCH(Tableau!FM25&amp;Tableau!FN25,Semaines!$K$2:$K$523&amp;Semaines!$L$2:$L$523,0)),IF($AE25=2021,INDEX(Semaines!$U$2:$U$523,MATCH(Tableau!FM25&amp;Tableau!FN25,Semaines!$K$2:$K$523&amp;Semaines!$L$2:$L$523,0)),IF($AE25=2022,INDEX(Semaines!$V$2:$V$523,MATCH(Tableau!FM25&amp;Tableau!FN25,Semaines!$K$2:$K$523&amp;Semaines!$L$2:$L$523,0)))))))))))))</f>
        <v/>
      </c>
      <c r="FP25" s="120" t="str">
        <f>IF(Tableau!$AE25="","",IF(Tableau!FN25="","",Tableau!$AE25))</f>
        <v/>
      </c>
      <c r="FQ25" s="118">
        <f t="shared" si="214"/>
        <v>24</v>
      </c>
      <c r="FR25" s="119">
        <f t="shared" si="109"/>
        <v>2018</v>
      </c>
      <c r="FS25" s="121" t="str">
        <f t="array" ref="FS25">IF(OR(Tableau!FQ25="",Tableau!FR25=""),"",IF($AE25=2013,INDEX(Semaines!$M$2:$M$523,MATCH(Tableau!FQ25&amp;Tableau!FR25,Semaines!$K$2:$K$523&amp;Semaines!$L$2:$L$523,0)),IF($AE25=2014,INDEX(Semaines!$N$2:$N$523,MATCH(Tableau!FQ25&amp;Tableau!FR25,Semaines!$K$2:$K$523&amp;Semaines!$L$2:$L$523,0)),IF($AE25=2015,INDEX(Semaines!$O$2:$O$523,MATCH(Tableau!FQ25&amp;Tableau!FR25,Semaines!$K$2:$K$523&amp;Semaines!$L$2:$L$523,0)),IF($AE25=2016,INDEX(Semaines!$P$2:$P$523,MATCH(Tableau!FQ25&amp;Tableau!FR25,Semaines!$K$2:$K$523&amp;Semaines!$L$2:$L$523,0)),IF($AE25=2017,INDEX(Semaines!$Q$2:$Q$523,MATCH(Tableau!FQ25&amp;Tableau!FR25,Semaines!$K$2:$K$523&amp;Semaines!$L$2:$L$523,0)),IF($AE25=2018,INDEX(Semaines!$R$2:$R$523,MATCH(Tableau!FQ25&amp;Tableau!FR25,Semaines!$K$2:$K$523&amp;Semaines!$L$2:$L$523,0)),IF($AE25=2019,INDEX(Semaines!$S$2:$S$523,MATCH(Tableau!FQ25&amp;Tableau!FR25,Semaines!$K$2:$K$523&amp;Semaines!$L$2:$L$523,0)),IF($AE25=2020,INDEX(Semaines!$T$2:$T$523,MATCH(Tableau!FQ25&amp;Tableau!FR25,Semaines!$K$2:$K$523&amp;Semaines!$L$2:$L$523,0)),IF($AE25=2021,INDEX(Semaines!$U$2:$U$523,MATCH(Tableau!FQ25&amp;Tableau!FR25,Semaines!$K$2:$K$523&amp;Semaines!$L$2:$L$523,0)),IF($AE25=2022,INDEX(Semaines!$V$2:$V$523,MATCH(Tableau!FQ25&amp;Tableau!FR25,Semaines!$K$2:$K$523&amp;Semaines!$L$2:$L$523,0)))))))))))))</f>
        <v/>
      </c>
      <c r="FT25" s="120" t="str">
        <f>IF(Tableau!$AE25="","",IF(Tableau!FR25="","",Tableau!$AE25))</f>
        <v/>
      </c>
      <c r="FU25" s="121" t="str">
        <f t="array" ref="FU25">IF(OR(Tableau!FS25="",Tableau!FT25=""),"",IF($AE25=2013,INDEX(Semaines!$M$2:$M$523,MATCH(Tableau!FS25&amp;Tableau!FT25,Semaines!$K$2:$K$523&amp;Semaines!$L$2:$L$523,0)),IF($AE25=2014,INDEX(Semaines!$N$2:$N$523,MATCH(Tableau!FS25&amp;Tableau!FT25,Semaines!$K$2:$K$523&amp;Semaines!$L$2:$L$523,0)),IF($AE25=2015,INDEX(Semaines!$O$2:$O$523,MATCH(Tableau!FS25&amp;Tableau!FT25,Semaines!$K$2:$K$523&amp;Semaines!$L$2:$L$523,0)),IF($AE25=2016,INDEX(Semaines!$P$2:$P$523,MATCH(Tableau!FS25&amp;Tableau!FT25,Semaines!$K$2:$K$523&amp;Semaines!$L$2:$L$523,0)),IF($AE25=2017,INDEX(Semaines!$Q$2:$Q$523,MATCH(Tableau!FS25&amp;Tableau!FT25,Semaines!$K$2:$K$523&amp;Semaines!$L$2:$L$523,0)),IF($AE25=2018,INDEX(Semaines!$R$2:$R$523,MATCH(Tableau!FS25&amp;Tableau!FT25,Semaines!$K$2:$K$523&amp;Semaines!$L$2:$L$523,0)),IF($AE25=2019,INDEX(Semaines!$S$2:$S$523,MATCH(Tableau!FS25&amp;Tableau!FT25,Semaines!$K$2:$K$523&amp;Semaines!$L$2:$L$523,0)),IF($AE25=2020,INDEX(Semaines!$T$2:$T$523,MATCH(Tableau!FS25&amp;Tableau!FT25,Semaines!$K$2:$K$523&amp;Semaines!$L$2:$L$523,0)),IF($AE25=2021,INDEX(Semaines!$U$2:$U$523,MATCH(Tableau!FS25&amp;Tableau!FT25,Semaines!$K$2:$K$523&amp;Semaines!$L$2:$L$523,0)),IF($AE25=2022,INDEX(Semaines!$V$2:$V$523,MATCH(Tableau!FS25&amp;Tableau!FT25,Semaines!$K$2:$K$523&amp;Semaines!$L$2:$L$523,0)))))))))))))</f>
        <v/>
      </c>
      <c r="FV25" s="120" t="str">
        <f>IF(Tableau!$AE25="","",IF(Tableau!FT25="","",Tableau!$AE25))</f>
        <v/>
      </c>
      <c r="FW25" s="118">
        <f t="shared" si="215"/>
        <v>26</v>
      </c>
      <c r="FX25" s="119">
        <f t="shared" si="110"/>
        <v>2018</v>
      </c>
      <c r="FY25" s="121" t="str">
        <f t="array" ref="FY25">IF(OR(Tableau!FW25="",Tableau!FX25=""),"",IF($AE25=2013,INDEX(Semaines!$M$2:$M$523,MATCH(Tableau!FW25&amp;Tableau!FX25,Semaines!$K$2:$K$523&amp;Semaines!$L$2:$L$523,0)),IF($AE25=2014,INDEX(Semaines!$N$2:$N$523,MATCH(Tableau!FW25&amp;Tableau!FX25,Semaines!$K$2:$K$523&amp;Semaines!$L$2:$L$523,0)),IF($AE25=2015,INDEX(Semaines!$O$2:$O$523,MATCH(Tableau!FW25&amp;Tableau!FX25,Semaines!$K$2:$K$523&amp;Semaines!$L$2:$L$523,0)),IF($AE25=2016,INDEX(Semaines!$P$2:$P$523,MATCH(Tableau!FW25&amp;Tableau!FX25,Semaines!$K$2:$K$523&amp;Semaines!$L$2:$L$523,0)),IF($AE25=2017,INDEX(Semaines!$Q$2:$Q$523,MATCH(Tableau!FW25&amp;Tableau!FX25,Semaines!$K$2:$K$523&amp;Semaines!$L$2:$L$523,0)),IF($AE25=2018,INDEX(Semaines!$R$2:$R$523,MATCH(Tableau!FW25&amp;Tableau!FX25,Semaines!$K$2:$K$523&amp;Semaines!$L$2:$L$523,0)),IF($AE25=2019,INDEX(Semaines!$S$2:$S$523,MATCH(Tableau!FW25&amp;Tableau!FX25,Semaines!$K$2:$K$523&amp;Semaines!$L$2:$L$523,0)),IF($AE25=2020,INDEX(Semaines!$T$2:$T$523,MATCH(Tableau!FW25&amp;Tableau!FX25,Semaines!$K$2:$K$523&amp;Semaines!$L$2:$L$523,0)),IF($AE25=2021,INDEX(Semaines!$U$2:$U$523,MATCH(Tableau!FW25&amp;Tableau!FX25,Semaines!$K$2:$K$523&amp;Semaines!$L$2:$L$523,0)),IF($AE25=2022,INDEX(Semaines!$V$2:$V$523,MATCH(Tableau!FW25&amp;Tableau!FX25,Semaines!$K$2:$K$523&amp;Semaines!$L$2:$L$523,0)))))))))))))</f>
        <v/>
      </c>
      <c r="FZ25" s="120" t="str">
        <f>IF(Tableau!$AE25="","",IF(Tableau!FX25="","",Tableau!$AE25))</f>
        <v/>
      </c>
      <c r="GA25" s="118">
        <f t="shared" si="216"/>
        <v>27</v>
      </c>
      <c r="GB25" s="119">
        <f t="shared" si="111"/>
        <v>2018</v>
      </c>
      <c r="GC25" s="121" t="str">
        <f t="array" ref="GC25">IF(OR(Tableau!GA25="",Tableau!GB25=""),"",IF($AE25=2013,INDEX(Semaines!$M$2:$M$523,MATCH(Tableau!GA25&amp;Tableau!GB25,Semaines!$K$2:$K$523&amp;Semaines!$L$2:$L$523,0)),IF($AE25=2014,INDEX(Semaines!$N$2:$N$523,MATCH(Tableau!GA25&amp;Tableau!GB25,Semaines!$K$2:$K$523&amp;Semaines!$L$2:$L$523,0)),IF($AE25=2015,INDEX(Semaines!$O$2:$O$523,MATCH(Tableau!GA25&amp;Tableau!GB25,Semaines!$K$2:$K$523&amp;Semaines!$L$2:$L$523,0)),IF($AE25=2016,INDEX(Semaines!$P$2:$P$523,MATCH(Tableau!GA25&amp;Tableau!GB25,Semaines!$K$2:$K$523&amp;Semaines!$L$2:$L$523,0)),IF($AE25=2017,INDEX(Semaines!$Q$2:$Q$523,MATCH(Tableau!GA25&amp;Tableau!GB25,Semaines!$K$2:$K$523&amp;Semaines!$L$2:$L$523,0)),IF($AE25=2018,INDEX(Semaines!$R$2:$R$523,MATCH(Tableau!GA25&amp;Tableau!GB25,Semaines!$K$2:$K$523&amp;Semaines!$L$2:$L$523,0)),IF($AE25=2019,INDEX(Semaines!$S$2:$S$523,MATCH(Tableau!GA25&amp;Tableau!GB25,Semaines!$K$2:$K$523&amp;Semaines!$L$2:$L$523,0)),IF($AE25=2020,INDEX(Semaines!$T$2:$T$523,MATCH(Tableau!GA25&amp;Tableau!GB25,Semaines!$K$2:$K$523&amp;Semaines!$L$2:$L$523,0)),IF($AE25=2021,INDEX(Semaines!$U$2:$U$523,MATCH(Tableau!GA25&amp;Tableau!GB25,Semaines!$K$2:$K$523&amp;Semaines!$L$2:$L$523,0)),IF($AE25=2022,INDEX(Semaines!$V$2:$V$523,MATCH(Tableau!GA25&amp;Tableau!GB25,Semaines!$K$2:$K$523&amp;Semaines!$L$2:$L$523,0)))))))))))))</f>
        <v/>
      </c>
      <c r="GD25" s="120" t="str">
        <f>IF(Tableau!$AE25="","",IF(Tableau!GB25="","",Tableau!$AE25))</f>
        <v/>
      </c>
      <c r="GE25" s="118">
        <f t="shared" si="217"/>
        <v>27</v>
      </c>
      <c r="GF25" s="119">
        <f t="shared" si="112"/>
        <v>2018</v>
      </c>
      <c r="GG25" s="121" t="str">
        <f t="array" ref="GG25">IF(OR(Tableau!GE25="",Tableau!GF25=""),"",IF($AE25=2013,INDEX(Semaines!$M$2:$M$523,MATCH(Tableau!GE25&amp;Tableau!GF25,Semaines!$K$2:$K$523&amp;Semaines!$L$2:$L$523,0)),IF($AE25=2014,INDEX(Semaines!$N$2:$N$523,MATCH(Tableau!GE25&amp;Tableau!GF25,Semaines!$K$2:$K$523&amp;Semaines!$L$2:$L$523,0)),IF($AE25=2015,INDEX(Semaines!$O$2:$O$523,MATCH(Tableau!GE25&amp;Tableau!GF25,Semaines!$K$2:$K$523&amp;Semaines!$L$2:$L$523,0)),IF($AE25=2016,INDEX(Semaines!$P$2:$P$523,MATCH(Tableau!GE25&amp;Tableau!GF25,Semaines!$K$2:$K$523&amp;Semaines!$L$2:$L$523,0)),IF($AE25=2017,INDEX(Semaines!$Q$2:$Q$523,MATCH(Tableau!GE25&amp;Tableau!GF25,Semaines!$K$2:$K$523&amp;Semaines!$L$2:$L$523,0)),IF($AE25=2018,INDEX(Semaines!$R$2:$R$523,MATCH(Tableau!GE25&amp;Tableau!GF25,Semaines!$K$2:$K$523&amp;Semaines!$L$2:$L$523,0)),IF($AE25=2019,INDEX(Semaines!$S$2:$S$523,MATCH(Tableau!GE25&amp;Tableau!GF25,Semaines!$K$2:$K$523&amp;Semaines!$L$2:$L$523,0)),IF($AE25=2020,INDEX(Semaines!$T$2:$T$523,MATCH(Tableau!GE25&amp;Tableau!GF25,Semaines!$K$2:$K$523&amp;Semaines!$L$2:$L$523,0)),IF($AE25=2021,INDEX(Semaines!$U$2:$U$523,MATCH(Tableau!GE25&amp;Tableau!GF25,Semaines!$K$2:$K$523&amp;Semaines!$L$2:$L$523,0)),IF($AE25=2022,INDEX(Semaines!$V$2:$V$523,MATCH(Tableau!GE25&amp;Tableau!GF25,Semaines!$K$2:$K$523&amp;Semaines!$L$2:$L$523,0)))))))))))))</f>
        <v/>
      </c>
      <c r="GH25" s="120" t="str">
        <f>IF(Tableau!$AE25="","",IF(Tableau!GF25="","",Tableau!$AE25))</f>
        <v/>
      </c>
      <c r="GJ25" s="118">
        <f t="shared" si="218"/>
        <v>28</v>
      </c>
      <c r="GK25" s="119">
        <f t="shared" si="113"/>
        <v>2018</v>
      </c>
      <c r="GL25" s="121" t="str">
        <f t="array" ref="GL25">IF(OR(Tableau!GJ25="",Tableau!GK25=""),"",IF($AE25=2013,INDEX(Semaines!$M$2:$M$523,MATCH(Tableau!GJ25&amp;Tableau!GK25,Semaines!$K$2:$K$523&amp;Semaines!$L$2:$L$523,0)),IF($AE25=2014,INDEX(Semaines!$N$2:$N$523,MATCH(Tableau!GJ25&amp;Tableau!GK25,Semaines!$K$2:$K$523&amp;Semaines!$L$2:$L$523,0)),IF($AE25=2015,INDEX(Semaines!$O$2:$O$523,MATCH(Tableau!GJ25&amp;Tableau!GK25,Semaines!$K$2:$K$523&amp;Semaines!$L$2:$L$523,0)),IF($AE25=2016,INDEX(Semaines!$P$2:$P$523,MATCH(Tableau!GJ25&amp;Tableau!GK25,Semaines!$K$2:$K$523&amp;Semaines!$L$2:$L$523,0)),IF($AE25=2017,INDEX(Semaines!$Q$2:$Q$523,MATCH(Tableau!GJ25&amp;Tableau!GK25,Semaines!$K$2:$K$523&amp;Semaines!$L$2:$L$523,0)),IF($AE25=2018,INDEX(Semaines!$R$2:$R$523,MATCH(Tableau!GJ25&amp;Tableau!GK25,Semaines!$K$2:$K$523&amp;Semaines!$L$2:$L$523,0)),IF($AE25=2019,INDEX(Semaines!$S$2:$S$523,MATCH(Tableau!GJ25&amp;Tableau!GK25,Semaines!$K$2:$K$523&amp;Semaines!$L$2:$L$523,0)),IF($AE25=2020,INDEX(Semaines!$T$2:$T$523,MATCH(Tableau!GJ25&amp;Tableau!GK25,Semaines!$K$2:$K$523&amp;Semaines!$L$2:$L$523,0)),IF($AE25=2021,INDEX(Semaines!$U$2:$U$523,MATCH(Tableau!GJ25&amp;Tableau!GK25,Semaines!$K$2:$K$523&amp;Semaines!$L$2:$L$523,0)),IF($AE25=2022,INDEX(Semaines!$V$2:$V$523,MATCH(Tableau!GJ25&amp;Tableau!GK25,Semaines!$K$2:$K$523&amp;Semaines!$L$2:$L$523,0)))))))))))))</f>
        <v/>
      </c>
      <c r="GM25" s="120" t="str">
        <f>IF(Tableau!$AE25="","",IF(Tableau!GK25="","",Tableau!$AE25))</f>
        <v/>
      </c>
      <c r="GN25" s="118">
        <f t="shared" si="219"/>
        <v>29</v>
      </c>
      <c r="GO25" s="119">
        <f t="shared" si="114"/>
        <v>2018</v>
      </c>
      <c r="GP25" s="121" t="str">
        <f t="array" ref="GP25">IF(OR(Tableau!GN25="",Tableau!GO25=""),"",IF($AE25=2013,INDEX(Semaines!$M$2:$M$523,MATCH(Tableau!GN25&amp;Tableau!GO25,Semaines!$K$2:$K$523&amp;Semaines!$L$2:$L$523,0)),IF($AE25=2014,INDEX(Semaines!$N$2:$N$523,MATCH(Tableau!GN25&amp;Tableau!GO25,Semaines!$K$2:$K$523&amp;Semaines!$L$2:$L$523,0)),IF($AE25=2015,INDEX(Semaines!$O$2:$O$523,MATCH(Tableau!GN25&amp;Tableau!GO25,Semaines!$K$2:$K$523&amp;Semaines!$L$2:$L$523,0)),IF($AE25=2016,INDEX(Semaines!$P$2:$P$523,MATCH(Tableau!GN25&amp;Tableau!GO25,Semaines!$K$2:$K$523&amp;Semaines!$L$2:$L$523,0)),IF($AE25=2017,INDEX(Semaines!$Q$2:$Q$523,MATCH(Tableau!GN25&amp;Tableau!GO25,Semaines!$K$2:$K$523&amp;Semaines!$L$2:$L$523,0)),IF($AE25=2018,INDEX(Semaines!$R$2:$R$523,MATCH(Tableau!GN25&amp;Tableau!GO25,Semaines!$K$2:$K$523&amp;Semaines!$L$2:$L$523,0)),IF($AE25=2019,INDEX(Semaines!$S$2:$S$523,MATCH(Tableau!GN25&amp;Tableau!GO25,Semaines!$K$2:$K$523&amp;Semaines!$L$2:$L$523,0)),IF($AE25=2020,INDEX(Semaines!$T$2:$T$523,MATCH(Tableau!GN25&amp;Tableau!GO25,Semaines!$K$2:$K$523&amp;Semaines!$L$2:$L$523,0)),IF($AE25=2021,INDEX(Semaines!$U$2:$U$523,MATCH(Tableau!GN25&amp;Tableau!GO25,Semaines!$K$2:$K$523&amp;Semaines!$L$2:$L$523,0)),IF($AE25=2022,INDEX(Semaines!$V$2:$V$523,MATCH(Tableau!GN25&amp;Tableau!GO25,Semaines!$K$2:$K$523&amp;Semaines!$L$2:$L$523,0)))))))))))))</f>
        <v/>
      </c>
      <c r="GQ25" s="120" t="str">
        <f>IF(Tableau!$AE25="","",IF(Tableau!GO25="","",Tableau!$AE25))</f>
        <v/>
      </c>
      <c r="GR25" s="112"/>
      <c r="GS25" s="114"/>
      <c r="GT25" s="114"/>
      <c r="GU25" s="107"/>
      <c r="GV25" s="114"/>
      <c r="GW25" s="107"/>
      <c r="GX25" s="118">
        <f t="shared" si="220"/>
        <v>30</v>
      </c>
      <c r="GY25" s="119">
        <f t="shared" si="115"/>
        <v>2018</v>
      </c>
      <c r="GZ25" s="121" t="str">
        <f t="array" ref="GZ25">IF(OR(Tableau!GX25="",Tableau!GY25=""),"",IF($AE25=2013,INDEX(Semaines!$M$2:$M$523,MATCH(Tableau!GX25&amp;Tableau!GY25,Semaines!$K$2:$K$523&amp;Semaines!$L$2:$L$523,0)),IF($AE25=2014,INDEX(Semaines!$N$2:$N$523,MATCH(Tableau!GX25&amp;Tableau!GY25,Semaines!$K$2:$K$523&amp;Semaines!$L$2:$L$523,0)),IF($AE25=2015,INDEX(Semaines!$O$2:$O$523,MATCH(Tableau!GX25&amp;Tableau!GY25,Semaines!$K$2:$K$523&amp;Semaines!$L$2:$L$523,0)),IF($AE25=2016,INDEX(Semaines!$P$2:$P$523,MATCH(Tableau!GX25&amp;Tableau!GY25,Semaines!$K$2:$K$523&amp;Semaines!$L$2:$L$523,0)),IF($AE25=2017,INDEX(Semaines!$Q$2:$Q$523,MATCH(Tableau!GX25&amp;Tableau!GY25,Semaines!$K$2:$K$523&amp;Semaines!$L$2:$L$523,0)),IF($AE25=2018,INDEX(Semaines!$R$2:$R$523,MATCH(Tableau!GX25&amp;Tableau!GY25,Semaines!$K$2:$K$523&amp;Semaines!$L$2:$L$523,0)),IF($AE25=2019,INDEX(Semaines!$S$2:$S$523,MATCH(Tableau!GX25&amp;Tableau!GY25,Semaines!$K$2:$K$523&amp;Semaines!$L$2:$L$523,0)),IF($AE25=2020,INDEX(Semaines!$T$2:$T$523,MATCH(Tableau!GX25&amp;Tableau!GY25,Semaines!$K$2:$K$523&amp;Semaines!$L$2:$L$523,0)),IF($AE25=2021,INDEX(Semaines!$U$2:$U$523,MATCH(Tableau!GX25&amp;Tableau!GY25,Semaines!$K$2:$K$523&amp;Semaines!$L$2:$L$523,0)),IF($AE25=2022,INDEX(Semaines!$V$2:$V$523,MATCH(Tableau!GX25&amp;Tableau!GY25,Semaines!$K$2:$K$523&amp;Semaines!$L$2:$L$523,0)))))))))))))</f>
        <v/>
      </c>
      <c r="HA25" s="120" t="str">
        <f>IF(Tableau!$AE25="","",IF(Tableau!GY25="","",Tableau!$AE25))</f>
        <v/>
      </c>
      <c r="HC25" s="100"/>
      <c r="HD25" s="101"/>
      <c r="HE25" s="111"/>
      <c r="HF25" s="107"/>
      <c r="HH25" s="118">
        <f t="shared" si="221"/>
        <v>31</v>
      </c>
      <c r="HI25" s="119">
        <f t="shared" si="116"/>
        <v>2018</v>
      </c>
      <c r="HJ25" s="121" t="str">
        <f t="array" ref="HJ25">IF(OR(Tableau!HH25="",Tableau!HI25=""),"",IF($AE25=2013,INDEX(Semaines!$M$2:$M$523,MATCH(Tableau!HH25&amp;Tableau!HI25,Semaines!$K$2:$K$523&amp;Semaines!$L$2:$L$523,0)),IF($AE25=2014,INDEX(Semaines!$N$2:$N$523,MATCH(Tableau!HH25&amp;Tableau!HI25,Semaines!$K$2:$K$523&amp;Semaines!$L$2:$L$523,0)),IF($AE25=2015,INDEX(Semaines!$O$2:$O$523,MATCH(Tableau!HH25&amp;Tableau!HI25,Semaines!$K$2:$K$523&amp;Semaines!$L$2:$L$523,0)),IF($AE25=2016,INDEX(Semaines!$P$2:$P$523,MATCH(Tableau!HH25&amp;Tableau!HI25,Semaines!$K$2:$K$523&amp;Semaines!$L$2:$L$523,0)),IF($AE25=2017,INDEX(Semaines!$Q$2:$Q$523,MATCH(Tableau!HH25&amp;Tableau!HI25,Semaines!$K$2:$K$523&amp;Semaines!$L$2:$L$523,0)),IF($AE25=2018,INDEX(Semaines!$R$2:$R$523,MATCH(Tableau!HH25&amp;Tableau!HI25,Semaines!$K$2:$K$523&amp;Semaines!$L$2:$L$523,0)),IF($AE25=2019,INDEX(Semaines!$S$2:$S$523,MATCH(Tableau!HH25&amp;Tableau!HI25,Semaines!$K$2:$K$523&amp;Semaines!$L$2:$L$523,0)),IF($AE25=2020,INDEX(Semaines!$T$2:$T$523,MATCH(Tableau!HH25&amp;Tableau!HI25,Semaines!$K$2:$K$523&amp;Semaines!$L$2:$L$523,0)),IF($AE25=2021,INDEX(Semaines!$U$2:$U$523,MATCH(Tableau!HH25&amp;Tableau!HI25,Semaines!$K$2:$K$523&amp;Semaines!$L$2:$L$523,0)),IF($AE25=2022,INDEX(Semaines!$V$2:$V$523,MATCH(Tableau!HH25&amp;Tableau!HI25,Semaines!$K$2:$K$523&amp;Semaines!$L$2:$L$523,0)))))))))))))</f>
        <v/>
      </c>
      <c r="HK25" s="120" t="str">
        <f>IF(Tableau!$AE25="","",IF(Tableau!HI25="","",Tableau!$AE25))</f>
        <v/>
      </c>
      <c r="HL25" s="121" t="str">
        <f t="array" ref="HL25">IF(OR(Tableau!HJ25="",Tableau!HK25=""),"",IF($AE25=2013,INDEX(Semaines!$M$2:$M$523,MATCH(Tableau!HJ25&amp;Tableau!HK25,Semaines!$K$2:$K$523&amp;Semaines!$L$2:$L$523,0)),IF($AE25=2014,INDEX(Semaines!$N$2:$N$523,MATCH(Tableau!HJ25&amp;Tableau!HK25,Semaines!$K$2:$K$523&amp;Semaines!$L$2:$L$523,0)),IF($AE25=2015,INDEX(Semaines!$O$2:$O$523,MATCH(Tableau!HJ25&amp;Tableau!HK25,Semaines!$K$2:$K$523&amp;Semaines!$L$2:$L$523,0)),IF($AE25=2016,INDEX(Semaines!$P$2:$P$523,MATCH(Tableau!HJ25&amp;Tableau!HK25,Semaines!$K$2:$K$523&amp;Semaines!$L$2:$L$523,0)),IF($AE25=2017,INDEX(Semaines!$Q$2:$Q$523,MATCH(Tableau!HJ25&amp;Tableau!HK25,Semaines!$K$2:$K$523&amp;Semaines!$L$2:$L$523,0)),IF($AE25=2018,INDEX(Semaines!$R$2:$R$523,MATCH(Tableau!HJ25&amp;Tableau!HK25,Semaines!$K$2:$K$523&amp;Semaines!$L$2:$L$523,0)),IF($AE25=2019,INDEX(Semaines!$S$2:$S$523,MATCH(Tableau!HJ25&amp;Tableau!HK25,Semaines!$K$2:$K$523&amp;Semaines!$L$2:$L$523,0)),IF($AE25=2020,INDEX(Semaines!$T$2:$T$523,MATCH(Tableau!HJ25&amp;Tableau!HK25,Semaines!$K$2:$K$523&amp;Semaines!$L$2:$L$523,0)),IF($AE25=2021,INDEX(Semaines!$U$2:$U$523,MATCH(Tableau!HJ25&amp;Tableau!HK25,Semaines!$K$2:$K$523&amp;Semaines!$L$2:$L$523,0)),IF($AE25=2022,INDEX(Semaines!$V$2:$V$523,MATCH(Tableau!HJ25&amp;Tableau!HK25,Semaines!$K$2:$K$523&amp;Semaines!$L$2:$L$523,0)))))))))))))</f>
        <v/>
      </c>
      <c r="HM25" s="120" t="str">
        <f>IF(Tableau!$AE25="","",IF(Tableau!HK25="","",Tableau!$AE25))</f>
        <v/>
      </c>
      <c r="HN25" s="118">
        <f t="shared" si="222"/>
        <v>32</v>
      </c>
      <c r="HO25" s="119">
        <f t="shared" si="117"/>
        <v>2018</v>
      </c>
      <c r="HP25" s="121" t="str">
        <f t="array" ref="HP25">IF(OR(Tableau!HN25="",Tableau!HO25=""),"",IF($AE25=2013,INDEX(Semaines!$M$2:$M$523,MATCH(Tableau!HN25&amp;Tableau!HO25,Semaines!$K$2:$K$523&amp;Semaines!$L$2:$L$523,0)),IF($AE25=2014,INDEX(Semaines!$N$2:$N$523,MATCH(Tableau!HN25&amp;Tableau!HO25,Semaines!$K$2:$K$523&amp;Semaines!$L$2:$L$523,0)),IF($AE25=2015,INDEX(Semaines!$O$2:$O$523,MATCH(Tableau!HN25&amp;Tableau!HO25,Semaines!$K$2:$K$523&amp;Semaines!$L$2:$L$523,0)),IF($AE25=2016,INDEX(Semaines!$P$2:$P$523,MATCH(Tableau!HN25&amp;Tableau!HO25,Semaines!$K$2:$K$523&amp;Semaines!$L$2:$L$523,0)),IF($AE25=2017,INDEX(Semaines!$Q$2:$Q$523,MATCH(Tableau!HN25&amp;Tableau!HO25,Semaines!$K$2:$K$523&amp;Semaines!$L$2:$L$523,0)),IF($AE25=2018,INDEX(Semaines!$R$2:$R$523,MATCH(Tableau!HN25&amp;Tableau!HO25,Semaines!$K$2:$K$523&amp;Semaines!$L$2:$L$523,0)),IF($AE25=2019,INDEX(Semaines!$S$2:$S$523,MATCH(Tableau!HN25&amp;Tableau!HO25,Semaines!$K$2:$K$523&amp;Semaines!$L$2:$L$523,0)),IF($AE25=2020,INDEX(Semaines!$T$2:$T$523,MATCH(Tableau!HN25&amp;Tableau!HO25,Semaines!$K$2:$K$523&amp;Semaines!$L$2:$L$523,0)),IF($AE25=2021,INDEX(Semaines!$U$2:$U$523,MATCH(Tableau!HN25&amp;Tableau!HO25,Semaines!$K$2:$K$523&amp;Semaines!$L$2:$L$523,0)),IF($AE25=2022,INDEX(Semaines!$V$2:$V$523,MATCH(Tableau!HN25&amp;Tableau!HO25,Semaines!$K$2:$K$523&amp;Semaines!$L$2:$L$523,0)))))))))))))</f>
        <v/>
      </c>
      <c r="HQ25" s="120" t="str">
        <f>IF(Tableau!$AE25="","",IF(Tableau!HO25="","",Tableau!$AE25))</f>
        <v/>
      </c>
      <c r="HR25" s="112"/>
      <c r="HS25" s="114"/>
      <c r="HT25" s="114"/>
      <c r="HU25" s="107"/>
      <c r="HV25" s="115"/>
      <c r="HW25" s="99"/>
      <c r="HX25" s="99"/>
      <c r="HY25" s="99"/>
      <c r="HZ25" s="99"/>
      <c r="IA25" s="118">
        <f t="shared" si="223"/>
        <v>33</v>
      </c>
      <c r="IB25" s="119">
        <f t="shared" si="118"/>
        <v>2018</v>
      </c>
      <c r="IC25" s="121" t="str">
        <f t="array" ref="IC25">IF(OR(Tableau!IA25="",Tableau!IB25=""),"",IF($AE25=2013,INDEX(Semaines!$M$2:$M$523,MATCH(Tableau!IA25&amp;Tableau!IB25,Semaines!$K$2:$K$523&amp;Semaines!$L$2:$L$523,0)),IF($AE25=2014,INDEX(Semaines!$N$2:$N$523,MATCH(Tableau!IA25&amp;Tableau!IB25,Semaines!$K$2:$K$523&amp;Semaines!$L$2:$L$523,0)),IF($AE25=2015,INDEX(Semaines!$O$2:$O$523,MATCH(Tableau!IA25&amp;Tableau!IB25,Semaines!$K$2:$K$523&amp;Semaines!$L$2:$L$523,0)),IF($AE25=2016,INDEX(Semaines!$P$2:$P$523,MATCH(Tableau!IA25&amp;Tableau!IB25,Semaines!$K$2:$K$523&amp;Semaines!$L$2:$L$523,0)),IF($AE25=2017,INDEX(Semaines!$Q$2:$Q$523,MATCH(Tableau!IA25&amp;Tableau!IB25,Semaines!$K$2:$K$523&amp;Semaines!$L$2:$L$523,0)),IF($AE25=2018,INDEX(Semaines!$R$2:$R$523,MATCH(Tableau!IA25&amp;Tableau!IB25,Semaines!$K$2:$K$523&amp;Semaines!$L$2:$L$523,0)),IF($AE25=2019,INDEX(Semaines!$S$2:$S$523,MATCH(Tableau!IA25&amp;Tableau!IB25,Semaines!$K$2:$K$523&amp;Semaines!$L$2:$L$523,0)),IF($AE25=2020,INDEX(Semaines!$T$2:$T$523,MATCH(Tableau!IA25&amp;Tableau!IB25,Semaines!$K$2:$K$523&amp;Semaines!$L$2:$L$523,0)),IF($AE25=2021,INDEX(Semaines!$U$2:$U$523,MATCH(Tableau!IA25&amp;Tableau!IB25,Semaines!$K$2:$K$523&amp;Semaines!$L$2:$L$523,0)),IF($AE25=2022,INDEX(Semaines!$V$2:$V$523,MATCH(Tableau!IA25&amp;Tableau!IB25,Semaines!$K$2:$K$523&amp;Semaines!$L$2:$L$523,0)))))))))))))</f>
        <v/>
      </c>
      <c r="ID25" s="120" t="str">
        <f>IF(Tableau!$AE25="","",IF(Tableau!IB25="","",Tableau!$AE25))</f>
        <v/>
      </c>
      <c r="IE25" s="118">
        <f t="shared" si="224"/>
        <v>33</v>
      </c>
      <c r="IF25" s="119">
        <f t="shared" si="119"/>
        <v>2018</v>
      </c>
      <c r="IG25" s="121" t="str">
        <f t="array" ref="IG25">IF(OR(Tableau!IE25="",Tableau!IF25=""),"",IF($AE25=2013,INDEX(Semaines!$M$2:$M$523,MATCH(Tableau!IE25&amp;Tableau!IF25,Semaines!$K$2:$K$523&amp;Semaines!$L$2:$L$523,0)),IF($AE25=2014,INDEX(Semaines!$N$2:$N$523,MATCH(Tableau!IE25&amp;Tableau!IF25,Semaines!$K$2:$K$523&amp;Semaines!$L$2:$L$523,0)),IF($AE25=2015,INDEX(Semaines!$O$2:$O$523,MATCH(Tableau!IE25&amp;Tableau!IF25,Semaines!$K$2:$K$523&amp;Semaines!$L$2:$L$523,0)),IF($AE25=2016,INDEX(Semaines!$P$2:$P$523,MATCH(Tableau!IE25&amp;Tableau!IF25,Semaines!$K$2:$K$523&amp;Semaines!$L$2:$L$523,0)),IF($AE25=2017,INDEX(Semaines!$Q$2:$Q$523,MATCH(Tableau!IE25&amp;Tableau!IF25,Semaines!$K$2:$K$523&amp;Semaines!$L$2:$L$523,0)),IF($AE25=2018,INDEX(Semaines!$R$2:$R$523,MATCH(Tableau!IE25&amp;Tableau!IF25,Semaines!$K$2:$K$523&amp;Semaines!$L$2:$L$523,0)),IF($AE25=2019,INDEX(Semaines!$S$2:$S$523,MATCH(Tableau!IE25&amp;Tableau!IF25,Semaines!$K$2:$K$523&amp;Semaines!$L$2:$L$523,0)),IF($AE25=2020,INDEX(Semaines!$T$2:$T$523,MATCH(Tableau!IE25&amp;Tableau!IF25,Semaines!$K$2:$K$523&amp;Semaines!$L$2:$L$523,0)),IF($AE25=2021,INDEX(Semaines!$U$2:$U$523,MATCH(Tableau!IE25&amp;Tableau!IF25,Semaines!$K$2:$K$523&amp;Semaines!$L$2:$L$523,0)),IF($AE25=2022,INDEX(Semaines!$V$2:$V$523,MATCH(Tableau!IE25&amp;Tableau!IF25,Semaines!$K$2:$K$523&amp;Semaines!$L$2:$L$523,0)))))))))))))</f>
        <v/>
      </c>
      <c r="IH25" s="120" t="str">
        <f>IF(Tableau!$AE25="","",IF(Tableau!IF25="","",Tableau!$AE25))</f>
        <v/>
      </c>
      <c r="II25" s="130">
        <f>IF(Import!AY15=0,"",Import!AY15)</f>
        <v>43452</v>
      </c>
      <c r="IJ25" s="118">
        <f t="shared" si="225"/>
        <v>51</v>
      </c>
      <c r="IK25" s="119">
        <f t="shared" si="226"/>
        <v>2018</v>
      </c>
      <c r="IL25" s="121" t="str">
        <f>IF(Tableau!IJ25="","",Tableau!IJ25)</f>
        <v/>
      </c>
      <c r="IM25" s="120" t="str">
        <f>IF(Tableau!IK25="","",Tableau!IK25)</f>
        <v/>
      </c>
      <c r="IO25" s="118">
        <f t="shared" si="227"/>
        <v>34</v>
      </c>
      <c r="IP25" s="119">
        <f t="shared" si="78"/>
        <v>2018</v>
      </c>
      <c r="IQ25" s="121" t="str">
        <f t="array" ref="IQ25">IF(OR(Tableau!IO25="",Tableau!IP25=""),"",IF($AE25=2013,INDEX(Semaines!$M$2:$M$523,MATCH(Tableau!IO25&amp;Tableau!IP25,Semaines!$K$2:$K$523&amp;Semaines!$L$2:$L$523,0)),IF($AE25=2014,INDEX(Semaines!$N$2:$N$523,MATCH(Tableau!IO25&amp;Tableau!IP25,Semaines!$K$2:$K$523&amp;Semaines!$L$2:$L$523,0)),IF($AE25=2015,INDEX(Semaines!$O$2:$O$523,MATCH(Tableau!IO25&amp;Tableau!IP25,Semaines!$K$2:$K$523&amp;Semaines!$L$2:$L$523,0)),IF($AE25=2016,INDEX(Semaines!$P$2:$P$523,MATCH(Tableau!IO25&amp;Tableau!IP25,Semaines!$K$2:$K$523&amp;Semaines!$L$2:$L$523,0)),IF($AE25=2017,INDEX(Semaines!$Q$2:$Q$523,MATCH(Tableau!IO25&amp;Tableau!IP25,Semaines!$K$2:$K$523&amp;Semaines!$L$2:$L$523,0)),IF($AE25=2018,INDEX(Semaines!$R$2:$R$523,MATCH(Tableau!IO25&amp;Tableau!IP25,Semaines!$K$2:$K$523&amp;Semaines!$L$2:$L$523,0)),IF($AE25=2019,INDEX(Semaines!$S$2:$S$523,MATCH(Tableau!IO25&amp;Tableau!IP25,Semaines!$K$2:$K$523&amp;Semaines!$L$2:$L$523,0)),IF($AE25=2020,INDEX(Semaines!$T$2:$T$523,MATCH(Tableau!IO25&amp;Tableau!IP25,Semaines!$K$2:$K$523&amp;Semaines!$L$2:$L$523,0)),IF($AE25=2021,INDEX(Semaines!$U$2:$U$523,MATCH(Tableau!IO25&amp;Tableau!IP25,Semaines!$K$2:$K$523&amp;Semaines!$L$2:$L$523,0)),IF($AE25=2022,INDEX(Semaines!$V$2:$V$523,MATCH(Tableau!IO25&amp;Tableau!IP25,Semaines!$K$2:$K$523&amp;Semaines!$L$2:$L$523,0)))))))))))))</f>
        <v/>
      </c>
      <c r="IR25" s="120" t="str">
        <f>IF(Tableau!$AE25="","",IF(Tableau!IP25="","",Tableau!$AE25))</f>
        <v/>
      </c>
      <c r="IS25" s="118">
        <f t="shared" si="228"/>
        <v>35</v>
      </c>
      <c r="IT25" s="119">
        <f t="shared" si="80"/>
        <v>2018</v>
      </c>
      <c r="IU25" s="121" t="str">
        <f t="array" ref="IU25">IF(OR(Tableau!IS25="",Tableau!IT25=""),"",IF($AE25=2013,INDEX(Semaines!$M$2:$M$523,MATCH(Tableau!IS25&amp;Tableau!IT25,Semaines!$K$2:$K$523&amp;Semaines!$L$2:$L$523,0)),IF($AE25=2014,INDEX(Semaines!$N$2:$N$523,MATCH(Tableau!IS25&amp;Tableau!IT25,Semaines!$K$2:$K$523&amp;Semaines!$L$2:$L$523,0)),IF($AE25=2015,INDEX(Semaines!$O$2:$O$523,MATCH(Tableau!IS25&amp;Tableau!IT25,Semaines!$K$2:$K$523&amp;Semaines!$L$2:$L$523,0)),IF($AE25=2016,INDEX(Semaines!$P$2:$P$523,MATCH(Tableau!IS25&amp;Tableau!IT25,Semaines!$K$2:$K$523&amp;Semaines!$L$2:$L$523,0)),IF($AE25=2017,INDEX(Semaines!$Q$2:$Q$523,MATCH(Tableau!IS25&amp;Tableau!IT25,Semaines!$K$2:$K$523&amp;Semaines!$L$2:$L$523,0)),IF($AE25=2018,INDEX(Semaines!$R$2:$R$523,MATCH(Tableau!IS25&amp;Tableau!IT25,Semaines!$K$2:$K$523&amp;Semaines!$L$2:$L$523,0)),IF($AE25=2019,INDEX(Semaines!$S$2:$S$523,MATCH(Tableau!IS25&amp;Tableau!IT25,Semaines!$K$2:$K$523&amp;Semaines!$L$2:$L$523,0)),IF($AE25=2020,INDEX(Semaines!$T$2:$T$523,MATCH(Tableau!IS25&amp;Tableau!IT25,Semaines!$K$2:$K$523&amp;Semaines!$L$2:$L$523,0)),IF($AE25=2021,INDEX(Semaines!$U$2:$U$523,MATCH(Tableau!IS25&amp;Tableau!IT25,Semaines!$K$2:$K$523&amp;Semaines!$L$2:$L$523,0)),IF($AE25=2022,INDEX(Semaines!$V$2:$V$523,MATCH(Tableau!IS25&amp;Tableau!IT25,Semaines!$K$2:$K$523&amp;Semaines!$L$2:$L$523,0)))))))))))))</f>
        <v/>
      </c>
      <c r="IV25" s="120" t="str">
        <f>IF(Tableau!$AE25="","",IF(Tableau!IT25="","",Tableau!$AE25))</f>
        <v/>
      </c>
      <c r="IW25" s="99"/>
      <c r="IX25" s="99"/>
      <c r="IY25" s="99"/>
      <c r="IZ25" s="99"/>
      <c r="JA25" s="118">
        <f t="shared" si="229"/>
        <v>35</v>
      </c>
      <c r="JB25" s="119">
        <f t="shared" si="82"/>
        <v>2018</v>
      </c>
      <c r="JC25" s="121" t="str">
        <f t="array" ref="JC25">IF(OR(Tableau!JA25="",Tableau!JB25=""),"",IF($AE25=2013,INDEX(Semaines!$M$2:$M$523,MATCH(Tableau!JA25&amp;Tableau!JB25,Semaines!$K$2:$K$523&amp;Semaines!$L$2:$L$523,0)),IF($AE25=2014,INDEX(Semaines!$N$2:$N$523,MATCH(Tableau!JA25&amp;Tableau!JB25,Semaines!$K$2:$K$523&amp;Semaines!$L$2:$L$523,0)),IF($AE25=2015,INDEX(Semaines!$O$2:$O$523,MATCH(Tableau!JA25&amp;Tableau!JB25,Semaines!$K$2:$K$523&amp;Semaines!$L$2:$L$523,0)),IF($AE25=2016,INDEX(Semaines!$P$2:$P$523,MATCH(Tableau!JA25&amp;Tableau!JB25,Semaines!$K$2:$K$523&amp;Semaines!$L$2:$L$523,0)),IF($AE25=2017,INDEX(Semaines!$Q$2:$Q$523,MATCH(Tableau!JA25&amp;Tableau!JB25,Semaines!$K$2:$K$523&amp;Semaines!$L$2:$L$523,0)),IF($AE25=2018,INDEX(Semaines!$R$2:$R$523,MATCH(Tableau!JA25&amp;Tableau!JB25,Semaines!$K$2:$K$523&amp;Semaines!$L$2:$L$523,0)),IF($AE25=2019,INDEX(Semaines!$S$2:$S$523,MATCH(Tableau!JA25&amp;Tableau!JB25,Semaines!$K$2:$K$523&amp;Semaines!$L$2:$L$523,0)),IF($AE25=2020,INDEX(Semaines!$T$2:$T$523,MATCH(Tableau!JA25&amp;Tableau!JB25,Semaines!$K$2:$K$523&amp;Semaines!$L$2:$L$523,0)),IF($AE25=2021,INDEX(Semaines!$U$2:$U$523,MATCH(Tableau!JA25&amp;Tableau!JB25,Semaines!$K$2:$K$523&amp;Semaines!$L$2:$L$523,0)),IF($AE25=2022,INDEX(Semaines!$V$2:$V$523,MATCH(Tableau!JA25&amp;Tableau!JB25,Semaines!$K$2:$K$523&amp;Semaines!$L$2:$L$523,0)))))))))))))</f>
        <v/>
      </c>
      <c r="JD25" s="120" t="str">
        <f>IF(Tableau!$AE25="","",IF(Tableau!JB25="","",Tableau!$AE25))</f>
        <v/>
      </c>
      <c r="JE25" s="112"/>
      <c r="JF25" s="114"/>
      <c r="JG25" s="114"/>
      <c r="JH25" s="107"/>
      <c r="JJ25" s="118">
        <f t="shared" si="230"/>
        <v>36</v>
      </c>
      <c r="JK25" s="119">
        <f t="shared" si="84"/>
        <v>2018</v>
      </c>
      <c r="JL25" s="121" t="str">
        <f t="array" ref="JL25">IF(OR(Tableau!JJ25="",Tableau!JK25=""),"",IF($AE25=2013,INDEX(Semaines!$M$2:$M$523,MATCH(Tableau!JJ25&amp;Tableau!JK25,Semaines!$K$2:$K$523&amp;Semaines!$L$2:$L$523,0)),IF($AE25=2014,INDEX(Semaines!$N$2:$N$523,MATCH(Tableau!JJ25&amp;Tableau!JK25,Semaines!$K$2:$K$523&amp;Semaines!$L$2:$L$523,0)),IF($AE25=2015,INDEX(Semaines!$O$2:$O$523,MATCH(Tableau!JJ25&amp;Tableau!JK25,Semaines!$K$2:$K$523&amp;Semaines!$L$2:$L$523,0)),IF($AE25=2016,INDEX(Semaines!$P$2:$P$523,MATCH(Tableau!JJ25&amp;Tableau!JK25,Semaines!$K$2:$K$523&amp;Semaines!$L$2:$L$523,0)),IF($AE25=2017,INDEX(Semaines!$Q$2:$Q$523,MATCH(Tableau!JJ25&amp;Tableau!JK25,Semaines!$K$2:$K$523&amp;Semaines!$L$2:$L$523,0)),IF($AE25=2018,INDEX(Semaines!$R$2:$R$523,MATCH(Tableau!JJ25&amp;Tableau!JK25,Semaines!$K$2:$K$523&amp;Semaines!$L$2:$L$523,0)),IF($AE25=2019,INDEX(Semaines!$S$2:$S$523,MATCH(Tableau!JJ25&amp;Tableau!JK25,Semaines!$K$2:$K$523&amp;Semaines!$L$2:$L$523,0)),IF($AE25=2020,INDEX(Semaines!$T$2:$T$523,MATCH(Tableau!JJ25&amp;Tableau!JK25,Semaines!$K$2:$K$523&amp;Semaines!$L$2:$L$523,0)),IF($AE25=2021,INDEX(Semaines!$U$2:$U$523,MATCH(Tableau!JJ25&amp;Tableau!JK25,Semaines!$K$2:$K$523&amp;Semaines!$L$2:$L$523,0)),IF($AE25=2022,INDEX(Semaines!$V$2:$V$523,MATCH(Tableau!JJ25&amp;Tableau!JK25,Semaines!$K$2:$K$523&amp;Semaines!$L$2:$L$523,0)))))))))))))</f>
        <v/>
      </c>
      <c r="JM25" s="120" t="str">
        <f>IF(Tableau!$AE25="","",IF(Tableau!JK25="","",Tableau!$AE25))</f>
        <v/>
      </c>
      <c r="JN25" s="118">
        <f t="shared" si="231"/>
        <v>37</v>
      </c>
      <c r="JO25" s="119">
        <f t="shared" si="86"/>
        <v>2018</v>
      </c>
      <c r="JP25" s="121" t="str">
        <f t="array" ref="JP25">IF(OR(Tableau!JN25="",Tableau!JO25=""),"",IF($AE25=2013,INDEX(Semaines!$M$2:$M$523,MATCH(Tableau!JN25&amp;Tableau!JO25,Semaines!$K$2:$K$523&amp;Semaines!$L$2:$L$523,0)),IF($AE25=2014,INDEX(Semaines!$N$2:$N$523,MATCH(Tableau!JN25&amp;Tableau!JO25,Semaines!$K$2:$K$523&amp;Semaines!$L$2:$L$523,0)),IF($AE25=2015,INDEX(Semaines!$O$2:$O$523,MATCH(Tableau!JN25&amp;Tableau!JO25,Semaines!$K$2:$K$523&amp;Semaines!$L$2:$L$523,0)),IF($AE25=2016,INDEX(Semaines!$P$2:$P$523,MATCH(Tableau!JN25&amp;Tableau!JO25,Semaines!$K$2:$K$523&amp;Semaines!$L$2:$L$523,0)),IF($AE25=2017,INDEX(Semaines!$Q$2:$Q$523,MATCH(Tableau!JN25&amp;Tableau!JO25,Semaines!$K$2:$K$523&amp;Semaines!$L$2:$L$523,0)),IF($AE25=2018,INDEX(Semaines!$R$2:$R$523,MATCH(Tableau!JN25&amp;Tableau!JO25,Semaines!$K$2:$K$523&amp;Semaines!$L$2:$L$523,0)),IF($AE25=2019,INDEX(Semaines!$S$2:$S$523,MATCH(Tableau!JN25&amp;Tableau!JO25,Semaines!$K$2:$K$523&amp;Semaines!$L$2:$L$523,0)),IF($AE25=2020,INDEX(Semaines!$T$2:$T$523,MATCH(Tableau!JN25&amp;Tableau!JO25,Semaines!$K$2:$K$523&amp;Semaines!$L$2:$L$523,0)),IF($AE25=2021,INDEX(Semaines!$U$2:$U$523,MATCH(Tableau!JN25&amp;Tableau!JO25,Semaines!$K$2:$K$523&amp;Semaines!$L$2:$L$523,0)),IF($AE25=2022,INDEX(Semaines!$V$2:$V$523,MATCH(Tableau!JN25&amp;Tableau!JO25,Semaines!$K$2:$K$523&amp;Semaines!$L$2:$L$523,0)))))))))))))</f>
        <v/>
      </c>
      <c r="JQ25" s="120" t="str">
        <f>IF(Tableau!$AE25="","",IF(Tableau!JO25="","",Tableau!$AE25))</f>
        <v/>
      </c>
      <c r="JR25" s="128">
        <f>IF(Import!BC15=0,"",Import!BC15)</f>
        <v>43483</v>
      </c>
      <c r="JS25" s="118">
        <f t="shared" si="232"/>
        <v>3</v>
      </c>
      <c r="JT25" s="119">
        <f t="shared" si="233"/>
        <v>2019</v>
      </c>
      <c r="JU25" s="121">
        <f t="array" ref="JU25">IF(JR25="",JS25,IF($AE25="","",IF($AE25=2013,INDEX(Semaines!$M$2:$M$523,MATCH(JS25&amp;JT25,Semaines!$K$2:$K$523&amp;Semaines!$L$2:$L$523,0)),IF($AE25=2014,INDEX(Semaines!$N$2:$N$523,MATCH(JS25&amp;JT25,Semaines!$K$2:$K$523&amp;Semaines!$L$2:$L$523,0)),IF($AE25=2015,INDEX(Semaines!$O$2:$O$523,MATCH(JS25&amp;JT25,Semaines!$K$2:$K$523&amp;Semaines!$L$2:$L$523,0)),IF($AE25=2016,INDEX(Semaines!$P$2:$P$523,MATCH(JS25&amp;JT25,Semaines!$K$2:$K$523&amp;Semaines!$L$2:$L$523,0)),IF($AE25=2017,INDEX(Semaines!$Q$2:$Q$523,MATCH(JS25&amp;JT25,Semaines!$K$2:$K$523&amp;Semaines!$L$2:$L$523,0)),IF($AE25=2018,INDEX(Semaines!$R$2:$R$523,MATCH(JS25&amp;JT25,Semaines!$K$2:$K$523&amp;Semaines!$L$2:$L$523,0)),IF($AE25=2019,INDEX(Semaines!$S$2:$S$523,MATCH(JS25&amp;JT25,Semaines!$K$2:$K$523&amp;Semaines!$L$2:$L$523,0)),IF($AE25=2020,INDEX(Semaines!$T$2:$T$523,MATCH(JS25&amp;JT25,Semaines!$K$2:$K$523&amp;Semaines!$L$2:$L$523,0)),IF($AE25=2021,INDEX(Semaines!$U$2:$U$523,MATCH(JS25&amp;JT25,Semaines!$K$2:$K$523&amp;Semaines!$L$2:$L$523,0)),IF($AE25=2022,INDEX(Semaines!$V$2:$V$523,MATCH(JS25&amp;JT25,Semaines!$K$2:$K$523&amp;Semaines!$L$2:$L$523,0))))))))))))))</f>
        <v>55</v>
      </c>
      <c r="JV25" s="119">
        <f t="shared" si="132"/>
        <v>2018</v>
      </c>
    </row>
    <row r="26" spans="1:282" x14ac:dyDescent="0.3">
      <c r="A26" s="61" t="str">
        <f>IF(Import!A16=0,"",Import!A16)</f>
        <v>15</v>
      </c>
      <c r="B26" s="38" t="str">
        <f>IF(Import!D16=0,"",Import!D16)</f>
        <v>15</v>
      </c>
      <c r="C26" s="38" t="str">
        <f>IF(Import!E16=0,"",Import!E16)</f>
        <v/>
      </c>
      <c r="D26" s="44" t="str">
        <f t="shared" si="0"/>
        <v/>
      </c>
      <c r="E26" s="38" t="str">
        <f>IF(Import!I16=0,"",Import!I16)</f>
        <v/>
      </c>
      <c r="F26" s="38" t="str">
        <f>IF(Import!J16="","",Import!J16)</f>
        <v/>
      </c>
      <c r="G26" s="38" t="str">
        <f>IF(Import!K16="","",Import!K16)</f>
        <v/>
      </c>
      <c r="H26" s="45" t="str">
        <f>IF(Import!L16=0,"",Import!L16)</f>
        <v>17</v>
      </c>
      <c r="I26" s="38" t="str">
        <f>IF(Import!N16=0,"",Import!N16)</f>
        <v/>
      </c>
      <c r="J26" s="37"/>
      <c r="K26" s="46">
        <f>IF(Import!O16=0,"",Import!O16)</f>
        <v>42440</v>
      </c>
      <c r="L26" s="46">
        <f>IF(Import!P16=0,"",Import!P16)</f>
        <v>42459</v>
      </c>
      <c r="M26" s="60" t="str">
        <f>IF(L26&lt;&gt;"","Annulé",IF(Import!R16=0,"",Import!R16))</f>
        <v>Annulé</v>
      </c>
      <c r="N26" s="60" t="str">
        <f>IF(L26&lt;&gt;"","Annulé",IF(Import!S16=0,"",Import!S16))</f>
        <v>Annulé</v>
      </c>
      <c r="O26" s="60" t="str">
        <f>IF(N26="Annulé","Annulé",IF(Import!T16=0,"",Import!T16))</f>
        <v>Annulé</v>
      </c>
      <c r="P26" s="46">
        <f>IF(Import!U16=0,IF($L26&lt;&gt;"","Annulé",IF($K26="","","En attente")),Import!U16)</f>
        <v>42452</v>
      </c>
      <c r="Q26" s="46" t="str">
        <f>IF(Import!V16=0,IF($L26&lt;&gt;"","Annulé",IF($K26="","","En attente")),Import!V16)</f>
        <v>Annulé</v>
      </c>
      <c r="R26" s="46" t="str">
        <f>IF(Import!W16=0,IF($L26&lt;&gt;"","Annulé",IF($K26="","","En attente")),Import!W16)</f>
        <v>Annulé</v>
      </c>
      <c r="S26" s="46" t="str">
        <f>IF(Import!X16=0,IF($L26&lt;&gt;"","Annulé",IF($K26="","","En attente")),Import!X16)</f>
        <v>Annulé</v>
      </c>
      <c r="T26" s="46" t="str">
        <f>IF(Import!Y16=0,IF($L26&lt;&gt;"","Annulé",IF($K26="","","En attente")),Import!Y16)</f>
        <v>Annulé</v>
      </c>
      <c r="U26" s="46" t="str">
        <f>IF(Import!Z16=0,IF($L26&lt;&gt;"","Annulé",IF($K26="","","En attente")),Import!Z16)</f>
        <v>Annulé</v>
      </c>
      <c r="V26" s="130" t="str">
        <f>IF(Tableau!V26="","",Tableau!V26)</f>
        <v/>
      </c>
      <c r="W26" s="46" t="str">
        <f>IF($L26&lt;&gt;"","Annulé",IF(Import!AA16=0,IF(K26="","","Pas ouvert"),Import!AA16))</f>
        <v>Annulé</v>
      </c>
      <c r="X26" s="46" t="str">
        <f>IF($L26&lt;&gt;"","Annulé",IF(Import!AB16=0,IF($W26&lt;&gt;"",IF(W26="Pas ouvert","Pas ouvert","En cours"),""),Import!AB16))</f>
        <v>Annulé</v>
      </c>
      <c r="Y26" s="60" t="str">
        <f>IF($L26&lt;&gt;"","Annulé",IF(Import!AC16=0,"",Import!AC16))</f>
        <v>Annulé</v>
      </c>
      <c r="Z26" s="60" t="str">
        <f>IF($L26&lt;&gt;"","Annulé",IF(Import!AD16=0,"",Import!AD16))</f>
        <v>Annulé</v>
      </c>
      <c r="AA26" s="65" t="str">
        <f t="shared" si="243"/>
        <v>Annulé</v>
      </c>
      <c r="AB26" s="129" t="str">
        <f>Tableau!AB26</f>
        <v/>
      </c>
      <c r="AC26" s="62"/>
      <c r="AD26" s="86" t="str">
        <f t="shared" si="121"/>
        <v/>
      </c>
      <c r="AE26" s="85" t="str">
        <f t="shared" si="122"/>
        <v/>
      </c>
      <c r="AF26" s="116" t="str">
        <f>IF(Import!AE16=0,"",Import!AE16)</f>
        <v/>
      </c>
      <c r="AG26" s="114"/>
      <c r="AH26" s="107"/>
      <c r="AJ26" s="118" t="str">
        <f t="shared" si="239"/>
        <v/>
      </c>
      <c r="AK26" s="119" t="str">
        <f t="shared" si="240"/>
        <v/>
      </c>
      <c r="AL26" s="121" t="str">
        <f>IF(OR(Tableau!AL26="",Tableau!AM26=""),"",IF($AE26=2013,INDEX(Semaines!$M$2:$M$523,MATCH(Tableau!AL26&amp;Tableau!AM26,Semaines!$K$2:$K$523&amp;Semaines!$L$2:$L$523,0)),IF($AE26=2014,INDEX(Semaines!$N$2:$N$523,MATCH(Tableau!AL26&amp;Tableau!AM26,Semaines!$K$2:$K$523&amp;Semaines!$L$2:$L$523,0)),IF($AE26=2015,INDEX(Semaines!$O$2:$O$523,MATCH(Tableau!AL26&amp;Tableau!AM26,Semaines!$K$2:$K$523&amp;Semaines!$L$2:$L$523,0)),IF($AE26=2016,INDEX(Semaines!$P$2:$P$523,MATCH(Tableau!AL26&amp;Tableau!AM26,Semaines!$K$2:$K$523&amp;Semaines!$L$2:$L$523,0)),IF($AE26=2017,INDEX(Semaines!$Q$2:$Q$523,MATCH(Tableau!AL26&amp;Tableau!AM26,Semaines!$K$2:$K$523&amp;Semaines!$L$2:$L$523,0)),IF($AE26=2018,INDEX(Semaines!$R$2:$R$523,MATCH(Tableau!AL26&amp;Tableau!AM26,Semaines!$K$2:$K$523&amp;Semaines!$L$2:$L$523,0)),IF($AE26=2019,INDEX(Semaines!$S$2:$S$523,MATCH(Tableau!AL26&amp;Tableau!AM26,Semaines!$K$2:$K$523&amp;Semaines!$L$2:$L$523,0)),IF($AE26=2020,INDEX(Semaines!$T$2:$T$523,MATCH(Tableau!AL26&amp;Tableau!AM26,Semaines!$K$2:$K$523&amp;Semaines!$L$2:$L$523,0)),IF($AE26=2021,INDEX(Semaines!$U$2:$U$523,MATCH(Tableau!AL26&amp;Tableau!AM26,Semaines!$K$2:$K$523&amp;Semaines!$L$2:$L$523,0)),IF($AE26=2022,INDEX(Semaines!$V$2:$V$523,MATCH(Tableau!AL26&amp;Tableau!AM26,Semaines!$K$2:$K$523&amp;Semaines!$L$2:$L$523,0)))))))))))))</f>
        <v/>
      </c>
      <c r="AM26" s="120" t="str">
        <f>IF(Tableau!$AE26="","",IF(Tableau!AM26="","",Tableau!$AE26))</f>
        <v/>
      </c>
      <c r="AN26" s="128" t="str">
        <f>IF(Import!AI16=0,"",Import!AI16)</f>
        <v/>
      </c>
      <c r="AO26" s="118" t="str">
        <f t="shared" si="241"/>
        <v/>
      </c>
      <c r="AP26" s="119" t="str">
        <f t="shared" si="242"/>
        <v/>
      </c>
      <c r="AQ26" s="121" t="str">
        <f>IF(Tableau!AQ26="","",Tableau!AQ26)</f>
        <v/>
      </c>
      <c r="AR26" s="120" t="str">
        <f>IF(Tableau!AR26="","",Tableau!AR26)</f>
        <v/>
      </c>
      <c r="AS26" s="112"/>
      <c r="AT26" s="107"/>
      <c r="AU26" s="99"/>
      <c r="AV26" s="99"/>
      <c r="AW26" s="118" t="str">
        <f t="shared" si="189"/>
        <v/>
      </c>
      <c r="AX26" s="119" t="str">
        <f t="shared" si="123"/>
        <v/>
      </c>
      <c r="AY26" s="121" t="str">
        <f t="array" ref="AY26">IF(OR(Tableau!AY26="",Tableau!AZ26=""),"",IF($AE26=2013,INDEX(Semaines!$M$2:$M$523,MATCH(Tableau!AY26&amp;Tableau!AZ26,Semaines!$K$2:$K$523&amp;Semaines!$L$2:$L$523,0)),IF($AE26=2014,INDEX(Semaines!$N$2:$N$523,MATCH(Tableau!AY26&amp;Tableau!AZ26,Semaines!$K$2:$K$523&amp;Semaines!$L$2:$L$523,0)),IF($AE26=2015,INDEX(Semaines!$O$2:$O$523,MATCH(Tableau!AY26&amp;Tableau!AZ26,Semaines!$K$2:$K$523&amp;Semaines!$L$2:$L$523,0)),IF($AE26=2016,INDEX(Semaines!$P$2:$P$523,MATCH(Tableau!AY26&amp;Tableau!AZ26,Semaines!$K$2:$K$523&amp;Semaines!$L$2:$L$523,0)),IF($AE26=2017,INDEX(Semaines!$Q$2:$Q$523,MATCH(Tableau!AY26&amp;Tableau!AZ26,Semaines!$K$2:$K$523&amp;Semaines!$L$2:$L$523,0)),IF($AE26=2018,INDEX(Semaines!$R$2:$R$523,MATCH(Tableau!AY26&amp;Tableau!AZ26,Semaines!$K$2:$K$523&amp;Semaines!$L$2:$L$523,0)),IF($AE26=2019,INDEX(Semaines!$S$2:$S$523,MATCH(Tableau!AY26&amp;Tableau!AZ26,Semaines!$K$2:$K$523&amp;Semaines!$L$2:$L$523,0)),IF($AE26=2020,INDEX(Semaines!$T$2:$T$523,MATCH(Tableau!AY26&amp;Tableau!AZ26,Semaines!$K$2:$K$523&amp;Semaines!$L$2:$L$523,0)),IF($AE26=2021,INDEX(Semaines!$U$2:$U$523,MATCH(Tableau!AY26&amp;Tableau!AZ26,Semaines!$K$2:$K$523&amp;Semaines!$L$2:$L$523,0)),IF($AE26=2022,INDEX(Semaines!$V$2:$V$523,MATCH(Tableau!AY26&amp;Tableau!AZ26,Semaines!$K$2:$K$523&amp;Semaines!$L$2:$L$523,0)))))))))))))</f>
        <v/>
      </c>
      <c r="AZ26" s="120" t="str">
        <f>IF(Tableau!$AE26="","",IF(Tableau!AZ26="","",Tableau!$AE26))</f>
        <v/>
      </c>
      <c r="BA26" s="118" t="str">
        <f t="shared" si="234"/>
        <v/>
      </c>
      <c r="BB26" s="119" t="str">
        <f t="shared" si="125"/>
        <v/>
      </c>
      <c r="BC26" s="121" t="str">
        <f t="array" ref="BC26">IF(OR(Tableau!BC26="",Tableau!BD26=""),"",IF($AE26=2013,INDEX(Semaines!$M$2:$M$523,MATCH(Tableau!BC26&amp;Tableau!BD26,Semaines!$K$2:$K$523&amp;Semaines!$L$2:$L$523,0)),IF($AE26=2014,INDEX(Semaines!$N$2:$N$523,MATCH(Tableau!BC26&amp;Tableau!BD26,Semaines!$K$2:$K$523&amp;Semaines!$L$2:$L$523,0)),IF($AE26=2015,INDEX(Semaines!$O$2:$O$523,MATCH(Tableau!BC26&amp;Tableau!BD26,Semaines!$K$2:$K$523&amp;Semaines!$L$2:$L$523,0)),IF($AE26=2016,INDEX(Semaines!$P$2:$P$523,MATCH(Tableau!BC26&amp;Tableau!BD26,Semaines!$K$2:$K$523&amp;Semaines!$L$2:$L$523,0)),IF($AE26=2017,INDEX(Semaines!$Q$2:$Q$523,MATCH(Tableau!BC26&amp;Tableau!BD26,Semaines!$K$2:$K$523&amp;Semaines!$L$2:$L$523,0)),IF($AE26=2018,INDEX(Semaines!$R$2:$R$523,MATCH(Tableau!BC26&amp;Tableau!BD26,Semaines!$K$2:$K$523&amp;Semaines!$L$2:$L$523,0)),IF($AE26=2019,INDEX(Semaines!$S$2:$S$523,MATCH(Tableau!BC26&amp;Tableau!BD26,Semaines!$K$2:$K$523&amp;Semaines!$L$2:$L$523,0)),IF($AE26=2020,INDEX(Semaines!$T$2:$T$523,MATCH(Tableau!BC26&amp;Tableau!BD26,Semaines!$K$2:$K$523&amp;Semaines!$L$2:$L$523,0)),IF($AE26=2021,INDEX(Semaines!$U$2:$U$523,MATCH(Tableau!BC26&amp;Tableau!BD26,Semaines!$K$2:$K$523&amp;Semaines!$L$2:$L$523,0)),IF($AE26=2022,INDEX(Semaines!$V$2:$V$523,MATCH(Tableau!BC26&amp;Tableau!BD26,Semaines!$K$2:$K$523&amp;Semaines!$L$2:$L$523,0)))))))))))))</f>
        <v/>
      </c>
      <c r="BD26" s="120" t="str">
        <f>IF(Tableau!$AE26="","",IF(Tableau!BD26="","",Tableau!$AE26))</f>
        <v/>
      </c>
      <c r="BE26" s="118" t="str">
        <f t="shared" si="235"/>
        <v/>
      </c>
      <c r="BF26" s="119" t="str">
        <f t="shared" si="127"/>
        <v/>
      </c>
      <c r="BG26" s="121" t="str">
        <f t="array" ref="BG26">IF(OR(Tableau!BG26="",Tableau!BH26=""),"",IF($AE26=2013,INDEX(Semaines!$M$2:$M$523,MATCH(Tableau!BG26&amp;Tableau!BH26,Semaines!$K$2:$K$523&amp;Semaines!$L$2:$L$523,0)),IF($AE26=2014,INDEX(Semaines!$N$2:$N$523,MATCH(Tableau!BG26&amp;Tableau!BH26,Semaines!$K$2:$K$523&amp;Semaines!$L$2:$L$523,0)),IF($AE26=2015,INDEX(Semaines!$O$2:$O$523,MATCH(Tableau!BG26&amp;Tableau!BH26,Semaines!$K$2:$K$523&amp;Semaines!$L$2:$L$523,0)),IF($AE26=2016,INDEX(Semaines!$P$2:$P$523,MATCH(Tableau!BG26&amp;Tableau!BH26,Semaines!$K$2:$K$523&amp;Semaines!$L$2:$L$523,0)),IF($AE26=2017,INDEX(Semaines!$Q$2:$Q$523,MATCH(Tableau!BG26&amp;Tableau!BH26,Semaines!$K$2:$K$523&amp;Semaines!$L$2:$L$523,0)),IF($AE26=2018,INDEX(Semaines!$R$2:$R$523,MATCH(Tableau!BG26&amp;Tableau!BH26,Semaines!$K$2:$K$523&amp;Semaines!$L$2:$L$523,0)),IF($AE26=2019,INDEX(Semaines!$S$2:$S$523,MATCH(Tableau!BG26&amp;Tableau!BH26,Semaines!$K$2:$K$523&amp;Semaines!$L$2:$L$523,0)),IF($AE26=2020,INDEX(Semaines!$T$2:$T$523,MATCH(Tableau!BG26&amp;Tableau!BH26,Semaines!$K$2:$K$523&amp;Semaines!$L$2:$L$523,0)),IF($AE26=2021,INDEX(Semaines!$U$2:$U$523,MATCH(Tableau!BG26&amp;Tableau!BH26,Semaines!$K$2:$K$523&amp;Semaines!$L$2:$L$523,0)),IF($AE26=2022,INDEX(Semaines!$V$2:$V$523,MATCH(Tableau!BG26&amp;Tableau!BH26,Semaines!$K$2:$K$523&amp;Semaines!$L$2:$L$523,0)))))))))))))</f>
        <v/>
      </c>
      <c r="BH26" s="120" t="str">
        <f>IF(Tableau!$AE26="","",IF(Tableau!BH26="","",Tableau!$AE26))</f>
        <v/>
      </c>
      <c r="BI26" s="130" t="str">
        <f>IF(Import!AM16=0,"",Import!AM16)</f>
        <v/>
      </c>
      <c r="BJ26" s="118" t="str">
        <f t="shared" si="236"/>
        <v/>
      </c>
      <c r="BK26" s="119" t="str">
        <f t="shared" si="237"/>
        <v/>
      </c>
      <c r="BL26" s="121" t="str">
        <f>IF(Tableau!BL26="","",Tableau!BL26)</f>
        <v/>
      </c>
      <c r="BM26" s="120" t="str">
        <f>IF(Tableau!BM26="","",Tableau!BM26)</f>
        <v/>
      </c>
      <c r="BN26" s="118" t="str">
        <f t="shared" si="238"/>
        <v/>
      </c>
      <c r="BO26" s="119" t="str">
        <f t="shared" si="131"/>
        <v/>
      </c>
      <c r="BP26" s="121" t="str">
        <f t="array" ref="BP26">IF(OR(Tableau!BP26="",Tableau!BQ26=""),"",IF($AE26=2013,INDEX(Semaines!$M$2:$M$523,MATCH(Tableau!BP26&amp;Tableau!BQ26,Semaines!$K$2:$K$523&amp;Semaines!$L$2:$L$523,0)),IF($AE26=2014,INDEX(Semaines!$N$2:$N$523,MATCH(Tableau!BP26&amp;Tableau!BQ26,Semaines!$K$2:$K$523&amp;Semaines!$L$2:$L$523,0)),IF($AE26=2015,INDEX(Semaines!$O$2:$O$523,MATCH(Tableau!BP26&amp;Tableau!BQ26,Semaines!$K$2:$K$523&amp;Semaines!$L$2:$L$523,0)),IF($AE26=2016,INDEX(Semaines!$P$2:$P$523,MATCH(Tableau!BP26&amp;Tableau!BQ26,Semaines!$K$2:$K$523&amp;Semaines!$L$2:$L$523,0)),IF($AE26=2017,INDEX(Semaines!$Q$2:$Q$523,MATCH(Tableau!BP26&amp;Tableau!BQ26,Semaines!$K$2:$K$523&amp;Semaines!$L$2:$L$523,0)),IF($AE26=2018,INDEX(Semaines!$R$2:$R$523,MATCH(Tableau!BP26&amp;Tableau!BQ26,Semaines!$K$2:$K$523&amp;Semaines!$L$2:$L$523,0)),IF($AE26=2019,INDEX(Semaines!$S$2:$S$523,MATCH(Tableau!BP26&amp;Tableau!BQ26,Semaines!$K$2:$K$523&amp;Semaines!$L$2:$L$523,0)),IF($AE26=2020,INDEX(Semaines!$T$2:$T$523,MATCH(Tableau!BP26&amp;Tableau!BQ26,Semaines!$K$2:$K$523&amp;Semaines!$L$2:$L$523,0)),IF($AE26=2021,INDEX(Semaines!$U$2:$U$523,MATCH(Tableau!BP26&amp;Tableau!BQ26,Semaines!$K$2:$K$523&amp;Semaines!$L$2:$L$523,0)),IF($AE26=2022,INDEX(Semaines!$V$2:$V$523,MATCH(Tableau!BP26&amp;Tableau!BQ26,Semaines!$K$2:$K$523&amp;Semaines!$L$2:$L$523,0)))))))))))))</f>
        <v/>
      </c>
      <c r="BQ26" s="120" t="str">
        <f>IF(Tableau!$AE26="","",IF(Tableau!BQ26="","",Tableau!$AE26))</f>
        <v/>
      </c>
      <c r="BS26" s="118" t="str">
        <f t="shared" si="190"/>
        <v/>
      </c>
      <c r="BT26" s="119" t="str">
        <f t="shared" si="95"/>
        <v/>
      </c>
      <c r="BU26" s="121" t="str">
        <f t="array" ref="BU26">IF(OR(Tableau!BU26="",Tableau!BV26=""),"",IF($AE26=2013,INDEX(Semaines!$M$2:$M$523,MATCH(Tableau!BU26&amp;Tableau!BV26,Semaines!$K$2:$K$523&amp;Semaines!$L$2:$L$523,0)),IF($AE26=2014,INDEX(Semaines!$N$2:$N$523,MATCH(Tableau!BU26&amp;Tableau!BV26,Semaines!$K$2:$K$523&amp;Semaines!$L$2:$L$523,0)),IF($AE26=2015,INDEX(Semaines!$O$2:$O$523,MATCH(Tableau!BU26&amp;Tableau!BV26,Semaines!$K$2:$K$523&amp;Semaines!$L$2:$L$523,0)),IF($AE26=2016,INDEX(Semaines!$P$2:$P$523,MATCH(Tableau!BU26&amp;Tableau!BV26,Semaines!$K$2:$K$523&amp;Semaines!$L$2:$L$523,0)),IF($AE26=2017,INDEX(Semaines!$Q$2:$Q$523,MATCH(Tableau!BU26&amp;Tableau!BV26,Semaines!$K$2:$K$523&amp;Semaines!$L$2:$L$523,0)),IF($AE26=2018,INDEX(Semaines!$R$2:$R$523,MATCH(Tableau!BU26&amp;Tableau!BV26,Semaines!$K$2:$K$523&amp;Semaines!$L$2:$L$523,0)),IF($AE26=2019,INDEX(Semaines!$S$2:$S$523,MATCH(Tableau!BU26&amp;Tableau!BV26,Semaines!$K$2:$K$523&amp;Semaines!$L$2:$L$523,0)),IF($AE26=2020,INDEX(Semaines!$T$2:$T$523,MATCH(Tableau!BU26&amp;Tableau!BV26,Semaines!$K$2:$K$523&amp;Semaines!$L$2:$L$523,0)),IF($AE26=2021,INDEX(Semaines!$U$2:$U$523,MATCH(Tableau!BU26&amp;Tableau!BV26,Semaines!$K$2:$K$523&amp;Semaines!$L$2:$L$523,0)),IF($AE26=2022,INDEX(Semaines!$V$2:$V$523,MATCH(Tableau!BU26&amp;Tableau!BV26,Semaines!$K$2:$K$523&amp;Semaines!$L$2:$L$523,0)))))))))))))</f>
        <v/>
      </c>
      <c r="BV26" s="120" t="str">
        <f>IF(Tableau!$AE26="","",IF(Tableau!BV26="","",Tableau!$AE26))</f>
        <v/>
      </c>
      <c r="BX26" s="118" t="str">
        <f t="shared" si="202"/>
        <v/>
      </c>
      <c r="BY26" s="119" t="str">
        <f t="shared" si="96"/>
        <v/>
      </c>
      <c r="BZ26" s="121" t="str">
        <f t="array" ref="BZ26">IF(OR(Tableau!BZ26="",Tableau!CA26=""),"",IF($AE26=2013,INDEX(Semaines!$M$2:$M$523,MATCH(Tableau!BZ26&amp;Tableau!CA26,Semaines!$K$2:$K$523&amp;Semaines!$L$2:$L$523,0)),IF($AE26=2014,INDEX(Semaines!$N$2:$N$523,MATCH(Tableau!BZ26&amp;Tableau!CA26,Semaines!$K$2:$K$523&amp;Semaines!$L$2:$L$523,0)),IF($AE26=2015,INDEX(Semaines!$O$2:$O$523,MATCH(Tableau!BZ26&amp;Tableau!CA26,Semaines!$K$2:$K$523&amp;Semaines!$L$2:$L$523,0)),IF($AE26=2016,INDEX(Semaines!$P$2:$P$523,MATCH(Tableau!BZ26&amp;Tableau!CA26,Semaines!$K$2:$K$523&amp;Semaines!$L$2:$L$523,0)),IF($AE26=2017,INDEX(Semaines!$Q$2:$Q$523,MATCH(Tableau!BZ26&amp;Tableau!CA26,Semaines!$K$2:$K$523&amp;Semaines!$L$2:$L$523,0)),IF($AE26=2018,INDEX(Semaines!$R$2:$R$523,MATCH(Tableau!BZ26&amp;Tableau!CA26,Semaines!$K$2:$K$523&amp;Semaines!$L$2:$L$523,0)),IF($AE26=2019,INDEX(Semaines!$S$2:$S$523,MATCH(Tableau!BZ26&amp;Tableau!CA26,Semaines!$K$2:$K$523&amp;Semaines!$L$2:$L$523,0)),IF($AE26=2020,INDEX(Semaines!$T$2:$T$523,MATCH(Tableau!BZ26&amp;Tableau!CA26,Semaines!$K$2:$K$523&amp;Semaines!$L$2:$L$523,0)),IF($AE26=2021,INDEX(Semaines!$U$2:$U$523,MATCH(Tableau!BZ26&amp;Tableau!CA26,Semaines!$K$2:$K$523&amp;Semaines!$L$2:$L$523,0)),IF($AE26=2022,INDEX(Semaines!$V$2:$V$523,MATCH(Tableau!BZ26&amp;Tableau!CA26,Semaines!$K$2:$K$523&amp;Semaines!$L$2:$L$523,0)))))))))))))</f>
        <v/>
      </c>
      <c r="CA26" s="120" t="str">
        <f>IF(Tableau!$AE26="","",IF(Tableau!CA26="","",Tableau!$AE26))</f>
        <v/>
      </c>
      <c r="CB26" s="130" t="str">
        <f>IF(Import!AQ16=0,"",Import!AQ16)</f>
        <v/>
      </c>
      <c r="CC26" s="118" t="str">
        <f t="shared" si="191"/>
        <v/>
      </c>
      <c r="CD26" s="119" t="str">
        <f t="shared" si="192"/>
        <v/>
      </c>
      <c r="CE26" s="121" t="str">
        <f>IF(Tableau!CE26="","",Tableau!CE26)</f>
        <v/>
      </c>
      <c r="CF26" s="120" t="str">
        <f>IF(Tableau!CF26="","",Tableau!CF26)</f>
        <v/>
      </c>
      <c r="CG26" s="118" t="str">
        <f t="shared" si="193"/>
        <v/>
      </c>
      <c r="CH26" s="119" t="str">
        <f t="shared" si="97"/>
        <v/>
      </c>
      <c r="CI26" s="121" t="str">
        <f t="array" ref="CI26">IF(OR(Tableau!CI26="",Tableau!CJ26=""),"",IF($AE26=2013,INDEX(Semaines!$M$2:$M$523,MATCH(Tableau!CI26&amp;Tableau!CJ26,Semaines!$K$2:$K$523&amp;Semaines!$L$2:$L$523,0)),IF($AE26=2014,INDEX(Semaines!$N$2:$N$523,MATCH(Tableau!CI26&amp;Tableau!CJ26,Semaines!$K$2:$K$523&amp;Semaines!$L$2:$L$523,0)),IF($AE26=2015,INDEX(Semaines!$O$2:$O$523,MATCH(Tableau!CI26&amp;Tableau!CJ26,Semaines!$K$2:$K$523&amp;Semaines!$L$2:$L$523,0)),IF($AE26=2016,INDEX(Semaines!$P$2:$P$523,MATCH(Tableau!CI26&amp;Tableau!CJ26,Semaines!$K$2:$K$523&amp;Semaines!$L$2:$L$523,0)),IF($AE26=2017,INDEX(Semaines!$Q$2:$Q$523,MATCH(Tableau!CI26&amp;Tableau!CJ26,Semaines!$K$2:$K$523&amp;Semaines!$L$2:$L$523,0)),IF($AE26=2018,INDEX(Semaines!$R$2:$R$523,MATCH(Tableau!CI26&amp;Tableau!CJ26,Semaines!$K$2:$K$523&amp;Semaines!$L$2:$L$523,0)),IF($AE26=2019,INDEX(Semaines!$S$2:$S$523,MATCH(Tableau!CI26&amp;Tableau!CJ26,Semaines!$K$2:$K$523&amp;Semaines!$L$2:$L$523,0)),IF($AE26=2020,INDEX(Semaines!$T$2:$T$523,MATCH(Tableau!CI26&amp;Tableau!CJ26,Semaines!$K$2:$K$523&amp;Semaines!$L$2:$L$523,0)),IF($AE26=2021,INDEX(Semaines!$U$2:$U$523,MATCH(Tableau!CI26&amp;Tableau!CJ26,Semaines!$K$2:$K$523&amp;Semaines!$L$2:$L$523,0)),IF($AE26=2022,INDEX(Semaines!$V$2:$V$523,MATCH(Tableau!CI26&amp;Tableau!CJ26,Semaines!$K$2:$K$523&amp;Semaines!$L$2:$L$523,0)))))))))))))</f>
        <v/>
      </c>
      <c r="CJ26" s="120" t="str">
        <f>IF(Tableau!$AE26="","",IF(Tableau!CJ26="","",Tableau!$AE26))</f>
        <v/>
      </c>
      <c r="CL26" s="118" t="str">
        <f t="shared" si="194"/>
        <v/>
      </c>
      <c r="CM26" s="119" t="str">
        <f t="shared" si="98"/>
        <v/>
      </c>
      <c r="CN26" s="121" t="str">
        <f t="array" ref="CN26">IF(OR(Tableau!CN26="",Tableau!CO26=""),"",IF($AE26=2013,INDEX(Semaines!$M$2:$M$523,MATCH(Tableau!CN26&amp;Tableau!CO26,Semaines!$K$2:$K$523&amp;Semaines!$L$2:$L$523,0)),IF($AE26=2014,INDEX(Semaines!$N$2:$N$523,MATCH(Tableau!CN26&amp;Tableau!CO26,Semaines!$K$2:$K$523&amp;Semaines!$L$2:$L$523,0)),IF($AE26=2015,INDEX(Semaines!$O$2:$O$523,MATCH(Tableau!CN26&amp;Tableau!CO26,Semaines!$K$2:$K$523&amp;Semaines!$L$2:$L$523,0)),IF($AE26=2016,INDEX(Semaines!$P$2:$P$523,MATCH(Tableau!CN26&amp;Tableau!CO26,Semaines!$K$2:$K$523&amp;Semaines!$L$2:$L$523,0)),IF($AE26=2017,INDEX(Semaines!$Q$2:$Q$523,MATCH(Tableau!CN26&amp;Tableau!CO26,Semaines!$K$2:$K$523&amp;Semaines!$L$2:$L$523,0)),IF($AE26=2018,INDEX(Semaines!$R$2:$R$523,MATCH(Tableau!CN26&amp;Tableau!CO26,Semaines!$K$2:$K$523&amp;Semaines!$L$2:$L$523,0)),IF($AE26=2019,INDEX(Semaines!$S$2:$S$523,MATCH(Tableau!CN26&amp;Tableau!CO26,Semaines!$K$2:$K$523&amp;Semaines!$L$2:$L$523,0)),IF($AE26=2020,INDEX(Semaines!$T$2:$T$523,MATCH(Tableau!CN26&amp;Tableau!CO26,Semaines!$K$2:$K$523&amp;Semaines!$L$2:$L$523,0)),IF($AE26=2021,INDEX(Semaines!$U$2:$U$523,MATCH(Tableau!CN26&amp;Tableau!CO26,Semaines!$K$2:$K$523&amp;Semaines!$L$2:$L$523,0)),IF($AE26=2022,INDEX(Semaines!$V$2:$V$523,MATCH(Tableau!CN26&amp;Tableau!CO26,Semaines!$K$2:$K$523&amp;Semaines!$L$2:$L$523,0)))))))))))))</f>
        <v/>
      </c>
      <c r="CO26" s="120" t="str">
        <f>IF(Tableau!$AE26="","",IF(Tableau!CO26="","",Tableau!$AE26))</f>
        <v/>
      </c>
      <c r="CP26" s="118" t="str">
        <f t="shared" si="203"/>
        <v/>
      </c>
      <c r="CQ26" s="119" t="str">
        <f t="shared" si="99"/>
        <v/>
      </c>
      <c r="CR26" s="121" t="str">
        <f t="array" ref="CR26">IF(OR(Tableau!CR26="",Tableau!CS26=""),"",IF($AE26=2013,INDEX(Semaines!$M$2:$M$523,MATCH(Tableau!CR26&amp;Tableau!CS26,Semaines!$K$2:$K$523&amp;Semaines!$L$2:$L$523,0)),IF($AE26=2014,INDEX(Semaines!$N$2:$N$523,MATCH(Tableau!CR26&amp;Tableau!CS26,Semaines!$K$2:$K$523&amp;Semaines!$L$2:$L$523,0)),IF($AE26=2015,INDEX(Semaines!$O$2:$O$523,MATCH(Tableau!CR26&amp;Tableau!CS26,Semaines!$K$2:$K$523&amp;Semaines!$L$2:$L$523,0)),IF($AE26=2016,INDEX(Semaines!$P$2:$P$523,MATCH(Tableau!CR26&amp;Tableau!CS26,Semaines!$K$2:$K$523&amp;Semaines!$L$2:$L$523,0)),IF($AE26=2017,INDEX(Semaines!$Q$2:$Q$523,MATCH(Tableau!CR26&amp;Tableau!CS26,Semaines!$K$2:$K$523&amp;Semaines!$L$2:$L$523,0)),IF($AE26=2018,INDEX(Semaines!$R$2:$R$523,MATCH(Tableau!CR26&amp;Tableau!CS26,Semaines!$K$2:$K$523&amp;Semaines!$L$2:$L$523,0)),IF($AE26=2019,INDEX(Semaines!$S$2:$S$523,MATCH(Tableau!CR26&amp;Tableau!CS26,Semaines!$K$2:$K$523&amp;Semaines!$L$2:$L$523,0)),IF($AE26=2020,INDEX(Semaines!$T$2:$T$523,MATCH(Tableau!CR26&amp;Tableau!CS26,Semaines!$K$2:$K$523&amp;Semaines!$L$2:$L$523,0)),IF($AE26=2021,INDEX(Semaines!$U$2:$U$523,MATCH(Tableau!CR26&amp;Tableau!CS26,Semaines!$K$2:$K$523&amp;Semaines!$L$2:$L$523,0)),IF($AE26=2022,INDEX(Semaines!$V$2:$V$523,MATCH(Tableau!CR26&amp;Tableau!CS26,Semaines!$K$2:$K$523&amp;Semaines!$L$2:$L$523,0)))))))))))))</f>
        <v/>
      </c>
      <c r="CS26" s="120" t="str">
        <f>IF(Tableau!$AE26="","",IF(Tableau!CS26="","",Tableau!$AE26))</f>
        <v/>
      </c>
      <c r="CU26" s="139" t="str">
        <f t="shared" si="195"/>
        <v/>
      </c>
      <c r="CV26" s="118" t="str">
        <f t="shared" si="204"/>
        <v/>
      </c>
      <c r="CW26" s="119" t="str">
        <f t="shared" si="25"/>
        <v/>
      </c>
      <c r="CX26" s="121"/>
      <c r="CY26" s="120" t="str">
        <f>IF(Tableau!$AE26="","",IF(Tableau!CX26="","",Tableau!$AE26))</f>
        <v/>
      </c>
      <c r="DA26" s="139" t="str">
        <f t="shared" si="196"/>
        <v/>
      </c>
      <c r="DB26" s="118" t="str">
        <f t="shared" si="205"/>
        <v/>
      </c>
      <c r="DC26" s="119" t="str">
        <f t="shared" si="28"/>
        <v/>
      </c>
      <c r="DD26" s="121"/>
      <c r="DE26" s="120"/>
      <c r="DF26" s="112"/>
      <c r="DG26" s="107"/>
      <c r="DI26" s="118" t="str">
        <f t="shared" si="197"/>
        <v/>
      </c>
      <c r="DJ26" s="119" t="str">
        <f t="shared" si="30"/>
        <v/>
      </c>
      <c r="DK26" s="121"/>
      <c r="DL26" s="120" t="str">
        <f>IF(Tableau!$AE26="","",IF(Tableau!DJ26="","",Tableau!$AE26))</f>
        <v/>
      </c>
      <c r="DN26" s="118" t="str">
        <f t="shared" si="198"/>
        <v/>
      </c>
      <c r="DO26" s="119" t="str">
        <f t="shared" si="32"/>
        <v/>
      </c>
      <c r="DP26" s="121" t="str">
        <f t="array" ref="DP26">IF(OR(Tableau!DN26="",Tableau!DO26=""),"",IF($AE26=2013,INDEX(Semaines!$M$2:$M$523,MATCH(Tableau!DN26&amp;Tableau!DO26,Semaines!$K$2:$K$523&amp;Semaines!$L$2:$L$523,0)),IF($AE26=2014,INDEX(Semaines!$N$2:$N$523,MATCH(Tableau!DN26&amp;Tableau!DO26,Semaines!$K$2:$K$523&amp;Semaines!$L$2:$L$523,0)),IF($AE26=2015,INDEX(Semaines!$O$2:$O$523,MATCH(Tableau!DN26&amp;Tableau!DO26,Semaines!$K$2:$K$523&amp;Semaines!$L$2:$L$523,0)),IF($AE26=2016,INDEX(Semaines!$P$2:$P$523,MATCH(Tableau!DN26&amp;Tableau!DO26,Semaines!$K$2:$K$523&amp;Semaines!$L$2:$L$523,0)),IF($AE26=2017,INDEX(Semaines!$Q$2:$Q$523,MATCH(Tableau!DN26&amp;Tableau!DO26,Semaines!$K$2:$K$523&amp;Semaines!$L$2:$L$523,0)),IF($AE26=2018,INDEX(Semaines!$R$2:$R$523,MATCH(Tableau!DN26&amp;Tableau!DO26,Semaines!$K$2:$K$523&amp;Semaines!$L$2:$L$523,0)),IF($AE26=2019,INDEX(Semaines!$S$2:$S$523,MATCH(Tableau!DN26&amp;Tableau!DO26,Semaines!$K$2:$K$523&amp;Semaines!$L$2:$L$523,0)),IF($AE26=2020,INDEX(Semaines!$T$2:$T$523,MATCH(Tableau!DN26&amp;Tableau!DO26,Semaines!$K$2:$K$523&amp;Semaines!$L$2:$L$523,0)),IF($AE26=2021,INDEX(Semaines!$U$2:$U$523,MATCH(Tableau!DN26&amp;Tableau!DO26,Semaines!$K$2:$K$523&amp;Semaines!$L$2:$L$523,0)),IF($AE26=2022,INDEX(Semaines!$V$2:$V$523,MATCH(Tableau!DN26&amp;Tableau!DO26,Semaines!$K$2:$K$523&amp;Semaines!$L$2:$L$523,0)))))))))))))</f>
        <v/>
      </c>
      <c r="DQ26" s="120" t="str">
        <f>IF(Tableau!$AE26="","",IF(Tableau!DO26="","",Tableau!$AE26))</f>
        <v/>
      </c>
      <c r="DR26" s="99"/>
      <c r="DS26" s="107"/>
      <c r="DT26" s="137"/>
      <c r="DU26" s="118" t="str">
        <f t="shared" si="199"/>
        <v/>
      </c>
      <c r="DV26" s="119" t="str">
        <f t="shared" si="100"/>
        <v/>
      </c>
      <c r="DW26" s="121" t="str">
        <f t="array" ref="DW26">IF(OR(Tableau!DU26="",Tableau!DV26=""),"",IF($AE26=2013,INDEX(Semaines!$M$2:$M$523,MATCH(Tableau!DU26&amp;Tableau!DV26,Semaines!$K$2:$K$523&amp;Semaines!$L$2:$L$523,0)),IF($AE26=2014,INDEX(Semaines!$N$2:$N$523,MATCH(Tableau!DU26&amp;Tableau!DV26,Semaines!$K$2:$K$523&amp;Semaines!$L$2:$L$523,0)),IF($AE26=2015,INDEX(Semaines!$O$2:$O$523,MATCH(Tableau!DU26&amp;Tableau!DV26,Semaines!$K$2:$K$523&amp;Semaines!$L$2:$L$523,0)),IF($AE26=2016,INDEX(Semaines!$P$2:$P$523,MATCH(Tableau!DU26&amp;Tableau!DV26,Semaines!$K$2:$K$523&amp;Semaines!$L$2:$L$523,0)),IF($AE26=2017,INDEX(Semaines!$Q$2:$Q$523,MATCH(Tableau!DU26&amp;Tableau!DV26,Semaines!$K$2:$K$523&amp;Semaines!$L$2:$L$523,0)),IF($AE26=2018,INDEX(Semaines!$R$2:$R$523,MATCH(Tableau!DU26&amp;Tableau!DV26,Semaines!$K$2:$K$523&amp;Semaines!$L$2:$L$523,0)),IF($AE26=2019,INDEX(Semaines!$S$2:$S$523,MATCH(Tableau!DU26&amp;Tableau!DV26,Semaines!$K$2:$K$523&amp;Semaines!$L$2:$L$523,0)),IF($AE26=2020,INDEX(Semaines!$T$2:$T$523,MATCH(Tableau!DU26&amp;Tableau!DV26,Semaines!$K$2:$K$523&amp;Semaines!$L$2:$L$523,0)),IF($AE26=2021,INDEX(Semaines!$U$2:$U$523,MATCH(Tableau!DU26&amp;Tableau!DV26,Semaines!$K$2:$K$523&amp;Semaines!$L$2:$L$523,0)),IF($AE26=2022,INDEX(Semaines!$V$2:$V$523,MATCH(Tableau!DU26&amp;Tableau!DV26,Semaines!$K$2:$K$523&amp;Semaines!$L$2:$L$523,0)))))))))))))</f>
        <v/>
      </c>
      <c r="DX26" s="120" t="str">
        <f>IF(Tableau!$AE26="","",IF(Tableau!DV26="","",Tableau!$AE26))</f>
        <v/>
      </c>
      <c r="DY26" s="118" t="str">
        <f t="shared" si="206"/>
        <v/>
      </c>
      <c r="DZ26" s="119" t="str">
        <f t="shared" si="101"/>
        <v/>
      </c>
      <c r="EA26" s="121" t="str">
        <f t="array" ref="EA26">IF(OR(Tableau!DY26="",Tableau!DZ26=""),"",IF($AE26=2013,INDEX(Semaines!$M$2:$M$523,MATCH(Tableau!DY26&amp;Tableau!DZ26,Semaines!$K$2:$K$523&amp;Semaines!$L$2:$L$523,0)),IF($AE26=2014,INDEX(Semaines!$N$2:$N$523,MATCH(Tableau!DY26&amp;Tableau!DZ26,Semaines!$K$2:$K$523&amp;Semaines!$L$2:$L$523,0)),IF($AE26=2015,INDEX(Semaines!$O$2:$O$523,MATCH(Tableau!DY26&amp;Tableau!DZ26,Semaines!$K$2:$K$523&amp;Semaines!$L$2:$L$523,0)),IF($AE26=2016,INDEX(Semaines!$P$2:$P$523,MATCH(Tableau!DY26&amp;Tableau!DZ26,Semaines!$K$2:$K$523&amp;Semaines!$L$2:$L$523,0)),IF($AE26=2017,INDEX(Semaines!$Q$2:$Q$523,MATCH(Tableau!DY26&amp;Tableau!DZ26,Semaines!$K$2:$K$523&amp;Semaines!$L$2:$L$523,0)),IF($AE26=2018,INDEX(Semaines!$R$2:$R$523,MATCH(Tableau!DY26&amp;Tableau!DZ26,Semaines!$K$2:$K$523&amp;Semaines!$L$2:$L$523,0)),IF($AE26=2019,INDEX(Semaines!$S$2:$S$523,MATCH(Tableau!DY26&amp;Tableau!DZ26,Semaines!$K$2:$K$523&amp;Semaines!$L$2:$L$523,0)),IF($AE26=2020,INDEX(Semaines!$T$2:$T$523,MATCH(Tableau!DY26&amp;Tableau!DZ26,Semaines!$K$2:$K$523&amp;Semaines!$L$2:$L$523,0)),IF($AE26=2021,INDEX(Semaines!$U$2:$U$523,MATCH(Tableau!DY26&amp;Tableau!DZ26,Semaines!$K$2:$K$523&amp;Semaines!$L$2:$L$523,0)),IF($AE26=2022,INDEX(Semaines!$V$2:$V$523,MATCH(Tableau!DY26&amp;Tableau!DZ26,Semaines!$K$2:$K$523&amp;Semaines!$L$2:$L$523,0)))))))))))))</f>
        <v/>
      </c>
      <c r="EB26" s="120" t="str">
        <f>IF(Tableau!$AE26="","",IF(Tableau!DZ26="","",Tableau!$AE26))</f>
        <v/>
      </c>
      <c r="EC26" s="118" t="str">
        <f t="shared" si="207"/>
        <v/>
      </c>
      <c r="ED26" s="119" t="str">
        <f t="shared" si="102"/>
        <v/>
      </c>
      <c r="EE26" s="121" t="str">
        <f t="array" ref="EE26">IF(OR(Tableau!EC26="",Tableau!ED26=""),"",IF($AE26=2013,INDEX(Semaines!$M$2:$M$523,MATCH(Tableau!EC26&amp;Tableau!ED26,Semaines!$K$2:$K$523&amp;Semaines!$L$2:$L$523,0)),IF($AE26=2014,INDEX(Semaines!$N$2:$N$523,MATCH(Tableau!EC26&amp;Tableau!ED26,Semaines!$K$2:$K$523&amp;Semaines!$L$2:$L$523,0)),IF($AE26=2015,INDEX(Semaines!$O$2:$O$523,MATCH(Tableau!EC26&amp;Tableau!ED26,Semaines!$K$2:$K$523&amp;Semaines!$L$2:$L$523,0)),IF($AE26=2016,INDEX(Semaines!$P$2:$P$523,MATCH(Tableau!EC26&amp;Tableau!ED26,Semaines!$K$2:$K$523&amp;Semaines!$L$2:$L$523,0)),IF($AE26=2017,INDEX(Semaines!$Q$2:$Q$523,MATCH(Tableau!EC26&amp;Tableau!ED26,Semaines!$K$2:$K$523&amp;Semaines!$L$2:$L$523,0)),IF($AE26=2018,INDEX(Semaines!$R$2:$R$523,MATCH(Tableau!EC26&amp;Tableau!ED26,Semaines!$K$2:$K$523&amp;Semaines!$L$2:$L$523,0)),IF($AE26=2019,INDEX(Semaines!$S$2:$S$523,MATCH(Tableau!EC26&amp;Tableau!ED26,Semaines!$K$2:$K$523&amp;Semaines!$L$2:$L$523,0)),IF($AE26=2020,INDEX(Semaines!$T$2:$T$523,MATCH(Tableau!EC26&amp;Tableau!ED26,Semaines!$K$2:$K$523&amp;Semaines!$L$2:$L$523,0)),IF($AE26=2021,INDEX(Semaines!$U$2:$U$523,MATCH(Tableau!EC26&amp;Tableau!ED26,Semaines!$K$2:$K$523&amp;Semaines!$L$2:$L$523,0)),IF($AE26=2022,INDEX(Semaines!$V$2:$V$523,MATCH(Tableau!EC26&amp;Tableau!ED26,Semaines!$K$2:$K$523&amp;Semaines!$L$2:$L$523,0)))))))))))))</f>
        <v/>
      </c>
      <c r="EF26" s="120" t="str">
        <f>IF(Tableau!$AE26="","",IF(Tableau!ED26="","",Tableau!$AE26))</f>
        <v/>
      </c>
      <c r="EG26" s="118" t="str">
        <f t="shared" si="208"/>
        <v/>
      </c>
      <c r="EH26" s="119" t="str">
        <f t="shared" si="103"/>
        <v/>
      </c>
      <c r="EI26" s="121" t="str">
        <f t="array" ref="EI26">IF(OR(Tableau!EG26="",Tableau!EH26=""),"",IF($AE26=2013,INDEX(Semaines!$M$2:$M$523,MATCH(Tableau!EG26&amp;Tableau!EH26,Semaines!$K$2:$K$523&amp;Semaines!$L$2:$L$523,0)),IF($AE26=2014,INDEX(Semaines!$N$2:$N$523,MATCH(Tableau!EG26&amp;Tableau!EH26,Semaines!$K$2:$K$523&amp;Semaines!$L$2:$L$523,0)),IF($AE26=2015,INDEX(Semaines!$O$2:$O$523,MATCH(Tableau!EG26&amp;Tableau!EH26,Semaines!$K$2:$K$523&amp;Semaines!$L$2:$L$523,0)),IF($AE26=2016,INDEX(Semaines!$P$2:$P$523,MATCH(Tableau!EG26&amp;Tableau!EH26,Semaines!$K$2:$K$523&amp;Semaines!$L$2:$L$523,0)),IF($AE26=2017,INDEX(Semaines!$Q$2:$Q$523,MATCH(Tableau!EG26&amp;Tableau!EH26,Semaines!$K$2:$K$523&amp;Semaines!$L$2:$L$523,0)),IF($AE26=2018,INDEX(Semaines!$R$2:$R$523,MATCH(Tableau!EG26&amp;Tableau!EH26,Semaines!$K$2:$K$523&amp;Semaines!$L$2:$L$523,0)),IF($AE26=2019,INDEX(Semaines!$S$2:$S$523,MATCH(Tableau!EG26&amp;Tableau!EH26,Semaines!$K$2:$K$523&amp;Semaines!$L$2:$L$523,0)),IF($AE26=2020,INDEX(Semaines!$T$2:$T$523,MATCH(Tableau!EG26&amp;Tableau!EH26,Semaines!$K$2:$K$523&amp;Semaines!$L$2:$L$523,0)),IF($AE26=2021,INDEX(Semaines!$U$2:$U$523,MATCH(Tableau!EG26&amp;Tableau!EH26,Semaines!$K$2:$K$523&amp;Semaines!$L$2:$L$523,0)),IF($AE26=2022,INDEX(Semaines!$V$2:$V$523,MATCH(Tableau!EG26&amp;Tableau!EH26,Semaines!$K$2:$K$523&amp;Semaines!$L$2:$L$523,0)))))))))))))</f>
        <v/>
      </c>
      <c r="EJ26" s="120" t="str">
        <f>IF(Tableau!$AE26="","",IF(Tableau!EH26="","",Tableau!$AE26))</f>
        <v/>
      </c>
      <c r="EK26" s="130" t="str">
        <f>IF(Import!AU16=0,"",Import!AU16)</f>
        <v/>
      </c>
      <c r="EL26" s="118" t="str">
        <f t="shared" si="200"/>
        <v/>
      </c>
      <c r="EM26" s="119" t="str">
        <f t="shared" si="201"/>
        <v/>
      </c>
      <c r="EN26" s="121" t="str">
        <f>IF(Tableau!EL26="","",Tableau!EL26)</f>
        <v/>
      </c>
      <c r="EO26" s="120" t="str">
        <f>IF(Tableau!EM26="","",Tableau!EM26)</f>
        <v/>
      </c>
      <c r="EP26" s="112"/>
      <c r="EQ26" s="107"/>
      <c r="ES26" s="118" t="str">
        <f t="shared" si="209"/>
        <v/>
      </c>
      <c r="ET26" s="119" t="str">
        <f t="shared" si="104"/>
        <v/>
      </c>
      <c r="EU26" s="121" t="str">
        <f t="array" ref="EU26">IF(OR(Tableau!ES26="",Tableau!ET26=""),"",IF($AE26=2013,INDEX(Semaines!$M$2:$M$523,MATCH(Tableau!ES26&amp;Tableau!ET26,Semaines!$K$2:$K$523&amp;Semaines!$L$2:$L$523,0)),IF($AE26=2014,INDEX(Semaines!$N$2:$N$523,MATCH(Tableau!ES26&amp;Tableau!ET26,Semaines!$K$2:$K$523&amp;Semaines!$L$2:$L$523,0)),IF($AE26=2015,INDEX(Semaines!$O$2:$O$523,MATCH(Tableau!ES26&amp;Tableau!ET26,Semaines!$K$2:$K$523&amp;Semaines!$L$2:$L$523,0)),IF($AE26=2016,INDEX(Semaines!$P$2:$P$523,MATCH(Tableau!ES26&amp;Tableau!ET26,Semaines!$K$2:$K$523&amp;Semaines!$L$2:$L$523,0)),IF($AE26=2017,INDEX(Semaines!$Q$2:$Q$523,MATCH(Tableau!ES26&amp;Tableau!ET26,Semaines!$K$2:$K$523&amp;Semaines!$L$2:$L$523,0)),IF($AE26=2018,INDEX(Semaines!$R$2:$R$523,MATCH(Tableau!ES26&amp;Tableau!ET26,Semaines!$K$2:$K$523&amp;Semaines!$L$2:$L$523,0)),IF($AE26=2019,INDEX(Semaines!$S$2:$S$523,MATCH(Tableau!ES26&amp;Tableau!ET26,Semaines!$K$2:$K$523&amp;Semaines!$L$2:$L$523,0)),IF($AE26=2020,INDEX(Semaines!$T$2:$T$523,MATCH(Tableau!ES26&amp;Tableau!ET26,Semaines!$K$2:$K$523&amp;Semaines!$L$2:$L$523,0)),IF($AE26=2021,INDEX(Semaines!$U$2:$U$523,MATCH(Tableau!ES26&amp;Tableau!ET26,Semaines!$K$2:$K$523&amp;Semaines!$L$2:$L$523,0)),IF($AE26=2022,INDEX(Semaines!$V$2:$V$523,MATCH(Tableau!ES26&amp;Tableau!ET26,Semaines!$K$2:$K$523&amp;Semaines!$L$2:$L$523,0)))))))))))))</f>
        <v/>
      </c>
      <c r="EV26" s="120" t="str">
        <f>IF(Tableau!$AE26="","",IF(Tableau!ET26="","",Tableau!$AE26))</f>
        <v/>
      </c>
      <c r="EW26" s="118" t="str">
        <f t="shared" si="210"/>
        <v/>
      </c>
      <c r="EX26" s="119" t="str">
        <f t="shared" si="105"/>
        <v/>
      </c>
      <c r="EY26" s="121" t="str">
        <f t="array" ref="EY26">IF(OR(Tableau!EW26="",Tableau!EX26=""),"",IF($AE26=2013,INDEX(Semaines!$M$2:$M$523,MATCH(Tableau!EW26&amp;Tableau!EX26,Semaines!$K$2:$K$523&amp;Semaines!$L$2:$L$523,0)),IF($AE26=2014,INDEX(Semaines!$N$2:$N$523,MATCH(Tableau!EW26&amp;Tableau!EX26,Semaines!$K$2:$K$523&amp;Semaines!$L$2:$L$523,0)),IF($AE26=2015,INDEX(Semaines!$O$2:$O$523,MATCH(Tableau!EW26&amp;Tableau!EX26,Semaines!$K$2:$K$523&amp;Semaines!$L$2:$L$523,0)),IF($AE26=2016,INDEX(Semaines!$P$2:$P$523,MATCH(Tableau!EW26&amp;Tableau!EX26,Semaines!$K$2:$K$523&amp;Semaines!$L$2:$L$523,0)),IF($AE26=2017,INDEX(Semaines!$Q$2:$Q$523,MATCH(Tableau!EW26&amp;Tableau!EX26,Semaines!$K$2:$K$523&amp;Semaines!$L$2:$L$523,0)),IF($AE26=2018,INDEX(Semaines!$R$2:$R$523,MATCH(Tableau!EW26&amp;Tableau!EX26,Semaines!$K$2:$K$523&amp;Semaines!$L$2:$L$523,0)),IF($AE26=2019,INDEX(Semaines!$S$2:$S$523,MATCH(Tableau!EW26&amp;Tableau!EX26,Semaines!$K$2:$K$523&amp;Semaines!$L$2:$L$523,0)),IF($AE26=2020,INDEX(Semaines!$T$2:$T$523,MATCH(Tableau!EW26&amp;Tableau!EX26,Semaines!$K$2:$K$523&amp;Semaines!$L$2:$L$523,0)),IF($AE26=2021,INDEX(Semaines!$U$2:$U$523,MATCH(Tableau!EW26&amp;Tableau!EX26,Semaines!$K$2:$K$523&amp;Semaines!$L$2:$L$523,0)),IF($AE26=2022,INDEX(Semaines!$V$2:$V$523,MATCH(Tableau!EW26&amp;Tableau!EX26,Semaines!$K$2:$K$523&amp;Semaines!$L$2:$L$523,0)))))))))))))</f>
        <v/>
      </c>
      <c r="EZ26" s="120" t="str">
        <f>IF(Tableau!$AE26="","",IF(Tableau!EX26="","",Tableau!$AE26))</f>
        <v/>
      </c>
      <c r="FB26" s="118" t="str">
        <f t="shared" si="211"/>
        <v/>
      </c>
      <c r="FC26" s="119" t="str">
        <f t="shared" si="106"/>
        <v/>
      </c>
      <c r="FD26" s="121" t="str">
        <f t="array" ref="FD26">IF(OR(Tableau!FB26="",Tableau!FC26=""),"",IF($AE26=2013,INDEX(Semaines!$M$2:$M$523,MATCH(Tableau!FB26&amp;Tableau!FC26,Semaines!$K$2:$K$523&amp;Semaines!$L$2:$L$523,0)),IF($AE26=2014,INDEX(Semaines!$N$2:$N$523,MATCH(Tableau!FB26&amp;Tableau!FC26,Semaines!$K$2:$K$523&amp;Semaines!$L$2:$L$523,0)),IF($AE26=2015,INDEX(Semaines!$O$2:$O$523,MATCH(Tableau!FB26&amp;Tableau!FC26,Semaines!$K$2:$K$523&amp;Semaines!$L$2:$L$523,0)),IF($AE26=2016,INDEX(Semaines!$P$2:$P$523,MATCH(Tableau!FB26&amp;Tableau!FC26,Semaines!$K$2:$K$523&amp;Semaines!$L$2:$L$523,0)),IF($AE26=2017,INDEX(Semaines!$Q$2:$Q$523,MATCH(Tableau!FB26&amp;Tableau!FC26,Semaines!$K$2:$K$523&amp;Semaines!$L$2:$L$523,0)),IF($AE26=2018,INDEX(Semaines!$R$2:$R$523,MATCH(Tableau!FB26&amp;Tableau!FC26,Semaines!$K$2:$K$523&amp;Semaines!$L$2:$L$523,0)),IF($AE26=2019,INDEX(Semaines!$S$2:$S$523,MATCH(Tableau!FB26&amp;Tableau!FC26,Semaines!$K$2:$K$523&amp;Semaines!$L$2:$L$523,0)),IF($AE26=2020,INDEX(Semaines!$T$2:$T$523,MATCH(Tableau!FB26&amp;Tableau!FC26,Semaines!$K$2:$K$523&amp;Semaines!$L$2:$L$523,0)),IF($AE26=2021,INDEX(Semaines!$U$2:$U$523,MATCH(Tableau!FB26&amp;Tableau!FC26,Semaines!$K$2:$K$523&amp;Semaines!$L$2:$L$523,0)),IF($AE26=2022,INDEX(Semaines!$V$2:$V$523,MATCH(Tableau!FB26&amp;Tableau!FC26,Semaines!$K$2:$K$523&amp;Semaines!$L$2:$L$523,0)))))))))))))</f>
        <v/>
      </c>
      <c r="FE26" s="120" t="str">
        <f>IF(Tableau!$AE26="","",IF(Tableau!FC26="","",Tableau!$AE26))</f>
        <v/>
      </c>
      <c r="FF26" s="112"/>
      <c r="FG26" s="107"/>
      <c r="FH26" s="118" t="str">
        <f t="shared" si="212"/>
        <v/>
      </c>
      <c r="FI26" s="119" t="str">
        <f t="shared" si="107"/>
        <v/>
      </c>
      <c r="FJ26" s="121" t="str">
        <f t="array" ref="FJ26">IF(OR(Tableau!FH26="",Tableau!FI26=""),"",IF($AE26=2013,INDEX(Semaines!$M$2:$M$523,MATCH(Tableau!FH26&amp;Tableau!FI26,Semaines!$K$2:$K$523&amp;Semaines!$L$2:$L$523,0)),IF($AE26=2014,INDEX(Semaines!$N$2:$N$523,MATCH(Tableau!FH26&amp;Tableau!FI26,Semaines!$K$2:$K$523&amp;Semaines!$L$2:$L$523,0)),IF($AE26=2015,INDEX(Semaines!$O$2:$O$523,MATCH(Tableau!FH26&amp;Tableau!FI26,Semaines!$K$2:$K$523&amp;Semaines!$L$2:$L$523,0)),IF($AE26=2016,INDEX(Semaines!$P$2:$P$523,MATCH(Tableau!FH26&amp;Tableau!FI26,Semaines!$K$2:$K$523&amp;Semaines!$L$2:$L$523,0)),IF($AE26=2017,INDEX(Semaines!$Q$2:$Q$523,MATCH(Tableau!FH26&amp;Tableau!FI26,Semaines!$K$2:$K$523&amp;Semaines!$L$2:$L$523,0)),IF($AE26=2018,INDEX(Semaines!$R$2:$R$523,MATCH(Tableau!FH26&amp;Tableau!FI26,Semaines!$K$2:$K$523&amp;Semaines!$L$2:$L$523,0)),IF($AE26=2019,INDEX(Semaines!$S$2:$S$523,MATCH(Tableau!FH26&amp;Tableau!FI26,Semaines!$K$2:$K$523&amp;Semaines!$L$2:$L$523,0)),IF($AE26=2020,INDEX(Semaines!$T$2:$T$523,MATCH(Tableau!FH26&amp;Tableau!FI26,Semaines!$K$2:$K$523&amp;Semaines!$L$2:$L$523,0)),IF($AE26=2021,INDEX(Semaines!$U$2:$U$523,MATCH(Tableau!FH26&amp;Tableau!FI26,Semaines!$K$2:$K$523&amp;Semaines!$L$2:$L$523,0)),IF($AE26=2022,INDEX(Semaines!$V$2:$V$523,MATCH(Tableau!FH26&amp;Tableau!FI26,Semaines!$K$2:$K$523&amp;Semaines!$L$2:$L$523,0)))))))))))))</f>
        <v/>
      </c>
      <c r="FK26" s="120" t="str">
        <f>IF(Tableau!$AE26="","",IF(Tableau!FI26="","",Tableau!$AE26))</f>
        <v/>
      </c>
      <c r="FM26" s="118" t="str">
        <f t="shared" si="213"/>
        <v/>
      </c>
      <c r="FN26" s="119" t="str">
        <f t="shared" si="108"/>
        <v/>
      </c>
      <c r="FO26" s="121" t="str">
        <f t="array" ref="FO26">IF(OR(Tableau!FM26="",Tableau!FN26=""),"",IF($AE26=2013,INDEX(Semaines!$M$2:$M$523,MATCH(Tableau!FM26&amp;Tableau!FN26,Semaines!$K$2:$K$523&amp;Semaines!$L$2:$L$523,0)),IF($AE26=2014,INDEX(Semaines!$N$2:$N$523,MATCH(Tableau!FM26&amp;Tableau!FN26,Semaines!$K$2:$K$523&amp;Semaines!$L$2:$L$523,0)),IF($AE26=2015,INDEX(Semaines!$O$2:$O$523,MATCH(Tableau!FM26&amp;Tableau!FN26,Semaines!$K$2:$K$523&amp;Semaines!$L$2:$L$523,0)),IF($AE26=2016,INDEX(Semaines!$P$2:$P$523,MATCH(Tableau!FM26&amp;Tableau!FN26,Semaines!$K$2:$K$523&amp;Semaines!$L$2:$L$523,0)),IF($AE26=2017,INDEX(Semaines!$Q$2:$Q$523,MATCH(Tableau!FM26&amp;Tableau!FN26,Semaines!$K$2:$K$523&amp;Semaines!$L$2:$L$523,0)),IF($AE26=2018,INDEX(Semaines!$R$2:$R$523,MATCH(Tableau!FM26&amp;Tableau!FN26,Semaines!$K$2:$K$523&amp;Semaines!$L$2:$L$523,0)),IF($AE26=2019,INDEX(Semaines!$S$2:$S$523,MATCH(Tableau!FM26&amp;Tableau!FN26,Semaines!$K$2:$K$523&amp;Semaines!$L$2:$L$523,0)),IF($AE26=2020,INDEX(Semaines!$T$2:$T$523,MATCH(Tableau!FM26&amp;Tableau!FN26,Semaines!$K$2:$K$523&amp;Semaines!$L$2:$L$523,0)),IF($AE26=2021,INDEX(Semaines!$U$2:$U$523,MATCH(Tableau!FM26&amp;Tableau!FN26,Semaines!$K$2:$K$523&amp;Semaines!$L$2:$L$523,0)),IF($AE26=2022,INDEX(Semaines!$V$2:$V$523,MATCH(Tableau!FM26&amp;Tableau!FN26,Semaines!$K$2:$K$523&amp;Semaines!$L$2:$L$523,0)))))))))))))</f>
        <v/>
      </c>
      <c r="FP26" s="120" t="str">
        <f>IF(Tableau!$AE26="","",IF(Tableau!FN26="","",Tableau!$AE26))</f>
        <v/>
      </c>
      <c r="FQ26" s="118" t="str">
        <f t="shared" si="214"/>
        <v/>
      </c>
      <c r="FR26" s="119" t="str">
        <f t="shared" si="109"/>
        <v/>
      </c>
      <c r="FS26" s="121" t="str">
        <f t="array" ref="FS26">IF(OR(Tableau!FQ26="",Tableau!FR26=""),"",IF($AE26=2013,INDEX(Semaines!$M$2:$M$523,MATCH(Tableau!FQ26&amp;Tableau!FR26,Semaines!$K$2:$K$523&amp;Semaines!$L$2:$L$523,0)),IF($AE26=2014,INDEX(Semaines!$N$2:$N$523,MATCH(Tableau!FQ26&amp;Tableau!FR26,Semaines!$K$2:$K$523&amp;Semaines!$L$2:$L$523,0)),IF($AE26=2015,INDEX(Semaines!$O$2:$O$523,MATCH(Tableau!FQ26&amp;Tableau!FR26,Semaines!$K$2:$K$523&amp;Semaines!$L$2:$L$523,0)),IF($AE26=2016,INDEX(Semaines!$P$2:$P$523,MATCH(Tableau!FQ26&amp;Tableau!FR26,Semaines!$K$2:$K$523&amp;Semaines!$L$2:$L$523,0)),IF($AE26=2017,INDEX(Semaines!$Q$2:$Q$523,MATCH(Tableau!FQ26&amp;Tableau!FR26,Semaines!$K$2:$K$523&amp;Semaines!$L$2:$L$523,0)),IF($AE26=2018,INDEX(Semaines!$R$2:$R$523,MATCH(Tableau!FQ26&amp;Tableau!FR26,Semaines!$K$2:$K$523&amp;Semaines!$L$2:$L$523,0)),IF($AE26=2019,INDEX(Semaines!$S$2:$S$523,MATCH(Tableau!FQ26&amp;Tableau!FR26,Semaines!$K$2:$K$523&amp;Semaines!$L$2:$L$523,0)),IF($AE26=2020,INDEX(Semaines!$T$2:$T$523,MATCH(Tableau!FQ26&amp;Tableau!FR26,Semaines!$K$2:$K$523&amp;Semaines!$L$2:$L$523,0)),IF($AE26=2021,INDEX(Semaines!$U$2:$U$523,MATCH(Tableau!FQ26&amp;Tableau!FR26,Semaines!$K$2:$K$523&amp;Semaines!$L$2:$L$523,0)),IF($AE26=2022,INDEX(Semaines!$V$2:$V$523,MATCH(Tableau!FQ26&amp;Tableau!FR26,Semaines!$K$2:$K$523&amp;Semaines!$L$2:$L$523,0)))))))))))))</f>
        <v/>
      </c>
      <c r="FT26" s="120" t="str">
        <f>IF(Tableau!$AE26="","",IF(Tableau!FR26="","",Tableau!$AE26))</f>
        <v/>
      </c>
      <c r="FU26" s="121" t="str">
        <f t="array" ref="FU26">IF(OR(Tableau!FS26="",Tableau!FT26=""),"",IF($AE26=2013,INDEX(Semaines!$M$2:$M$523,MATCH(Tableau!FS26&amp;Tableau!FT26,Semaines!$K$2:$K$523&amp;Semaines!$L$2:$L$523,0)),IF($AE26=2014,INDEX(Semaines!$N$2:$N$523,MATCH(Tableau!FS26&amp;Tableau!FT26,Semaines!$K$2:$K$523&amp;Semaines!$L$2:$L$523,0)),IF($AE26=2015,INDEX(Semaines!$O$2:$O$523,MATCH(Tableau!FS26&amp;Tableau!FT26,Semaines!$K$2:$K$523&amp;Semaines!$L$2:$L$523,0)),IF($AE26=2016,INDEX(Semaines!$P$2:$P$523,MATCH(Tableau!FS26&amp;Tableau!FT26,Semaines!$K$2:$K$523&amp;Semaines!$L$2:$L$523,0)),IF($AE26=2017,INDEX(Semaines!$Q$2:$Q$523,MATCH(Tableau!FS26&amp;Tableau!FT26,Semaines!$K$2:$K$523&amp;Semaines!$L$2:$L$523,0)),IF($AE26=2018,INDEX(Semaines!$R$2:$R$523,MATCH(Tableau!FS26&amp;Tableau!FT26,Semaines!$K$2:$K$523&amp;Semaines!$L$2:$L$523,0)),IF($AE26=2019,INDEX(Semaines!$S$2:$S$523,MATCH(Tableau!FS26&amp;Tableau!FT26,Semaines!$K$2:$K$523&amp;Semaines!$L$2:$L$523,0)),IF($AE26=2020,INDEX(Semaines!$T$2:$T$523,MATCH(Tableau!FS26&amp;Tableau!FT26,Semaines!$K$2:$K$523&amp;Semaines!$L$2:$L$523,0)),IF($AE26=2021,INDEX(Semaines!$U$2:$U$523,MATCH(Tableau!FS26&amp;Tableau!FT26,Semaines!$K$2:$K$523&amp;Semaines!$L$2:$L$523,0)),IF($AE26=2022,INDEX(Semaines!$V$2:$V$523,MATCH(Tableau!FS26&amp;Tableau!FT26,Semaines!$K$2:$K$523&amp;Semaines!$L$2:$L$523,0)))))))))))))</f>
        <v/>
      </c>
      <c r="FV26" s="120" t="str">
        <f>IF(Tableau!$AE26="","",IF(Tableau!FT26="","",Tableau!$AE26))</f>
        <v/>
      </c>
      <c r="FW26" s="118" t="str">
        <f t="shared" si="215"/>
        <v/>
      </c>
      <c r="FX26" s="119" t="str">
        <f t="shared" si="110"/>
        <v/>
      </c>
      <c r="FY26" s="121" t="str">
        <f t="array" ref="FY26">IF(OR(Tableau!FW26="",Tableau!FX26=""),"",IF($AE26=2013,INDEX(Semaines!$M$2:$M$523,MATCH(Tableau!FW26&amp;Tableau!FX26,Semaines!$K$2:$K$523&amp;Semaines!$L$2:$L$523,0)),IF($AE26=2014,INDEX(Semaines!$N$2:$N$523,MATCH(Tableau!FW26&amp;Tableau!FX26,Semaines!$K$2:$K$523&amp;Semaines!$L$2:$L$523,0)),IF($AE26=2015,INDEX(Semaines!$O$2:$O$523,MATCH(Tableau!FW26&amp;Tableau!FX26,Semaines!$K$2:$K$523&amp;Semaines!$L$2:$L$523,0)),IF($AE26=2016,INDEX(Semaines!$P$2:$P$523,MATCH(Tableau!FW26&amp;Tableau!FX26,Semaines!$K$2:$K$523&amp;Semaines!$L$2:$L$523,0)),IF($AE26=2017,INDEX(Semaines!$Q$2:$Q$523,MATCH(Tableau!FW26&amp;Tableau!FX26,Semaines!$K$2:$K$523&amp;Semaines!$L$2:$L$523,0)),IF($AE26=2018,INDEX(Semaines!$R$2:$R$523,MATCH(Tableau!FW26&amp;Tableau!FX26,Semaines!$K$2:$K$523&amp;Semaines!$L$2:$L$523,0)),IF($AE26=2019,INDEX(Semaines!$S$2:$S$523,MATCH(Tableau!FW26&amp;Tableau!FX26,Semaines!$K$2:$K$523&amp;Semaines!$L$2:$L$523,0)),IF($AE26=2020,INDEX(Semaines!$T$2:$T$523,MATCH(Tableau!FW26&amp;Tableau!FX26,Semaines!$K$2:$K$523&amp;Semaines!$L$2:$L$523,0)),IF($AE26=2021,INDEX(Semaines!$U$2:$U$523,MATCH(Tableau!FW26&amp;Tableau!FX26,Semaines!$K$2:$K$523&amp;Semaines!$L$2:$L$523,0)),IF($AE26=2022,INDEX(Semaines!$V$2:$V$523,MATCH(Tableau!FW26&amp;Tableau!FX26,Semaines!$K$2:$K$523&amp;Semaines!$L$2:$L$523,0)))))))))))))</f>
        <v/>
      </c>
      <c r="FZ26" s="120" t="str">
        <f>IF(Tableau!$AE26="","",IF(Tableau!FX26="","",Tableau!$AE26))</f>
        <v/>
      </c>
      <c r="GA26" s="118" t="str">
        <f t="shared" si="216"/>
        <v/>
      </c>
      <c r="GB26" s="119" t="str">
        <f t="shared" si="111"/>
        <v/>
      </c>
      <c r="GC26" s="121" t="str">
        <f t="array" ref="GC26">IF(OR(Tableau!GA26="",Tableau!GB26=""),"",IF($AE26=2013,INDEX(Semaines!$M$2:$M$523,MATCH(Tableau!GA26&amp;Tableau!GB26,Semaines!$K$2:$K$523&amp;Semaines!$L$2:$L$523,0)),IF($AE26=2014,INDEX(Semaines!$N$2:$N$523,MATCH(Tableau!GA26&amp;Tableau!GB26,Semaines!$K$2:$K$523&amp;Semaines!$L$2:$L$523,0)),IF($AE26=2015,INDEX(Semaines!$O$2:$O$523,MATCH(Tableau!GA26&amp;Tableau!GB26,Semaines!$K$2:$K$523&amp;Semaines!$L$2:$L$523,0)),IF($AE26=2016,INDEX(Semaines!$P$2:$P$523,MATCH(Tableau!GA26&amp;Tableau!GB26,Semaines!$K$2:$K$523&amp;Semaines!$L$2:$L$523,0)),IF($AE26=2017,INDEX(Semaines!$Q$2:$Q$523,MATCH(Tableau!GA26&amp;Tableau!GB26,Semaines!$K$2:$K$523&amp;Semaines!$L$2:$L$523,0)),IF($AE26=2018,INDEX(Semaines!$R$2:$R$523,MATCH(Tableau!GA26&amp;Tableau!GB26,Semaines!$K$2:$K$523&amp;Semaines!$L$2:$L$523,0)),IF($AE26=2019,INDEX(Semaines!$S$2:$S$523,MATCH(Tableau!GA26&amp;Tableau!GB26,Semaines!$K$2:$K$523&amp;Semaines!$L$2:$L$523,0)),IF($AE26=2020,INDEX(Semaines!$T$2:$T$523,MATCH(Tableau!GA26&amp;Tableau!GB26,Semaines!$K$2:$K$523&amp;Semaines!$L$2:$L$523,0)),IF($AE26=2021,INDEX(Semaines!$U$2:$U$523,MATCH(Tableau!GA26&amp;Tableau!GB26,Semaines!$K$2:$K$523&amp;Semaines!$L$2:$L$523,0)),IF($AE26=2022,INDEX(Semaines!$V$2:$V$523,MATCH(Tableau!GA26&amp;Tableau!GB26,Semaines!$K$2:$K$523&amp;Semaines!$L$2:$L$523,0)))))))))))))</f>
        <v/>
      </c>
      <c r="GD26" s="120" t="str">
        <f>IF(Tableau!$AE26="","",IF(Tableau!GB26="","",Tableau!$AE26))</f>
        <v/>
      </c>
      <c r="GE26" s="118" t="str">
        <f t="shared" si="217"/>
        <v/>
      </c>
      <c r="GF26" s="119" t="str">
        <f t="shared" si="112"/>
        <v/>
      </c>
      <c r="GG26" s="121" t="str">
        <f t="array" ref="GG26">IF(OR(Tableau!GE26="",Tableau!GF26=""),"",IF($AE26=2013,INDEX(Semaines!$M$2:$M$523,MATCH(Tableau!GE26&amp;Tableau!GF26,Semaines!$K$2:$K$523&amp;Semaines!$L$2:$L$523,0)),IF($AE26=2014,INDEX(Semaines!$N$2:$N$523,MATCH(Tableau!GE26&amp;Tableau!GF26,Semaines!$K$2:$K$523&amp;Semaines!$L$2:$L$523,0)),IF($AE26=2015,INDEX(Semaines!$O$2:$O$523,MATCH(Tableau!GE26&amp;Tableau!GF26,Semaines!$K$2:$K$523&amp;Semaines!$L$2:$L$523,0)),IF($AE26=2016,INDEX(Semaines!$P$2:$P$523,MATCH(Tableau!GE26&amp;Tableau!GF26,Semaines!$K$2:$K$523&amp;Semaines!$L$2:$L$523,0)),IF($AE26=2017,INDEX(Semaines!$Q$2:$Q$523,MATCH(Tableau!GE26&amp;Tableau!GF26,Semaines!$K$2:$K$523&amp;Semaines!$L$2:$L$523,0)),IF($AE26=2018,INDEX(Semaines!$R$2:$R$523,MATCH(Tableau!GE26&amp;Tableau!GF26,Semaines!$K$2:$K$523&amp;Semaines!$L$2:$L$523,0)),IF($AE26=2019,INDEX(Semaines!$S$2:$S$523,MATCH(Tableau!GE26&amp;Tableau!GF26,Semaines!$K$2:$K$523&amp;Semaines!$L$2:$L$523,0)),IF($AE26=2020,INDEX(Semaines!$T$2:$T$523,MATCH(Tableau!GE26&amp;Tableau!GF26,Semaines!$K$2:$K$523&amp;Semaines!$L$2:$L$523,0)),IF($AE26=2021,INDEX(Semaines!$U$2:$U$523,MATCH(Tableau!GE26&amp;Tableau!GF26,Semaines!$K$2:$K$523&amp;Semaines!$L$2:$L$523,0)),IF($AE26=2022,INDEX(Semaines!$V$2:$V$523,MATCH(Tableau!GE26&amp;Tableau!GF26,Semaines!$K$2:$K$523&amp;Semaines!$L$2:$L$523,0)))))))))))))</f>
        <v/>
      </c>
      <c r="GH26" s="120" t="str">
        <f>IF(Tableau!$AE26="","",IF(Tableau!GF26="","",Tableau!$AE26))</f>
        <v/>
      </c>
      <c r="GJ26" s="118" t="str">
        <f t="shared" si="218"/>
        <v/>
      </c>
      <c r="GK26" s="119" t="str">
        <f t="shared" si="113"/>
        <v/>
      </c>
      <c r="GL26" s="121" t="str">
        <f t="array" ref="GL26">IF(OR(Tableau!GJ26="",Tableau!GK26=""),"",IF($AE26=2013,INDEX(Semaines!$M$2:$M$523,MATCH(Tableau!GJ26&amp;Tableau!GK26,Semaines!$K$2:$K$523&amp;Semaines!$L$2:$L$523,0)),IF($AE26=2014,INDEX(Semaines!$N$2:$N$523,MATCH(Tableau!GJ26&amp;Tableau!GK26,Semaines!$K$2:$K$523&amp;Semaines!$L$2:$L$523,0)),IF($AE26=2015,INDEX(Semaines!$O$2:$O$523,MATCH(Tableau!GJ26&amp;Tableau!GK26,Semaines!$K$2:$K$523&amp;Semaines!$L$2:$L$523,0)),IF($AE26=2016,INDEX(Semaines!$P$2:$P$523,MATCH(Tableau!GJ26&amp;Tableau!GK26,Semaines!$K$2:$K$523&amp;Semaines!$L$2:$L$523,0)),IF($AE26=2017,INDEX(Semaines!$Q$2:$Q$523,MATCH(Tableau!GJ26&amp;Tableau!GK26,Semaines!$K$2:$K$523&amp;Semaines!$L$2:$L$523,0)),IF($AE26=2018,INDEX(Semaines!$R$2:$R$523,MATCH(Tableau!GJ26&amp;Tableau!GK26,Semaines!$K$2:$K$523&amp;Semaines!$L$2:$L$523,0)),IF($AE26=2019,INDEX(Semaines!$S$2:$S$523,MATCH(Tableau!GJ26&amp;Tableau!GK26,Semaines!$K$2:$K$523&amp;Semaines!$L$2:$L$523,0)),IF($AE26=2020,INDEX(Semaines!$T$2:$T$523,MATCH(Tableau!GJ26&amp;Tableau!GK26,Semaines!$K$2:$K$523&amp;Semaines!$L$2:$L$523,0)),IF($AE26=2021,INDEX(Semaines!$U$2:$U$523,MATCH(Tableau!GJ26&amp;Tableau!GK26,Semaines!$K$2:$K$523&amp;Semaines!$L$2:$L$523,0)),IF($AE26=2022,INDEX(Semaines!$V$2:$V$523,MATCH(Tableau!GJ26&amp;Tableau!GK26,Semaines!$K$2:$K$523&amp;Semaines!$L$2:$L$523,0)))))))))))))</f>
        <v/>
      </c>
      <c r="GM26" s="120" t="str">
        <f>IF(Tableau!$AE26="","",IF(Tableau!GK26="","",Tableau!$AE26))</f>
        <v/>
      </c>
      <c r="GN26" s="118" t="str">
        <f t="shared" si="219"/>
        <v/>
      </c>
      <c r="GO26" s="119" t="str">
        <f t="shared" si="114"/>
        <v/>
      </c>
      <c r="GP26" s="121" t="str">
        <f t="array" ref="GP26">IF(OR(Tableau!GN26="",Tableau!GO26=""),"",IF($AE26=2013,INDEX(Semaines!$M$2:$M$523,MATCH(Tableau!GN26&amp;Tableau!GO26,Semaines!$K$2:$K$523&amp;Semaines!$L$2:$L$523,0)),IF($AE26=2014,INDEX(Semaines!$N$2:$N$523,MATCH(Tableau!GN26&amp;Tableau!GO26,Semaines!$K$2:$K$523&amp;Semaines!$L$2:$L$523,0)),IF($AE26=2015,INDEX(Semaines!$O$2:$O$523,MATCH(Tableau!GN26&amp;Tableau!GO26,Semaines!$K$2:$K$523&amp;Semaines!$L$2:$L$523,0)),IF($AE26=2016,INDEX(Semaines!$P$2:$P$523,MATCH(Tableau!GN26&amp;Tableau!GO26,Semaines!$K$2:$K$523&amp;Semaines!$L$2:$L$523,0)),IF($AE26=2017,INDEX(Semaines!$Q$2:$Q$523,MATCH(Tableau!GN26&amp;Tableau!GO26,Semaines!$K$2:$K$523&amp;Semaines!$L$2:$L$523,0)),IF($AE26=2018,INDEX(Semaines!$R$2:$R$523,MATCH(Tableau!GN26&amp;Tableau!GO26,Semaines!$K$2:$K$523&amp;Semaines!$L$2:$L$523,0)),IF($AE26=2019,INDEX(Semaines!$S$2:$S$523,MATCH(Tableau!GN26&amp;Tableau!GO26,Semaines!$K$2:$K$523&amp;Semaines!$L$2:$L$523,0)),IF($AE26=2020,INDEX(Semaines!$T$2:$T$523,MATCH(Tableau!GN26&amp;Tableau!GO26,Semaines!$K$2:$K$523&amp;Semaines!$L$2:$L$523,0)),IF($AE26=2021,INDEX(Semaines!$U$2:$U$523,MATCH(Tableau!GN26&amp;Tableau!GO26,Semaines!$K$2:$K$523&amp;Semaines!$L$2:$L$523,0)),IF($AE26=2022,INDEX(Semaines!$V$2:$V$523,MATCH(Tableau!GN26&amp;Tableau!GO26,Semaines!$K$2:$K$523&amp;Semaines!$L$2:$L$523,0)))))))))))))</f>
        <v/>
      </c>
      <c r="GQ26" s="120" t="str">
        <f>IF(Tableau!$AE26="","",IF(Tableau!GO26="","",Tableau!$AE26))</f>
        <v/>
      </c>
      <c r="GR26" s="112"/>
      <c r="GS26" s="114"/>
      <c r="GT26" s="114"/>
      <c r="GU26" s="107"/>
      <c r="GV26" s="114"/>
      <c r="GW26" s="107"/>
      <c r="GX26" s="118" t="str">
        <f t="shared" si="220"/>
        <v/>
      </c>
      <c r="GY26" s="119" t="str">
        <f t="shared" si="115"/>
        <v/>
      </c>
      <c r="GZ26" s="121" t="str">
        <f t="array" ref="GZ26">IF(OR(Tableau!GX26="",Tableau!GY26=""),"",IF($AE26=2013,INDEX(Semaines!$M$2:$M$523,MATCH(Tableau!GX26&amp;Tableau!GY26,Semaines!$K$2:$K$523&amp;Semaines!$L$2:$L$523,0)),IF($AE26=2014,INDEX(Semaines!$N$2:$N$523,MATCH(Tableau!GX26&amp;Tableau!GY26,Semaines!$K$2:$K$523&amp;Semaines!$L$2:$L$523,0)),IF($AE26=2015,INDEX(Semaines!$O$2:$O$523,MATCH(Tableau!GX26&amp;Tableau!GY26,Semaines!$K$2:$K$523&amp;Semaines!$L$2:$L$523,0)),IF($AE26=2016,INDEX(Semaines!$P$2:$P$523,MATCH(Tableau!GX26&amp;Tableau!GY26,Semaines!$K$2:$K$523&amp;Semaines!$L$2:$L$523,0)),IF($AE26=2017,INDEX(Semaines!$Q$2:$Q$523,MATCH(Tableau!GX26&amp;Tableau!GY26,Semaines!$K$2:$K$523&amp;Semaines!$L$2:$L$523,0)),IF($AE26=2018,INDEX(Semaines!$R$2:$R$523,MATCH(Tableau!GX26&amp;Tableau!GY26,Semaines!$K$2:$K$523&amp;Semaines!$L$2:$L$523,0)),IF($AE26=2019,INDEX(Semaines!$S$2:$S$523,MATCH(Tableau!GX26&amp;Tableau!GY26,Semaines!$K$2:$K$523&amp;Semaines!$L$2:$L$523,0)),IF($AE26=2020,INDEX(Semaines!$T$2:$T$523,MATCH(Tableau!GX26&amp;Tableau!GY26,Semaines!$K$2:$K$523&amp;Semaines!$L$2:$L$523,0)),IF($AE26=2021,INDEX(Semaines!$U$2:$U$523,MATCH(Tableau!GX26&amp;Tableau!GY26,Semaines!$K$2:$K$523&amp;Semaines!$L$2:$L$523,0)),IF($AE26=2022,INDEX(Semaines!$V$2:$V$523,MATCH(Tableau!GX26&amp;Tableau!GY26,Semaines!$K$2:$K$523&amp;Semaines!$L$2:$L$523,0)))))))))))))</f>
        <v/>
      </c>
      <c r="HA26" s="120" t="str">
        <f>IF(Tableau!$AE26="","",IF(Tableau!GY26="","",Tableau!$AE26))</f>
        <v/>
      </c>
      <c r="HC26" s="100"/>
      <c r="HD26" s="101"/>
      <c r="HE26" s="111"/>
      <c r="HF26" s="107"/>
      <c r="HH26" s="118" t="str">
        <f t="shared" si="221"/>
        <v/>
      </c>
      <c r="HI26" s="119" t="str">
        <f t="shared" si="116"/>
        <v/>
      </c>
      <c r="HJ26" s="121" t="str">
        <f t="array" ref="HJ26">IF(OR(Tableau!HH26="",Tableau!HI26=""),"",IF($AE26=2013,INDEX(Semaines!$M$2:$M$523,MATCH(Tableau!HH26&amp;Tableau!HI26,Semaines!$K$2:$K$523&amp;Semaines!$L$2:$L$523,0)),IF($AE26=2014,INDEX(Semaines!$N$2:$N$523,MATCH(Tableau!HH26&amp;Tableau!HI26,Semaines!$K$2:$K$523&amp;Semaines!$L$2:$L$523,0)),IF($AE26=2015,INDEX(Semaines!$O$2:$O$523,MATCH(Tableau!HH26&amp;Tableau!HI26,Semaines!$K$2:$K$523&amp;Semaines!$L$2:$L$523,0)),IF($AE26=2016,INDEX(Semaines!$P$2:$P$523,MATCH(Tableau!HH26&amp;Tableau!HI26,Semaines!$K$2:$K$523&amp;Semaines!$L$2:$L$523,0)),IF($AE26=2017,INDEX(Semaines!$Q$2:$Q$523,MATCH(Tableau!HH26&amp;Tableau!HI26,Semaines!$K$2:$K$523&amp;Semaines!$L$2:$L$523,0)),IF($AE26=2018,INDEX(Semaines!$R$2:$R$523,MATCH(Tableau!HH26&amp;Tableau!HI26,Semaines!$K$2:$K$523&amp;Semaines!$L$2:$L$523,0)),IF($AE26=2019,INDEX(Semaines!$S$2:$S$523,MATCH(Tableau!HH26&amp;Tableau!HI26,Semaines!$K$2:$K$523&amp;Semaines!$L$2:$L$523,0)),IF($AE26=2020,INDEX(Semaines!$T$2:$T$523,MATCH(Tableau!HH26&amp;Tableau!HI26,Semaines!$K$2:$K$523&amp;Semaines!$L$2:$L$523,0)),IF($AE26=2021,INDEX(Semaines!$U$2:$U$523,MATCH(Tableau!HH26&amp;Tableau!HI26,Semaines!$K$2:$K$523&amp;Semaines!$L$2:$L$523,0)),IF($AE26=2022,INDEX(Semaines!$V$2:$V$523,MATCH(Tableau!HH26&amp;Tableau!HI26,Semaines!$K$2:$K$523&amp;Semaines!$L$2:$L$523,0)))))))))))))</f>
        <v/>
      </c>
      <c r="HK26" s="120" t="str">
        <f>IF(Tableau!$AE26="","",IF(Tableau!HI26="","",Tableau!$AE26))</f>
        <v/>
      </c>
      <c r="HL26" s="121" t="str">
        <f t="array" ref="HL26">IF(OR(Tableau!HJ26="",Tableau!HK26=""),"",IF($AE26=2013,INDEX(Semaines!$M$2:$M$523,MATCH(Tableau!HJ26&amp;Tableau!HK26,Semaines!$K$2:$K$523&amp;Semaines!$L$2:$L$523,0)),IF($AE26=2014,INDEX(Semaines!$N$2:$N$523,MATCH(Tableau!HJ26&amp;Tableau!HK26,Semaines!$K$2:$K$523&amp;Semaines!$L$2:$L$523,0)),IF($AE26=2015,INDEX(Semaines!$O$2:$O$523,MATCH(Tableau!HJ26&amp;Tableau!HK26,Semaines!$K$2:$K$523&amp;Semaines!$L$2:$L$523,0)),IF($AE26=2016,INDEX(Semaines!$P$2:$P$523,MATCH(Tableau!HJ26&amp;Tableau!HK26,Semaines!$K$2:$K$523&amp;Semaines!$L$2:$L$523,0)),IF($AE26=2017,INDEX(Semaines!$Q$2:$Q$523,MATCH(Tableau!HJ26&amp;Tableau!HK26,Semaines!$K$2:$K$523&amp;Semaines!$L$2:$L$523,0)),IF($AE26=2018,INDEX(Semaines!$R$2:$R$523,MATCH(Tableau!HJ26&amp;Tableau!HK26,Semaines!$K$2:$K$523&amp;Semaines!$L$2:$L$523,0)),IF($AE26=2019,INDEX(Semaines!$S$2:$S$523,MATCH(Tableau!HJ26&amp;Tableau!HK26,Semaines!$K$2:$K$523&amp;Semaines!$L$2:$L$523,0)),IF($AE26=2020,INDEX(Semaines!$T$2:$T$523,MATCH(Tableau!HJ26&amp;Tableau!HK26,Semaines!$K$2:$K$523&amp;Semaines!$L$2:$L$523,0)),IF($AE26=2021,INDEX(Semaines!$U$2:$U$523,MATCH(Tableau!HJ26&amp;Tableau!HK26,Semaines!$K$2:$K$523&amp;Semaines!$L$2:$L$523,0)),IF($AE26=2022,INDEX(Semaines!$V$2:$V$523,MATCH(Tableau!HJ26&amp;Tableau!HK26,Semaines!$K$2:$K$523&amp;Semaines!$L$2:$L$523,0)))))))))))))</f>
        <v/>
      </c>
      <c r="HM26" s="120" t="str">
        <f>IF(Tableau!$AE26="","",IF(Tableau!HK26="","",Tableau!$AE26))</f>
        <v/>
      </c>
      <c r="HN26" s="118" t="str">
        <f t="shared" si="222"/>
        <v/>
      </c>
      <c r="HO26" s="119" t="str">
        <f t="shared" si="117"/>
        <v/>
      </c>
      <c r="HP26" s="121" t="str">
        <f t="array" ref="HP26">IF(OR(Tableau!HN26="",Tableau!HO26=""),"",IF($AE26=2013,INDEX(Semaines!$M$2:$M$523,MATCH(Tableau!HN26&amp;Tableau!HO26,Semaines!$K$2:$K$523&amp;Semaines!$L$2:$L$523,0)),IF($AE26=2014,INDEX(Semaines!$N$2:$N$523,MATCH(Tableau!HN26&amp;Tableau!HO26,Semaines!$K$2:$K$523&amp;Semaines!$L$2:$L$523,0)),IF($AE26=2015,INDEX(Semaines!$O$2:$O$523,MATCH(Tableau!HN26&amp;Tableau!HO26,Semaines!$K$2:$K$523&amp;Semaines!$L$2:$L$523,0)),IF($AE26=2016,INDEX(Semaines!$P$2:$P$523,MATCH(Tableau!HN26&amp;Tableau!HO26,Semaines!$K$2:$K$523&amp;Semaines!$L$2:$L$523,0)),IF($AE26=2017,INDEX(Semaines!$Q$2:$Q$523,MATCH(Tableau!HN26&amp;Tableau!HO26,Semaines!$K$2:$K$523&amp;Semaines!$L$2:$L$523,0)),IF($AE26=2018,INDEX(Semaines!$R$2:$R$523,MATCH(Tableau!HN26&amp;Tableau!HO26,Semaines!$K$2:$K$523&amp;Semaines!$L$2:$L$523,0)),IF($AE26=2019,INDEX(Semaines!$S$2:$S$523,MATCH(Tableau!HN26&amp;Tableau!HO26,Semaines!$K$2:$K$523&amp;Semaines!$L$2:$L$523,0)),IF($AE26=2020,INDEX(Semaines!$T$2:$T$523,MATCH(Tableau!HN26&amp;Tableau!HO26,Semaines!$K$2:$K$523&amp;Semaines!$L$2:$L$523,0)),IF($AE26=2021,INDEX(Semaines!$U$2:$U$523,MATCH(Tableau!HN26&amp;Tableau!HO26,Semaines!$K$2:$K$523&amp;Semaines!$L$2:$L$523,0)),IF($AE26=2022,INDEX(Semaines!$V$2:$V$523,MATCH(Tableau!HN26&amp;Tableau!HO26,Semaines!$K$2:$K$523&amp;Semaines!$L$2:$L$523,0)))))))))))))</f>
        <v/>
      </c>
      <c r="HQ26" s="120" t="str">
        <f>IF(Tableau!$AE26="","",IF(Tableau!HO26="","",Tableau!$AE26))</f>
        <v/>
      </c>
      <c r="HR26" s="112"/>
      <c r="HS26" s="114"/>
      <c r="HT26" s="114"/>
      <c r="HU26" s="107"/>
      <c r="HV26" s="115"/>
      <c r="HW26" s="99"/>
      <c r="HX26" s="99"/>
      <c r="HY26" s="99"/>
      <c r="HZ26" s="99"/>
      <c r="IA26" s="118" t="str">
        <f t="shared" si="223"/>
        <v/>
      </c>
      <c r="IB26" s="119" t="str">
        <f t="shared" si="118"/>
        <v/>
      </c>
      <c r="IC26" s="121" t="str">
        <f t="array" ref="IC26">IF(OR(Tableau!IA26="",Tableau!IB26=""),"",IF($AE26=2013,INDEX(Semaines!$M$2:$M$523,MATCH(Tableau!IA26&amp;Tableau!IB26,Semaines!$K$2:$K$523&amp;Semaines!$L$2:$L$523,0)),IF($AE26=2014,INDEX(Semaines!$N$2:$N$523,MATCH(Tableau!IA26&amp;Tableau!IB26,Semaines!$K$2:$K$523&amp;Semaines!$L$2:$L$523,0)),IF($AE26=2015,INDEX(Semaines!$O$2:$O$523,MATCH(Tableau!IA26&amp;Tableau!IB26,Semaines!$K$2:$K$523&amp;Semaines!$L$2:$L$523,0)),IF($AE26=2016,INDEX(Semaines!$P$2:$P$523,MATCH(Tableau!IA26&amp;Tableau!IB26,Semaines!$K$2:$K$523&amp;Semaines!$L$2:$L$523,0)),IF($AE26=2017,INDEX(Semaines!$Q$2:$Q$523,MATCH(Tableau!IA26&amp;Tableau!IB26,Semaines!$K$2:$K$523&amp;Semaines!$L$2:$L$523,0)),IF($AE26=2018,INDEX(Semaines!$R$2:$R$523,MATCH(Tableau!IA26&amp;Tableau!IB26,Semaines!$K$2:$K$523&amp;Semaines!$L$2:$L$523,0)),IF($AE26=2019,INDEX(Semaines!$S$2:$S$523,MATCH(Tableau!IA26&amp;Tableau!IB26,Semaines!$K$2:$K$523&amp;Semaines!$L$2:$L$523,0)),IF($AE26=2020,INDEX(Semaines!$T$2:$T$523,MATCH(Tableau!IA26&amp;Tableau!IB26,Semaines!$K$2:$K$523&amp;Semaines!$L$2:$L$523,0)),IF($AE26=2021,INDEX(Semaines!$U$2:$U$523,MATCH(Tableau!IA26&amp;Tableau!IB26,Semaines!$K$2:$K$523&amp;Semaines!$L$2:$L$523,0)),IF($AE26=2022,INDEX(Semaines!$V$2:$V$523,MATCH(Tableau!IA26&amp;Tableau!IB26,Semaines!$K$2:$K$523&amp;Semaines!$L$2:$L$523,0)))))))))))))</f>
        <v/>
      </c>
      <c r="ID26" s="120" t="str">
        <f>IF(Tableau!$AE26="","",IF(Tableau!IB26="","",Tableau!$AE26))</f>
        <v/>
      </c>
      <c r="IE26" s="118" t="str">
        <f t="shared" si="224"/>
        <v/>
      </c>
      <c r="IF26" s="119" t="str">
        <f t="shared" si="119"/>
        <v/>
      </c>
      <c r="IG26" s="121" t="str">
        <f t="array" ref="IG26">IF(OR(Tableau!IE26="",Tableau!IF26=""),"",IF($AE26=2013,INDEX(Semaines!$M$2:$M$523,MATCH(Tableau!IE26&amp;Tableau!IF26,Semaines!$K$2:$K$523&amp;Semaines!$L$2:$L$523,0)),IF($AE26=2014,INDEX(Semaines!$N$2:$N$523,MATCH(Tableau!IE26&amp;Tableau!IF26,Semaines!$K$2:$K$523&amp;Semaines!$L$2:$L$523,0)),IF($AE26=2015,INDEX(Semaines!$O$2:$O$523,MATCH(Tableau!IE26&amp;Tableau!IF26,Semaines!$K$2:$K$523&amp;Semaines!$L$2:$L$523,0)),IF($AE26=2016,INDEX(Semaines!$P$2:$P$523,MATCH(Tableau!IE26&amp;Tableau!IF26,Semaines!$K$2:$K$523&amp;Semaines!$L$2:$L$523,0)),IF($AE26=2017,INDEX(Semaines!$Q$2:$Q$523,MATCH(Tableau!IE26&amp;Tableau!IF26,Semaines!$K$2:$K$523&amp;Semaines!$L$2:$L$523,0)),IF($AE26=2018,INDEX(Semaines!$R$2:$R$523,MATCH(Tableau!IE26&amp;Tableau!IF26,Semaines!$K$2:$K$523&amp;Semaines!$L$2:$L$523,0)),IF($AE26=2019,INDEX(Semaines!$S$2:$S$523,MATCH(Tableau!IE26&amp;Tableau!IF26,Semaines!$K$2:$K$523&amp;Semaines!$L$2:$L$523,0)),IF($AE26=2020,INDEX(Semaines!$T$2:$T$523,MATCH(Tableau!IE26&amp;Tableau!IF26,Semaines!$K$2:$K$523&amp;Semaines!$L$2:$L$523,0)),IF($AE26=2021,INDEX(Semaines!$U$2:$U$523,MATCH(Tableau!IE26&amp;Tableau!IF26,Semaines!$K$2:$K$523&amp;Semaines!$L$2:$L$523,0)),IF($AE26=2022,INDEX(Semaines!$V$2:$V$523,MATCH(Tableau!IE26&amp;Tableau!IF26,Semaines!$K$2:$K$523&amp;Semaines!$L$2:$L$523,0)))))))))))))</f>
        <v/>
      </c>
      <c r="IH26" s="120" t="str">
        <f>IF(Tableau!$AE26="","",IF(Tableau!IF26="","",Tableau!$AE26))</f>
        <v/>
      </c>
      <c r="II26" s="130" t="str">
        <f>IF(Import!AY16=0,"",Import!AY16)</f>
        <v/>
      </c>
      <c r="IJ26" s="118" t="str">
        <f t="shared" si="225"/>
        <v/>
      </c>
      <c r="IK26" s="119" t="str">
        <f t="shared" si="226"/>
        <v/>
      </c>
      <c r="IL26" s="121" t="str">
        <f>IF(Tableau!IJ26="","",Tableau!IJ26)</f>
        <v/>
      </c>
      <c r="IM26" s="120" t="str">
        <f>IF(Tableau!IK26="","",Tableau!IK26)</f>
        <v/>
      </c>
      <c r="IO26" s="118" t="str">
        <f t="shared" si="227"/>
        <v/>
      </c>
      <c r="IP26" s="119" t="str">
        <f t="shared" si="78"/>
        <v/>
      </c>
      <c r="IQ26" s="121" t="str">
        <f t="array" ref="IQ26">IF(OR(Tableau!IO26="",Tableau!IP26=""),"",IF($AE26=2013,INDEX(Semaines!$M$2:$M$523,MATCH(Tableau!IO26&amp;Tableau!IP26,Semaines!$K$2:$K$523&amp;Semaines!$L$2:$L$523,0)),IF($AE26=2014,INDEX(Semaines!$N$2:$N$523,MATCH(Tableau!IO26&amp;Tableau!IP26,Semaines!$K$2:$K$523&amp;Semaines!$L$2:$L$523,0)),IF($AE26=2015,INDEX(Semaines!$O$2:$O$523,MATCH(Tableau!IO26&amp;Tableau!IP26,Semaines!$K$2:$K$523&amp;Semaines!$L$2:$L$523,0)),IF($AE26=2016,INDEX(Semaines!$P$2:$P$523,MATCH(Tableau!IO26&amp;Tableau!IP26,Semaines!$K$2:$K$523&amp;Semaines!$L$2:$L$523,0)),IF($AE26=2017,INDEX(Semaines!$Q$2:$Q$523,MATCH(Tableau!IO26&amp;Tableau!IP26,Semaines!$K$2:$K$523&amp;Semaines!$L$2:$L$523,0)),IF($AE26=2018,INDEX(Semaines!$R$2:$R$523,MATCH(Tableau!IO26&amp;Tableau!IP26,Semaines!$K$2:$K$523&amp;Semaines!$L$2:$L$523,0)),IF($AE26=2019,INDEX(Semaines!$S$2:$S$523,MATCH(Tableau!IO26&amp;Tableau!IP26,Semaines!$K$2:$K$523&amp;Semaines!$L$2:$L$523,0)),IF($AE26=2020,INDEX(Semaines!$T$2:$T$523,MATCH(Tableau!IO26&amp;Tableau!IP26,Semaines!$K$2:$K$523&amp;Semaines!$L$2:$L$523,0)),IF($AE26=2021,INDEX(Semaines!$U$2:$U$523,MATCH(Tableau!IO26&amp;Tableau!IP26,Semaines!$K$2:$K$523&amp;Semaines!$L$2:$L$523,0)),IF($AE26=2022,INDEX(Semaines!$V$2:$V$523,MATCH(Tableau!IO26&amp;Tableau!IP26,Semaines!$K$2:$K$523&amp;Semaines!$L$2:$L$523,0)))))))))))))</f>
        <v/>
      </c>
      <c r="IR26" s="120" t="str">
        <f>IF(Tableau!$AE26="","",IF(Tableau!IP26="","",Tableau!$AE26))</f>
        <v/>
      </c>
      <c r="IS26" s="118" t="str">
        <f t="shared" si="228"/>
        <v/>
      </c>
      <c r="IT26" s="119" t="str">
        <f t="shared" si="80"/>
        <v/>
      </c>
      <c r="IU26" s="121" t="str">
        <f t="array" ref="IU26">IF(OR(Tableau!IS26="",Tableau!IT26=""),"",IF($AE26=2013,INDEX(Semaines!$M$2:$M$523,MATCH(Tableau!IS26&amp;Tableau!IT26,Semaines!$K$2:$K$523&amp;Semaines!$L$2:$L$523,0)),IF($AE26=2014,INDEX(Semaines!$N$2:$N$523,MATCH(Tableau!IS26&amp;Tableau!IT26,Semaines!$K$2:$K$523&amp;Semaines!$L$2:$L$523,0)),IF($AE26=2015,INDEX(Semaines!$O$2:$O$523,MATCH(Tableau!IS26&amp;Tableau!IT26,Semaines!$K$2:$K$523&amp;Semaines!$L$2:$L$523,0)),IF($AE26=2016,INDEX(Semaines!$P$2:$P$523,MATCH(Tableau!IS26&amp;Tableau!IT26,Semaines!$K$2:$K$523&amp;Semaines!$L$2:$L$523,0)),IF($AE26=2017,INDEX(Semaines!$Q$2:$Q$523,MATCH(Tableau!IS26&amp;Tableau!IT26,Semaines!$K$2:$K$523&amp;Semaines!$L$2:$L$523,0)),IF($AE26=2018,INDEX(Semaines!$R$2:$R$523,MATCH(Tableau!IS26&amp;Tableau!IT26,Semaines!$K$2:$K$523&amp;Semaines!$L$2:$L$523,0)),IF($AE26=2019,INDEX(Semaines!$S$2:$S$523,MATCH(Tableau!IS26&amp;Tableau!IT26,Semaines!$K$2:$K$523&amp;Semaines!$L$2:$L$523,0)),IF($AE26=2020,INDEX(Semaines!$T$2:$T$523,MATCH(Tableau!IS26&amp;Tableau!IT26,Semaines!$K$2:$K$523&amp;Semaines!$L$2:$L$523,0)),IF($AE26=2021,INDEX(Semaines!$U$2:$U$523,MATCH(Tableau!IS26&amp;Tableau!IT26,Semaines!$K$2:$K$523&amp;Semaines!$L$2:$L$523,0)),IF($AE26=2022,INDEX(Semaines!$V$2:$V$523,MATCH(Tableau!IS26&amp;Tableau!IT26,Semaines!$K$2:$K$523&amp;Semaines!$L$2:$L$523,0)))))))))))))</f>
        <v/>
      </c>
      <c r="IV26" s="120" t="str">
        <f>IF(Tableau!$AE26="","",IF(Tableau!IT26="","",Tableau!$AE26))</f>
        <v/>
      </c>
      <c r="IW26" s="99"/>
      <c r="IX26" s="99"/>
      <c r="IY26" s="99"/>
      <c r="IZ26" s="99"/>
      <c r="JA26" s="118" t="str">
        <f t="shared" si="229"/>
        <v/>
      </c>
      <c r="JB26" s="119" t="str">
        <f t="shared" si="82"/>
        <v/>
      </c>
      <c r="JC26" s="121" t="str">
        <f t="array" ref="JC26">IF(OR(Tableau!JA26="",Tableau!JB26=""),"",IF($AE26=2013,INDEX(Semaines!$M$2:$M$523,MATCH(Tableau!JA26&amp;Tableau!JB26,Semaines!$K$2:$K$523&amp;Semaines!$L$2:$L$523,0)),IF($AE26=2014,INDEX(Semaines!$N$2:$N$523,MATCH(Tableau!JA26&amp;Tableau!JB26,Semaines!$K$2:$K$523&amp;Semaines!$L$2:$L$523,0)),IF($AE26=2015,INDEX(Semaines!$O$2:$O$523,MATCH(Tableau!JA26&amp;Tableau!JB26,Semaines!$K$2:$K$523&amp;Semaines!$L$2:$L$523,0)),IF($AE26=2016,INDEX(Semaines!$P$2:$P$523,MATCH(Tableau!JA26&amp;Tableau!JB26,Semaines!$K$2:$K$523&amp;Semaines!$L$2:$L$523,0)),IF($AE26=2017,INDEX(Semaines!$Q$2:$Q$523,MATCH(Tableau!JA26&amp;Tableau!JB26,Semaines!$K$2:$K$523&amp;Semaines!$L$2:$L$523,0)),IF($AE26=2018,INDEX(Semaines!$R$2:$R$523,MATCH(Tableau!JA26&amp;Tableau!JB26,Semaines!$K$2:$K$523&amp;Semaines!$L$2:$L$523,0)),IF($AE26=2019,INDEX(Semaines!$S$2:$S$523,MATCH(Tableau!JA26&amp;Tableau!JB26,Semaines!$K$2:$K$523&amp;Semaines!$L$2:$L$523,0)),IF($AE26=2020,INDEX(Semaines!$T$2:$T$523,MATCH(Tableau!JA26&amp;Tableau!JB26,Semaines!$K$2:$K$523&amp;Semaines!$L$2:$L$523,0)),IF($AE26=2021,INDEX(Semaines!$U$2:$U$523,MATCH(Tableau!JA26&amp;Tableau!JB26,Semaines!$K$2:$K$523&amp;Semaines!$L$2:$L$523,0)),IF($AE26=2022,INDEX(Semaines!$V$2:$V$523,MATCH(Tableau!JA26&amp;Tableau!JB26,Semaines!$K$2:$K$523&amp;Semaines!$L$2:$L$523,0)))))))))))))</f>
        <v/>
      </c>
      <c r="JD26" s="120" t="str">
        <f>IF(Tableau!$AE26="","",IF(Tableau!JB26="","",Tableau!$AE26))</f>
        <v/>
      </c>
      <c r="JE26" s="112"/>
      <c r="JF26" s="114"/>
      <c r="JG26" s="114"/>
      <c r="JH26" s="107"/>
      <c r="JJ26" s="118" t="str">
        <f t="shared" si="230"/>
        <v/>
      </c>
      <c r="JK26" s="119" t="str">
        <f t="shared" si="84"/>
        <v/>
      </c>
      <c r="JL26" s="121" t="str">
        <f t="array" ref="JL26">IF(OR(Tableau!JJ26="",Tableau!JK26=""),"",IF($AE26=2013,INDEX(Semaines!$M$2:$M$523,MATCH(Tableau!JJ26&amp;Tableau!JK26,Semaines!$K$2:$K$523&amp;Semaines!$L$2:$L$523,0)),IF($AE26=2014,INDEX(Semaines!$N$2:$N$523,MATCH(Tableau!JJ26&amp;Tableau!JK26,Semaines!$K$2:$K$523&amp;Semaines!$L$2:$L$523,0)),IF($AE26=2015,INDEX(Semaines!$O$2:$O$523,MATCH(Tableau!JJ26&amp;Tableau!JK26,Semaines!$K$2:$K$523&amp;Semaines!$L$2:$L$523,0)),IF($AE26=2016,INDEX(Semaines!$P$2:$P$523,MATCH(Tableau!JJ26&amp;Tableau!JK26,Semaines!$K$2:$K$523&amp;Semaines!$L$2:$L$523,0)),IF($AE26=2017,INDEX(Semaines!$Q$2:$Q$523,MATCH(Tableau!JJ26&amp;Tableau!JK26,Semaines!$K$2:$K$523&amp;Semaines!$L$2:$L$523,0)),IF($AE26=2018,INDEX(Semaines!$R$2:$R$523,MATCH(Tableau!JJ26&amp;Tableau!JK26,Semaines!$K$2:$K$523&amp;Semaines!$L$2:$L$523,0)),IF($AE26=2019,INDEX(Semaines!$S$2:$S$523,MATCH(Tableau!JJ26&amp;Tableau!JK26,Semaines!$K$2:$K$523&amp;Semaines!$L$2:$L$523,0)),IF($AE26=2020,INDEX(Semaines!$T$2:$T$523,MATCH(Tableau!JJ26&amp;Tableau!JK26,Semaines!$K$2:$K$523&amp;Semaines!$L$2:$L$523,0)),IF($AE26=2021,INDEX(Semaines!$U$2:$U$523,MATCH(Tableau!JJ26&amp;Tableau!JK26,Semaines!$K$2:$K$523&amp;Semaines!$L$2:$L$523,0)),IF($AE26=2022,INDEX(Semaines!$V$2:$V$523,MATCH(Tableau!JJ26&amp;Tableau!JK26,Semaines!$K$2:$K$523&amp;Semaines!$L$2:$L$523,0)))))))))))))</f>
        <v/>
      </c>
      <c r="JM26" s="120" t="str">
        <f>IF(Tableau!$AE26="","",IF(Tableau!JK26="","",Tableau!$AE26))</f>
        <v/>
      </c>
      <c r="JN26" s="118" t="str">
        <f t="shared" si="231"/>
        <v/>
      </c>
      <c r="JO26" s="119" t="str">
        <f t="shared" si="86"/>
        <v/>
      </c>
      <c r="JP26" s="121" t="str">
        <f t="array" ref="JP26">IF(OR(Tableau!JN26="",Tableau!JO26=""),"",IF($AE26=2013,INDEX(Semaines!$M$2:$M$523,MATCH(Tableau!JN26&amp;Tableau!JO26,Semaines!$K$2:$K$523&amp;Semaines!$L$2:$L$523,0)),IF($AE26=2014,INDEX(Semaines!$N$2:$N$523,MATCH(Tableau!JN26&amp;Tableau!JO26,Semaines!$K$2:$K$523&amp;Semaines!$L$2:$L$523,0)),IF($AE26=2015,INDEX(Semaines!$O$2:$O$523,MATCH(Tableau!JN26&amp;Tableau!JO26,Semaines!$K$2:$K$523&amp;Semaines!$L$2:$L$523,0)),IF($AE26=2016,INDEX(Semaines!$P$2:$P$523,MATCH(Tableau!JN26&amp;Tableau!JO26,Semaines!$K$2:$K$523&amp;Semaines!$L$2:$L$523,0)),IF($AE26=2017,INDEX(Semaines!$Q$2:$Q$523,MATCH(Tableau!JN26&amp;Tableau!JO26,Semaines!$K$2:$K$523&amp;Semaines!$L$2:$L$523,0)),IF($AE26=2018,INDEX(Semaines!$R$2:$R$523,MATCH(Tableau!JN26&amp;Tableau!JO26,Semaines!$K$2:$K$523&amp;Semaines!$L$2:$L$523,0)),IF($AE26=2019,INDEX(Semaines!$S$2:$S$523,MATCH(Tableau!JN26&amp;Tableau!JO26,Semaines!$K$2:$K$523&amp;Semaines!$L$2:$L$523,0)),IF($AE26=2020,INDEX(Semaines!$T$2:$T$523,MATCH(Tableau!JN26&amp;Tableau!JO26,Semaines!$K$2:$K$523&amp;Semaines!$L$2:$L$523,0)),IF($AE26=2021,INDEX(Semaines!$U$2:$U$523,MATCH(Tableau!JN26&amp;Tableau!JO26,Semaines!$K$2:$K$523&amp;Semaines!$L$2:$L$523,0)),IF($AE26=2022,INDEX(Semaines!$V$2:$V$523,MATCH(Tableau!JN26&amp;Tableau!JO26,Semaines!$K$2:$K$523&amp;Semaines!$L$2:$L$523,0)))))))))))))</f>
        <v/>
      </c>
      <c r="JQ26" s="120" t="str">
        <f>IF(Tableau!$AE26="","",IF(Tableau!JO26="","",Tableau!$AE26))</f>
        <v/>
      </c>
      <c r="JR26" s="128" t="str">
        <f>IF(Import!BC16=0,"",Import!BC16)</f>
        <v/>
      </c>
      <c r="JS26" s="118" t="str">
        <f t="shared" si="232"/>
        <v/>
      </c>
      <c r="JT26" s="119" t="str">
        <f t="shared" si="233"/>
        <v/>
      </c>
      <c r="JU26" s="121" t="str">
        <f t="array" ref="JU26">IF(JR26="",JS26,IF($AE26="","",IF($AE26=2013,INDEX(Semaines!$M$2:$M$523,MATCH(JS26&amp;JT26,Semaines!$K$2:$K$523&amp;Semaines!$L$2:$L$523,0)),IF($AE26=2014,INDEX(Semaines!$N$2:$N$523,MATCH(JS26&amp;JT26,Semaines!$K$2:$K$523&amp;Semaines!$L$2:$L$523,0)),IF($AE26=2015,INDEX(Semaines!$O$2:$O$523,MATCH(JS26&amp;JT26,Semaines!$K$2:$K$523&amp;Semaines!$L$2:$L$523,0)),IF($AE26=2016,INDEX(Semaines!$P$2:$P$523,MATCH(JS26&amp;JT26,Semaines!$K$2:$K$523&amp;Semaines!$L$2:$L$523,0)),IF($AE26=2017,INDEX(Semaines!$Q$2:$Q$523,MATCH(JS26&amp;JT26,Semaines!$K$2:$K$523&amp;Semaines!$L$2:$L$523,0)),IF($AE26=2018,INDEX(Semaines!$R$2:$R$523,MATCH(JS26&amp;JT26,Semaines!$K$2:$K$523&amp;Semaines!$L$2:$L$523,0)),IF($AE26=2019,INDEX(Semaines!$S$2:$S$523,MATCH(JS26&amp;JT26,Semaines!$K$2:$K$523&amp;Semaines!$L$2:$L$523,0)),IF($AE26=2020,INDEX(Semaines!$T$2:$T$523,MATCH(JS26&amp;JT26,Semaines!$K$2:$K$523&amp;Semaines!$L$2:$L$523,0)),IF($AE26=2021,INDEX(Semaines!$U$2:$U$523,MATCH(JS26&amp;JT26,Semaines!$K$2:$K$523&amp;Semaines!$L$2:$L$523,0)),IF($AE26=2022,INDEX(Semaines!$V$2:$V$523,MATCH(JS26&amp;JT26,Semaines!$K$2:$K$523&amp;Semaines!$L$2:$L$523,0))))))))))))))</f>
        <v/>
      </c>
      <c r="JV26" s="119" t="str">
        <f t="shared" si="132"/>
        <v/>
      </c>
    </row>
    <row r="27" spans="1:282" x14ac:dyDescent="0.3">
      <c r="A27" s="61" t="str">
        <f>IF(Import!A17=0,"",Import!A17)</f>
        <v>16</v>
      </c>
      <c r="B27" s="38" t="str">
        <f>IF(Import!D17=0,"",Import!D17)</f>
        <v>16</v>
      </c>
      <c r="C27" s="38" t="str">
        <f>IF(Import!E17=0,"",Import!E17)</f>
        <v/>
      </c>
      <c r="D27" s="44" t="str">
        <f t="shared" si="0"/>
        <v/>
      </c>
      <c r="E27" s="38" t="str">
        <f>IF(Import!I17=0,"",Import!I17)</f>
        <v/>
      </c>
      <c r="F27" s="38" t="str">
        <f>IF(Import!J17="","",Import!J17)</f>
        <v/>
      </c>
      <c r="G27" s="38" t="str">
        <f>IF(Import!K17="","",Import!K17)</f>
        <v/>
      </c>
      <c r="H27" s="45" t="str">
        <f>IF(Import!L17=0,"",Import!L17)</f>
        <v>17</v>
      </c>
      <c r="I27" s="38" t="str">
        <f>IF(Import!N17=0,"",Import!N17)</f>
        <v/>
      </c>
      <c r="J27" s="37"/>
      <c r="K27" s="46">
        <f>IF(Import!O17=0,"",Import!O17)</f>
        <v>42843</v>
      </c>
      <c r="L27" s="46" t="str">
        <f>IF(Import!P17=0,"",Import!P17)</f>
        <v/>
      </c>
      <c r="M27" s="60" t="str">
        <f>IF(L27&lt;&gt;"","Annulé",IF(Import!R17=0,"",Import!R17))</f>
        <v/>
      </c>
      <c r="N27" s="60">
        <f>IF(L27&lt;&gt;"","Annulé",IF(Import!S17=0,"",Import!S17))</f>
        <v>100000</v>
      </c>
      <c r="O27" s="60" t="str">
        <f>IF(N27="Annulé","Annulé",IF(Import!T17=0,"",Import!T17))</f>
        <v/>
      </c>
      <c r="P27" s="46">
        <f>IF(Import!U17=0,IF($L27&lt;&gt;"","Annulé",IF($K27="","","En attente")),Import!U17)</f>
        <v>42899</v>
      </c>
      <c r="Q27" s="46">
        <f>IF(Import!V17=0,IF($L27&lt;&gt;"","Annulé",IF($K27="","","En attente")),Import!V17)</f>
        <v>43007</v>
      </c>
      <c r="R27" s="46">
        <f>IF(Import!W17=0,IF($L27&lt;&gt;"","Annulé",IF($K27="","","En attente")),Import!W17)</f>
        <v>42912</v>
      </c>
      <c r="S27" s="46">
        <f>IF(Import!X17=0,IF($L27&lt;&gt;"","Annulé",IF($K27="","","En attente")),Import!X17)</f>
        <v>42957</v>
      </c>
      <c r="T27" s="46">
        <f>IF(Import!Y17=0,IF($L27&lt;&gt;"","Annulé",IF($K27="","","En attente")),Import!Y17)</f>
        <v>42985</v>
      </c>
      <c r="U27" s="46">
        <f>IF(Import!Z17=0,IF($L27&lt;&gt;"","Annulé",IF($K27="","","En attente")),Import!Z17)</f>
        <v>43026</v>
      </c>
      <c r="V27" s="130" t="str">
        <f>IF(Tableau!V27="","",Tableau!V27)</f>
        <v/>
      </c>
      <c r="W27" s="46">
        <f>IF($L27&lt;&gt;"","Annulé",IF(Import!AA17=0,IF(K27="","","Pas ouvert"),Import!AA17))</f>
        <v>43052</v>
      </c>
      <c r="X27" s="46">
        <f>IF($L27&lt;&gt;"","Annulé",IF(Import!AB17=0,IF($W27&lt;&gt;"",IF(W27="Pas ouvert","Pas ouvert","En cours"),""),Import!AB17))</f>
        <v>43294</v>
      </c>
      <c r="Y27" s="60">
        <f>IF($L27&lt;&gt;"","Annulé",IF(Import!AC17=0,"",Import!AC17))</f>
        <v>74519</v>
      </c>
      <c r="Z27" s="60">
        <f>IF($L27&lt;&gt;"","Annulé",IF(Import!AD17=0,"",Import!AD17))</f>
        <v>25446.7</v>
      </c>
      <c r="AA27" s="65">
        <f t="shared" si="243"/>
        <v>46</v>
      </c>
      <c r="AB27" s="129">
        <f>Tableau!AB27</f>
        <v>2017</v>
      </c>
      <c r="AC27" s="62"/>
      <c r="AD27" s="86">
        <f t="shared" si="121"/>
        <v>46</v>
      </c>
      <c r="AE27" s="85">
        <f t="shared" si="122"/>
        <v>2017</v>
      </c>
      <c r="AF27" s="116">
        <f>IF(Import!AE17=0,"",Import!AE17)</f>
        <v>43052</v>
      </c>
      <c r="AG27" s="114"/>
      <c r="AH27" s="107"/>
      <c r="AJ27" s="118">
        <f t="shared" si="239"/>
        <v>47</v>
      </c>
      <c r="AK27" s="119">
        <f t="shared" si="240"/>
        <v>2017</v>
      </c>
      <c r="AL27" s="121" t="str">
        <f>IF(OR(Tableau!AL27="",Tableau!AM27=""),"",IF($AE27=2013,INDEX(Semaines!$M$2:$M$523,MATCH(Tableau!AL27&amp;Tableau!AM27,Semaines!$K$2:$K$523&amp;Semaines!$L$2:$L$523,0)),IF($AE27=2014,INDEX(Semaines!$N$2:$N$523,MATCH(Tableau!AL27&amp;Tableau!AM27,Semaines!$K$2:$K$523&amp;Semaines!$L$2:$L$523,0)),IF($AE27=2015,INDEX(Semaines!$O$2:$O$523,MATCH(Tableau!AL27&amp;Tableau!AM27,Semaines!$K$2:$K$523&amp;Semaines!$L$2:$L$523,0)),IF($AE27=2016,INDEX(Semaines!$P$2:$P$523,MATCH(Tableau!AL27&amp;Tableau!AM27,Semaines!$K$2:$K$523&amp;Semaines!$L$2:$L$523,0)),IF($AE27=2017,INDEX(Semaines!$Q$2:$Q$523,MATCH(Tableau!AL27&amp;Tableau!AM27,Semaines!$K$2:$K$523&amp;Semaines!$L$2:$L$523,0)),IF($AE27=2018,INDEX(Semaines!$R$2:$R$523,MATCH(Tableau!AL27&amp;Tableau!AM27,Semaines!$K$2:$K$523&amp;Semaines!$L$2:$L$523,0)),IF($AE27=2019,INDEX(Semaines!$S$2:$S$523,MATCH(Tableau!AL27&amp;Tableau!AM27,Semaines!$K$2:$K$523&amp;Semaines!$L$2:$L$523,0)),IF($AE27=2020,INDEX(Semaines!$T$2:$T$523,MATCH(Tableau!AL27&amp;Tableau!AM27,Semaines!$K$2:$K$523&amp;Semaines!$L$2:$L$523,0)),IF($AE27=2021,INDEX(Semaines!$U$2:$U$523,MATCH(Tableau!AL27&amp;Tableau!AM27,Semaines!$K$2:$K$523&amp;Semaines!$L$2:$L$523,0)),IF($AE27=2022,INDEX(Semaines!$V$2:$V$523,MATCH(Tableau!AL27&amp;Tableau!AM27,Semaines!$K$2:$K$523&amp;Semaines!$L$2:$L$523,0)))))))))))))</f>
        <v/>
      </c>
      <c r="AM27" s="120" t="str">
        <f>IF(Tableau!$AE27="","",IF(Tableau!AM27="","",Tableau!$AE27))</f>
        <v/>
      </c>
      <c r="AN27" s="128">
        <f>IF(Import!AI17=0,"",Import!AI17)</f>
        <v>43052</v>
      </c>
      <c r="AO27" s="118">
        <f t="shared" si="241"/>
        <v>46</v>
      </c>
      <c r="AP27" s="119">
        <f t="shared" si="242"/>
        <v>2017</v>
      </c>
      <c r="AQ27" s="121" t="str">
        <f>IF(Tableau!AQ27="","",Tableau!AQ27)</f>
        <v/>
      </c>
      <c r="AR27" s="120" t="str">
        <f>IF(Tableau!AR27="","",Tableau!AR27)</f>
        <v/>
      </c>
      <c r="AS27" s="112"/>
      <c r="AT27" s="107"/>
      <c r="AU27" s="99"/>
      <c r="AV27" s="99"/>
      <c r="AW27" s="118">
        <f t="shared" si="189"/>
        <v>48</v>
      </c>
      <c r="AX27" s="119">
        <f t="shared" si="123"/>
        <v>2017</v>
      </c>
      <c r="AY27" s="121" t="str">
        <f t="array" ref="AY27">IF(OR(Tableau!AY27="",Tableau!AZ27=""),"",IF($AE27=2013,INDEX(Semaines!$M$2:$M$523,MATCH(Tableau!AY27&amp;Tableau!AZ27,Semaines!$K$2:$K$523&amp;Semaines!$L$2:$L$523,0)),IF($AE27=2014,INDEX(Semaines!$N$2:$N$523,MATCH(Tableau!AY27&amp;Tableau!AZ27,Semaines!$K$2:$K$523&amp;Semaines!$L$2:$L$523,0)),IF($AE27=2015,INDEX(Semaines!$O$2:$O$523,MATCH(Tableau!AY27&amp;Tableau!AZ27,Semaines!$K$2:$K$523&amp;Semaines!$L$2:$L$523,0)),IF($AE27=2016,INDEX(Semaines!$P$2:$P$523,MATCH(Tableau!AY27&amp;Tableau!AZ27,Semaines!$K$2:$K$523&amp;Semaines!$L$2:$L$523,0)),IF($AE27=2017,INDEX(Semaines!$Q$2:$Q$523,MATCH(Tableau!AY27&amp;Tableau!AZ27,Semaines!$K$2:$K$523&amp;Semaines!$L$2:$L$523,0)),IF($AE27=2018,INDEX(Semaines!$R$2:$R$523,MATCH(Tableau!AY27&amp;Tableau!AZ27,Semaines!$K$2:$K$523&amp;Semaines!$L$2:$L$523,0)),IF($AE27=2019,INDEX(Semaines!$S$2:$S$523,MATCH(Tableau!AY27&amp;Tableau!AZ27,Semaines!$K$2:$K$523&amp;Semaines!$L$2:$L$523,0)),IF($AE27=2020,INDEX(Semaines!$T$2:$T$523,MATCH(Tableau!AY27&amp;Tableau!AZ27,Semaines!$K$2:$K$523&amp;Semaines!$L$2:$L$523,0)),IF($AE27=2021,INDEX(Semaines!$U$2:$U$523,MATCH(Tableau!AY27&amp;Tableau!AZ27,Semaines!$K$2:$K$523&amp;Semaines!$L$2:$L$523,0)),IF($AE27=2022,INDEX(Semaines!$V$2:$V$523,MATCH(Tableau!AY27&amp;Tableau!AZ27,Semaines!$K$2:$K$523&amp;Semaines!$L$2:$L$523,0)))))))))))))</f>
        <v/>
      </c>
      <c r="AZ27" s="120" t="str">
        <f>IF(Tableau!$AE27="","",IF(Tableau!AZ27="","",Tableau!$AE27))</f>
        <v/>
      </c>
      <c r="BA27" s="118">
        <f t="shared" si="234"/>
        <v>50</v>
      </c>
      <c r="BB27" s="119">
        <f t="shared" si="125"/>
        <v>2017</v>
      </c>
      <c r="BC27" s="121" t="str">
        <f t="array" ref="BC27">IF(OR(Tableau!BC27="",Tableau!BD27=""),"",IF($AE27=2013,INDEX(Semaines!$M$2:$M$523,MATCH(Tableau!BC27&amp;Tableau!BD27,Semaines!$K$2:$K$523&amp;Semaines!$L$2:$L$523,0)),IF($AE27=2014,INDEX(Semaines!$N$2:$N$523,MATCH(Tableau!BC27&amp;Tableau!BD27,Semaines!$K$2:$K$523&amp;Semaines!$L$2:$L$523,0)),IF($AE27=2015,INDEX(Semaines!$O$2:$O$523,MATCH(Tableau!BC27&amp;Tableau!BD27,Semaines!$K$2:$K$523&amp;Semaines!$L$2:$L$523,0)),IF($AE27=2016,INDEX(Semaines!$P$2:$P$523,MATCH(Tableau!BC27&amp;Tableau!BD27,Semaines!$K$2:$K$523&amp;Semaines!$L$2:$L$523,0)),IF($AE27=2017,INDEX(Semaines!$Q$2:$Q$523,MATCH(Tableau!BC27&amp;Tableau!BD27,Semaines!$K$2:$K$523&amp;Semaines!$L$2:$L$523,0)),IF($AE27=2018,INDEX(Semaines!$R$2:$R$523,MATCH(Tableau!BC27&amp;Tableau!BD27,Semaines!$K$2:$K$523&amp;Semaines!$L$2:$L$523,0)),IF($AE27=2019,INDEX(Semaines!$S$2:$S$523,MATCH(Tableau!BC27&amp;Tableau!BD27,Semaines!$K$2:$K$523&amp;Semaines!$L$2:$L$523,0)),IF($AE27=2020,INDEX(Semaines!$T$2:$T$523,MATCH(Tableau!BC27&amp;Tableau!BD27,Semaines!$K$2:$K$523&amp;Semaines!$L$2:$L$523,0)),IF($AE27=2021,INDEX(Semaines!$U$2:$U$523,MATCH(Tableau!BC27&amp;Tableau!BD27,Semaines!$K$2:$K$523&amp;Semaines!$L$2:$L$523,0)),IF($AE27=2022,INDEX(Semaines!$V$2:$V$523,MATCH(Tableau!BC27&amp;Tableau!BD27,Semaines!$K$2:$K$523&amp;Semaines!$L$2:$L$523,0)))))))))))))</f>
        <v/>
      </c>
      <c r="BD27" s="120" t="str">
        <f>IF(Tableau!$AE27="","",IF(Tableau!BD27="","",Tableau!$AE27))</f>
        <v/>
      </c>
      <c r="BE27" s="118">
        <f t="shared" si="235"/>
        <v>52</v>
      </c>
      <c r="BF27" s="119">
        <f t="shared" si="127"/>
        <v>2017</v>
      </c>
      <c r="BG27" s="121" t="str">
        <f t="array" ref="BG27">IF(OR(Tableau!BG27="",Tableau!BH27=""),"",IF($AE27=2013,INDEX(Semaines!$M$2:$M$523,MATCH(Tableau!BG27&amp;Tableau!BH27,Semaines!$K$2:$K$523&amp;Semaines!$L$2:$L$523,0)),IF($AE27=2014,INDEX(Semaines!$N$2:$N$523,MATCH(Tableau!BG27&amp;Tableau!BH27,Semaines!$K$2:$K$523&amp;Semaines!$L$2:$L$523,0)),IF($AE27=2015,INDEX(Semaines!$O$2:$O$523,MATCH(Tableau!BG27&amp;Tableau!BH27,Semaines!$K$2:$K$523&amp;Semaines!$L$2:$L$523,0)),IF($AE27=2016,INDEX(Semaines!$P$2:$P$523,MATCH(Tableau!BG27&amp;Tableau!BH27,Semaines!$K$2:$K$523&amp;Semaines!$L$2:$L$523,0)),IF($AE27=2017,INDEX(Semaines!$Q$2:$Q$523,MATCH(Tableau!BG27&amp;Tableau!BH27,Semaines!$K$2:$K$523&amp;Semaines!$L$2:$L$523,0)),IF($AE27=2018,INDEX(Semaines!$R$2:$R$523,MATCH(Tableau!BG27&amp;Tableau!BH27,Semaines!$K$2:$K$523&amp;Semaines!$L$2:$L$523,0)),IF($AE27=2019,INDEX(Semaines!$S$2:$S$523,MATCH(Tableau!BG27&amp;Tableau!BH27,Semaines!$K$2:$K$523&amp;Semaines!$L$2:$L$523,0)),IF($AE27=2020,INDEX(Semaines!$T$2:$T$523,MATCH(Tableau!BG27&amp;Tableau!BH27,Semaines!$K$2:$K$523&amp;Semaines!$L$2:$L$523,0)),IF($AE27=2021,INDEX(Semaines!$U$2:$U$523,MATCH(Tableau!BG27&amp;Tableau!BH27,Semaines!$K$2:$K$523&amp;Semaines!$L$2:$L$523,0)),IF($AE27=2022,INDEX(Semaines!$V$2:$V$523,MATCH(Tableau!BG27&amp;Tableau!BH27,Semaines!$K$2:$K$523&amp;Semaines!$L$2:$L$523,0)))))))))))))</f>
        <v/>
      </c>
      <c r="BH27" s="120" t="str">
        <f>IF(Tableau!$AE27="","",IF(Tableau!BH27="","",Tableau!$AE27))</f>
        <v/>
      </c>
      <c r="BI27" s="130">
        <f>IF(Import!AM17=0,"",Import!AM17)</f>
        <v>43158</v>
      </c>
      <c r="BJ27" s="118">
        <f t="shared" si="236"/>
        <v>9</v>
      </c>
      <c r="BK27" s="119">
        <f t="shared" si="237"/>
        <v>2018</v>
      </c>
      <c r="BL27" s="121" t="str">
        <f>IF(Tableau!BL27="","",Tableau!BL27)</f>
        <v/>
      </c>
      <c r="BM27" s="120" t="str">
        <f>IF(Tableau!BM27="","",Tableau!BM27)</f>
        <v/>
      </c>
      <c r="BN27" s="118">
        <f t="shared" si="238"/>
        <v>53</v>
      </c>
      <c r="BO27" s="119">
        <f t="shared" si="131"/>
        <v>2017</v>
      </c>
      <c r="BP27" s="121" t="str">
        <f t="array" ref="BP27">IF(OR(Tableau!BP27="",Tableau!BQ27=""),"",IF($AE27=2013,INDEX(Semaines!$M$2:$M$523,MATCH(Tableau!BP27&amp;Tableau!BQ27,Semaines!$K$2:$K$523&amp;Semaines!$L$2:$L$523,0)),IF($AE27=2014,INDEX(Semaines!$N$2:$N$523,MATCH(Tableau!BP27&amp;Tableau!BQ27,Semaines!$K$2:$K$523&amp;Semaines!$L$2:$L$523,0)),IF($AE27=2015,INDEX(Semaines!$O$2:$O$523,MATCH(Tableau!BP27&amp;Tableau!BQ27,Semaines!$K$2:$K$523&amp;Semaines!$L$2:$L$523,0)),IF($AE27=2016,INDEX(Semaines!$P$2:$P$523,MATCH(Tableau!BP27&amp;Tableau!BQ27,Semaines!$K$2:$K$523&amp;Semaines!$L$2:$L$523,0)),IF($AE27=2017,INDEX(Semaines!$Q$2:$Q$523,MATCH(Tableau!BP27&amp;Tableau!BQ27,Semaines!$K$2:$K$523&amp;Semaines!$L$2:$L$523,0)),IF($AE27=2018,INDEX(Semaines!$R$2:$R$523,MATCH(Tableau!BP27&amp;Tableau!BQ27,Semaines!$K$2:$K$523&amp;Semaines!$L$2:$L$523,0)),IF($AE27=2019,INDEX(Semaines!$S$2:$S$523,MATCH(Tableau!BP27&amp;Tableau!BQ27,Semaines!$K$2:$K$523&amp;Semaines!$L$2:$L$523,0)),IF($AE27=2020,INDEX(Semaines!$T$2:$T$523,MATCH(Tableau!BP27&amp;Tableau!BQ27,Semaines!$K$2:$K$523&amp;Semaines!$L$2:$L$523,0)),IF($AE27=2021,INDEX(Semaines!$U$2:$U$523,MATCH(Tableau!BP27&amp;Tableau!BQ27,Semaines!$K$2:$K$523&amp;Semaines!$L$2:$L$523,0)),IF($AE27=2022,INDEX(Semaines!$V$2:$V$523,MATCH(Tableau!BP27&amp;Tableau!BQ27,Semaines!$K$2:$K$523&amp;Semaines!$L$2:$L$523,0)))))))))))))</f>
        <v/>
      </c>
      <c r="BQ27" s="120" t="str">
        <f>IF(Tableau!$AE27="","",IF(Tableau!BQ27="","",Tableau!$AE27))</f>
        <v/>
      </c>
      <c r="BS27" s="118">
        <f t="shared" si="190"/>
        <v>55</v>
      </c>
      <c r="BT27" s="119">
        <f t="shared" si="95"/>
        <v>2017</v>
      </c>
      <c r="BU27" s="121" t="str">
        <f t="array" ref="BU27">IF(OR(Tableau!BU27="",Tableau!BV27=""),"",IF($AE27=2013,INDEX(Semaines!$M$2:$M$523,MATCH(Tableau!BU27&amp;Tableau!BV27,Semaines!$K$2:$K$523&amp;Semaines!$L$2:$L$523,0)),IF($AE27=2014,INDEX(Semaines!$N$2:$N$523,MATCH(Tableau!BU27&amp;Tableau!BV27,Semaines!$K$2:$K$523&amp;Semaines!$L$2:$L$523,0)),IF($AE27=2015,INDEX(Semaines!$O$2:$O$523,MATCH(Tableau!BU27&amp;Tableau!BV27,Semaines!$K$2:$K$523&amp;Semaines!$L$2:$L$523,0)),IF($AE27=2016,INDEX(Semaines!$P$2:$P$523,MATCH(Tableau!BU27&amp;Tableau!BV27,Semaines!$K$2:$K$523&amp;Semaines!$L$2:$L$523,0)),IF($AE27=2017,INDEX(Semaines!$Q$2:$Q$523,MATCH(Tableau!BU27&amp;Tableau!BV27,Semaines!$K$2:$K$523&amp;Semaines!$L$2:$L$523,0)),IF($AE27=2018,INDEX(Semaines!$R$2:$R$523,MATCH(Tableau!BU27&amp;Tableau!BV27,Semaines!$K$2:$K$523&amp;Semaines!$L$2:$L$523,0)),IF($AE27=2019,INDEX(Semaines!$S$2:$S$523,MATCH(Tableau!BU27&amp;Tableau!BV27,Semaines!$K$2:$K$523&amp;Semaines!$L$2:$L$523,0)),IF($AE27=2020,INDEX(Semaines!$T$2:$T$523,MATCH(Tableau!BU27&amp;Tableau!BV27,Semaines!$K$2:$K$523&amp;Semaines!$L$2:$L$523,0)),IF($AE27=2021,INDEX(Semaines!$U$2:$U$523,MATCH(Tableau!BU27&amp;Tableau!BV27,Semaines!$K$2:$K$523&amp;Semaines!$L$2:$L$523,0)),IF($AE27=2022,INDEX(Semaines!$V$2:$V$523,MATCH(Tableau!BU27&amp;Tableau!BV27,Semaines!$K$2:$K$523&amp;Semaines!$L$2:$L$523,0)))))))))))))</f>
        <v/>
      </c>
      <c r="BV27" s="120" t="str">
        <f>IF(Tableau!$AE27="","",IF(Tableau!BV27="","",Tableau!$AE27))</f>
        <v/>
      </c>
      <c r="BX27" s="118">
        <f t="shared" si="202"/>
        <v>57</v>
      </c>
      <c r="BY27" s="119">
        <f t="shared" si="96"/>
        <v>2017</v>
      </c>
      <c r="BZ27" s="121" t="str">
        <f t="array" ref="BZ27">IF(OR(Tableau!BZ27="",Tableau!CA27=""),"",IF($AE27=2013,INDEX(Semaines!$M$2:$M$523,MATCH(Tableau!BZ27&amp;Tableau!CA27,Semaines!$K$2:$K$523&amp;Semaines!$L$2:$L$523,0)),IF($AE27=2014,INDEX(Semaines!$N$2:$N$523,MATCH(Tableau!BZ27&amp;Tableau!CA27,Semaines!$K$2:$K$523&amp;Semaines!$L$2:$L$523,0)),IF($AE27=2015,INDEX(Semaines!$O$2:$O$523,MATCH(Tableau!BZ27&amp;Tableau!CA27,Semaines!$K$2:$K$523&amp;Semaines!$L$2:$L$523,0)),IF($AE27=2016,INDEX(Semaines!$P$2:$P$523,MATCH(Tableau!BZ27&amp;Tableau!CA27,Semaines!$K$2:$K$523&amp;Semaines!$L$2:$L$523,0)),IF($AE27=2017,INDEX(Semaines!$Q$2:$Q$523,MATCH(Tableau!BZ27&amp;Tableau!CA27,Semaines!$K$2:$K$523&amp;Semaines!$L$2:$L$523,0)),IF($AE27=2018,INDEX(Semaines!$R$2:$R$523,MATCH(Tableau!BZ27&amp;Tableau!CA27,Semaines!$K$2:$K$523&amp;Semaines!$L$2:$L$523,0)),IF($AE27=2019,INDEX(Semaines!$S$2:$S$523,MATCH(Tableau!BZ27&amp;Tableau!CA27,Semaines!$K$2:$K$523&amp;Semaines!$L$2:$L$523,0)),IF($AE27=2020,INDEX(Semaines!$T$2:$T$523,MATCH(Tableau!BZ27&amp;Tableau!CA27,Semaines!$K$2:$K$523&amp;Semaines!$L$2:$L$523,0)),IF($AE27=2021,INDEX(Semaines!$U$2:$U$523,MATCH(Tableau!BZ27&amp;Tableau!CA27,Semaines!$K$2:$K$523&amp;Semaines!$L$2:$L$523,0)),IF($AE27=2022,INDEX(Semaines!$V$2:$V$523,MATCH(Tableau!BZ27&amp;Tableau!CA27,Semaines!$K$2:$K$523&amp;Semaines!$L$2:$L$523,0)))))))))))))</f>
        <v/>
      </c>
      <c r="CA27" s="120" t="str">
        <f>IF(Tableau!$AE27="","",IF(Tableau!CA27="","",Tableau!$AE27))</f>
        <v/>
      </c>
      <c r="CB27" s="130">
        <f>IF(Import!AQ17=0,"",Import!AQ17)</f>
        <v>43186</v>
      </c>
      <c r="CC27" s="118">
        <f t="shared" si="191"/>
        <v>13</v>
      </c>
      <c r="CD27" s="119">
        <f t="shared" si="192"/>
        <v>2018</v>
      </c>
      <c r="CE27" s="121" t="str">
        <f>IF(Tableau!CE27="","",Tableau!CE27)</f>
        <v/>
      </c>
      <c r="CF27" s="120" t="str">
        <f>IF(Tableau!CF27="","",Tableau!CF27)</f>
        <v/>
      </c>
      <c r="CG27" s="118">
        <f t="shared" si="193"/>
        <v>58</v>
      </c>
      <c r="CH27" s="119">
        <f t="shared" si="97"/>
        <v>2017</v>
      </c>
      <c r="CI27" s="121" t="str">
        <f t="array" ref="CI27">IF(OR(Tableau!CI27="",Tableau!CJ27=""),"",IF($AE27=2013,INDEX(Semaines!$M$2:$M$523,MATCH(Tableau!CI27&amp;Tableau!CJ27,Semaines!$K$2:$K$523&amp;Semaines!$L$2:$L$523,0)),IF($AE27=2014,INDEX(Semaines!$N$2:$N$523,MATCH(Tableau!CI27&amp;Tableau!CJ27,Semaines!$K$2:$K$523&amp;Semaines!$L$2:$L$523,0)),IF($AE27=2015,INDEX(Semaines!$O$2:$O$523,MATCH(Tableau!CI27&amp;Tableau!CJ27,Semaines!$K$2:$K$523&amp;Semaines!$L$2:$L$523,0)),IF($AE27=2016,INDEX(Semaines!$P$2:$P$523,MATCH(Tableau!CI27&amp;Tableau!CJ27,Semaines!$K$2:$K$523&amp;Semaines!$L$2:$L$523,0)),IF($AE27=2017,INDEX(Semaines!$Q$2:$Q$523,MATCH(Tableau!CI27&amp;Tableau!CJ27,Semaines!$K$2:$K$523&amp;Semaines!$L$2:$L$523,0)),IF($AE27=2018,INDEX(Semaines!$R$2:$R$523,MATCH(Tableau!CI27&amp;Tableau!CJ27,Semaines!$K$2:$K$523&amp;Semaines!$L$2:$L$523,0)),IF($AE27=2019,INDEX(Semaines!$S$2:$S$523,MATCH(Tableau!CI27&amp;Tableau!CJ27,Semaines!$K$2:$K$523&amp;Semaines!$L$2:$L$523,0)),IF($AE27=2020,INDEX(Semaines!$T$2:$T$523,MATCH(Tableau!CI27&amp;Tableau!CJ27,Semaines!$K$2:$K$523&amp;Semaines!$L$2:$L$523,0)),IF($AE27=2021,INDEX(Semaines!$U$2:$U$523,MATCH(Tableau!CI27&amp;Tableau!CJ27,Semaines!$K$2:$K$523&amp;Semaines!$L$2:$L$523,0)),IF($AE27=2022,INDEX(Semaines!$V$2:$V$523,MATCH(Tableau!CI27&amp;Tableau!CJ27,Semaines!$K$2:$K$523&amp;Semaines!$L$2:$L$523,0)))))))))))))</f>
        <v/>
      </c>
      <c r="CJ27" s="120" t="str">
        <f>IF(Tableau!$AE27="","",IF(Tableau!CJ27="","",Tableau!$AE27))</f>
        <v/>
      </c>
      <c r="CL27" s="118">
        <f t="shared" si="194"/>
        <v>59</v>
      </c>
      <c r="CM27" s="119">
        <f t="shared" si="98"/>
        <v>2017</v>
      </c>
      <c r="CN27" s="121" t="str">
        <f t="array" ref="CN27">IF(OR(Tableau!CN27="",Tableau!CO27=""),"",IF($AE27=2013,INDEX(Semaines!$M$2:$M$523,MATCH(Tableau!CN27&amp;Tableau!CO27,Semaines!$K$2:$K$523&amp;Semaines!$L$2:$L$523,0)),IF($AE27=2014,INDEX(Semaines!$N$2:$N$523,MATCH(Tableau!CN27&amp;Tableau!CO27,Semaines!$K$2:$K$523&amp;Semaines!$L$2:$L$523,0)),IF($AE27=2015,INDEX(Semaines!$O$2:$O$523,MATCH(Tableau!CN27&amp;Tableau!CO27,Semaines!$K$2:$K$523&amp;Semaines!$L$2:$L$523,0)),IF($AE27=2016,INDEX(Semaines!$P$2:$P$523,MATCH(Tableau!CN27&amp;Tableau!CO27,Semaines!$K$2:$K$523&amp;Semaines!$L$2:$L$523,0)),IF($AE27=2017,INDEX(Semaines!$Q$2:$Q$523,MATCH(Tableau!CN27&amp;Tableau!CO27,Semaines!$K$2:$K$523&amp;Semaines!$L$2:$L$523,0)),IF($AE27=2018,INDEX(Semaines!$R$2:$R$523,MATCH(Tableau!CN27&amp;Tableau!CO27,Semaines!$K$2:$K$523&amp;Semaines!$L$2:$L$523,0)),IF($AE27=2019,INDEX(Semaines!$S$2:$S$523,MATCH(Tableau!CN27&amp;Tableau!CO27,Semaines!$K$2:$K$523&amp;Semaines!$L$2:$L$523,0)),IF($AE27=2020,INDEX(Semaines!$T$2:$T$523,MATCH(Tableau!CN27&amp;Tableau!CO27,Semaines!$K$2:$K$523&amp;Semaines!$L$2:$L$523,0)),IF($AE27=2021,INDEX(Semaines!$U$2:$U$523,MATCH(Tableau!CN27&amp;Tableau!CO27,Semaines!$K$2:$K$523&amp;Semaines!$L$2:$L$523,0)),IF($AE27=2022,INDEX(Semaines!$V$2:$V$523,MATCH(Tableau!CN27&amp;Tableau!CO27,Semaines!$K$2:$K$523&amp;Semaines!$L$2:$L$523,0)))))))))))))</f>
        <v/>
      </c>
      <c r="CO27" s="120" t="str">
        <f>IF(Tableau!$AE27="","",IF(Tableau!CO27="","",Tableau!$AE27))</f>
        <v/>
      </c>
      <c r="CP27" s="118">
        <f t="shared" si="203"/>
        <v>59</v>
      </c>
      <c r="CQ27" s="119">
        <f t="shared" si="99"/>
        <v>2017</v>
      </c>
      <c r="CR27" s="121" t="str">
        <f t="array" ref="CR27">IF(OR(Tableau!CR27="",Tableau!CS27=""),"",IF($AE27=2013,INDEX(Semaines!$M$2:$M$523,MATCH(Tableau!CR27&amp;Tableau!CS27,Semaines!$K$2:$K$523&amp;Semaines!$L$2:$L$523,0)),IF($AE27=2014,INDEX(Semaines!$N$2:$N$523,MATCH(Tableau!CR27&amp;Tableau!CS27,Semaines!$K$2:$K$523&amp;Semaines!$L$2:$L$523,0)),IF($AE27=2015,INDEX(Semaines!$O$2:$O$523,MATCH(Tableau!CR27&amp;Tableau!CS27,Semaines!$K$2:$K$523&amp;Semaines!$L$2:$L$523,0)),IF($AE27=2016,INDEX(Semaines!$P$2:$P$523,MATCH(Tableau!CR27&amp;Tableau!CS27,Semaines!$K$2:$K$523&amp;Semaines!$L$2:$L$523,0)),IF($AE27=2017,INDEX(Semaines!$Q$2:$Q$523,MATCH(Tableau!CR27&amp;Tableau!CS27,Semaines!$K$2:$K$523&amp;Semaines!$L$2:$L$523,0)),IF($AE27=2018,INDEX(Semaines!$R$2:$R$523,MATCH(Tableau!CR27&amp;Tableau!CS27,Semaines!$K$2:$K$523&amp;Semaines!$L$2:$L$523,0)),IF($AE27=2019,INDEX(Semaines!$S$2:$S$523,MATCH(Tableau!CR27&amp;Tableau!CS27,Semaines!$K$2:$K$523&amp;Semaines!$L$2:$L$523,0)),IF($AE27=2020,INDEX(Semaines!$T$2:$T$523,MATCH(Tableau!CR27&amp;Tableau!CS27,Semaines!$K$2:$K$523&amp;Semaines!$L$2:$L$523,0)),IF($AE27=2021,INDEX(Semaines!$U$2:$U$523,MATCH(Tableau!CR27&amp;Tableau!CS27,Semaines!$K$2:$K$523&amp;Semaines!$L$2:$L$523,0)),IF($AE27=2022,INDEX(Semaines!$V$2:$V$523,MATCH(Tableau!CR27&amp;Tableau!CS27,Semaines!$K$2:$K$523&amp;Semaines!$L$2:$L$523,0)))))))))))))</f>
        <v/>
      </c>
      <c r="CS27" s="120" t="str">
        <f>IF(Tableau!$AE27="","",IF(Tableau!CS27="","",Tableau!$AE27))</f>
        <v/>
      </c>
      <c r="CU27" s="139">
        <f t="shared" si="195"/>
        <v>61</v>
      </c>
      <c r="CV27" s="118">
        <f t="shared" si="204"/>
        <v>59</v>
      </c>
      <c r="CW27" s="119">
        <f t="shared" si="25"/>
        <v>2017</v>
      </c>
      <c r="CX27" s="121"/>
      <c r="CY27" s="120" t="str">
        <f>IF(Tableau!$AE27="","",IF(Tableau!CX27="","",Tableau!$AE27))</f>
        <v/>
      </c>
      <c r="DA27" s="139">
        <f t="shared" si="196"/>
        <v>61</v>
      </c>
      <c r="DB27" s="118">
        <f t="shared" si="205"/>
        <v>59</v>
      </c>
      <c r="DC27" s="119">
        <f t="shared" si="28"/>
        <v>2017</v>
      </c>
      <c r="DD27" s="121"/>
      <c r="DE27" s="120"/>
      <c r="DF27" s="112"/>
      <c r="DG27" s="107"/>
      <c r="DI27" s="118">
        <f t="shared" si="197"/>
        <v>60</v>
      </c>
      <c r="DJ27" s="119">
        <f t="shared" si="30"/>
        <v>2017</v>
      </c>
      <c r="DK27" s="121"/>
      <c r="DL27" s="120" t="str">
        <f>IF(Tableau!$AE27="","",IF(Tableau!DJ27="","",Tableau!$AE27))</f>
        <v/>
      </c>
      <c r="DN27" s="118">
        <f t="shared" si="198"/>
        <v>61</v>
      </c>
      <c r="DO27" s="119">
        <f t="shared" si="32"/>
        <v>2017</v>
      </c>
      <c r="DP27" s="121" t="str">
        <f t="array" ref="DP27">IF(OR(Tableau!DN27="",Tableau!DO27=""),"",IF($AE27=2013,INDEX(Semaines!$M$2:$M$523,MATCH(Tableau!DN27&amp;Tableau!DO27,Semaines!$K$2:$K$523&amp;Semaines!$L$2:$L$523,0)),IF($AE27=2014,INDEX(Semaines!$N$2:$N$523,MATCH(Tableau!DN27&amp;Tableau!DO27,Semaines!$K$2:$K$523&amp;Semaines!$L$2:$L$523,0)),IF($AE27=2015,INDEX(Semaines!$O$2:$O$523,MATCH(Tableau!DN27&amp;Tableau!DO27,Semaines!$K$2:$K$523&amp;Semaines!$L$2:$L$523,0)),IF($AE27=2016,INDEX(Semaines!$P$2:$P$523,MATCH(Tableau!DN27&amp;Tableau!DO27,Semaines!$K$2:$K$523&amp;Semaines!$L$2:$L$523,0)),IF($AE27=2017,INDEX(Semaines!$Q$2:$Q$523,MATCH(Tableau!DN27&amp;Tableau!DO27,Semaines!$K$2:$K$523&amp;Semaines!$L$2:$L$523,0)),IF($AE27=2018,INDEX(Semaines!$R$2:$R$523,MATCH(Tableau!DN27&amp;Tableau!DO27,Semaines!$K$2:$K$523&amp;Semaines!$L$2:$L$523,0)),IF($AE27=2019,INDEX(Semaines!$S$2:$S$523,MATCH(Tableau!DN27&amp;Tableau!DO27,Semaines!$K$2:$K$523&amp;Semaines!$L$2:$L$523,0)),IF($AE27=2020,INDEX(Semaines!$T$2:$T$523,MATCH(Tableau!DN27&amp;Tableau!DO27,Semaines!$K$2:$K$523&amp;Semaines!$L$2:$L$523,0)),IF($AE27=2021,INDEX(Semaines!$U$2:$U$523,MATCH(Tableau!DN27&amp;Tableau!DO27,Semaines!$K$2:$K$523&amp;Semaines!$L$2:$L$523,0)),IF($AE27=2022,INDEX(Semaines!$V$2:$V$523,MATCH(Tableau!DN27&amp;Tableau!DO27,Semaines!$K$2:$K$523&amp;Semaines!$L$2:$L$523,0)))))))))))))</f>
        <v/>
      </c>
      <c r="DQ27" s="120" t="str">
        <f>IF(Tableau!$AE27="","",IF(Tableau!DO27="","",Tableau!$AE27))</f>
        <v/>
      </c>
      <c r="DR27" s="99"/>
      <c r="DS27" s="107"/>
      <c r="DT27" s="137"/>
      <c r="DU27" s="118">
        <f t="shared" si="199"/>
        <v>61</v>
      </c>
      <c r="DV27" s="119">
        <f t="shared" si="100"/>
        <v>2017</v>
      </c>
      <c r="DW27" s="121" t="str">
        <f t="array" ref="DW27">IF(OR(Tableau!DU27="",Tableau!DV27=""),"",IF($AE27=2013,INDEX(Semaines!$M$2:$M$523,MATCH(Tableau!DU27&amp;Tableau!DV27,Semaines!$K$2:$K$523&amp;Semaines!$L$2:$L$523,0)),IF($AE27=2014,INDEX(Semaines!$N$2:$N$523,MATCH(Tableau!DU27&amp;Tableau!DV27,Semaines!$K$2:$K$523&amp;Semaines!$L$2:$L$523,0)),IF($AE27=2015,INDEX(Semaines!$O$2:$O$523,MATCH(Tableau!DU27&amp;Tableau!DV27,Semaines!$K$2:$K$523&amp;Semaines!$L$2:$L$523,0)),IF($AE27=2016,INDEX(Semaines!$P$2:$P$523,MATCH(Tableau!DU27&amp;Tableau!DV27,Semaines!$K$2:$K$523&amp;Semaines!$L$2:$L$523,0)),IF($AE27=2017,INDEX(Semaines!$Q$2:$Q$523,MATCH(Tableau!DU27&amp;Tableau!DV27,Semaines!$K$2:$K$523&amp;Semaines!$L$2:$L$523,0)),IF($AE27=2018,INDEX(Semaines!$R$2:$R$523,MATCH(Tableau!DU27&amp;Tableau!DV27,Semaines!$K$2:$K$523&amp;Semaines!$L$2:$L$523,0)),IF($AE27=2019,INDEX(Semaines!$S$2:$S$523,MATCH(Tableau!DU27&amp;Tableau!DV27,Semaines!$K$2:$K$523&amp;Semaines!$L$2:$L$523,0)),IF($AE27=2020,INDEX(Semaines!$T$2:$T$523,MATCH(Tableau!DU27&amp;Tableau!DV27,Semaines!$K$2:$K$523&amp;Semaines!$L$2:$L$523,0)),IF($AE27=2021,INDEX(Semaines!$U$2:$U$523,MATCH(Tableau!DU27&amp;Tableau!DV27,Semaines!$K$2:$K$523&amp;Semaines!$L$2:$L$523,0)),IF($AE27=2022,INDEX(Semaines!$V$2:$V$523,MATCH(Tableau!DU27&amp;Tableau!DV27,Semaines!$K$2:$K$523&amp;Semaines!$L$2:$L$523,0)))))))))))))</f>
        <v/>
      </c>
      <c r="DX27" s="120" t="str">
        <f>IF(Tableau!$AE27="","",IF(Tableau!DV27="","",Tableau!$AE27))</f>
        <v/>
      </c>
      <c r="DY27" s="118">
        <f t="shared" si="206"/>
        <v>62</v>
      </c>
      <c r="DZ27" s="119">
        <f t="shared" si="101"/>
        <v>2017</v>
      </c>
      <c r="EA27" s="121" t="str">
        <f t="array" ref="EA27">IF(OR(Tableau!DY27="",Tableau!DZ27=""),"",IF($AE27=2013,INDEX(Semaines!$M$2:$M$523,MATCH(Tableau!DY27&amp;Tableau!DZ27,Semaines!$K$2:$K$523&amp;Semaines!$L$2:$L$523,0)),IF($AE27=2014,INDEX(Semaines!$N$2:$N$523,MATCH(Tableau!DY27&amp;Tableau!DZ27,Semaines!$K$2:$K$523&amp;Semaines!$L$2:$L$523,0)),IF($AE27=2015,INDEX(Semaines!$O$2:$O$523,MATCH(Tableau!DY27&amp;Tableau!DZ27,Semaines!$K$2:$K$523&amp;Semaines!$L$2:$L$523,0)),IF($AE27=2016,INDEX(Semaines!$P$2:$P$523,MATCH(Tableau!DY27&amp;Tableau!DZ27,Semaines!$K$2:$K$523&amp;Semaines!$L$2:$L$523,0)),IF($AE27=2017,INDEX(Semaines!$Q$2:$Q$523,MATCH(Tableau!DY27&amp;Tableau!DZ27,Semaines!$K$2:$K$523&amp;Semaines!$L$2:$L$523,0)),IF($AE27=2018,INDEX(Semaines!$R$2:$R$523,MATCH(Tableau!DY27&amp;Tableau!DZ27,Semaines!$K$2:$K$523&amp;Semaines!$L$2:$L$523,0)),IF($AE27=2019,INDEX(Semaines!$S$2:$S$523,MATCH(Tableau!DY27&amp;Tableau!DZ27,Semaines!$K$2:$K$523&amp;Semaines!$L$2:$L$523,0)),IF($AE27=2020,INDEX(Semaines!$T$2:$T$523,MATCH(Tableau!DY27&amp;Tableau!DZ27,Semaines!$K$2:$K$523&amp;Semaines!$L$2:$L$523,0)),IF($AE27=2021,INDEX(Semaines!$U$2:$U$523,MATCH(Tableau!DY27&amp;Tableau!DZ27,Semaines!$K$2:$K$523&amp;Semaines!$L$2:$L$523,0)),IF($AE27=2022,INDEX(Semaines!$V$2:$V$523,MATCH(Tableau!DY27&amp;Tableau!DZ27,Semaines!$K$2:$K$523&amp;Semaines!$L$2:$L$523,0)))))))))))))</f>
        <v/>
      </c>
      <c r="EB27" s="120" t="str">
        <f>IF(Tableau!$AE27="","",IF(Tableau!DZ27="","",Tableau!$AE27))</f>
        <v/>
      </c>
      <c r="EC27" s="118">
        <f t="shared" si="207"/>
        <v>62</v>
      </c>
      <c r="ED27" s="119">
        <f t="shared" si="102"/>
        <v>2017</v>
      </c>
      <c r="EE27" s="121" t="str">
        <f t="array" ref="EE27">IF(OR(Tableau!EC27="",Tableau!ED27=""),"",IF($AE27=2013,INDEX(Semaines!$M$2:$M$523,MATCH(Tableau!EC27&amp;Tableau!ED27,Semaines!$K$2:$K$523&amp;Semaines!$L$2:$L$523,0)),IF($AE27=2014,INDEX(Semaines!$N$2:$N$523,MATCH(Tableau!EC27&amp;Tableau!ED27,Semaines!$K$2:$K$523&amp;Semaines!$L$2:$L$523,0)),IF($AE27=2015,INDEX(Semaines!$O$2:$O$523,MATCH(Tableau!EC27&amp;Tableau!ED27,Semaines!$K$2:$K$523&amp;Semaines!$L$2:$L$523,0)),IF($AE27=2016,INDEX(Semaines!$P$2:$P$523,MATCH(Tableau!EC27&amp;Tableau!ED27,Semaines!$K$2:$K$523&amp;Semaines!$L$2:$L$523,0)),IF($AE27=2017,INDEX(Semaines!$Q$2:$Q$523,MATCH(Tableau!EC27&amp;Tableau!ED27,Semaines!$K$2:$K$523&amp;Semaines!$L$2:$L$523,0)),IF($AE27=2018,INDEX(Semaines!$R$2:$R$523,MATCH(Tableau!EC27&amp;Tableau!ED27,Semaines!$K$2:$K$523&amp;Semaines!$L$2:$L$523,0)),IF($AE27=2019,INDEX(Semaines!$S$2:$S$523,MATCH(Tableau!EC27&amp;Tableau!ED27,Semaines!$K$2:$K$523&amp;Semaines!$L$2:$L$523,0)),IF($AE27=2020,INDEX(Semaines!$T$2:$T$523,MATCH(Tableau!EC27&amp;Tableau!ED27,Semaines!$K$2:$K$523&amp;Semaines!$L$2:$L$523,0)),IF($AE27=2021,INDEX(Semaines!$U$2:$U$523,MATCH(Tableau!EC27&amp;Tableau!ED27,Semaines!$K$2:$K$523&amp;Semaines!$L$2:$L$523,0)),IF($AE27=2022,INDEX(Semaines!$V$2:$V$523,MATCH(Tableau!EC27&amp;Tableau!ED27,Semaines!$K$2:$K$523&amp;Semaines!$L$2:$L$523,0)))))))))))))</f>
        <v/>
      </c>
      <c r="EF27" s="120" t="str">
        <f>IF(Tableau!$AE27="","",IF(Tableau!ED27="","",Tableau!$AE27))</f>
        <v/>
      </c>
      <c r="EG27" s="118">
        <f t="shared" si="208"/>
        <v>62</v>
      </c>
      <c r="EH27" s="119">
        <f t="shared" si="103"/>
        <v>2017</v>
      </c>
      <c r="EI27" s="121" t="str">
        <f t="array" ref="EI27">IF(OR(Tableau!EG27="",Tableau!EH27=""),"",IF($AE27=2013,INDEX(Semaines!$M$2:$M$523,MATCH(Tableau!EG27&amp;Tableau!EH27,Semaines!$K$2:$K$523&amp;Semaines!$L$2:$L$523,0)),IF($AE27=2014,INDEX(Semaines!$N$2:$N$523,MATCH(Tableau!EG27&amp;Tableau!EH27,Semaines!$K$2:$K$523&amp;Semaines!$L$2:$L$523,0)),IF($AE27=2015,INDEX(Semaines!$O$2:$O$523,MATCH(Tableau!EG27&amp;Tableau!EH27,Semaines!$K$2:$K$523&amp;Semaines!$L$2:$L$523,0)),IF($AE27=2016,INDEX(Semaines!$P$2:$P$523,MATCH(Tableau!EG27&amp;Tableau!EH27,Semaines!$K$2:$K$523&amp;Semaines!$L$2:$L$523,0)),IF($AE27=2017,INDEX(Semaines!$Q$2:$Q$523,MATCH(Tableau!EG27&amp;Tableau!EH27,Semaines!$K$2:$K$523&amp;Semaines!$L$2:$L$523,0)),IF($AE27=2018,INDEX(Semaines!$R$2:$R$523,MATCH(Tableau!EG27&amp;Tableau!EH27,Semaines!$K$2:$K$523&amp;Semaines!$L$2:$L$523,0)),IF($AE27=2019,INDEX(Semaines!$S$2:$S$523,MATCH(Tableau!EG27&amp;Tableau!EH27,Semaines!$K$2:$K$523&amp;Semaines!$L$2:$L$523,0)),IF($AE27=2020,INDEX(Semaines!$T$2:$T$523,MATCH(Tableau!EG27&amp;Tableau!EH27,Semaines!$K$2:$K$523&amp;Semaines!$L$2:$L$523,0)),IF($AE27=2021,INDEX(Semaines!$U$2:$U$523,MATCH(Tableau!EG27&amp;Tableau!EH27,Semaines!$K$2:$K$523&amp;Semaines!$L$2:$L$523,0)),IF($AE27=2022,INDEX(Semaines!$V$2:$V$523,MATCH(Tableau!EG27&amp;Tableau!EH27,Semaines!$K$2:$K$523&amp;Semaines!$L$2:$L$523,0)))))))))))))</f>
        <v/>
      </c>
      <c r="EJ27" s="120" t="str">
        <f>IF(Tableau!$AE27="","",IF(Tableau!EH27="","",Tableau!$AE27))</f>
        <v/>
      </c>
      <c r="EK27" s="130">
        <f>IF(Import!AU17=0,"",Import!AU17)</f>
        <v>43217</v>
      </c>
      <c r="EL27" s="118">
        <f t="shared" si="200"/>
        <v>17</v>
      </c>
      <c r="EM27" s="119">
        <f t="shared" si="201"/>
        <v>2018</v>
      </c>
      <c r="EN27" s="121" t="str">
        <f>IF(Tableau!EL27="","",Tableau!EL27)</f>
        <v/>
      </c>
      <c r="EO27" s="120" t="str">
        <f>IF(Tableau!EM27="","",Tableau!EM27)</f>
        <v/>
      </c>
      <c r="EP27" s="112"/>
      <c r="EQ27" s="107"/>
      <c r="ES27" s="118">
        <f t="shared" si="209"/>
        <v>63</v>
      </c>
      <c r="ET27" s="119">
        <f t="shared" si="104"/>
        <v>2017</v>
      </c>
      <c r="EU27" s="121" t="str">
        <f t="array" ref="EU27">IF(OR(Tableau!ES27="",Tableau!ET27=""),"",IF($AE27=2013,INDEX(Semaines!$M$2:$M$523,MATCH(Tableau!ES27&amp;Tableau!ET27,Semaines!$K$2:$K$523&amp;Semaines!$L$2:$L$523,0)),IF($AE27=2014,INDEX(Semaines!$N$2:$N$523,MATCH(Tableau!ES27&amp;Tableau!ET27,Semaines!$K$2:$K$523&amp;Semaines!$L$2:$L$523,0)),IF($AE27=2015,INDEX(Semaines!$O$2:$O$523,MATCH(Tableau!ES27&amp;Tableau!ET27,Semaines!$K$2:$K$523&amp;Semaines!$L$2:$L$523,0)),IF($AE27=2016,INDEX(Semaines!$P$2:$P$523,MATCH(Tableau!ES27&amp;Tableau!ET27,Semaines!$K$2:$K$523&amp;Semaines!$L$2:$L$523,0)),IF($AE27=2017,INDEX(Semaines!$Q$2:$Q$523,MATCH(Tableau!ES27&amp;Tableau!ET27,Semaines!$K$2:$K$523&amp;Semaines!$L$2:$L$523,0)),IF($AE27=2018,INDEX(Semaines!$R$2:$R$523,MATCH(Tableau!ES27&amp;Tableau!ET27,Semaines!$K$2:$K$523&amp;Semaines!$L$2:$L$523,0)),IF($AE27=2019,INDEX(Semaines!$S$2:$S$523,MATCH(Tableau!ES27&amp;Tableau!ET27,Semaines!$K$2:$K$523&amp;Semaines!$L$2:$L$523,0)),IF($AE27=2020,INDEX(Semaines!$T$2:$T$523,MATCH(Tableau!ES27&amp;Tableau!ET27,Semaines!$K$2:$K$523&amp;Semaines!$L$2:$L$523,0)),IF($AE27=2021,INDEX(Semaines!$U$2:$U$523,MATCH(Tableau!ES27&amp;Tableau!ET27,Semaines!$K$2:$K$523&amp;Semaines!$L$2:$L$523,0)),IF($AE27=2022,INDEX(Semaines!$V$2:$V$523,MATCH(Tableau!ES27&amp;Tableau!ET27,Semaines!$K$2:$K$523&amp;Semaines!$L$2:$L$523,0)))))))))))))</f>
        <v/>
      </c>
      <c r="EV27" s="120" t="str">
        <f>IF(Tableau!$AE27="","",IF(Tableau!ET27="","",Tableau!$AE27))</f>
        <v/>
      </c>
      <c r="EW27" s="118">
        <f t="shared" si="210"/>
        <v>64</v>
      </c>
      <c r="EX27" s="119">
        <f t="shared" si="105"/>
        <v>2017</v>
      </c>
      <c r="EY27" s="121" t="str">
        <f t="array" ref="EY27">IF(OR(Tableau!EW27="",Tableau!EX27=""),"",IF($AE27=2013,INDEX(Semaines!$M$2:$M$523,MATCH(Tableau!EW27&amp;Tableau!EX27,Semaines!$K$2:$K$523&amp;Semaines!$L$2:$L$523,0)),IF($AE27=2014,INDEX(Semaines!$N$2:$N$523,MATCH(Tableau!EW27&amp;Tableau!EX27,Semaines!$K$2:$K$523&amp;Semaines!$L$2:$L$523,0)),IF($AE27=2015,INDEX(Semaines!$O$2:$O$523,MATCH(Tableau!EW27&amp;Tableau!EX27,Semaines!$K$2:$K$523&amp;Semaines!$L$2:$L$523,0)),IF($AE27=2016,INDEX(Semaines!$P$2:$P$523,MATCH(Tableau!EW27&amp;Tableau!EX27,Semaines!$K$2:$K$523&amp;Semaines!$L$2:$L$523,0)),IF($AE27=2017,INDEX(Semaines!$Q$2:$Q$523,MATCH(Tableau!EW27&amp;Tableau!EX27,Semaines!$K$2:$K$523&amp;Semaines!$L$2:$L$523,0)),IF($AE27=2018,INDEX(Semaines!$R$2:$R$523,MATCH(Tableau!EW27&amp;Tableau!EX27,Semaines!$K$2:$K$523&amp;Semaines!$L$2:$L$523,0)),IF($AE27=2019,INDEX(Semaines!$S$2:$S$523,MATCH(Tableau!EW27&amp;Tableau!EX27,Semaines!$K$2:$K$523&amp;Semaines!$L$2:$L$523,0)),IF($AE27=2020,INDEX(Semaines!$T$2:$T$523,MATCH(Tableau!EW27&amp;Tableau!EX27,Semaines!$K$2:$K$523&amp;Semaines!$L$2:$L$523,0)),IF($AE27=2021,INDEX(Semaines!$U$2:$U$523,MATCH(Tableau!EW27&amp;Tableau!EX27,Semaines!$K$2:$K$523&amp;Semaines!$L$2:$L$523,0)),IF($AE27=2022,INDEX(Semaines!$V$2:$V$523,MATCH(Tableau!EW27&amp;Tableau!EX27,Semaines!$K$2:$K$523&amp;Semaines!$L$2:$L$523,0)))))))))))))</f>
        <v/>
      </c>
      <c r="EZ27" s="120" t="str">
        <f>IF(Tableau!$AE27="","",IF(Tableau!EX27="","",Tableau!$AE27))</f>
        <v/>
      </c>
      <c r="FB27" s="118">
        <f t="shared" si="211"/>
        <v>64</v>
      </c>
      <c r="FC27" s="119">
        <f t="shared" si="106"/>
        <v>2017</v>
      </c>
      <c r="FD27" s="121" t="str">
        <f t="array" ref="FD27">IF(OR(Tableau!FB27="",Tableau!FC27=""),"",IF($AE27=2013,INDEX(Semaines!$M$2:$M$523,MATCH(Tableau!FB27&amp;Tableau!FC27,Semaines!$K$2:$K$523&amp;Semaines!$L$2:$L$523,0)),IF($AE27=2014,INDEX(Semaines!$N$2:$N$523,MATCH(Tableau!FB27&amp;Tableau!FC27,Semaines!$K$2:$K$523&amp;Semaines!$L$2:$L$523,0)),IF($AE27=2015,INDEX(Semaines!$O$2:$O$523,MATCH(Tableau!FB27&amp;Tableau!FC27,Semaines!$K$2:$K$523&amp;Semaines!$L$2:$L$523,0)),IF($AE27=2016,INDEX(Semaines!$P$2:$P$523,MATCH(Tableau!FB27&amp;Tableau!FC27,Semaines!$K$2:$K$523&amp;Semaines!$L$2:$L$523,0)),IF($AE27=2017,INDEX(Semaines!$Q$2:$Q$523,MATCH(Tableau!FB27&amp;Tableau!FC27,Semaines!$K$2:$K$523&amp;Semaines!$L$2:$L$523,0)),IF($AE27=2018,INDEX(Semaines!$R$2:$R$523,MATCH(Tableau!FB27&amp;Tableau!FC27,Semaines!$K$2:$K$523&amp;Semaines!$L$2:$L$523,0)),IF($AE27=2019,INDEX(Semaines!$S$2:$S$523,MATCH(Tableau!FB27&amp;Tableau!FC27,Semaines!$K$2:$K$523&amp;Semaines!$L$2:$L$523,0)),IF($AE27=2020,INDEX(Semaines!$T$2:$T$523,MATCH(Tableau!FB27&amp;Tableau!FC27,Semaines!$K$2:$K$523&amp;Semaines!$L$2:$L$523,0)),IF($AE27=2021,INDEX(Semaines!$U$2:$U$523,MATCH(Tableau!FB27&amp;Tableau!FC27,Semaines!$K$2:$K$523&amp;Semaines!$L$2:$L$523,0)),IF($AE27=2022,INDEX(Semaines!$V$2:$V$523,MATCH(Tableau!FB27&amp;Tableau!FC27,Semaines!$K$2:$K$523&amp;Semaines!$L$2:$L$523,0)))))))))))))</f>
        <v/>
      </c>
      <c r="FE27" s="120" t="str">
        <f>IF(Tableau!$AE27="","",IF(Tableau!FC27="","",Tableau!$AE27))</f>
        <v/>
      </c>
      <c r="FF27" s="112"/>
      <c r="FG27" s="107"/>
      <c r="FH27" s="118">
        <f t="shared" si="212"/>
        <v>65</v>
      </c>
      <c r="FI27" s="119">
        <f t="shared" si="107"/>
        <v>2017</v>
      </c>
      <c r="FJ27" s="121" t="str">
        <f t="array" ref="FJ27">IF(OR(Tableau!FH27="",Tableau!FI27=""),"",IF($AE27=2013,INDEX(Semaines!$M$2:$M$523,MATCH(Tableau!FH27&amp;Tableau!FI27,Semaines!$K$2:$K$523&amp;Semaines!$L$2:$L$523,0)),IF($AE27=2014,INDEX(Semaines!$N$2:$N$523,MATCH(Tableau!FH27&amp;Tableau!FI27,Semaines!$K$2:$K$523&amp;Semaines!$L$2:$L$523,0)),IF($AE27=2015,INDEX(Semaines!$O$2:$O$523,MATCH(Tableau!FH27&amp;Tableau!FI27,Semaines!$K$2:$K$523&amp;Semaines!$L$2:$L$523,0)),IF($AE27=2016,INDEX(Semaines!$P$2:$P$523,MATCH(Tableau!FH27&amp;Tableau!FI27,Semaines!$K$2:$K$523&amp;Semaines!$L$2:$L$523,0)),IF($AE27=2017,INDEX(Semaines!$Q$2:$Q$523,MATCH(Tableau!FH27&amp;Tableau!FI27,Semaines!$K$2:$K$523&amp;Semaines!$L$2:$L$523,0)),IF($AE27=2018,INDEX(Semaines!$R$2:$R$523,MATCH(Tableau!FH27&amp;Tableau!FI27,Semaines!$K$2:$K$523&amp;Semaines!$L$2:$L$523,0)),IF($AE27=2019,INDEX(Semaines!$S$2:$S$523,MATCH(Tableau!FH27&amp;Tableau!FI27,Semaines!$K$2:$K$523&amp;Semaines!$L$2:$L$523,0)),IF($AE27=2020,INDEX(Semaines!$T$2:$T$523,MATCH(Tableau!FH27&amp;Tableau!FI27,Semaines!$K$2:$K$523&amp;Semaines!$L$2:$L$523,0)),IF($AE27=2021,INDEX(Semaines!$U$2:$U$523,MATCH(Tableau!FH27&amp;Tableau!FI27,Semaines!$K$2:$K$523&amp;Semaines!$L$2:$L$523,0)),IF($AE27=2022,INDEX(Semaines!$V$2:$V$523,MATCH(Tableau!FH27&amp;Tableau!FI27,Semaines!$K$2:$K$523&amp;Semaines!$L$2:$L$523,0)))))))))))))</f>
        <v/>
      </c>
      <c r="FK27" s="120" t="str">
        <f>IF(Tableau!$AE27="","",IF(Tableau!FI27="","",Tableau!$AE27))</f>
        <v/>
      </c>
      <c r="FM27" s="118">
        <f t="shared" si="213"/>
        <v>65</v>
      </c>
      <c r="FN27" s="119">
        <f t="shared" si="108"/>
        <v>2017</v>
      </c>
      <c r="FO27" s="121" t="str">
        <f t="array" ref="FO27">IF(OR(Tableau!FM27="",Tableau!FN27=""),"",IF($AE27=2013,INDEX(Semaines!$M$2:$M$523,MATCH(Tableau!FM27&amp;Tableau!FN27,Semaines!$K$2:$K$523&amp;Semaines!$L$2:$L$523,0)),IF($AE27=2014,INDEX(Semaines!$N$2:$N$523,MATCH(Tableau!FM27&amp;Tableau!FN27,Semaines!$K$2:$K$523&amp;Semaines!$L$2:$L$523,0)),IF($AE27=2015,INDEX(Semaines!$O$2:$O$523,MATCH(Tableau!FM27&amp;Tableau!FN27,Semaines!$K$2:$K$523&amp;Semaines!$L$2:$L$523,0)),IF($AE27=2016,INDEX(Semaines!$P$2:$P$523,MATCH(Tableau!FM27&amp;Tableau!FN27,Semaines!$K$2:$K$523&amp;Semaines!$L$2:$L$523,0)),IF($AE27=2017,INDEX(Semaines!$Q$2:$Q$523,MATCH(Tableau!FM27&amp;Tableau!FN27,Semaines!$K$2:$K$523&amp;Semaines!$L$2:$L$523,0)),IF($AE27=2018,INDEX(Semaines!$R$2:$R$523,MATCH(Tableau!FM27&amp;Tableau!FN27,Semaines!$K$2:$K$523&amp;Semaines!$L$2:$L$523,0)),IF($AE27=2019,INDEX(Semaines!$S$2:$S$523,MATCH(Tableau!FM27&amp;Tableau!FN27,Semaines!$K$2:$K$523&amp;Semaines!$L$2:$L$523,0)),IF($AE27=2020,INDEX(Semaines!$T$2:$T$523,MATCH(Tableau!FM27&amp;Tableau!FN27,Semaines!$K$2:$K$523&amp;Semaines!$L$2:$L$523,0)),IF($AE27=2021,INDEX(Semaines!$U$2:$U$523,MATCH(Tableau!FM27&amp;Tableau!FN27,Semaines!$K$2:$K$523&amp;Semaines!$L$2:$L$523,0)),IF($AE27=2022,INDEX(Semaines!$V$2:$V$523,MATCH(Tableau!FM27&amp;Tableau!FN27,Semaines!$K$2:$K$523&amp;Semaines!$L$2:$L$523,0)))))))))))))</f>
        <v/>
      </c>
      <c r="FP27" s="120" t="str">
        <f>IF(Tableau!$AE27="","",IF(Tableau!FN27="","",Tableau!$AE27))</f>
        <v/>
      </c>
      <c r="FQ27" s="118">
        <f t="shared" si="214"/>
        <v>66</v>
      </c>
      <c r="FR27" s="119">
        <f t="shared" si="109"/>
        <v>2017</v>
      </c>
      <c r="FS27" s="121" t="str">
        <f t="array" ref="FS27">IF(OR(Tableau!FQ27="",Tableau!FR27=""),"",IF($AE27=2013,INDEX(Semaines!$M$2:$M$523,MATCH(Tableau!FQ27&amp;Tableau!FR27,Semaines!$K$2:$K$523&amp;Semaines!$L$2:$L$523,0)),IF($AE27=2014,INDEX(Semaines!$N$2:$N$523,MATCH(Tableau!FQ27&amp;Tableau!FR27,Semaines!$K$2:$K$523&amp;Semaines!$L$2:$L$523,0)),IF($AE27=2015,INDEX(Semaines!$O$2:$O$523,MATCH(Tableau!FQ27&amp;Tableau!FR27,Semaines!$K$2:$K$523&amp;Semaines!$L$2:$L$523,0)),IF($AE27=2016,INDEX(Semaines!$P$2:$P$523,MATCH(Tableau!FQ27&amp;Tableau!FR27,Semaines!$K$2:$K$523&amp;Semaines!$L$2:$L$523,0)),IF($AE27=2017,INDEX(Semaines!$Q$2:$Q$523,MATCH(Tableau!FQ27&amp;Tableau!FR27,Semaines!$K$2:$K$523&amp;Semaines!$L$2:$L$523,0)),IF($AE27=2018,INDEX(Semaines!$R$2:$R$523,MATCH(Tableau!FQ27&amp;Tableau!FR27,Semaines!$K$2:$K$523&amp;Semaines!$L$2:$L$523,0)),IF($AE27=2019,INDEX(Semaines!$S$2:$S$523,MATCH(Tableau!FQ27&amp;Tableau!FR27,Semaines!$K$2:$K$523&amp;Semaines!$L$2:$L$523,0)),IF($AE27=2020,INDEX(Semaines!$T$2:$T$523,MATCH(Tableau!FQ27&amp;Tableau!FR27,Semaines!$K$2:$K$523&amp;Semaines!$L$2:$L$523,0)),IF($AE27=2021,INDEX(Semaines!$U$2:$U$523,MATCH(Tableau!FQ27&amp;Tableau!FR27,Semaines!$K$2:$K$523&amp;Semaines!$L$2:$L$523,0)),IF($AE27=2022,INDEX(Semaines!$V$2:$V$523,MATCH(Tableau!FQ27&amp;Tableau!FR27,Semaines!$K$2:$K$523&amp;Semaines!$L$2:$L$523,0)))))))))))))</f>
        <v/>
      </c>
      <c r="FT27" s="120" t="str">
        <f>IF(Tableau!$AE27="","",IF(Tableau!FR27="","",Tableau!$AE27))</f>
        <v/>
      </c>
      <c r="FU27" s="121" t="str">
        <f t="array" ref="FU27">IF(OR(Tableau!FS27="",Tableau!FT27=""),"",IF($AE27=2013,INDEX(Semaines!$M$2:$M$523,MATCH(Tableau!FS27&amp;Tableau!FT27,Semaines!$K$2:$K$523&amp;Semaines!$L$2:$L$523,0)),IF($AE27=2014,INDEX(Semaines!$N$2:$N$523,MATCH(Tableau!FS27&amp;Tableau!FT27,Semaines!$K$2:$K$523&amp;Semaines!$L$2:$L$523,0)),IF($AE27=2015,INDEX(Semaines!$O$2:$O$523,MATCH(Tableau!FS27&amp;Tableau!FT27,Semaines!$K$2:$K$523&amp;Semaines!$L$2:$L$523,0)),IF($AE27=2016,INDEX(Semaines!$P$2:$P$523,MATCH(Tableau!FS27&amp;Tableau!FT27,Semaines!$K$2:$K$523&amp;Semaines!$L$2:$L$523,0)),IF($AE27=2017,INDEX(Semaines!$Q$2:$Q$523,MATCH(Tableau!FS27&amp;Tableau!FT27,Semaines!$K$2:$K$523&amp;Semaines!$L$2:$L$523,0)),IF($AE27=2018,INDEX(Semaines!$R$2:$R$523,MATCH(Tableau!FS27&amp;Tableau!FT27,Semaines!$K$2:$K$523&amp;Semaines!$L$2:$L$523,0)),IF($AE27=2019,INDEX(Semaines!$S$2:$S$523,MATCH(Tableau!FS27&amp;Tableau!FT27,Semaines!$K$2:$K$523&amp;Semaines!$L$2:$L$523,0)),IF($AE27=2020,INDEX(Semaines!$T$2:$T$523,MATCH(Tableau!FS27&amp;Tableau!FT27,Semaines!$K$2:$K$523&amp;Semaines!$L$2:$L$523,0)),IF($AE27=2021,INDEX(Semaines!$U$2:$U$523,MATCH(Tableau!FS27&amp;Tableau!FT27,Semaines!$K$2:$K$523&amp;Semaines!$L$2:$L$523,0)),IF($AE27=2022,INDEX(Semaines!$V$2:$V$523,MATCH(Tableau!FS27&amp;Tableau!FT27,Semaines!$K$2:$K$523&amp;Semaines!$L$2:$L$523,0)))))))))))))</f>
        <v/>
      </c>
      <c r="FV27" s="120" t="str">
        <f>IF(Tableau!$AE27="","",IF(Tableau!FT27="","",Tableau!$AE27))</f>
        <v/>
      </c>
      <c r="FW27" s="118">
        <f t="shared" si="215"/>
        <v>68</v>
      </c>
      <c r="FX27" s="119">
        <f t="shared" si="110"/>
        <v>2017</v>
      </c>
      <c r="FY27" s="121" t="str">
        <f t="array" ref="FY27">IF(OR(Tableau!FW27="",Tableau!FX27=""),"",IF($AE27=2013,INDEX(Semaines!$M$2:$M$523,MATCH(Tableau!FW27&amp;Tableau!FX27,Semaines!$K$2:$K$523&amp;Semaines!$L$2:$L$523,0)),IF($AE27=2014,INDEX(Semaines!$N$2:$N$523,MATCH(Tableau!FW27&amp;Tableau!FX27,Semaines!$K$2:$K$523&amp;Semaines!$L$2:$L$523,0)),IF($AE27=2015,INDEX(Semaines!$O$2:$O$523,MATCH(Tableau!FW27&amp;Tableau!FX27,Semaines!$K$2:$K$523&amp;Semaines!$L$2:$L$523,0)),IF($AE27=2016,INDEX(Semaines!$P$2:$P$523,MATCH(Tableau!FW27&amp;Tableau!FX27,Semaines!$K$2:$K$523&amp;Semaines!$L$2:$L$523,0)),IF($AE27=2017,INDEX(Semaines!$Q$2:$Q$523,MATCH(Tableau!FW27&amp;Tableau!FX27,Semaines!$K$2:$K$523&amp;Semaines!$L$2:$L$523,0)),IF($AE27=2018,INDEX(Semaines!$R$2:$R$523,MATCH(Tableau!FW27&amp;Tableau!FX27,Semaines!$K$2:$K$523&amp;Semaines!$L$2:$L$523,0)),IF($AE27=2019,INDEX(Semaines!$S$2:$S$523,MATCH(Tableau!FW27&amp;Tableau!FX27,Semaines!$K$2:$K$523&amp;Semaines!$L$2:$L$523,0)),IF($AE27=2020,INDEX(Semaines!$T$2:$T$523,MATCH(Tableau!FW27&amp;Tableau!FX27,Semaines!$K$2:$K$523&amp;Semaines!$L$2:$L$523,0)),IF($AE27=2021,INDEX(Semaines!$U$2:$U$523,MATCH(Tableau!FW27&amp;Tableau!FX27,Semaines!$K$2:$K$523&amp;Semaines!$L$2:$L$523,0)),IF($AE27=2022,INDEX(Semaines!$V$2:$V$523,MATCH(Tableau!FW27&amp;Tableau!FX27,Semaines!$K$2:$K$523&amp;Semaines!$L$2:$L$523,0)))))))))))))</f>
        <v/>
      </c>
      <c r="FZ27" s="120" t="str">
        <f>IF(Tableau!$AE27="","",IF(Tableau!FX27="","",Tableau!$AE27))</f>
        <v/>
      </c>
      <c r="GA27" s="118">
        <f t="shared" si="216"/>
        <v>69</v>
      </c>
      <c r="GB27" s="119">
        <f t="shared" si="111"/>
        <v>2017</v>
      </c>
      <c r="GC27" s="121" t="str">
        <f t="array" ref="GC27">IF(OR(Tableau!GA27="",Tableau!GB27=""),"",IF($AE27=2013,INDEX(Semaines!$M$2:$M$523,MATCH(Tableau!GA27&amp;Tableau!GB27,Semaines!$K$2:$K$523&amp;Semaines!$L$2:$L$523,0)),IF($AE27=2014,INDEX(Semaines!$N$2:$N$523,MATCH(Tableau!GA27&amp;Tableau!GB27,Semaines!$K$2:$K$523&amp;Semaines!$L$2:$L$523,0)),IF($AE27=2015,INDEX(Semaines!$O$2:$O$523,MATCH(Tableau!GA27&amp;Tableau!GB27,Semaines!$K$2:$K$523&amp;Semaines!$L$2:$L$523,0)),IF($AE27=2016,INDEX(Semaines!$P$2:$P$523,MATCH(Tableau!GA27&amp;Tableau!GB27,Semaines!$K$2:$K$523&amp;Semaines!$L$2:$L$523,0)),IF($AE27=2017,INDEX(Semaines!$Q$2:$Q$523,MATCH(Tableau!GA27&amp;Tableau!GB27,Semaines!$K$2:$K$523&amp;Semaines!$L$2:$L$523,0)),IF($AE27=2018,INDEX(Semaines!$R$2:$R$523,MATCH(Tableau!GA27&amp;Tableau!GB27,Semaines!$K$2:$K$523&amp;Semaines!$L$2:$L$523,0)),IF($AE27=2019,INDEX(Semaines!$S$2:$S$523,MATCH(Tableau!GA27&amp;Tableau!GB27,Semaines!$K$2:$K$523&amp;Semaines!$L$2:$L$523,0)),IF($AE27=2020,INDEX(Semaines!$T$2:$T$523,MATCH(Tableau!GA27&amp;Tableau!GB27,Semaines!$K$2:$K$523&amp;Semaines!$L$2:$L$523,0)),IF($AE27=2021,INDEX(Semaines!$U$2:$U$523,MATCH(Tableau!GA27&amp;Tableau!GB27,Semaines!$K$2:$K$523&amp;Semaines!$L$2:$L$523,0)),IF($AE27=2022,INDEX(Semaines!$V$2:$V$523,MATCH(Tableau!GA27&amp;Tableau!GB27,Semaines!$K$2:$K$523&amp;Semaines!$L$2:$L$523,0)))))))))))))</f>
        <v/>
      </c>
      <c r="GD27" s="120" t="str">
        <f>IF(Tableau!$AE27="","",IF(Tableau!GB27="","",Tableau!$AE27))</f>
        <v/>
      </c>
      <c r="GE27" s="118">
        <f t="shared" si="217"/>
        <v>69</v>
      </c>
      <c r="GF27" s="119">
        <f t="shared" si="112"/>
        <v>2017</v>
      </c>
      <c r="GG27" s="121" t="str">
        <f t="array" ref="GG27">IF(OR(Tableau!GE27="",Tableau!GF27=""),"",IF($AE27=2013,INDEX(Semaines!$M$2:$M$523,MATCH(Tableau!GE27&amp;Tableau!GF27,Semaines!$K$2:$K$523&amp;Semaines!$L$2:$L$523,0)),IF($AE27=2014,INDEX(Semaines!$N$2:$N$523,MATCH(Tableau!GE27&amp;Tableau!GF27,Semaines!$K$2:$K$523&amp;Semaines!$L$2:$L$523,0)),IF($AE27=2015,INDEX(Semaines!$O$2:$O$523,MATCH(Tableau!GE27&amp;Tableau!GF27,Semaines!$K$2:$K$523&amp;Semaines!$L$2:$L$523,0)),IF($AE27=2016,INDEX(Semaines!$P$2:$P$523,MATCH(Tableau!GE27&amp;Tableau!GF27,Semaines!$K$2:$K$523&amp;Semaines!$L$2:$L$523,0)),IF($AE27=2017,INDEX(Semaines!$Q$2:$Q$523,MATCH(Tableau!GE27&amp;Tableau!GF27,Semaines!$K$2:$K$523&amp;Semaines!$L$2:$L$523,0)),IF($AE27=2018,INDEX(Semaines!$R$2:$R$523,MATCH(Tableau!GE27&amp;Tableau!GF27,Semaines!$K$2:$K$523&amp;Semaines!$L$2:$L$523,0)),IF($AE27=2019,INDEX(Semaines!$S$2:$S$523,MATCH(Tableau!GE27&amp;Tableau!GF27,Semaines!$K$2:$K$523&amp;Semaines!$L$2:$L$523,0)),IF($AE27=2020,INDEX(Semaines!$T$2:$T$523,MATCH(Tableau!GE27&amp;Tableau!GF27,Semaines!$K$2:$K$523&amp;Semaines!$L$2:$L$523,0)),IF($AE27=2021,INDEX(Semaines!$U$2:$U$523,MATCH(Tableau!GE27&amp;Tableau!GF27,Semaines!$K$2:$K$523&amp;Semaines!$L$2:$L$523,0)),IF($AE27=2022,INDEX(Semaines!$V$2:$V$523,MATCH(Tableau!GE27&amp;Tableau!GF27,Semaines!$K$2:$K$523&amp;Semaines!$L$2:$L$523,0)))))))))))))</f>
        <v/>
      </c>
      <c r="GH27" s="120" t="str">
        <f>IF(Tableau!$AE27="","",IF(Tableau!GF27="","",Tableau!$AE27))</f>
        <v/>
      </c>
      <c r="GJ27" s="118">
        <f t="shared" si="218"/>
        <v>70</v>
      </c>
      <c r="GK27" s="119">
        <f t="shared" si="113"/>
        <v>2017</v>
      </c>
      <c r="GL27" s="121" t="str">
        <f t="array" ref="GL27">IF(OR(Tableau!GJ27="",Tableau!GK27=""),"",IF($AE27=2013,INDEX(Semaines!$M$2:$M$523,MATCH(Tableau!GJ27&amp;Tableau!GK27,Semaines!$K$2:$K$523&amp;Semaines!$L$2:$L$523,0)),IF($AE27=2014,INDEX(Semaines!$N$2:$N$523,MATCH(Tableau!GJ27&amp;Tableau!GK27,Semaines!$K$2:$K$523&amp;Semaines!$L$2:$L$523,0)),IF($AE27=2015,INDEX(Semaines!$O$2:$O$523,MATCH(Tableau!GJ27&amp;Tableau!GK27,Semaines!$K$2:$K$523&amp;Semaines!$L$2:$L$523,0)),IF($AE27=2016,INDEX(Semaines!$P$2:$P$523,MATCH(Tableau!GJ27&amp;Tableau!GK27,Semaines!$K$2:$K$523&amp;Semaines!$L$2:$L$523,0)),IF($AE27=2017,INDEX(Semaines!$Q$2:$Q$523,MATCH(Tableau!GJ27&amp;Tableau!GK27,Semaines!$K$2:$K$523&amp;Semaines!$L$2:$L$523,0)),IF($AE27=2018,INDEX(Semaines!$R$2:$R$523,MATCH(Tableau!GJ27&amp;Tableau!GK27,Semaines!$K$2:$K$523&amp;Semaines!$L$2:$L$523,0)),IF($AE27=2019,INDEX(Semaines!$S$2:$S$523,MATCH(Tableau!GJ27&amp;Tableau!GK27,Semaines!$K$2:$K$523&amp;Semaines!$L$2:$L$523,0)),IF($AE27=2020,INDEX(Semaines!$T$2:$T$523,MATCH(Tableau!GJ27&amp;Tableau!GK27,Semaines!$K$2:$K$523&amp;Semaines!$L$2:$L$523,0)),IF($AE27=2021,INDEX(Semaines!$U$2:$U$523,MATCH(Tableau!GJ27&amp;Tableau!GK27,Semaines!$K$2:$K$523&amp;Semaines!$L$2:$L$523,0)),IF($AE27=2022,INDEX(Semaines!$V$2:$V$523,MATCH(Tableau!GJ27&amp;Tableau!GK27,Semaines!$K$2:$K$523&amp;Semaines!$L$2:$L$523,0)))))))))))))</f>
        <v/>
      </c>
      <c r="GM27" s="120" t="str">
        <f>IF(Tableau!$AE27="","",IF(Tableau!GK27="","",Tableau!$AE27))</f>
        <v/>
      </c>
      <c r="GN27" s="118">
        <f t="shared" si="219"/>
        <v>71</v>
      </c>
      <c r="GO27" s="119">
        <f t="shared" si="114"/>
        <v>2017</v>
      </c>
      <c r="GP27" s="121" t="str">
        <f t="array" ref="GP27">IF(OR(Tableau!GN27="",Tableau!GO27=""),"",IF($AE27=2013,INDEX(Semaines!$M$2:$M$523,MATCH(Tableau!GN27&amp;Tableau!GO27,Semaines!$K$2:$K$523&amp;Semaines!$L$2:$L$523,0)),IF($AE27=2014,INDEX(Semaines!$N$2:$N$523,MATCH(Tableau!GN27&amp;Tableau!GO27,Semaines!$K$2:$K$523&amp;Semaines!$L$2:$L$523,0)),IF($AE27=2015,INDEX(Semaines!$O$2:$O$523,MATCH(Tableau!GN27&amp;Tableau!GO27,Semaines!$K$2:$K$523&amp;Semaines!$L$2:$L$523,0)),IF($AE27=2016,INDEX(Semaines!$P$2:$P$523,MATCH(Tableau!GN27&amp;Tableau!GO27,Semaines!$K$2:$K$523&amp;Semaines!$L$2:$L$523,0)),IF($AE27=2017,INDEX(Semaines!$Q$2:$Q$523,MATCH(Tableau!GN27&amp;Tableau!GO27,Semaines!$K$2:$K$523&amp;Semaines!$L$2:$L$523,0)),IF($AE27=2018,INDEX(Semaines!$R$2:$R$523,MATCH(Tableau!GN27&amp;Tableau!GO27,Semaines!$K$2:$K$523&amp;Semaines!$L$2:$L$523,0)),IF($AE27=2019,INDEX(Semaines!$S$2:$S$523,MATCH(Tableau!GN27&amp;Tableau!GO27,Semaines!$K$2:$K$523&amp;Semaines!$L$2:$L$523,0)),IF($AE27=2020,INDEX(Semaines!$T$2:$T$523,MATCH(Tableau!GN27&amp;Tableau!GO27,Semaines!$K$2:$K$523&amp;Semaines!$L$2:$L$523,0)),IF($AE27=2021,INDEX(Semaines!$U$2:$U$523,MATCH(Tableau!GN27&amp;Tableau!GO27,Semaines!$K$2:$K$523&amp;Semaines!$L$2:$L$523,0)),IF($AE27=2022,INDEX(Semaines!$V$2:$V$523,MATCH(Tableau!GN27&amp;Tableau!GO27,Semaines!$K$2:$K$523&amp;Semaines!$L$2:$L$523,0)))))))))))))</f>
        <v/>
      </c>
      <c r="GQ27" s="120" t="str">
        <f>IF(Tableau!$AE27="","",IF(Tableau!GO27="","",Tableau!$AE27))</f>
        <v/>
      </c>
      <c r="GR27" s="112"/>
      <c r="GS27" s="114"/>
      <c r="GT27" s="114"/>
      <c r="GU27" s="107"/>
      <c r="GV27" s="114"/>
      <c r="GW27" s="107"/>
      <c r="GX27" s="118">
        <f t="shared" si="220"/>
        <v>72</v>
      </c>
      <c r="GY27" s="119">
        <f t="shared" si="115"/>
        <v>2017</v>
      </c>
      <c r="GZ27" s="121" t="str">
        <f t="array" ref="GZ27">IF(OR(Tableau!GX27="",Tableau!GY27=""),"",IF($AE27=2013,INDEX(Semaines!$M$2:$M$523,MATCH(Tableau!GX27&amp;Tableau!GY27,Semaines!$K$2:$K$523&amp;Semaines!$L$2:$L$523,0)),IF($AE27=2014,INDEX(Semaines!$N$2:$N$523,MATCH(Tableau!GX27&amp;Tableau!GY27,Semaines!$K$2:$K$523&amp;Semaines!$L$2:$L$523,0)),IF($AE27=2015,INDEX(Semaines!$O$2:$O$523,MATCH(Tableau!GX27&amp;Tableau!GY27,Semaines!$K$2:$K$523&amp;Semaines!$L$2:$L$523,0)),IF($AE27=2016,INDEX(Semaines!$P$2:$P$523,MATCH(Tableau!GX27&amp;Tableau!GY27,Semaines!$K$2:$K$523&amp;Semaines!$L$2:$L$523,0)),IF($AE27=2017,INDEX(Semaines!$Q$2:$Q$523,MATCH(Tableau!GX27&amp;Tableau!GY27,Semaines!$K$2:$K$523&amp;Semaines!$L$2:$L$523,0)),IF($AE27=2018,INDEX(Semaines!$R$2:$R$523,MATCH(Tableau!GX27&amp;Tableau!GY27,Semaines!$K$2:$K$523&amp;Semaines!$L$2:$L$523,0)),IF($AE27=2019,INDEX(Semaines!$S$2:$S$523,MATCH(Tableau!GX27&amp;Tableau!GY27,Semaines!$K$2:$K$523&amp;Semaines!$L$2:$L$523,0)),IF($AE27=2020,INDEX(Semaines!$T$2:$T$523,MATCH(Tableau!GX27&amp;Tableau!GY27,Semaines!$K$2:$K$523&amp;Semaines!$L$2:$L$523,0)),IF($AE27=2021,INDEX(Semaines!$U$2:$U$523,MATCH(Tableau!GX27&amp;Tableau!GY27,Semaines!$K$2:$K$523&amp;Semaines!$L$2:$L$523,0)),IF($AE27=2022,INDEX(Semaines!$V$2:$V$523,MATCH(Tableau!GX27&amp;Tableau!GY27,Semaines!$K$2:$K$523&amp;Semaines!$L$2:$L$523,0)))))))))))))</f>
        <v/>
      </c>
      <c r="HA27" s="120" t="str">
        <f>IF(Tableau!$AE27="","",IF(Tableau!GY27="","",Tableau!$AE27))</f>
        <v/>
      </c>
      <c r="HC27" s="100"/>
      <c r="HD27" s="101"/>
      <c r="HE27" s="111"/>
      <c r="HF27" s="107"/>
      <c r="HH27" s="118">
        <f t="shared" si="221"/>
        <v>73</v>
      </c>
      <c r="HI27" s="119">
        <f t="shared" si="116"/>
        <v>2017</v>
      </c>
      <c r="HJ27" s="121" t="str">
        <f t="array" ref="HJ27">IF(OR(Tableau!HH27="",Tableau!HI27=""),"",IF($AE27=2013,INDEX(Semaines!$M$2:$M$523,MATCH(Tableau!HH27&amp;Tableau!HI27,Semaines!$K$2:$K$523&amp;Semaines!$L$2:$L$523,0)),IF($AE27=2014,INDEX(Semaines!$N$2:$N$523,MATCH(Tableau!HH27&amp;Tableau!HI27,Semaines!$K$2:$K$523&amp;Semaines!$L$2:$L$523,0)),IF($AE27=2015,INDEX(Semaines!$O$2:$O$523,MATCH(Tableau!HH27&amp;Tableau!HI27,Semaines!$K$2:$K$523&amp;Semaines!$L$2:$L$523,0)),IF($AE27=2016,INDEX(Semaines!$P$2:$P$523,MATCH(Tableau!HH27&amp;Tableau!HI27,Semaines!$K$2:$K$523&amp;Semaines!$L$2:$L$523,0)),IF($AE27=2017,INDEX(Semaines!$Q$2:$Q$523,MATCH(Tableau!HH27&amp;Tableau!HI27,Semaines!$K$2:$K$523&amp;Semaines!$L$2:$L$523,0)),IF($AE27=2018,INDEX(Semaines!$R$2:$R$523,MATCH(Tableau!HH27&amp;Tableau!HI27,Semaines!$K$2:$K$523&amp;Semaines!$L$2:$L$523,0)),IF($AE27=2019,INDEX(Semaines!$S$2:$S$523,MATCH(Tableau!HH27&amp;Tableau!HI27,Semaines!$K$2:$K$523&amp;Semaines!$L$2:$L$523,0)),IF($AE27=2020,INDEX(Semaines!$T$2:$T$523,MATCH(Tableau!HH27&amp;Tableau!HI27,Semaines!$K$2:$K$523&amp;Semaines!$L$2:$L$523,0)),IF($AE27=2021,INDEX(Semaines!$U$2:$U$523,MATCH(Tableau!HH27&amp;Tableau!HI27,Semaines!$K$2:$K$523&amp;Semaines!$L$2:$L$523,0)),IF($AE27=2022,INDEX(Semaines!$V$2:$V$523,MATCH(Tableau!HH27&amp;Tableau!HI27,Semaines!$K$2:$K$523&amp;Semaines!$L$2:$L$523,0)))))))))))))</f>
        <v/>
      </c>
      <c r="HK27" s="120" t="str">
        <f>IF(Tableau!$AE27="","",IF(Tableau!HI27="","",Tableau!$AE27))</f>
        <v/>
      </c>
      <c r="HL27" s="121" t="str">
        <f t="array" ref="HL27">IF(OR(Tableau!HJ27="",Tableau!HK27=""),"",IF($AE27=2013,INDEX(Semaines!$M$2:$M$523,MATCH(Tableau!HJ27&amp;Tableau!HK27,Semaines!$K$2:$K$523&amp;Semaines!$L$2:$L$523,0)),IF($AE27=2014,INDEX(Semaines!$N$2:$N$523,MATCH(Tableau!HJ27&amp;Tableau!HK27,Semaines!$K$2:$K$523&amp;Semaines!$L$2:$L$523,0)),IF($AE27=2015,INDEX(Semaines!$O$2:$O$523,MATCH(Tableau!HJ27&amp;Tableau!HK27,Semaines!$K$2:$K$523&amp;Semaines!$L$2:$L$523,0)),IF($AE27=2016,INDEX(Semaines!$P$2:$P$523,MATCH(Tableau!HJ27&amp;Tableau!HK27,Semaines!$K$2:$K$523&amp;Semaines!$L$2:$L$523,0)),IF($AE27=2017,INDEX(Semaines!$Q$2:$Q$523,MATCH(Tableau!HJ27&amp;Tableau!HK27,Semaines!$K$2:$K$523&amp;Semaines!$L$2:$L$523,0)),IF($AE27=2018,INDEX(Semaines!$R$2:$R$523,MATCH(Tableau!HJ27&amp;Tableau!HK27,Semaines!$K$2:$K$523&amp;Semaines!$L$2:$L$523,0)),IF($AE27=2019,INDEX(Semaines!$S$2:$S$523,MATCH(Tableau!HJ27&amp;Tableau!HK27,Semaines!$K$2:$K$523&amp;Semaines!$L$2:$L$523,0)),IF($AE27=2020,INDEX(Semaines!$T$2:$T$523,MATCH(Tableau!HJ27&amp;Tableau!HK27,Semaines!$K$2:$K$523&amp;Semaines!$L$2:$L$523,0)),IF($AE27=2021,INDEX(Semaines!$U$2:$U$523,MATCH(Tableau!HJ27&amp;Tableau!HK27,Semaines!$K$2:$K$523&amp;Semaines!$L$2:$L$523,0)),IF($AE27=2022,INDEX(Semaines!$V$2:$V$523,MATCH(Tableau!HJ27&amp;Tableau!HK27,Semaines!$K$2:$K$523&amp;Semaines!$L$2:$L$523,0)))))))))))))</f>
        <v/>
      </c>
      <c r="HM27" s="120" t="str">
        <f>IF(Tableau!$AE27="","",IF(Tableau!HK27="","",Tableau!$AE27))</f>
        <v/>
      </c>
      <c r="HN27" s="118">
        <f t="shared" si="222"/>
        <v>74</v>
      </c>
      <c r="HO27" s="119">
        <f t="shared" si="117"/>
        <v>2017</v>
      </c>
      <c r="HP27" s="121" t="str">
        <f t="array" ref="HP27">IF(OR(Tableau!HN27="",Tableau!HO27=""),"",IF($AE27=2013,INDEX(Semaines!$M$2:$M$523,MATCH(Tableau!HN27&amp;Tableau!HO27,Semaines!$K$2:$K$523&amp;Semaines!$L$2:$L$523,0)),IF($AE27=2014,INDEX(Semaines!$N$2:$N$523,MATCH(Tableau!HN27&amp;Tableau!HO27,Semaines!$K$2:$K$523&amp;Semaines!$L$2:$L$523,0)),IF($AE27=2015,INDEX(Semaines!$O$2:$O$523,MATCH(Tableau!HN27&amp;Tableau!HO27,Semaines!$K$2:$K$523&amp;Semaines!$L$2:$L$523,0)),IF($AE27=2016,INDEX(Semaines!$P$2:$P$523,MATCH(Tableau!HN27&amp;Tableau!HO27,Semaines!$K$2:$K$523&amp;Semaines!$L$2:$L$523,0)),IF($AE27=2017,INDEX(Semaines!$Q$2:$Q$523,MATCH(Tableau!HN27&amp;Tableau!HO27,Semaines!$K$2:$K$523&amp;Semaines!$L$2:$L$523,0)),IF($AE27=2018,INDEX(Semaines!$R$2:$R$523,MATCH(Tableau!HN27&amp;Tableau!HO27,Semaines!$K$2:$K$523&amp;Semaines!$L$2:$L$523,0)),IF($AE27=2019,INDEX(Semaines!$S$2:$S$523,MATCH(Tableau!HN27&amp;Tableau!HO27,Semaines!$K$2:$K$523&amp;Semaines!$L$2:$L$523,0)),IF($AE27=2020,INDEX(Semaines!$T$2:$T$523,MATCH(Tableau!HN27&amp;Tableau!HO27,Semaines!$K$2:$K$523&amp;Semaines!$L$2:$L$523,0)),IF($AE27=2021,INDEX(Semaines!$U$2:$U$523,MATCH(Tableau!HN27&amp;Tableau!HO27,Semaines!$K$2:$K$523&amp;Semaines!$L$2:$L$523,0)),IF($AE27=2022,INDEX(Semaines!$V$2:$V$523,MATCH(Tableau!HN27&amp;Tableau!HO27,Semaines!$K$2:$K$523&amp;Semaines!$L$2:$L$523,0)))))))))))))</f>
        <v/>
      </c>
      <c r="HQ27" s="120" t="str">
        <f>IF(Tableau!$AE27="","",IF(Tableau!HO27="","",Tableau!$AE27))</f>
        <v/>
      </c>
      <c r="HR27" s="112"/>
      <c r="HS27" s="114"/>
      <c r="HT27" s="114"/>
      <c r="HU27" s="107"/>
      <c r="HV27" s="115"/>
      <c r="HW27" s="99"/>
      <c r="HX27" s="99"/>
      <c r="HY27" s="99"/>
      <c r="HZ27" s="99"/>
      <c r="IA27" s="118">
        <f t="shared" si="223"/>
        <v>75</v>
      </c>
      <c r="IB27" s="119">
        <f t="shared" si="118"/>
        <v>2017</v>
      </c>
      <c r="IC27" s="121" t="str">
        <f t="array" ref="IC27">IF(OR(Tableau!IA27="",Tableau!IB27=""),"",IF($AE27=2013,INDEX(Semaines!$M$2:$M$523,MATCH(Tableau!IA27&amp;Tableau!IB27,Semaines!$K$2:$K$523&amp;Semaines!$L$2:$L$523,0)),IF($AE27=2014,INDEX(Semaines!$N$2:$N$523,MATCH(Tableau!IA27&amp;Tableau!IB27,Semaines!$K$2:$K$523&amp;Semaines!$L$2:$L$523,0)),IF($AE27=2015,INDEX(Semaines!$O$2:$O$523,MATCH(Tableau!IA27&amp;Tableau!IB27,Semaines!$K$2:$K$523&amp;Semaines!$L$2:$L$523,0)),IF($AE27=2016,INDEX(Semaines!$P$2:$P$523,MATCH(Tableau!IA27&amp;Tableau!IB27,Semaines!$K$2:$K$523&amp;Semaines!$L$2:$L$523,0)),IF($AE27=2017,INDEX(Semaines!$Q$2:$Q$523,MATCH(Tableau!IA27&amp;Tableau!IB27,Semaines!$K$2:$K$523&amp;Semaines!$L$2:$L$523,0)),IF($AE27=2018,INDEX(Semaines!$R$2:$R$523,MATCH(Tableau!IA27&amp;Tableau!IB27,Semaines!$K$2:$K$523&amp;Semaines!$L$2:$L$523,0)),IF($AE27=2019,INDEX(Semaines!$S$2:$S$523,MATCH(Tableau!IA27&amp;Tableau!IB27,Semaines!$K$2:$K$523&amp;Semaines!$L$2:$L$523,0)),IF($AE27=2020,INDEX(Semaines!$T$2:$T$523,MATCH(Tableau!IA27&amp;Tableau!IB27,Semaines!$K$2:$K$523&amp;Semaines!$L$2:$L$523,0)),IF($AE27=2021,INDEX(Semaines!$U$2:$U$523,MATCH(Tableau!IA27&amp;Tableau!IB27,Semaines!$K$2:$K$523&amp;Semaines!$L$2:$L$523,0)),IF($AE27=2022,INDEX(Semaines!$V$2:$V$523,MATCH(Tableau!IA27&amp;Tableau!IB27,Semaines!$K$2:$K$523&amp;Semaines!$L$2:$L$523,0)))))))))))))</f>
        <v/>
      </c>
      <c r="ID27" s="120" t="str">
        <f>IF(Tableau!$AE27="","",IF(Tableau!IB27="","",Tableau!$AE27))</f>
        <v/>
      </c>
      <c r="IE27" s="118">
        <f t="shared" si="224"/>
        <v>75</v>
      </c>
      <c r="IF27" s="119">
        <f t="shared" si="119"/>
        <v>2017</v>
      </c>
      <c r="IG27" s="121" t="str">
        <f t="array" ref="IG27">IF(OR(Tableau!IE27="",Tableau!IF27=""),"",IF($AE27=2013,INDEX(Semaines!$M$2:$M$523,MATCH(Tableau!IE27&amp;Tableau!IF27,Semaines!$K$2:$K$523&amp;Semaines!$L$2:$L$523,0)),IF($AE27=2014,INDEX(Semaines!$N$2:$N$523,MATCH(Tableau!IE27&amp;Tableau!IF27,Semaines!$K$2:$K$523&amp;Semaines!$L$2:$L$523,0)),IF($AE27=2015,INDEX(Semaines!$O$2:$O$523,MATCH(Tableau!IE27&amp;Tableau!IF27,Semaines!$K$2:$K$523&amp;Semaines!$L$2:$L$523,0)),IF($AE27=2016,INDEX(Semaines!$P$2:$P$523,MATCH(Tableau!IE27&amp;Tableau!IF27,Semaines!$K$2:$K$523&amp;Semaines!$L$2:$L$523,0)),IF($AE27=2017,INDEX(Semaines!$Q$2:$Q$523,MATCH(Tableau!IE27&amp;Tableau!IF27,Semaines!$K$2:$K$523&amp;Semaines!$L$2:$L$523,0)),IF($AE27=2018,INDEX(Semaines!$R$2:$R$523,MATCH(Tableau!IE27&amp;Tableau!IF27,Semaines!$K$2:$K$523&amp;Semaines!$L$2:$L$523,0)),IF($AE27=2019,INDEX(Semaines!$S$2:$S$523,MATCH(Tableau!IE27&amp;Tableau!IF27,Semaines!$K$2:$K$523&amp;Semaines!$L$2:$L$523,0)),IF($AE27=2020,INDEX(Semaines!$T$2:$T$523,MATCH(Tableau!IE27&amp;Tableau!IF27,Semaines!$K$2:$K$523&amp;Semaines!$L$2:$L$523,0)),IF($AE27=2021,INDEX(Semaines!$U$2:$U$523,MATCH(Tableau!IE27&amp;Tableau!IF27,Semaines!$K$2:$K$523&amp;Semaines!$L$2:$L$523,0)),IF($AE27=2022,INDEX(Semaines!$V$2:$V$523,MATCH(Tableau!IE27&amp;Tableau!IF27,Semaines!$K$2:$K$523&amp;Semaines!$L$2:$L$523,0)))))))))))))</f>
        <v/>
      </c>
      <c r="IH27" s="120" t="str">
        <f>IF(Tableau!$AE27="","",IF(Tableau!IF27="","",Tableau!$AE27))</f>
        <v/>
      </c>
      <c r="II27" s="130">
        <f>IF(Import!AY17=0,"",Import!AY17)</f>
        <v>43294</v>
      </c>
      <c r="IJ27" s="118">
        <f t="shared" si="225"/>
        <v>28</v>
      </c>
      <c r="IK27" s="119">
        <f t="shared" si="226"/>
        <v>2018</v>
      </c>
      <c r="IL27" s="121" t="str">
        <f>IF(Tableau!IJ27="","",Tableau!IJ27)</f>
        <v/>
      </c>
      <c r="IM27" s="120" t="str">
        <f>IF(Tableau!IK27="","",Tableau!IK27)</f>
        <v/>
      </c>
      <c r="IO27" s="118">
        <f t="shared" si="227"/>
        <v>76</v>
      </c>
      <c r="IP27" s="119">
        <f t="shared" si="78"/>
        <v>2017</v>
      </c>
      <c r="IQ27" s="121" t="str">
        <f t="array" ref="IQ27">IF(OR(Tableau!IO27="",Tableau!IP27=""),"",IF($AE27=2013,INDEX(Semaines!$M$2:$M$523,MATCH(Tableau!IO27&amp;Tableau!IP27,Semaines!$K$2:$K$523&amp;Semaines!$L$2:$L$523,0)),IF($AE27=2014,INDEX(Semaines!$N$2:$N$523,MATCH(Tableau!IO27&amp;Tableau!IP27,Semaines!$K$2:$K$523&amp;Semaines!$L$2:$L$523,0)),IF($AE27=2015,INDEX(Semaines!$O$2:$O$523,MATCH(Tableau!IO27&amp;Tableau!IP27,Semaines!$K$2:$K$523&amp;Semaines!$L$2:$L$523,0)),IF($AE27=2016,INDEX(Semaines!$P$2:$P$523,MATCH(Tableau!IO27&amp;Tableau!IP27,Semaines!$K$2:$K$523&amp;Semaines!$L$2:$L$523,0)),IF($AE27=2017,INDEX(Semaines!$Q$2:$Q$523,MATCH(Tableau!IO27&amp;Tableau!IP27,Semaines!$K$2:$K$523&amp;Semaines!$L$2:$L$523,0)),IF($AE27=2018,INDEX(Semaines!$R$2:$R$523,MATCH(Tableau!IO27&amp;Tableau!IP27,Semaines!$K$2:$K$523&amp;Semaines!$L$2:$L$523,0)),IF($AE27=2019,INDEX(Semaines!$S$2:$S$523,MATCH(Tableau!IO27&amp;Tableau!IP27,Semaines!$K$2:$K$523&amp;Semaines!$L$2:$L$523,0)),IF($AE27=2020,INDEX(Semaines!$T$2:$T$523,MATCH(Tableau!IO27&amp;Tableau!IP27,Semaines!$K$2:$K$523&amp;Semaines!$L$2:$L$523,0)),IF($AE27=2021,INDEX(Semaines!$U$2:$U$523,MATCH(Tableau!IO27&amp;Tableau!IP27,Semaines!$K$2:$K$523&amp;Semaines!$L$2:$L$523,0)),IF($AE27=2022,INDEX(Semaines!$V$2:$V$523,MATCH(Tableau!IO27&amp;Tableau!IP27,Semaines!$K$2:$K$523&amp;Semaines!$L$2:$L$523,0)))))))))))))</f>
        <v/>
      </c>
      <c r="IR27" s="120" t="str">
        <f>IF(Tableau!$AE27="","",IF(Tableau!IP27="","",Tableau!$AE27))</f>
        <v/>
      </c>
      <c r="IS27" s="118">
        <f t="shared" si="228"/>
        <v>77</v>
      </c>
      <c r="IT27" s="119">
        <f t="shared" si="80"/>
        <v>2017</v>
      </c>
      <c r="IU27" s="121" t="str">
        <f t="array" ref="IU27">IF(OR(Tableau!IS27="",Tableau!IT27=""),"",IF($AE27=2013,INDEX(Semaines!$M$2:$M$523,MATCH(Tableau!IS27&amp;Tableau!IT27,Semaines!$K$2:$K$523&amp;Semaines!$L$2:$L$523,0)),IF($AE27=2014,INDEX(Semaines!$N$2:$N$523,MATCH(Tableau!IS27&amp;Tableau!IT27,Semaines!$K$2:$K$523&amp;Semaines!$L$2:$L$523,0)),IF($AE27=2015,INDEX(Semaines!$O$2:$O$523,MATCH(Tableau!IS27&amp;Tableau!IT27,Semaines!$K$2:$K$523&amp;Semaines!$L$2:$L$523,0)),IF($AE27=2016,INDEX(Semaines!$P$2:$P$523,MATCH(Tableau!IS27&amp;Tableau!IT27,Semaines!$K$2:$K$523&amp;Semaines!$L$2:$L$523,0)),IF($AE27=2017,INDEX(Semaines!$Q$2:$Q$523,MATCH(Tableau!IS27&amp;Tableau!IT27,Semaines!$K$2:$K$523&amp;Semaines!$L$2:$L$523,0)),IF($AE27=2018,INDEX(Semaines!$R$2:$R$523,MATCH(Tableau!IS27&amp;Tableau!IT27,Semaines!$K$2:$K$523&amp;Semaines!$L$2:$L$523,0)),IF($AE27=2019,INDEX(Semaines!$S$2:$S$523,MATCH(Tableau!IS27&amp;Tableau!IT27,Semaines!$K$2:$K$523&amp;Semaines!$L$2:$L$523,0)),IF($AE27=2020,INDEX(Semaines!$T$2:$T$523,MATCH(Tableau!IS27&amp;Tableau!IT27,Semaines!$K$2:$K$523&amp;Semaines!$L$2:$L$523,0)),IF($AE27=2021,INDEX(Semaines!$U$2:$U$523,MATCH(Tableau!IS27&amp;Tableau!IT27,Semaines!$K$2:$K$523&amp;Semaines!$L$2:$L$523,0)),IF($AE27=2022,INDEX(Semaines!$V$2:$V$523,MATCH(Tableau!IS27&amp;Tableau!IT27,Semaines!$K$2:$K$523&amp;Semaines!$L$2:$L$523,0)))))))))))))</f>
        <v/>
      </c>
      <c r="IV27" s="120" t="str">
        <f>IF(Tableau!$AE27="","",IF(Tableau!IT27="","",Tableau!$AE27))</f>
        <v/>
      </c>
      <c r="IW27" s="99"/>
      <c r="IX27" s="99"/>
      <c r="IY27" s="99"/>
      <c r="IZ27" s="99"/>
      <c r="JA27" s="118">
        <f t="shared" si="229"/>
        <v>77</v>
      </c>
      <c r="JB27" s="119">
        <f t="shared" si="82"/>
        <v>2017</v>
      </c>
      <c r="JC27" s="121" t="str">
        <f t="array" ref="JC27">IF(OR(Tableau!JA27="",Tableau!JB27=""),"",IF($AE27=2013,INDEX(Semaines!$M$2:$M$523,MATCH(Tableau!JA27&amp;Tableau!JB27,Semaines!$K$2:$K$523&amp;Semaines!$L$2:$L$523,0)),IF($AE27=2014,INDEX(Semaines!$N$2:$N$523,MATCH(Tableau!JA27&amp;Tableau!JB27,Semaines!$K$2:$K$523&amp;Semaines!$L$2:$L$523,0)),IF($AE27=2015,INDEX(Semaines!$O$2:$O$523,MATCH(Tableau!JA27&amp;Tableau!JB27,Semaines!$K$2:$K$523&amp;Semaines!$L$2:$L$523,0)),IF($AE27=2016,INDEX(Semaines!$P$2:$P$523,MATCH(Tableau!JA27&amp;Tableau!JB27,Semaines!$K$2:$K$523&amp;Semaines!$L$2:$L$523,0)),IF($AE27=2017,INDEX(Semaines!$Q$2:$Q$523,MATCH(Tableau!JA27&amp;Tableau!JB27,Semaines!$K$2:$K$523&amp;Semaines!$L$2:$L$523,0)),IF($AE27=2018,INDEX(Semaines!$R$2:$R$523,MATCH(Tableau!JA27&amp;Tableau!JB27,Semaines!$K$2:$K$523&amp;Semaines!$L$2:$L$523,0)),IF($AE27=2019,INDEX(Semaines!$S$2:$S$523,MATCH(Tableau!JA27&amp;Tableau!JB27,Semaines!$K$2:$K$523&amp;Semaines!$L$2:$L$523,0)),IF($AE27=2020,INDEX(Semaines!$T$2:$T$523,MATCH(Tableau!JA27&amp;Tableau!JB27,Semaines!$K$2:$K$523&amp;Semaines!$L$2:$L$523,0)),IF($AE27=2021,INDEX(Semaines!$U$2:$U$523,MATCH(Tableau!JA27&amp;Tableau!JB27,Semaines!$K$2:$K$523&amp;Semaines!$L$2:$L$523,0)),IF($AE27=2022,INDEX(Semaines!$V$2:$V$523,MATCH(Tableau!JA27&amp;Tableau!JB27,Semaines!$K$2:$K$523&amp;Semaines!$L$2:$L$523,0)))))))))))))</f>
        <v/>
      </c>
      <c r="JD27" s="120" t="str">
        <f>IF(Tableau!$AE27="","",IF(Tableau!JB27="","",Tableau!$AE27))</f>
        <v/>
      </c>
      <c r="JE27" s="112"/>
      <c r="JF27" s="114"/>
      <c r="JG27" s="114"/>
      <c r="JH27" s="107"/>
      <c r="JJ27" s="118">
        <f t="shared" si="230"/>
        <v>78</v>
      </c>
      <c r="JK27" s="119">
        <f t="shared" si="84"/>
        <v>2017</v>
      </c>
      <c r="JL27" s="121" t="str">
        <f t="array" ref="JL27">IF(OR(Tableau!JJ27="",Tableau!JK27=""),"",IF($AE27=2013,INDEX(Semaines!$M$2:$M$523,MATCH(Tableau!JJ27&amp;Tableau!JK27,Semaines!$K$2:$K$523&amp;Semaines!$L$2:$L$523,0)),IF($AE27=2014,INDEX(Semaines!$N$2:$N$523,MATCH(Tableau!JJ27&amp;Tableau!JK27,Semaines!$K$2:$K$523&amp;Semaines!$L$2:$L$523,0)),IF($AE27=2015,INDEX(Semaines!$O$2:$O$523,MATCH(Tableau!JJ27&amp;Tableau!JK27,Semaines!$K$2:$K$523&amp;Semaines!$L$2:$L$523,0)),IF($AE27=2016,INDEX(Semaines!$P$2:$P$523,MATCH(Tableau!JJ27&amp;Tableau!JK27,Semaines!$K$2:$K$523&amp;Semaines!$L$2:$L$523,0)),IF($AE27=2017,INDEX(Semaines!$Q$2:$Q$523,MATCH(Tableau!JJ27&amp;Tableau!JK27,Semaines!$K$2:$K$523&amp;Semaines!$L$2:$L$523,0)),IF($AE27=2018,INDEX(Semaines!$R$2:$R$523,MATCH(Tableau!JJ27&amp;Tableau!JK27,Semaines!$K$2:$K$523&amp;Semaines!$L$2:$L$523,0)),IF($AE27=2019,INDEX(Semaines!$S$2:$S$523,MATCH(Tableau!JJ27&amp;Tableau!JK27,Semaines!$K$2:$K$523&amp;Semaines!$L$2:$L$523,0)),IF($AE27=2020,INDEX(Semaines!$T$2:$T$523,MATCH(Tableau!JJ27&amp;Tableau!JK27,Semaines!$K$2:$K$523&amp;Semaines!$L$2:$L$523,0)),IF($AE27=2021,INDEX(Semaines!$U$2:$U$523,MATCH(Tableau!JJ27&amp;Tableau!JK27,Semaines!$K$2:$K$523&amp;Semaines!$L$2:$L$523,0)),IF($AE27=2022,INDEX(Semaines!$V$2:$V$523,MATCH(Tableau!JJ27&amp;Tableau!JK27,Semaines!$K$2:$K$523&amp;Semaines!$L$2:$L$523,0)))))))))))))</f>
        <v/>
      </c>
      <c r="JM27" s="120" t="str">
        <f>IF(Tableau!$AE27="","",IF(Tableau!JK27="","",Tableau!$AE27))</f>
        <v/>
      </c>
      <c r="JN27" s="118">
        <f t="shared" si="231"/>
        <v>79</v>
      </c>
      <c r="JO27" s="119">
        <f t="shared" si="86"/>
        <v>2017</v>
      </c>
      <c r="JP27" s="121" t="str">
        <f t="array" ref="JP27">IF(OR(Tableau!JN27="",Tableau!JO27=""),"",IF($AE27=2013,INDEX(Semaines!$M$2:$M$523,MATCH(Tableau!JN27&amp;Tableau!JO27,Semaines!$K$2:$K$523&amp;Semaines!$L$2:$L$523,0)),IF($AE27=2014,INDEX(Semaines!$N$2:$N$523,MATCH(Tableau!JN27&amp;Tableau!JO27,Semaines!$K$2:$K$523&amp;Semaines!$L$2:$L$523,0)),IF($AE27=2015,INDEX(Semaines!$O$2:$O$523,MATCH(Tableau!JN27&amp;Tableau!JO27,Semaines!$K$2:$K$523&amp;Semaines!$L$2:$L$523,0)),IF($AE27=2016,INDEX(Semaines!$P$2:$P$523,MATCH(Tableau!JN27&amp;Tableau!JO27,Semaines!$K$2:$K$523&amp;Semaines!$L$2:$L$523,0)),IF($AE27=2017,INDEX(Semaines!$Q$2:$Q$523,MATCH(Tableau!JN27&amp;Tableau!JO27,Semaines!$K$2:$K$523&amp;Semaines!$L$2:$L$523,0)),IF($AE27=2018,INDEX(Semaines!$R$2:$R$523,MATCH(Tableau!JN27&amp;Tableau!JO27,Semaines!$K$2:$K$523&amp;Semaines!$L$2:$L$523,0)),IF($AE27=2019,INDEX(Semaines!$S$2:$S$523,MATCH(Tableau!JN27&amp;Tableau!JO27,Semaines!$K$2:$K$523&amp;Semaines!$L$2:$L$523,0)),IF($AE27=2020,INDEX(Semaines!$T$2:$T$523,MATCH(Tableau!JN27&amp;Tableau!JO27,Semaines!$K$2:$K$523&amp;Semaines!$L$2:$L$523,0)),IF($AE27=2021,INDEX(Semaines!$U$2:$U$523,MATCH(Tableau!JN27&amp;Tableau!JO27,Semaines!$K$2:$K$523&amp;Semaines!$L$2:$L$523,0)),IF($AE27=2022,INDEX(Semaines!$V$2:$V$523,MATCH(Tableau!JN27&amp;Tableau!JO27,Semaines!$K$2:$K$523&amp;Semaines!$L$2:$L$523,0)))))))))))))</f>
        <v/>
      </c>
      <c r="JQ27" s="120" t="str">
        <f>IF(Tableau!$AE27="","",IF(Tableau!JO27="","",Tableau!$AE27))</f>
        <v/>
      </c>
      <c r="JR27" s="128">
        <f>IF(Import!BC17=0,"",Import!BC17)</f>
        <v>43294</v>
      </c>
      <c r="JS27" s="118">
        <f t="shared" si="232"/>
        <v>28</v>
      </c>
      <c r="JT27" s="119">
        <f t="shared" si="233"/>
        <v>2018</v>
      </c>
      <c r="JU27" s="121">
        <f t="array" ref="JU27">IF(JR27="",JS27,IF($AE27="","",IF($AE27=2013,INDEX(Semaines!$M$2:$M$523,MATCH(JS27&amp;JT27,Semaines!$K$2:$K$523&amp;Semaines!$L$2:$L$523,0)),IF($AE27=2014,INDEX(Semaines!$N$2:$N$523,MATCH(JS27&amp;JT27,Semaines!$K$2:$K$523&amp;Semaines!$L$2:$L$523,0)),IF($AE27=2015,INDEX(Semaines!$O$2:$O$523,MATCH(JS27&amp;JT27,Semaines!$K$2:$K$523&amp;Semaines!$L$2:$L$523,0)),IF($AE27=2016,INDEX(Semaines!$P$2:$P$523,MATCH(JS27&amp;JT27,Semaines!$K$2:$K$523&amp;Semaines!$L$2:$L$523,0)),IF($AE27=2017,INDEX(Semaines!$Q$2:$Q$523,MATCH(JS27&amp;JT27,Semaines!$K$2:$K$523&amp;Semaines!$L$2:$L$523,0)),IF($AE27=2018,INDEX(Semaines!$R$2:$R$523,MATCH(JS27&amp;JT27,Semaines!$K$2:$K$523&amp;Semaines!$L$2:$L$523,0)),IF($AE27=2019,INDEX(Semaines!$S$2:$S$523,MATCH(JS27&amp;JT27,Semaines!$K$2:$K$523&amp;Semaines!$L$2:$L$523,0)),IF($AE27=2020,INDEX(Semaines!$T$2:$T$523,MATCH(JS27&amp;JT27,Semaines!$K$2:$K$523&amp;Semaines!$L$2:$L$523,0)),IF($AE27=2021,INDEX(Semaines!$U$2:$U$523,MATCH(JS27&amp;JT27,Semaines!$K$2:$K$523&amp;Semaines!$L$2:$L$523,0)),IF($AE27=2022,INDEX(Semaines!$V$2:$V$523,MATCH(JS27&amp;JT27,Semaines!$K$2:$K$523&amp;Semaines!$L$2:$L$523,0))))))))))))))</f>
        <v>80</v>
      </c>
      <c r="JV27" s="119">
        <f t="shared" si="132"/>
        <v>2017</v>
      </c>
    </row>
    <row r="28" spans="1:282" x14ac:dyDescent="0.3">
      <c r="A28" s="61" t="str">
        <f>IF(Import!A18=0,"",Import!A18)</f>
        <v>17</v>
      </c>
      <c r="B28" s="38" t="str">
        <f>IF(Import!D18=0,"",Import!D18)</f>
        <v>17</v>
      </c>
      <c r="C28" s="38" t="str">
        <f>IF(Import!E18=0,"",Import!E18)</f>
        <v/>
      </c>
      <c r="D28" s="44" t="str">
        <f t="shared" si="0"/>
        <v/>
      </c>
      <c r="E28" s="38" t="str">
        <f>IF(Import!I18=0,"",Import!I18)</f>
        <v/>
      </c>
      <c r="F28" s="38" t="str">
        <f>IF(Import!J18="","",Import!J18)</f>
        <v/>
      </c>
      <c r="G28" s="38" t="str">
        <f>IF(Import!K18="","",Import!K18)</f>
        <v/>
      </c>
      <c r="H28" s="45" t="str">
        <f>IF(Import!L18=0,"",Import!L18)</f>
        <v>17</v>
      </c>
      <c r="I28" s="38" t="str">
        <f>IF(Import!N18=0,"",Import!N18)</f>
        <v/>
      </c>
      <c r="J28" s="37"/>
      <c r="K28" s="46">
        <f>IF(Import!O18=0,"",Import!O18)</f>
        <v>43031</v>
      </c>
      <c r="L28" s="46" t="str">
        <f>IF(Import!P18=0,"",Import!P18)</f>
        <v/>
      </c>
      <c r="M28" s="60" t="str">
        <f>IF(L28&lt;&gt;"","Annulé",IF(Import!R18=0,"",Import!R18))</f>
        <v/>
      </c>
      <c r="N28" s="60">
        <f>IF(L28&lt;&gt;"","Annulé",IF(Import!S18=0,"",Import!S18))</f>
        <v>100000</v>
      </c>
      <c r="O28" s="60" t="str">
        <f>IF(N28="Annulé","Annulé",IF(Import!T18=0,"",Import!T18))</f>
        <v/>
      </c>
      <c r="P28" s="46">
        <f>IF(Import!U18=0,IF($L28&lt;&gt;"","Annulé",IF($K28="","","En attente")),Import!U18)</f>
        <v>43054</v>
      </c>
      <c r="Q28" s="46">
        <f>IF(Import!V18=0,IF($L28&lt;&gt;"","Annulé",IF($K28="","","En attente")),Import!V18)</f>
        <v>43131</v>
      </c>
      <c r="R28" s="46">
        <f>IF(Import!W18=0,IF($L28&lt;&gt;"","Annulé",IF($K28="","","En attente")),Import!W18)</f>
        <v>43095</v>
      </c>
      <c r="S28" s="46">
        <f>IF(Import!X18=0,IF($L28&lt;&gt;"","Annulé",IF($K28="","","En attente")),Import!X18)</f>
        <v>43158</v>
      </c>
      <c r="T28" s="46">
        <f>IF(Import!Y18=0,IF($L28&lt;&gt;"","Annulé",IF($K28="","","En attente")),Import!Y18)</f>
        <v>43157</v>
      </c>
      <c r="U28" s="46">
        <f>IF(Import!Z18=0,IF($L28&lt;&gt;"","Annulé",IF($K28="","","En attente")),Import!Z18)</f>
        <v>43235</v>
      </c>
      <c r="V28" s="130" t="str">
        <f>IF(Tableau!V28="","",Tableau!V28)</f>
        <v/>
      </c>
      <c r="W28" s="46">
        <f>IF($L28&lt;&gt;"","Annulé",IF(Import!AA18=0,IF(K28="","","Pas ouvert"),Import!AA18))</f>
        <v>43257</v>
      </c>
      <c r="X28" s="46">
        <f>IF($L28&lt;&gt;"","Annulé",IF(Import!AB18=0,IF($W28&lt;&gt;"",IF(W28="Pas ouvert","Pas ouvert","En cours"),""),Import!AB18))</f>
        <v>43630</v>
      </c>
      <c r="Y28" s="60">
        <f>IF($L28&lt;&gt;"","Annulé",IF(Import!AC18=0,"",Import!AC18))</f>
        <v>69080</v>
      </c>
      <c r="Z28" s="60">
        <f>IF($L28&lt;&gt;"","Annulé",IF(Import!AD18=0,"",Import!AD18))</f>
        <v>30557.58</v>
      </c>
      <c r="AA28" s="65">
        <f t="shared" si="243"/>
        <v>23</v>
      </c>
      <c r="AB28" s="129">
        <f>Tableau!AB28</f>
        <v>2018</v>
      </c>
      <c r="AC28" s="62"/>
      <c r="AD28" s="86">
        <f t="shared" si="121"/>
        <v>23</v>
      </c>
      <c r="AE28" s="85">
        <f t="shared" si="122"/>
        <v>2018</v>
      </c>
      <c r="AF28" s="116">
        <f>IF(Import!AE18=0,"",Import!AE18)</f>
        <v>43257</v>
      </c>
      <c r="AG28" s="114"/>
      <c r="AH28" s="107"/>
      <c r="AJ28" s="118">
        <f t="shared" si="239"/>
        <v>24</v>
      </c>
      <c r="AK28" s="119">
        <f t="shared" si="240"/>
        <v>2018</v>
      </c>
      <c r="AL28" s="121" t="str">
        <f>IF(OR(Tableau!AL28="",Tableau!AM28=""),"",IF($AE28=2013,INDEX(Semaines!$M$2:$M$523,MATCH(Tableau!AL28&amp;Tableau!AM28,Semaines!$K$2:$K$523&amp;Semaines!$L$2:$L$523,0)),IF($AE28=2014,INDEX(Semaines!$N$2:$N$523,MATCH(Tableau!AL28&amp;Tableau!AM28,Semaines!$K$2:$K$523&amp;Semaines!$L$2:$L$523,0)),IF($AE28=2015,INDEX(Semaines!$O$2:$O$523,MATCH(Tableau!AL28&amp;Tableau!AM28,Semaines!$K$2:$K$523&amp;Semaines!$L$2:$L$523,0)),IF($AE28=2016,INDEX(Semaines!$P$2:$P$523,MATCH(Tableau!AL28&amp;Tableau!AM28,Semaines!$K$2:$K$523&amp;Semaines!$L$2:$L$523,0)),IF($AE28=2017,INDEX(Semaines!$Q$2:$Q$523,MATCH(Tableau!AL28&amp;Tableau!AM28,Semaines!$K$2:$K$523&amp;Semaines!$L$2:$L$523,0)),IF($AE28=2018,INDEX(Semaines!$R$2:$R$523,MATCH(Tableau!AL28&amp;Tableau!AM28,Semaines!$K$2:$K$523&amp;Semaines!$L$2:$L$523,0)),IF($AE28=2019,INDEX(Semaines!$S$2:$S$523,MATCH(Tableau!AL28&amp;Tableau!AM28,Semaines!$K$2:$K$523&amp;Semaines!$L$2:$L$523,0)),IF($AE28=2020,INDEX(Semaines!$T$2:$T$523,MATCH(Tableau!AL28&amp;Tableau!AM28,Semaines!$K$2:$K$523&amp;Semaines!$L$2:$L$523,0)),IF($AE28=2021,INDEX(Semaines!$U$2:$U$523,MATCH(Tableau!AL28&amp;Tableau!AM28,Semaines!$K$2:$K$523&amp;Semaines!$L$2:$L$523,0)),IF($AE28=2022,INDEX(Semaines!$V$2:$V$523,MATCH(Tableau!AL28&amp;Tableau!AM28,Semaines!$K$2:$K$523&amp;Semaines!$L$2:$L$523,0)))))))))))))</f>
        <v/>
      </c>
      <c r="AM28" s="120" t="str">
        <f>IF(Tableau!$AE28="","",IF(Tableau!AM28="","",Tableau!$AE28))</f>
        <v/>
      </c>
      <c r="AN28" s="128">
        <f>IF(Import!AI18=0,"",Import!AI18)</f>
        <v>43277</v>
      </c>
      <c r="AO28" s="118">
        <f t="shared" si="241"/>
        <v>26</v>
      </c>
      <c r="AP28" s="119">
        <f t="shared" si="242"/>
        <v>2018</v>
      </c>
      <c r="AQ28" s="121" t="str">
        <f>IF(Tableau!AQ28="","",Tableau!AQ28)</f>
        <v/>
      </c>
      <c r="AR28" s="120" t="str">
        <f>IF(Tableau!AR28="","",Tableau!AR28)</f>
        <v/>
      </c>
      <c r="AS28" s="112"/>
      <c r="AT28" s="107"/>
      <c r="AU28" s="99"/>
      <c r="AV28" s="99"/>
      <c r="AW28" s="118">
        <f t="shared" si="189"/>
        <v>25</v>
      </c>
      <c r="AX28" s="119">
        <f t="shared" si="123"/>
        <v>2018</v>
      </c>
      <c r="AY28" s="121" t="str">
        <f t="array" ref="AY28">IF(OR(Tableau!AY28="",Tableau!AZ28=""),"",IF($AE28=2013,INDEX(Semaines!$M$2:$M$523,MATCH(Tableau!AY28&amp;Tableau!AZ28,Semaines!$K$2:$K$523&amp;Semaines!$L$2:$L$523,0)),IF($AE28=2014,INDEX(Semaines!$N$2:$N$523,MATCH(Tableau!AY28&amp;Tableau!AZ28,Semaines!$K$2:$K$523&amp;Semaines!$L$2:$L$523,0)),IF($AE28=2015,INDEX(Semaines!$O$2:$O$523,MATCH(Tableau!AY28&amp;Tableau!AZ28,Semaines!$K$2:$K$523&amp;Semaines!$L$2:$L$523,0)),IF($AE28=2016,INDEX(Semaines!$P$2:$P$523,MATCH(Tableau!AY28&amp;Tableau!AZ28,Semaines!$K$2:$K$523&amp;Semaines!$L$2:$L$523,0)),IF($AE28=2017,INDEX(Semaines!$Q$2:$Q$523,MATCH(Tableau!AY28&amp;Tableau!AZ28,Semaines!$K$2:$K$523&amp;Semaines!$L$2:$L$523,0)),IF($AE28=2018,INDEX(Semaines!$R$2:$R$523,MATCH(Tableau!AY28&amp;Tableau!AZ28,Semaines!$K$2:$K$523&amp;Semaines!$L$2:$L$523,0)),IF($AE28=2019,INDEX(Semaines!$S$2:$S$523,MATCH(Tableau!AY28&amp;Tableau!AZ28,Semaines!$K$2:$K$523&amp;Semaines!$L$2:$L$523,0)),IF($AE28=2020,INDEX(Semaines!$T$2:$T$523,MATCH(Tableau!AY28&amp;Tableau!AZ28,Semaines!$K$2:$K$523&amp;Semaines!$L$2:$L$523,0)),IF($AE28=2021,INDEX(Semaines!$U$2:$U$523,MATCH(Tableau!AY28&amp;Tableau!AZ28,Semaines!$K$2:$K$523&amp;Semaines!$L$2:$L$523,0)),IF($AE28=2022,INDEX(Semaines!$V$2:$V$523,MATCH(Tableau!AY28&amp;Tableau!AZ28,Semaines!$K$2:$K$523&amp;Semaines!$L$2:$L$523,0)))))))))))))</f>
        <v/>
      </c>
      <c r="AZ28" s="120" t="str">
        <f>IF(Tableau!$AE28="","",IF(Tableau!AZ28="","",Tableau!$AE28))</f>
        <v/>
      </c>
      <c r="BA28" s="118">
        <f t="shared" si="234"/>
        <v>27</v>
      </c>
      <c r="BB28" s="119">
        <f t="shared" si="125"/>
        <v>2018</v>
      </c>
      <c r="BC28" s="121" t="str">
        <f t="array" ref="BC28">IF(OR(Tableau!BC28="",Tableau!BD28=""),"",IF($AE28=2013,INDEX(Semaines!$M$2:$M$523,MATCH(Tableau!BC28&amp;Tableau!BD28,Semaines!$K$2:$K$523&amp;Semaines!$L$2:$L$523,0)),IF($AE28=2014,INDEX(Semaines!$N$2:$N$523,MATCH(Tableau!BC28&amp;Tableau!BD28,Semaines!$K$2:$K$523&amp;Semaines!$L$2:$L$523,0)),IF($AE28=2015,INDEX(Semaines!$O$2:$O$523,MATCH(Tableau!BC28&amp;Tableau!BD28,Semaines!$K$2:$K$523&amp;Semaines!$L$2:$L$523,0)),IF($AE28=2016,INDEX(Semaines!$P$2:$P$523,MATCH(Tableau!BC28&amp;Tableau!BD28,Semaines!$K$2:$K$523&amp;Semaines!$L$2:$L$523,0)),IF($AE28=2017,INDEX(Semaines!$Q$2:$Q$523,MATCH(Tableau!BC28&amp;Tableau!BD28,Semaines!$K$2:$K$523&amp;Semaines!$L$2:$L$523,0)),IF($AE28=2018,INDEX(Semaines!$R$2:$R$523,MATCH(Tableau!BC28&amp;Tableau!BD28,Semaines!$K$2:$K$523&amp;Semaines!$L$2:$L$523,0)),IF($AE28=2019,INDEX(Semaines!$S$2:$S$523,MATCH(Tableau!BC28&amp;Tableau!BD28,Semaines!$K$2:$K$523&amp;Semaines!$L$2:$L$523,0)),IF($AE28=2020,INDEX(Semaines!$T$2:$T$523,MATCH(Tableau!BC28&amp;Tableau!BD28,Semaines!$K$2:$K$523&amp;Semaines!$L$2:$L$523,0)),IF($AE28=2021,INDEX(Semaines!$U$2:$U$523,MATCH(Tableau!BC28&amp;Tableau!BD28,Semaines!$K$2:$K$523&amp;Semaines!$L$2:$L$523,0)),IF($AE28=2022,INDEX(Semaines!$V$2:$V$523,MATCH(Tableau!BC28&amp;Tableau!BD28,Semaines!$K$2:$K$523&amp;Semaines!$L$2:$L$523,0)))))))))))))</f>
        <v/>
      </c>
      <c r="BD28" s="120" t="str">
        <f>IF(Tableau!$AE28="","",IF(Tableau!BD28="","",Tableau!$AE28))</f>
        <v/>
      </c>
      <c r="BE28" s="118">
        <f t="shared" si="235"/>
        <v>29</v>
      </c>
      <c r="BF28" s="119">
        <f t="shared" si="127"/>
        <v>2018</v>
      </c>
      <c r="BG28" s="121" t="str">
        <f t="array" ref="BG28">IF(OR(Tableau!BG28="",Tableau!BH28=""),"",IF($AE28=2013,INDEX(Semaines!$M$2:$M$523,MATCH(Tableau!BG28&amp;Tableau!BH28,Semaines!$K$2:$K$523&amp;Semaines!$L$2:$L$523,0)),IF($AE28=2014,INDEX(Semaines!$N$2:$N$523,MATCH(Tableau!BG28&amp;Tableau!BH28,Semaines!$K$2:$K$523&amp;Semaines!$L$2:$L$523,0)),IF($AE28=2015,INDEX(Semaines!$O$2:$O$523,MATCH(Tableau!BG28&amp;Tableau!BH28,Semaines!$K$2:$K$523&amp;Semaines!$L$2:$L$523,0)),IF($AE28=2016,INDEX(Semaines!$P$2:$P$523,MATCH(Tableau!BG28&amp;Tableau!BH28,Semaines!$K$2:$K$523&amp;Semaines!$L$2:$L$523,0)),IF($AE28=2017,INDEX(Semaines!$Q$2:$Q$523,MATCH(Tableau!BG28&amp;Tableau!BH28,Semaines!$K$2:$K$523&amp;Semaines!$L$2:$L$523,0)),IF($AE28=2018,INDEX(Semaines!$R$2:$R$523,MATCH(Tableau!BG28&amp;Tableau!BH28,Semaines!$K$2:$K$523&amp;Semaines!$L$2:$L$523,0)),IF($AE28=2019,INDEX(Semaines!$S$2:$S$523,MATCH(Tableau!BG28&amp;Tableau!BH28,Semaines!$K$2:$K$523&amp;Semaines!$L$2:$L$523,0)),IF($AE28=2020,INDEX(Semaines!$T$2:$T$523,MATCH(Tableau!BG28&amp;Tableau!BH28,Semaines!$K$2:$K$523&amp;Semaines!$L$2:$L$523,0)),IF($AE28=2021,INDEX(Semaines!$U$2:$U$523,MATCH(Tableau!BG28&amp;Tableau!BH28,Semaines!$K$2:$K$523&amp;Semaines!$L$2:$L$523,0)),IF($AE28=2022,INDEX(Semaines!$V$2:$V$523,MATCH(Tableau!BG28&amp;Tableau!BH28,Semaines!$K$2:$K$523&amp;Semaines!$L$2:$L$523,0)))))))))))))</f>
        <v/>
      </c>
      <c r="BH28" s="120" t="str">
        <f>IF(Tableau!$AE28="","",IF(Tableau!BH28="","",Tableau!$AE28))</f>
        <v/>
      </c>
      <c r="BI28" s="130">
        <f>IF(Import!AM18=0,"",Import!AM18)</f>
        <v>43371</v>
      </c>
      <c r="BJ28" s="118">
        <f t="shared" si="236"/>
        <v>39</v>
      </c>
      <c r="BK28" s="119">
        <f t="shared" si="237"/>
        <v>2018</v>
      </c>
      <c r="BL28" s="121" t="str">
        <f>IF(Tableau!BL28="","",Tableau!BL28)</f>
        <v/>
      </c>
      <c r="BM28" s="120" t="str">
        <f>IF(Tableau!BM28="","",Tableau!BM28)</f>
        <v/>
      </c>
      <c r="BN28" s="118">
        <f t="shared" si="238"/>
        <v>30</v>
      </c>
      <c r="BO28" s="119">
        <f t="shared" si="131"/>
        <v>2018</v>
      </c>
      <c r="BP28" s="121" t="str">
        <f t="array" ref="BP28">IF(OR(Tableau!BP28="",Tableau!BQ28=""),"",IF($AE28=2013,INDEX(Semaines!$M$2:$M$523,MATCH(Tableau!BP28&amp;Tableau!BQ28,Semaines!$K$2:$K$523&amp;Semaines!$L$2:$L$523,0)),IF($AE28=2014,INDEX(Semaines!$N$2:$N$523,MATCH(Tableau!BP28&amp;Tableau!BQ28,Semaines!$K$2:$K$523&amp;Semaines!$L$2:$L$523,0)),IF($AE28=2015,INDEX(Semaines!$O$2:$O$523,MATCH(Tableau!BP28&amp;Tableau!BQ28,Semaines!$K$2:$K$523&amp;Semaines!$L$2:$L$523,0)),IF($AE28=2016,INDEX(Semaines!$P$2:$P$523,MATCH(Tableau!BP28&amp;Tableau!BQ28,Semaines!$K$2:$K$523&amp;Semaines!$L$2:$L$523,0)),IF($AE28=2017,INDEX(Semaines!$Q$2:$Q$523,MATCH(Tableau!BP28&amp;Tableau!BQ28,Semaines!$K$2:$K$523&amp;Semaines!$L$2:$L$523,0)),IF($AE28=2018,INDEX(Semaines!$R$2:$R$523,MATCH(Tableau!BP28&amp;Tableau!BQ28,Semaines!$K$2:$K$523&amp;Semaines!$L$2:$L$523,0)),IF($AE28=2019,INDEX(Semaines!$S$2:$S$523,MATCH(Tableau!BP28&amp;Tableau!BQ28,Semaines!$K$2:$K$523&amp;Semaines!$L$2:$L$523,0)),IF($AE28=2020,INDEX(Semaines!$T$2:$T$523,MATCH(Tableau!BP28&amp;Tableau!BQ28,Semaines!$K$2:$K$523&amp;Semaines!$L$2:$L$523,0)),IF($AE28=2021,INDEX(Semaines!$U$2:$U$523,MATCH(Tableau!BP28&amp;Tableau!BQ28,Semaines!$K$2:$K$523&amp;Semaines!$L$2:$L$523,0)),IF($AE28=2022,INDEX(Semaines!$V$2:$V$523,MATCH(Tableau!BP28&amp;Tableau!BQ28,Semaines!$K$2:$K$523&amp;Semaines!$L$2:$L$523,0)))))))))))))</f>
        <v/>
      </c>
      <c r="BQ28" s="120" t="str">
        <f>IF(Tableau!$AE28="","",IF(Tableau!BQ28="","",Tableau!$AE28))</f>
        <v/>
      </c>
      <c r="BS28" s="118">
        <f t="shared" si="190"/>
        <v>32</v>
      </c>
      <c r="BT28" s="119">
        <f t="shared" si="95"/>
        <v>2018</v>
      </c>
      <c r="BU28" s="121" t="str">
        <f t="array" ref="BU28">IF(OR(Tableau!BU28="",Tableau!BV28=""),"",IF($AE28=2013,INDEX(Semaines!$M$2:$M$523,MATCH(Tableau!BU28&amp;Tableau!BV28,Semaines!$K$2:$K$523&amp;Semaines!$L$2:$L$523,0)),IF($AE28=2014,INDEX(Semaines!$N$2:$N$523,MATCH(Tableau!BU28&amp;Tableau!BV28,Semaines!$K$2:$K$523&amp;Semaines!$L$2:$L$523,0)),IF($AE28=2015,INDEX(Semaines!$O$2:$O$523,MATCH(Tableau!BU28&amp;Tableau!BV28,Semaines!$K$2:$K$523&amp;Semaines!$L$2:$L$523,0)),IF($AE28=2016,INDEX(Semaines!$P$2:$P$523,MATCH(Tableau!BU28&amp;Tableau!BV28,Semaines!$K$2:$K$523&amp;Semaines!$L$2:$L$523,0)),IF($AE28=2017,INDEX(Semaines!$Q$2:$Q$523,MATCH(Tableau!BU28&amp;Tableau!BV28,Semaines!$K$2:$K$523&amp;Semaines!$L$2:$L$523,0)),IF($AE28=2018,INDEX(Semaines!$R$2:$R$523,MATCH(Tableau!BU28&amp;Tableau!BV28,Semaines!$K$2:$K$523&amp;Semaines!$L$2:$L$523,0)),IF($AE28=2019,INDEX(Semaines!$S$2:$S$523,MATCH(Tableau!BU28&amp;Tableau!BV28,Semaines!$K$2:$K$523&amp;Semaines!$L$2:$L$523,0)),IF($AE28=2020,INDEX(Semaines!$T$2:$T$523,MATCH(Tableau!BU28&amp;Tableau!BV28,Semaines!$K$2:$K$523&amp;Semaines!$L$2:$L$523,0)),IF($AE28=2021,INDEX(Semaines!$U$2:$U$523,MATCH(Tableau!BU28&amp;Tableau!BV28,Semaines!$K$2:$K$523&amp;Semaines!$L$2:$L$523,0)),IF($AE28=2022,INDEX(Semaines!$V$2:$V$523,MATCH(Tableau!BU28&amp;Tableau!BV28,Semaines!$K$2:$K$523&amp;Semaines!$L$2:$L$523,0)))))))))))))</f>
        <v/>
      </c>
      <c r="BV28" s="120" t="str">
        <f>IF(Tableau!$AE28="","",IF(Tableau!BV28="","",Tableau!$AE28))</f>
        <v/>
      </c>
      <c r="BX28" s="118">
        <f t="shared" si="202"/>
        <v>34</v>
      </c>
      <c r="BY28" s="119">
        <f t="shared" si="96"/>
        <v>2018</v>
      </c>
      <c r="BZ28" s="121" t="str">
        <f t="array" ref="BZ28">IF(OR(Tableau!BZ28="",Tableau!CA28=""),"",IF($AE28=2013,INDEX(Semaines!$M$2:$M$523,MATCH(Tableau!BZ28&amp;Tableau!CA28,Semaines!$K$2:$K$523&amp;Semaines!$L$2:$L$523,0)),IF($AE28=2014,INDEX(Semaines!$N$2:$N$523,MATCH(Tableau!BZ28&amp;Tableau!CA28,Semaines!$K$2:$K$523&amp;Semaines!$L$2:$L$523,0)),IF($AE28=2015,INDEX(Semaines!$O$2:$O$523,MATCH(Tableau!BZ28&amp;Tableau!CA28,Semaines!$K$2:$K$523&amp;Semaines!$L$2:$L$523,0)),IF($AE28=2016,INDEX(Semaines!$P$2:$P$523,MATCH(Tableau!BZ28&amp;Tableau!CA28,Semaines!$K$2:$K$523&amp;Semaines!$L$2:$L$523,0)),IF($AE28=2017,INDEX(Semaines!$Q$2:$Q$523,MATCH(Tableau!BZ28&amp;Tableau!CA28,Semaines!$K$2:$K$523&amp;Semaines!$L$2:$L$523,0)),IF($AE28=2018,INDEX(Semaines!$R$2:$R$523,MATCH(Tableau!BZ28&amp;Tableau!CA28,Semaines!$K$2:$K$523&amp;Semaines!$L$2:$L$523,0)),IF($AE28=2019,INDEX(Semaines!$S$2:$S$523,MATCH(Tableau!BZ28&amp;Tableau!CA28,Semaines!$K$2:$K$523&amp;Semaines!$L$2:$L$523,0)),IF($AE28=2020,INDEX(Semaines!$T$2:$T$523,MATCH(Tableau!BZ28&amp;Tableau!CA28,Semaines!$K$2:$K$523&amp;Semaines!$L$2:$L$523,0)),IF($AE28=2021,INDEX(Semaines!$U$2:$U$523,MATCH(Tableau!BZ28&amp;Tableau!CA28,Semaines!$K$2:$K$523&amp;Semaines!$L$2:$L$523,0)),IF($AE28=2022,INDEX(Semaines!$V$2:$V$523,MATCH(Tableau!BZ28&amp;Tableau!CA28,Semaines!$K$2:$K$523&amp;Semaines!$L$2:$L$523,0)))))))))))))</f>
        <v/>
      </c>
      <c r="CA28" s="120" t="str">
        <f>IF(Tableau!$AE28="","",IF(Tableau!CA28="","",Tableau!$AE28))</f>
        <v/>
      </c>
      <c r="CB28" s="130">
        <f>IF(Import!AQ18=0,"",Import!AQ18)</f>
        <v>43398</v>
      </c>
      <c r="CC28" s="118">
        <f t="shared" si="191"/>
        <v>43</v>
      </c>
      <c r="CD28" s="119">
        <f t="shared" si="192"/>
        <v>2018</v>
      </c>
      <c r="CE28" s="121" t="str">
        <f>IF(Tableau!CE28="","",Tableau!CE28)</f>
        <v/>
      </c>
      <c r="CF28" s="120" t="str">
        <f>IF(Tableau!CF28="","",Tableau!CF28)</f>
        <v/>
      </c>
      <c r="CG28" s="118">
        <f t="shared" si="193"/>
        <v>35</v>
      </c>
      <c r="CH28" s="119">
        <f t="shared" si="97"/>
        <v>2018</v>
      </c>
      <c r="CI28" s="121" t="str">
        <f t="array" ref="CI28">IF(OR(Tableau!CI28="",Tableau!CJ28=""),"",IF($AE28=2013,INDEX(Semaines!$M$2:$M$523,MATCH(Tableau!CI28&amp;Tableau!CJ28,Semaines!$K$2:$K$523&amp;Semaines!$L$2:$L$523,0)),IF($AE28=2014,INDEX(Semaines!$N$2:$N$523,MATCH(Tableau!CI28&amp;Tableau!CJ28,Semaines!$K$2:$K$523&amp;Semaines!$L$2:$L$523,0)),IF($AE28=2015,INDEX(Semaines!$O$2:$O$523,MATCH(Tableau!CI28&amp;Tableau!CJ28,Semaines!$K$2:$K$523&amp;Semaines!$L$2:$L$523,0)),IF($AE28=2016,INDEX(Semaines!$P$2:$P$523,MATCH(Tableau!CI28&amp;Tableau!CJ28,Semaines!$K$2:$K$523&amp;Semaines!$L$2:$L$523,0)),IF($AE28=2017,INDEX(Semaines!$Q$2:$Q$523,MATCH(Tableau!CI28&amp;Tableau!CJ28,Semaines!$K$2:$K$523&amp;Semaines!$L$2:$L$523,0)),IF($AE28=2018,INDEX(Semaines!$R$2:$R$523,MATCH(Tableau!CI28&amp;Tableau!CJ28,Semaines!$K$2:$K$523&amp;Semaines!$L$2:$L$523,0)),IF($AE28=2019,INDEX(Semaines!$S$2:$S$523,MATCH(Tableau!CI28&amp;Tableau!CJ28,Semaines!$K$2:$K$523&amp;Semaines!$L$2:$L$523,0)),IF($AE28=2020,INDEX(Semaines!$T$2:$T$523,MATCH(Tableau!CI28&amp;Tableau!CJ28,Semaines!$K$2:$K$523&amp;Semaines!$L$2:$L$523,0)),IF($AE28=2021,INDEX(Semaines!$U$2:$U$523,MATCH(Tableau!CI28&amp;Tableau!CJ28,Semaines!$K$2:$K$523&amp;Semaines!$L$2:$L$523,0)),IF($AE28=2022,INDEX(Semaines!$V$2:$V$523,MATCH(Tableau!CI28&amp;Tableau!CJ28,Semaines!$K$2:$K$523&amp;Semaines!$L$2:$L$523,0)))))))))))))</f>
        <v/>
      </c>
      <c r="CJ28" s="120" t="str">
        <f>IF(Tableau!$AE28="","",IF(Tableau!CJ28="","",Tableau!$AE28))</f>
        <v/>
      </c>
      <c r="CL28" s="118">
        <f t="shared" si="194"/>
        <v>36</v>
      </c>
      <c r="CM28" s="119">
        <f t="shared" si="98"/>
        <v>2018</v>
      </c>
      <c r="CN28" s="121" t="str">
        <f t="array" ref="CN28">IF(OR(Tableau!CN28="",Tableau!CO28=""),"",IF($AE28=2013,INDEX(Semaines!$M$2:$M$523,MATCH(Tableau!CN28&amp;Tableau!CO28,Semaines!$K$2:$K$523&amp;Semaines!$L$2:$L$523,0)),IF($AE28=2014,INDEX(Semaines!$N$2:$N$523,MATCH(Tableau!CN28&amp;Tableau!CO28,Semaines!$K$2:$K$523&amp;Semaines!$L$2:$L$523,0)),IF($AE28=2015,INDEX(Semaines!$O$2:$O$523,MATCH(Tableau!CN28&amp;Tableau!CO28,Semaines!$K$2:$K$523&amp;Semaines!$L$2:$L$523,0)),IF($AE28=2016,INDEX(Semaines!$P$2:$P$523,MATCH(Tableau!CN28&amp;Tableau!CO28,Semaines!$K$2:$K$523&amp;Semaines!$L$2:$L$523,0)),IF($AE28=2017,INDEX(Semaines!$Q$2:$Q$523,MATCH(Tableau!CN28&amp;Tableau!CO28,Semaines!$K$2:$K$523&amp;Semaines!$L$2:$L$523,0)),IF($AE28=2018,INDEX(Semaines!$R$2:$R$523,MATCH(Tableau!CN28&amp;Tableau!CO28,Semaines!$K$2:$K$523&amp;Semaines!$L$2:$L$523,0)),IF($AE28=2019,INDEX(Semaines!$S$2:$S$523,MATCH(Tableau!CN28&amp;Tableau!CO28,Semaines!$K$2:$K$523&amp;Semaines!$L$2:$L$523,0)),IF($AE28=2020,INDEX(Semaines!$T$2:$T$523,MATCH(Tableau!CN28&amp;Tableau!CO28,Semaines!$K$2:$K$523&amp;Semaines!$L$2:$L$523,0)),IF($AE28=2021,INDEX(Semaines!$U$2:$U$523,MATCH(Tableau!CN28&amp;Tableau!CO28,Semaines!$K$2:$K$523&amp;Semaines!$L$2:$L$523,0)),IF($AE28=2022,INDEX(Semaines!$V$2:$V$523,MATCH(Tableau!CN28&amp;Tableau!CO28,Semaines!$K$2:$K$523&amp;Semaines!$L$2:$L$523,0)))))))))))))</f>
        <v/>
      </c>
      <c r="CO28" s="120" t="str">
        <f>IF(Tableau!$AE28="","",IF(Tableau!CO28="","",Tableau!$AE28))</f>
        <v/>
      </c>
      <c r="CP28" s="118">
        <f t="shared" si="203"/>
        <v>36</v>
      </c>
      <c r="CQ28" s="119">
        <f t="shared" si="99"/>
        <v>2018</v>
      </c>
      <c r="CR28" s="121" t="str">
        <f t="array" ref="CR28">IF(OR(Tableau!CR28="",Tableau!CS28=""),"",IF($AE28=2013,INDEX(Semaines!$M$2:$M$523,MATCH(Tableau!CR28&amp;Tableau!CS28,Semaines!$K$2:$K$523&amp;Semaines!$L$2:$L$523,0)),IF($AE28=2014,INDEX(Semaines!$N$2:$N$523,MATCH(Tableau!CR28&amp;Tableau!CS28,Semaines!$K$2:$K$523&amp;Semaines!$L$2:$L$523,0)),IF($AE28=2015,INDEX(Semaines!$O$2:$O$523,MATCH(Tableau!CR28&amp;Tableau!CS28,Semaines!$K$2:$K$523&amp;Semaines!$L$2:$L$523,0)),IF($AE28=2016,INDEX(Semaines!$P$2:$P$523,MATCH(Tableau!CR28&amp;Tableau!CS28,Semaines!$K$2:$K$523&amp;Semaines!$L$2:$L$523,0)),IF($AE28=2017,INDEX(Semaines!$Q$2:$Q$523,MATCH(Tableau!CR28&amp;Tableau!CS28,Semaines!$K$2:$K$523&amp;Semaines!$L$2:$L$523,0)),IF($AE28=2018,INDEX(Semaines!$R$2:$R$523,MATCH(Tableau!CR28&amp;Tableau!CS28,Semaines!$K$2:$K$523&amp;Semaines!$L$2:$L$523,0)),IF($AE28=2019,INDEX(Semaines!$S$2:$S$523,MATCH(Tableau!CR28&amp;Tableau!CS28,Semaines!$K$2:$K$523&amp;Semaines!$L$2:$L$523,0)),IF($AE28=2020,INDEX(Semaines!$T$2:$T$523,MATCH(Tableau!CR28&amp;Tableau!CS28,Semaines!$K$2:$K$523&amp;Semaines!$L$2:$L$523,0)),IF($AE28=2021,INDEX(Semaines!$U$2:$U$523,MATCH(Tableau!CR28&amp;Tableau!CS28,Semaines!$K$2:$K$523&amp;Semaines!$L$2:$L$523,0)),IF($AE28=2022,INDEX(Semaines!$V$2:$V$523,MATCH(Tableau!CR28&amp;Tableau!CS28,Semaines!$K$2:$K$523&amp;Semaines!$L$2:$L$523,0)))))))))))))</f>
        <v/>
      </c>
      <c r="CS28" s="120" t="str">
        <f>IF(Tableau!$AE28="","",IF(Tableau!CS28="","",Tableau!$AE28))</f>
        <v/>
      </c>
      <c r="CU28" s="139">
        <f t="shared" si="195"/>
        <v>38</v>
      </c>
      <c r="CV28" s="118">
        <f t="shared" si="204"/>
        <v>36</v>
      </c>
      <c r="CW28" s="119">
        <f t="shared" si="25"/>
        <v>2018</v>
      </c>
      <c r="CX28" s="121"/>
      <c r="CY28" s="120" t="str">
        <f>IF(Tableau!$AE28="","",IF(Tableau!CX28="","",Tableau!$AE28))</f>
        <v/>
      </c>
      <c r="DA28" s="139">
        <f t="shared" si="196"/>
        <v>38</v>
      </c>
      <c r="DB28" s="118">
        <f t="shared" si="205"/>
        <v>36</v>
      </c>
      <c r="DC28" s="119">
        <f t="shared" si="28"/>
        <v>2018</v>
      </c>
      <c r="DD28" s="121"/>
      <c r="DE28" s="120"/>
      <c r="DF28" s="112"/>
      <c r="DG28" s="107"/>
      <c r="DI28" s="118">
        <f t="shared" si="197"/>
        <v>37</v>
      </c>
      <c r="DJ28" s="119">
        <f t="shared" si="30"/>
        <v>2018</v>
      </c>
      <c r="DK28" s="121"/>
      <c r="DL28" s="120" t="str">
        <f>IF(Tableau!$AE28="","",IF(Tableau!DJ28="","",Tableau!$AE28))</f>
        <v/>
      </c>
      <c r="DN28" s="118">
        <f t="shared" si="198"/>
        <v>38</v>
      </c>
      <c r="DO28" s="119">
        <f t="shared" si="32"/>
        <v>2018</v>
      </c>
      <c r="DP28" s="121" t="str">
        <f t="array" ref="DP28">IF(OR(Tableau!DN28="",Tableau!DO28=""),"",IF($AE28=2013,INDEX(Semaines!$M$2:$M$523,MATCH(Tableau!DN28&amp;Tableau!DO28,Semaines!$K$2:$K$523&amp;Semaines!$L$2:$L$523,0)),IF($AE28=2014,INDEX(Semaines!$N$2:$N$523,MATCH(Tableau!DN28&amp;Tableau!DO28,Semaines!$K$2:$K$523&amp;Semaines!$L$2:$L$523,0)),IF($AE28=2015,INDEX(Semaines!$O$2:$O$523,MATCH(Tableau!DN28&amp;Tableau!DO28,Semaines!$K$2:$K$523&amp;Semaines!$L$2:$L$523,0)),IF($AE28=2016,INDEX(Semaines!$P$2:$P$523,MATCH(Tableau!DN28&amp;Tableau!DO28,Semaines!$K$2:$K$523&amp;Semaines!$L$2:$L$523,0)),IF($AE28=2017,INDEX(Semaines!$Q$2:$Q$523,MATCH(Tableau!DN28&amp;Tableau!DO28,Semaines!$K$2:$K$523&amp;Semaines!$L$2:$L$523,0)),IF($AE28=2018,INDEX(Semaines!$R$2:$R$523,MATCH(Tableau!DN28&amp;Tableau!DO28,Semaines!$K$2:$K$523&amp;Semaines!$L$2:$L$523,0)),IF($AE28=2019,INDEX(Semaines!$S$2:$S$523,MATCH(Tableau!DN28&amp;Tableau!DO28,Semaines!$K$2:$K$523&amp;Semaines!$L$2:$L$523,0)),IF($AE28=2020,INDEX(Semaines!$T$2:$T$523,MATCH(Tableau!DN28&amp;Tableau!DO28,Semaines!$K$2:$K$523&amp;Semaines!$L$2:$L$523,0)),IF($AE28=2021,INDEX(Semaines!$U$2:$U$523,MATCH(Tableau!DN28&amp;Tableau!DO28,Semaines!$K$2:$K$523&amp;Semaines!$L$2:$L$523,0)),IF($AE28=2022,INDEX(Semaines!$V$2:$V$523,MATCH(Tableau!DN28&amp;Tableau!DO28,Semaines!$K$2:$K$523&amp;Semaines!$L$2:$L$523,0)))))))))))))</f>
        <v/>
      </c>
      <c r="DQ28" s="120" t="str">
        <f>IF(Tableau!$AE28="","",IF(Tableau!DO28="","",Tableau!$AE28))</f>
        <v/>
      </c>
      <c r="DR28" s="99"/>
      <c r="DS28" s="107"/>
      <c r="DT28" s="137"/>
      <c r="DU28" s="118">
        <f t="shared" si="199"/>
        <v>38</v>
      </c>
      <c r="DV28" s="119">
        <f t="shared" si="100"/>
        <v>2018</v>
      </c>
      <c r="DW28" s="121" t="str">
        <f t="array" ref="DW28">IF(OR(Tableau!DU28="",Tableau!DV28=""),"",IF($AE28=2013,INDEX(Semaines!$M$2:$M$523,MATCH(Tableau!DU28&amp;Tableau!DV28,Semaines!$K$2:$K$523&amp;Semaines!$L$2:$L$523,0)),IF($AE28=2014,INDEX(Semaines!$N$2:$N$523,MATCH(Tableau!DU28&amp;Tableau!DV28,Semaines!$K$2:$K$523&amp;Semaines!$L$2:$L$523,0)),IF($AE28=2015,INDEX(Semaines!$O$2:$O$523,MATCH(Tableau!DU28&amp;Tableau!DV28,Semaines!$K$2:$K$523&amp;Semaines!$L$2:$L$523,0)),IF($AE28=2016,INDEX(Semaines!$P$2:$P$523,MATCH(Tableau!DU28&amp;Tableau!DV28,Semaines!$K$2:$K$523&amp;Semaines!$L$2:$L$523,0)),IF($AE28=2017,INDEX(Semaines!$Q$2:$Q$523,MATCH(Tableau!DU28&amp;Tableau!DV28,Semaines!$K$2:$K$523&amp;Semaines!$L$2:$L$523,0)),IF($AE28=2018,INDEX(Semaines!$R$2:$R$523,MATCH(Tableau!DU28&amp;Tableau!DV28,Semaines!$K$2:$K$523&amp;Semaines!$L$2:$L$523,0)),IF($AE28=2019,INDEX(Semaines!$S$2:$S$523,MATCH(Tableau!DU28&amp;Tableau!DV28,Semaines!$K$2:$K$523&amp;Semaines!$L$2:$L$523,0)),IF($AE28=2020,INDEX(Semaines!$T$2:$T$523,MATCH(Tableau!DU28&amp;Tableau!DV28,Semaines!$K$2:$K$523&amp;Semaines!$L$2:$L$523,0)),IF($AE28=2021,INDEX(Semaines!$U$2:$U$523,MATCH(Tableau!DU28&amp;Tableau!DV28,Semaines!$K$2:$K$523&amp;Semaines!$L$2:$L$523,0)),IF($AE28=2022,INDEX(Semaines!$V$2:$V$523,MATCH(Tableau!DU28&amp;Tableau!DV28,Semaines!$K$2:$K$523&amp;Semaines!$L$2:$L$523,0)))))))))))))</f>
        <v/>
      </c>
      <c r="DX28" s="120" t="str">
        <f>IF(Tableau!$AE28="","",IF(Tableau!DV28="","",Tableau!$AE28))</f>
        <v/>
      </c>
      <c r="DY28" s="118">
        <f t="shared" si="206"/>
        <v>39</v>
      </c>
      <c r="DZ28" s="119">
        <f t="shared" si="101"/>
        <v>2018</v>
      </c>
      <c r="EA28" s="121" t="str">
        <f t="array" ref="EA28">IF(OR(Tableau!DY28="",Tableau!DZ28=""),"",IF($AE28=2013,INDEX(Semaines!$M$2:$M$523,MATCH(Tableau!DY28&amp;Tableau!DZ28,Semaines!$K$2:$K$523&amp;Semaines!$L$2:$L$523,0)),IF($AE28=2014,INDEX(Semaines!$N$2:$N$523,MATCH(Tableau!DY28&amp;Tableau!DZ28,Semaines!$K$2:$K$523&amp;Semaines!$L$2:$L$523,0)),IF($AE28=2015,INDEX(Semaines!$O$2:$O$523,MATCH(Tableau!DY28&amp;Tableau!DZ28,Semaines!$K$2:$K$523&amp;Semaines!$L$2:$L$523,0)),IF($AE28=2016,INDEX(Semaines!$P$2:$P$523,MATCH(Tableau!DY28&amp;Tableau!DZ28,Semaines!$K$2:$K$523&amp;Semaines!$L$2:$L$523,0)),IF($AE28=2017,INDEX(Semaines!$Q$2:$Q$523,MATCH(Tableau!DY28&amp;Tableau!DZ28,Semaines!$K$2:$K$523&amp;Semaines!$L$2:$L$523,0)),IF($AE28=2018,INDEX(Semaines!$R$2:$R$523,MATCH(Tableau!DY28&amp;Tableau!DZ28,Semaines!$K$2:$K$523&amp;Semaines!$L$2:$L$523,0)),IF($AE28=2019,INDEX(Semaines!$S$2:$S$523,MATCH(Tableau!DY28&amp;Tableau!DZ28,Semaines!$K$2:$K$523&amp;Semaines!$L$2:$L$523,0)),IF($AE28=2020,INDEX(Semaines!$T$2:$T$523,MATCH(Tableau!DY28&amp;Tableau!DZ28,Semaines!$K$2:$K$523&amp;Semaines!$L$2:$L$523,0)),IF($AE28=2021,INDEX(Semaines!$U$2:$U$523,MATCH(Tableau!DY28&amp;Tableau!DZ28,Semaines!$K$2:$K$523&amp;Semaines!$L$2:$L$523,0)),IF($AE28=2022,INDEX(Semaines!$V$2:$V$523,MATCH(Tableau!DY28&amp;Tableau!DZ28,Semaines!$K$2:$K$523&amp;Semaines!$L$2:$L$523,0)))))))))))))</f>
        <v/>
      </c>
      <c r="EB28" s="120" t="str">
        <f>IF(Tableau!$AE28="","",IF(Tableau!DZ28="","",Tableau!$AE28))</f>
        <v/>
      </c>
      <c r="EC28" s="118">
        <f t="shared" si="207"/>
        <v>39</v>
      </c>
      <c r="ED28" s="119">
        <f t="shared" si="102"/>
        <v>2018</v>
      </c>
      <c r="EE28" s="121" t="str">
        <f t="array" ref="EE28">IF(OR(Tableau!EC28="",Tableau!ED28=""),"",IF($AE28=2013,INDEX(Semaines!$M$2:$M$523,MATCH(Tableau!EC28&amp;Tableau!ED28,Semaines!$K$2:$K$523&amp;Semaines!$L$2:$L$523,0)),IF($AE28=2014,INDEX(Semaines!$N$2:$N$523,MATCH(Tableau!EC28&amp;Tableau!ED28,Semaines!$K$2:$K$523&amp;Semaines!$L$2:$L$523,0)),IF($AE28=2015,INDEX(Semaines!$O$2:$O$523,MATCH(Tableau!EC28&amp;Tableau!ED28,Semaines!$K$2:$K$523&amp;Semaines!$L$2:$L$523,0)),IF($AE28=2016,INDEX(Semaines!$P$2:$P$523,MATCH(Tableau!EC28&amp;Tableau!ED28,Semaines!$K$2:$K$523&amp;Semaines!$L$2:$L$523,0)),IF($AE28=2017,INDEX(Semaines!$Q$2:$Q$523,MATCH(Tableau!EC28&amp;Tableau!ED28,Semaines!$K$2:$K$523&amp;Semaines!$L$2:$L$523,0)),IF($AE28=2018,INDEX(Semaines!$R$2:$R$523,MATCH(Tableau!EC28&amp;Tableau!ED28,Semaines!$K$2:$K$523&amp;Semaines!$L$2:$L$523,0)),IF($AE28=2019,INDEX(Semaines!$S$2:$S$523,MATCH(Tableau!EC28&amp;Tableau!ED28,Semaines!$K$2:$K$523&amp;Semaines!$L$2:$L$523,0)),IF($AE28=2020,INDEX(Semaines!$T$2:$T$523,MATCH(Tableau!EC28&amp;Tableau!ED28,Semaines!$K$2:$K$523&amp;Semaines!$L$2:$L$523,0)),IF($AE28=2021,INDEX(Semaines!$U$2:$U$523,MATCH(Tableau!EC28&amp;Tableau!ED28,Semaines!$K$2:$K$523&amp;Semaines!$L$2:$L$523,0)),IF($AE28=2022,INDEX(Semaines!$V$2:$V$523,MATCH(Tableau!EC28&amp;Tableau!ED28,Semaines!$K$2:$K$523&amp;Semaines!$L$2:$L$523,0)))))))))))))</f>
        <v/>
      </c>
      <c r="EF28" s="120" t="str">
        <f>IF(Tableau!$AE28="","",IF(Tableau!ED28="","",Tableau!$AE28))</f>
        <v/>
      </c>
      <c r="EG28" s="118">
        <f t="shared" si="208"/>
        <v>39</v>
      </c>
      <c r="EH28" s="119">
        <f t="shared" si="103"/>
        <v>2018</v>
      </c>
      <c r="EI28" s="121" t="str">
        <f t="array" ref="EI28">IF(OR(Tableau!EG28="",Tableau!EH28=""),"",IF($AE28=2013,INDEX(Semaines!$M$2:$M$523,MATCH(Tableau!EG28&amp;Tableau!EH28,Semaines!$K$2:$K$523&amp;Semaines!$L$2:$L$523,0)),IF($AE28=2014,INDEX(Semaines!$N$2:$N$523,MATCH(Tableau!EG28&amp;Tableau!EH28,Semaines!$K$2:$K$523&amp;Semaines!$L$2:$L$523,0)),IF($AE28=2015,INDEX(Semaines!$O$2:$O$523,MATCH(Tableau!EG28&amp;Tableau!EH28,Semaines!$K$2:$K$523&amp;Semaines!$L$2:$L$523,0)),IF($AE28=2016,INDEX(Semaines!$P$2:$P$523,MATCH(Tableau!EG28&amp;Tableau!EH28,Semaines!$K$2:$K$523&amp;Semaines!$L$2:$L$523,0)),IF($AE28=2017,INDEX(Semaines!$Q$2:$Q$523,MATCH(Tableau!EG28&amp;Tableau!EH28,Semaines!$K$2:$K$523&amp;Semaines!$L$2:$L$523,0)),IF($AE28=2018,INDEX(Semaines!$R$2:$R$523,MATCH(Tableau!EG28&amp;Tableau!EH28,Semaines!$K$2:$K$523&amp;Semaines!$L$2:$L$523,0)),IF($AE28=2019,INDEX(Semaines!$S$2:$S$523,MATCH(Tableau!EG28&amp;Tableau!EH28,Semaines!$K$2:$K$523&amp;Semaines!$L$2:$L$523,0)),IF($AE28=2020,INDEX(Semaines!$T$2:$T$523,MATCH(Tableau!EG28&amp;Tableau!EH28,Semaines!$K$2:$K$523&amp;Semaines!$L$2:$L$523,0)),IF($AE28=2021,INDEX(Semaines!$U$2:$U$523,MATCH(Tableau!EG28&amp;Tableau!EH28,Semaines!$K$2:$K$523&amp;Semaines!$L$2:$L$523,0)),IF($AE28=2022,INDEX(Semaines!$V$2:$V$523,MATCH(Tableau!EG28&amp;Tableau!EH28,Semaines!$K$2:$K$523&amp;Semaines!$L$2:$L$523,0)))))))))))))</f>
        <v/>
      </c>
      <c r="EJ28" s="120" t="str">
        <f>IF(Tableau!$AE28="","",IF(Tableau!EH28="","",Tableau!$AE28))</f>
        <v/>
      </c>
      <c r="EK28" s="130">
        <f>IF(Import!AU18=0,"",Import!AU18)</f>
        <v>43524</v>
      </c>
      <c r="EL28" s="118">
        <f t="shared" si="200"/>
        <v>9</v>
      </c>
      <c r="EM28" s="119">
        <f t="shared" si="201"/>
        <v>2019</v>
      </c>
      <c r="EN28" s="121" t="str">
        <f>IF(Tableau!EL28="","",Tableau!EL28)</f>
        <v/>
      </c>
      <c r="EO28" s="120" t="str">
        <f>IF(Tableau!EM28="","",Tableau!EM28)</f>
        <v/>
      </c>
      <c r="EP28" s="112"/>
      <c r="EQ28" s="107"/>
      <c r="ES28" s="118">
        <f t="shared" si="209"/>
        <v>40</v>
      </c>
      <c r="ET28" s="119">
        <f t="shared" si="104"/>
        <v>2018</v>
      </c>
      <c r="EU28" s="121" t="str">
        <f t="array" ref="EU28">IF(OR(Tableau!ES28="",Tableau!ET28=""),"",IF($AE28=2013,INDEX(Semaines!$M$2:$M$523,MATCH(Tableau!ES28&amp;Tableau!ET28,Semaines!$K$2:$K$523&amp;Semaines!$L$2:$L$523,0)),IF($AE28=2014,INDEX(Semaines!$N$2:$N$523,MATCH(Tableau!ES28&amp;Tableau!ET28,Semaines!$K$2:$K$523&amp;Semaines!$L$2:$L$523,0)),IF($AE28=2015,INDEX(Semaines!$O$2:$O$523,MATCH(Tableau!ES28&amp;Tableau!ET28,Semaines!$K$2:$K$523&amp;Semaines!$L$2:$L$523,0)),IF($AE28=2016,INDEX(Semaines!$P$2:$P$523,MATCH(Tableau!ES28&amp;Tableau!ET28,Semaines!$K$2:$K$523&amp;Semaines!$L$2:$L$523,0)),IF($AE28=2017,INDEX(Semaines!$Q$2:$Q$523,MATCH(Tableau!ES28&amp;Tableau!ET28,Semaines!$K$2:$K$523&amp;Semaines!$L$2:$L$523,0)),IF($AE28=2018,INDEX(Semaines!$R$2:$R$523,MATCH(Tableau!ES28&amp;Tableau!ET28,Semaines!$K$2:$K$523&amp;Semaines!$L$2:$L$523,0)),IF($AE28=2019,INDEX(Semaines!$S$2:$S$523,MATCH(Tableau!ES28&amp;Tableau!ET28,Semaines!$K$2:$K$523&amp;Semaines!$L$2:$L$523,0)),IF($AE28=2020,INDEX(Semaines!$T$2:$T$523,MATCH(Tableau!ES28&amp;Tableau!ET28,Semaines!$K$2:$K$523&amp;Semaines!$L$2:$L$523,0)),IF($AE28=2021,INDEX(Semaines!$U$2:$U$523,MATCH(Tableau!ES28&amp;Tableau!ET28,Semaines!$K$2:$K$523&amp;Semaines!$L$2:$L$523,0)),IF($AE28=2022,INDEX(Semaines!$V$2:$V$523,MATCH(Tableau!ES28&amp;Tableau!ET28,Semaines!$K$2:$K$523&amp;Semaines!$L$2:$L$523,0)))))))))))))</f>
        <v/>
      </c>
      <c r="EV28" s="120" t="str">
        <f>IF(Tableau!$AE28="","",IF(Tableau!ET28="","",Tableau!$AE28))</f>
        <v/>
      </c>
      <c r="EW28" s="118">
        <f t="shared" si="210"/>
        <v>41</v>
      </c>
      <c r="EX28" s="119">
        <f t="shared" si="105"/>
        <v>2018</v>
      </c>
      <c r="EY28" s="121" t="str">
        <f t="array" ref="EY28">IF(OR(Tableau!EW28="",Tableau!EX28=""),"",IF($AE28=2013,INDEX(Semaines!$M$2:$M$523,MATCH(Tableau!EW28&amp;Tableau!EX28,Semaines!$K$2:$K$523&amp;Semaines!$L$2:$L$523,0)),IF($AE28=2014,INDEX(Semaines!$N$2:$N$523,MATCH(Tableau!EW28&amp;Tableau!EX28,Semaines!$K$2:$K$523&amp;Semaines!$L$2:$L$523,0)),IF($AE28=2015,INDEX(Semaines!$O$2:$O$523,MATCH(Tableau!EW28&amp;Tableau!EX28,Semaines!$K$2:$K$523&amp;Semaines!$L$2:$L$523,0)),IF($AE28=2016,INDEX(Semaines!$P$2:$P$523,MATCH(Tableau!EW28&amp;Tableau!EX28,Semaines!$K$2:$K$523&amp;Semaines!$L$2:$L$523,0)),IF($AE28=2017,INDEX(Semaines!$Q$2:$Q$523,MATCH(Tableau!EW28&amp;Tableau!EX28,Semaines!$K$2:$K$523&amp;Semaines!$L$2:$L$523,0)),IF($AE28=2018,INDEX(Semaines!$R$2:$R$523,MATCH(Tableau!EW28&amp;Tableau!EX28,Semaines!$K$2:$K$523&amp;Semaines!$L$2:$L$523,0)),IF($AE28=2019,INDEX(Semaines!$S$2:$S$523,MATCH(Tableau!EW28&amp;Tableau!EX28,Semaines!$K$2:$K$523&amp;Semaines!$L$2:$L$523,0)),IF($AE28=2020,INDEX(Semaines!$T$2:$T$523,MATCH(Tableau!EW28&amp;Tableau!EX28,Semaines!$K$2:$K$523&amp;Semaines!$L$2:$L$523,0)),IF($AE28=2021,INDEX(Semaines!$U$2:$U$523,MATCH(Tableau!EW28&amp;Tableau!EX28,Semaines!$K$2:$K$523&amp;Semaines!$L$2:$L$523,0)),IF($AE28=2022,INDEX(Semaines!$V$2:$V$523,MATCH(Tableau!EW28&amp;Tableau!EX28,Semaines!$K$2:$K$523&amp;Semaines!$L$2:$L$523,0)))))))))))))</f>
        <v/>
      </c>
      <c r="EZ28" s="120" t="str">
        <f>IF(Tableau!$AE28="","",IF(Tableau!EX28="","",Tableau!$AE28))</f>
        <v/>
      </c>
      <c r="FB28" s="118">
        <f t="shared" si="211"/>
        <v>41</v>
      </c>
      <c r="FC28" s="119">
        <f t="shared" si="106"/>
        <v>2018</v>
      </c>
      <c r="FD28" s="121" t="str">
        <f t="array" ref="FD28">IF(OR(Tableau!FB28="",Tableau!FC28=""),"",IF($AE28=2013,INDEX(Semaines!$M$2:$M$523,MATCH(Tableau!FB28&amp;Tableau!FC28,Semaines!$K$2:$K$523&amp;Semaines!$L$2:$L$523,0)),IF($AE28=2014,INDEX(Semaines!$N$2:$N$523,MATCH(Tableau!FB28&amp;Tableau!FC28,Semaines!$K$2:$K$523&amp;Semaines!$L$2:$L$523,0)),IF($AE28=2015,INDEX(Semaines!$O$2:$O$523,MATCH(Tableau!FB28&amp;Tableau!FC28,Semaines!$K$2:$K$523&amp;Semaines!$L$2:$L$523,0)),IF($AE28=2016,INDEX(Semaines!$P$2:$P$523,MATCH(Tableau!FB28&amp;Tableau!FC28,Semaines!$K$2:$K$523&amp;Semaines!$L$2:$L$523,0)),IF($AE28=2017,INDEX(Semaines!$Q$2:$Q$523,MATCH(Tableau!FB28&amp;Tableau!FC28,Semaines!$K$2:$K$523&amp;Semaines!$L$2:$L$523,0)),IF($AE28=2018,INDEX(Semaines!$R$2:$R$523,MATCH(Tableau!FB28&amp;Tableau!FC28,Semaines!$K$2:$K$523&amp;Semaines!$L$2:$L$523,0)),IF($AE28=2019,INDEX(Semaines!$S$2:$S$523,MATCH(Tableau!FB28&amp;Tableau!FC28,Semaines!$K$2:$K$523&amp;Semaines!$L$2:$L$523,0)),IF($AE28=2020,INDEX(Semaines!$T$2:$T$523,MATCH(Tableau!FB28&amp;Tableau!FC28,Semaines!$K$2:$K$523&amp;Semaines!$L$2:$L$523,0)),IF($AE28=2021,INDEX(Semaines!$U$2:$U$523,MATCH(Tableau!FB28&amp;Tableau!FC28,Semaines!$K$2:$K$523&amp;Semaines!$L$2:$L$523,0)),IF($AE28=2022,INDEX(Semaines!$V$2:$V$523,MATCH(Tableau!FB28&amp;Tableau!FC28,Semaines!$K$2:$K$523&amp;Semaines!$L$2:$L$523,0)))))))))))))</f>
        <v/>
      </c>
      <c r="FE28" s="120" t="str">
        <f>IF(Tableau!$AE28="","",IF(Tableau!FC28="","",Tableau!$AE28))</f>
        <v/>
      </c>
      <c r="FF28" s="112"/>
      <c r="FG28" s="107"/>
      <c r="FH28" s="118">
        <f t="shared" si="212"/>
        <v>42</v>
      </c>
      <c r="FI28" s="119">
        <f t="shared" si="107"/>
        <v>2018</v>
      </c>
      <c r="FJ28" s="121" t="str">
        <f t="array" ref="FJ28">IF(OR(Tableau!FH28="",Tableau!FI28=""),"",IF($AE28=2013,INDEX(Semaines!$M$2:$M$523,MATCH(Tableau!FH28&amp;Tableau!FI28,Semaines!$K$2:$K$523&amp;Semaines!$L$2:$L$523,0)),IF($AE28=2014,INDEX(Semaines!$N$2:$N$523,MATCH(Tableau!FH28&amp;Tableau!FI28,Semaines!$K$2:$K$523&amp;Semaines!$L$2:$L$523,0)),IF($AE28=2015,INDEX(Semaines!$O$2:$O$523,MATCH(Tableau!FH28&amp;Tableau!FI28,Semaines!$K$2:$K$523&amp;Semaines!$L$2:$L$523,0)),IF($AE28=2016,INDEX(Semaines!$P$2:$P$523,MATCH(Tableau!FH28&amp;Tableau!FI28,Semaines!$K$2:$K$523&amp;Semaines!$L$2:$L$523,0)),IF($AE28=2017,INDEX(Semaines!$Q$2:$Q$523,MATCH(Tableau!FH28&amp;Tableau!FI28,Semaines!$K$2:$K$523&amp;Semaines!$L$2:$L$523,0)),IF($AE28=2018,INDEX(Semaines!$R$2:$R$523,MATCH(Tableau!FH28&amp;Tableau!FI28,Semaines!$K$2:$K$523&amp;Semaines!$L$2:$L$523,0)),IF($AE28=2019,INDEX(Semaines!$S$2:$S$523,MATCH(Tableau!FH28&amp;Tableau!FI28,Semaines!$K$2:$K$523&amp;Semaines!$L$2:$L$523,0)),IF($AE28=2020,INDEX(Semaines!$T$2:$T$523,MATCH(Tableau!FH28&amp;Tableau!FI28,Semaines!$K$2:$K$523&amp;Semaines!$L$2:$L$523,0)),IF($AE28=2021,INDEX(Semaines!$U$2:$U$523,MATCH(Tableau!FH28&amp;Tableau!FI28,Semaines!$K$2:$K$523&amp;Semaines!$L$2:$L$523,0)),IF($AE28=2022,INDEX(Semaines!$V$2:$V$523,MATCH(Tableau!FH28&amp;Tableau!FI28,Semaines!$K$2:$K$523&amp;Semaines!$L$2:$L$523,0)))))))))))))</f>
        <v/>
      </c>
      <c r="FK28" s="120" t="str">
        <f>IF(Tableau!$AE28="","",IF(Tableau!FI28="","",Tableau!$AE28))</f>
        <v/>
      </c>
      <c r="FM28" s="118">
        <f t="shared" si="213"/>
        <v>42</v>
      </c>
      <c r="FN28" s="119">
        <f t="shared" si="108"/>
        <v>2018</v>
      </c>
      <c r="FO28" s="121" t="str">
        <f t="array" ref="FO28">IF(OR(Tableau!FM28="",Tableau!FN28=""),"",IF($AE28=2013,INDEX(Semaines!$M$2:$M$523,MATCH(Tableau!FM28&amp;Tableau!FN28,Semaines!$K$2:$K$523&amp;Semaines!$L$2:$L$523,0)),IF($AE28=2014,INDEX(Semaines!$N$2:$N$523,MATCH(Tableau!FM28&amp;Tableau!FN28,Semaines!$K$2:$K$523&amp;Semaines!$L$2:$L$523,0)),IF($AE28=2015,INDEX(Semaines!$O$2:$O$523,MATCH(Tableau!FM28&amp;Tableau!FN28,Semaines!$K$2:$K$523&amp;Semaines!$L$2:$L$523,0)),IF($AE28=2016,INDEX(Semaines!$P$2:$P$523,MATCH(Tableau!FM28&amp;Tableau!FN28,Semaines!$K$2:$K$523&amp;Semaines!$L$2:$L$523,0)),IF($AE28=2017,INDEX(Semaines!$Q$2:$Q$523,MATCH(Tableau!FM28&amp;Tableau!FN28,Semaines!$K$2:$K$523&amp;Semaines!$L$2:$L$523,0)),IF($AE28=2018,INDEX(Semaines!$R$2:$R$523,MATCH(Tableau!FM28&amp;Tableau!FN28,Semaines!$K$2:$K$523&amp;Semaines!$L$2:$L$523,0)),IF($AE28=2019,INDEX(Semaines!$S$2:$S$523,MATCH(Tableau!FM28&amp;Tableau!FN28,Semaines!$K$2:$K$523&amp;Semaines!$L$2:$L$523,0)),IF($AE28=2020,INDEX(Semaines!$T$2:$T$523,MATCH(Tableau!FM28&amp;Tableau!FN28,Semaines!$K$2:$K$523&amp;Semaines!$L$2:$L$523,0)),IF($AE28=2021,INDEX(Semaines!$U$2:$U$523,MATCH(Tableau!FM28&amp;Tableau!FN28,Semaines!$K$2:$K$523&amp;Semaines!$L$2:$L$523,0)),IF($AE28=2022,INDEX(Semaines!$V$2:$V$523,MATCH(Tableau!FM28&amp;Tableau!FN28,Semaines!$K$2:$K$523&amp;Semaines!$L$2:$L$523,0)))))))))))))</f>
        <v/>
      </c>
      <c r="FP28" s="120" t="str">
        <f>IF(Tableau!$AE28="","",IF(Tableau!FN28="","",Tableau!$AE28))</f>
        <v/>
      </c>
      <c r="FQ28" s="118">
        <f t="shared" si="214"/>
        <v>43</v>
      </c>
      <c r="FR28" s="119">
        <f t="shared" si="109"/>
        <v>2018</v>
      </c>
      <c r="FS28" s="121" t="str">
        <f t="array" ref="FS28">IF(OR(Tableau!FQ28="",Tableau!FR28=""),"",IF($AE28=2013,INDEX(Semaines!$M$2:$M$523,MATCH(Tableau!FQ28&amp;Tableau!FR28,Semaines!$K$2:$K$523&amp;Semaines!$L$2:$L$523,0)),IF($AE28=2014,INDEX(Semaines!$N$2:$N$523,MATCH(Tableau!FQ28&amp;Tableau!FR28,Semaines!$K$2:$K$523&amp;Semaines!$L$2:$L$523,0)),IF($AE28=2015,INDEX(Semaines!$O$2:$O$523,MATCH(Tableau!FQ28&amp;Tableau!FR28,Semaines!$K$2:$K$523&amp;Semaines!$L$2:$L$523,0)),IF($AE28=2016,INDEX(Semaines!$P$2:$P$523,MATCH(Tableau!FQ28&amp;Tableau!FR28,Semaines!$K$2:$K$523&amp;Semaines!$L$2:$L$523,0)),IF($AE28=2017,INDEX(Semaines!$Q$2:$Q$523,MATCH(Tableau!FQ28&amp;Tableau!FR28,Semaines!$K$2:$K$523&amp;Semaines!$L$2:$L$523,0)),IF($AE28=2018,INDEX(Semaines!$R$2:$R$523,MATCH(Tableau!FQ28&amp;Tableau!FR28,Semaines!$K$2:$K$523&amp;Semaines!$L$2:$L$523,0)),IF($AE28=2019,INDEX(Semaines!$S$2:$S$523,MATCH(Tableau!FQ28&amp;Tableau!FR28,Semaines!$K$2:$K$523&amp;Semaines!$L$2:$L$523,0)),IF($AE28=2020,INDEX(Semaines!$T$2:$T$523,MATCH(Tableau!FQ28&amp;Tableau!FR28,Semaines!$K$2:$K$523&amp;Semaines!$L$2:$L$523,0)),IF($AE28=2021,INDEX(Semaines!$U$2:$U$523,MATCH(Tableau!FQ28&amp;Tableau!FR28,Semaines!$K$2:$K$523&amp;Semaines!$L$2:$L$523,0)),IF($AE28=2022,INDEX(Semaines!$V$2:$V$523,MATCH(Tableau!FQ28&amp;Tableau!FR28,Semaines!$K$2:$K$523&amp;Semaines!$L$2:$L$523,0)))))))))))))</f>
        <v/>
      </c>
      <c r="FT28" s="120" t="str">
        <f>IF(Tableau!$AE28="","",IF(Tableau!FR28="","",Tableau!$AE28))</f>
        <v/>
      </c>
      <c r="FU28" s="121" t="str">
        <f t="array" ref="FU28">IF(OR(Tableau!FS28="",Tableau!FT28=""),"",IF($AE28=2013,INDEX(Semaines!$M$2:$M$523,MATCH(Tableau!FS28&amp;Tableau!FT28,Semaines!$K$2:$K$523&amp;Semaines!$L$2:$L$523,0)),IF($AE28=2014,INDEX(Semaines!$N$2:$N$523,MATCH(Tableau!FS28&amp;Tableau!FT28,Semaines!$K$2:$K$523&amp;Semaines!$L$2:$L$523,0)),IF($AE28=2015,INDEX(Semaines!$O$2:$O$523,MATCH(Tableau!FS28&amp;Tableau!FT28,Semaines!$K$2:$K$523&amp;Semaines!$L$2:$L$523,0)),IF($AE28=2016,INDEX(Semaines!$P$2:$P$523,MATCH(Tableau!FS28&amp;Tableau!FT28,Semaines!$K$2:$K$523&amp;Semaines!$L$2:$L$523,0)),IF($AE28=2017,INDEX(Semaines!$Q$2:$Q$523,MATCH(Tableau!FS28&amp;Tableau!FT28,Semaines!$K$2:$K$523&amp;Semaines!$L$2:$L$523,0)),IF($AE28=2018,INDEX(Semaines!$R$2:$R$523,MATCH(Tableau!FS28&amp;Tableau!FT28,Semaines!$K$2:$K$523&amp;Semaines!$L$2:$L$523,0)),IF($AE28=2019,INDEX(Semaines!$S$2:$S$523,MATCH(Tableau!FS28&amp;Tableau!FT28,Semaines!$K$2:$K$523&amp;Semaines!$L$2:$L$523,0)),IF($AE28=2020,INDEX(Semaines!$T$2:$T$523,MATCH(Tableau!FS28&amp;Tableau!FT28,Semaines!$K$2:$K$523&amp;Semaines!$L$2:$L$523,0)),IF($AE28=2021,INDEX(Semaines!$U$2:$U$523,MATCH(Tableau!FS28&amp;Tableau!FT28,Semaines!$K$2:$K$523&amp;Semaines!$L$2:$L$523,0)),IF($AE28=2022,INDEX(Semaines!$V$2:$V$523,MATCH(Tableau!FS28&amp;Tableau!FT28,Semaines!$K$2:$K$523&amp;Semaines!$L$2:$L$523,0)))))))))))))</f>
        <v/>
      </c>
      <c r="FV28" s="120" t="str">
        <f>IF(Tableau!$AE28="","",IF(Tableau!FT28="","",Tableau!$AE28))</f>
        <v/>
      </c>
      <c r="FW28" s="118">
        <f t="shared" si="215"/>
        <v>45</v>
      </c>
      <c r="FX28" s="119">
        <f t="shared" si="110"/>
        <v>2018</v>
      </c>
      <c r="FY28" s="121" t="str">
        <f t="array" ref="FY28">IF(OR(Tableau!FW28="",Tableau!FX28=""),"",IF($AE28=2013,INDEX(Semaines!$M$2:$M$523,MATCH(Tableau!FW28&amp;Tableau!FX28,Semaines!$K$2:$K$523&amp;Semaines!$L$2:$L$523,0)),IF($AE28=2014,INDEX(Semaines!$N$2:$N$523,MATCH(Tableau!FW28&amp;Tableau!FX28,Semaines!$K$2:$K$523&amp;Semaines!$L$2:$L$523,0)),IF($AE28=2015,INDEX(Semaines!$O$2:$O$523,MATCH(Tableau!FW28&amp;Tableau!FX28,Semaines!$K$2:$K$523&amp;Semaines!$L$2:$L$523,0)),IF($AE28=2016,INDEX(Semaines!$P$2:$P$523,MATCH(Tableau!FW28&amp;Tableau!FX28,Semaines!$K$2:$K$523&amp;Semaines!$L$2:$L$523,0)),IF($AE28=2017,INDEX(Semaines!$Q$2:$Q$523,MATCH(Tableau!FW28&amp;Tableau!FX28,Semaines!$K$2:$K$523&amp;Semaines!$L$2:$L$523,0)),IF($AE28=2018,INDEX(Semaines!$R$2:$R$523,MATCH(Tableau!FW28&amp;Tableau!FX28,Semaines!$K$2:$K$523&amp;Semaines!$L$2:$L$523,0)),IF($AE28=2019,INDEX(Semaines!$S$2:$S$523,MATCH(Tableau!FW28&amp;Tableau!FX28,Semaines!$K$2:$K$523&amp;Semaines!$L$2:$L$523,0)),IF($AE28=2020,INDEX(Semaines!$T$2:$T$523,MATCH(Tableau!FW28&amp;Tableau!FX28,Semaines!$K$2:$K$523&amp;Semaines!$L$2:$L$523,0)),IF($AE28=2021,INDEX(Semaines!$U$2:$U$523,MATCH(Tableau!FW28&amp;Tableau!FX28,Semaines!$K$2:$K$523&amp;Semaines!$L$2:$L$523,0)),IF($AE28=2022,INDEX(Semaines!$V$2:$V$523,MATCH(Tableau!FW28&amp;Tableau!FX28,Semaines!$K$2:$K$523&amp;Semaines!$L$2:$L$523,0)))))))))))))</f>
        <v/>
      </c>
      <c r="FZ28" s="120" t="str">
        <f>IF(Tableau!$AE28="","",IF(Tableau!FX28="","",Tableau!$AE28))</f>
        <v/>
      </c>
      <c r="GA28" s="118">
        <f t="shared" si="216"/>
        <v>46</v>
      </c>
      <c r="GB28" s="119">
        <f t="shared" si="111"/>
        <v>2018</v>
      </c>
      <c r="GC28" s="121" t="str">
        <f t="array" ref="GC28">IF(OR(Tableau!GA28="",Tableau!GB28=""),"",IF($AE28=2013,INDEX(Semaines!$M$2:$M$523,MATCH(Tableau!GA28&amp;Tableau!GB28,Semaines!$K$2:$K$523&amp;Semaines!$L$2:$L$523,0)),IF($AE28=2014,INDEX(Semaines!$N$2:$N$523,MATCH(Tableau!GA28&amp;Tableau!GB28,Semaines!$K$2:$K$523&amp;Semaines!$L$2:$L$523,0)),IF($AE28=2015,INDEX(Semaines!$O$2:$O$523,MATCH(Tableau!GA28&amp;Tableau!GB28,Semaines!$K$2:$K$523&amp;Semaines!$L$2:$L$523,0)),IF($AE28=2016,INDEX(Semaines!$P$2:$P$523,MATCH(Tableau!GA28&amp;Tableau!GB28,Semaines!$K$2:$K$523&amp;Semaines!$L$2:$L$523,0)),IF($AE28=2017,INDEX(Semaines!$Q$2:$Q$523,MATCH(Tableau!GA28&amp;Tableau!GB28,Semaines!$K$2:$K$523&amp;Semaines!$L$2:$L$523,0)),IF($AE28=2018,INDEX(Semaines!$R$2:$R$523,MATCH(Tableau!GA28&amp;Tableau!GB28,Semaines!$K$2:$K$523&amp;Semaines!$L$2:$L$523,0)),IF($AE28=2019,INDEX(Semaines!$S$2:$S$523,MATCH(Tableau!GA28&amp;Tableau!GB28,Semaines!$K$2:$K$523&amp;Semaines!$L$2:$L$523,0)),IF($AE28=2020,INDEX(Semaines!$T$2:$T$523,MATCH(Tableau!GA28&amp;Tableau!GB28,Semaines!$K$2:$K$523&amp;Semaines!$L$2:$L$523,0)),IF($AE28=2021,INDEX(Semaines!$U$2:$U$523,MATCH(Tableau!GA28&amp;Tableau!GB28,Semaines!$K$2:$K$523&amp;Semaines!$L$2:$L$523,0)),IF($AE28=2022,INDEX(Semaines!$V$2:$V$523,MATCH(Tableau!GA28&amp;Tableau!GB28,Semaines!$K$2:$K$523&amp;Semaines!$L$2:$L$523,0)))))))))))))</f>
        <v/>
      </c>
      <c r="GD28" s="120" t="str">
        <f>IF(Tableau!$AE28="","",IF(Tableau!GB28="","",Tableau!$AE28))</f>
        <v/>
      </c>
      <c r="GE28" s="118">
        <f t="shared" si="217"/>
        <v>46</v>
      </c>
      <c r="GF28" s="119">
        <f t="shared" si="112"/>
        <v>2018</v>
      </c>
      <c r="GG28" s="121" t="str">
        <f t="array" ref="GG28">IF(OR(Tableau!GE28="",Tableau!GF28=""),"",IF($AE28=2013,INDEX(Semaines!$M$2:$M$523,MATCH(Tableau!GE28&amp;Tableau!GF28,Semaines!$K$2:$K$523&amp;Semaines!$L$2:$L$523,0)),IF($AE28=2014,INDEX(Semaines!$N$2:$N$523,MATCH(Tableau!GE28&amp;Tableau!GF28,Semaines!$K$2:$K$523&amp;Semaines!$L$2:$L$523,0)),IF($AE28=2015,INDEX(Semaines!$O$2:$O$523,MATCH(Tableau!GE28&amp;Tableau!GF28,Semaines!$K$2:$K$523&amp;Semaines!$L$2:$L$523,0)),IF($AE28=2016,INDEX(Semaines!$P$2:$P$523,MATCH(Tableau!GE28&amp;Tableau!GF28,Semaines!$K$2:$K$523&amp;Semaines!$L$2:$L$523,0)),IF($AE28=2017,INDEX(Semaines!$Q$2:$Q$523,MATCH(Tableau!GE28&amp;Tableau!GF28,Semaines!$K$2:$K$523&amp;Semaines!$L$2:$L$523,0)),IF($AE28=2018,INDEX(Semaines!$R$2:$R$523,MATCH(Tableau!GE28&amp;Tableau!GF28,Semaines!$K$2:$K$523&amp;Semaines!$L$2:$L$523,0)),IF($AE28=2019,INDEX(Semaines!$S$2:$S$523,MATCH(Tableau!GE28&amp;Tableau!GF28,Semaines!$K$2:$K$523&amp;Semaines!$L$2:$L$523,0)),IF($AE28=2020,INDEX(Semaines!$T$2:$T$523,MATCH(Tableau!GE28&amp;Tableau!GF28,Semaines!$K$2:$K$523&amp;Semaines!$L$2:$L$523,0)),IF($AE28=2021,INDEX(Semaines!$U$2:$U$523,MATCH(Tableau!GE28&amp;Tableau!GF28,Semaines!$K$2:$K$523&amp;Semaines!$L$2:$L$523,0)),IF($AE28=2022,INDEX(Semaines!$V$2:$V$523,MATCH(Tableau!GE28&amp;Tableau!GF28,Semaines!$K$2:$K$523&amp;Semaines!$L$2:$L$523,0)))))))))))))</f>
        <v/>
      </c>
      <c r="GH28" s="120" t="str">
        <f>IF(Tableau!$AE28="","",IF(Tableau!GF28="","",Tableau!$AE28))</f>
        <v/>
      </c>
      <c r="GJ28" s="118">
        <f t="shared" si="218"/>
        <v>47</v>
      </c>
      <c r="GK28" s="119">
        <f t="shared" si="113"/>
        <v>2018</v>
      </c>
      <c r="GL28" s="121" t="str">
        <f t="array" ref="GL28">IF(OR(Tableau!GJ28="",Tableau!GK28=""),"",IF($AE28=2013,INDEX(Semaines!$M$2:$M$523,MATCH(Tableau!GJ28&amp;Tableau!GK28,Semaines!$K$2:$K$523&amp;Semaines!$L$2:$L$523,0)),IF($AE28=2014,INDEX(Semaines!$N$2:$N$523,MATCH(Tableau!GJ28&amp;Tableau!GK28,Semaines!$K$2:$K$523&amp;Semaines!$L$2:$L$523,0)),IF($AE28=2015,INDEX(Semaines!$O$2:$O$523,MATCH(Tableau!GJ28&amp;Tableau!GK28,Semaines!$K$2:$K$523&amp;Semaines!$L$2:$L$523,0)),IF($AE28=2016,INDEX(Semaines!$P$2:$P$523,MATCH(Tableau!GJ28&amp;Tableau!GK28,Semaines!$K$2:$K$523&amp;Semaines!$L$2:$L$523,0)),IF($AE28=2017,INDEX(Semaines!$Q$2:$Q$523,MATCH(Tableau!GJ28&amp;Tableau!GK28,Semaines!$K$2:$K$523&amp;Semaines!$L$2:$L$523,0)),IF($AE28=2018,INDEX(Semaines!$R$2:$R$523,MATCH(Tableau!GJ28&amp;Tableau!GK28,Semaines!$K$2:$K$523&amp;Semaines!$L$2:$L$523,0)),IF($AE28=2019,INDEX(Semaines!$S$2:$S$523,MATCH(Tableau!GJ28&amp;Tableau!GK28,Semaines!$K$2:$K$523&amp;Semaines!$L$2:$L$523,0)),IF($AE28=2020,INDEX(Semaines!$T$2:$T$523,MATCH(Tableau!GJ28&amp;Tableau!GK28,Semaines!$K$2:$K$523&amp;Semaines!$L$2:$L$523,0)),IF($AE28=2021,INDEX(Semaines!$U$2:$U$523,MATCH(Tableau!GJ28&amp;Tableau!GK28,Semaines!$K$2:$K$523&amp;Semaines!$L$2:$L$523,0)),IF($AE28=2022,INDEX(Semaines!$V$2:$V$523,MATCH(Tableau!GJ28&amp;Tableau!GK28,Semaines!$K$2:$K$523&amp;Semaines!$L$2:$L$523,0)))))))))))))</f>
        <v/>
      </c>
      <c r="GM28" s="120" t="str">
        <f>IF(Tableau!$AE28="","",IF(Tableau!GK28="","",Tableau!$AE28))</f>
        <v/>
      </c>
      <c r="GN28" s="118">
        <f t="shared" si="219"/>
        <v>48</v>
      </c>
      <c r="GO28" s="119">
        <f t="shared" si="114"/>
        <v>2018</v>
      </c>
      <c r="GP28" s="121" t="str">
        <f t="array" ref="GP28">IF(OR(Tableau!GN28="",Tableau!GO28=""),"",IF($AE28=2013,INDEX(Semaines!$M$2:$M$523,MATCH(Tableau!GN28&amp;Tableau!GO28,Semaines!$K$2:$K$523&amp;Semaines!$L$2:$L$523,0)),IF($AE28=2014,INDEX(Semaines!$N$2:$N$523,MATCH(Tableau!GN28&amp;Tableau!GO28,Semaines!$K$2:$K$523&amp;Semaines!$L$2:$L$523,0)),IF($AE28=2015,INDEX(Semaines!$O$2:$O$523,MATCH(Tableau!GN28&amp;Tableau!GO28,Semaines!$K$2:$K$523&amp;Semaines!$L$2:$L$523,0)),IF($AE28=2016,INDEX(Semaines!$P$2:$P$523,MATCH(Tableau!GN28&amp;Tableau!GO28,Semaines!$K$2:$K$523&amp;Semaines!$L$2:$L$523,0)),IF($AE28=2017,INDEX(Semaines!$Q$2:$Q$523,MATCH(Tableau!GN28&amp;Tableau!GO28,Semaines!$K$2:$K$523&amp;Semaines!$L$2:$L$523,0)),IF($AE28=2018,INDEX(Semaines!$R$2:$R$523,MATCH(Tableau!GN28&amp;Tableau!GO28,Semaines!$K$2:$K$523&amp;Semaines!$L$2:$L$523,0)),IF($AE28=2019,INDEX(Semaines!$S$2:$S$523,MATCH(Tableau!GN28&amp;Tableau!GO28,Semaines!$K$2:$K$523&amp;Semaines!$L$2:$L$523,0)),IF($AE28=2020,INDEX(Semaines!$T$2:$T$523,MATCH(Tableau!GN28&amp;Tableau!GO28,Semaines!$K$2:$K$523&amp;Semaines!$L$2:$L$523,0)),IF($AE28=2021,INDEX(Semaines!$U$2:$U$523,MATCH(Tableau!GN28&amp;Tableau!GO28,Semaines!$K$2:$K$523&amp;Semaines!$L$2:$L$523,0)),IF($AE28=2022,INDEX(Semaines!$V$2:$V$523,MATCH(Tableau!GN28&amp;Tableau!GO28,Semaines!$K$2:$K$523&amp;Semaines!$L$2:$L$523,0)))))))))))))</f>
        <v/>
      </c>
      <c r="GQ28" s="120" t="str">
        <f>IF(Tableau!$AE28="","",IF(Tableau!GO28="","",Tableau!$AE28))</f>
        <v/>
      </c>
      <c r="GR28" s="112"/>
      <c r="GS28" s="114"/>
      <c r="GT28" s="114"/>
      <c r="GU28" s="107"/>
      <c r="GV28" s="114"/>
      <c r="GW28" s="107"/>
      <c r="GX28" s="118">
        <f t="shared" si="220"/>
        <v>49</v>
      </c>
      <c r="GY28" s="119">
        <f t="shared" si="115"/>
        <v>2018</v>
      </c>
      <c r="GZ28" s="121" t="str">
        <f t="array" ref="GZ28">IF(OR(Tableau!GX28="",Tableau!GY28=""),"",IF($AE28=2013,INDEX(Semaines!$M$2:$M$523,MATCH(Tableau!GX28&amp;Tableau!GY28,Semaines!$K$2:$K$523&amp;Semaines!$L$2:$L$523,0)),IF($AE28=2014,INDEX(Semaines!$N$2:$N$523,MATCH(Tableau!GX28&amp;Tableau!GY28,Semaines!$K$2:$K$523&amp;Semaines!$L$2:$L$523,0)),IF($AE28=2015,INDEX(Semaines!$O$2:$O$523,MATCH(Tableau!GX28&amp;Tableau!GY28,Semaines!$K$2:$K$523&amp;Semaines!$L$2:$L$523,0)),IF($AE28=2016,INDEX(Semaines!$P$2:$P$523,MATCH(Tableau!GX28&amp;Tableau!GY28,Semaines!$K$2:$K$523&amp;Semaines!$L$2:$L$523,0)),IF($AE28=2017,INDEX(Semaines!$Q$2:$Q$523,MATCH(Tableau!GX28&amp;Tableau!GY28,Semaines!$K$2:$K$523&amp;Semaines!$L$2:$L$523,0)),IF($AE28=2018,INDEX(Semaines!$R$2:$R$523,MATCH(Tableau!GX28&amp;Tableau!GY28,Semaines!$K$2:$K$523&amp;Semaines!$L$2:$L$523,0)),IF($AE28=2019,INDEX(Semaines!$S$2:$S$523,MATCH(Tableau!GX28&amp;Tableau!GY28,Semaines!$K$2:$K$523&amp;Semaines!$L$2:$L$523,0)),IF($AE28=2020,INDEX(Semaines!$T$2:$T$523,MATCH(Tableau!GX28&amp;Tableau!GY28,Semaines!$K$2:$K$523&amp;Semaines!$L$2:$L$523,0)),IF($AE28=2021,INDEX(Semaines!$U$2:$U$523,MATCH(Tableau!GX28&amp;Tableau!GY28,Semaines!$K$2:$K$523&amp;Semaines!$L$2:$L$523,0)),IF($AE28=2022,INDEX(Semaines!$V$2:$V$523,MATCH(Tableau!GX28&amp;Tableau!GY28,Semaines!$K$2:$K$523&amp;Semaines!$L$2:$L$523,0)))))))))))))</f>
        <v/>
      </c>
      <c r="HA28" s="120" t="str">
        <f>IF(Tableau!$AE28="","",IF(Tableau!GY28="","",Tableau!$AE28))</f>
        <v/>
      </c>
      <c r="HC28" s="100"/>
      <c r="HD28" s="101"/>
      <c r="HE28" s="111"/>
      <c r="HF28" s="107"/>
      <c r="HH28" s="118">
        <f t="shared" si="221"/>
        <v>50</v>
      </c>
      <c r="HI28" s="119">
        <f t="shared" si="116"/>
        <v>2018</v>
      </c>
      <c r="HJ28" s="121" t="str">
        <f t="array" ref="HJ28">IF(OR(Tableau!HH28="",Tableau!HI28=""),"",IF($AE28=2013,INDEX(Semaines!$M$2:$M$523,MATCH(Tableau!HH28&amp;Tableau!HI28,Semaines!$K$2:$K$523&amp;Semaines!$L$2:$L$523,0)),IF($AE28=2014,INDEX(Semaines!$N$2:$N$523,MATCH(Tableau!HH28&amp;Tableau!HI28,Semaines!$K$2:$K$523&amp;Semaines!$L$2:$L$523,0)),IF($AE28=2015,INDEX(Semaines!$O$2:$O$523,MATCH(Tableau!HH28&amp;Tableau!HI28,Semaines!$K$2:$K$523&amp;Semaines!$L$2:$L$523,0)),IF($AE28=2016,INDEX(Semaines!$P$2:$P$523,MATCH(Tableau!HH28&amp;Tableau!HI28,Semaines!$K$2:$K$523&amp;Semaines!$L$2:$L$523,0)),IF($AE28=2017,INDEX(Semaines!$Q$2:$Q$523,MATCH(Tableau!HH28&amp;Tableau!HI28,Semaines!$K$2:$K$523&amp;Semaines!$L$2:$L$523,0)),IF($AE28=2018,INDEX(Semaines!$R$2:$R$523,MATCH(Tableau!HH28&amp;Tableau!HI28,Semaines!$K$2:$K$523&amp;Semaines!$L$2:$L$523,0)),IF($AE28=2019,INDEX(Semaines!$S$2:$S$523,MATCH(Tableau!HH28&amp;Tableau!HI28,Semaines!$K$2:$K$523&amp;Semaines!$L$2:$L$523,0)),IF($AE28=2020,INDEX(Semaines!$T$2:$T$523,MATCH(Tableau!HH28&amp;Tableau!HI28,Semaines!$K$2:$K$523&amp;Semaines!$L$2:$L$523,0)),IF($AE28=2021,INDEX(Semaines!$U$2:$U$523,MATCH(Tableau!HH28&amp;Tableau!HI28,Semaines!$K$2:$K$523&amp;Semaines!$L$2:$L$523,0)),IF($AE28=2022,INDEX(Semaines!$V$2:$V$523,MATCH(Tableau!HH28&amp;Tableau!HI28,Semaines!$K$2:$K$523&amp;Semaines!$L$2:$L$523,0)))))))))))))</f>
        <v/>
      </c>
      <c r="HK28" s="120" t="str">
        <f>IF(Tableau!$AE28="","",IF(Tableau!HI28="","",Tableau!$AE28))</f>
        <v/>
      </c>
      <c r="HL28" s="121" t="str">
        <f t="array" ref="HL28">IF(OR(Tableau!HJ28="",Tableau!HK28=""),"",IF($AE28=2013,INDEX(Semaines!$M$2:$M$523,MATCH(Tableau!HJ28&amp;Tableau!HK28,Semaines!$K$2:$K$523&amp;Semaines!$L$2:$L$523,0)),IF($AE28=2014,INDEX(Semaines!$N$2:$N$523,MATCH(Tableau!HJ28&amp;Tableau!HK28,Semaines!$K$2:$K$523&amp;Semaines!$L$2:$L$523,0)),IF($AE28=2015,INDEX(Semaines!$O$2:$O$523,MATCH(Tableau!HJ28&amp;Tableau!HK28,Semaines!$K$2:$K$523&amp;Semaines!$L$2:$L$523,0)),IF($AE28=2016,INDEX(Semaines!$P$2:$P$523,MATCH(Tableau!HJ28&amp;Tableau!HK28,Semaines!$K$2:$K$523&amp;Semaines!$L$2:$L$523,0)),IF($AE28=2017,INDEX(Semaines!$Q$2:$Q$523,MATCH(Tableau!HJ28&amp;Tableau!HK28,Semaines!$K$2:$K$523&amp;Semaines!$L$2:$L$523,0)),IF($AE28=2018,INDEX(Semaines!$R$2:$R$523,MATCH(Tableau!HJ28&amp;Tableau!HK28,Semaines!$K$2:$K$523&amp;Semaines!$L$2:$L$523,0)),IF($AE28=2019,INDEX(Semaines!$S$2:$S$523,MATCH(Tableau!HJ28&amp;Tableau!HK28,Semaines!$K$2:$K$523&amp;Semaines!$L$2:$L$523,0)),IF($AE28=2020,INDEX(Semaines!$T$2:$T$523,MATCH(Tableau!HJ28&amp;Tableau!HK28,Semaines!$K$2:$K$523&amp;Semaines!$L$2:$L$523,0)),IF($AE28=2021,INDEX(Semaines!$U$2:$U$523,MATCH(Tableau!HJ28&amp;Tableau!HK28,Semaines!$K$2:$K$523&amp;Semaines!$L$2:$L$523,0)),IF($AE28=2022,INDEX(Semaines!$V$2:$V$523,MATCH(Tableau!HJ28&amp;Tableau!HK28,Semaines!$K$2:$K$523&amp;Semaines!$L$2:$L$523,0)))))))))))))</f>
        <v/>
      </c>
      <c r="HM28" s="120" t="str">
        <f>IF(Tableau!$AE28="","",IF(Tableau!HK28="","",Tableau!$AE28))</f>
        <v/>
      </c>
      <c r="HN28" s="118">
        <f t="shared" si="222"/>
        <v>51</v>
      </c>
      <c r="HO28" s="119">
        <f t="shared" si="117"/>
        <v>2018</v>
      </c>
      <c r="HP28" s="121" t="str">
        <f t="array" ref="HP28">IF(OR(Tableau!HN28="",Tableau!HO28=""),"",IF($AE28=2013,INDEX(Semaines!$M$2:$M$523,MATCH(Tableau!HN28&amp;Tableau!HO28,Semaines!$K$2:$K$523&amp;Semaines!$L$2:$L$523,0)),IF($AE28=2014,INDEX(Semaines!$N$2:$N$523,MATCH(Tableau!HN28&amp;Tableau!HO28,Semaines!$K$2:$K$523&amp;Semaines!$L$2:$L$523,0)),IF($AE28=2015,INDEX(Semaines!$O$2:$O$523,MATCH(Tableau!HN28&amp;Tableau!HO28,Semaines!$K$2:$K$523&amp;Semaines!$L$2:$L$523,0)),IF($AE28=2016,INDEX(Semaines!$P$2:$P$523,MATCH(Tableau!HN28&amp;Tableau!HO28,Semaines!$K$2:$K$523&amp;Semaines!$L$2:$L$523,0)),IF($AE28=2017,INDEX(Semaines!$Q$2:$Q$523,MATCH(Tableau!HN28&amp;Tableau!HO28,Semaines!$K$2:$K$523&amp;Semaines!$L$2:$L$523,0)),IF($AE28=2018,INDEX(Semaines!$R$2:$R$523,MATCH(Tableau!HN28&amp;Tableau!HO28,Semaines!$K$2:$K$523&amp;Semaines!$L$2:$L$523,0)),IF($AE28=2019,INDEX(Semaines!$S$2:$S$523,MATCH(Tableau!HN28&amp;Tableau!HO28,Semaines!$K$2:$K$523&amp;Semaines!$L$2:$L$523,0)),IF($AE28=2020,INDEX(Semaines!$T$2:$T$523,MATCH(Tableau!HN28&amp;Tableau!HO28,Semaines!$K$2:$K$523&amp;Semaines!$L$2:$L$523,0)),IF($AE28=2021,INDEX(Semaines!$U$2:$U$523,MATCH(Tableau!HN28&amp;Tableau!HO28,Semaines!$K$2:$K$523&amp;Semaines!$L$2:$L$523,0)),IF($AE28=2022,INDEX(Semaines!$V$2:$V$523,MATCH(Tableau!HN28&amp;Tableau!HO28,Semaines!$K$2:$K$523&amp;Semaines!$L$2:$L$523,0)))))))))))))</f>
        <v/>
      </c>
      <c r="HQ28" s="120" t="str">
        <f>IF(Tableau!$AE28="","",IF(Tableau!HO28="","",Tableau!$AE28))</f>
        <v/>
      </c>
      <c r="HR28" s="112"/>
      <c r="HS28" s="114"/>
      <c r="HT28" s="114"/>
      <c r="HU28" s="107"/>
      <c r="HV28" s="115"/>
      <c r="HW28" s="99"/>
      <c r="HX28" s="99"/>
      <c r="HY28" s="99"/>
      <c r="HZ28" s="99"/>
      <c r="IA28" s="118">
        <f t="shared" si="223"/>
        <v>52</v>
      </c>
      <c r="IB28" s="119">
        <f t="shared" si="118"/>
        <v>2018</v>
      </c>
      <c r="IC28" s="121" t="str">
        <f t="array" ref="IC28">IF(OR(Tableau!IA28="",Tableau!IB28=""),"",IF($AE28=2013,INDEX(Semaines!$M$2:$M$523,MATCH(Tableau!IA28&amp;Tableau!IB28,Semaines!$K$2:$K$523&amp;Semaines!$L$2:$L$523,0)),IF($AE28=2014,INDEX(Semaines!$N$2:$N$523,MATCH(Tableau!IA28&amp;Tableau!IB28,Semaines!$K$2:$K$523&amp;Semaines!$L$2:$L$523,0)),IF($AE28=2015,INDEX(Semaines!$O$2:$O$523,MATCH(Tableau!IA28&amp;Tableau!IB28,Semaines!$K$2:$K$523&amp;Semaines!$L$2:$L$523,0)),IF($AE28=2016,INDEX(Semaines!$P$2:$P$523,MATCH(Tableau!IA28&amp;Tableau!IB28,Semaines!$K$2:$K$523&amp;Semaines!$L$2:$L$523,0)),IF($AE28=2017,INDEX(Semaines!$Q$2:$Q$523,MATCH(Tableau!IA28&amp;Tableau!IB28,Semaines!$K$2:$K$523&amp;Semaines!$L$2:$L$523,0)),IF($AE28=2018,INDEX(Semaines!$R$2:$R$523,MATCH(Tableau!IA28&amp;Tableau!IB28,Semaines!$K$2:$K$523&amp;Semaines!$L$2:$L$523,0)),IF($AE28=2019,INDEX(Semaines!$S$2:$S$523,MATCH(Tableau!IA28&amp;Tableau!IB28,Semaines!$K$2:$K$523&amp;Semaines!$L$2:$L$523,0)),IF($AE28=2020,INDEX(Semaines!$T$2:$T$523,MATCH(Tableau!IA28&amp;Tableau!IB28,Semaines!$K$2:$K$523&amp;Semaines!$L$2:$L$523,0)),IF($AE28=2021,INDEX(Semaines!$U$2:$U$523,MATCH(Tableau!IA28&amp;Tableau!IB28,Semaines!$K$2:$K$523&amp;Semaines!$L$2:$L$523,0)),IF($AE28=2022,INDEX(Semaines!$V$2:$V$523,MATCH(Tableau!IA28&amp;Tableau!IB28,Semaines!$K$2:$K$523&amp;Semaines!$L$2:$L$523,0)))))))))))))</f>
        <v/>
      </c>
      <c r="ID28" s="120" t="str">
        <f>IF(Tableau!$AE28="","",IF(Tableau!IB28="","",Tableau!$AE28))</f>
        <v/>
      </c>
      <c r="IE28" s="118">
        <f t="shared" si="224"/>
        <v>52</v>
      </c>
      <c r="IF28" s="119">
        <f t="shared" si="119"/>
        <v>2018</v>
      </c>
      <c r="IG28" s="121" t="str">
        <f t="array" ref="IG28">IF(OR(Tableau!IE28="",Tableau!IF28=""),"",IF($AE28=2013,INDEX(Semaines!$M$2:$M$523,MATCH(Tableau!IE28&amp;Tableau!IF28,Semaines!$K$2:$K$523&amp;Semaines!$L$2:$L$523,0)),IF($AE28=2014,INDEX(Semaines!$N$2:$N$523,MATCH(Tableau!IE28&amp;Tableau!IF28,Semaines!$K$2:$K$523&amp;Semaines!$L$2:$L$523,0)),IF($AE28=2015,INDEX(Semaines!$O$2:$O$523,MATCH(Tableau!IE28&amp;Tableau!IF28,Semaines!$K$2:$K$523&amp;Semaines!$L$2:$L$523,0)),IF($AE28=2016,INDEX(Semaines!$P$2:$P$523,MATCH(Tableau!IE28&amp;Tableau!IF28,Semaines!$K$2:$K$523&amp;Semaines!$L$2:$L$523,0)),IF($AE28=2017,INDEX(Semaines!$Q$2:$Q$523,MATCH(Tableau!IE28&amp;Tableau!IF28,Semaines!$K$2:$K$523&amp;Semaines!$L$2:$L$523,0)),IF($AE28=2018,INDEX(Semaines!$R$2:$R$523,MATCH(Tableau!IE28&amp;Tableau!IF28,Semaines!$K$2:$K$523&amp;Semaines!$L$2:$L$523,0)),IF($AE28=2019,INDEX(Semaines!$S$2:$S$523,MATCH(Tableau!IE28&amp;Tableau!IF28,Semaines!$K$2:$K$523&amp;Semaines!$L$2:$L$523,0)),IF($AE28=2020,INDEX(Semaines!$T$2:$T$523,MATCH(Tableau!IE28&amp;Tableau!IF28,Semaines!$K$2:$K$523&amp;Semaines!$L$2:$L$523,0)),IF($AE28=2021,INDEX(Semaines!$U$2:$U$523,MATCH(Tableau!IE28&amp;Tableau!IF28,Semaines!$K$2:$K$523&amp;Semaines!$L$2:$L$523,0)),IF($AE28=2022,INDEX(Semaines!$V$2:$V$523,MATCH(Tableau!IE28&amp;Tableau!IF28,Semaines!$K$2:$K$523&amp;Semaines!$L$2:$L$523,0)))))))))))))</f>
        <v/>
      </c>
      <c r="IH28" s="120" t="str">
        <f>IF(Tableau!$AE28="","",IF(Tableau!IF28="","",Tableau!$AE28))</f>
        <v/>
      </c>
      <c r="II28" s="130">
        <f>IF(Import!AY18=0,"",Import!AY18)</f>
        <v>43585</v>
      </c>
      <c r="IJ28" s="118">
        <f t="shared" si="225"/>
        <v>18</v>
      </c>
      <c r="IK28" s="119">
        <f t="shared" si="226"/>
        <v>2019</v>
      </c>
      <c r="IL28" s="121" t="str">
        <f>IF(Tableau!IJ28="","",Tableau!IJ28)</f>
        <v/>
      </c>
      <c r="IM28" s="120" t="str">
        <f>IF(Tableau!IK28="","",Tableau!IK28)</f>
        <v/>
      </c>
      <c r="IO28" s="118">
        <f t="shared" si="227"/>
        <v>53</v>
      </c>
      <c r="IP28" s="119">
        <f t="shared" si="78"/>
        <v>2018</v>
      </c>
      <c r="IQ28" s="121" t="str">
        <f t="array" ref="IQ28">IF(OR(Tableau!IO28="",Tableau!IP28=""),"",IF($AE28=2013,INDEX(Semaines!$M$2:$M$523,MATCH(Tableau!IO28&amp;Tableau!IP28,Semaines!$K$2:$K$523&amp;Semaines!$L$2:$L$523,0)),IF($AE28=2014,INDEX(Semaines!$N$2:$N$523,MATCH(Tableau!IO28&amp;Tableau!IP28,Semaines!$K$2:$K$523&amp;Semaines!$L$2:$L$523,0)),IF($AE28=2015,INDEX(Semaines!$O$2:$O$523,MATCH(Tableau!IO28&amp;Tableau!IP28,Semaines!$K$2:$K$523&amp;Semaines!$L$2:$L$523,0)),IF($AE28=2016,INDEX(Semaines!$P$2:$P$523,MATCH(Tableau!IO28&amp;Tableau!IP28,Semaines!$K$2:$K$523&amp;Semaines!$L$2:$L$523,0)),IF($AE28=2017,INDEX(Semaines!$Q$2:$Q$523,MATCH(Tableau!IO28&amp;Tableau!IP28,Semaines!$K$2:$K$523&amp;Semaines!$L$2:$L$523,0)),IF($AE28=2018,INDEX(Semaines!$R$2:$R$523,MATCH(Tableau!IO28&amp;Tableau!IP28,Semaines!$K$2:$K$523&amp;Semaines!$L$2:$L$523,0)),IF($AE28=2019,INDEX(Semaines!$S$2:$S$523,MATCH(Tableau!IO28&amp;Tableau!IP28,Semaines!$K$2:$K$523&amp;Semaines!$L$2:$L$523,0)),IF($AE28=2020,INDEX(Semaines!$T$2:$T$523,MATCH(Tableau!IO28&amp;Tableau!IP28,Semaines!$K$2:$K$523&amp;Semaines!$L$2:$L$523,0)),IF($AE28=2021,INDEX(Semaines!$U$2:$U$523,MATCH(Tableau!IO28&amp;Tableau!IP28,Semaines!$K$2:$K$523&amp;Semaines!$L$2:$L$523,0)),IF($AE28=2022,INDEX(Semaines!$V$2:$V$523,MATCH(Tableau!IO28&amp;Tableau!IP28,Semaines!$K$2:$K$523&amp;Semaines!$L$2:$L$523,0)))))))))))))</f>
        <v/>
      </c>
      <c r="IR28" s="120" t="str">
        <f>IF(Tableau!$AE28="","",IF(Tableau!IP28="","",Tableau!$AE28))</f>
        <v/>
      </c>
      <c r="IS28" s="118">
        <f t="shared" si="228"/>
        <v>54</v>
      </c>
      <c r="IT28" s="119">
        <f t="shared" si="80"/>
        <v>2018</v>
      </c>
      <c r="IU28" s="121" t="str">
        <f t="array" ref="IU28">IF(OR(Tableau!IS28="",Tableau!IT28=""),"",IF($AE28=2013,INDEX(Semaines!$M$2:$M$523,MATCH(Tableau!IS28&amp;Tableau!IT28,Semaines!$K$2:$K$523&amp;Semaines!$L$2:$L$523,0)),IF($AE28=2014,INDEX(Semaines!$N$2:$N$523,MATCH(Tableau!IS28&amp;Tableau!IT28,Semaines!$K$2:$K$523&amp;Semaines!$L$2:$L$523,0)),IF($AE28=2015,INDEX(Semaines!$O$2:$O$523,MATCH(Tableau!IS28&amp;Tableau!IT28,Semaines!$K$2:$K$523&amp;Semaines!$L$2:$L$523,0)),IF($AE28=2016,INDEX(Semaines!$P$2:$P$523,MATCH(Tableau!IS28&amp;Tableau!IT28,Semaines!$K$2:$K$523&amp;Semaines!$L$2:$L$523,0)),IF($AE28=2017,INDEX(Semaines!$Q$2:$Q$523,MATCH(Tableau!IS28&amp;Tableau!IT28,Semaines!$K$2:$K$523&amp;Semaines!$L$2:$L$523,0)),IF($AE28=2018,INDEX(Semaines!$R$2:$R$523,MATCH(Tableau!IS28&amp;Tableau!IT28,Semaines!$K$2:$K$523&amp;Semaines!$L$2:$L$523,0)),IF($AE28=2019,INDEX(Semaines!$S$2:$S$523,MATCH(Tableau!IS28&amp;Tableau!IT28,Semaines!$K$2:$K$523&amp;Semaines!$L$2:$L$523,0)),IF($AE28=2020,INDEX(Semaines!$T$2:$T$523,MATCH(Tableau!IS28&amp;Tableau!IT28,Semaines!$K$2:$K$523&amp;Semaines!$L$2:$L$523,0)),IF($AE28=2021,INDEX(Semaines!$U$2:$U$523,MATCH(Tableau!IS28&amp;Tableau!IT28,Semaines!$K$2:$K$523&amp;Semaines!$L$2:$L$523,0)),IF($AE28=2022,INDEX(Semaines!$V$2:$V$523,MATCH(Tableau!IS28&amp;Tableau!IT28,Semaines!$K$2:$K$523&amp;Semaines!$L$2:$L$523,0)))))))))))))</f>
        <v/>
      </c>
      <c r="IV28" s="120" t="str">
        <f>IF(Tableau!$AE28="","",IF(Tableau!IT28="","",Tableau!$AE28))</f>
        <v/>
      </c>
      <c r="IW28" s="99"/>
      <c r="IX28" s="99"/>
      <c r="IY28" s="99"/>
      <c r="IZ28" s="99"/>
      <c r="JA28" s="118">
        <f t="shared" si="229"/>
        <v>54</v>
      </c>
      <c r="JB28" s="119">
        <f t="shared" si="82"/>
        <v>2018</v>
      </c>
      <c r="JC28" s="121" t="str">
        <f t="array" ref="JC28">IF(OR(Tableau!JA28="",Tableau!JB28=""),"",IF($AE28=2013,INDEX(Semaines!$M$2:$M$523,MATCH(Tableau!JA28&amp;Tableau!JB28,Semaines!$K$2:$K$523&amp;Semaines!$L$2:$L$523,0)),IF($AE28=2014,INDEX(Semaines!$N$2:$N$523,MATCH(Tableau!JA28&amp;Tableau!JB28,Semaines!$K$2:$K$523&amp;Semaines!$L$2:$L$523,0)),IF($AE28=2015,INDEX(Semaines!$O$2:$O$523,MATCH(Tableau!JA28&amp;Tableau!JB28,Semaines!$K$2:$K$523&amp;Semaines!$L$2:$L$523,0)),IF($AE28=2016,INDEX(Semaines!$P$2:$P$523,MATCH(Tableau!JA28&amp;Tableau!JB28,Semaines!$K$2:$K$523&amp;Semaines!$L$2:$L$523,0)),IF($AE28=2017,INDEX(Semaines!$Q$2:$Q$523,MATCH(Tableau!JA28&amp;Tableau!JB28,Semaines!$K$2:$K$523&amp;Semaines!$L$2:$L$523,0)),IF($AE28=2018,INDEX(Semaines!$R$2:$R$523,MATCH(Tableau!JA28&amp;Tableau!JB28,Semaines!$K$2:$K$523&amp;Semaines!$L$2:$L$523,0)),IF($AE28=2019,INDEX(Semaines!$S$2:$S$523,MATCH(Tableau!JA28&amp;Tableau!JB28,Semaines!$K$2:$K$523&amp;Semaines!$L$2:$L$523,0)),IF($AE28=2020,INDEX(Semaines!$T$2:$T$523,MATCH(Tableau!JA28&amp;Tableau!JB28,Semaines!$K$2:$K$523&amp;Semaines!$L$2:$L$523,0)),IF($AE28=2021,INDEX(Semaines!$U$2:$U$523,MATCH(Tableau!JA28&amp;Tableau!JB28,Semaines!$K$2:$K$523&amp;Semaines!$L$2:$L$523,0)),IF($AE28=2022,INDEX(Semaines!$V$2:$V$523,MATCH(Tableau!JA28&amp;Tableau!JB28,Semaines!$K$2:$K$523&amp;Semaines!$L$2:$L$523,0)))))))))))))</f>
        <v/>
      </c>
      <c r="JD28" s="120" t="str">
        <f>IF(Tableau!$AE28="","",IF(Tableau!JB28="","",Tableau!$AE28))</f>
        <v/>
      </c>
      <c r="JE28" s="112"/>
      <c r="JF28" s="114"/>
      <c r="JG28" s="114"/>
      <c r="JH28" s="107"/>
      <c r="JJ28" s="118">
        <f t="shared" si="230"/>
        <v>55</v>
      </c>
      <c r="JK28" s="119">
        <f t="shared" si="84"/>
        <v>2018</v>
      </c>
      <c r="JL28" s="121" t="str">
        <f t="array" ref="JL28">IF(OR(Tableau!JJ28="",Tableau!JK28=""),"",IF($AE28=2013,INDEX(Semaines!$M$2:$M$523,MATCH(Tableau!JJ28&amp;Tableau!JK28,Semaines!$K$2:$K$523&amp;Semaines!$L$2:$L$523,0)),IF($AE28=2014,INDEX(Semaines!$N$2:$N$523,MATCH(Tableau!JJ28&amp;Tableau!JK28,Semaines!$K$2:$K$523&amp;Semaines!$L$2:$L$523,0)),IF($AE28=2015,INDEX(Semaines!$O$2:$O$523,MATCH(Tableau!JJ28&amp;Tableau!JK28,Semaines!$K$2:$K$523&amp;Semaines!$L$2:$L$523,0)),IF($AE28=2016,INDEX(Semaines!$P$2:$P$523,MATCH(Tableau!JJ28&amp;Tableau!JK28,Semaines!$K$2:$K$523&amp;Semaines!$L$2:$L$523,0)),IF($AE28=2017,INDEX(Semaines!$Q$2:$Q$523,MATCH(Tableau!JJ28&amp;Tableau!JK28,Semaines!$K$2:$K$523&amp;Semaines!$L$2:$L$523,0)),IF($AE28=2018,INDEX(Semaines!$R$2:$R$523,MATCH(Tableau!JJ28&amp;Tableau!JK28,Semaines!$K$2:$K$523&amp;Semaines!$L$2:$L$523,0)),IF($AE28=2019,INDEX(Semaines!$S$2:$S$523,MATCH(Tableau!JJ28&amp;Tableau!JK28,Semaines!$K$2:$K$523&amp;Semaines!$L$2:$L$523,0)),IF($AE28=2020,INDEX(Semaines!$T$2:$T$523,MATCH(Tableau!JJ28&amp;Tableau!JK28,Semaines!$K$2:$K$523&amp;Semaines!$L$2:$L$523,0)),IF($AE28=2021,INDEX(Semaines!$U$2:$U$523,MATCH(Tableau!JJ28&amp;Tableau!JK28,Semaines!$K$2:$K$523&amp;Semaines!$L$2:$L$523,0)),IF($AE28=2022,INDEX(Semaines!$V$2:$V$523,MATCH(Tableau!JJ28&amp;Tableau!JK28,Semaines!$K$2:$K$523&amp;Semaines!$L$2:$L$523,0)))))))))))))</f>
        <v/>
      </c>
      <c r="JM28" s="120" t="str">
        <f>IF(Tableau!$AE28="","",IF(Tableau!JK28="","",Tableau!$AE28))</f>
        <v/>
      </c>
      <c r="JN28" s="118">
        <f t="shared" si="231"/>
        <v>56</v>
      </c>
      <c r="JO28" s="119">
        <f t="shared" si="86"/>
        <v>2018</v>
      </c>
      <c r="JP28" s="121" t="str">
        <f t="array" ref="JP28">IF(OR(Tableau!JN28="",Tableau!JO28=""),"",IF($AE28=2013,INDEX(Semaines!$M$2:$M$523,MATCH(Tableau!JN28&amp;Tableau!JO28,Semaines!$K$2:$K$523&amp;Semaines!$L$2:$L$523,0)),IF($AE28=2014,INDEX(Semaines!$N$2:$N$523,MATCH(Tableau!JN28&amp;Tableau!JO28,Semaines!$K$2:$K$523&amp;Semaines!$L$2:$L$523,0)),IF($AE28=2015,INDEX(Semaines!$O$2:$O$523,MATCH(Tableau!JN28&amp;Tableau!JO28,Semaines!$K$2:$K$523&amp;Semaines!$L$2:$L$523,0)),IF($AE28=2016,INDEX(Semaines!$P$2:$P$523,MATCH(Tableau!JN28&amp;Tableau!JO28,Semaines!$K$2:$K$523&amp;Semaines!$L$2:$L$523,0)),IF($AE28=2017,INDEX(Semaines!$Q$2:$Q$523,MATCH(Tableau!JN28&amp;Tableau!JO28,Semaines!$K$2:$K$523&amp;Semaines!$L$2:$L$523,0)),IF($AE28=2018,INDEX(Semaines!$R$2:$R$523,MATCH(Tableau!JN28&amp;Tableau!JO28,Semaines!$K$2:$K$523&amp;Semaines!$L$2:$L$523,0)),IF($AE28=2019,INDEX(Semaines!$S$2:$S$523,MATCH(Tableau!JN28&amp;Tableau!JO28,Semaines!$K$2:$K$523&amp;Semaines!$L$2:$L$523,0)),IF($AE28=2020,INDEX(Semaines!$T$2:$T$523,MATCH(Tableau!JN28&amp;Tableau!JO28,Semaines!$K$2:$K$523&amp;Semaines!$L$2:$L$523,0)),IF($AE28=2021,INDEX(Semaines!$U$2:$U$523,MATCH(Tableau!JN28&amp;Tableau!JO28,Semaines!$K$2:$K$523&amp;Semaines!$L$2:$L$523,0)),IF($AE28=2022,INDEX(Semaines!$V$2:$V$523,MATCH(Tableau!JN28&amp;Tableau!JO28,Semaines!$K$2:$K$523&amp;Semaines!$L$2:$L$523,0)))))))))))))</f>
        <v/>
      </c>
      <c r="JQ28" s="120" t="str">
        <f>IF(Tableau!$AE28="","",IF(Tableau!JO28="","",Tableau!$AE28))</f>
        <v/>
      </c>
      <c r="JR28" s="128">
        <f>IF(Import!BC18=0,"",Import!BC18)</f>
        <v>43630</v>
      </c>
      <c r="JS28" s="118">
        <f t="shared" si="232"/>
        <v>24</v>
      </c>
      <c r="JT28" s="119">
        <f t="shared" si="233"/>
        <v>2019</v>
      </c>
      <c r="JU28" s="121">
        <f t="array" ref="JU28">IF(JR28="",JS28,IF($AE28="","",IF($AE28=2013,INDEX(Semaines!$M$2:$M$523,MATCH(JS28&amp;JT28,Semaines!$K$2:$K$523&amp;Semaines!$L$2:$L$523,0)),IF($AE28=2014,INDEX(Semaines!$N$2:$N$523,MATCH(JS28&amp;JT28,Semaines!$K$2:$K$523&amp;Semaines!$L$2:$L$523,0)),IF($AE28=2015,INDEX(Semaines!$O$2:$O$523,MATCH(JS28&amp;JT28,Semaines!$K$2:$K$523&amp;Semaines!$L$2:$L$523,0)),IF($AE28=2016,INDEX(Semaines!$P$2:$P$523,MATCH(JS28&amp;JT28,Semaines!$K$2:$K$523&amp;Semaines!$L$2:$L$523,0)),IF($AE28=2017,INDEX(Semaines!$Q$2:$Q$523,MATCH(JS28&amp;JT28,Semaines!$K$2:$K$523&amp;Semaines!$L$2:$L$523,0)),IF($AE28=2018,INDEX(Semaines!$R$2:$R$523,MATCH(JS28&amp;JT28,Semaines!$K$2:$K$523&amp;Semaines!$L$2:$L$523,0)),IF($AE28=2019,INDEX(Semaines!$S$2:$S$523,MATCH(JS28&amp;JT28,Semaines!$K$2:$K$523&amp;Semaines!$L$2:$L$523,0)),IF($AE28=2020,INDEX(Semaines!$T$2:$T$523,MATCH(JS28&amp;JT28,Semaines!$K$2:$K$523&amp;Semaines!$L$2:$L$523,0)),IF($AE28=2021,INDEX(Semaines!$U$2:$U$523,MATCH(JS28&amp;JT28,Semaines!$K$2:$K$523&amp;Semaines!$L$2:$L$523,0)),IF($AE28=2022,INDEX(Semaines!$V$2:$V$523,MATCH(JS28&amp;JT28,Semaines!$K$2:$K$523&amp;Semaines!$L$2:$L$523,0))))))))))))))</f>
        <v>76</v>
      </c>
      <c r="JV28" s="119">
        <f t="shared" si="132"/>
        <v>2018</v>
      </c>
    </row>
    <row r="29" spans="1:282" x14ac:dyDescent="0.3">
      <c r="A29" s="61" t="str">
        <f>IF(Import!A19=0,"",Import!A19)</f>
        <v>18</v>
      </c>
      <c r="B29" s="38" t="str">
        <f>IF(Import!D19=0,"",Import!D19)</f>
        <v>18</v>
      </c>
      <c r="C29" s="38" t="str">
        <f>IF(Import!E19=0,"",Import!E19)</f>
        <v/>
      </c>
      <c r="D29" s="44" t="str">
        <f t="shared" si="0"/>
        <v/>
      </c>
      <c r="E29" s="38" t="str">
        <f>IF(Import!I19=0,"",Import!I19)</f>
        <v/>
      </c>
      <c r="F29" s="38" t="str">
        <f>IF(Import!J19="","",Import!J19)</f>
        <v/>
      </c>
      <c r="G29" s="38" t="str">
        <f>IF(Import!K19="","",Import!K19)</f>
        <v/>
      </c>
      <c r="H29" s="45" t="str">
        <f>IF(Import!L19=0,"",Import!L19)</f>
        <v>17</v>
      </c>
      <c r="I29" s="38" t="str">
        <f>IF(Import!N19=0,"",Import!N19)</f>
        <v/>
      </c>
      <c r="J29" s="37"/>
      <c r="K29" s="46">
        <f>IF(Import!O19=0,"",Import!O19)</f>
        <v>43189</v>
      </c>
      <c r="L29" s="46" t="str">
        <f>IF(Import!P19=0,"",Import!P19)</f>
        <v/>
      </c>
      <c r="M29" s="60" t="str">
        <f>IF(L29&lt;&gt;"","Annulé",IF(Import!R19=0,"",Import!R19))</f>
        <v/>
      </c>
      <c r="N29" s="60">
        <f>IF(L29&lt;&gt;"","Annulé",IF(Import!S19=0,"",Import!S19))</f>
        <v>100000</v>
      </c>
      <c r="O29" s="60" t="str">
        <f>IF(N29="Annulé","Annulé",IF(Import!T19=0,"",Import!T19))</f>
        <v/>
      </c>
      <c r="P29" s="46">
        <f>IF(Import!U19=0,IF($L29&lt;&gt;"","Annulé",IF($K29="","","En attente")),Import!U19)</f>
        <v>43432</v>
      </c>
      <c r="Q29" s="46">
        <f>IF(Import!V19=0,IF($L29&lt;&gt;"","Annulé",IF($K29="","","En attente")),Import!V19)</f>
        <v>43472</v>
      </c>
      <c r="R29" s="46">
        <f>IF(Import!W19=0,IF($L29&lt;&gt;"","Annulé",IF($K29="","","En attente")),Import!W19)</f>
        <v>43519</v>
      </c>
      <c r="S29" s="46">
        <f>IF(Import!X19=0,IF($L29&lt;&gt;"","Annulé",IF($K29="","","En attente")),Import!X19)</f>
        <v>43609</v>
      </c>
      <c r="T29" s="46">
        <f>IF(Import!Y19=0,IF($L29&lt;&gt;"","Annulé",IF($K29="","","En attente")),Import!Y19)</f>
        <v>43567</v>
      </c>
      <c r="U29" s="46">
        <f>IF(Import!Z19=0,IF($L29&lt;&gt;"","Annulé",IF($K29="","","En attente")),Import!Z19)</f>
        <v>43614</v>
      </c>
      <c r="V29" s="130" t="str">
        <f>IF(Tableau!V29="","",Tableau!V29)</f>
        <v/>
      </c>
      <c r="W29" s="46">
        <f>IF($L29&lt;&gt;"","Annulé",IF(Import!AA19=0,IF(K29="","","Pas ouvert"),Import!AA19))</f>
        <v>43654</v>
      </c>
      <c r="X29" s="46" t="str">
        <f>IF($L29&lt;&gt;"","Annulé",IF(Import!AB19=0,IF($W29&lt;&gt;"",IF(W29="Pas ouvert","Pas ouvert","En cours"),""),Import!AB19))</f>
        <v>En cours</v>
      </c>
      <c r="Y29" s="60">
        <f>IF($L29&lt;&gt;"","Annulé",IF(Import!AC19=0,"",Import!AC19))</f>
        <v>85327</v>
      </c>
      <c r="Z29" s="60">
        <f>IF($L29&lt;&gt;"","Annulé",IF(Import!AD19=0,"",Import!AD19))</f>
        <v>17991.54</v>
      </c>
      <c r="AA29" s="65">
        <f t="shared" si="243"/>
        <v>28</v>
      </c>
      <c r="AB29" s="129">
        <f>Tableau!AB29</f>
        <v>2019</v>
      </c>
      <c r="AC29" s="62"/>
      <c r="AD29" s="86">
        <f t="shared" si="121"/>
        <v>28</v>
      </c>
      <c r="AE29" s="85">
        <f t="shared" si="122"/>
        <v>2019</v>
      </c>
      <c r="AF29" s="116">
        <f>IF(Import!AE19=0,"",Import!AE19)</f>
        <v>43654</v>
      </c>
      <c r="AG29" s="114"/>
      <c r="AH29" s="107"/>
      <c r="AJ29" s="118">
        <f t="shared" si="239"/>
        <v>29</v>
      </c>
      <c r="AK29" s="119">
        <f t="shared" si="240"/>
        <v>2019</v>
      </c>
      <c r="AL29" s="121" t="str">
        <f>IF(OR(Tableau!AL29="",Tableau!AM29=""),"",IF($AE29=2013,INDEX(Semaines!$M$2:$M$523,MATCH(Tableau!AL29&amp;Tableau!AM29,Semaines!$K$2:$K$523&amp;Semaines!$L$2:$L$523,0)),IF($AE29=2014,INDEX(Semaines!$N$2:$N$523,MATCH(Tableau!AL29&amp;Tableau!AM29,Semaines!$K$2:$K$523&amp;Semaines!$L$2:$L$523,0)),IF($AE29=2015,INDEX(Semaines!$O$2:$O$523,MATCH(Tableau!AL29&amp;Tableau!AM29,Semaines!$K$2:$K$523&amp;Semaines!$L$2:$L$523,0)),IF($AE29=2016,INDEX(Semaines!$P$2:$P$523,MATCH(Tableau!AL29&amp;Tableau!AM29,Semaines!$K$2:$K$523&amp;Semaines!$L$2:$L$523,0)),IF($AE29=2017,INDEX(Semaines!$Q$2:$Q$523,MATCH(Tableau!AL29&amp;Tableau!AM29,Semaines!$K$2:$K$523&amp;Semaines!$L$2:$L$523,0)),IF($AE29=2018,INDEX(Semaines!$R$2:$R$523,MATCH(Tableau!AL29&amp;Tableau!AM29,Semaines!$K$2:$K$523&amp;Semaines!$L$2:$L$523,0)),IF($AE29=2019,INDEX(Semaines!$S$2:$S$523,MATCH(Tableau!AL29&amp;Tableau!AM29,Semaines!$K$2:$K$523&amp;Semaines!$L$2:$L$523,0)),IF($AE29=2020,INDEX(Semaines!$T$2:$T$523,MATCH(Tableau!AL29&amp;Tableau!AM29,Semaines!$K$2:$K$523&amp;Semaines!$L$2:$L$523,0)),IF($AE29=2021,INDEX(Semaines!$U$2:$U$523,MATCH(Tableau!AL29&amp;Tableau!AM29,Semaines!$K$2:$K$523&amp;Semaines!$L$2:$L$523,0)),IF($AE29=2022,INDEX(Semaines!$V$2:$V$523,MATCH(Tableau!AL29&amp;Tableau!AM29,Semaines!$K$2:$K$523&amp;Semaines!$L$2:$L$523,0)))))))))))))</f>
        <v/>
      </c>
      <c r="AM29" s="120" t="str">
        <f>IF(Tableau!$AE29="","",IF(Tableau!AM29="","",Tableau!$AE29))</f>
        <v/>
      </c>
      <c r="AN29" s="128">
        <f>IF(Import!AI19=0,"",Import!AI19)</f>
        <v>43654</v>
      </c>
      <c r="AO29" s="118">
        <f t="shared" si="241"/>
        <v>28</v>
      </c>
      <c r="AP29" s="119">
        <f t="shared" si="242"/>
        <v>2019</v>
      </c>
      <c r="AQ29" s="121" t="str">
        <f>IF(Tableau!AQ29="","",Tableau!AQ29)</f>
        <v/>
      </c>
      <c r="AR29" s="120" t="str">
        <f>IF(Tableau!AR29="","",Tableau!AR29)</f>
        <v/>
      </c>
      <c r="AS29" s="112"/>
      <c r="AT29" s="107"/>
      <c r="AU29" s="99"/>
      <c r="AV29" s="99"/>
      <c r="AW29" s="118">
        <f t="shared" si="189"/>
        <v>30</v>
      </c>
      <c r="AX29" s="119">
        <f t="shared" si="123"/>
        <v>2019</v>
      </c>
      <c r="AY29" s="121" t="str">
        <f t="array" ref="AY29">IF(OR(Tableau!AY29="",Tableau!AZ29=""),"",IF($AE29=2013,INDEX(Semaines!$M$2:$M$523,MATCH(Tableau!AY29&amp;Tableau!AZ29,Semaines!$K$2:$K$523&amp;Semaines!$L$2:$L$523,0)),IF($AE29=2014,INDEX(Semaines!$N$2:$N$523,MATCH(Tableau!AY29&amp;Tableau!AZ29,Semaines!$K$2:$K$523&amp;Semaines!$L$2:$L$523,0)),IF($AE29=2015,INDEX(Semaines!$O$2:$O$523,MATCH(Tableau!AY29&amp;Tableau!AZ29,Semaines!$K$2:$K$523&amp;Semaines!$L$2:$L$523,0)),IF($AE29=2016,INDEX(Semaines!$P$2:$P$523,MATCH(Tableau!AY29&amp;Tableau!AZ29,Semaines!$K$2:$K$523&amp;Semaines!$L$2:$L$523,0)),IF($AE29=2017,INDEX(Semaines!$Q$2:$Q$523,MATCH(Tableau!AY29&amp;Tableau!AZ29,Semaines!$K$2:$K$523&amp;Semaines!$L$2:$L$523,0)),IF($AE29=2018,INDEX(Semaines!$R$2:$R$523,MATCH(Tableau!AY29&amp;Tableau!AZ29,Semaines!$K$2:$K$523&amp;Semaines!$L$2:$L$523,0)),IF($AE29=2019,INDEX(Semaines!$S$2:$S$523,MATCH(Tableau!AY29&amp;Tableau!AZ29,Semaines!$K$2:$K$523&amp;Semaines!$L$2:$L$523,0)),IF($AE29=2020,INDEX(Semaines!$T$2:$T$523,MATCH(Tableau!AY29&amp;Tableau!AZ29,Semaines!$K$2:$K$523&amp;Semaines!$L$2:$L$523,0)),IF($AE29=2021,INDEX(Semaines!$U$2:$U$523,MATCH(Tableau!AY29&amp;Tableau!AZ29,Semaines!$K$2:$K$523&amp;Semaines!$L$2:$L$523,0)),IF($AE29=2022,INDEX(Semaines!$V$2:$V$523,MATCH(Tableau!AY29&amp;Tableau!AZ29,Semaines!$K$2:$K$523&amp;Semaines!$L$2:$L$523,0)))))))))))))</f>
        <v/>
      </c>
      <c r="AZ29" s="120" t="str">
        <f>IF(Tableau!$AE29="","",IF(Tableau!AZ29="","",Tableau!$AE29))</f>
        <v/>
      </c>
      <c r="BA29" s="118">
        <f t="shared" si="234"/>
        <v>32</v>
      </c>
      <c r="BB29" s="119">
        <f t="shared" si="125"/>
        <v>2019</v>
      </c>
      <c r="BC29" s="121" t="str">
        <f t="array" ref="BC29">IF(OR(Tableau!BC29="",Tableau!BD29=""),"",IF($AE29=2013,INDEX(Semaines!$M$2:$M$523,MATCH(Tableau!BC29&amp;Tableau!BD29,Semaines!$K$2:$K$523&amp;Semaines!$L$2:$L$523,0)),IF($AE29=2014,INDEX(Semaines!$N$2:$N$523,MATCH(Tableau!BC29&amp;Tableau!BD29,Semaines!$K$2:$K$523&amp;Semaines!$L$2:$L$523,0)),IF($AE29=2015,INDEX(Semaines!$O$2:$O$523,MATCH(Tableau!BC29&amp;Tableau!BD29,Semaines!$K$2:$K$523&amp;Semaines!$L$2:$L$523,0)),IF($AE29=2016,INDEX(Semaines!$P$2:$P$523,MATCH(Tableau!BC29&amp;Tableau!BD29,Semaines!$K$2:$K$523&amp;Semaines!$L$2:$L$523,0)),IF($AE29=2017,INDEX(Semaines!$Q$2:$Q$523,MATCH(Tableau!BC29&amp;Tableau!BD29,Semaines!$K$2:$K$523&amp;Semaines!$L$2:$L$523,0)),IF($AE29=2018,INDEX(Semaines!$R$2:$R$523,MATCH(Tableau!BC29&amp;Tableau!BD29,Semaines!$K$2:$K$523&amp;Semaines!$L$2:$L$523,0)),IF($AE29=2019,INDEX(Semaines!$S$2:$S$523,MATCH(Tableau!BC29&amp;Tableau!BD29,Semaines!$K$2:$K$523&amp;Semaines!$L$2:$L$523,0)),IF($AE29=2020,INDEX(Semaines!$T$2:$T$523,MATCH(Tableau!BC29&amp;Tableau!BD29,Semaines!$K$2:$K$523&amp;Semaines!$L$2:$L$523,0)),IF($AE29=2021,INDEX(Semaines!$U$2:$U$523,MATCH(Tableau!BC29&amp;Tableau!BD29,Semaines!$K$2:$K$523&amp;Semaines!$L$2:$L$523,0)),IF($AE29=2022,INDEX(Semaines!$V$2:$V$523,MATCH(Tableau!BC29&amp;Tableau!BD29,Semaines!$K$2:$K$523&amp;Semaines!$L$2:$L$523,0)))))))))))))</f>
        <v/>
      </c>
      <c r="BD29" s="120" t="str">
        <f>IF(Tableau!$AE29="","",IF(Tableau!BD29="","",Tableau!$AE29))</f>
        <v/>
      </c>
      <c r="BE29" s="118">
        <f t="shared" si="235"/>
        <v>34</v>
      </c>
      <c r="BF29" s="119">
        <f t="shared" si="127"/>
        <v>2019</v>
      </c>
      <c r="BG29" s="121" t="str">
        <f t="array" ref="BG29">IF(OR(Tableau!BG29="",Tableau!BH29=""),"",IF($AE29=2013,INDEX(Semaines!$M$2:$M$523,MATCH(Tableau!BG29&amp;Tableau!BH29,Semaines!$K$2:$K$523&amp;Semaines!$L$2:$L$523,0)),IF($AE29=2014,INDEX(Semaines!$N$2:$N$523,MATCH(Tableau!BG29&amp;Tableau!BH29,Semaines!$K$2:$K$523&amp;Semaines!$L$2:$L$523,0)),IF($AE29=2015,INDEX(Semaines!$O$2:$O$523,MATCH(Tableau!BG29&amp;Tableau!BH29,Semaines!$K$2:$K$523&amp;Semaines!$L$2:$L$523,0)),IF($AE29=2016,INDEX(Semaines!$P$2:$P$523,MATCH(Tableau!BG29&amp;Tableau!BH29,Semaines!$K$2:$K$523&amp;Semaines!$L$2:$L$523,0)),IF($AE29=2017,INDEX(Semaines!$Q$2:$Q$523,MATCH(Tableau!BG29&amp;Tableau!BH29,Semaines!$K$2:$K$523&amp;Semaines!$L$2:$L$523,0)),IF($AE29=2018,INDEX(Semaines!$R$2:$R$523,MATCH(Tableau!BG29&amp;Tableau!BH29,Semaines!$K$2:$K$523&amp;Semaines!$L$2:$L$523,0)),IF($AE29=2019,INDEX(Semaines!$S$2:$S$523,MATCH(Tableau!BG29&amp;Tableau!BH29,Semaines!$K$2:$K$523&amp;Semaines!$L$2:$L$523,0)),IF($AE29=2020,INDEX(Semaines!$T$2:$T$523,MATCH(Tableau!BG29&amp;Tableau!BH29,Semaines!$K$2:$K$523&amp;Semaines!$L$2:$L$523,0)),IF($AE29=2021,INDEX(Semaines!$U$2:$U$523,MATCH(Tableau!BG29&amp;Tableau!BH29,Semaines!$K$2:$K$523&amp;Semaines!$L$2:$L$523,0)),IF($AE29=2022,INDEX(Semaines!$V$2:$V$523,MATCH(Tableau!BG29&amp;Tableau!BH29,Semaines!$K$2:$K$523&amp;Semaines!$L$2:$L$523,0)))))))))))))</f>
        <v/>
      </c>
      <c r="BH29" s="120" t="str">
        <f>IF(Tableau!$AE29="","",IF(Tableau!BH29="","",Tableau!$AE29))</f>
        <v/>
      </c>
      <c r="BI29" s="130">
        <f>IF(Import!AM19=0,"",Import!AM19)</f>
        <v>43735</v>
      </c>
      <c r="BJ29" s="118">
        <f t="shared" si="236"/>
        <v>39</v>
      </c>
      <c r="BK29" s="119">
        <f t="shared" si="237"/>
        <v>2019</v>
      </c>
      <c r="BL29" s="121" t="str">
        <f>IF(Tableau!BL29="","",Tableau!BL29)</f>
        <v/>
      </c>
      <c r="BM29" s="120" t="str">
        <f>IF(Tableau!BM29="","",Tableau!BM29)</f>
        <v/>
      </c>
      <c r="BN29" s="118">
        <f t="shared" si="238"/>
        <v>35</v>
      </c>
      <c r="BO29" s="119">
        <f t="shared" si="131"/>
        <v>2019</v>
      </c>
      <c r="BP29" s="121" t="str">
        <f t="array" ref="BP29">IF(OR(Tableau!BP29="",Tableau!BQ29=""),"",IF($AE29=2013,INDEX(Semaines!$M$2:$M$523,MATCH(Tableau!BP29&amp;Tableau!BQ29,Semaines!$K$2:$K$523&amp;Semaines!$L$2:$L$523,0)),IF($AE29=2014,INDEX(Semaines!$N$2:$N$523,MATCH(Tableau!BP29&amp;Tableau!BQ29,Semaines!$K$2:$K$523&amp;Semaines!$L$2:$L$523,0)),IF($AE29=2015,INDEX(Semaines!$O$2:$O$523,MATCH(Tableau!BP29&amp;Tableau!BQ29,Semaines!$K$2:$K$523&amp;Semaines!$L$2:$L$523,0)),IF($AE29=2016,INDEX(Semaines!$P$2:$P$523,MATCH(Tableau!BP29&amp;Tableau!BQ29,Semaines!$K$2:$K$523&amp;Semaines!$L$2:$L$523,0)),IF($AE29=2017,INDEX(Semaines!$Q$2:$Q$523,MATCH(Tableau!BP29&amp;Tableau!BQ29,Semaines!$K$2:$K$523&amp;Semaines!$L$2:$L$523,0)),IF($AE29=2018,INDEX(Semaines!$R$2:$R$523,MATCH(Tableau!BP29&amp;Tableau!BQ29,Semaines!$K$2:$K$523&amp;Semaines!$L$2:$L$523,0)),IF($AE29=2019,INDEX(Semaines!$S$2:$S$523,MATCH(Tableau!BP29&amp;Tableau!BQ29,Semaines!$K$2:$K$523&amp;Semaines!$L$2:$L$523,0)),IF($AE29=2020,INDEX(Semaines!$T$2:$T$523,MATCH(Tableau!BP29&amp;Tableau!BQ29,Semaines!$K$2:$K$523&amp;Semaines!$L$2:$L$523,0)),IF($AE29=2021,INDEX(Semaines!$U$2:$U$523,MATCH(Tableau!BP29&amp;Tableau!BQ29,Semaines!$K$2:$K$523&amp;Semaines!$L$2:$L$523,0)),IF($AE29=2022,INDEX(Semaines!$V$2:$V$523,MATCH(Tableau!BP29&amp;Tableau!BQ29,Semaines!$K$2:$K$523&amp;Semaines!$L$2:$L$523,0)))))))))))))</f>
        <v/>
      </c>
      <c r="BQ29" s="120" t="str">
        <f>IF(Tableau!$AE29="","",IF(Tableau!BQ29="","",Tableau!$AE29))</f>
        <v/>
      </c>
      <c r="BS29" s="118">
        <f t="shared" si="190"/>
        <v>37</v>
      </c>
      <c r="BT29" s="119">
        <f t="shared" si="95"/>
        <v>2019</v>
      </c>
      <c r="BU29" s="121" t="str">
        <f t="array" ref="BU29">IF(OR(Tableau!BU29="",Tableau!BV29=""),"",IF($AE29=2013,INDEX(Semaines!$M$2:$M$523,MATCH(Tableau!BU29&amp;Tableau!BV29,Semaines!$K$2:$K$523&amp;Semaines!$L$2:$L$523,0)),IF($AE29=2014,INDEX(Semaines!$N$2:$N$523,MATCH(Tableau!BU29&amp;Tableau!BV29,Semaines!$K$2:$K$523&amp;Semaines!$L$2:$L$523,0)),IF($AE29=2015,INDEX(Semaines!$O$2:$O$523,MATCH(Tableau!BU29&amp;Tableau!BV29,Semaines!$K$2:$K$523&amp;Semaines!$L$2:$L$523,0)),IF($AE29=2016,INDEX(Semaines!$P$2:$P$523,MATCH(Tableau!BU29&amp;Tableau!BV29,Semaines!$K$2:$K$523&amp;Semaines!$L$2:$L$523,0)),IF($AE29=2017,INDEX(Semaines!$Q$2:$Q$523,MATCH(Tableau!BU29&amp;Tableau!BV29,Semaines!$K$2:$K$523&amp;Semaines!$L$2:$L$523,0)),IF($AE29=2018,INDEX(Semaines!$R$2:$R$523,MATCH(Tableau!BU29&amp;Tableau!BV29,Semaines!$K$2:$K$523&amp;Semaines!$L$2:$L$523,0)),IF($AE29=2019,INDEX(Semaines!$S$2:$S$523,MATCH(Tableau!BU29&amp;Tableau!BV29,Semaines!$K$2:$K$523&amp;Semaines!$L$2:$L$523,0)),IF($AE29=2020,INDEX(Semaines!$T$2:$T$523,MATCH(Tableau!BU29&amp;Tableau!BV29,Semaines!$K$2:$K$523&amp;Semaines!$L$2:$L$523,0)),IF($AE29=2021,INDEX(Semaines!$U$2:$U$523,MATCH(Tableau!BU29&amp;Tableau!BV29,Semaines!$K$2:$K$523&amp;Semaines!$L$2:$L$523,0)),IF($AE29=2022,INDEX(Semaines!$V$2:$V$523,MATCH(Tableau!BU29&amp;Tableau!BV29,Semaines!$K$2:$K$523&amp;Semaines!$L$2:$L$523,0)))))))))))))</f>
        <v/>
      </c>
      <c r="BV29" s="120" t="str">
        <f>IF(Tableau!$AE29="","",IF(Tableau!BV29="","",Tableau!$AE29))</f>
        <v/>
      </c>
      <c r="BX29" s="118">
        <f t="shared" si="202"/>
        <v>39</v>
      </c>
      <c r="BY29" s="119">
        <f t="shared" si="96"/>
        <v>2019</v>
      </c>
      <c r="BZ29" s="121" t="str">
        <f t="array" ref="BZ29">IF(OR(Tableau!BZ29="",Tableau!CA29=""),"",IF($AE29=2013,INDEX(Semaines!$M$2:$M$523,MATCH(Tableau!BZ29&amp;Tableau!CA29,Semaines!$K$2:$K$523&amp;Semaines!$L$2:$L$523,0)),IF($AE29=2014,INDEX(Semaines!$N$2:$N$523,MATCH(Tableau!BZ29&amp;Tableau!CA29,Semaines!$K$2:$K$523&amp;Semaines!$L$2:$L$523,0)),IF($AE29=2015,INDEX(Semaines!$O$2:$O$523,MATCH(Tableau!BZ29&amp;Tableau!CA29,Semaines!$K$2:$K$523&amp;Semaines!$L$2:$L$523,0)),IF($AE29=2016,INDEX(Semaines!$P$2:$P$523,MATCH(Tableau!BZ29&amp;Tableau!CA29,Semaines!$K$2:$K$523&amp;Semaines!$L$2:$L$523,0)),IF($AE29=2017,INDEX(Semaines!$Q$2:$Q$523,MATCH(Tableau!BZ29&amp;Tableau!CA29,Semaines!$K$2:$K$523&amp;Semaines!$L$2:$L$523,0)),IF($AE29=2018,INDEX(Semaines!$R$2:$R$523,MATCH(Tableau!BZ29&amp;Tableau!CA29,Semaines!$K$2:$K$523&amp;Semaines!$L$2:$L$523,0)),IF($AE29=2019,INDEX(Semaines!$S$2:$S$523,MATCH(Tableau!BZ29&amp;Tableau!CA29,Semaines!$K$2:$K$523&amp;Semaines!$L$2:$L$523,0)),IF($AE29=2020,INDEX(Semaines!$T$2:$T$523,MATCH(Tableau!BZ29&amp;Tableau!CA29,Semaines!$K$2:$K$523&amp;Semaines!$L$2:$L$523,0)),IF($AE29=2021,INDEX(Semaines!$U$2:$U$523,MATCH(Tableau!BZ29&amp;Tableau!CA29,Semaines!$K$2:$K$523&amp;Semaines!$L$2:$L$523,0)),IF($AE29=2022,INDEX(Semaines!$V$2:$V$523,MATCH(Tableau!BZ29&amp;Tableau!CA29,Semaines!$K$2:$K$523&amp;Semaines!$L$2:$L$523,0)))))))))))))</f>
        <v/>
      </c>
      <c r="CA29" s="120" t="str">
        <f>IF(Tableau!$AE29="","",IF(Tableau!CA29="","",Tableau!$AE29))</f>
        <v/>
      </c>
      <c r="CB29" s="130">
        <f>IF(Import!AQ19=0,"",Import!AQ19)</f>
        <v>43776</v>
      </c>
      <c r="CC29" s="118">
        <f t="shared" si="191"/>
        <v>45</v>
      </c>
      <c r="CD29" s="119">
        <f t="shared" si="192"/>
        <v>2019</v>
      </c>
      <c r="CE29" s="121" t="str">
        <f>IF(Tableau!CE29="","",Tableau!CE29)</f>
        <v/>
      </c>
      <c r="CF29" s="120" t="str">
        <f>IF(Tableau!CF29="","",Tableau!CF29)</f>
        <v/>
      </c>
      <c r="CG29" s="118">
        <f t="shared" si="193"/>
        <v>40</v>
      </c>
      <c r="CH29" s="119">
        <f t="shared" si="97"/>
        <v>2019</v>
      </c>
      <c r="CI29" s="121" t="str">
        <f t="array" ref="CI29">IF(OR(Tableau!CI29="",Tableau!CJ29=""),"",IF($AE29=2013,INDEX(Semaines!$M$2:$M$523,MATCH(Tableau!CI29&amp;Tableau!CJ29,Semaines!$K$2:$K$523&amp;Semaines!$L$2:$L$523,0)),IF($AE29=2014,INDEX(Semaines!$N$2:$N$523,MATCH(Tableau!CI29&amp;Tableau!CJ29,Semaines!$K$2:$K$523&amp;Semaines!$L$2:$L$523,0)),IF($AE29=2015,INDEX(Semaines!$O$2:$O$523,MATCH(Tableau!CI29&amp;Tableau!CJ29,Semaines!$K$2:$K$523&amp;Semaines!$L$2:$L$523,0)),IF($AE29=2016,INDEX(Semaines!$P$2:$P$523,MATCH(Tableau!CI29&amp;Tableau!CJ29,Semaines!$K$2:$K$523&amp;Semaines!$L$2:$L$523,0)),IF($AE29=2017,INDEX(Semaines!$Q$2:$Q$523,MATCH(Tableau!CI29&amp;Tableau!CJ29,Semaines!$K$2:$K$523&amp;Semaines!$L$2:$L$523,0)),IF($AE29=2018,INDEX(Semaines!$R$2:$R$523,MATCH(Tableau!CI29&amp;Tableau!CJ29,Semaines!$K$2:$K$523&amp;Semaines!$L$2:$L$523,0)),IF($AE29=2019,INDEX(Semaines!$S$2:$S$523,MATCH(Tableau!CI29&amp;Tableau!CJ29,Semaines!$K$2:$K$523&amp;Semaines!$L$2:$L$523,0)),IF($AE29=2020,INDEX(Semaines!$T$2:$T$523,MATCH(Tableau!CI29&amp;Tableau!CJ29,Semaines!$K$2:$K$523&amp;Semaines!$L$2:$L$523,0)),IF($AE29=2021,INDEX(Semaines!$U$2:$U$523,MATCH(Tableau!CI29&amp;Tableau!CJ29,Semaines!$K$2:$K$523&amp;Semaines!$L$2:$L$523,0)),IF($AE29=2022,INDEX(Semaines!$V$2:$V$523,MATCH(Tableau!CI29&amp;Tableau!CJ29,Semaines!$K$2:$K$523&amp;Semaines!$L$2:$L$523,0)))))))))))))</f>
        <v/>
      </c>
      <c r="CJ29" s="120" t="str">
        <f>IF(Tableau!$AE29="","",IF(Tableau!CJ29="","",Tableau!$AE29))</f>
        <v/>
      </c>
      <c r="CL29" s="118">
        <f t="shared" si="194"/>
        <v>41</v>
      </c>
      <c r="CM29" s="119">
        <f t="shared" si="98"/>
        <v>2019</v>
      </c>
      <c r="CN29" s="121" t="str">
        <f t="array" ref="CN29">IF(OR(Tableau!CN29="",Tableau!CO29=""),"",IF($AE29=2013,INDEX(Semaines!$M$2:$M$523,MATCH(Tableau!CN29&amp;Tableau!CO29,Semaines!$K$2:$K$523&amp;Semaines!$L$2:$L$523,0)),IF($AE29=2014,INDEX(Semaines!$N$2:$N$523,MATCH(Tableau!CN29&amp;Tableau!CO29,Semaines!$K$2:$K$523&amp;Semaines!$L$2:$L$523,0)),IF($AE29=2015,INDEX(Semaines!$O$2:$O$523,MATCH(Tableau!CN29&amp;Tableau!CO29,Semaines!$K$2:$K$523&amp;Semaines!$L$2:$L$523,0)),IF($AE29=2016,INDEX(Semaines!$P$2:$P$523,MATCH(Tableau!CN29&amp;Tableau!CO29,Semaines!$K$2:$K$523&amp;Semaines!$L$2:$L$523,0)),IF($AE29=2017,INDEX(Semaines!$Q$2:$Q$523,MATCH(Tableau!CN29&amp;Tableau!CO29,Semaines!$K$2:$K$523&amp;Semaines!$L$2:$L$523,0)),IF($AE29=2018,INDEX(Semaines!$R$2:$R$523,MATCH(Tableau!CN29&amp;Tableau!CO29,Semaines!$K$2:$K$523&amp;Semaines!$L$2:$L$523,0)),IF($AE29=2019,INDEX(Semaines!$S$2:$S$523,MATCH(Tableau!CN29&amp;Tableau!CO29,Semaines!$K$2:$K$523&amp;Semaines!$L$2:$L$523,0)),IF($AE29=2020,INDEX(Semaines!$T$2:$T$523,MATCH(Tableau!CN29&amp;Tableau!CO29,Semaines!$K$2:$K$523&amp;Semaines!$L$2:$L$523,0)),IF($AE29=2021,INDEX(Semaines!$U$2:$U$523,MATCH(Tableau!CN29&amp;Tableau!CO29,Semaines!$K$2:$K$523&amp;Semaines!$L$2:$L$523,0)),IF($AE29=2022,INDEX(Semaines!$V$2:$V$523,MATCH(Tableau!CN29&amp;Tableau!CO29,Semaines!$K$2:$K$523&amp;Semaines!$L$2:$L$523,0)))))))))))))</f>
        <v/>
      </c>
      <c r="CO29" s="120" t="str">
        <f>IF(Tableau!$AE29="","",IF(Tableau!CO29="","",Tableau!$AE29))</f>
        <v/>
      </c>
      <c r="CP29" s="118">
        <f t="shared" si="203"/>
        <v>41</v>
      </c>
      <c r="CQ29" s="119">
        <f t="shared" si="99"/>
        <v>2019</v>
      </c>
      <c r="CR29" s="121" t="str">
        <f t="array" ref="CR29">IF(OR(Tableau!CR29="",Tableau!CS29=""),"",IF($AE29=2013,INDEX(Semaines!$M$2:$M$523,MATCH(Tableau!CR29&amp;Tableau!CS29,Semaines!$K$2:$K$523&amp;Semaines!$L$2:$L$523,0)),IF($AE29=2014,INDEX(Semaines!$N$2:$N$523,MATCH(Tableau!CR29&amp;Tableau!CS29,Semaines!$K$2:$K$523&amp;Semaines!$L$2:$L$523,0)),IF($AE29=2015,INDEX(Semaines!$O$2:$O$523,MATCH(Tableau!CR29&amp;Tableau!CS29,Semaines!$K$2:$K$523&amp;Semaines!$L$2:$L$523,0)),IF($AE29=2016,INDEX(Semaines!$P$2:$P$523,MATCH(Tableau!CR29&amp;Tableau!CS29,Semaines!$K$2:$K$523&amp;Semaines!$L$2:$L$523,0)),IF($AE29=2017,INDEX(Semaines!$Q$2:$Q$523,MATCH(Tableau!CR29&amp;Tableau!CS29,Semaines!$K$2:$K$523&amp;Semaines!$L$2:$L$523,0)),IF($AE29=2018,INDEX(Semaines!$R$2:$R$523,MATCH(Tableau!CR29&amp;Tableau!CS29,Semaines!$K$2:$K$523&amp;Semaines!$L$2:$L$523,0)),IF($AE29=2019,INDEX(Semaines!$S$2:$S$523,MATCH(Tableau!CR29&amp;Tableau!CS29,Semaines!$K$2:$K$523&amp;Semaines!$L$2:$L$523,0)),IF($AE29=2020,INDEX(Semaines!$T$2:$T$523,MATCH(Tableau!CR29&amp;Tableau!CS29,Semaines!$K$2:$K$523&amp;Semaines!$L$2:$L$523,0)),IF($AE29=2021,INDEX(Semaines!$U$2:$U$523,MATCH(Tableau!CR29&amp;Tableau!CS29,Semaines!$K$2:$K$523&amp;Semaines!$L$2:$L$523,0)),IF($AE29=2022,INDEX(Semaines!$V$2:$V$523,MATCH(Tableau!CR29&amp;Tableau!CS29,Semaines!$K$2:$K$523&amp;Semaines!$L$2:$L$523,0)))))))))))))</f>
        <v/>
      </c>
      <c r="CS29" s="120" t="str">
        <f>IF(Tableau!$AE29="","",IF(Tableau!CS29="","",Tableau!$AE29))</f>
        <v/>
      </c>
      <c r="CU29" s="139">
        <f t="shared" si="195"/>
        <v>43</v>
      </c>
      <c r="CV29" s="118">
        <f t="shared" si="204"/>
        <v>41</v>
      </c>
      <c r="CW29" s="119">
        <f t="shared" si="25"/>
        <v>2019</v>
      </c>
      <c r="CX29" s="121"/>
      <c r="CY29" s="120" t="str">
        <f>IF(Tableau!$AE29="","",IF(Tableau!CX29="","",Tableau!$AE29))</f>
        <v/>
      </c>
      <c r="DA29" s="139">
        <f t="shared" si="196"/>
        <v>43</v>
      </c>
      <c r="DB29" s="118">
        <f t="shared" si="205"/>
        <v>41</v>
      </c>
      <c r="DC29" s="119">
        <f t="shared" si="28"/>
        <v>2019</v>
      </c>
      <c r="DD29" s="121"/>
      <c r="DE29" s="120"/>
      <c r="DF29" s="112"/>
      <c r="DG29" s="107"/>
      <c r="DI29" s="118">
        <f t="shared" si="197"/>
        <v>42</v>
      </c>
      <c r="DJ29" s="119">
        <f t="shared" si="30"/>
        <v>2019</v>
      </c>
      <c r="DK29" s="121"/>
      <c r="DL29" s="120" t="str">
        <f>IF(Tableau!$AE29="","",IF(Tableau!DJ29="","",Tableau!$AE29))</f>
        <v/>
      </c>
      <c r="DN29" s="118">
        <f t="shared" si="198"/>
        <v>43</v>
      </c>
      <c r="DO29" s="119">
        <f t="shared" si="32"/>
        <v>2019</v>
      </c>
      <c r="DP29" s="121" t="str">
        <f t="array" ref="DP29">IF(OR(Tableau!DN29="",Tableau!DO29=""),"",IF($AE29=2013,INDEX(Semaines!$M$2:$M$523,MATCH(Tableau!DN29&amp;Tableau!DO29,Semaines!$K$2:$K$523&amp;Semaines!$L$2:$L$523,0)),IF($AE29=2014,INDEX(Semaines!$N$2:$N$523,MATCH(Tableau!DN29&amp;Tableau!DO29,Semaines!$K$2:$K$523&amp;Semaines!$L$2:$L$523,0)),IF($AE29=2015,INDEX(Semaines!$O$2:$O$523,MATCH(Tableau!DN29&amp;Tableau!DO29,Semaines!$K$2:$K$523&amp;Semaines!$L$2:$L$523,0)),IF($AE29=2016,INDEX(Semaines!$P$2:$P$523,MATCH(Tableau!DN29&amp;Tableau!DO29,Semaines!$K$2:$K$523&amp;Semaines!$L$2:$L$523,0)),IF($AE29=2017,INDEX(Semaines!$Q$2:$Q$523,MATCH(Tableau!DN29&amp;Tableau!DO29,Semaines!$K$2:$K$523&amp;Semaines!$L$2:$L$523,0)),IF($AE29=2018,INDEX(Semaines!$R$2:$R$523,MATCH(Tableau!DN29&amp;Tableau!DO29,Semaines!$K$2:$K$523&amp;Semaines!$L$2:$L$523,0)),IF($AE29=2019,INDEX(Semaines!$S$2:$S$523,MATCH(Tableau!DN29&amp;Tableau!DO29,Semaines!$K$2:$K$523&amp;Semaines!$L$2:$L$523,0)),IF($AE29=2020,INDEX(Semaines!$T$2:$T$523,MATCH(Tableau!DN29&amp;Tableau!DO29,Semaines!$K$2:$K$523&amp;Semaines!$L$2:$L$523,0)),IF($AE29=2021,INDEX(Semaines!$U$2:$U$523,MATCH(Tableau!DN29&amp;Tableau!DO29,Semaines!$K$2:$K$523&amp;Semaines!$L$2:$L$523,0)),IF($AE29=2022,INDEX(Semaines!$V$2:$V$523,MATCH(Tableau!DN29&amp;Tableau!DO29,Semaines!$K$2:$K$523&amp;Semaines!$L$2:$L$523,0)))))))))))))</f>
        <v/>
      </c>
      <c r="DQ29" s="120" t="str">
        <f>IF(Tableau!$AE29="","",IF(Tableau!DO29="","",Tableau!$AE29))</f>
        <v/>
      </c>
      <c r="DR29" s="99"/>
      <c r="DS29" s="107"/>
      <c r="DT29" s="137"/>
      <c r="DU29" s="118">
        <f t="shared" si="199"/>
        <v>43</v>
      </c>
      <c r="DV29" s="119">
        <f t="shared" si="100"/>
        <v>2019</v>
      </c>
      <c r="DW29" s="121" t="str">
        <f t="array" ref="DW29">IF(OR(Tableau!DU29="",Tableau!DV29=""),"",IF($AE29=2013,INDEX(Semaines!$M$2:$M$523,MATCH(Tableau!DU29&amp;Tableau!DV29,Semaines!$K$2:$K$523&amp;Semaines!$L$2:$L$523,0)),IF($AE29=2014,INDEX(Semaines!$N$2:$N$523,MATCH(Tableau!DU29&amp;Tableau!DV29,Semaines!$K$2:$K$523&amp;Semaines!$L$2:$L$523,0)),IF($AE29=2015,INDEX(Semaines!$O$2:$O$523,MATCH(Tableau!DU29&amp;Tableau!DV29,Semaines!$K$2:$K$523&amp;Semaines!$L$2:$L$523,0)),IF($AE29=2016,INDEX(Semaines!$P$2:$P$523,MATCH(Tableau!DU29&amp;Tableau!DV29,Semaines!$K$2:$K$523&amp;Semaines!$L$2:$L$523,0)),IF($AE29=2017,INDEX(Semaines!$Q$2:$Q$523,MATCH(Tableau!DU29&amp;Tableau!DV29,Semaines!$K$2:$K$523&amp;Semaines!$L$2:$L$523,0)),IF($AE29=2018,INDEX(Semaines!$R$2:$R$523,MATCH(Tableau!DU29&amp;Tableau!DV29,Semaines!$K$2:$K$523&amp;Semaines!$L$2:$L$523,0)),IF($AE29=2019,INDEX(Semaines!$S$2:$S$523,MATCH(Tableau!DU29&amp;Tableau!DV29,Semaines!$K$2:$K$523&amp;Semaines!$L$2:$L$523,0)),IF($AE29=2020,INDEX(Semaines!$T$2:$T$523,MATCH(Tableau!DU29&amp;Tableau!DV29,Semaines!$K$2:$K$523&amp;Semaines!$L$2:$L$523,0)),IF($AE29=2021,INDEX(Semaines!$U$2:$U$523,MATCH(Tableau!DU29&amp;Tableau!DV29,Semaines!$K$2:$K$523&amp;Semaines!$L$2:$L$523,0)),IF($AE29=2022,INDEX(Semaines!$V$2:$V$523,MATCH(Tableau!DU29&amp;Tableau!DV29,Semaines!$K$2:$K$523&amp;Semaines!$L$2:$L$523,0)))))))))))))</f>
        <v/>
      </c>
      <c r="DX29" s="120" t="str">
        <f>IF(Tableau!$AE29="","",IF(Tableau!DV29="","",Tableau!$AE29))</f>
        <v/>
      </c>
      <c r="DY29" s="118">
        <f t="shared" si="206"/>
        <v>44</v>
      </c>
      <c r="DZ29" s="119">
        <f t="shared" si="101"/>
        <v>2019</v>
      </c>
      <c r="EA29" s="121" t="str">
        <f t="array" ref="EA29">IF(OR(Tableau!DY29="",Tableau!DZ29=""),"",IF($AE29=2013,INDEX(Semaines!$M$2:$M$523,MATCH(Tableau!DY29&amp;Tableau!DZ29,Semaines!$K$2:$K$523&amp;Semaines!$L$2:$L$523,0)),IF($AE29=2014,INDEX(Semaines!$N$2:$N$523,MATCH(Tableau!DY29&amp;Tableau!DZ29,Semaines!$K$2:$K$523&amp;Semaines!$L$2:$L$523,0)),IF($AE29=2015,INDEX(Semaines!$O$2:$O$523,MATCH(Tableau!DY29&amp;Tableau!DZ29,Semaines!$K$2:$K$523&amp;Semaines!$L$2:$L$523,0)),IF($AE29=2016,INDEX(Semaines!$P$2:$P$523,MATCH(Tableau!DY29&amp;Tableau!DZ29,Semaines!$K$2:$K$523&amp;Semaines!$L$2:$L$523,0)),IF($AE29=2017,INDEX(Semaines!$Q$2:$Q$523,MATCH(Tableau!DY29&amp;Tableau!DZ29,Semaines!$K$2:$K$523&amp;Semaines!$L$2:$L$523,0)),IF($AE29=2018,INDEX(Semaines!$R$2:$R$523,MATCH(Tableau!DY29&amp;Tableau!DZ29,Semaines!$K$2:$K$523&amp;Semaines!$L$2:$L$523,0)),IF($AE29=2019,INDEX(Semaines!$S$2:$S$523,MATCH(Tableau!DY29&amp;Tableau!DZ29,Semaines!$K$2:$K$523&amp;Semaines!$L$2:$L$523,0)),IF($AE29=2020,INDEX(Semaines!$T$2:$T$523,MATCH(Tableau!DY29&amp;Tableau!DZ29,Semaines!$K$2:$K$523&amp;Semaines!$L$2:$L$523,0)),IF($AE29=2021,INDEX(Semaines!$U$2:$U$523,MATCH(Tableau!DY29&amp;Tableau!DZ29,Semaines!$K$2:$K$523&amp;Semaines!$L$2:$L$523,0)),IF($AE29=2022,INDEX(Semaines!$V$2:$V$523,MATCH(Tableau!DY29&amp;Tableau!DZ29,Semaines!$K$2:$K$523&amp;Semaines!$L$2:$L$523,0)))))))))))))</f>
        <v/>
      </c>
      <c r="EB29" s="120" t="str">
        <f>IF(Tableau!$AE29="","",IF(Tableau!DZ29="","",Tableau!$AE29))</f>
        <v/>
      </c>
      <c r="EC29" s="118">
        <f t="shared" si="207"/>
        <v>44</v>
      </c>
      <c r="ED29" s="119">
        <f t="shared" si="102"/>
        <v>2019</v>
      </c>
      <c r="EE29" s="121" t="str">
        <f t="array" ref="EE29">IF(OR(Tableau!EC29="",Tableau!ED29=""),"",IF($AE29=2013,INDEX(Semaines!$M$2:$M$523,MATCH(Tableau!EC29&amp;Tableau!ED29,Semaines!$K$2:$K$523&amp;Semaines!$L$2:$L$523,0)),IF($AE29=2014,INDEX(Semaines!$N$2:$N$523,MATCH(Tableau!EC29&amp;Tableau!ED29,Semaines!$K$2:$K$523&amp;Semaines!$L$2:$L$523,0)),IF($AE29=2015,INDEX(Semaines!$O$2:$O$523,MATCH(Tableau!EC29&amp;Tableau!ED29,Semaines!$K$2:$K$523&amp;Semaines!$L$2:$L$523,0)),IF($AE29=2016,INDEX(Semaines!$P$2:$P$523,MATCH(Tableau!EC29&amp;Tableau!ED29,Semaines!$K$2:$K$523&amp;Semaines!$L$2:$L$523,0)),IF($AE29=2017,INDEX(Semaines!$Q$2:$Q$523,MATCH(Tableau!EC29&amp;Tableau!ED29,Semaines!$K$2:$K$523&amp;Semaines!$L$2:$L$523,0)),IF($AE29=2018,INDEX(Semaines!$R$2:$R$523,MATCH(Tableau!EC29&amp;Tableau!ED29,Semaines!$K$2:$K$523&amp;Semaines!$L$2:$L$523,0)),IF($AE29=2019,INDEX(Semaines!$S$2:$S$523,MATCH(Tableau!EC29&amp;Tableau!ED29,Semaines!$K$2:$K$523&amp;Semaines!$L$2:$L$523,0)),IF($AE29=2020,INDEX(Semaines!$T$2:$T$523,MATCH(Tableau!EC29&amp;Tableau!ED29,Semaines!$K$2:$K$523&amp;Semaines!$L$2:$L$523,0)),IF($AE29=2021,INDEX(Semaines!$U$2:$U$523,MATCH(Tableau!EC29&amp;Tableau!ED29,Semaines!$K$2:$K$523&amp;Semaines!$L$2:$L$523,0)),IF($AE29=2022,INDEX(Semaines!$V$2:$V$523,MATCH(Tableau!EC29&amp;Tableau!ED29,Semaines!$K$2:$K$523&amp;Semaines!$L$2:$L$523,0)))))))))))))</f>
        <v/>
      </c>
      <c r="EF29" s="120" t="str">
        <f>IF(Tableau!$AE29="","",IF(Tableau!ED29="","",Tableau!$AE29))</f>
        <v/>
      </c>
      <c r="EG29" s="118">
        <f t="shared" si="208"/>
        <v>44</v>
      </c>
      <c r="EH29" s="119">
        <f t="shared" si="103"/>
        <v>2019</v>
      </c>
      <c r="EI29" s="121" t="str">
        <f t="array" ref="EI29">IF(OR(Tableau!EG29="",Tableau!EH29=""),"",IF($AE29=2013,INDEX(Semaines!$M$2:$M$523,MATCH(Tableau!EG29&amp;Tableau!EH29,Semaines!$K$2:$K$523&amp;Semaines!$L$2:$L$523,0)),IF($AE29=2014,INDEX(Semaines!$N$2:$N$523,MATCH(Tableau!EG29&amp;Tableau!EH29,Semaines!$K$2:$K$523&amp;Semaines!$L$2:$L$523,0)),IF($AE29=2015,INDEX(Semaines!$O$2:$O$523,MATCH(Tableau!EG29&amp;Tableau!EH29,Semaines!$K$2:$K$523&amp;Semaines!$L$2:$L$523,0)),IF($AE29=2016,INDEX(Semaines!$P$2:$P$523,MATCH(Tableau!EG29&amp;Tableau!EH29,Semaines!$K$2:$K$523&amp;Semaines!$L$2:$L$523,0)),IF($AE29=2017,INDEX(Semaines!$Q$2:$Q$523,MATCH(Tableau!EG29&amp;Tableau!EH29,Semaines!$K$2:$K$523&amp;Semaines!$L$2:$L$523,0)),IF($AE29=2018,INDEX(Semaines!$R$2:$R$523,MATCH(Tableau!EG29&amp;Tableau!EH29,Semaines!$K$2:$K$523&amp;Semaines!$L$2:$L$523,0)),IF($AE29=2019,INDEX(Semaines!$S$2:$S$523,MATCH(Tableau!EG29&amp;Tableau!EH29,Semaines!$K$2:$K$523&amp;Semaines!$L$2:$L$523,0)),IF($AE29=2020,INDEX(Semaines!$T$2:$T$523,MATCH(Tableau!EG29&amp;Tableau!EH29,Semaines!$K$2:$K$523&amp;Semaines!$L$2:$L$523,0)),IF($AE29=2021,INDEX(Semaines!$U$2:$U$523,MATCH(Tableau!EG29&amp;Tableau!EH29,Semaines!$K$2:$K$523&amp;Semaines!$L$2:$L$523,0)),IF($AE29=2022,INDEX(Semaines!$V$2:$V$523,MATCH(Tableau!EG29&amp;Tableau!EH29,Semaines!$K$2:$K$523&amp;Semaines!$L$2:$L$523,0)))))))))))))</f>
        <v/>
      </c>
      <c r="EJ29" s="120" t="str">
        <f>IF(Tableau!$AE29="","",IF(Tableau!EH29="","",Tableau!$AE29))</f>
        <v/>
      </c>
      <c r="EK29" s="130">
        <f>IF(Import!AU19=0,"",Import!AU19)</f>
        <v>43873</v>
      </c>
      <c r="EL29" s="118">
        <f t="shared" si="200"/>
        <v>7</v>
      </c>
      <c r="EM29" s="119">
        <f t="shared" si="201"/>
        <v>2020</v>
      </c>
      <c r="EN29" s="121" t="str">
        <f>IF(Tableau!EL29="","",Tableau!EL29)</f>
        <v/>
      </c>
      <c r="EO29" s="120" t="str">
        <f>IF(Tableau!EM29="","",Tableau!EM29)</f>
        <v/>
      </c>
      <c r="EP29" s="112"/>
      <c r="EQ29" s="107"/>
      <c r="ES29" s="118">
        <f t="shared" si="209"/>
        <v>45</v>
      </c>
      <c r="ET29" s="119">
        <f t="shared" si="104"/>
        <v>2019</v>
      </c>
      <c r="EU29" s="121" t="str">
        <f t="array" ref="EU29">IF(OR(Tableau!ES29="",Tableau!ET29=""),"",IF($AE29=2013,INDEX(Semaines!$M$2:$M$523,MATCH(Tableau!ES29&amp;Tableau!ET29,Semaines!$K$2:$K$523&amp;Semaines!$L$2:$L$523,0)),IF($AE29=2014,INDEX(Semaines!$N$2:$N$523,MATCH(Tableau!ES29&amp;Tableau!ET29,Semaines!$K$2:$K$523&amp;Semaines!$L$2:$L$523,0)),IF($AE29=2015,INDEX(Semaines!$O$2:$O$523,MATCH(Tableau!ES29&amp;Tableau!ET29,Semaines!$K$2:$K$523&amp;Semaines!$L$2:$L$523,0)),IF($AE29=2016,INDEX(Semaines!$P$2:$P$523,MATCH(Tableau!ES29&amp;Tableau!ET29,Semaines!$K$2:$K$523&amp;Semaines!$L$2:$L$523,0)),IF($AE29=2017,INDEX(Semaines!$Q$2:$Q$523,MATCH(Tableau!ES29&amp;Tableau!ET29,Semaines!$K$2:$K$523&amp;Semaines!$L$2:$L$523,0)),IF($AE29=2018,INDEX(Semaines!$R$2:$R$523,MATCH(Tableau!ES29&amp;Tableau!ET29,Semaines!$K$2:$K$523&amp;Semaines!$L$2:$L$523,0)),IF($AE29=2019,INDEX(Semaines!$S$2:$S$523,MATCH(Tableau!ES29&amp;Tableau!ET29,Semaines!$K$2:$K$523&amp;Semaines!$L$2:$L$523,0)),IF($AE29=2020,INDEX(Semaines!$T$2:$T$523,MATCH(Tableau!ES29&amp;Tableau!ET29,Semaines!$K$2:$K$523&amp;Semaines!$L$2:$L$523,0)),IF($AE29=2021,INDEX(Semaines!$U$2:$U$523,MATCH(Tableau!ES29&amp;Tableau!ET29,Semaines!$K$2:$K$523&amp;Semaines!$L$2:$L$523,0)),IF($AE29=2022,INDEX(Semaines!$V$2:$V$523,MATCH(Tableau!ES29&amp;Tableau!ET29,Semaines!$K$2:$K$523&amp;Semaines!$L$2:$L$523,0)))))))))))))</f>
        <v/>
      </c>
      <c r="EV29" s="120" t="str">
        <f>IF(Tableau!$AE29="","",IF(Tableau!ET29="","",Tableau!$AE29))</f>
        <v/>
      </c>
      <c r="EW29" s="118">
        <f t="shared" si="210"/>
        <v>46</v>
      </c>
      <c r="EX29" s="119">
        <f t="shared" si="105"/>
        <v>2019</v>
      </c>
      <c r="EY29" s="121" t="str">
        <f t="array" ref="EY29">IF(OR(Tableau!EW29="",Tableau!EX29=""),"",IF($AE29=2013,INDEX(Semaines!$M$2:$M$523,MATCH(Tableau!EW29&amp;Tableau!EX29,Semaines!$K$2:$K$523&amp;Semaines!$L$2:$L$523,0)),IF($AE29=2014,INDEX(Semaines!$N$2:$N$523,MATCH(Tableau!EW29&amp;Tableau!EX29,Semaines!$K$2:$K$523&amp;Semaines!$L$2:$L$523,0)),IF($AE29=2015,INDEX(Semaines!$O$2:$O$523,MATCH(Tableau!EW29&amp;Tableau!EX29,Semaines!$K$2:$K$523&amp;Semaines!$L$2:$L$523,0)),IF($AE29=2016,INDEX(Semaines!$P$2:$P$523,MATCH(Tableau!EW29&amp;Tableau!EX29,Semaines!$K$2:$K$523&amp;Semaines!$L$2:$L$523,0)),IF($AE29=2017,INDEX(Semaines!$Q$2:$Q$523,MATCH(Tableau!EW29&amp;Tableau!EX29,Semaines!$K$2:$K$523&amp;Semaines!$L$2:$L$523,0)),IF($AE29=2018,INDEX(Semaines!$R$2:$R$523,MATCH(Tableau!EW29&amp;Tableau!EX29,Semaines!$K$2:$K$523&amp;Semaines!$L$2:$L$523,0)),IF($AE29=2019,INDEX(Semaines!$S$2:$S$523,MATCH(Tableau!EW29&amp;Tableau!EX29,Semaines!$K$2:$K$523&amp;Semaines!$L$2:$L$523,0)),IF($AE29=2020,INDEX(Semaines!$T$2:$T$523,MATCH(Tableau!EW29&amp;Tableau!EX29,Semaines!$K$2:$K$523&amp;Semaines!$L$2:$L$523,0)),IF($AE29=2021,INDEX(Semaines!$U$2:$U$523,MATCH(Tableau!EW29&amp;Tableau!EX29,Semaines!$K$2:$K$523&amp;Semaines!$L$2:$L$523,0)),IF($AE29=2022,INDEX(Semaines!$V$2:$V$523,MATCH(Tableau!EW29&amp;Tableau!EX29,Semaines!$K$2:$K$523&amp;Semaines!$L$2:$L$523,0)))))))))))))</f>
        <v/>
      </c>
      <c r="EZ29" s="120" t="str">
        <f>IF(Tableau!$AE29="","",IF(Tableau!EX29="","",Tableau!$AE29))</f>
        <v/>
      </c>
      <c r="FB29" s="118">
        <f t="shared" si="211"/>
        <v>46</v>
      </c>
      <c r="FC29" s="119">
        <f t="shared" si="106"/>
        <v>2019</v>
      </c>
      <c r="FD29" s="121" t="str">
        <f t="array" ref="FD29">IF(OR(Tableau!FB29="",Tableau!FC29=""),"",IF($AE29=2013,INDEX(Semaines!$M$2:$M$523,MATCH(Tableau!FB29&amp;Tableau!FC29,Semaines!$K$2:$K$523&amp;Semaines!$L$2:$L$523,0)),IF($AE29=2014,INDEX(Semaines!$N$2:$N$523,MATCH(Tableau!FB29&amp;Tableau!FC29,Semaines!$K$2:$K$523&amp;Semaines!$L$2:$L$523,0)),IF($AE29=2015,INDEX(Semaines!$O$2:$O$523,MATCH(Tableau!FB29&amp;Tableau!FC29,Semaines!$K$2:$K$523&amp;Semaines!$L$2:$L$523,0)),IF($AE29=2016,INDEX(Semaines!$P$2:$P$523,MATCH(Tableau!FB29&amp;Tableau!FC29,Semaines!$K$2:$K$523&amp;Semaines!$L$2:$L$523,0)),IF($AE29=2017,INDEX(Semaines!$Q$2:$Q$523,MATCH(Tableau!FB29&amp;Tableau!FC29,Semaines!$K$2:$K$523&amp;Semaines!$L$2:$L$523,0)),IF($AE29=2018,INDEX(Semaines!$R$2:$R$523,MATCH(Tableau!FB29&amp;Tableau!FC29,Semaines!$K$2:$K$523&amp;Semaines!$L$2:$L$523,0)),IF($AE29=2019,INDEX(Semaines!$S$2:$S$523,MATCH(Tableau!FB29&amp;Tableau!FC29,Semaines!$K$2:$K$523&amp;Semaines!$L$2:$L$523,0)),IF($AE29=2020,INDEX(Semaines!$T$2:$T$523,MATCH(Tableau!FB29&amp;Tableau!FC29,Semaines!$K$2:$K$523&amp;Semaines!$L$2:$L$523,0)),IF($AE29=2021,INDEX(Semaines!$U$2:$U$523,MATCH(Tableau!FB29&amp;Tableau!FC29,Semaines!$K$2:$K$523&amp;Semaines!$L$2:$L$523,0)),IF($AE29=2022,INDEX(Semaines!$V$2:$V$523,MATCH(Tableau!FB29&amp;Tableau!FC29,Semaines!$K$2:$K$523&amp;Semaines!$L$2:$L$523,0)))))))))))))</f>
        <v/>
      </c>
      <c r="FE29" s="120" t="str">
        <f>IF(Tableau!$AE29="","",IF(Tableau!FC29="","",Tableau!$AE29))</f>
        <v/>
      </c>
      <c r="FF29" s="112"/>
      <c r="FG29" s="107"/>
      <c r="FH29" s="118">
        <f t="shared" si="212"/>
        <v>47</v>
      </c>
      <c r="FI29" s="119">
        <f t="shared" si="107"/>
        <v>2019</v>
      </c>
      <c r="FJ29" s="121" t="str">
        <f t="array" ref="FJ29">IF(OR(Tableau!FH29="",Tableau!FI29=""),"",IF($AE29=2013,INDEX(Semaines!$M$2:$M$523,MATCH(Tableau!FH29&amp;Tableau!FI29,Semaines!$K$2:$K$523&amp;Semaines!$L$2:$L$523,0)),IF($AE29=2014,INDEX(Semaines!$N$2:$N$523,MATCH(Tableau!FH29&amp;Tableau!FI29,Semaines!$K$2:$K$523&amp;Semaines!$L$2:$L$523,0)),IF($AE29=2015,INDEX(Semaines!$O$2:$O$523,MATCH(Tableau!FH29&amp;Tableau!FI29,Semaines!$K$2:$K$523&amp;Semaines!$L$2:$L$523,0)),IF($AE29=2016,INDEX(Semaines!$P$2:$P$523,MATCH(Tableau!FH29&amp;Tableau!FI29,Semaines!$K$2:$K$523&amp;Semaines!$L$2:$L$523,0)),IF($AE29=2017,INDEX(Semaines!$Q$2:$Q$523,MATCH(Tableau!FH29&amp;Tableau!FI29,Semaines!$K$2:$K$523&amp;Semaines!$L$2:$L$523,0)),IF($AE29=2018,INDEX(Semaines!$R$2:$R$523,MATCH(Tableau!FH29&amp;Tableau!FI29,Semaines!$K$2:$K$523&amp;Semaines!$L$2:$L$523,0)),IF($AE29=2019,INDEX(Semaines!$S$2:$S$523,MATCH(Tableau!FH29&amp;Tableau!FI29,Semaines!$K$2:$K$523&amp;Semaines!$L$2:$L$523,0)),IF($AE29=2020,INDEX(Semaines!$T$2:$T$523,MATCH(Tableau!FH29&amp;Tableau!FI29,Semaines!$K$2:$K$523&amp;Semaines!$L$2:$L$523,0)),IF($AE29=2021,INDEX(Semaines!$U$2:$U$523,MATCH(Tableau!FH29&amp;Tableau!FI29,Semaines!$K$2:$K$523&amp;Semaines!$L$2:$L$523,0)),IF($AE29=2022,INDEX(Semaines!$V$2:$V$523,MATCH(Tableau!FH29&amp;Tableau!FI29,Semaines!$K$2:$K$523&amp;Semaines!$L$2:$L$523,0)))))))))))))</f>
        <v/>
      </c>
      <c r="FK29" s="120" t="str">
        <f>IF(Tableau!$AE29="","",IF(Tableau!FI29="","",Tableau!$AE29))</f>
        <v/>
      </c>
      <c r="FM29" s="118">
        <f t="shared" si="213"/>
        <v>47</v>
      </c>
      <c r="FN29" s="119">
        <f t="shared" si="108"/>
        <v>2019</v>
      </c>
      <c r="FO29" s="121" t="str">
        <f t="array" ref="FO29">IF(OR(Tableau!FM29="",Tableau!FN29=""),"",IF($AE29=2013,INDEX(Semaines!$M$2:$M$523,MATCH(Tableau!FM29&amp;Tableau!FN29,Semaines!$K$2:$K$523&amp;Semaines!$L$2:$L$523,0)),IF($AE29=2014,INDEX(Semaines!$N$2:$N$523,MATCH(Tableau!FM29&amp;Tableau!FN29,Semaines!$K$2:$K$523&amp;Semaines!$L$2:$L$523,0)),IF($AE29=2015,INDEX(Semaines!$O$2:$O$523,MATCH(Tableau!FM29&amp;Tableau!FN29,Semaines!$K$2:$K$523&amp;Semaines!$L$2:$L$523,0)),IF($AE29=2016,INDEX(Semaines!$P$2:$P$523,MATCH(Tableau!FM29&amp;Tableau!FN29,Semaines!$K$2:$K$523&amp;Semaines!$L$2:$L$523,0)),IF($AE29=2017,INDEX(Semaines!$Q$2:$Q$523,MATCH(Tableau!FM29&amp;Tableau!FN29,Semaines!$K$2:$K$523&amp;Semaines!$L$2:$L$523,0)),IF($AE29=2018,INDEX(Semaines!$R$2:$R$523,MATCH(Tableau!FM29&amp;Tableau!FN29,Semaines!$K$2:$K$523&amp;Semaines!$L$2:$L$523,0)),IF($AE29=2019,INDEX(Semaines!$S$2:$S$523,MATCH(Tableau!FM29&amp;Tableau!FN29,Semaines!$K$2:$K$523&amp;Semaines!$L$2:$L$523,0)),IF($AE29=2020,INDEX(Semaines!$T$2:$T$523,MATCH(Tableau!FM29&amp;Tableau!FN29,Semaines!$K$2:$K$523&amp;Semaines!$L$2:$L$523,0)),IF($AE29=2021,INDEX(Semaines!$U$2:$U$523,MATCH(Tableau!FM29&amp;Tableau!FN29,Semaines!$K$2:$K$523&amp;Semaines!$L$2:$L$523,0)),IF($AE29=2022,INDEX(Semaines!$V$2:$V$523,MATCH(Tableau!FM29&amp;Tableau!FN29,Semaines!$K$2:$K$523&amp;Semaines!$L$2:$L$523,0)))))))))))))</f>
        <v/>
      </c>
      <c r="FP29" s="120" t="str">
        <f>IF(Tableau!$AE29="","",IF(Tableau!FN29="","",Tableau!$AE29))</f>
        <v/>
      </c>
      <c r="FQ29" s="118">
        <f t="shared" si="214"/>
        <v>48</v>
      </c>
      <c r="FR29" s="119">
        <f t="shared" si="109"/>
        <v>2019</v>
      </c>
      <c r="FS29" s="121" t="str">
        <f t="array" ref="FS29">IF(OR(Tableau!FQ29="",Tableau!FR29=""),"",IF($AE29=2013,INDEX(Semaines!$M$2:$M$523,MATCH(Tableau!FQ29&amp;Tableau!FR29,Semaines!$K$2:$K$523&amp;Semaines!$L$2:$L$523,0)),IF($AE29=2014,INDEX(Semaines!$N$2:$N$523,MATCH(Tableau!FQ29&amp;Tableau!FR29,Semaines!$K$2:$K$523&amp;Semaines!$L$2:$L$523,0)),IF($AE29=2015,INDEX(Semaines!$O$2:$O$523,MATCH(Tableau!FQ29&amp;Tableau!FR29,Semaines!$K$2:$K$523&amp;Semaines!$L$2:$L$523,0)),IF($AE29=2016,INDEX(Semaines!$P$2:$P$523,MATCH(Tableau!FQ29&amp;Tableau!FR29,Semaines!$K$2:$K$523&amp;Semaines!$L$2:$L$523,0)),IF($AE29=2017,INDEX(Semaines!$Q$2:$Q$523,MATCH(Tableau!FQ29&amp;Tableau!FR29,Semaines!$K$2:$K$523&amp;Semaines!$L$2:$L$523,0)),IF($AE29=2018,INDEX(Semaines!$R$2:$R$523,MATCH(Tableau!FQ29&amp;Tableau!FR29,Semaines!$K$2:$K$523&amp;Semaines!$L$2:$L$523,0)),IF($AE29=2019,INDEX(Semaines!$S$2:$S$523,MATCH(Tableau!FQ29&amp;Tableau!FR29,Semaines!$K$2:$K$523&amp;Semaines!$L$2:$L$523,0)),IF($AE29=2020,INDEX(Semaines!$T$2:$T$523,MATCH(Tableau!FQ29&amp;Tableau!FR29,Semaines!$K$2:$K$523&amp;Semaines!$L$2:$L$523,0)),IF($AE29=2021,INDEX(Semaines!$U$2:$U$523,MATCH(Tableau!FQ29&amp;Tableau!FR29,Semaines!$K$2:$K$523&amp;Semaines!$L$2:$L$523,0)),IF($AE29=2022,INDEX(Semaines!$V$2:$V$523,MATCH(Tableau!FQ29&amp;Tableau!FR29,Semaines!$K$2:$K$523&amp;Semaines!$L$2:$L$523,0)))))))))))))</f>
        <v/>
      </c>
      <c r="FT29" s="120" t="str">
        <f>IF(Tableau!$AE29="","",IF(Tableau!FR29="","",Tableau!$AE29))</f>
        <v/>
      </c>
      <c r="FU29" s="121" t="str">
        <f t="array" ref="FU29">IF(OR(Tableau!FS29="",Tableau!FT29=""),"",IF($AE29=2013,INDEX(Semaines!$M$2:$M$523,MATCH(Tableau!FS29&amp;Tableau!FT29,Semaines!$K$2:$K$523&amp;Semaines!$L$2:$L$523,0)),IF($AE29=2014,INDEX(Semaines!$N$2:$N$523,MATCH(Tableau!FS29&amp;Tableau!FT29,Semaines!$K$2:$K$523&amp;Semaines!$L$2:$L$523,0)),IF($AE29=2015,INDEX(Semaines!$O$2:$O$523,MATCH(Tableau!FS29&amp;Tableau!FT29,Semaines!$K$2:$K$523&amp;Semaines!$L$2:$L$523,0)),IF($AE29=2016,INDEX(Semaines!$P$2:$P$523,MATCH(Tableau!FS29&amp;Tableau!FT29,Semaines!$K$2:$K$523&amp;Semaines!$L$2:$L$523,0)),IF($AE29=2017,INDEX(Semaines!$Q$2:$Q$523,MATCH(Tableau!FS29&amp;Tableau!FT29,Semaines!$K$2:$K$523&amp;Semaines!$L$2:$L$523,0)),IF($AE29=2018,INDEX(Semaines!$R$2:$R$523,MATCH(Tableau!FS29&amp;Tableau!FT29,Semaines!$K$2:$K$523&amp;Semaines!$L$2:$L$523,0)),IF($AE29=2019,INDEX(Semaines!$S$2:$S$523,MATCH(Tableau!FS29&amp;Tableau!FT29,Semaines!$K$2:$K$523&amp;Semaines!$L$2:$L$523,0)),IF($AE29=2020,INDEX(Semaines!$T$2:$T$523,MATCH(Tableau!FS29&amp;Tableau!FT29,Semaines!$K$2:$K$523&amp;Semaines!$L$2:$L$523,0)),IF($AE29=2021,INDEX(Semaines!$U$2:$U$523,MATCH(Tableau!FS29&amp;Tableau!FT29,Semaines!$K$2:$K$523&amp;Semaines!$L$2:$L$523,0)),IF($AE29=2022,INDEX(Semaines!$V$2:$V$523,MATCH(Tableau!FS29&amp;Tableau!FT29,Semaines!$K$2:$K$523&amp;Semaines!$L$2:$L$523,0)))))))))))))</f>
        <v/>
      </c>
      <c r="FV29" s="120" t="str">
        <f>IF(Tableau!$AE29="","",IF(Tableau!FT29="","",Tableau!$AE29))</f>
        <v/>
      </c>
      <c r="FW29" s="118">
        <f t="shared" si="215"/>
        <v>50</v>
      </c>
      <c r="FX29" s="119">
        <f t="shared" si="110"/>
        <v>2019</v>
      </c>
      <c r="FY29" s="121" t="str">
        <f t="array" ref="FY29">IF(OR(Tableau!FW29="",Tableau!FX29=""),"",IF($AE29=2013,INDEX(Semaines!$M$2:$M$523,MATCH(Tableau!FW29&amp;Tableau!FX29,Semaines!$K$2:$K$523&amp;Semaines!$L$2:$L$523,0)),IF($AE29=2014,INDEX(Semaines!$N$2:$N$523,MATCH(Tableau!FW29&amp;Tableau!FX29,Semaines!$K$2:$K$523&amp;Semaines!$L$2:$L$523,0)),IF($AE29=2015,INDEX(Semaines!$O$2:$O$523,MATCH(Tableau!FW29&amp;Tableau!FX29,Semaines!$K$2:$K$523&amp;Semaines!$L$2:$L$523,0)),IF($AE29=2016,INDEX(Semaines!$P$2:$P$523,MATCH(Tableau!FW29&amp;Tableau!FX29,Semaines!$K$2:$K$523&amp;Semaines!$L$2:$L$523,0)),IF($AE29=2017,INDEX(Semaines!$Q$2:$Q$523,MATCH(Tableau!FW29&amp;Tableau!FX29,Semaines!$K$2:$K$523&amp;Semaines!$L$2:$L$523,0)),IF($AE29=2018,INDEX(Semaines!$R$2:$R$523,MATCH(Tableau!FW29&amp;Tableau!FX29,Semaines!$K$2:$K$523&amp;Semaines!$L$2:$L$523,0)),IF($AE29=2019,INDEX(Semaines!$S$2:$S$523,MATCH(Tableau!FW29&amp;Tableau!FX29,Semaines!$K$2:$K$523&amp;Semaines!$L$2:$L$523,0)),IF($AE29=2020,INDEX(Semaines!$T$2:$T$523,MATCH(Tableau!FW29&amp;Tableau!FX29,Semaines!$K$2:$K$523&amp;Semaines!$L$2:$L$523,0)),IF($AE29=2021,INDEX(Semaines!$U$2:$U$523,MATCH(Tableau!FW29&amp;Tableau!FX29,Semaines!$K$2:$K$523&amp;Semaines!$L$2:$L$523,0)),IF($AE29=2022,INDEX(Semaines!$V$2:$V$523,MATCH(Tableau!FW29&amp;Tableau!FX29,Semaines!$K$2:$K$523&amp;Semaines!$L$2:$L$523,0)))))))))))))</f>
        <v/>
      </c>
      <c r="FZ29" s="120" t="str">
        <f>IF(Tableau!$AE29="","",IF(Tableau!FX29="","",Tableau!$AE29))</f>
        <v/>
      </c>
      <c r="GA29" s="118">
        <f t="shared" si="216"/>
        <v>51</v>
      </c>
      <c r="GB29" s="119">
        <f t="shared" si="111"/>
        <v>2019</v>
      </c>
      <c r="GC29" s="121" t="str">
        <f t="array" ref="GC29">IF(OR(Tableau!GA29="",Tableau!GB29=""),"",IF($AE29=2013,INDEX(Semaines!$M$2:$M$523,MATCH(Tableau!GA29&amp;Tableau!GB29,Semaines!$K$2:$K$523&amp;Semaines!$L$2:$L$523,0)),IF($AE29=2014,INDEX(Semaines!$N$2:$N$523,MATCH(Tableau!GA29&amp;Tableau!GB29,Semaines!$K$2:$K$523&amp;Semaines!$L$2:$L$523,0)),IF($AE29=2015,INDEX(Semaines!$O$2:$O$523,MATCH(Tableau!GA29&amp;Tableau!GB29,Semaines!$K$2:$K$523&amp;Semaines!$L$2:$L$523,0)),IF($AE29=2016,INDEX(Semaines!$P$2:$P$523,MATCH(Tableau!GA29&amp;Tableau!GB29,Semaines!$K$2:$K$523&amp;Semaines!$L$2:$L$523,0)),IF($AE29=2017,INDEX(Semaines!$Q$2:$Q$523,MATCH(Tableau!GA29&amp;Tableau!GB29,Semaines!$K$2:$K$523&amp;Semaines!$L$2:$L$523,0)),IF($AE29=2018,INDEX(Semaines!$R$2:$R$523,MATCH(Tableau!GA29&amp;Tableau!GB29,Semaines!$K$2:$K$523&amp;Semaines!$L$2:$L$523,0)),IF($AE29=2019,INDEX(Semaines!$S$2:$S$523,MATCH(Tableau!GA29&amp;Tableau!GB29,Semaines!$K$2:$K$523&amp;Semaines!$L$2:$L$523,0)),IF($AE29=2020,INDEX(Semaines!$T$2:$T$523,MATCH(Tableau!GA29&amp;Tableau!GB29,Semaines!$K$2:$K$523&amp;Semaines!$L$2:$L$523,0)),IF($AE29=2021,INDEX(Semaines!$U$2:$U$523,MATCH(Tableau!GA29&amp;Tableau!GB29,Semaines!$K$2:$K$523&amp;Semaines!$L$2:$L$523,0)),IF($AE29=2022,INDEX(Semaines!$V$2:$V$523,MATCH(Tableau!GA29&amp;Tableau!GB29,Semaines!$K$2:$K$523&amp;Semaines!$L$2:$L$523,0)))))))))))))</f>
        <v/>
      </c>
      <c r="GD29" s="120" t="str">
        <f>IF(Tableau!$AE29="","",IF(Tableau!GB29="","",Tableau!$AE29))</f>
        <v/>
      </c>
      <c r="GE29" s="118">
        <f t="shared" si="217"/>
        <v>51</v>
      </c>
      <c r="GF29" s="119">
        <f t="shared" si="112"/>
        <v>2019</v>
      </c>
      <c r="GG29" s="121" t="str">
        <f t="array" ref="GG29">IF(OR(Tableau!GE29="",Tableau!GF29=""),"",IF($AE29=2013,INDEX(Semaines!$M$2:$M$523,MATCH(Tableau!GE29&amp;Tableau!GF29,Semaines!$K$2:$K$523&amp;Semaines!$L$2:$L$523,0)),IF($AE29=2014,INDEX(Semaines!$N$2:$N$523,MATCH(Tableau!GE29&amp;Tableau!GF29,Semaines!$K$2:$K$523&amp;Semaines!$L$2:$L$523,0)),IF($AE29=2015,INDEX(Semaines!$O$2:$O$523,MATCH(Tableau!GE29&amp;Tableau!GF29,Semaines!$K$2:$K$523&amp;Semaines!$L$2:$L$523,0)),IF($AE29=2016,INDEX(Semaines!$P$2:$P$523,MATCH(Tableau!GE29&amp;Tableau!GF29,Semaines!$K$2:$K$523&amp;Semaines!$L$2:$L$523,0)),IF($AE29=2017,INDEX(Semaines!$Q$2:$Q$523,MATCH(Tableau!GE29&amp;Tableau!GF29,Semaines!$K$2:$K$523&amp;Semaines!$L$2:$L$523,0)),IF($AE29=2018,INDEX(Semaines!$R$2:$R$523,MATCH(Tableau!GE29&amp;Tableau!GF29,Semaines!$K$2:$K$523&amp;Semaines!$L$2:$L$523,0)),IF($AE29=2019,INDEX(Semaines!$S$2:$S$523,MATCH(Tableau!GE29&amp;Tableau!GF29,Semaines!$K$2:$K$523&amp;Semaines!$L$2:$L$523,0)),IF($AE29=2020,INDEX(Semaines!$T$2:$T$523,MATCH(Tableau!GE29&amp;Tableau!GF29,Semaines!$K$2:$K$523&amp;Semaines!$L$2:$L$523,0)),IF($AE29=2021,INDEX(Semaines!$U$2:$U$523,MATCH(Tableau!GE29&amp;Tableau!GF29,Semaines!$K$2:$K$523&amp;Semaines!$L$2:$L$523,0)),IF($AE29=2022,INDEX(Semaines!$V$2:$V$523,MATCH(Tableau!GE29&amp;Tableau!GF29,Semaines!$K$2:$K$523&amp;Semaines!$L$2:$L$523,0)))))))))))))</f>
        <v/>
      </c>
      <c r="GH29" s="120" t="str">
        <f>IF(Tableau!$AE29="","",IF(Tableau!GF29="","",Tableau!$AE29))</f>
        <v/>
      </c>
      <c r="GJ29" s="118">
        <f t="shared" si="218"/>
        <v>52</v>
      </c>
      <c r="GK29" s="119">
        <f t="shared" si="113"/>
        <v>2019</v>
      </c>
      <c r="GL29" s="121" t="str">
        <f t="array" ref="GL29">IF(OR(Tableau!GJ29="",Tableau!GK29=""),"",IF($AE29=2013,INDEX(Semaines!$M$2:$M$523,MATCH(Tableau!GJ29&amp;Tableau!GK29,Semaines!$K$2:$K$523&amp;Semaines!$L$2:$L$523,0)),IF($AE29=2014,INDEX(Semaines!$N$2:$N$523,MATCH(Tableau!GJ29&amp;Tableau!GK29,Semaines!$K$2:$K$523&amp;Semaines!$L$2:$L$523,0)),IF($AE29=2015,INDEX(Semaines!$O$2:$O$523,MATCH(Tableau!GJ29&amp;Tableau!GK29,Semaines!$K$2:$K$523&amp;Semaines!$L$2:$L$523,0)),IF($AE29=2016,INDEX(Semaines!$P$2:$P$523,MATCH(Tableau!GJ29&amp;Tableau!GK29,Semaines!$K$2:$K$523&amp;Semaines!$L$2:$L$523,0)),IF($AE29=2017,INDEX(Semaines!$Q$2:$Q$523,MATCH(Tableau!GJ29&amp;Tableau!GK29,Semaines!$K$2:$K$523&amp;Semaines!$L$2:$L$523,0)),IF($AE29=2018,INDEX(Semaines!$R$2:$R$523,MATCH(Tableau!GJ29&amp;Tableau!GK29,Semaines!$K$2:$K$523&amp;Semaines!$L$2:$L$523,0)),IF($AE29=2019,INDEX(Semaines!$S$2:$S$523,MATCH(Tableau!GJ29&amp;Tableau!GK29,Semaines!$K$2:$K$523&amp;Semaines!$L$2:$L$523,0)),IF($AE29=2020,INDEX(Semaines!$T$2:$T$523,MATCH(Tableau!GJ29&amp;Tableau!GK29,Semaines!$K$2:$K$523&amp;Semaines!$L$2:$L$523,0)),IF($AE29=2021,INDEX(Semaines!$U$2:$U$523,MATCH(Tableau!GJ29&amp;Tableau!GK29,Semaines!$K$2:$K$523&amp;Semaines!$L$2:$L$523,0)),IF($AE29=2022,INDEX(Semaines!$V$2:$V$523,MATCH(Tableau!GJ29&amp;Tableau!GK29,Semaines!$K$2:$K$523&amp;Semaines!$L$2:$L$523,0)))))))))))))</f>
        <v/>
      </c>
      <c r="GM29" s="120" t="str">
        <f>IF(Tableau!$AE29="","",IF(Tableau!GK29="","",Tableau!$AE29))</f>
        <v/>
      </c>
      <c r="GN29" s="118">
        <f t="shared" si="219"/>
        <v>53</v>
      </c>
      <c r="GO29" s="119">
        <f t="shared" si="114"/>
        <v>2019</v>
      </c>
      <c r="GP29" s="121" t="str">
        <f t="array" ref="GP29">IF(OR(Tableau!GN29="",Tableau!GO29=""),"",IF($AE29=2013,INDEX(Semaines!$M$2:$M$523,MATCH(Tableau!GN29&amp;Tableau!GO29,Semaines!$K$2:$K$523&amp;Semaines!$L$2:$L$523,0)),IF($AE29=2014,INDEX(Semaines!$N$2:$N$523,MATCH(Tableau!GN29&amp;Tableau!GO29,Semaines!$K$2:$K$523&amp;Semaines!$L$2:$L$523,0)),IF($AE29=2015,INDEX(Semaines!$O$2:$O$523,MATCH(Tableau!GN29&amp;Tableau!GO29,Semaines!$K$2:$K$523&amp;Semaines!$L$2:$L$523,0)),IF($AE29=2016,INDEX(Semaines!$P$2:$P$523,MATCH(Tableau!GN29&amp;Tableau!GO29,Semaines!$K$2:$K$523&amp;Semaines!$L$2:$L$523,0)),IF($AE29=2017,INDEX(Semaines!$Q$2:$Q$523,MATCH(Tableau!GN29&amp;Tableau!GO29,Semaines!$K$2:$K$523&amp;Semaines!$L$2:$L$523,0)),IF($AE29=2018,INDEX(Semaines!$R$2:$R$523,MATCH(Tableau!GN29&amp;Tableau!GO29,Semaines!$K$2:$K$523&amp;Semaines!$L$2:$L$523,0)),IF($AE29=2019,INDEX(Semaines!$S$2:$S$523,MATCH(Tableau!GN29&amp;Tableau!GO29,Semaines!$K$2:$K$523&amp;Semaines!$L$2:$L$523,0)),IF($AE29=2020,INDEX(Semaines!$T$2:$T$523,MATCH(Tableau!GN29&amp;Tableau!GO29,Semaines!$K$2:$K$523&amp;Semaines!$L$2:$L$523,0)),IF($AE29=2021,INDEX(Semaines!$U$2:$U$523,MATCH(Tableau!GN29&amp;Tableau!GO29,Semaines!$K$2:$K$523&amp;Semaines!$L$2:$L$523,0)),IF($AE29=2022,INDEX(Semaines!$V$2:$V$523,MATCH(Tableau!GN29&amp;Tableau!GO29,Semaines!$K$2:$K$523&amp;Semaines!$L$2:$L$523,0)))))))))))))</f>
        <v/>
      </c>
      <c r="GQ29" s="120" t="str">
        <f>IF(Tableau!$AE29="","",IF(Tableau!GO29="","",Tableau!$AE29))</f>
        <v/>
      </c>
      <c r="GR29" s="112"/>
      <c r="GS29" s="114"/>
      <c r="GT29" s="114"/>
      <c r="GU29" s="107"/>
      <c r="GV29" s="114"/>
      <c r="GW29" s="107"/>
      <c r="GX29" s="118">
        <f t="shared" si="220"/>
        <v>54</v>
      </c>
      <c r="GY29" s="119">
        <f t="shared" si="115"/>
        <v>2019</v>
      </c>
      <c r="GZ29" s="121" t="str">
        <f t="array" ref="GZ29">IF(OR(Tableau!GX29="",Tableau!GY29=""),"",IF($AE29=2013,INDEX(Semaines!$M$2:$M$523,MATCH(Tableau!GX29&amp;Tableau!GY29,Semaines!$K$2:$K$523&amp;Semaines!$L$2:$L$523,0)),IF($AE29=2014,INDEX(Semaines!$N$2:$N$523,MATCH(Tableau!GX29&amp;Tableau!GY29,Semaines!$K$2:$K$523&amp;Semaines!$L$2:$L$523,0)),IF($AE29=2015,INDEX(Semaines!$O$2:$O$523,MATCH(Tableau!GX29&amp;Tableau!GY29,Semaines!$K$2:$K$523&amp;Semaines!$L$2:$L$523,0)),IF($AE29=2016,INDEX(Semaines!$P$2:$P$523,MATCH(Tableau!GX29&amp;Tableau!GY29,Semaines!$K$2:$K$523&amp;Semaines!$L$2:$L$523,0)),IF($AE29=2017,INDEX(Semaines!$Q$2:$Q$523,MATCH(Tableau!GX29&amp;Tableau!GY29,Semaines!$K$2:$K$523&amp;Semaines!$L$2:$L$523,0)),IF($AE29=2018,INDEX(Semaines!$R$2:$R$523,MATCH(Tableau!GX29&amp;Tableau!GY29,Semaines!$K$2:$K$523&amp;Semaines!$L$2:$L$523,0)),IF($AE29=2019,INDEX(Semaines!$S$2:$S$523,MATCH(Tableau!GX29&amp;Tableau!GY29,Semaines!$K$2:$K$523&amp;Semaines!$L$2:$L$523,0)),IF($AE29=2020,INDEX(Semaines!$T$2:$T$523,MATCH(Tableau!GX29&amp;Tableau!GY29,Semaines!$K$2:$K$523&amp;Semaines!$L$2:$L$523,0)),IF($AE29=2021,INDEX(Semaines!$U$2:$U$523,MATCH(Tableau!GX29&amp;Tableau!GY29,Semaines!$K$2:$K$523&amp;Semaines!$L$2:$L$523,0)),IF($AE29=2022,INDEX(Semaines!$V$2:$V$523,MATCH(Tableau!GX29&amp;Tableau!GY29,Semaines!$K$2:$K$523&amp;Semaines!$L$2:$L$523,0)))))))))))))</f>
        <v/>
      </c>
      <c r="HA29" s="120" t="str">
        <f>IF(Tableau!$AE29="","",IF(Tableau!GY29="","",Tableau!$AE29))</f>
        <v/>
      </c>
      <c r="HC29" s="100"/>
      <c r="HD29" s="101"/>
      <c r="HE29" s="111"/>
      <c r="HF29" s="107"/>
      <c r="HH29" s="118">
        <f t="shared" si="221"/>
        <v>55</v>
      </c>
      <c r="HI29" s="119">
        <f t="shared" si="116"/>
        <v>2019</v>
      </c>
      <c r="HJ29" s="121" t="str">
        <f t="array" ref="HJ29">IF(OR(Tableau!HH29="",Tableau!HI29=""),"",IF($AE29=2013,INDEX(Semaines!$M$2:$M$523,MATCH(Tableau!HH29&amp;Tableau!HI29,Semaines!$K$2:$K$523&amp;Semaines!$L$2:$L$523,0)),IF($AE29=2014,INDEX(Semaines!$N$2:$N$523,MATCH(Tableau!HH29&amp;Tableau!HI29,Semaines!$K$2:$K$523&amp;Semaines!$L$2:$L$523,0)),IF($AE29=2015,INDEX(Semaines!$O$2:$O$523,MATCH(Tableau!HH29&amp;Tableau!HI29,Semaines!$K$2:$K$523&amp;Semaines!$L$2:$L$523,0)),IF($AE29=2016,INDEX(Semaines!$P$2:$P$523,MATCH(Tableau!HH29&amp;Tableau!HI29,Semaines!$K$2:$K$523&amp;Semaines!$L$2:$L$523,0)),IF($AE29=2017,INDEX(Semaines!$Q$2:$Q$523,MATCH(Tableau!HH29&amp;Tableau!HI29,Semaines!$K$2:$K$523&amp;Semaines!$L$2:$L$523,0)),IF($AE29=2018,INDEX(Semaines!$R$2:$R$523,MATCH(Tableau!HH29&amp;Tableau!HI29,Semaines!$K$2:$K$523&amp;Semaines!$L$2:$L$523,0)),IF($AE29=2019,INDEX(Semaines!$S$2:$S$523,MATCH(Tableau!HH29&amp;Tableau!HI29,Semaines!$K$2:$K$523&amp;Semaines!$L$2:$L$523,0)),IF($AE29=2020,INDEX(Semaines!$T$2:$T$523,MATCH(Tableau!HH29&amp;Tableau!HI29,Semaines!$K$2:$K$523&amp;Semaines!$L$2:$L$523,0)),IF($AE29=2021,INDEX(Semaines!$U$2:$U$523,MATCH(Tableau!HH29&amp;Tableau!HI29,Semaines!$K$2:$K$523&amp;Semaines!$L$2:$L$523,0)),IF($AE29=2022,INDEX(Semaines!$V$2:$V$523,MATCH(Tableau!HH29&amp;Tableau!HI29,Semaines!$K$2:$K$523&amp;Semaines!$L$2:$L$523,0)))))))))))))</f>
        <v/>
      </c>
      <c r="HK29" s="120" t="str">
        <f>IF(Tableau!$AE29="","",IF(Tableau!HI29="","",Tableau!$AE29))</f>
        <v/>
      </c>
      <c r="HL29" s="121" t="str">
        <f t="array" ref="HL29">IF(OR(Tableau!HJ29="",Tableau!HK29=""),"",IF($AE29=2013,INDEX(Semaines!$M$2:$M$523,MATCH(Tableau!HJ29&amp;Tableau!HK29,Semaines!$K$2:$K$523&amp;Semaines!$L$2:$L$523,0)),IF($AE29=2014,INDEX(Semaines!$N$2:$N$523,MATCH(Tableau!HJ29&amp;Tableau!HK29,Semaines!$K$2:$K$523&amp;Semaines!$L$2:$L$523,0)),IF($AE29=2015,INDEX(Semaines!$O$2:$O$523,MATCH(Tableau!HJ29&amp;Tableau!HK29,Semaines!$K$2:$K$523&amp;Semaines!$L$2:$L$523,0)),IF($AE29=2016,INDEX(Semaines!$P$2:$P$523,MATCH(Tableau!HJ29&amp;Tableau!HK29,Semaines!$K$2:$K$523&amp;Semaines!$L$2:$L$523,0)),IF($AE29=2017,INDEX(Semaines!$Q$2:$Q$523,MATCH(Tableau!HJ29&amp;Tableau!HK29,Semaines!$K$2:$K$523&amp;Semaines!$L$2:$L$523,0)),IF($AE29=2018,INDEX(Semaines!$R$2:$R$523,MATCH(Tableau!HJ29&amp;Tableau!HK29,Semaines!$K$2:$K$523&amp;Semaines!$L$2:$L$523,0)),IF($AE29=2019,INDEX(Semaines!$S$2:$S$523,MATCH(Tableau!HJ29&amp;Tableau!HK29,Semaines!$K$2:$K$523&amp;Semaines!$L$2:$L$523,0)),IF($AE29=2020,INDEX(Semaines!$T$2:$T$523,MATCH(Tableau!HJ29&amp;Tableau!HK29,Semaines!$K$2:$K$523&amp;Semaines!$L$2:$L$523,0)),IF($AE29=2021,INDEX(Semaines!$U$2:$U$523,MATCH(Tableau!HJ29&amp;Tableau!HK29,Semaines!$K$2:$K$523&amp;Semaines!$L$2:$L$523,0)),IF($AE29=2022,INDEX(Semaines!$V$2:$V$523,MATCH(Tableau!HJ29&amp;Tableau!HK29,Semaines!$K$2:$K$523&amp;Semaines!$L$2:$L$523,0)))))))))))))</f>
        <v/>
      </c>
      <c r="HM29" s="120" t="str">
        <f>IF(Tableau!$AE29="","",IF(Tableau!HK29="","",Tableau!$AE29))</f>
        <v/>
      </c>
      <c r="HN29" s="118">
        <f t="shared" si="222"/>
        <v>56</v>
      </c>
      <c r="HO29" s="119">
        <f t="shared" si="117"/>
        <v>2019</v>
      </c>
      <c r="HP29" s="121" t="str">
        <f t="array" ref="HP29">IF(OR(Tableau!HN29="",Tableau!HO29=""),"",IF($AE29=2013,INDEX(Semaines!$M$2:$M$523,MATCH(Tableau!HN29&amp;Tableau!HO29,Semaines!$K$2:$K$523&amp;Semaines!$L$2:$L$523,0)),IF($AE29=2014,INDEX(Semaines!$N$2:$N$523,MATCH(Tableau!HN29&amp;Tableau!HO29,Semaines!$K$2:$K$523&amp;Semaines!$L$2:$L$523,0)),IF($AE29=2015,INDEX(Semaines!$O$2:$O$523,MATCH(Tableau!HN29&amp;Tableau!HO29,Semaines!$K$2:$K$523&amp;Semaines!$L$2:$L$523,0)),IF($AE29=2016,INDEX(Semaines!$P$2:$P$523,MATCH(Tableau!HN29&amp;Tableau!HO29,Semaines!$K$2:$K$523&amp;Semaines!$L$2:$L$523,0)),IF($AE29=2017,INDEX(Semaines!$Q$2:$Q$523,MATCH(Tableau!HN29&amp;Tableau!HO29,Semaines!$K$2:$K$523&amp;Semaines!$L$2:$L$523,0)),IF($AE29=2018,INDEX(Semaines!$R$2:$R$523,MATCH(Tableau!HN29&amp;Tableau!HO29,Semaines!$K$2:$K$523&amp;Semaines!$L$2:$L$523,0)),IF($AE29=2019,INDEX(Semaines!$S$2:$S$523,MATCH(Tableau!HN29&amp;Tableau!HO29,Semaines!$K$2:$K$523&amp;Semaines!$L$2:$L$523,0)),IF($AE29=2020,INDEX(Semaines!$T$2:$T$523,MATCH(Tableau!HN29&amp;Tableau!HO29,Semaines!$K$2:$K$523&amp;Semaines!$L$2:$L$523,0)),IF($AE29=2021,INDEX(Semaines!$U$2:$U$523,MATCH(Tableau!HN29&amp;Tableau!HO29,Semaines!$K$2:$K$523&amp;Semaines!$L$2:$L$523,0)),IF($AE29=2022,INDEX(Semaines!$V$2:$V$523,MATCH(Tableau!HN29&amp;Tableau!HO29,Semaines!$K$2:$K$523&amp;Semaines!$L$2:$L$523,0)))))))))))))</f>
        <v/>
      </c>
      <c r="HQ29" s="120" t="str">
        <f>IF(Tableau!$AE29="","",IF(Tableau!HO29="","",Tableau!$AE29))</f>
        <v/>
      </c>
      <c r="HR29" s="112"/>
      <c r="HS29" s="114"/>
      <c r="HT29" s="114"/>
      <c r="HU29" s="107"/>
      <c r="HV29" s="115"/>
      <c r="HW29" s="99"/>
      <c r="HX29" s="99"/>
      <c r="HY29" s="99"/>
      <c r="HZ29" s="99"/>
      <c r="IA29" s="118">
        <f t="shared" si="223"/>
        <v>57</v>
      </c>
      <c r="IB29" s="119">
        <f t="shared" si="118"/>
        <v>2019</v>
      </c>
      <c r="IC29" s="121" t="str">
        <f t="array" ref="IC29">IF(OR(Tableau!IA29="",Tableau!IB29=""),"",IF($AE29=2013,INDEX(Semaines!$M$2:$M$523,MATCH(Tableau!IA29&amp;Tableau!IB29,Semaines!$K$2:$K$523&amp;Semaines!$L$2:$L$523,0)),IF($AE29=2014,INDEX(Semaines!$N$2:$N$523,MATCH(Tableau!IA29&amp;Tableau!IB29,Semaines!$K$2:$K$523&amp;Semaines!$L$2:$L$523,0)),IF($AE29=2015,INDEX(Semaines!$O$2:$O$523,MATCH(Tableau!IA29&amp;Tableau!IB29,Semaines!$K$2:$K$523&amp;Semaines!$L$2:$L$523,0)),IF($AE29=2016,INDEX(Semaines!$P$2:$P$523,MATCH(Tableau!IA29&amp;Tableau!IB29,Semaines!$K$2:$K$523&amp;Semaines!$L$2:$L$523,0)),IF($AE29=2017,INDEX(Semaines!$Q$2:$Q$523,MATCH(Tableau!IA29&amp;Tableau!IB29,Semaines!$K$2:$K$523&amp;Semaines!$L$2:$L$523,0)),IF($AE29=2018,INDEX(Semaines!$R$2:$R$523,MATCH(Tableau!IA29&amp;Tableau!IB29,Semaines!$K$2:$K$523&amp;Semaines!$L$2:$L$523,0)),IF($AE29=2019,INDEX(Semaines!$S$2:$S$523,MATCH(Tableau!IA29&amp;Tableau!IB29,Semaines!$K$2:$K$523&amp;Semaines!$L$2:$L$523,0)),IF($AE29=2020,INDEX(Semaines!$T$2:$T$523,MATCH(Tableau!IA29&amp;Tableau!IB29,Semaines!$K$2:$K$523&amp;Semaines!$L$2:$L$523,0)),IF($AE29=2021,INDEX(Semaines!$U$2:$U$523,MATCH(Tableau!IA29&amp;Tableau!IB29,Semaines!$K$2:$K$523&amp;Semaines!$L$2:$L$523,0)),IF($AE29=2022,INDEX(Semaines!$V$2:$V$523,MATCH(Tableau!IA29&amp;Tableau!IB29,Semaines!$K$2:$K$523&amp;Semaines!$L$2:$L$523,0)))))))))))))</f>
        <v/>
      </c>
      <c r="ID29" s="120" t="str">
        <f>IF(Tableau!$AE29="","",IF(Tableau!IB29="","",Tableau!$AE29))</f>
        <v/>
      </c>
      <c r="IE29" s="118">
        <f t="shared" si="224"/>
        <v>57</v>
      </c>
      <c r="IF29" s="119">
        <f t="shared" si="119"/>
        <v>2019</v>
      </c>
      <c r="IG29" s="121" t="str">
        <f t="array" ref="IG29">IF(OR(Tableau!IE29="",Tableau!IF29=""),"",IF($AE29=2013,INDEX(Semaines!$M$2:$M$523,MATCH(Tableau!IE29&amp;Tableau!IF29,Semaines!$K$2:$K$523&amp;Semaines!$L$2:$L$523,0)),IF($AE29=2014,INDEX(Semaines!$N$2:$N$523,MATCH(Tableau!IE29&amp;Tableau!IF29,Semaines!$K$2:$K$523&amp;Semaines!$L$2:$L$523,0)),IF($AE29=2015,INDEX(Semaines!$O$2:$O$523,MATCH(Tableau!IE29&amp;Tableau!IF29,Semaines!$K$2:$K$523&amp;Semaines!$L$2:$L$523,0)),IF($AE29=2016,INDEX(Semaines!$P$2:$P$523,MATCH(Tableau!IE29&amp;Tableau!IF29,Semaines!$K$2:$K$523&amp;Semaines!$L$2:$L$523,0)),IF($AE29=2017,INDEX(Semaines!$Q$2:$Q$523,MATCH(Tableau!IE29&amp;Tableau!IF29,Semaines!$K$2:$K$523&amp;Semaines!$L$2:$L$523,0)),IF($AE29=2018,INDEX(Semaines!$R$2:$R$523,MATCH(Tableau!IE29&amp;Tableau!IF29,Semaines!$K$2:$K$523&amp;Semaines!$L$2:$L$523,0)),IF($AE29=2019,INDEX(Semaines!$S$2:$S$523,MATCH(Tableau!IE29&amp;Tableau!IF29,Semaines!$K$2:$K$523&amp;Semaines!$L$2:$L$523,0)),IF($AE29=2020,INDEX(Semaines!$T$2:$T$523,MATCH(Tableau!IE29&amp;Tableau!IF29,Semaines!$K$2:$K$523&amp;Semaines!$L$2:$L$523,0)),IF($AE29=2021,INDEX(Semaines!$U$2:$U$523,MATCH(Tableau!IE29&amp;Tableau!IF29,Semaines!$K$2:$K$523&amp;Semaines!$L$2:$L$523,0)),IF($AE29=2022,INDEX(Semaines!$V$2:$V$523,MATCH(Tableau!IE29&amp;Tableau!IF29,Semaines!$K$2:$K$523&amp;Semaines!$L$2:$L$523,0)))))))))))))</f>
        <v/>
      </c>
      <c r="IH29" s="120" t="str">
        <f>IF(Tableau!$AE29="","",IF(Tableau!IF29="","",Tableau!$AE29))</f>
        <v/>
      </c>
      <c r="II29" s="130" t="str">
        <f>IF(Import!AY19=0,"",Import!AY19)</f>
        <v/>
      </c>
      <c r="IJ29" s="118">
        <f t="shared" si="225"/>
        <v>58</v>
      </c>
      <c r="IK29" s="119">
        <f t="shared" si="226"/>
        <v>2019</v>
      </c>
      <c r="IL29" s="121" t="str">
        <f>IF(Tableau!IJ29="","",Tableau!IJ29)</f>
        <v/>
      </c>
      <c r="IM29" s="120" t="str">
        <f>IF(Tableau!IK29="","",Tableau!IK29)</f>
        <v/>
      </c>
      <c r="IO29" s="118">
        <f t="shared" si="227"/>
        <v>58</v>
      </c>
      <c r="IP29" s="119">
        <f t="shared" si="78"/>
        <v>2019</v>
      </c>
      <c r="IQ29" s="121" t="str">
        <f t="array" ref="IQ29">IF(OR(Tableau!IO29="",Tableau!IP29=""),"",IF($AE29=2013,INDEX(Semaines!$M$2:$M$523,MATCH(Tableau!IO29&amp;Tableau!IP29,Semaines!$K$2:$K$523&amp;Semaines!$L$2:$L$523,0)),IF($AE29=2014,INDEX(Semaines!$N$2:$N$523,MATCH(Tableau!IO29&amp;Tableau!IP29,Semaines!$K$2:$K$523&amp;Semaines!$L$2:$L$523,0)),IF($AE29=2015,INDEX(Semaines!$O$2:$O$523,MATCH(Tableau!IO29&amp;Tableau!IP29,Semaines!$K$2:$K$523&amp;Semaines!$L$2:$L$523,0)),IF($AE29=2016,INDEX(Semaines!$P$2:$P$523,MATCH(Tableau!IO29&amp;Tableau!IP29,Semaines!$K$2:$K$523&amp;Semaines!$L$2:$L$523,0)),IF($AE29=2017,INDEX(Semaines!$Q$2:$Q$523,MATCH(Tableau!IO29&amp;Tableau!IP29,Semaines!$K$2:$K$523&amp;Semaines!$L$2:$L$523,0)),IF($AE29=2018,INDEX(Semaines!$R$2:$R$523,MATCH(Tableau!IO29&amp;Tableau!IP29,Semaines!$K$2:$K$523&amp;Semaines!$L$2:$L$523,0)),IF($AE29=2019,INDEX(Semaines!$S$2:$S$523,MATCH(Tableau!IO29&amp;Tableau!IP29,Semaines!$K$2:$K$523&amp;Semaines!$L$2:$L$523,0)),IF($AE29=2020,INDEX(Semaines!$T$2:$T$523,MATCH(Tableau!IO29&amp;Tableau!IP29,Semaines!$K$2:$K$523&amp;Semaines!$L$2:$L$523,0)),IF($AE29=2021,INDEX(Semaines!$U$2:$U$523,MATCH(Tableau!IO29&amp;Tableau!IP29,Semaines!$K$2:$K$523&amp;Semaines!$L$2:$L$523,0)),IF($AE29=2022,INDEX(Semaines!$V$2:$V$523,MATCH(Tableau!IO29&amp;Tableau!IP29,Semaines!$K$2:$K$523&amp;Semaines!$L$2:$L$523,0)))))))))))))</f>
        <v/>
      </c>
      <c r="IR29" s="120" t="str">
        <f>IF(Tableau!$AE29="","",IF(Tableau!IP29="","",Tableau!$AE29))</f>
        <v/>
      </c>
      <c r="IS29" s="118">
        <f t="shared" si="228"/>
        <v>59</v>
      </c>
      <c r="IT29" s="119">
        <f t="shared" si="80"/>
        <v>2019</v>
      </c>
      <c r="IU29" s="121" t="str">
        <f t="array" ref="IU29">IF(OR(Tableau!IS29="",Tableau!IT29=""),"",IF($AE29=2013,INDEX(Semaines!$M$2:$M$523,MATCH(Tableau!IS29&amp;Tableau!IT29,Semaines!$K$2:$K$523&amp;Semaines!$L$2:$L$523,0)),IF($AE29=2014,INDEX(Semaines!$N$2:$N$523,MATCH(Tableau!IS29&amp;Tableau!IT29,Semaines!$K$2:$K$523&amp;Semaines!$L$2:$L$523,0)),IF($AE29=2015,INDEX(Semaines!$O$2:$O$523,MATCH(Tableau!IS29&amp;Tableau!IT29,Semaines!$K$2:$K$523&amp;Semaines!$L$2:$L$523,0)),IF($AE29=2016,INDEX(Semaines!$P$2:$P$523,MATCH(Tableau!IS29&amp;Tableau!IT29,Semaines!$K$2:$K$523&amp;Semaines!$L$2:$L$523,0)),IF($AE29=2017,INDEX(Semaines!$Q$2:$Q$523,MATCH(Tableau!IS29&amp;Tableau!IT29,Semaines!$K$2:$K$523&amp;Semaines!$L$2:$L$523,0)),IF($AE29=2018,INDEX(Semaines!$R$2:$R$523,MATCH(Tableau!IS29&amp;Tableau!IT29,Semaines!$K$2:$K$523&amp;Semaines!$L$2:$L$523,0)),IF($AE29=2019,INDEX(Semaines!$S$2:$S$523,MATCH(Tableau!IS29&amp;Tableau!IT29,Semaines!$K$2:$K$523&amp;Semaines!$L$2:$L$523,0)),IF($AE29=2020,INDEX(Semaines!$T$2:$T$523,MATCH(Tableau!IS29&amp;Tableau!IT29,Semaines!$K$2:$K$523&amp;Semaines!$L$2:$L$523,0)),IF($AE29=2021,INDEX(Semaines!$U$2:$U$523,MATCH(Tableau!IS29&amp;Tableau!IT29,Semaines!$K$2:$K$523&amp;Semaines!$L$2:$L$523,0)),IF($AE29=2022,INDEX(Semaines!$V$2:$V$523,MATCH(Tableau!IS29&amp;Tableau!IT29,Semaines!$K$2:$K$523&amp;Semaines!$L$2:$L$523,0)))))))))))))</f>
        <v/>
      </c>
      <c r="IV29" s="120" t="str">
        <f>IF(Tableau!$AE29="","",IF(Tableau!IT29="","",Tableau!$AE29))</f>
        <v/>
      </c>
      <c r="IW29" s="99"/>
      <c r="IX29" s="99"/>
      <c r="IY29" s="99"/>
      <c r="IZ29" s="99"/>
      <c r="JA29" s="118">
        <f t="shared" si="229"/>
        <v>59</v>
      </c>
      <c r="JB29" s="119">
        <f t="shared" si="82"/>
        <v>2019</v>
      </c>
      <c r="JC29" s="121" t="str">
        <f t="array" ref="JC29">IF(OR(Tableau!JA29="",Tableau!JB29=""),"",IF($AE29=2013,INDEX(Semaines!$M$2:$M$523,MATCH(Tableau!JA29&amp;Tableau!JB29,Semaines!$K$2:$K$523&amp;Semaines!$L$2:$L$523,0)),IF($AE29=2014,INDEX(Semaines!$N$2:$N$523,MATCH(Tableau!JA29&amp;Tableau!JB29,Semaines!$K$2:$K$523&amp;Semaines!$L$2:$L$523,0)),IF($AE29=2015,INDEX(Semaines!$O$2:$O$523,MATCH(Tableau!JA29&amp;Tableau!JB29,Semaines!$K$2:$K$523&amp;Semaines!$L$2:$L$523,0)),IF($AE29=2016,INDEX(Semaines!$P$2:$P$523,MATCH(Tableau!JA29&amp;Tableau!JB29,Semaines!$K$2:$K$523&amp;Semaines!$L$2:$L$523,0)),IF($AE29=2017,INDEX(Semaines!$Q$2:$Q$523,MATCH(Tableau!JA29&amp;Tableau!JB29,Semaines!$K$2:$K$523&amp;Semaines!$L$2:$L$523,0)),IF($AE29=2018,INDEX(Semaines!$R$2:$R$523,MATCH(Tableau!JA29&amp;Tableau!JB29,Semaines!$K$2:$K$523&amp;Semaines!$L$2:$L$523,0)),IF($AE29=2019,INDEX(Semaines!$S$2:$S$523,MATCH(Tableau!JA29&amp;Tableau!JB29,Semaines!$K$2:$K$523&amp;Semaines!$L$2:$L$523,0)),IF($AE29=2020,INDEX(Semaines!$T$2:$T$523,MATCH(Tableau!JA29&amp;Tableau!JB29,Semaines!$K$2:$K$523&amp;Semaines!$L$2:$L$523,0)),IF($AE29=2021,INDEX(Semaines!$U$2:$U$523,MATCH(Tableau!JA29&amp;Tableau!JB29,Semaines!$K$2:$K$523&amp;Semaines!$L$2:$L$523,0)),IF($AE29=2022,INDEX(Semaines!$V$2:$V$523,MATCH(Tableau!JA29&amp;Tableau!JB29,Semaines!$K$2:$K$523&amp;Semaines!$L$2:$L$523,0)))))))))))))</f>
        <v/>
      </c>
      <c r="JD29" s="120" t="str">
        <f>IF(Tableau!$AE29="","",IF(Tableau!JB29="","",Tableau!$AE29))</f>
        <v/>
      </c>
      <c r="JE29" s="112"/>
      <c r="JF29" s="114"/>
      <c r="JG29" s="114"/>
      <c r="JH29" s="107"/>
      <c r="JJ29" s="118">
        <f t="shared" si="230"/>
        <v>60</v>
      </c>
      <c r="JK29" s="119">
        <f t="shared" si="84"/>
        <v>2019</v>
      </c>
      <c r="JL29" s="121" t="str">
        <f t="array" ref="JL29">IF(OR(Tableau!JJ29="",Tableau!JK29=""),"",IF($AE29=2013,INDEX(Semaines!$M$2:$M$523,MATCH(Tableau!JJ29&amp;Tableau!JK29,Semaines!$K$2:$K$523&amp;Semaines!$L$2:$L$523,0)),IF($AE29=2014,INDEX(Semaines!$N$2:$N$523,MATCH(Tableau!JJ29&amp;Tableau!JK29,Semaines!$K$2:$K$523&amp;Semaines!$L$2:$L$523,0)),IF($AE29=2015,INDEX(Semaines!$O$2:$O$523,MATCH(Tableau!JJ29&amp;Tableau!JK29,Semaines!$K$2:$K$523&amp;Semaines!$L$2:$L$523,0)),IF($AE29=2016,INDEX(Semaines!$P$2:$P$523,MATCH(Tableau!JJ29&amp;Tableau!JK29,Semaines!$K$2:$K$523&amp;Semaines!$L$2:$L$523,0)),IF($AE29=2017,INDEX(Semaines!$Q$2:$Q$523,MATCH(Tableau!JJ29&amp;Tableau!JK29,Semaines!$K$2:$K$523&amp;Semaines!$L$2:$L$523,0)),IF($AE29=2018,INDEX(Semaines!$R$2:$R$523,MATCH(Tableau!JJ29&amp;Tableau!JK29,Semaines!$K$2:$K$523&amp;Semaines!$L$2:$L$523,0)),IF($AE29=2019,INDEX(Semaines!$S$2:$S$523,MATCH(Tableau!JJ29&amp;Tableau!JK29,Semaines!$K$2:$K$523&amp;Semaines!$L$2:$L$523,0)),IF($AE29=2020,INDEX(Semaines!$T$2:$T$523,MATCH(Tableau!JJ29&amp;Tableau!JK29,Semaines!$K$2:$K$523&amp;Semaines!$L$2:$L$523,0)),IF($AE29=2021,INDEX(Semaines!$U$2:$U$523,MATCH(Tableau!JJ29&amp;Tableau!JK29,Semaines!$K$2:$K$523&amp;Semaines!$L$2:$L$523,0)),IF($AE29=2022,INDEX(Semaines!$V$2:$V$523,MATCH(Tableau!JJ29&amp;Tableau!JK29,Semaines!$K$2:$K$523&amp;Semaines!$L$2:$L$523,0)))))))))))))</f>
        <v/>
      </c>
      <c r="JM29" s="120" t="str">
        <f>IF(Tableau!$AE29="","",IF(Tableau!JK29="","",Tableau!$AE29))</f>
        <v/>
      </c>
      <c r="JN29" s="118">
        <f t="shared" si="231"/>
        <v>61</v>
      </c>
      <c r="JO29" s="119">
        <f t="shared" si="86"/>
        <v>2019</v>
      </c>
      <c r="JP29" s="121" t="str">
        <f t="array" ref="JP29">IF(OR(Tableau!JN29="",Tableau!JO29=""),"",IF($AE29=2013,INDEX(Semaines!$M$2:$M$523,MATCH(Tableau!JN29&amp;Tableau!JO29,Semaines!$K$2:$K$523&amp;Semaines!$L$2:$L$523,0)),IF($AE29=2014,INDEX(Semaines!$N$2:$N$523,MATCH(Tableau!JN29&amp;Tableau!JO29,Semaines!$K$2:$K$523&amp;Semaines!$L$2:$L$523,0)),IF($AE29=2015,INDEX(Semaines!$O$2:$O$523,MATCH(Tableau!JN29&amp;Tableau!JO29,Semaines!$K$2:$K$523&amp;Semaines!$L$2:$L$523,0)),IF($AE29=2016,INDEX(Semaines!$P$2:$P$523,MATCH(Tableau!JN29&amp;Tableau!JO29,Semaines!$K$2:$K$523&amp;Semaines!$L$2:$L$523,0)),IF($AE29=2017,INDEX(Semaines!$Q$2:$Q$523,MATCH(Tableau!JN29&amp;Tableau!JO29,Semaines!$K$2:$K$523&amp;Semaines!$L$2:$L$523,0)),IF($AE29=2018,INDEX(Semaines!$R$2:$R$523,MATCH(Tableau!JN29&amp;Tableau!JO29,Semaines!$K$2:$K$523&amp;Semaines!$L$2:$L$523,0)),IF($AE29=2019,INDEX(Semaines!$S$2:$S$523,MATCH(Tableau!JN29&amp;Tableau!JO29,Semaines!$K$2:$K$523&amp;Semaines!$L$2:$L$523,0)),IF($AE29=2020,INDEX(Semaines!$T$2:$T$523,MATCH(Tableau!JN29&amp;Tableau!JO29,Semaines!$K$2:$K$523&amp;Semaines!$L$2:$L$523,0)),IF($AE29=2021,INDEX(Semaines!$U$2:$U$523,MATCH(Tableau!JN29&amp;Tableau!JO29,Semaines!$K$2:$K$523&amp;Semaines!$L$2:$L$523,0)),IF($AE29=2022,INDEX(Semaines!$V$2:$V$523,MATCH(Tableau!JN29&amp;Tableau!JO29,Semaines!$K$2:$K$523&amp;Semaines!$L$2:$L$523,0)))))))))))))</f>
        <v/>
      </c>
      <c r="JQ29" s="120" t="str">
        <f>IF(Tableau!$AE29="","",IF(Tableau!JO29="","",Tableau!$AE29))</f>
        <v/>
      </c>
      <c r="JR29" s="128" t="str">
        <f>IF(Import!BC19=0,"",Import!BC19)</f>
        <v/>
      </c>
      <c r="JS29" s="118">
        <f t="shared" si="232"/>
        <v>62</v>
      </c>
      <c r="JT29" s="119">
        <f t="shared" si="233"/>
        <v>2019</v>
      </c>
      <c r="JU29" s="121">
        <f t="array" ref="JU29">IF(JR29="",JS29,IF($AE29="","",IF($AE29=2013,INDEX(Semaines!$M$2:$M$523,MATCH(JS29&amp;JT29,Semaines!$K$2:$K$523&amp;Semaines!$L$2:$L$523,0)),IF($AE29=2014,INDEX(Semaines!$N$2:$N$523,MATCH(JS29&amp;JT29,Semaines!$K$2:$K$523&amp;Semaines!$L$2:$L$523,0)),IF($AE29=2015,INDEX(Semaines!$O$2:$O$523,MATCH(JS29&amp;JT29,Semaines!$K$2:$K$523&amp;Semaines!$L$2:$L$523,0)),IF($AE29=2016,INDEX(Semaines!$P$2:$P$523,MATCH(JS29&amp;JT29,Semaines!$K$2:$K$523&amp;Semaines!$L$2:$L$523,0)),IF($AE29=2017,INDEX(Semaines!$Q$2:$Q$523,MATCH(JS29&amp;JT29,Semaines!$K$2:$K$523&amp;Semaines!$L$2:$L$523,0)),IF($AE29=2018,INDEX(Semaines!$R$2:$R$523,MATCH(JS29&amp;JT29,Semaines!$K$2:$K$523&amp;Semaines!$L$2:$L$523,0)),IF($AE29=2019,INDEX(Semaines!$S$2:$S$523,MATCH(JS29&amp;JT29,Semaines!$K$2:$K$523&amp;Semaines!$L$2:$L$523,0)),IF($AE29=2020,INDEX(Semaines!$T$2:$T$523,MATCH(JS29&amp;JT29,Semaines!$K$2:$K$523&amp;Semaines!$L$2:$L$523,0)),IF($AE29=2021,INDEX(Semaines!$U$2:$U$523,MATCH(JS29&amp;JT29,Semaines!$K$2:$K$523&amp;Semaines!$L$2:$L$523,0)),IF($AE29=2022,INDEX(Semaines!$V$2:$V$523,MATCH(JS29&amp;JT29,Semaines!$K$2:$K$523&amp;Semaines!$L$2:$L$523,0))))))))))))))</f>
        <v>62</v>
      </c>
      <c r="JV29" s="119">
        <f t="shared" si="132"/>
        <v>2019</v>
      </c>
    </row>
    <row r="30" spans="1:282" x14ac:dyDescent="0.3">
      <c r="A30" s="61" t="str">
        <f>IF(Import!A20=0,"",Import!A20)</f>
        <v>19</v>
      </c>
      <c r="B30" s="38" t="str">
        <f>IF(Import!D20=0,"",Import!D20)</f>
        <v>19</v>
      </c>
      <c r="C30" s="38" t="str">
        <f>IF(Import!E20=0,"",Import!E20)</f>
        <v/>
      </c>
      <c r="D30" s="44" t="str">
        <f t="shared" si="0"/>
        <v/>
      </c>
      <c r="E30" s="38" t="str">
        <f>IF(Import!I20=0,"",Import!I20)</f>
        <v/>
      </c>
      <c r="F30" s="38" t="str">
        <f>IF(Import!J20="","",Import!J20)</f>
        <v/>
      </c>
      <c r="G30" s="38" t="str">
        <f>IF(Import!K20="","",Import!K20)</f>
        <v/>
      </c>
      <c r="H30" s="45" t="str">
        <f>IF(Import!L20=0,"",Import!L20)</f>
        <v>17</v>
      </c>
      <c r="I30" s="38" t="str">
        <f>IF(Import!N20=0,"",Import!N20)</f>
        <v/>
      </c>
      <c r="J30" s="37"/>
      <c r="K30" s="46">
        <f>IF(Import!O20=0,"",Import!O20)</f>
        <v>43105</v>
      </c>
      <c r="L30" s="46" t="str">
        <f>IF(Import!P20=0,"",Import!P20)</f>
        <v/>
      </c>
      <c r="M30" s="60" t="str">
        <f>IF(L30&lt;&gt;"","Annulé",IF(Import!R20=0,"",Import!R20))</f>
        <v/>
      </c>
      <c r="N30" s="60">
        <f>IF(L30&lt;&gt;"","Annulé",IF(Import!S20=0,"",Import!S20))</f>
        <v>100000</v>
      </c>
      <c r="O30" s="60" t="str">
        <f>IF(N30="Annulé","Annulé",IF(Import!T20=0,"",Import!T20))</f>
        <v/>
      </c>
      <c r="P30" s="46">
        <f>IF(Import!U20=0,IF($L30&lt;&gt;"","Annulé",IF($K30="","","En attente")),Import!U20)</f>
        <v>43123</v>
      </c>
      <c r="Q30" s="46">
        <f>IF(Import!V20=0,IF($L30&lt;&gt;"","Annulé",IF($K30="","","En attente")),Import!V20)</f>
        <v>43244</v>
      </c>
      <c r="R30" s="46">
        <f>IF(Import!W20=0,IF($L30&lt;&gt;"","Annulé",IF($K30="","","En attente")),Import!W20)</f>
        <v>43174</v>
      </c>
      <c r="S30" s="46">
        <f>IF(Import!X20=0,IF($L30&lt;&gt;"","Annulé",IF($K30="","","En attente")),Import!X20)</f>
        <v>43259</v>
      </c>
      <c r="T30" s="46">
        <f>IF(Import!Y20=0,IF($L30&lt;&gt;"","Annulé",IF($K30="","","En attente")),Import!Y20)</f>
        <v>43272</v>
      </c>
      <c r="U30" s="46">
        <f>IF(Import!Z20=0,IF($L30&lt;&gt;"","Annulé",IF($K30="","","En attente")),Import!Z20)</f>
        <v>43346</v>
      </c>
      <c r="V30" s="130" t="str">
        <f>IF(Tableau!V30="","",Tableau!V30)</f>
        <v/>
      </c>
      <c r="W30" s="46">
        <f>IF($L30&lt;&gt;"","Annulé",IF(Import!AA20=0,IF(K30="","","Pas ouvert"),Import!AA20))</f>
        <v>43357</v>
      </c>
      <c r="X30" s="46">
        <f>IF($L30&lt;&gt;"","Annulé",IF(Import!AB20=0,IF($W30&lt;&gt;"",IF(W30="Pas ouvert","Pas ouvert","En cours"),""),Import!AB20))</f>
        <v>43636</v>
      </c>
      <c r="Y30" s="60">
        <f>IF($L30&lt;&gt;"","Annulé",IF(Import!AC20=0,"",Import!AC20))</f>
        <v>77449</v>
      </c>
      <c r="Z30" s="60">
        <f>IF($L30&lt;&gt;"","Annulé",IF(Import!AD20=0,"",Import!AD20))</f>
        <v>17819.48</v>
      </c>
      <c r="AA30" s="65">
        <f t="shared" si="243"/>
        <v>37</v>
      </c>
      <c r="AB30" s="129">
        <f>Tableau!AB30</f>
        <v>2018</v>
      </c>
      <c r="AC30" s="62"/>
      <c r="AD30" s="86">
        <f t="shared" si="121"/>
        <v>37</v>
      </c>
      <c r="AE30" s="85">
        <f t="shared" si="122"/>
        <v>2018</v>
      </c>
      <c r="AF30" s="116">
        <f>IF(Import!AE20=0,"",Import!AE20)</f>
        <v>43357</v>
      </c>
      <c r="AG30" s="114"/>
      <c r="AH30" s="107"/>
      <c r="AJ30" s="118">
        <f t="shared" si="239"/>
        <v>38</v>
      </c>
      <c r="AK30" s="119">
        <f t="shared" si="240"/>
        <v>2018</v>
      </c>
      <c r="AL30" s="121" t="str">
        <f>IF(OR(Tableau!AL30="",Tableau!AM30=""),"",IF($AE30=2013,INDEX(Semaines!$M$2:$M$523,MATCH(Tableau!AL30&amp;Tableau!AM30,Semaines!$K$2:$K$523&amp;Semaines!$L$2:$L$523,0)),IF($AE30=2014,INDEX(Semaines!$N$2:$N$523,MATCH(Tableau!AL30&amp;Tableau!AM30,Semaines!$K$2:$K$523&amp;Semaines!$L$2:$L$523,0)),IF($AE30=2015,INDEX(Semaines!$O$2:$O$523,MATCH(Tableau!AL30&amp;Tableau!AM30,Semaines!$K$2:$K$523&amp;Semaines!$L$2:$L$523,0)),IF($AE30=2016,INDEX(Semaines!$P$2:$P$523,MATCH(Tableau!AL30&amp;Tableau!AM30,Semaines!$K$2:$K$523&amp;Semaines!$L$2:$L$523,0)),IF($AE30=2017,INDEX(Semaines!$Q$2:$Q$523,MATCH(Tableau!AL30&amp;Tableau!AM30,Semaines!$K$2:$K$523&amp;Semaines!$L$2:$L$523,0)),IF($AE30=2018,INDEX(Semaines!$R$2:$R$523,MATCH(Tableau!AL30&amp;Tableau!AM30,Semaines!$K$2:$K$523&amp;Semaines!$L$2:$L$523,0)),IF($AE30=2019,INDEX(Semaines!$S$2:$S$523,MATCH(Tableau!AL30&amp;Tableau!AM30,Semaines!$K$2:$K$523&amp;Semaines!$L$2:$L$523,0)),IF($AE30=2020,INDEX(Semaines!$T$2:$T$523,MATCH(Tableau!AL30&amp;Tableau!AM30,Semaines!$K$2:$K$523&amp;Semaines!$L$2:$L$523,0)),IF($AE30=2021,INDEX(Semaines!$U$2:$U$523,MATCH(Tableau!AL30&amp;Tableau!AM30,Semaines!$K$2:$K$523&amp;Semaines!$L$2:$L$523,0)),IF($AE30=2022,INDEX(Semaines!$V$2:$V$523,MATCH(Tableau!AL30&amp;Tableau!AM30,Semaines!$K$2:$K$523&amp;Semaines!$L$2:$L$523,0)))))))))))))</f>
        <v/>
      </c>
      <c r="AM30" s="120" t="str">
        <f>IF(Tableau!$AE30="","",IF(Tableau!AM30="","",Tableau!$AE30))</f>
        <v/>
      </c>
      <c r="AN30" s="128">
        <f>IF(Import!AI20=0,"",Import!AI20)</f>
        <v>43357</v>
      </c>
      <c r="AO30" s="118">
        <f t="shared" si="241"/>
        <v>37</v>
      </c>
      <c r="AP30" s="119">
        <f t="shared" si="242"/>
        <v>2018</v>
      </c>
      <c r="AQ30" s="121" t="str">
        <f>IF(Tableau!AQ30="","",Tableau!AQ30)</f>
        <v/>
      </c>
      <c r="AR30" s="120" t="str">
        <f>IF(Tableau!AR30="","",Tableau!AR30)</f>
        <v/>
      </c>
      <c r="AS30" s="112"/>
      <c r="AT30" s="107"/>
      <c r="AU30" s="99"/>
      <c r="AV30" s="99"/>
      <c r="AW30" s="118">
        <f t="shared" si="189"/>
        <v>39</v>
      </c>
      <c r="AX30" s="119">
        <f t="shared" si="123"/>
        <v>2018</v>
      </c>
      <c r="AY30" s="121" t="str">
        <f t="array" ref="AY30">IF(OR(Tableau!AY30="",Tableau!AZ30=""),"",IF($AE30=2013,INDEX(Semaines!$M$2:$M$523,MATCH(Tableau!AY30&amp;Tableau!AZ30,Semaines!$K$2:$K$523&amp;Semaines!$L$2:$L$523,0)),IF($AE30=2014,INDEX(Semaines!$N$2:$N$523,MATCH(Tableau!AY30&amp;Tableau!AZ30,Semaines!$K$2:$K$523&amp;Semaines!$L$2:$L$523,0)),IF($AE30=2015,INDEX(Semaines!$O$2:$O$523,MATCH(Tableau!AY30&amp;Tableau!AZ30,Semaines!$K$2:$K$523&amp;Semaines!$L$2:$L$523,0)),IF($AE30=2016,INDEX(Semaines!$P$2:$P$523,MATCH(Tableau!AY30&amp;Tableau!AZ30,Semaines!$K$2:$K$523&amp;Semaines!$L$2:$L$523,0)),IF($AE30=2017,INDEX(Semaines!$Q$2:$Q$523,MATCH(Tableau!AY30&amp;Tableau!AZ30,Semaines!$K$2:$K$523&amp;Semaines!$L$2:$L$523,0)),IF($AE30=2018,INDEX(Semaines!$R$2:$R$523,MATCH(Tableau!AY30&amp;Tableau!AZ30,Semaines!$K$2:$K$523&amp;Semaines!$L$2:$L$523,0)),IF($AE30=2019,INDEX(Semaines!$S$2:$S$523,MATCH(Tableau!AY30&amp;Tableau!AZ30,Semaines!$K$2:$K$523&amp;Semaines!$L$2:$L$523,0)),IF($AE30=2020,INDEX(Semaines!$T$2:$T$523,MATCH(Tableau!AY30&amp;Tableau!AZ30,Semaines!$K$2:$K$523&amp;Semaines!$L$2:$L$523,0)),IF($AE30=2021,INDEX(Semaines!$U$2:$U$523,MATCH(Tableau!AY30&amp;Tableau!AZ30,Semaines!$K$2:$K$523&amp;Semaines!$L$2:$L$523,0)),IF($AE30=2022,INDEX(Semaines!$V$2:$V$523,MATCH(Tableau!AY30&amp;Tableau!AZ30,Semaines!$K$2:$K$523&amp;Semaines!$L$2:$L$523,0)))))))))))))</f>
        <v/>
      </c>
      <c r="AZ30" s="120" t="str">
        <f>IF(Tableau!$AE30="","",IF(Tableau!AZ30="","",Tableau!$AE30))</f>
        <v/>
      </c>
      <c r="BA30" s="118">
        <f t="shared" si="234"/>
        <v>41</v>
      </c>
      <c r="BB30" s="119">
        <f t="shared" si="125"/>
        <v>2018</v>
      </c>
      <c r="BC30" s="121" t="str">
        <f t="array" ref="BC30">IF(OR(Tableau!BC30="",Tableau!BD30=""),"",IF($AE30=2013,INDEX(Semaines!$M$2:$M$523,MATCH(Tableau!BC30&amp;Tableau!BD30,Semaines!$K$2:$K$523&amp;Semaines!$L$2:$L$523,0)),IF($AE30=2014,INDEX(Semaines!$N$2:$N$523,MATCH(Tableau!BC30&amp;Tableau!BD30,Semaines!$K$2:$K$523&amp;Semaines!$L$2:$L$523,0)),IF($AE30=2015,INDEX(Semaines!$O$2:$O$523,MATCH(Tableau!BC30&amp;Tableau!BD30,Semaines!$K$2:$K$523&amp;Semaines!$L$2:$L$523,0)),IF($AE30=2016,INDEX(Semaines!$P$2:$P$523,MATCH(Tableau!BC30&amp;Tableau!BD30,Semaines!$K$2:$K$523&amp;Semaines!$L$2:$L$523,0)),IF($AE30=2017,INDEX(Semaines!$Q$2:$Q$523,MATCH(Tableau!BC30&amp;Tableau!BD30,Semaines!$K$2:$K$523&amp;Semaines!$L$2:$L$523,0)),IF($AE30=2018,INDEX(Semaines!$R$2:$R$523,MATCH(Tableau!BC30&amp;Tableau!BD30,Semaines!$K$2:$K$523&amp;Semaines!$L$2:$L$523,0)),IF($AE30=2019,INDEX(Semaines!$S$2:$S$523,MATCH(Tableau!BC30&amp;Tableau!BD30,Semaines!$K$2:$K$523&amp;Semaines!$L$2:$L$523,0)),IF($AE30=2020,INDEX(Semaines!$T$2:$T$523,MATCH(Tableau!BC30&amp;Tableau!BD30,Semaines!$K$2:$K$523&amp;Semaines!$L$2:$L$523,0)),IF($AE30=2021,INDEX(Semaines!$U$2:$U$523,MATCH(Tableau!BC30&amp;Tableau!BD30,Semaines!$K$2:$K$523&amp;Semaines!$L$2:$L$523,0)),IF($AE30=2022,INDEX(Semaines!$V$2:$V$523,MATCH(Tableau!BC30&amp;Tableau!BD30,Semaines!$K$2:$K$523&amp;Semaines!$L$2:$L$523,0)))))))))))))</f>
        <v/>
      </c>
      <c r="BD30" s="120" t="str">
        <f>IF(Tableau!$AE30="","",IF(Tableau!BD30="","",Tableau!$AE30))</f>
        <v/>
      </c>
      <c r="BE30" s="118">
        <f t="shared" si="235"/>
        <v>43</v>
      </c>
      <c r="BF30" s="119">
        <f t="shared" si="127"/>
        <v>2018</v>
      </c>
      <c r="BG30" s="121" t="str">
        <f t="array" ref="BG30">IF(OR(Tableau!BG30="",Tableau!BH30=""),"",IF($AE30=2013,INDEX(Semaines!$M$2:$M$523,MATCH(Tableau!BG30&amp;Tableau!BH30,Semaines!$K$2:$K$523&amp;Semaines!$L$2:$L$523,0)),IF($AE30=2014,INDEX(Semaines!$N$2:$N$523,MATCH(Tableau!BG30&amp;Tableau!BH30,Semaines!$K$2:$K$523&amp;Semaines!$L$2:$L$523,0)),IF($AE30=2015,INDEX(Semaines!$O$2:$O$523,MATCH(Tableau!BG30&amp;Tableau!BH30,Semaines!$K$2:$K$523&amp;Semaines!$L$2:$L$523,0)),IF($AE30=2016,INDEX(Semaines!$P$2:$P$523,MATCH(Tableau!BG30&amp;Tableau!BH30,Semaines!$K$2:$K$523&amp;Semaines!$L$2:$L$523,0)),IF($AE30=2017,INDEX(Semaines!$Q$2:$Q$523,MATCH(Tableau!BG30&amp;Tableau!BH30,Semaines!$K$2:$K$523&amp;Semaines!$L$2:$L$523,0)),IF($AE30=2018,INDEX(Semaines!$R$2:$R$523,MATCH(Tableau!BG30&amp;Tableau!BH30,Semaines!$K$2:$K$523&amp;Semaines!$L$2:$L$523,0)),IF($AE30=2019,INDEX(Semaines!$S$2:$S$523,MATCH(Tableau!BG30&amp;Tableau!BH30,Semaines!$K$2:$K$523&amp;Semaines!$L$2:$L$523,0)),IF($AE30=2020,INDEX(Semaines!$T$2:$T$523,MATCH(Tableau!BG30&amp;Tableau!BH30,Semaines!$K$2:$K$523&amp;Semaines!$L$2:$L$523,0)),IF($AE30=2021,INDEX(Semaines!$U$2:$U$523,MATCH(Tableau!BG30&amp;Tableau!BH30,Semaines!$K$2:$K$523&amp;Semaines!$L$2:$L$523,0)),IF($AE30=2022,INDEX(Semaines!$V$2:$V$523,MATCH(Tableau!BG30&amp;Tableau!BH30,Semaines!$K$2:$K$523&amp;Semaines!$L$2:$L$523,0)))))))))))))</f>
        <v/>
      </c>
      <c r="BH30" s="120" t="str">
        <f>IF(Tableau!$AE30="","",IF(Tableau!BH30="","",Tableau!$AE30))</f>
        <v/>
      </c>
      <c r="BI30" s="130">
        <f>IF(Import!AM20=0,"",Import!AM20)</f>
        <v>43418</v>
      </c>
      <c r="BJ30" s="118">
        <f t="shared" si="236"/>
        <v>46</v>
      </c>
      <c r="BK30" s="119">
        <f t="shared" si="237"/>
        <v>2018</v>
      </c>
      <c r="BL30" s="121" t="str">
        <f>IF(Tableau!BL30="","",Tableau!BL30)</f>
        <v/>
      </c>
      <c r="BM30" s="120" t="str">
        <f>IF(Tableau!BM30="","",Tableau!BM30)</f>
        <v/>
      </c>
      <c r="BN30" s="118">
        <f t="shared" si="238"/>
        <v>44</v>
      </c>
      <c r="BO30" s="119">
        <f t="shared" si="131"/>
        <v>2018</v>
      </c>
      <c r="BP30" s="121" t="str">
        <f t="array" ref="BP30">IF(OR(Tableau!BP30="",Tableau!BQ30=""),"",IF($AE30=2013,INDEX(Semaines!$M$2:$M$523,MATCH(Tableau!BP30&amp;Tableau!BQ30,Semaines!$K$2:$K$523&amp;Semaines!$L$2:$L$523,0)),IF($AE30=2014,INDEX(Semaines!$N$2:$N$523,MATCH(Tableau!BP30&amp;Tableau!BQ30,Semaines!$K$2:$K$523&amp;Semaines!$L$2:$L$523,0)),IF($AE30=2015,INDEX(Semaines!$O$2:$O$523,MATCH(Tableau!BP30&amp;Tableau!BQ30,Semaines!$K$2:$K$523&amp;Semaines!$L$2:$L$523,0)),IF($AE30=2016,INDEX(Semaines!$P$2:$P$523,MATCH(Tableau!BP30&amp;Tableau!BQ30,Semaines!$K$2:$K$523&amp;Semaines!$L$2:$L$523,0)),IF($AE30=2017,INDEX(Semaines!$Q$2:$Q$523,MATCH(Tableau!BP30&amp;Tableau!BQ30,Semaines!$K$2:$K$523&amp;Semaines!$L$2:$L$523,0)),IF($AE30=2018,INDEX(Semaines!$R$2:$R$523,MATCH(Tableau!BP30&amp;Tableau!BQ30,Semaines!$K$2:$K$523&amp;Semaines!$L$2:$L$523,0)),IF($AE30=2019,INDEX(Semaines!$S$2:$S$523,MATCH(Tableau!BP30&amp;Tableau!BQ30,Semaines!$K$2:$K$523&amp;Semaines!$L$2:$L$523,0)),IF($AE30=2020,INDEX(Semaines!$T$2:$T$523,MATCH(Tableau!BP30&amp;Tableau!BQ30,Semaines!$K$2:$K$523&amp;Semaines!$L$2:$L$523,0)),IF($AE30=2021,INDEX(Semaines!$U$2:$U$523,MATCH(Tableau!BP30&amp;Tableau!BQ30,Semaines!$K$2:$K$523&amp;Semaines!$L$2:$L$523,0)),IF($AE30=2022,INDEX(Semaines!$V$2:$V$523,MATCH(Tableau!BP30&amp;Tableau!BQ30,Semaines!$K$2:$K$523&amp;Semaines!$L$2:$L$523,0)))))))))))))</f>
        <v/>
      </c>
      <c r="BQ30" s="120" t="str">
        <f>IF(Tableau!$AE30="","",IF(Tableau!BQ30="","",Tableau!$AE30))</f>
        <v/>
      </c>
      <c r="BS30" s="118">
        <f t="shared" si="190"/>
        <v>46</v>
      </c>
      <c r="BT30" s="119">
        <f t="shared" si="95"/>
        <v>2018</v>
      </c>
      <c r="BU30" s="121" t="str">
        <f t="array" ref="BU30">IF(OR(Tableau!BU30="",Tableau!BV30=""),"",IF($AE30=2013,INDEX(Semaines!$M$2:$M$523,MATCH(Tableau!BU30&amp;Tableau!BV30,Semaines!$K$2:$K$523&amp;Semaines!$L$2:$L$523,0)),IF($AE30=2014,INDEX(Semaines!$N$2:$N$523,MATCH(Tableau!BU30&amp;Tableau!BV30,Semaines!$K$2:$K$523&amp;Semaines!$L$2:$L$523,0)),IF($AE30=2015,INDEX(Semaines!$O$2:$O$523,MATCH(Tableau!BU30&amp;Tableau!BV30,Semaines!$K$2:$K$523&amp;Semaines!$L$2:$L$523,0)),IF($AE30=2016,INDEX(Semaines!$P$2:$P$523,MATCH(Tableau!BU30&amp;Tableau!BV30,Semaines!$K$2:$K$523&amp;Semaines!$L$2:$L$523,0)),IF($AE30=2017,INDEX(Semaines!$Q$2:$Q$523,MATCH(Tableau!BU30&amp;Tableau!BV30,Semaines!$K$2:$K$523&amp;Semaines!$L$2:$L$523,0)),IF($AE30=2018,INDEX(Semaines!$R$2:$R$523,MATCH(Tableau!BU30&amp;Tableau!BV30,Semaines!$K$2:$K$523&amp;Semaines!$L$2:$L$523,0)),IF($AE30=2019,INDEX(Semaines!$S$2:$S$523,MATCH(Tableau!BU30&amp;Tableau!BV30,Semaines!$K$2:$K$523&amp;Semaines!$L$2:$L$523,0)),IF($AE30=2020,INDEX(Semaines!$T$2:$T$523,MATCH(Tableau!BU30&amp;Tableau!BV30,Semaines!$K$2:$K$523&amp;Semaines!$L$2:$L$523,0)),IF($AE30=2021,INDEX(Semaines!$U$2:$U$523,MATCH(Tableau!BU30&amp;Tableau!BV30,Semaines!$K$2:$K$523&amp;Semaines!$L$2:$L$523,0)),IF($AE30=2022,INDEX(Semaines!$V$2:$V$523,MATCH(Tableau!BU30&amp;Tableau!BV30,Semaines!$K$2:$K$523&amp;Semaines!$L$2:$L$523,0)))))))))))))</f>
        <v/>
      </c>
      <c r="BV30" s="120" t="str">
        <f>IF(Tableau!$AE30="","",IF(Tableau!BV30="","",Tableau!$AE30))</f>
        <v/>
      </c>
      <c r="BX30" s="118">
        <f t="shared" si="202"/>
        <v>48</v>
      </c>
      <c r="BY30" s="119">
        <f t="shared" si="96"/>
        <v>2018</v>
      </c>
      <c r="BZ30" s="121" t="str">
        <f t="array" ref="BZ30">IF(OR(Tableau!BZ30="",Tableau!CA30=""),"",IF($AE30=2013,INDEX(Semaines!$M$2:$M$523,MATCH(Tableau!BZ30&amp;Tableau!CA30,Semaines!$K$2:$K$523&amp;Semaines!$L$2:$L$523,0)),IF($AE30=2014,INDEX(Semaines!$N$2:$N$523,MATCH(Tableau!BZ30&amp;Tableau!CA30,Semaines!$K$2:$K$523&amp;Semaines!$L$2:$L$523,0)),IF($AE30=2015,INDEX(Semaines!$O$2:$O$523,MATCH(Tableau!BZ30&amp;Tableau!CA30,Semaines!$K$2:$K$523&amp;Semaines!$L$2:$L$523,0)),IF($AE30=2016,INDEX(Semaines!$P$2:$P$523,MATCH(Tableau!BZ30&amp;Tableau!CA30,Semaines!$K$2:$K$523&amp;Semaines!$L$2:$L$523,0)),IF($AE30=2017,INDEX(Semaines!$Q$2:$Q$523,MATCH(Tableau!BZ30&amp;Tableau!CA30,Semaines!$K$2:$K$523&amp;Semaines!$L$2:$L$523,0)),IF($AE30=2018,INDEX(Semaines!$R$2:$R$523,MATCH(Tableau!BZ30&amp;Tableau!CA30,Semaines!$K$2:$K$523&amp;Semaines!$L$2:$L$523,0)),IF($AE30=2019,INDEX(Semaines!$S$2:$S$523,MATCH(Tableau!BZ30&amp;Tableau!CA30,Semaines!$K$2:$K$523&amp;Semaines!$L$2:$L$523,0)),IF($AE30=2020,INDEX(Semaines!$T$2:$T$523,MATCH(Tableau!BZ30&amp;Tableau!CA30,Semaines!$K$2:$K$523&amp;Semaines!$L$2:$L$523,0)),IF($AE30=2021,INDEX(Semaines!$U$2:$U$523,MATCH(Tableau!BZ30&amp;Tableau!CA30,Semaines!$K$2:$K$523&amp;Semaines!$L$2:$L$523,0)),IF($AE30=2022,INDEX(Semaines!$V$2:$V$523,MATCH(Tableau!BZ30&amp;Tableau!CA30,Semaines!$K$2:$K$523&amp;Semaines!$L$2:$L$523,0)))))))))))))</f>
        <v/>
      </c>
      <c r="CA30" s="120" t="str">
        <f>IF(Tableau!$AE30="","",IF(Tableau!CA30="","",Tableau!$AE30))</f>
        <v/>
      </c>
      <c r="CB30" s="130">
        <f>IF(Import!AQ20=0,"",Import!AQ20)</f>
        <v>43452</v>
      </c>
      <c r="CC30" s="118">
        <f t="shared" si="191"/>
        <v>51</v>
      </c>
      <c r="CD30" s="119">
        <f t="shared" si="192"/>
        <v>2018</v>
      </c>
      <c r="CE30" s="121" t="str">
        <f>IF(Tableau!CE30="","",Tableau!CE30)</f>
        <v/>
      </c>
      <c r="CF30" s="120" t="str">
        <f>IF(Tableau!CF30="","",Tableau!CF30)</f>
        <v/>
      </c>
      <c r="CG30" s="118">
        <f t="shared" si="193"/>
        <v>49</v>
      </c>
      <c r="CH30" s="119">
        <f t="shared" si="97"/>
        <v>2018</v>
      </c>
      <c r="CI30" s="121" t="str">
        <f t="array" ref="CI30">IF(OR(Tableau!CI30="",Tableau!CJ30=""),"",IF($AE30=2013,INDEX(Semaines!$M$2:$M$523,MATCH(Tableau!CI30&amp;Tableau!CJ30,Semaines!$K$2:$K$523&amp;Semaines!$L$2:$L$523,0)),IF($AE30=2014,INDEX(Semaines!$N$2:$N$523,MATCH(Tableau!CI30&amp;Tableau!CJ30,Semaines!$K$2:$K$523&amp;Semaines!$L$2:$L$523,0)),IF($AE30=2015,INDEX(Semaines!$O$2:$O$523,MATCH(Tableau!CI30&amp;Tableau!CJ30,Semaines!$K$2:$K$523&amp;Semaines!$L$2:$L$523,0)),IF($AE30=2016,INDEX(Semaines!$P$2:$P$523,MATCH(Tableau!CI30&amp;Tableau!CJ30,Semaines!$K$2:$K$523&amp;Semaines!$L$2:$L$523,0)),IF($AE30=2017,INDEX(Semaines!$Q$2:$Q$523,MATCH(Tableau!CI30&amp;Tableau!CJ30,Semaines!$K$2:$K$523&amp;Semaines!$L$2:$L$523,0)),IF($AE30=2018,INDEX(Semaines!$R$2:$R$523,MATCH(Tableau!CI30&amp;Tableau!CJ30,Semaines!$K$2:$K$523&amp;Semaines!$L$2:$L$523,0)),IF($AE30=2019,INDEX(Semaines!$S$2:$S$523,MATCH(Tableau!CI30&amp;Tableau!CJ30,Semaines!$K$2:$K$523&amp;Semaines!$L$2:$L$523,0)),IF($AE30=2020,INDEX(Semaines!$T$2:$T$523,MATCH(Tableau!CI30&amp;Tableau!CJ30,Semaines!$K$2:$K$523&amp;Semaines!$L$2:$L$523,0)),IF($AE30=2021,INDEX(Semaines!$U$2:$U$523,MATCH(Tableau!CI30&amp;Tableau!CJ30,Semaines!$K$2:$K$523&amp;Semaines!$L$2:$L$523,0)),IF($AE30=2022,INDEX(Semaines!$V$2:$V$523,MATCH(Tableau!CI30&amp;Tableau!CJ30,Semaines!$K$2:$K$523&amp;Semaines!$L$2:$L$523,0)))))))))))))</f>
        <v/>
      </c>
      <c r="CJ30" s="120" t="str">
        <f>IF(Tableau!$AE30="","",IF(Tableau!CJ30="","",Tableau!$AE30))</f>
        <v/>
      </c>
      <c r="CL30" s="118">
        <f t="shared" si="194"/>
        <v>50</v>
      </c>
      <c r="CM30" s="119">
        <f t="shared" si="98"/>
        <v>2018</v>
      </c>
      <c r="CN30" s="121" t="str">
        <f t="array" ref="CN30">IF(OR(Tableau!CN30="",Tableau!CO30=""),"",IF($AE30=2013,INDEX(Semaines!$M$2:$M$523,MATCH(Tableau!CN30&amp;Tableau!CO30,Semaines!$K$2:$K$523&amp;Semaines!$L$2:$L$523,0)),IF($AE30=2014,INDEX(Semaines!$N$2:$N$523,MATCH(Tableau!CN30&amp;Tableau!CO30,Semaines!$K$2:$K$523&amp;Semaines!$L$2:$L$523,0)),IF($AE30=2015,INDEX(Semaines!$O$2:$O$523,MATCH(Tableau!CN30&amp;Tableau!CO30,Semaines!$K$2:$K$523&amp;Semaines!$L$2:$L$523,0)),IF($AE30=2016,INDEX(Semaines!$P$2:$P$523,MATCH(Tableau!CN30&amp;Tableau!CO30,Semaines!$K$2:$K$523&amp;Semaines!$L$2:$L$523,0)),IF($AE30=2017,INDEX(Semaines!$Q$2:$Q$523,MATCH(Tableau!CN30&amp;Tableau!CO30,Semaines!$K$2:$K$523&amp;Semaines!$L$2:$L$523,0)),IF($AE30=2018,INDEX(Semaines!$R$2:$R$523,MATCH(Tableau!CN30&amp;Tableau!CO30,Semaines!$K$2:$K$523&amp;Semaines!$L$2:$L$523,0)),IF($AE30=2019,INDEX(Semaines!$S$2:$S$523,MATCH(Tableau!CN30&amp;Tableau!CO30,Semaines!$K$2:$K$523&amp;Semaines!$L$2:$L$523,0)),IF($AE30=2020,INDEX(Semaines!$T$2:$T$523,MATCH(Tableau!CN30&amp;Tableau!CO30,Semaines!$K$2:$K$523&amp;Semaines!$L$2:$L$523,0)),IF($AE30=2021,INDEX(Semaines!$U$2:$U$523,MATCH(Tableau!CN30&amp;Tableau!CO30,Semaines!$K$2:$K$523&amp;Semaines!$L$2:$L$523,0)),IF($AE30=2022,INDEX(Semaines!$V$2:$V$523,MATCH(Tableau!CN30&amp;Tableau!CO30,Semaines!$K$2:$K$523&amp;Semaines!$L$2:$L$523,0)))))))))))))</f>
        <v/>
      </c>
      <c r="CO30" s="120" t="str">
        <f>IF(Tableau!$AE30="","",IF(Tableau!CO30="","",Tableau!$AE30))</f>
        <v/>
      </c>
      <c r="CP30" s="118">
        <f t="shared" si="203"/>
        <v>50</v>
      </c>
      <c r="CQ30" s="119">
        <f t="shared" si="99"/>
        <v>2018</v>
      </c>
      <c r="CR30" s="121" t="str">
        <f t="array" ref="CR30">IF(OR(Tableau!CR30="",Tableau!CS30=""),"",IF($AE30=2013,INDEX(Semaines!$M$2:$M$523,MATCH(Tableau!CR30&amp;Tableau!CS30,Semaines!$K$2:$K$523&amp;Semaines!$L$2:$L$523,0)),IF($AE30=2014,INDEX(Semaines!$N$2:$N$523,MATCH(Tableau!CR30&amp;Tableau!CS30,Semaines!$K$2:$K$523&amp;Semaines!$L$2:$L$523,0)),IF($AE30=2015,INDEX(Semaines!$O$2:$O$523,MATCH(Tableau!CR30&amp;Tableau!CS30,Semaines!$K$2:$K$523&amp;Semaines!$L$2:$L$523,0)),IF($AE30=2016,INDEX(Semaines!$P$2:$P$523,MATCH(Tableau!CR30&amp;Tableau!CS30,Semaines!$K$2:$K$523&amp;Semaines!$L$2:$L$523,0)),IF($AE30=2017,INDEX(Semaines!$Q$2:$Q$523,MATCH(Tableau!CR30&amp;Tableau!CS30,Semaines!$K$2:$K$523&amp;Semaines!$L$2:$L$523,0)),IF($AE30=2018,INDEX(Semaines!$R$2:$R$523,MATCH(Tableau!CR30&amp;Tableau!CS30,Semaines!$K$2:$K$523&amp;Semaines!$L$2:$L$523,0)),IF($AE30=2019,INDEX(Semaines!$S$2:$S$523,MATCH(Tableau!CR30&amp;Tableau!CS30,Semaines!$K$2:$K$523&amp;Semaines!$L$2:$L$523,0)),IF($AE30=2020,INDEX(Semaines!$T$2:$T$523,MATCH(Tableau!CR30&amp;Tableau!CS30,Semaines!$K$2:$K$523&amp;Semaines!$L$2:$L$523,0)),IF($AE30=2021,INDEX(Semaines!$U$2:$U$523,MATCH(Tableau!CR30&amp;Tableau!CS30,Semaines!$K$2:$K$523&amp;Semaines!$L$2:$L$523,0)),IF($AE30=2022,INDEX(Semaines!$V$2:$V$523,MATCH(Tableau!CR30&amp;Tableau!CS30,Semaines!$K$2:$K$523&amp;Semaines!$L$2:$L$523,0)))))))))))))</f>
        <v/>
      </c>
      <c r="CS30" s="120" t="str">
        <f>IF(Tableau!$AE30="","",IF(Tableau!CS30="","",Tableau!$AE30))</f>
        <v/>
      </c>
      <c r="CU30" s="139">
        <f t="shared" si="195"/>
        <v>52</v>
      </c>
      <c r="CV30" s="118">
        <f t="shared" si="204"/>
        <v>50</v>
      </c>
      <c r="CW30" s="119">
        <f t="shared" si="25"/>
        <v>2018</v>
      </c>
      <c r="CX30" s="121"/>
      <c r="CY30" s="120" t="str">
        <f>IF(Tableau!$AE30="","",IF(Tableau!CX30="","",Tableau!$AE30))</f>
        <v/>
      </c>
      <c r="DA30" s="139">
        <f t="shared" si="196"/>
        <v>52</v>
      </c>
      <c r="DB30" s="118">
        <f t="shared" si="205"/>
        <v>50</v>
      </c>
      <c r="DC30" s="119">
        <f t="shared" si="28"/>
        <v>2018</v>
      </c>
      <c r="DD30" s="121"/>
      <c r="DE30" s="120"/>
      <c r="DF30" s="112"/>
      <c r="DG30" s="107"/>
      <c r="DI30" s="118">
        <f t="shared" si="197"/>
        <v>51</v>
      </c>
      <c r="DJ30" s="119">
        <f t="shared" si="30"/>
        <v>2018</v>
      </c>
      <c r="DK30" s="121"/>
      <c r="DL30" s="120" t="str">
        <f>IF(Tableau!$AE30="","",IF(Tableau!DJ30="","",Tableau!$AE30))</f>
        <v/>
      </c>
      <c r="DN30" s="118">
        <f t="shared" si="198"/>
        <v>52</v>
      </c>
      <c r="DO30" s="119">
        <f t="shared" si="32"/>
        <v>2018</v>
      </c>
      <c r="DP30" s="121" t="str">
        <f t="array" ref="DP30">IF(OR(Tableau!DN30="",Tableau!DO30=""),"",IF($AE30=2013,INDEX(Semaines!$M$2:$M$523,MATCH(Tableau!DN30&amp;Tableau!DO30,Semaines!$K$2:$K$523&amp;Semaines!$L$2:$L$523,0)),IF($AE30=2014,INDEX(Semaines!$N$2:$N$523,MATCH(Tableau!DN30&amp;Tableau!DO30,Semaines!$K$2:$K$523&amp;Semaines!$L$2:$L$523,0)),IF($AE30=2015,INDEX(Semaines!$O$2:$O$523,MATCH(Tableau!DN30&amp;Tableau!DO30,Semaines!$K$2:$K$523&amp;Semaines!$L$2:$L$523,0)),IF($AE30=2016,INDEX(Semaines!$P$2:$P$523,MATCH(Tableau!DN30&amp;Tableau!DO30,Semaines!$K$2:$K$523&amp;Semaines!$L$2:$L$523,0)),IF($AE30=2017,INDEX(Semaines!$Q$2:$Q$523,MATCH(Tableau!DN30&amp;Tableau!DO30,Semaines!$K$2:$K$523&amp;Semaines!$L$2:$L$523,0)),IF($AE30=2018,INDEX(Semaines!$R$2:$R$523,MATCH(Tableau!DN30&amp;Tableau!DO30,Semaines!$K$2:$K$523&amp;Semaines!$L$2:$L$523,0)),IF($AE30=2019,INDEX(Semaines!$S$2:$S$523,MATCH(Tableau!DN30&amp;Tableau!DO30,Semaines!$K$2:$K$523&amp;Semaines!$L$2:$L$523,0)),IF($AE30=2020,INDEX(Semaines!$T$2:$T$523,MATCH(Tableau!DN30&amp;Tableau!DO30,Semaines!$K$2:$K$523&amp;Semaines!$L$2:$L$523,0)),IF($AE30=2021,INDEX(Semaines!$U$2:$U$523,MATCH(Tableau!DN30&amp;Tableau!DO30,Semaines!$K$2:$K$523&amp;Semaines!$L$2:$L$523,0)),IF($AE30=2022,INDEX(Semaines!$V$2:$V$523,MATCH(Tableau!DN30&amp;Tableau!DO30,Semaines!$K$2:$K$523&amp;Semaines!$L$2:$L$523,0)))))))))))))</f>
        <v/>
      </c>
      <c r="DQ30" s="120" t="str">
        <f>IF(Tableau!$AE30="","",IF(Tableau!DO30="","",Tableau!$AE30))</f>
        <v/>
      </c>
      <c r="DR30" s="99"/>
      <c r="DS30" s="107"/>
      <c r="DT30" s="137"/>
      <c r="DU30" s="118">
        <f t="shared" si="199"/>
        <v>52</v>
      </c>
      <c r="DV30" s="119">
        <f t="shared" si="100"/>
        <v>2018</v>
      </c>
      <c r="DW30" s="121" t="str">
        <f t="array" ref="DW30">IF(OR(Tableau!DU30="",Tableau!DV30=""),"",IF($AE30=2013,INDEX(Semaines!$M$2:$M$523,MATCH(Tableau!DU30&amp;Tableau!DV30,Semaines!$K$2:$K$523&amp;Semaines!$L$2:$L$523,0)),IF($AE30=2014,INDEX(Semaines!$N$2:$N$523,MATCH(Tableau!DU30&amp;Tableau!DV30,Semaines!$K$2:$K$523&amp;Semaines!$L$2:$L$523,0)),IF($AE30=2015,INDEX(Semaines!$O$2:$O$523,MATCH(Tableau!DU30&amp;Tableau!DV30,Semaines!$K$2:$K$523&amp;Semaines!$L$2:$L$523,0)),IF($AE30=2016,INDEX(Semaines!$P$2:$P$523,MATCH(Tableau!DU30&amp;Tableau!DV30,Semaines!$K$2:$K$523&amp;Semaines!$L$2:$L$523,0)),IF($AE30=2017,INDEX(Semaines!$Q$2:$Q$523,MATCH(Tableau!DU30&amp;Tableau!DV30,Semaines!$K$2:$K$523&amp;Semaines!$L$2:$L$523,0)),IF($AE30=2018,INDEX(Semaines!$R$2:$R$523,MATCH(Tableau!DU30&amp;Tableau!DV30,Semaines!$K$2:$K$523&amp;Semaines!$L$2:$L$523,0)),IF($AE30=2019,INDEX(Semaines!$S$2:$S$523,MATCH(Tableau!DU30&amp;Tableau!DV30,Semaines!$K$2:$K$523&amp;Semaines!$L$2:$L$523,0)),IF($AE30=2020,INDEX(Semaines!$T$2:$T$523,MATCH(Tableau!DU30&amp;Tableau!DV30,Semaines!$K$2:$K$523&amp;Semaines!$L$2:$L$523,0)),IF($AE30=2021,INDEX(Semaines!$U$2:$U$523,MATCH(Tableau!DU30&amp;Tableau!DV30,Semaines!$K$2:$K$523&amp;Semaines!$L$2:$L$523,0)),IF($AE30=2022,INDEX(Semaines!$V$2:$V$523,MATCH(Tableau!DU30&amp;Tableau!DV30,Semaines!$K$2:$K$523&amp;Semaines!$L$2:$L$523,0)))))))))))))</f>
        <v/>
      </c>
      <c r="DX30" s="120" t="str">
        <f>IF(Tableau!$AE30="","",IF(Tableau!DV30="","",Tableau!$AE30))</f>
        <v/>
      </c>
      <c r="DY30" s="118">
        <f t="shared" si="206"/>
        <v>53</v>
      </c>
      <c r="DZ30" s="119">
        <f t="shared" si="101"/>
        <v>2018</v>
      </c>
      <c r="EA30" s="121" t="str">
        <f t="array" ref="EA30">IF(OR(Tableau!DY30="",Tableau!DZ30=""),"",IF($AE30=2013,INDEX(Semaines!$M$2:$M$523,MATCH(Tableau!DY30&amp;Tableau!DZ30,Semaines!$K$2:$K$523&amp;Semaines!$L$2:$L$523,0)),IF($AE30=2014,INDEX(Semaines!$N$2:$N$523,MATCH(Tableau!DY30&amp;Tableau!DZ30,Semaines!$K$2:$K$523&amp;Semaines!$L$2:$L$523,0)),IF($AE30=2015,INDEX(Semaines!$O$2:$O$523,MATCH(Tableau!DY30&amp;Tableau!DZ30,Semaines!$K$2:$K$523&amp;Semaines!$L$2:$L$523,0)),IF($AE30=2016,INDEX(Semaines!$P$2:$P$523,MATCH(Tableau!DY30&amp;Tableau!DZ30,Semaines!$K$2:$K$523&amp;Semaines!$L$2:$L$523,0)),IF($AE30=2017,INDEX(Semaines!$Q$2:$Q$523,MATCH(Tableau!DY30&amp;Tableau!DZ30,Semaines!$K$2:$K$523&amp;Semaines!$L$2:$L$523,0)),IF($AE30=2018,INDEX(Semaines!$R$2:$R$523,MATCH(Tableau!DY30&amp;Tableau!DZ30,Semaines!$K$2:$K$523&amp;Semaines!$L$2:$L$523,0)),IF($AE30=2019,INDEX(Semaines!$S$2:$S$523,MATCH(Tableau!DY30&amp;Tableau!DZ30,Semaines!$K$2:$K$523&amp;Semaines!$L$2:$L$523,0)),IF($AE30=2020,INDEX(Semaines!$T$2:$T$523,MATCH(Tableau!DY30&amp;Tableau!DZ30,Semaines!$K$2:$K$523&amp;Semaines!$L$2:$L$523,0)),IF($AE30=2021,INDEX(Semaines!$U$2:$U$523,MATCH(Tableau!DY30&amp;Tableau!DZ30,Semaines!$K$2:$K$523&amp;Semaines!$L$2:$L$523,0)),IF($AE30=2022,INDEX(Semaines!$V$2:$V$523,MATCH(Tableau!DY30&amp;Tableau!DZ30,Semaines!$K$2:$K$523&amp;Semaines!$L$2:$L$523,0)))))))))))))</f>
        <v/>
      </c>
      <c r="EB30" s="120" t="str">
        <f>IF(Tableau!$AE30="","",IF(Tableau!DZ30="","",Tableau!$AE30))</f>
        <v/>
      </c>
      <c r="EC30" s="118">
        <f t="shared" si="207"/>
        <v>53</v>
      </c>
      <c r="ED30" s="119">
        <f t="shared" si="102"/>
        <v>2018</v>
      </c>
      <c r="EE30" s="121" t="str">
        <f t="array" ref="EE30">IF(OR(Tableau!EC30="",Tableau!ED30=""),"",IF($AE30=2013,INDEX(Semaines!$M$2:$M$523,MATCH(Tableau!EC30&amp;Tableau!ED30,Semaines!$K$2:$K$523&amp;Semaines!$L$2:$L$523,0)),IF($AE30=2014,INDEX(Semaines!$N$2:$N$523,MATCH(Tableau!EC30&amp;Tableau!ED30,Semaines!$K$2:$K$523&amp;Semaines!$L$2:$L$523,0)),IF($AE30=2015,INDEX(Semaines!$O$2:$O$523,MATCH(Tableau!EC30&amp;Tableau!ED30,Semaines!$K$2:$K$523&amp;Semaines!$L$2:$L$523,0)),IF($AE30=2016,INDEX(Semaines!$P$2:$P$523,MATCH(Tableau!EC30&amp;Tableau!ED30,Semaines!$K$2:$K$523&amp;Semaines!$L$2:$L$523,0)),IF($AE30=2017,INDEX(Semaines!$Q$2:$Q$523,MATCH(Tableau!EC30&amp;Tableau!ED30,Semaines!$K$2:$K$523&amp;Semaines!$L$2:$L$523,0)),IF($AE30=2018,INDEX(Semaines!$R$2:$R$523,MATCH(Tableau!EC30&amp;Tableau!ED30,Semaines!$K$2:$K$523&amp;Semaines!$L$2:$L$523,0)),IF($AE30=2019,INDEX(Semaines!$S$2:$S$523,MATCH(Tableau!EC30&amp;Tableau!ED30,Semaines!$K$2:$K$523&amp;Semaines!$L$2:$L$523,0)),IF($AE30=2020,INDEX(Semaines!$T$2:$T$523,MATCH(Tableau!EC30&amp;Tableau!ED30,Semaines!$K$2:$K$523&amp;Semaines!$L$2:$L$523,0)),IF($AE30=2021,INDEX(Semaines!$U$2:$U$523,MATCH(Tableau!EC30&amp;Tableau!ED30,Semaines!$K$2:$K$523&amp;Semaines!$L$2:$L$523,0)),IF($AE30=2022,INDEX(Semaines!$V$2:$V$523,MATCH(Tableau!EC30&amp;Tableau!ED30,Semaines!$K$2:$K$523&amp;Semaines!$L$2:$L$523,0)))))))))))))</f>
        <v/>
      </c>
      <c r="EF30" s="120" t="str">
        <f>IF(Tableau!$AE30="","",IF(Tableau!ED30="","",Tableau!$AE30))</f>
        <v/>
      </c>
      <c r="EG30" s="118">
        <f t="shared" si="208"/>
        <v>53</v>
      </c>
      <c r="EH30" s="119">
        <f t="shared" si="103"/>
        <v>2018</v>
      </c>
      <c r="EI30" s="121" t="str">
        <f t="array" ref="EI30">IF(OR(Tableau!EG30="",Tableau!EH30=""),"",IF($AE30=2013,INDEX(Semaines!$M$2:$M$523,MATCH(Tableau!EG30&amp;Tableau!EH30,Semaines!$K$2:$K$523&amp;Semaines!$L$2:$L$523,0)),IF($AE30=2014,INDEX(Semaines!$N$2:$N$523,MATCH(Tableau!EG30&amp;Tableau!EH30,Semaines!$K$2:$K$523&amp;Semaines!$L$2:$L$523,0)),IF($AE30=2015,INDEX(Semaines!$O$2:$O$523,MATCH(Tableau!EG30&amp;Tableau!EH30,Semaines!$K$2:$K$523&amp;Semaines!$L$2:$L$523,0)),IF($AE30=2016,INDEX(Semaines!$P$2:$P$523,MATCH(Tableau!EG30&amp;Tableau!EH30,Semaines!$K$2:$K$523&amp;Semaines!$L$2:$L$523,0)),IF($AE30=2017,INDEX(Semaines!$Q$2:$Q$523,MATCH(Tableau!EG30&amp;Tableau!EH30,Semaines!$K$2:$K$523&amp;Semaines!$L$2:$L$523,0)),IF($AE30=2018,INDEX(Semaines!$R$2:$R$523,MATCH(Tableau!EG30&amp;Tableau!EH30,Semaines!$K$2:$K$523&amp;Semaines!$L$2:$L$523,0)),IF($AE30=2019,INDEX(Semaines!$S$2:$S$523,MATCH(Tableau!EG30&amp;Tableau!EH30,Semaines!$K$2:$K$523&amp;Semaines!$L$2:$L$523,0)),IF($AE30=2020,INDEX(Semaines!$T$2:$T$523,MATCH(Tableau!EG30&amp;Tableau!EH30,Semaines!$K$2:$K$523&amp;Semaines!$L$2:$L$523,0)),IF($AE30=2021,INDEX(Semaines!$U$2:$U$523,MATCH(Tableau!EG30&amp;Tableau!EH30,Semaines!$K$2:$K$523&amp;Semaines!$L$2:$L$523,0)),IF($AE30=2022,INDEX(Semaines!$V$2:$V$523,MATCH(Tableau!EG30&amp;Tableau!EH30,Semaines!$K$2:$K$523&amp;Semaines!$L$2:$L$523,0)))))))))))))</f>
        <v/>
      </c>
      <c r="EJ30" s="120" t="str">
        <f>IF(Tableau!$AE30="","",IF(Tableau!EH30="","",Tableau!$AE30))</f>
        <v/>
      </c>
      <c r="EK30" s="130">
        <f>IF(Import!AU20=0,"",Import!AU20)</f>
        <v>43497</v>
      </c>
      <c r="EL30" s="118">
        <f t="shared" si="200"/>
        <v>5</v>
      </c>
      <c r="EM30" s="119">
        <f t="shared" si="201"/>
        <v>2019</v>
      </c>
      <c r="EN30" s="121" t="str">
        <f>IF(Tableau!EL30="","",Tableau!EL30)</f>
        <v/>
      </c>
      <c r="EO30" s="120" t="str">
        <f>IF(Tableau!EM30="","",Tableau!EM30)</f>
        <v/>
      </c>
      <c r="EP30" s="112"/>
      <c r="EQ30" s="107"/>
      <c r="ES30" s="118">
        <f t="shared" si="209"/>
        <v>54</v>
      </c>
      <c r="ET30" s="119">
        <f t="shared" si="104"/>
        <v>2018</v>
      </c>
      <c r="EU30" s="121" t="str">
        <f t="array" ref="EU30">IF(OR(Tableau!ES30="",Tableau!ET30=""),"",IF($AE30=2013,INDEX(Semaines!$M$2:$M$523,MATCH(Tableau!ES30&amp;Tableau!ET30,Semaines!$K$2:$K$523&amp;Semaines!$L$2:$L$523,0)),IF($AE30=2014,INDEX(Semaines!$N$2:$N$523,MATCH(Tableau!ES30&amp;Tableau!ET30,Semaines!$K$2:$K$523&amp;Semaines!$L$2:$L$523,0)),IF($AE30=2015,INDEX(Semaines!$O$2:$O$523,MATCH(Tableau!ES30&amp;Tableau!ET30,Semaines!$K$2:$K$523&amp;Semaines!$L$2:$L$523,0)),IF($AE30=2016,INDEX(Semaines!$P$2:$P$523,MATCH(Tableau!ES30&amp;Tableau!ET30,Semaines!$K$2:$K$523&amp;Semaines!$L$2:$L$523,0)),IF($AE30=2017,INDEX(Semaines!$Q$2:$Q$523,MATCH(Tableau!ES30&amp;Tableau!ET30,Semaines!$K$2:$K$523&amp;Semaines!$L$2:$L$523,0)),IF($AE30=2018,INDEX(Semaines!$R$2:$R$523,MATCH(Tableau!ES30&amp;Tableau!ET30,Semaines!$K$2:$K$523&amp;Semaines!$L$2:$L$523,0)),IF($AE30=2019,INDEX(Semaines!$S$2:$S$523,MATCH(Tableau!ES30&amp;Tableau!ET30,Semaines!$K$2:$K$523&amp;Semaines!$L$2:$L$523,0)),IF($AE30=2020,INDEX(Semaines!$T$2:$T$523,MATCH(Tableau!ES30&amp;Tableau!ET30,Semaines!$K$2:$K$523&amp;Semaines!$L$2:$L$523,0)),IF($AE30=2021,INDEX(Semaines!$U$2:$U$523,MATCH(Tableau!ES30&amp;Tableau!ET30,Semaines!$K$2:$K$523&amp;Semaines!$L$2:$L$523,0)),IF($AE30=2022,INDEX(Semaines!$V$2:$V$523,MATCH(Tableau!ES30&amp;Tableau!ET30,Semaines!$K$2:$K$523&amp;Semaines!$L$2:$L$523,0)))))))))))))</f>
        <v/>
      </c>
      <c r="EV30" s="120" t="str">
        <f>IF(Tableau!$AE30="","",IF(Tableau!ET30="","",Tableau!$AE30))</f>
        <v/>
      </c>
      <c r="EW30" s="118">
        <f t="shared" si="210"/>
        <v>55</v>
      </c>
      <c r="EX30" s="119">
        <f t="shared" si="105"/>
        <v>2018</v>
      </c>
      <c r="EY30" s="121" t="str">
        <f t="array" ref="EY30">IF(OR(Tableau!EW30="",Tableau!EX30=""),"",IF($AE30=2013,INDEX(Semaines!$M$2:$M$523,MATCH(Tableau!EW30&amp;Tableau!EX30,Semaines!$K$2:$K$523&amp;Semaines!$L$2:$L$523,0)),IF($AE30=2014,INDEX(Semaines!$N$2:$N$523,MATCH(Tableau!EW30&amp;Tableau!EX30,Semaines!$K$2:$K$523&amp;Semaines!$L$2:$L$523,0)),IF($AE30=2015,INDEX(Semaines!$O$2:$O$523,MATCH(Tableau!EW30&amp;Tableau!EX30,Semaines!$K$2:$K$523&amp;Semaines!$L$2:$L$523,0)),IF($AE30=2016,INDEX(Semaines!$P$2:$P$523,MATCH(Tableau!EW30&amp;Tableau!EX30,Semaines!$K$2:$K$523&amp;Semaines!$L$2:$L$523,0)),IF($AE30=2017,INDEX(Semaines!$Q$2:$Q$523,MATCH(Tableau!EW30&amp;Tableau!EX30,Semaines!$K$2:$K$523&amp;Semaines!$L$2:$L$523,0)),IF($AE30=2018,INDEX(Semaines!$R$2:$R$523,MATCH(Tableau!EW30&amp;Tableau!EX30,Semaines!$K$2:$K$523&amp;Semaines!$L$2:$L$523,0)),IF($AE30=2019,INDEX(Semaines!$S$2:$S$523,MATCH(Tableau!EW30&amp;Tableau!EX30,Semaines!$K$2:$K$523&amp;Semaines!$L$2:$L$523,0)),IF($AE30=2020,INDEX(Semaines!$T$2:$T$523,MATCH(Tableau!EW30&amp;Tableau!EX30,Semaines!$K$2:$K$523&amp;Semaines!$L$2:$L$523,0)),IF($AE30=2021,INDEX(Semaines!$U$2:$U$523,MATCH(Tableau!EW30&amp;Tableau!EX30,Semaines!$K$2:$K$523&amp;Semaines!$L$2:$L$523,0)),IF($AE30=2022,INDEX(Semaines!$V$2:$V$523,MATCH(Tableau!EW30&amp;Tableau!EX30,Semaines!$K$2:$K$523&amp;Semaines!$L$2:$L$523,0)))))))))))))</f>
        <v/>
      </c>
      <c r="EZ30" s="120" t="str">
        <f>IF(Tableau!$AE30="","",IF(Tableau!EX30="","",Tableau!$AE30))</f>
        <v/>
      </c>
      <c r="FB30" s="118">
        <f t="shared" si="211"/>
        <v>55</v>
      </c>
      <c r="FC30" s="119">
        <f t="shared" si="106"/>
        <v>2018</v>
      </c>
      <c r="FD30" s="121" t="str">
        <f t="array" ref="FD30">IF(OR(Tableau!FB30="",Tableau!FC30=""),"",IF($AE30=2013,INDEX(Semaines!$M$2:$M$523,MATCH(Tableau!FB30&amp;Tableau!FC30,Semaines!$K$2:$K$523&amp;Semaines!$L$2:$L$523,0)),IF($AE30=2014,INDEX(Semaines!$N$2:$N$523,MATCH(Tableau!FB30&amp;Tableau!FC30,Semaines!$K$2:$K$523&amp;Semaines!$L$2:$L$523,0)),IF($AE30=2015,INDEX(Semaines!$O$2:$O$523,MATCH(Tableau!FB30&amp;Tableau!FC30,Semaines!$K$2:$K$523&amp;Semaines!$L$2:$L$523,0)),IF($AE30=2016,INDEX(Semaines!$P$2:$P$523,MATCH(Tableau!FB30&amp;Tableau!FC30,Semaines!$K$2:$K$523&amp;Semaines!$L$2:$L$523,0)),IF($AE30=2017,INDEX(Semaines!$Q$2:$Q$523,MATCH(Tableau!FB30&amp;Tableau!FC30,Semaines!$K$2:$K$523&amp;Semaines!$L$2:$L$523,0)),IF($AE30=2018,INDEX(Semaines!$R$2:$R$523,MATCH(Tableau!FB30&amp;Tableau!FC30,Semaines!$K$2:$K$523&amp;Semaines!$L$2:$L$523,0)),IF($AE30=2019,INDEX(Semaines!$S$2:$S$523,MATCH(Tableau!FB30&amp;Tableau!FC30,Semaines!$K$2:$K$523&amp;Semaines!$L$2:$L$523,0)),IF($AE30=2020,INDEX(Semaines!$T$2:$T$523,MATCH(Tableau!FB30&amp;Tableau!FC30,Semaines!$K$2:$K$523&amp;Semaines!$L$2:$L$523,0)),IF($AE30=2021,INDEX(Semaines!$U$2:$U$523,MATCH(Tableau!FB30&amp;Tableau!FC30,Semaines!$K$2:$K$523&amp;Semaines!$L$2:$L$523,0)),IF($AE30=2022,INDEX(Semaines!$V$2:$V$523,MATCH(Tableau!FB30&amp;Tableau!FC30,Semaines!$K$2:$K$523&amp;Semaines!$L$2:$L$523,0)))))))))))))</f>
        <v/>
      </c>
      <c r="FE30" s="120" t="str">
        <f>IF(Tableau!$AE30="","",IF(Tableau!FC30="","",Tableau!$AE30))</f>
        <v/>
      </c>
      <c r="FF30" s="112"/>
      <c r="FG30" s="107"/>
      <c r="FH30" s="118">
        <f t="shared" si="212"/>
        <v>56</v>
      </c>
      <c r="FI30" s="119">
        <f t="shared" si="107"/>
        <v>2018</v>
      </c>
      <c r="FJ30" s="121" t="str">
        <f t="array" ref="FJ30">IF(OR(Tableau!FH30="",Tableau!FI30=""),"",IF($AE30=2013,INDEX(Semaines!$M$2:$M$523,MATCH(Tableau!FH30&amp;Tableau!FI30,Semaines!$K$2:$K$523&amp;Semaines!$L$2:$L$523,0)),IF($AE30=2014,INDEX(Semaines!$N$2:$N$523,MATCH(Tableau!FH30&amp;Tableau!FI30,Semaines!$K$2:$K$523&amp;Semaines!$L$2:$L$523,0)),IF($AE30=2015,INDEX(Semaines!$O$2:$O$523,MATCH(Tableau!FH30&amp;Tableau!FI30,Semaines!$K$2:$K$523&amp;Semaines!$L$2:$L$523,0)),IF($AE30=2016,INDEX(Semaines!$P$2:$P$523,MATCH(Tableau!FH30&amp;Tableau!FI30,Semaines!$K$2:$K$523&amp;Semaines!$L$2:$L$523,0)),IF($AE30=2017,INDEX(Semaines!$Q$2:$Q$523,MATCH(Tableau!FH30&amp;Tableau!FI30,Semaines!$K$2:$K$523&amp;Semaines!$L$2:$L$523,0)),IF($AE30=2018,INDEX(Semaines!$R$2:$R$523,MATCH(Tableau!FH30&amp;Tableau!FI30,Semaines!$K$2:$K$523&amp;Semaines!$L$2:$L$523,0)),IF($AE30=2019,INDEX(Semaines!$S$2:$S$523,MATCH(Tableau!FH30&amp;Tableau!FI30,Semaines!$K$2:$K$523&amp;Semaines!$L$2:$L$523,0)),IF($AE30=2020,INDEX(Semaines!$T$2:$T$523,MATCH(Tableau!FH30&amp;Tableau!FI30,Semaines!$K$2:$K$523&amp;Semaines!$L$2:$L$523,0)),IF($AE30=2021,INDEX(Semaines!$U$2:$U$523,MATCH(Tableau!FH30&amp;Tableau!FI30,Semaines!$K$2:$K$523&amp;Semaines!$L$2:$L$523,0)),IF($AE30=2022,INDEX(Semaines!$V$2:$V$523,MATCH(Tableau!FH30&amp;Tableau!FI30,Semaines!$K$2:$K$523&amp;Semaines!$L$2:$L$523,0)))))))))))))</f>
        <v/>
      </c>
      <c r="FK30" s="120" t="str">
        <f>IF(Tableau!$AE30="","",IF(Tableau!FI30="","",Tableau!$AE30))</f>
        <v/>
      </c>
      <c r="FM30" s="118">
        <f t="shared" si="213"/>
        <v>56</v>
      </c>
      <c r="FN30" s="119">
        <f t="shared" si="108"/>
        <v>2018</v>
      </c>
      <c r="FO30" s="121" t="str">
        <f t="array" ref="FO30">IF(OR(Tableau!FM30="",Tableau!FN30=""),"",IF($AE30=2013,INDEX(Semaines!$M$2:$M$523,MATCH(Tableau!FM30&amp;Tableau!FN30,Semaines!$K$2:$K$523&amp;Semaines!$L$2:$L$523,0)),IF($AE30=2014,INDEX(Semaines!$N$2:$N$523,MATCH(Tableau!FM30&amp;Tableau!FN30,Semaines!$K$2:$K$523&amp;Semaines!$L$2:$L$523,0)),IF($AE30=2015,INDEX(Semaines!$O$2:$O$523,MATCH(Tableau!FM30&amp;Tableau!FN30,Semaines!$K$2:$K$523&amp;Semaines!$L$2:$L$523,0)),IF($AE30=2016,INDEX(Semaines!$P$2:$P$523,MATCH(Tableau!FM30&amp;Tableau!FN30,Semaines!$K$2:$K$523&amp;Semaines!$L$2:$L$523,0)),IF($AE30=2017,INDEX(Semaines!$Q$2:$Q$523,MATCH(Tableau!FM30&amp;Tableau!FN30,Semaines!$K$2:$K$523&amp;Semaines!$L$2:$L$523,0)),IF($AE30=2018,INDEX(Semaines!$R$2:$R$523,MATCH(Tableau!FM30&amp;Tableau!FN30,Semaines!$K$2:$K$523&amp;Semaines!$L$2:$L$523,0)),IF($AE30=2019,INDEX(Semaines!$S$2:$S$523,MATCH(Tableau!FM30&amp;Tableau!FN30,Semaines!$K$2:$K$523&amp;Semaines!$L$2:$L$523,0)),IF($AE30=2020,INDEX(Semaines!$T$2:$T$523,MATCH(Tableau!FM30&amp;Tableau!FN30,Semaines!$K$2:$K$523&amp;Semaines!$L$2:$L$523,0)),IF($AE30=2021,INDEX(Semaines!$U$2:$U$523,MATCH(Tableau!FM30&amp;Tableau!FN30,Semaines!$K$2:$K$523&amp;Semaines!$L$2:$L$523,0)),IF($AE30=2022,INDEX(Semaines!$V$2:$V$523,MATCH(Tableau!FM30&amp;Tableau!FN30,Semaines!$K$2:$K$523&amp;Semaines!$L$2:$L$523,0)))))))))))))</f>
        <v/>
      </c>
      <c r="FP30" s="120" t="str">
        <f>IF(Tableau!$AE30="","",IF(Tableau!FN30="","",Tableau!$AE30))</f>
        <v/>
      </c>
      <c r="FQ30" s="118">
        <f t="shared" si="214"/>
        <v>57</v>
      </c>
      <c r="FR30" s="119">
        <f t="shared" si="109"/>
        <v>2018</v>
      </c>
      <c r="FS30" s="121" t="str">
        <f t="array" ref="FS30">IF(OR(Tableau!FQ30="",Tableau!FR30=""),"",IF($AE30=2013,INDEX(Semaines!$M$2:$M$523,MATCH(Tableau!FQ30&amp;Tableau!FR30,Semaines!$K$2:$K$523&amp;Semaines!$L$2:$L$523,0)),IF($AE30=2014,INDEX(Semaines!$N$2:$N$523,MATCH(Tableau!FQ30&amp;Tableau!FR30,Semaines!$K$2:$K$523&amp;Semaines!$L$2:$L$523,0)),IF($AE30=2015,INDEX(Semaines!$O$2:$O$523,MATCH(Tableau!FQ30&amp;Tableau!FR30,Semaines!$K$2:$K$523&amp;Semaines!$L$2:$L$523,0)),IF($AE30=2016,INDEX(Semaines!$P$2:$P$523,MATCH(Tableau!FQ30&amp;Tableau!FR30,Semaines!$K$2:$K$523&amp;Semaines!$L$2:$L$523,0)),IF($AE30=2017,INDEX(Semaines!$Q$2:$Q$523,MATCH(Tableau!FQ30&amp;Tableau!FR30,Semaines!$K$2:$K$523&amp;Semaines!$L$2:$L$523,0)),IF($AE30=2018,INDEX(Semaines!$R$2:$R$523,MATCH(Tableau!FQ30&amp;Tableau!FR30,Semaines!$K$2:$K$523&amp;Semaines!$L$2:$L$523,0)),IF($AE30=2019,INDEX(Semaines!$S$2:$S$523,MATCH(Tableau!FQ30&amp;Tableau!FR30,Semaines!$K$2:$K$523&amp;Semaines!$L$2:$L$523,0)),IF($AE30=2020,INDEX(Semaines!$T$2:$T$523,MATCH(Tableau!FQ30&amp;Tableau!FR30,Semaines!$K$2:$K$523&amp;Semaines!$L$2:$L$523,0)),IF($AE30=2021,INDEX(Semaines!$U$2:$U$523,MATCH(Tableau!FQ30&amp;Tableau!FR30,Semaines!$K$2:$K$523&amp;Semaines!$L$2:$L$523,0)),IF($AE30=2022,INDEX(Semaines!$V$2:$V$523,MATCH(Tableau!FQ30&amp;Tableau!FR30,Semaines!$K$2:$K$523&amp;Semaines!$L$2:$L$523,0)))))))))))))</f>
        <v/>
      </c>
      <c r="FT30" s="120" t="str">
        <f>IF(Tableau!$AE30="","",IF(Tableau!FR30="","",Tableau!$AE30))</f>
        <v/>
      </c>
      <c r="FU30" s="121" t="str">
        <f t="array" ref="FU30">IF(OR(Tableau!FS30="",Tableau!FT30=""),"",IF($AE30=2013,INDEX(Semaines!$M$2:$M$523,MATCH(Tableau!FS30&amp;Tableau!FT30,Semaines!$K$2:$K$523&amp;Semaines!$L$2:$L$523,0)),IF($AE30=2014,INDEX(Semaines!$N$2:$N$523,MATCH(Tableau!FS30&amp;Tableau!FT30,Semaines!$K$2:$K$523&amp;Semaines!$L$2:$L$523,0)),IF($AE30=2015,INDEX(Semaines!$O$2:$O$523,MATCH(Tableau!FS30&amp;Tableau!FT30,Semaines!$K$2:$K$523&amp;Semaines!$L$2:$L$523,0)),IF($AE30=2016,INDEX(Semaines!$P$2:$P$523,MATCH(Tableau!FS30&amp;Tableau!FT30,Semaines!$K$2:$K$523&amp;Semaines!$L$2:$L$523,0)),IF($AE30=2017,INDEX(Semaines!$Q$2:$Q$523,MATCH(Tableau!FS30&amp;Tableau!FT30,Semaines!$K$2:$K$523&amp;Semaines!$L$2:$L$523,0)),IF($AE30=2018,INDEX(Semaines!$R$2:$R$523,MATCH(Tableau!FS30&amp;Tableau!FT30,Semaines!$K$2:$K$523&amp;Semaines!$L$2:$L$523,0)),IF($AE30=2019,INDEX(Semaines!$S$2:$S$523,MATCH(Tableau!FS30&amp;Tableau!FT30,Semaines!$K$2:$K$523&amp;Semaines!$L$2:$L$523,0)),IF($AE30=2020,INDEX(Semaines!$T$2:$T$523,MATCH(Tableau!FS30&amp;Tableau!FT30,Semaines!$K$2:$K$523&amp;Semaines!$L$2:$L$523,0)),IF($AE30=2021,INDEX(Semaines!$U$2:$U$523,MATCH(Tableau!FS30&amp;Tableau!FT30,Semaines!$K$2:$K$523&amp;Semaines!$L$2:$L$523,0)),IF($AE30=2022,INDEX(Semaines!$V$2:$V$523,MATCH(Tableau!FS30&amp;Tableau!FT30,Semaines!$K$2:$K$523&amp;Semaines!$L$2:$L$523,0)))))))))))))</f>
        <v/>
      </c>
      <c r="FV30" s="120" t="str">
        <f>IF(Tableau!$AE30="","",IF(Tableau!FT30="","",Tableau!$AE30))</f>
        <v/>
      </c>
      <c r="FW30" s="118">
        <f t="shared" si="215"/>
        <v>59</v>
      </c>
      <c r="FX30" s="119">
        <f t="shared" si="110"/>
        <v>2018</v>
      </c>
      <c r="FY30" s="121" t="str">
        <f t="array" ref="FY30">IF(OR(Tableau!FW30="",Tableau!FX30=""),"",IF($AE30=2013,INDEX(Semaines!$M$2:$M$523,MATCH(Tableau!FW30&amp;Tableau!FX30,Semaines!$K$2:$K$523&amp;Semaines!$L$2:$L$523,0)),IF($AE30=2014,INDEX(Semaines!$N$2:$N$523,MATCH(Tableau!FW30&amp;Tableau!FX30,Semaines!$K$2:$K$523&amp;Semaines!$L$2:$L$523,0)),IF($AE30=2015,INDEX(Semaines!$O$2:$O$523,MATCH(Tableau!FW30&amp;Tableau!FX30,Semaines!$K$2:$K$523&amp;Semaines!$L$2:$L$523,0)),IF($AE30=2016,INDEX(Semaines!$P$2:$P$523,MATCH(Tableau!FW30&amp;Tableau!FX30,Semaines!$K$2:$K$523&amp;Semaines!$L$2:$L$523,0)),IF($AE30=2017,INDEX(Semaines!$Q$2:$Q$523,MATCH(Tableau!FW30&amp;Tableau!FX30,Semaines!$K$2:$K$523&amp;Semaines!$L$2:$L$523,0)),IF($AE30=2018,INDEX(Semaines!$R$2:$R$523,MATCH(Tableau!FW30&amp;Tableau!FX30,Semaines!$K$2:$K$523&amp;Semaines!$L$2:$L$523,0)),IF($AE30=2019,INDEX(Semaines!$S$2:$S$523,MATCH(Tableau!FW30&amp;Tableau!FX30,Semaines!$K$2:$K$523&amp;Semaines!$L$2:$L$523,0)),IF($AE30=2020,INDEX(Semaines!$T$2:$T$523,MATCH(Tableau!FW30&amp;Tableau!FX30,Semaines!$K$2:$K$523&amp;Semaines!$L$2:$L$523,0)),IF($AE30=2021,INDEX(Semaines!$U$2:$U$523,MATCH(Tableau!FW30&amp;Tableau!FX30,Semaines!$K$2:$K$523&amp;Semaines!$L$2:$L$523,0)),IF($AE30=2022,INDEX(Semaines!$V$2:$V$523,MATCH(Tableau!FW30&amp;Tableau!FX30,Semaines!$K$2:$K$523&amp;Semaines!$L$2:$L$523,0)))))))))))))</f>
        <v/>
      </c>
      <c r="FZ30" s="120" t="str">
        <f>IF(Tableau!$AE30="","",IF(Tableau!FX30="","",Tableau!$AE30))</f>
        <v/>
      </c>
      <c r="GA30" s="118">
        <f t="shared" si="216"/>
        <v>60</v>
      </c>
      <c r="GB30" s="119">
        <f t="shared" si="111"/>
        <v>2018</v>
      </c>
      <c r="GC30" s="121" t="str">
        <f t="array" ref="GC30">IF(OR(Tableau!GA30="",Tableau!GB30=""),"",IF($AE30=2013,INDEX(Semaines!$M$2:$M$523,MATCH(Tableau!GA30&amp;Tableau!GB30,Semaines!$K$2:$K$523&amp;Semaines!$L$2:$L$523,0)),IF($AE30=2014,INDEX(Semaines!$N$2:$N$523,MATCH(Tableau!GA30&amp;Tableau!GB30,Semaines!$K$2:$K$523&amp;Semaines!$L$2:$L$523,0)),IF($AE30=2015,INDEX(Semaines!$O$2:$O$523,MATCH(Tableau!GA30&amp;Tableau!GB30,Semaines!$K$2:$K$523&amp;Semaines!$L$2:$L$523,0)),IF($AE30=2016,INDEX(Semaines!$P$2:$P$523,MATCH(Tableau!GA30&amp;Tableau!GB30,Semaines!$K$2:$K$523&amp;Semaines!$L$2:$L$523,0)),IF($AE30=2017,INDEX(Semaines!$Q$2:$Q$523,MATCH(Tableau!GA30&amp;Tableau!GB30,Semaines!$K$2:$K$523&amp;Semaines!$L$2:$L$523,0)),IF($AE30=2018,INDEX(Semaines!$R$2:$R$523,MATCH(Tableau!GA30&amp;Tableau!GB30,Semaines!$K$2:$K$523&amp;Semaines!$L$2:$L$523,0)),IF($AE30=2019,INDEX(Semaines!$S$2:$S$523,MATCH(Tableau!GA30&amp;Tableau!GB30,Semaines!$K$2:$K$523&amp;Semaines!$L$2:$L$523,0)),IF($AE30=2020,INDEX(Semaines!$T$2:$T$523,MATCH(Tableau!GA30&amp;Tableau!GB30,Semaines!$K$2:$K$523&amp;Semaines!$L$2:$L$523,0)),IF($AE30=2021,INDEX(Semaines!$U$2:$U$523,MATCH(Tableau!GA30&amp;Tableau!GB30,Semaines!$K$2:$K$523&amp;Semaines!$L$2:$L$523,0)),IF($AE30=2022,INDEX(Semaines!$V$2:$V$523,MATCH(Tableau!GA30&amp;Tableau!GB30,Semaines!$K$2:$K$523&amp;Semaines!$L$2:$L$523,0)))))))))))))</f>
        <v/>
      </c>
      <c r="GD30" s="120" t="str">
        <f>IF(Tableau!$AE30="","",IF(Tableau!GB30="","",Tableau!$AE30))</f>
        <v/>
      </c>
      <c r="GE30" s="118">
        <f t="shared" si="217"/>
        <v>60</v>
      </c>
      <c r="GF30" s="119">
        <f t="shared" si="112"/>
        <v>2018</v>
      </c>
      <c r="GG30" s="121" t="str">
        <f t="array" ref="GG30">IF(OR(Tableau!GE30="",Tableau!GF30=""),"",IF($AE30=2013,INDEX(Semaines!$M$2:$M$523,MATCH(Tableau!GE30&amp;Tableau!GF30,Semaines!$K$2:$K$523&amp;Semaines!$L$2:$L$523,0)),IF($AE30=2014,INDEX(Semaines!$N$2:$N$523,MATCH(Tableau!GE30&amp;Tableau!GF30,Semaines!$K$2:$K$523&amp;Semaines!$L$2:$L$523,0)),IF($AE30=2015,INDEX(Semaines!$O$2:$O$523,MATCH(Tableau!GE30&amp;Tableau!GF30,Semaines!$K$2:$K$523&amp;Semaines!$L$2:$L$523,0)),IF($AE30=2016,INDEX(Semaines!$P$2:$P$523,MATCH(Tableau!GE30&amp;Tableau!GF30,Semaines!$K$2:$K$523&amp;Semaines!$L$2:$L$523,0)),IF($AE30=2017,INDEX(Semaines!$Q$2:$Q$523,MATCH(Tableau!GE30&amp;Tableau!GF30,Semaines!$K$2:$K$523&amp;Semaines!$L$2:$L$523,0)),IF($AE30=2018,INDEX(Semaines!$R$2:$R$523,MATCH(Tableau!GE30&amp;Tableau!GF30,Semaines!$K$2:$K$523&amp;Semaines!$L$2:$L$523,0)),IF($AE30=2019,INDEX(Semaines!$S$2:$S$523,MATCH(Tableau!GE30&amp;Tableau!GF30,Semaines!$K$2:$K$523&amp;Semaines!$L$2:$L$523,0)),IF($AE30=2020,INDEX(Semaines!$T$2:$T$523,MATCH(Tableau!GE30&amp;Tableau!GF30,Semaines!$K$2:$K$523&amp;Semaines!$L$2:$L$523,0)),IF($AE30=2021,INDEX(Semaines!$U$2:$U$523,MATCH(Tableau!GE30&amp;Tableau!GF30,Semaines!$K$2:$K$523&amp;Semaines!$L$2:$L$523,0)),IF($AE30=2022,INDEX(Semaines!$V$2:$V$523,MATCH(Tableau!GE30&amp;Tableau!GF30,Semaines!$K$2:$K$523&amp;Semaines!$L$2:$L$523,0)))))))))))))</f>
        <v/>
      </c>
      <c r="GH30" s="120" t="str">
        <f>IF(Tableau!$AE30="","",IF(Tableau!GF30="","",Tableau!$AE30))</f>
        <v/>
      </c>
      <c r="GJ30" s="118">
        <f t="shared" si="218"/>
        <v>61</v>
      </c>
      <c r="GK30" s="119">
        <f t="shared" si="113"/>
        <v>2018</v>
      </c>
      <c r="GL30" s="121" t="str">
        <f t="array" ref="GL30">IF(OR(Tableau!GJ30="",Tableau!GK30=""),"",IF($AE30=2013,INDEX(Semaines!$M$2:$M$523,MATCH(Tableau!GJ30&amp;Tableau!GK30,Semaines!$K$2:$K$523&amp;Semaines!$L$2:$L$523,0)),IF($AE30=2014,INDEX(Semaines!$N$2:$N$523,MATCH(Tableau!GJ30&amp;Tableau!GK30,Semaines!$K$2:$K$523&amp;Semaines!$L$2:$L$523,0)),IF($AE30=2015,INDEX(Semaines!$O$2:$O$523,MATCH(Tableau!GJ30&amp;Tableau!GK30,Semaines!$K$2:$K$523&amp;Semaines!$L$2:$L$523,0)),IF($AE30=2016,INDEX(Semaines!$P$2:$P$523,MATCH(Tableau!GJ30&amp;Tableau!GK30,Semaines!$K$2:$K$523&amp;Semaines!$L$2:$L$523,0)),IF($AE30=2017,INDEX(Semaines!$Q$2:$Q$523,MATCH(Tableau!GJ30&amp;Tableau!GK30,Semaines!$K$2:$K$523&amp;Semaines!$L$2:$L$523,0)),IF($AE30=2018,INDEX(Semaines!$R$2:$R$523,MATCH(Tableau!GJ30&amp;Tableau!GK30,Semaines!$K$2:$K$523&amp;Semaines!$L$2:$L$523,0)),IF($AE30=2019,INDEX(Semaines!$S$2:$S$523,MATCH(Tableau!GJ30&amp;Tableau!GK30,Semaines!$K$2:$K$523&amp;Semaines!$L$2:$L$523,0)),IF($AE30=2020,INDEX(Semaines!$T$2:$T$523,MATCH(Tableau!GJ30&amp;Tableau!GK30,Semaines!$K$2:$K$523&amp;Semaines!$L$2:$L$523,0)),IF($AE30=2021,INDEX(Semaines!$U$2:$U$523,MATCH(Tableau!GJ30&amp;Tableau!GK30,Semaines!$K$2:$K$523&amp;Semaines!$L$2:$L$523,0)),IF($AE30=2022,INDEX(Semaines!$V$2:$V$523,MATCH(Tableau!GJ30&amp;Tableau!GK30,Semaines!$K$2:$K$523&amp;Semaines!$L$2:$L$523,0)))))))))))))</f>
        <v/>
      </c>
      <c r="GM30" s="120" t="str">
        <f>IF(Tableau!$AE30="","",IF(Tableau!GK30="","",Tableau!$AE30))</f>
        <v/>
      </c>
      <c r="GN30" s="118">
        <f t="shared" si="219"/>
        <v>62</v>
      </c>
      <c r="GO30" s="119">
        <f t="shared" si="114"/>
        <v>2018</v>
      </c>
      <c r="GP30" s="121" t="str">
        <f t="array" ref="GP30">IF(OR(Tableau!GN30="",Tableau!GO30=""),"",IF($AE30=2013,INDEX(Semaines!$M$2:$M$523,MATCH(Tableau!GN30&amp;Tableau!GO30,Semaines!$K$2:$K$523&amp;Semaines!$L$2:$L$523,0)),IF($AE30=2014,INDEX(Semaines!$N$2:$N$523,MATCH(Tableau!GN30&amp;Tableau!GO30,Semaines!$K$2:$K$523&amp;Semaines!$L$2:$L$523,0)),IF($AE30=2015,INDEX(Semaines!$O$2:$O$523,MATCH(Tableau!GN30&amp;Tableau!GO30,Semaines!$K$2:$K$523&amp;Semaines!$L$2:$L$523,0)),IF($AE30=2016,INDEX(Semaines!$P$2:$P$523,MATCH(Tableau!GN30&amp;Tableau!GO30,Semaines!$K$2:$K$523&amp;Semaines!$L$2:$L$523,0)),IF($AE30=2017,INDEX(Semaines!$Q$2:$Q$523,MATCH(Tableau!GN30&amp;Tableau!GO30,Semaines!$K$2:$K$523&amp;Semaines!$L$2:$L$523,0)),IF($AE30=2018,INDEX(Semaines!$R$2:$R$523,MATCH(Tableau!GN30&amp;Tableau!GO30,Semaines!$K$2:$K$523&amp;Semaines!$L$2:$L$523,0)),IF($AE30=2019,INDEX(Semaines!$S$2:$S$523,MATCH(Tableau!GN30&amp;Tableau!GO30,Semaines!$K$2:$K$523&amp;Semaines!$L$2:$L$523,0)),IF($AE30=2020,INDEX(Semaines!$T$2:$T$523,MATCH(Tableau!GN30&amp;Tableau!GO30,Semaines!$K$2:$K$523&amp;Semaines!$L$2:$L$523,0)),IF($AE30=2021,INDEX(Semaines!$U$2:$U$523,MATCH(Tableau!GN30&amp;Tableau!GO30,Semaines!$K$2:$K$523&amp;Semaines!$L$2:$L$523,0)),IF($AE30=2022,INDEX(Semaines!$V$2:$V$523,MATCH(Tableau!GN30&amp;Tableau!GO30,Semaines!$K$2:$K$523&amp;Semaines!$L$2:$L$523,0)))))))))))))</f>
        <v/>
      </c>
      <c r="GQ30" s="120" t="str">
        <f>IF(Tableau!$AE30="","",IF(Tableau!GO30="","",Tableau!$AE30))</f>
        <v/>
      </c>
      <c r="GR30" s="112"/>
      <c r="GS30" s="114"/>
      <c r="GT30" s="114"/>
      <c r="GU30" s="107"/>
      <c r="GV30" s="114"/>
      <c r="GW30" s="107"/>
      <c r="GX30" s="118">
        <f t="shared" si="220"/>
        <v>63</v>
      </c>
      <c r="GY30" s="119">
        <f t="shared" si="115"/>
        <v>2018</v>
      </c>
      <c r="GZ30" s="121" t="str">
        <f t="array" ref="GZ30">IF(OR(Tableau!GX30="",Tableau!GY30=""),"",IF($AE30=2013,INDEX(Semaines!$M$2:$M$523,MATCH(Tableau!GX30&amp;Tableau!GY30,Semaines!$K$2:$K$523&amp;Semaines!$L$2:$L$523,0)),IF($AE30=2014,INDEX(Semaines!$N$2:$N$523,MATCH(Tableau!GX30&amp;Tableau!GY30,Semaines!$K$2:$K$523&amp;Semaines!$L$2:$L$523,0)),IF($AE30=2015,INDEX(Semaines!$O$2:$O$523,MATCH(Tableau!GX30&amp;Tableau!GY30,Semaines!$K$2:$K$523&amp;Semaines!$L$2:$L$523,0)),IF($AE30=2016,INDEX(Semaines!$P$2:$P$523,MATCH(Tableau!GX30&amp;Tableau!GY30,Semaines!$K$2:$K$523&amp;Semaines!$L$2:$L$523,0)),IF($AE30=2017,INDEX(Semaines!$Q$2:$Q$523,MATCH(Tableau!GX30&amp;Tableau!GY30,Semaines!$K$2:$K$523&amp;Semaines!$L$2:$L$523,0)),IF($AE30=2018,INDEX(Semaines!$R$2:$R$523,MATCH(Tableau!GX30&amp;Tableau!GY30,Semaines!$K$2:$K$523&amp;Semaines!$L$2:$L$523,0)),IF($AE30=2019,INDEX(Semaines!$S$2:$S$523,MATCH(Tableau!GX30&amp;Tableau!GY30,Semaines!$K$2:$K$523&amp;Semaines!$L$2:$L$523,0)),IF($AE30=2020,INDEX(Semaines!$T$2:$T$523,MATCH(Tableau!GX30&amp;Tableau!GY30,Semaines!$K$2:$K$523&amp;Semaines!$L$2:$L$523,0)),IF($AE30=2021,INDEX(Semaines!$U$2:$U$523,MATCH(Tableau!GX30&amp;Tableau!GY30,Semaines!$K$2:$K$523&amp;Semaines!$L$2:$L$523,0)),IF($AE30=2022,INDEX(Semaines!$V$2:$V$523,MATCH(Tableau!GX30&amp;Tableau!GY30,Semaines!$K$2:$K$523&amp;Semaines!$L$2:$L$523,0)))))))))))))</f>
        <v/>
      </c>
      <c r="HA30" s="120" t="str">
        <f>IF(Tableau!$AE30="","",IF(Tableau!GY30="","",Tableau!$AE30))</f>
        <v/>
      </c>
      <c r="HC30" s="100"/>
      <c r="HD30" s="101"/>
      <c r="HE30" s="111"/>
      <c r="HF30" s="107"/>
      <c r="HH30" s="118">
        <f t="shared" si="221"/>
        <v>64</v>
      </c>
      <c r="HI30" s="119">
        <f t="shared" si="116"/>
        <v>2018</v>
      </c>
      <c r="HJ30" s="121" t="str">
        <f t="array" ref="HJ30">IF(OR(Tableau!HH30="",Tableau!HI30=""),"",IF($AE30=2013,INDEX(Semaines!$M$2:$M$523,MATCH(Tableau!HH30&amp;Tableau!HI30,Semaines!$K$2:$K$523&amp;Semaines!$L$2:$L$523,0)),IF($AE30=2014,INDEX(Semaines!$N$2:$N$523,MATCH(Tableau!HH30&amp;Tableau!HI30,Semaines!$K$2:$K$523&amp;Semaines!$L$2:$L$523,0)),IF($AE30=2015,INDEX(Semaines!$O$2:$O$523,MATCH(Tableau!HH30&amp;Tableau!HI30,Semaines!$K$2:$K$523&amp;Semaines!$L$2:$L$523,0)),IF($AE30=2016,INDEX(Semaines!$P$2:$P$523,MATCH(Tableau!HH30&amp;Tableau!HI30,Semaines!$K$2:$K$523&amp;Semaines!$L$2:$L$523,0)),IF($AE30=2017,INDEX(Semaines!$Q$2:$Q$523,MATCH(Tableau!HH30&amp;Tableau!HI30,Semaines!$K$2:$K$523&amp;Semaines!$L$2:$L$523,0)),IF($AE30=2018,INDEX(Semaines!$R$2:$R$523,MATCH(Tableau!HH30&amp;Tableau!HI30,Semaines!$K$2:$K$523&amp;Semaines!$L$2:$L$523,0)),IF($AE30=2019,INDEX(Semaines!$S$2:$S$523,MATCH(Tableau!HH30&amp;Tableau!HI30,Semaines!$K$2:$K$523&amp;Semaines!$L$2:$L$523,0)),IF($AE30=2020,INDEX(Semaines!$T$2:$T$523,MATCH(Tableau!HH30&amp;Tableau!HI30,Semaines!$K$2:$K$523&amp;Semaines!$L$2:$L$523,0)),IF($AE30=2021,INDEX(Semaines!$U$2:$U$523,MATCH(Tableau!HH30&amp;Tableau!HI30,Semaines!$K$2:$K$523&amp;Semaines!$L$2:$L$523,0)),IF($AE30=2022,INDEX(Semaines!$V$2:$V$523,MATCH(Tableau!HH30&amp;Tableau!HI30,Semaines!$K$2:$K$523&amp;Semaines!$L$2:$L$523,0)))))))))))))</f>
        <v/>
      </c>
      <c r="HK30" s="120" t="str">
        <f>IF(Tableau!$AE30="","",IF(Tableau!HI30="","",Tableau!$AE30))</f>
        <v/>
      </c>
      <c r="HL30" s="121" t="str">
        <f t="array" ref="HL30">IF(OR(Tableau!HJ30="",Tableau!HK30=""),"",IF($AE30=2013,INDEX(Semaines!$M$2:$M$523,MATCH(Tableau!HJ30&amp;Tableau!HK30,Semaines!$K$2:$K$523&amp;Semaines!$L$2:$L$523,0)),IF($AE30=2014,INDEX(Semaines!$N$2:$N$523,MATCH(Tableau!HJ30&amp;Tableau!HK30,Semaines!$K$2:$K$523&amp;Semaines!$L$2:$L$523,0)),IF($AE30=2015,INDEX(Semaines!$O$2:$O$523,MATCH(Tableau!HJ30&amp;Tableau!HK30,Semaines!$K$2:$K$523&amp;Semaines!$L$2:$L$523,0)),IF($AE30=2016,INDEX(Semaines!$P$2:$P$523,MATCH(Tableau!HJ30&amp;Tableau!HK30,Semaines!$K$2:$K$523&amp;Semaines!$L$2:$L$523,0)),IF($AE30=2017,INDEX(Semaines!$Q$2:$Q$523,MATCH(Tableau!HJ30&amp;Tableau!HK30,Semaines!$K$2:$K$523&amp;Semaines!$L$2:$L$523,0)),IF($AE30=2018,INDEX(Semaines!$R$2:$R$523,MATCH(Tableau!HJ30&amp;Tableau!HK30,Semaines!$K$2:$K$523&amp;Semaines!$L$2:$L$523,0)),IF($AE30=2019,INDEX(Semaines!$S$2:$S$523,MATCH(Tableau!HJ30&amp;Tableau!HK30,Semaines!$K$2:$K$523&amp;Semaines!$L$2:$L$523,0)),IF($AE30=2020,INDEX(Semaines!$T$2:$T$523,MATCH(Tableau!HJ30&amp;Tableau!HK30,Semaines!$K$2:$K$523&amp;Semaines!$L$2:$L$523,0)),IF($AE30=2021,INDEX(Semaines!$U$2:$U$523,MATCH(Tableau!HJ30&amp;Tableau!HK30,Semaines!$K$2:$K$523&amp;Semaines!$L$2:$L$523,0)),IF($AE30=2022,INDEX(Semaines!$V$2:$V$523,MATCH(Tableau!HJ30&amp;Tableau!HK30,Semaines!$K$2:$K$523&amp;Semaines!$L$2:$L$523,0)))))))))))))</f>
        <v/>
      </c>
      <c r="HM30" s="120" t="str">
        <f>IF(Tableau!$AE30="","",IF(Tableau!HK30="","",Tableau!$AE30))</f>
        <v/>
      </c>
      <c r="HN30" s="118">
        <f t="shared" si="222"/>
        <v>65</v>
      </c>
      <c r="HO30" s="119">
        <f t="shared" si="117"/>
        <v>2018</v>
      </c>
      <c r="HP30" s="121" t="str">
        <f t="array" ref="HP30">IF(OR(Tableau!HN30="",Tableau!HO30=""),"",IF($AE30=2013,INDEX(Semaines!$M$2:$M$523,MATCH(Tableau!HN30&amp;Tableau!HO30,Semaines!$K$2:$K$523&amp;Semaines!$L$2:$L$523,0)),IF($AE30=2014,INDEX(Semaines!$N$2:$N$523,MATCH(Tableau!HN30&amp;Tableau!HO30,Semaines!$K$2:$K$523&amp;Semaines!$L$2:$L$523,0)),IF($AE30=2015,INDEX(Semaines!$O$2:$O$523,MATCH(Tableau!HN30&amp;Tableau!HO30,Semaines!$K$2:$K$523&amp;Semaines!$L$2:$L$523,0)),IF($AE30=2016,INDEX(Semaines!$P$2:$P$523,MATCH(Tableau!HN30&amp;Tableau!HO30,Semaines!$K$2:$K$523&amp;Semaines!$L$2:$L$523,0)),IF($AE30=2017,INDEX(Semaines!$Q$2:$Q$523,MATCH(Tableau!HN30&amp;Tableau!HO30,Semaines!$K$2:$K$523&amp;Semaines!$L$2:$L$523,0)),IF($AE30=2018,INDEX(Semaines!$R$2:$R$523,MATCH(Tableau!HN30&amp;Tableau!HO30,Semaines!$K$2:$K$523&amp;Semaines!$L$2:$L$523,0)),IF($AE30=2019,INDEX(Semaines!$S$2:$S$523,MATCH(Tableau!HN30&amp;Tableau!HO30,Semaines!$K$2:$K$523&amp;Semaines!$L$2:$L$523,0)),IF($AE30=2020,INDEX(Semaines!$T$2:$T$523,MATCH(Tableau!HN30&amp;Tableau!HO30,Semaines!$K$2:$K$523&amp;Semaines!$L$2:$L$523,0)),IF($AE30=2021,INDEX(Semaines!$U$2:$U$523,MATCH(Tableau!HN30&amp;Tableau!HO30,Semaines!$K$2:$K$523&amp;Semaines!$L$2:$L$523,0)),IF($AE30=2022,INDEX(Semaines!$V$2:$V$523,MATCH(Tableau!HN30&amp;Tableau!HO30,Semaines!$K$2:$K$523&amp;Semaines!$L$2:$L$523,0)))))))))))))</f>
        <v/>
      </c>
      <c r="HQ30" s="120" t="str">
        <f>IF(Tableau!$AE30="","",IF(Tableau!HO30="","",Tableau!$AE30))</f>
        <v/>
      </c>
      <c r="HR30" s="112"/>
      <c r="HS30" s="114"/>
      <c r="HT30" s="114"/>
      <c r="HU30" s="107"/>
      <c r="HV30" s="115"/>
      <c r="HW30" s="99"/>
      <c r="HX30" s="99"/>
      <c r="HY30" s="99"/>
      <c r="HZ30" s="99"/>
      <c r="IA30" s="118">
        <f t="shared" si="223"/>
        <v>66</v>
      </c>
      <c r="IB30" s="119">
        <f t="shared" si="118"/>
        <v>2018</v>
      </c>
      <c r="IC30" s="121" t="str">
        <f t="array" ref="IC30">IF(OR(Tableau!IA30="",Tableau!IB30=""),"",IF($AE30=2013,INDEX(Semaines!$M$2:$M$523,MATCH(Tableau!IA30&amp;Tableau!IB30,Semaines!$K$2:$K$523&amp;Semaines!$L$2:$L$523,0)),IF($AE30=2014,INDEX(Semaines!$N$2:$N$523,MATCH(Tableau!IA30&amp;Tableau!IB30,Semaines!$K$2:$K$523&amp;Semaines!$L$2:$L$523,0)),IF($AE30=2015,INDEX(Semaines!$O$2:$O$523,MATCH(Tableau!IA30&amp;Tableau!IB30,Semaines!$K$2:$K$523&amp;Semaines!$L$2:$L$523,0)),IF($AE30=2016,INDEX(Semaines!$P$2:$P$523,MATCH(Tableau!IA30&amp;Tableau!IB30,Semaines!$K$2:$K$523&amp;Semaines!$L$2:$L$523,0)),IF($AE30=2017,INDEX(Semaines!$Q$2:$Q$523,MATCH(Tableau!IA30&amp;Tableau!IB30,Semaines!$K$2:$K$523&amp;Semaines!$L$2:$L$523,0)),IF($AE30=2018,INDEX(Semaines!$R$2:$R$523,MATCH(Tableau!IA30&amp;Tableau!IB30,Semaines!$K$2:$K$523&amp;Semaines!$L$2:$L$523,0)),IF($AE30=2019,INDEX(Semaines!$S$2:$S$523,MATCH(Tableau!IA30&amp;Tableau!IB30,Semaines!$K$2:$K$523&amp;Semaines!$L$2:$L$523,0)),IF($AE30=2020,INDEX(Semaines!$T$2:$T$523,MATCH(Tableau!IA30&amp;Tableau!IB30,Semaines!$K$2:$K$523&amp;Semaines!$L$2:$L$523,0)),IF($AE30=2021,INDEX(Semaines!$U$2:$U$523,MATCH(Tableau!IA30&amp;Tableau!IB30,Semaines!$K$2:$K$523&amp;Semaines!$L$2:$L$523,0)),IF($AE30=2022,INDEX(Semaines!$V$2:$V$523,MATCH(Tableau!IA30&amp;Tableau!IB30,Semaines!$K$2:$K$523&amp;Semaines!$L$2:$L$523,0)))))))))))))</f>
        <v/>
      </c>
      <c r="ID30" s="120" t="str">
        <f>IF(Tableau!$AE30="","",IF(Tableau!IB30="","",Tableau!$AE30))</f>
        <v/>
      </c>
      <c r="IE30" s="118">
        <f t="shared" si="224"/>
        <v>66</v>
      </c>
      <c r="IF30" s="119">
        <f t="shared" si="119"/>
        <v>2018</v>
      </c>
      <c r="IG30" s="121" t="str">
        <f t="array" ref="IG30">IF(OR(Tableau!IE30="",Tableau!IF30=""),"",IF($AE30=2013,INDEX(Semaines!$M$2:$M$523,MATCH(Tableau!IE30&amp;Tableau!IF30,Semaines!$K$2:$K$523&amp;Semaines!$L$2:$L$523,0)),IF($AE30=2014,INDEX(Semaines!$N$2:$N$523,MATCH(Tableau!IE30&amp;Tableau!IF30,Semaines!$K$2:$K$523&amp;Semaines!$L$2:$L$523,0)),IF($AE30=2015,INDEX(Semaines!$O$2:$O$523,MATCH(Tableau!IE30&amp;Tableau!IF30,Semaines!$K$2:$K$523&amp;Semaines!$L$2:$L$523,0)),IF($AE30=2016,INDEX(Semaines!$P$2:$P$523,MATCH(Tableau!IE30&amp;Tableau!IF30,Semaines!$K$2:$K$523&amp;Semaines!$L$2:$L$523,0)),IF($AE30=2017,INDEX(Semaines!$Q$2:$Q$523,MATCH(Tableau!IE30&amp;Tableau!IF30,Semaines!$K$2:$K$523&amp;Semaines!$L$2:$L$523,0)),IF($AE30=2018,INDEX(Semaines!$R$2:$R$523,MATCH(Tableau!IE30&amp;Tableau!IF30,Semaines!$K$2:$K$523&amp;Semaines!$L$2:$L$523,0)),IF($AE30=2019,INDEX(Semaines!$S$2:$S$523,MATCH(Tableau!IE30&amp;Tableau!IF30,Semaines!$K$2:$K$523&amp;Semaines!$L$2:$L$523,0)),IF($AE30=2020,INDEX(Semaines!$T$2:$T$523,MATCH(Tableau!IE30&amp;Tableau!IF30,Semaines!$K$2:$K$523&amp;Semaines!$L$2:$L$523,0)),IF($AE30=2021,INDEX(Semaines!$U$2:$U$523,MATCH(Tableau!IE30&amp;Tableau!IF30,Semaines!$K$2:$K$523&amp;Semaines!$L$2:$L$523,0)),IF($AE30=2022,INDEX(Semaines!$V$2:$V$523,MATCH(Tableau!IE30&amp;Tableau!IF30,Semaines!$K$2:$K$523&amp;Semaines!$L$2:$L$523,0)))))))))))))</f>
        <v/>
      </c>
      <c r="IH30" s="120" t="str">
        <f>IF(Tableau!$AE30="","",IF(Tableau!IF30="","",Tableau!$AE30))</f>
        <v/>
      </c>
      <c r="II30" s="130">
        <f>IF(Import!AY20=0,"",Import!AY20)</f>
        <v>43613</v>
      </c>
      <c r="IJ30" s="118">
        <f t="shared" si="225"/>
        <v>22</v>
      </c>
      <c r="IK30" s="119">
        <f t="shared" si="226"/>
        <v>2019</v>
      </c>
      <c r="IL30" s="121" t="str">
        <f>IF(Tableau!IJ30="","",Tableau!IJ30)</f>
        <v/>
      </c>
      <c r="IM30" s="120" t="str">
        <f>IF(Tableau!IK30="","",Tableau!IK30)</f>
        <v/>
      </c>
      <c r="IO30" s="118">
        <f t="shared" si="227"/>
        <v>67</v>
      </c>
      <c r="IP30" s="119">
        <f t="shared" si="78"/>
        <v>2018</v>
      </c>
      <c r="IQ30" s="121" t="str">
        <f t="array" ref="IQ30">IF(OR(Tableau!IO30="",Tableau!IP30=""),"",IF($AE30=2013,INDEX(Semaines!$M$2:$M$523,MATCH(Tableau!IO30&amp;Tableau!IP30,Semaines!$K$2:$K$523&amp;Semaines!$L$2:$L$523,0)),IF($AE30=2014,INDEX(Semaines!$N$2:$N$523,MATCH(Tableau!IO30&amp;Tableau!IP30,Semaines!$K$2:$K$523&amp;Semaines!$L$2:$L$523,0)),IF($AE30=2015,INDEX(Semaines!$O$2:$O$523,MATCH(Tableau!IO30&amp;Tableau!IP30,Semaines!$K$2:$K$523&amp;Semaines!$L$2:$L$523,0)),IF($AE30=2016,INDEX(Semaines!$P$2:$P$523,MATCH(Tableau!IO30&amp;Tableau!IP30,Semaines!$K$2:$K$523&amp;Semaines!$L$2:$L$523,0)),IF($AE30=2017,INDEX(Semaines!$Q$2:$Q$523,MATCH(Tableau!IO30&amp;Tableau!IP30,Semaines!$K$2:$K$523&amp;Semaines!$L$2:$L$523,0)),IF($AE30=2018,INDEX(Semaines!$R$2:$R$523,MATCH(Tableau!IO30&amp;Tableau!IP30,Semaines!$K$2:$K$523&amp;Semaines!$L$2:$L$523,0)),IF($AE30=2019,INDEX(Semaines!$S$2:$S$523,MATCH(Tableau!IO30&amp;Tableau!IP30,Semaines!$K$2:$K$523&amp;Semaines!$L$2:$L$523,0)),IF($AE30=2020,INDEX(Semaines!$T$2:$T$523,MATCH(Tableau!IO30&amp;Tableau!IP30,Semaines!$K$2:$K$523&amp;Semaines!$L$2:$L$523,0)),IF($AE30=2021,INDEX(Semaines!$U$2:$U$523,MATCH(Tableau!IO30&amp;Tableau!IP30,Semaines!$K$2:$K$523&amp;Semaines!$L$2:$L$523,0)),IF($AE30=2022,INDEX(Semaines!$V$2:$V$523,MATCH(Tableau!IO30&amp;Tableau!IP30,Semaines!$K$2:$K$523&amp;Semaines!$L$2:$L$523,0)))))))))))))</f>
        <v/>
      </c>
      <c r="IR30" s="120" t="str">
        <f>IF(Tableau!$AE30="","",IF(Tableau!IP30="","",Tableau!$AE30))</f>
        <v/>
      </c>
      <c r="IS30" s="118">
        <f t="shared" si="228"/>
        <v>68</v>
      </c>
      <c r="IT30" s="119">
        <f t="shared" si="80"/>
        <v>2018</v>
      </c>
      <c r="IU30" s="121" t="str">
        <f t="array" ref="IU30">IF(OR(Tableau!IS30="",Tableau!IT30=""),"",IF($AE30=2013,INDEX(Semaines!$M$2:$M$523,MATCH(Tableau!IS30&amp;Tableau!IT30,Semaines!$K$2:$K$523&amp;Semaines!$L$2:$L$523,0)),IF($AE30=2014,INDEX(Semaines!$N$2:$N$523,MATCH(Tableau!IS30&amp;Tableau!IT30,Semaines!$K$2:$K$523&amp;Semaines!$L$2:$L$523,0)),IF($AE30=2015,INDEX(Semaines!$O$2:$O$523,MATCH(Tableau!IS30&amp;Tableau!IT30,Semaines!$K$2:$K$523&amp;Semaines!$L$2:$L$523,0)),IF($AE30=2016,INDEX(Semaines!$P$2:$P$523,MATCH(Tableau!IS30&amp;Tableau!IT30,Semaines!$K$2:$K$523&amp;Semaines!$L$2:$L$523,0)),IF($AE30=2017,INDEX(Semaines!$Q$2:$Q$523,MATCH(Tableau!IS30&amp;Tableau!IT30,Semaines!$K$2:$K$523&amp;Semaines!$L$2:$L$523,0)),IF($AE30=2018,INDEX(Semaines!$R$2:$R$523,MATCH(Tableau!IS30&amp;Tableau!IT30,Semaines!$K$2:$K$523&amp;Semaines!$L$2:$L$523,0)),IF($AE30=2019,INDEX(Semaines!$S$2:$S$523,MATCH(Tableau!IS30&amp;Tableau!IT30,Semaines!$K$2:$K$523&amp;Semaines!$L$2:$L$523,0)),IF($AE30=2020,INDEX(Semaines!$T$2:$T$523,MATCH(Tableau!IS30&amp;Tableau!IT30,Semaines!$K$2:$K$523&amp;Semaines!$L$2:$L$523,0)),IF($AE30=2021,INDEX(Semaines!$U$2:$U$523,MATCH(Tableau!IS30&amp;Tableau!IT30,Semaines!$K$2:$K$523&amp;Semaines!$L$2:$L$523,0)),IF($AE30=2022,INDEX(Semaines!$V$2:$V$523,MATCH(Tableau!IS30&amp;Tableau!IT30,Semaines!$K$2:$K$523&amp;Semaines!$L$2:$L$523,0)))))))))))))</f>
        <v/>
      </c>
      <c r="IV30" s="120" t="str">
        <f>IF(Tableau!$AE30="","",IF(Tableau!IT30="","",Tableau!$AE30))</f>
        <v/>
      </c>
      <c r="IW30" s="99"/>
      <c r="IX30" s="99"/>
      <c r="IY30" s="99"/>
      <c r="IZ30" s="99"/>
      <c r="JA30" s="118">
        <f t="shared" si="229"/>
        <v>68</v>
      </c>
      <c r="JB30" s="119">
        <f t="shared" si="82"/>
        <v>2018</v>
      </c>
      <c r="JC30" s="121" t="str">
        <f t="array" ref="JC30">IF(OR(Tableau!JA30="",Tableau!JB30=""),"",IF($AE30=2013,INDEX(Semaines!$M$2:$M$523,MATCH(Tableau!JA30&amp;Tableau!JB30,Semaines!$K$2:$K$523&amp;Semaines!$L$2:$L$523,0)),IF($AE30=2014,INDEX(Semaines!$N$2:$N$523,MATCH(Tableau!JA30&amp;Tableau!JB30,Semaines!$K$2:$K$523&amp;Semaines!$L$2:$L$523,0)),IF($AE30=2015,INDEX(Semaines!$O$2:$O$523,MATCH(Tableau!JA30&amp;Tableau!JB30,Semaines!$K$2:$K$523&amp;Semaines!$L$2:$L$523,0)),IF($AE30=2016,INDEX(Semaines!$P$2:$P$523,MATCH(Tableau!JA30&amp;Tableau!JB30,Semaines!$K$2:$K$523&amp;Semaines!$L$2:$L$523,0)),IF($AE30=2017,INDEX(Semaines!$Q$2:$Q$523,MATCH(Tableau!JA30&amp;Tableau!JB30,Semaines!$K$2:$K$523&amp;Semaines!$L$2:$L$523,0)),IF($AE30=2018,INDEX(Semaines!$R$2:$R$523,MATCH(Tableau!JA30&amp;Tableau!JB30,Semaines!$K$2:$K$523&amp;Semaines!$L$2:$L$523,0)),IF($AE30=2019,INDEX(Semaines!$S$2:$S$523,MATCH(Tableau!JA30&amp;Tableau!JB30,Semaines!$K$2:$K$523&amp;Semaines!$L$2:$L$523,0)),IF($AE30=2020,INDEX(Semaines!$T$2:$T$523,MATCH(Tableau!JA30&amp;Tableau!JB30,Semaines!$K$2:$K$523&amp;Semaines!$L$2:$L$523,0)),IF($AE30=2021,INDEX(Semaines!$U$2:$U$523,MATCH(Tableau!JA30&amp;Tableau!JB30,Semaines!$K$2:$K$523&amp;Semaines!$L$2:$L$523,0)),IF($AE30=2022,INDEX(Semaines!$V$2:$V$523,MATCH(Tableau!JA30&amp;Tableau!JB30,Semaines!$K$2:$K$523&amp;Semaines!$L$2:$L$523,0)))))))))))))</f>
        <v/>
      </c>
      <c r="JD30" s="120" t="str">
        <f>IF(Tableau!$AE30="","",IF(Tableau!JB30="","",Tableau!$AE30))</f>
        <v/>
      </c>
      <c r="JE30" s="112"/>
      <c r="JF30" s="114"/>
      <c r="JG30" s="114"/>
      <c r="JH30" s="107"/>
      <c r="JJ30" s="118">
        <f t="shared" si="230"/>
        <v>69</v>
      </c>
      <c r="JK30" s="119">
        <f t="shared" si="84"/>
        <v>2018</v>
      </c>
      <c r="JL30" s="121" t="str">
        <f t="array" ref="JL30">IF(OR(Tableau!JJ30="",Tableau!JK30=""),"",IF($AE30=2013,INDEX(Semaines!$M$2:$M$523,MATCH(Tableau!JJ30&amp;Tableau!JK30,Semaines!$K$2:$K$523&amp;Semaines!$L$2:$L$523,0)),IF($AE30=2014,INDEX(Semaines!$N$2:$N$523,MATCH(Tableau!JJ30&amp;Tableau!JK30,Semaines!$K$2:$K$523&amp;Semaines!$L$2:$L$523,0)),IF($AE30=2015,INDEX(Semaines!$O$2:$O$523,MATCH(Tableau!JJ30&amp;Tableau!JK30,Semaines!$K$2:$K$523&amp;Semaines!$L$2:$L$523,0)),IF($AE30=2016,INDEX(Semaines!$P$2:$P$523,MATCH(Tableau!JJ30&amp;Tableau!JK30,Semaines!$K$2:$K$523&amp;Semaines!$L$2:$L$523,0)),IF($AE30=2017,INDEX(Semaines!$Q$2:$Q$523,MATCH(Tableau!JJ30&amp;Tableau!JK30,Semaines!$K$2:$K$523&amp;Semaines!$L$2:$L$523,0)),IF($AE30=2018,INDEX(Semaines!$R$2:$R$523,MATCH(Tableau!JJ30&amp;Tableau!JK30,Semaines!$K$2:$K$523&amp;Semaines!$L$2:$L$523,0)),IF($AE30=2019,INDEX(Semaines!$S$2:$S$523,MATCH(Tableau!JJ30&amp;Tableau!JK30,Semaines!$K$2:$K$523&amp;Semaines!$L$2:$L$523,0)),IF($AE30=2020,INDEX(Semaines!$T$2:$T$523,MATCH(Tableau!JJ30&amp;Tableau!JK30,Semaines!$K$2:$K$523&amp;Semaines!$L$2:$L$523,0)),IF($AE30=2021,INDEX(Semaines!$U$2:$U$523,MATCH(Tableau!JJ30&amp;Tableau!JK30,Semaines!$K$2:$K$523&amp;Semaines!$L$2:$L$523,0)),IF($AE30=2022,INDEX(Semaines!$V$2:$V$523,MATCH(Tableau!JJ30&amp;Tableau!JK30,Semaines!$K$2:$K$523&amp;Semaines!$L$2:$L$523,0)))))))))))))</f>
        <v/>
      </c>
      <c r="JM30" s="120" t="str">
        <f>IF(Tableau!$AE30="","",IF(Tableau!JK30="","",Tableau!$AE30))</f>
        <v/>
      </c>
      <c r="JN30" s="118">
        <f t="shared" si="231"/>
        <v>70</v>
      </c>
      <c r="JO30" s="119">
        <f t="shared" si="86"/>
        <v>2018</v>
      </c>
      <c r="JP30" s="121" t="str">
        <f t="array" ref="JP30">IF(OR(Tableau!JN30="",Tableau!JO30=""),"",IF($AE30=2013,INDEX(Semaines!$M$2:$M$523,MATCH(Tableau!JN30&amp;Tableau!JO30,Semaines!$K$2:$K$523&amp;Semaines!$L$2:$L$523,0)),IF($AE30=2014,INDEX(Semaines!$N$2:$N$523,MATCH(Tableau!JN30&amp;Tableau!JO30,Semaines!$K$2:$K$523&amp;Semaines!$L$2:$L$523,0)),IF($AE30=2015,INDEX(Semaines!$O$2:$O$523,MATCH(Tableau!JN30&amp;Tableau!JO30,Semaines!$K$2:$K$523&amp;Semaines!$L$2:$L$523,0)),IF($AE30=2016,INDEX(Semaines!$P$2:$P$523,MATCH(Tableau!JN30&amp;Tableau!JO30,Semaines!$K$2:$K$523&amp;Semaines!$L$2:$L$523,0)),IF($AE30=2017,INDEX(Semaines!$Q$2:$Q$523,MATCH(Tableau!JN30&amp;Tableau!JO30,Semaines!$K$2:$K$523&amp;Semaines!$L$2:$L$523,0)),IF($AE30=2018,INDEX(Semaines!$R$2:$R$523,MATCH(Tableau!JN30&amp;Tableau!JO30,Semaines!$K$2:$K$523&amp;Semaines!$L$2:$L$523,0)),IF($AE30=2019,INDEX(Semaines!$S$2:$S$523,MATCH(Tableau!JN30&amp;Tableau!JO30,Semaines!$K$2:$K$523&amp;Semaines!$L$2:$L$523,0)),IF($AE30=2020,INDEX(Semaines!$T$2:$T$523,MATCH(Tableau!JN30&amp;Tableau!JO30,Semaines!$K$2:$K$523&amp;Semaines!$L$2:$L$523,0)),IF($AE30=2021,INDEX(Semaines!$U$2:$U$523,MATCH(Tableau!JN30&amp;Tableau!JO30,Semaines!$K$2:$K$523&amp;Semaines!$L$2:$L$523,0)),IF($AE30=2022,INDEX(Semaines!$V$2:$V$523,MATCH(Tableau!JN30&amp;Tableau!JO30,Semaines!$K$2:$K$523&amp;Semaines!$L$2:$L$523,0)))))))))))))</f>
        <v/>
      </c>
      <c r="JQ30" s="120" t="str">
        <f>IF(Tableau!$AE30="","",IF(Tableau!JO30="","",Tableau!$AE30))</f>
        <v/>
      </c>
      <c r="JR30" s="128">
        <f>IF(Import!BC20=0,"",Import!BC20)</f>
        <v>43636</v>
      </c>
      <c r="JS30" s="118">
        <f t="shared" si="232"/>
        <v>25</v>
      </c>
      <c r="JT30" s="119">
        <f t="shared" si="233"/>
        <v>2019</v>
      </c>
      <c r="JU30" s="121">
        <f t="array" ref="JU30">IF(JR30="",JS30,IF($AE30="","",IF($AE30=2013,INDEX(Semaines!$M$2:$M$523,MATCH(JS30&amp;JT30,Semaines!$K$2:$K$523&amp;Semaines!$L$2:$L$523,0)),IF($AE30=2014,INDEX(Semaines!$N$2:$N$523,MATCH(JS30&amp;JT30,Semaines!$K$2:$K$523&amp;Semaines!$L$2:$L$523,0)),IF($AE30=2015,INDEX(Semaines!$O$2:$O$523,MATCH(JS30&amp;JT30,Semaines!$K$2:$K$523&amp;Semaines!$L$2:$L$523,0)),IF($AE30=2016,INDEX(Semaines!$P$2:$P$523,MATCH(JS30&amp;JT30,Semaines!$K$2:$K$523&amp;Semaines!$L$2:$L$523,0)),IF($AE30=2017,INDEX(Semaines!$Q$2:$Q$523,MATCH(JS30&amp;JT30,Semaines!$K$2:$K$523&amp;Semaines!$L$2:$L$523,0)),IF($AE30=2018,INDEX(Semaines!$R$2:$R$523,MATCH(JS30&amp;JT30,Semaines!$K$2:$K$523&amp;Semaines!$L$2:$L$523,0)),IF($AE30=2019,INDEX(Semaines!$S$2:$S$523,MATCH(JS30&amp;JT30,Semaines!$K$2:$K$523&amp;Semaines!$L$2:$L$523,0)),IF($AE30=2020,INDEX(Semaines!$T$2:$T$523,MATCH(JS30&amp;JT30,Semaines!$K$2:$K$523&amp;Semaines!$L$2:$L$523,0)),IF($AE30=2021,INDEX(Semaines!$U$2:$U$523,MATCH(JS30&amp;JT30,Semaines!$K$2:$K$523&amp;Semaines!$L$2:$L$523,0)),IF($AE30=2022,INDEX(Semaines!$V$2:$V$523,MATCH(JS30&amp;JT30,Semaines!$K$2:$K$523&amp;Semaines!$L$2:$L$523,0))))))))))))))</f>
        <v>77</v>
      </c>
      <c r="JV30" s="119">
        <f t="shared" si="132"/>
        <v>2018</v>
      </c>
    </row>
    <row r="31" spans="1:282" x14ac:dyDescent="0.3">
      <c r="A31" s="61" t="str">
        <f>IF(Import!A21=0,"",Import!A21)</f>
        <v>20</v>
      </c>
      <c r="B31" s="38" t="str">
        <f>IF(Import!D21=0,"",Import!D21)</f>
        <v>20</v>
      </c>
      <c r="C31" s="38" t="str">
        <f>IF(Import!E21=0,"",Import!E21)</f>
        <v/>
      </c>
      <c r="D31" s="44" t="str">
        <f t="shared" si="0"/>
        <v/>
      </c>
      <c r="E31" s="38" t="str">
        <f>IF(Import!I21=0,"",Import!I21)</f>
        <v/>
      </c>
      <c r="F31" s="38" t="str">
        <f>IF(Import!J21="","",Import!J21)</f>
        <v/>
      </c>
      <c r="G31" s="38" t="str">
        <f>IF(Import!K21="","",Import!K21)</f>
        <v/>
      </c>
      <c r="H31" s="45" t="str">
        <f>IF(Import!L21=0,"",Import!L21)</f>
        <v>17</v>
      </c>
      <c r="I31" s="38" t="str">
        <f>IF(Import!N21=0,"",Import!N21)</f>
        <v/>
      </c>
      <c r="J31" s="37"/>
      <c r="K31" s="46">
        <f>IF(Import!O21=0,"",Import!O21)</f>
        <v>42851</v>
      </c>
      <c r="L31" s="46">
        <f>IF(Import!P21=0,"",Import!P21)</f>
        <v>43195</v>
      </c>
      <c r="M31" s="60" t="str">
        <f>IF(L31&lt;&gt;"","Annulé",IF(Import!R21=0,"",Import!R21))</f>
        <v>Annulé</v>
      </c>
      <c r="N31" s="60" t="str">
        <f>IF(L31&lt;&gt;"","Annulé",IF(Import!S21=0,"",Import!S21))</f>
        <v>Annulé</v>
      </c>
      <c r="O31" s="60" t="str">
        <f>IF(N31="Annulé","Annulé",IF(Import!T21=0,"",Import!T21))</f>
        <v>Annulé</v>
      </c>
      <c r="P31" s="46" t="str">
        <f>IF(Import!U21=0,IF($L31&lt;&gt;"","Annulé",IF($K31="","","En attente")),Import!U21)</f>
        <v>Annulé</v>
      </c>
      <c r="Q31" s="46" t="str">
        <f>IF(Import!V21=0,IF($L31&lt;&gt;"","Annulé",IF($K31="","","En attente")),Import!V21)</f>
        <v>Annulé</v>
      </c>
      <c r="R31" s="46" t="str">
        <f>IF(Import!W21=0,IF($L31&lt;&gt;"","Annulé",IF($K31="","","En attente")),Import!W21)</f>
        <v>Annulé</v>
      </c>
      <c r="S31" s="46" t="str">
        <f>IF(Import!X21=0,IF($L31&lt;&gt;"","Annulé",IF($K31="","","En attente")),Import!X21)</f>
        <v>Annulé</v>
      </c>
      <c r="T31" s="46" t="str">
        <f>IF(Import!Y21=0,IF($L31&lt;&gt;"","Annulé",IF($K31="","","En attente")),Import!Y21)</f>
        <v>Annulé</v>
      </c>
      <c r="U31" s="46" t="str">
        <f>IF(Import!Z21=0,IF($L31&lt;&gt;"","Annulé",IF($K31="","","En attente")),Import!Z21)</f>
        <v>Annulé</v>
      </c>
      <c r="V31" s="130" t="str">
        <f>IF(Tableau!V31="","",Tableau!V31)</f>
        <v/>
      </c>
      <c r="W31" s="46" t="str">
        <f>IF($L31&lt;&gt;"","Annulé",IF(Import!AA21=0,IF(K31="","","Pas ouvert"),Import!AA21))</f>
        <v>Annulé</v>
      </c>
      <c r="X31" s="46" t="str">
        <f>IF($L31&lt;&gt;"","Annulé",IF(Import!AB21=0,IF($W31&lt;&gt;"",IF(W31="Pas ouvert","Pas ouvert","En cours"),""),Import!AB21))</f>
        <v>Annulé</v>
      </c>
      <c r="Y31" s="60" t="str">
        <f>IF($L31&lt;&gt;"","Annulé",IF(Import!AC21=0,"",Import!AC21))</f>
        <v>Annulé</v>
      </c>
      <c r="Z31" s="60" t="str">
        <f>IF($L31&lt;&gt;"","Annulé",IF(Import!AD21=0,"",Import!AD21))</f>
        <v>Annulé</v>
      </c>
      <c r="AA31" s="65" t="str">
        <f t="shared" si="243"/>
        <v>Annulé</v>
      </c>
      <c r="AB31" s="129" t="str">
        <f>Tableau!AB31</f>
        <v/>
      </c>
      <c r="AC31" s="62"/>
      <c r="AD31" s="86" t="str">
        <f t="shared" si="121"/>
        <v/>
      </c>
      <c r="AE31" s="85" t="str">
        <f t="shared" si="122"/>
        <v/>
      </c>
      <c r="AF31" s="116" t="str">
        <f>IF(Import!AE21=0,"",Import!AE21)</f>
        <v/>
      </c>
      <c r="AG31" s="114"/>
      <c r="AH31" s="107"/>
      <c r="AJ31" s="118" t="str">
        <f t="shared" si="239"/>
        <v/>
      </c>
      <c r="AK31" s="119" t="str">
        <f t="shared" si="240"/>
        <v/>
      </c>
      <c r="AL31" s="121" t="str">
        <f>IF(OR(Tableau!AL31="",Tableau!AM31=""),"",IF($AE31=2013,INDEX(Semaines!$M$2:$M$523,MATCH(Tableau!AL31&amp;Tableau!AM31,Semaines!$K$2:$K$523&amp;Semaines!$L$2:$L$523,0)),IF($AE31=2014,INDEX(Semaines!$N$2:$N$523,MATCH(Tableau!AL31&amp;Tableau!AM31,Semaines!$K$2:$K$523&amp;Semaines!$L$2:$L$523,0)),IF($AE31=2015,INDEX(Semaines!$O$2:$O$523,MATCH(Tableau!AL31&amp;Tableau!AM31,Semaines!$K$2:$K$523&amp;Semaines!$L$2:$L$523,0)),IF($AE31=2016,INDEX(Semaines!$P$2:$P$523,MATCH(Tableau!AL31&amp;Tableau!AM31,Semaines!$K$2:$K$523&amp;Semaines!$L$2:$L$523,0)),IF($AE31=2017,INDEX(Semaines!$Q$2:$Q$523,MATCH(Tableau!AL31&amp;Tableau!AM31,Semaines!$K$2:$K$523&amp;Semaines!$L$2:$L$523,0)),IF($AE31=2018,INDEX(Semaines!$R$2:$R$523,MATCH(Tableau!AL31&amp;Tableau!AM31,Semaines!$K$2:$K$523&amp;Semaines!$L$2:$L$523,0)),IF($AE31=2019,INDEX(Semaines!$S$2:$S$523,MATCH(Tableau!AL31&amp;Tableau!AM31,Semaines!$K$2:$K$523&amp;Semaines!$L$2:$L$523,0)),IF($AE31=2020,INDEX(Semaines!$T$2:$T$523,MATCH(Tableau!AL31&amp;Tableau!AM31,Semaines!$K$2:$K$523&amp;Semaines!$L$2:$L$523,0)),IF($AE31=2021,INDEX(Semaines!$U$2:$U$523,MATCH(Tableau!AL31&amp;Tableau!AM31,Semaines!$K$2:$K$523&amp;Semaines!$L$2:$L$523,0)),IF($AE31=2022,INDEX(Semaines!$V$2:$V$523,MATCH(Tableau!AL31&amp;Tableau!AM31,Semaines!$K$2:$K$523&amp;Semaines!$L$2:$L$523,0)))))))))))))</f>
        <v/>
      </c>
      <c r="AM31" s="120" t="str">
        <f>IF(Tableau!$AE31="","",IF(Tableau!AM31="","",Tableau!$AE31))</f>
        <v/>
      </c>
      <c r="AN31" s="128" t="str">
        <f>IF(Import!AI21=0,"",Import!AI21)</f>
        <v/>
      </c>
      <c r="AO31" s="118" t="str">
        <f t="shared" si="241"/>
        <v/>
      </c>
      <c r="AP31" s="119" t="str">
        <f t="shared" si="242"/>
        <v/>
      </c>
      <c r="AQ31" s="121" t="str">
        <f>IF(Tableau!AQ31="","",Tableau!AQ31)</f>
        <v/>
      </c>
      <c r="AR31" s="120" t="str">
        <f>IF(Tableau!AR31="","",Tableau!AR31)</f>
        <v/>
      </c>
      <c r="AS31" s="112"/>
      <c r="AT31" s="107"/>
      <c r="AU31" s="99"/>
      <c r="AV31" s="99"/>
      <c r="AW31" s="118" t="str">
        <f t="shared" si="189"/>
        <v/>
      </c>
      <c r="AX31" s="119" t="str">
        <f t="shared" si="123"/>
        <v/>
      </c>
      <c r="AY31" s="121" t="str">
        <f t="array" ref="AY31">IF(OR(Tableau!AY31="",Tableau!AZ31=""),"",IF($AE31=2013,INDEX(Semaines!$M$2:$M$523,MATCH(Tableau!AY31&amp;Tableau!AZ31,Semaines!$K$2:$K$523&amp;Semaines!$L$2:$L$523,0)),IF($AE31=2014,INDEX(Semaines!$N$2:$N$523,MATCH(Tableau!AY31&amp;Tableau!AZ31,Semaines!$K$2:$K$523&amp;Semaines!$L$2:$L$523,0)),IF($AE31=2015,INDEX(Semaines!$O$2:$O$523,MATCH(Tableau!AY31&amp;Tableau!AZ31,Semaines!$K$2:$K$523&amp;Semaines!$L$2:$L$523,0)),IF($AE31=2016,INDEX(Semaines!$P$2:$P$523,MATCH(Tableau!AY31&amp;Tableau!AZ31,Semaines!$K$2:$K$523&amp;Semaines!$L$2:$L$523,0)),IF($AE31=2017,INDEX(Semaines!$Q$2:$Q$523,MATCH(Tableau!AY31&amp;Tableau!AZ31,Semaines!$K$2:$K$523&amp;Semaines!$L$2:$L$523,0)),IF($AE31=2018,INDEX(Semaines!$R$2:$R$523,MATCH(Tableau!AY31&amp;Tableau!AZ31,Semaines!$K$2:$K$523&amp;Semaines!$L$2:$L$523,0)),IF($AE31=2019,INDEX(Semaines!$S$2:$S$523,MATCH(Tableau!AY31&amp;Tableau!AZ31,Semaines!$K$2:$K$523&amp;Semaines!$L$2:$L$523,0)),IF($AE31=2020,INDEX(Semaines!$T$2:$T$523,MATCH(Tableau!AY31&amp;Tableau!AZ31,Semaines!$K$2:$K$523&amp;Semaines!$L$2:$L$523,0)),IF($AE31=2021,INDEX(Semaines!$U$2:$U$523,MATCH(Tableau!AY31&amp;Tableau!AZ31,Semaines!$K$2:$K$523&amp;Semaines!$L$2:$L$523,0)),IF($AE31=2022,INDEX(Semaines!$V$2:$V$523,MATCH(Tableau!AY31&amp;Tableau!AZ31,Semaines!$K$2:$K$523&amp;Semaines!$L$2:$L$523,0)))))))))))))</f>
        <v/>
      </c>
      <c r="AZ31" s="120" t="str">
        <f>IF(Tableau!$AE31="","",IF(Tableau!AZ31="","",Tableau!$AE31))</f>
        <v/>
      </c>
      <c r="BA31" s="118" t="str">
        <f t="shared" si="234"/>
        <v/>
      </c>
      <c r="BB31" s="119" t="str">
        <f t="shared" si="125"/>
        <v/>
      </c>
      <c r="BC31" s="121" t="str">
        <f t="array" ref="BC31">IF(OR(Tableau!BC31="",Tableau!BD31=""),"",IF($AE31=2013,INDEX(Semaines!$M$2:$M$523,MATCH(Tableau!BC31&amp;Tableau!BD31,Semaines!$K$2:$K$523&amp;Semaines!$L$2:$L$523,0)),IF($AE31=2014,INDEX(Semaines!$N$2:$N$523,MATCH(Tableau!BC31&amp;Tableau!BD31,Semaines!$K$2:$K$523&amp;Semaines!$L$2:$L$523,0)),IF($AE31=2015,INDEX(Semaines!$O$2:$O$523,MATCH(Tableau!BC31&amp;Tableau!BD31,Semaines!$K$2:$K$523&amp;Semaines!$L$2:$L$523,0)),IF($AE31=2016,INDEX(Semaines!$P$2:$P$523,MATCH(Tableau!BC31&amp;Tableau!BD31,Semaines!$K$2:$K$523&amp;Semaines!$L$2:$L$523,0)),IF($AE31=2017,INDEX(Semaines!$Q$2:$Q$523,MATCH(Tableau!BC31&amp;Tableau!BD31,Semaines!$K$2:$K$523&amp;Semaines!$L$2:$L$523,0)),IF($AE31=2018,INDEX(Semaines!$R$2:$R$523,MATCH(Tableau!BC31&amp;Tableau!BD31,Semaines!$K$2:$K$523&amp;Semaines!$L$2:$L$523,0)),IF($AE31=2019,INDEX(Semaines!$S$2:$S$523,MATCH(Tableau!BC31&amp;Tableau!BD31,Semaines!$K$2:$K$523&amp;Semaines!$L$2:$L$523,0)),IF($AE31=2020,INDEX(Semaines!$T$2:$T$523,MATCH(Tableau!BC31&amp;Tableau!BD31,Semaines!$K$2:$K$523&amp;Semaines!$L$2:$L$523,0)),IF($AE31=2021,INDEX(Semaines!$U$2:$U$523,MATCH(Tableau!BC31&amp;Tableau!BD31,Semaines!$K$2:$K$523&amp;Semaines!$L$2:$L$523,0)),IF($AE31=2022,INDEX(Semaines!$V$2:$V$523,MATCH(Tableau!BC31&amp;Tableau!BD31,Semaines!$K$2:$K$523&amp;Semaines!$L$2:$L$523,0)))))))))))))</f>
        <v/>
      </c>
      <c r="BD31" s="120" t="str">
        <f>IF(Tableau!$AE31="","",IF(Tableau!BD31="","",Tableau!$AE31))</f>
        <v/>
      </c>
      <c r="BE31" s="118" t="str">
        <f t="shared" si="235"/>
        <v/>
      </c>
      <c r="BF31" s="119" t="str">
        <f t="shared" si="127"/>
        <v/>
      </c>
      <c r="BG31" s="121" t="str">
        <f t="array" ref="BG31">IF(OR(Tableau!BG31="",Tableau!BH31=""),"",IF($AE31=2013,INDEX(Semaines!$M$2:$M$523,MATCH(Tableau!BG31&amp;Tableau!BH31,Semaines!$K$2:$K$523&amp;Semaines!$L$2:$L$523,0)),IF($AE31=2014,INDEX(Semaines!$N$2:$N$523,MATCH(Tableau!BG31&amp;Tableau!BH31,Semaines!$K$2:$K$523&amp;Semaines!$L$2:$L$523,0)),IF($AE31=2015,INDEX(Semaines!$O$2:$O$523,MATCH(Tableau!BG31&amp;Tableau!BH31,Semaines!$K$2:$K$523&amp;Semaines!$L$2:$L$523,0)),IF($AE31=2016,INDEX(Semaines!$P$2:$P$523,MATCH(Tableau!BG31&amp;Tableau!BH31,Semaines!$K$2:$K$523&amp;Semaines!$L$2:$L$523,0)),IF($AE31=2017,INDEX(Semaines!$Q$2:$Q$523,MATCH(Tableau!BG31&amp;Tableau!BH31,Semaines!$K$2:$K$523&amp;Semaines!$L$2:$L$523,0)),IF($AE31=2018,INDEX(Semaines!$R$2:$R$523,MATCH(Tableau!BG31&amp;Tableau!BH31,Semaines!$K$2:$K$523&amp;Semaines!$L$2:$L$523,0)),IF($AE31=2019,INDEX(Semaines!$S$2:$S$523,MATCH(Tableau!BG31&amp;Tableau!BH31,Semaines!$K$2:$K$523&amp;Semaines!$L$2:$L$523,0)),IF($AE31=2020,INDEX(Semaines!$T$2:$T$523,MATCH(Tableau!BG31&amp;Tableau!BH31,Semaines!$K$2:$K$523&amp;Semaines!$L$2:$L$523,0)),IF($AE31=2021,INDEX(Semaines!$U$2:$U$523,MATCH(Tableau!BG31&amp;Tableau!BH31,Semaines!$K$2:$K$523&amp;Semaines!$L$2:$L$523,0)),IF($AE31=2022,INDEX(Semaines!$V$2:$V$523,MATCH(Tableau!BG31&amp;Tableau!BH31,Semaines!$K$2:$K$523&amp;Semaines!$L$2:$L$523,0)))))))))))))</f>
        <v/>
      </c>
      <c r="BH31" s="120" t="str">
        <f>IF(Tableau!$AE31="","",IF(Tableau!BH31="","",Tableau!$AE31))</f>
        <v/>
      </c>
      <c r="BI31" s="130" t="str">
        <f>IF(Import!AM21=0,"",Import!AM21)</f>
        <v/>
      </c>
      <c r="BJ31" s="118" t="str">
        <f t="shared" si="236"/>
        <v/>
      </c>
      <c r="BK31" s="119" t="str">
        <f t="shared" si="237"/>
        <v/>
      </c>
      <c r="BL31" s="121" t="str">
        <f>IF(Tableau!BL31="","",Tableau!BL31)</f>
        <v/>
      </c>
      <c r="BM31" s="120" t="str">
        <f>IF(Tableau!BM31="","",Tableau!BM31)</f>
        <v/>
      </c>
      <c r="BN31" s="118" t="str">
        <f t="shared" si="238"/>
        <v/>
      </c>
      <c r="BO31" s="119" t="str">
        <f t="shared" si="131"/>
        <v/>
      </c>
      <c r="BP31" s="121" t="str">
        <f t="array" ref="BP31">IF(OR(Tableau!BP31="",Tableau!BQ31=""),"",IF($AE31=2013,INDEX(Semaines!$M$2:$M$523,MATCH(Tableau!BP31&amp;Tableau!BQ31,Semaines!$K$2:$K$523&amp;Semaines!$L$2:$L$523,0)),IF($AE31=2014,INDEX(Semaines!$N$2:$N$523,MATCH(Tableau!BP31&amp;Tableau!BQ31,Semaines!$K$2:$K$523&amp;Semaines!$L$2:$L$523,0)),IF($AE31=2015,INDEX(Semaines!$O$2:$O$523,MATCH(Tableau!BP31&amp;Tableau!BQ31,Semaines!$K$2:$K$523&amp;Semaines!$L$2:$L$523,0)),IF($AE31=2016,INDEX(Semaines!$P$2:$P$523,MATCH(Tableau!BP31&amp;Tableau!BQ31,Semaines!$K$2:$K$523&amp;Semaines!$L$2:$L$523,0)),IF($AE31=2017,INDEX(Semaines!$Q$2:$Q$523,MATCH(Tableau!BP31&amp;Tableau!BQ31,Semaines!$K$2:$K$523&amp;Semaines!$L$2:$L$523,0)),IF($AE31=2018,INDEX(Semaines!$R$2:$R$523,MATCH(Tableau!BP31&amp;Tableau!BQ31,Semaines!$K$2:$K$523&amp;Semaines!$L$2:$L$523,0)),IF($AE31=2019,INDEX(Semaines!$S$2:$S$523,MATCH(Tableau!BP31&amp;Tableau!BQ31,Semaines!$K$2:$K$523&amp;Semaines!$L$2:$L$523,0)),IF($AE31=2020,INDEX(Semaines!$T$2:$T$523,MATCH(Tableau!BP31&amp;Tableau!BQ31,Semaines!$K$2:$K$523&amp;Semaines!$L$2:$L$523,0)),IF($AE31=2021,INDEX(Semaines!$U$2:$U$523,MATCH(Tableau!BP31&amp;Tableau!BQ31,Semaines!$K$2:$K$523&amp;Semaines!$L$2:$L$523,0)),IF($AE31=2022,INDEX(Semaines!$V$2:$V$523,MATCH(Tableau!BP31&amp;Tableau!BQ31,Semaines!$K$2:$K$523&amp;Semaines!$L$2:$L$523,0)))))))))))))</f>
        <v/>
      </c>
      <c r="BQ31" s="120" t="str">
        <f>IF(Tableau!$AE31="","",IF(Tableau!BQ31="","",Tableau!$AE31))</f>
        <v/>
      </c>
      <c r="BS31" s="118" t="str">
        <f t="shared" si="190"/>
        <v/>
      </c>
      <c r="BT31" s="119" t="str">
        <f t="shared" si="95"/>
        <v/>
      </c>
      <c r="BU31" s="121" t="str">
        <f t="array" ref="BU31">IF(OR(Tableau!BU31="",Tableau!BV31=""),"",IF($AE31=2013,INDEX(Semaines!$M$2:$M$523,MATCH(Tableau!BU31&amp;Tableau!BV31,Semaines!$K$2:$K$523&amp;Semaines!$L$2:$L$523,0)),IF($AE31=2014,INDEX(Semaines!$N$2:$N$523,MATCH(Tableau!BU31&amp;Tableau!BV31,Semaines!$K$2:$K$523&amp;Semaines!$L$2:$L$523,0)),IF($AE31=2015,INDEX(Semaines!$O$2:$O$523,MATCH(Tableau!BU31&amp;Tableau!BV31,Semaines!$K$2:$K$523&amp;Semaines!$L$2:$L$523,0)),IF($AE31=2016,INDEX(Semaines!$P$2:$P$523,MATCH(Tableau!BU31&amp;Tableau!BV31,Semaines!$K$2:$K$523&amp;Semaines!$L$2:$L$523,0)),IF($AE31=2017,INDEX(Semaines!$Q$2:$Q$523,MATCH(Tableau!BU31&amp;Tableau!BV31,Semaines!$K$2:$K$523&amp;Semaines!$L$2:$L$523,0)),IF($AE31=2018,INDEX(Semaines!$R$2:$R$523,MATCH(Tableau!BU31&amp;Tableau!BV31,Semaines!$K$2:$K$523&amp;Semaines!$L$2:$L$523,0)),IF($AE31=2019,INDEX(Semaines!$S$2:$S$523,MATCH(Tableau!BU31&amp;Tableau!BV31,Semaines!$K$2:$K$523&amp;Semaines!$L$2:$L$523,0)),IF($AE31=2020,INDEX(Semaines!$T$2:$T$523,MATCH(Tableau!BU31&amp;Tableau!BV31,Semaines!$K$2:$K$523&amp;Semaines!$L$2:$L$523,0)),IF($AE31=2021,INDEX(Semaines!$U$2:$U$523,MATCH(Tableau!BU31&amp;Tableau!BV31,Semaines!$K$2:$K$523&amp;Semaines!$L$2:$L$523,0)),IF($AE31=2022,INDEX(Semaines!$V$2:$V$523,MATCH(Tableau!BU31&amp;Tableau!BV31,Semaines!$K$2:$K$523&amp;Semaines!$L$2:$L$523,0)))))))))))))</f>
        <v/>
      </c>
      <c r="BV31" s="120" t="str">
        <f>IF(Tableau!$AE31="","",IF(Tableau!BV31="","",Tableau!$AE31))</f>
        <v/>
      </c>
      <c r="BX31" s="118" t="str">
        <f t="shared" si="202"/>
        <v/>
      </c>
      <c r="BY31" s="119" t="str">
        <f t="shared" si="96"/>
        <v/>
      </c>
      <c r="BZ31" s="121" t="str">
        <f t="array" ref="BZ31">IF(OR(Tableau!BZ31="",Tableau!CA31=""),"",IF($AE31=2013,INDEX(Semaines!$M$2:$M$523,MATCH(Tableau!BZ31&amp;Tableau!CA31,Semaines!$K$2:$K$523&amp;Semaines!$L$2:$L$523,0)),IF($AE31=2014,INDEX(Semaines!$N$2:$N$523,MATCH(Tableau!BZ31&amp;Tableau!CA31,Semaines!$K$2:$K$523&amp;Semaines!$L$2:$L$523,0)),IF($AE31=2015,INDEX(Semaines!$O$2:$O$523,MATCH(Tableau!BZ31&amp;Tableau!CA31,Semaines!$K$2:$K$523&amp;Semaines!$L$2:$L$523,0)),IF($AE31=2016,INDEX(Semaines!$P$2:$P$523,MATCH(Tableau!BZ31&amp;Tableau!CA31,Semaines!$K$2:$K$523&amp;Semaines!$L$2:$L$523,0)),IF($AE31=2017,INDEX(Semaines!$Q$2:$Q$523,MATCH(Tableau!BZ31&amp;Tableau!CA31,Semaines!$K$2:$K$523&amp;Semaines!$L$2:$L$523,0)),IF($AE31=2018,INDEX(Semaines!$R$2:$R$523,MATCH(Tableau!BZ31&amp;Tableau!CA31,Semaines!$K$2:$K$523&amp;Semaines!$L$2:$L$523,0)),IF($AE31=2019,INDEX(Semaines!$S$2:$S$523,MATCH(Tableau!BZ31&amp;Tableau!CA31,Semaines!$K$2:$K$523&amp;Semaines!$L$2:$L$523,0)),IF($AE31=2020,INDEX(Semaines!$T$2:$T$523,MATCH(Tableau!BZ31&amp;Tableau!CA31,Semaines!$K$2:$K$523&amp;Semaines!$L$2:$L$523,0)),IF($AE31=2021,INDEX(Semaines!$U$2:$U$523,MATCH(Tableau!BZ31&amp;Tableau!CA31,Semaines!$K$2:$K$523&amp;Semaines!$L$2:$L$523,0)),IF($AE31=2022,INDEX(Semaines!$V$2:$V$523,MATCH(Tableau!BZ31&amp;Tableau!CA31,Semaines!$K$2:$K$523&amp;Semaines!$L$2:$L$523,0)))))))))))))</f>
        <v/>
      </c>
      <c r="CA31" s="120" t="str">
        <f>IF(Tableau!$AE31="","",IF(Tableau!CA31="","",Tableau!$AE31))</f>
        <v/>
      </c>
      <c r="CB31" s="130" t="str">
        <f>IF(Import!AQ21=0,"",Import!AQ21)</f>
        <v/>
      </c>
      <c r="CC31" s="118" t="str">
        <f t="shared" si="191"/>
        <v/>
      </c>
      <c r="CD31" s="119" t="str">
        <f t="shared" si="192"/>
        <v/>
      </c>
      <c r="CE31" s="121" t="str">
        <f>IF(Tableau!CE31="","",Tableau!CE31)</f>
        <v/>
      </c>
      <c r="CF31" s="120" t="str">
        <f>IF(Tableau!CF31="","",Tableau!CF31)</f>
        <v/>
      </c>
      <c r="CG31" s="118" t="str">
        <f t="shared" si="193"/>
        <v/>
      </c>
      <c r="CH31" s="119" t="str">
        <f t="shared" si="97"/>
        <v/>
      </c>
      <c r="CI31" s="121" t="str">
        <f t="array" ref="CI31">IF(OR(Tableau!CI31="",Tableau!CJ31=""),"",IF($AE31=2013,INDEX(Semaines!$M$2:$M$523,MATCH(Tableau!CI31&amp;Tableau!CJ31,Semaines!$K$2:$K$523&amp;Semaines!$L$2:$L$523,0)),IF($AE31=2014,INDEX(Semaines!$N$2:$N$523,MATCH(Tableau!CI31&amp;Tableau!CJ31,Semaines!$K$2:$K$523&amp;Semaines!$L$2:$L$523,0)),IF($AE31=2015,INDEX(Semaines!$O$2:$O$523,MATCH(Tableau!CI31&amp;Tableau!CJ31,Semaines!$K$2:$K$523&amp;Semaines!$L$2:$L$523,0)),IF($AE31=2016,INDEX(Semaines!$P$2:$P$523,MATCH(Tableau!CI31&amp;Tableau!CJ31,Semaines!$K$2:$K$523&amp;Semaines!$L$2:$L$523,0)),IF($AE31=2017,INDEX(Semaines!$Q$2:$Q$523,MATCH(Tableau!CI31&amp;Tableau!CJ31,Semaines!$K$2:$K$523&amp;Semaines!$L$2:$L$523,0)),IF($AE31=2018,INDEX(Semaines!$R$2:$R$523,MATCH(Tableau!CI31&amp;Tableau!CJ31,Semaines!$K$2:$K$523&amp;Semaines!$L$2:$L$523,0)),IF($AE31=2019,INDEX(Semaines!$S$2:$S$523,MATCH(Tableau!CI31&amp;Tableau!CJ31,Semaines!$K$2:$K$523&amp;Semaines!$L$2:$L$523,0)),IF($AE31=2020,INDEX(Semaines!$T$2:$T$523,MATCH(Tableau!CI31&amp;Tableau!CJ31,Semaines!$K$2:$K$523&amp;Semaines!$L$2:$L$523,0)),IF($AE31=2021,INDEX(Semaines!$U$2:$U$523,MATCH(Tableau!CI31&amp;Tableau!CJ31,Semaines!$K$2:$K$523&amp;Semaines!$L$2:$L$523,0)),IF($AE31=2022,INDEX(Semaines!$V$2:$V$523,MATCH(Tableau!CI31&amp;Tableau!CJ31,Semaines!$K$2:$K$523&amp;Semaines!$L$2:$L$523,0)))))))))))))</f>
        <v/>
      </c>
      <c r="CJ31" s="120" t="str">
        <f>IF(Tableau!$AE31="","",IF(Tableau!CJ31="","",Tableau!$AE31))</f>
        <v/>
      </c>
      <c r="CL31" s="118" t="str">
        <f t="shared" si="194"/>
        <v/>
      </c>
      <c r="CM31" s="119" t="str">
        <f t="shared" si="98"/>
        <v/>
      </c>
      <c r="CN31" s="121" t="str">
        <f t="array" ref="CN31">IF(OR(Tableau!CN31="",Tableau!CO31=""),"",IF($AE31=2013,INDEX(Semaines!$M$2:$M$523,MATCH(Tableau!CN31&amp;Tableau!CO31,Semaines!$K$2:$K$523&amp;Semaines!$L$2:$L$523,0)),IF($AE31=2014,INDEX(Semaines!$N$2:$N$523,MATCH(Tableau!CN31&amp;Tableau!CO31,Semaines!$K$2:$K$523&amp;Semaines!$L$2:$L$523,0)),IF($AE31=2015,INDEX(Semaines!$O$2:$O$523,MATCH(Tableau!CN31&amp;Tableau!CO31,Semaines!$K$2:$K$523&amp;Semaines!$L$2:$L$523,0)),IF($AE31=2016,INDEX(Semaines!$P$2:$P$523,MATCH(Tableau!CN31&amp;Tableau!CO31,Semaines!$K$2:$K$523&amp;Semaines!$L$2:$L$523,0)),IF($AE31=2017,INDEX(Semaines!$Q$2:$Q$523,MATCH(Tableau!CN31&amp;Tableau!CO31,Semaines!$K$2:$K$523&amp;Semaines!$L$2:$L$523,0)),IF($AE31=2018,INDEX(Semaines!$R$2:$R$523,MATCH(Tableau!CN31&amp;Tableau!CO31,Semaines!$K$2:$K$523&amp;Semaines!$L$2:$L$523,0)),IF($AE31=2019,INDEX(Semaines!$S$2:$S$523,MATCH(Tableau!CN31&amp;Tableau!CO31,Semaines!$K$2:$K$523&amp;Semaines!$L$2:$L$523,0)),IF($AE31=2020,INDEX(Semaines!$T$2:$T$523,MATCH(Tableau!CN31&amp;Tableau!CO31,Semaines!$K$2:$K$523&amp;Semaines!$L$2:$L$523,0)),IF($AE31=2021,INDEX(Semaines!$U$2:$U$523,MATCH(Tableau!CN31&amp;Tableau!CO31,Semaines!$K$2:$K$523&amp;Semaines!$L$2:$L$523,0)),IF($AE31=2022,INDEX(Semaines!$V$2:$V$523,MATCH(Tableau!CN31&amp;Tableau!CO31,Semaines!$K$2:$K$523&amp;Semaines!$L$2:$L$523,0)))))))))))))</f>
        <v/>
      </c>
      <c r="CO31" s="120" t="str">
        <f>IF(Tableau!$AE31="","",IF(Tableau!CO31="","",Tableau!$AE31))</f>
        <v/>
      </c>
      <c r="CP31" s="118" t="str">
        <f t="shared" si="203"/>
        <v/>
      </c>
      <c r="CQ31" s="119" t="str">
        <f t="shared" si="99"/>
        <v/>
      </c>
      <c r="CR31" s="121" t="str">
        <f t="array" ref="CR31">IF(OR(Tableau!CR31="",Tableau!CS31=""),"",IF($AE31=2013,INDEX(Semaines!$M$2:$M$523,MATCH(Tableau!CR31&amp;Tableau!CS31,Semaines!$K$2:$K$523&amp;Semaines!$L$2:$L$523,0)),IF($AE31=2014,INDEX(Semaines!$N$2:$N$523,MATCH(Tableau!CR31&amp;Tableau!CS31,Semaines!$K$2:$K$523&amp;Semaines!$L$2:$L$523,0)),IF($AE31=2015,INDEX(Semaines!$O$2:$O$523,MATCH(Tableau!CR31&amp;Tableau!CS31,Semaines!$K$2:$K$523&amp;Semaines!$L$2:$L$523,0)),IF($AE31=2016,INDEX(Semaines!$P$2:$P$523,MATCH(Tableau!CR31&amp;Tableau!CS31,Semaines!$K$2:$K$523&amp;Semaines!$L$2:$L$523,0)),IF($AE31=2017,INDEX(Semaines!$Q$2:$Q$523,MATCH(Tableau!CR31&amp;Tableau!CS31,Semaines!$K$2:$K$523&amp;Semaines!$L$2:$L$523,0)),IF($AE31=2018,INDEX(Semaines!$R$2:$R$523,MATCH(Tableau!CR31&amp;Tableau!CS31,Semaines!$K$2:$K$523&amp;Semaines!$L$2:$L$523,0)),IF($AE31=2019,INDEX(Semaines!$S$2:$S$523,MATCH(Tableau!CR31&amp;Tableau!CS31,Semaines!$K$2:$K$523&amp;Semaines!$L$2:$L$523,0)),IF($AE31=2020,INDEX(Semaines!$T$2:$T$523,MATCH(Tableau!CR31&amp;Tableau!CS31,Semaines!$K$2:$K$523&amp;Semaines!$L$2:$L$523,0)),IF($AE31=2021,INDEX(Semaines!$U$2:$U$523,MATCH(Tableau!CR31&amp;Tableau!CS31,Semaines!$K$2:$K$523&amp;Semaines!$L$2:$L$523,0)),IF($AE31=2022,INDEX(Semaines!$V$2:$V$523,MATCH(Tableau!CR31&amp;Tableau!CS31,Semaines!$K$2:$K$523&amp;Semaines!$L$2:$L$523,0)))))))))))))</f>
        <v/>
      </c>
      <c r="CS31" s="120" t="str">
        <f>IF(Tableau!$AE31="","",IF(Tableau!CS31="","",Tableau!$AE31))</f>
        <v/>
      </c>
      <c r="CU31" s="139" t="str">
        <f t="shared" si="195"/>
        <v/>
      </c>
      <c r="CV31" s="118" t="str">
        <f t="shared" si="204"/>
        <v/>
      </c>
      <c r="CW31" s="119" t="str">
        <f t="shared" si="25"/>
        <v/>
      </c>
      <c r="CX31" s="121"/>
      <c r="CY31" s="120" t="str">
        <f>IF(Tableau!$AE31="","",IF(Tableau!CX31="","",Tableau!$AE31))</f>
        <v/>
      </c>
      <c r="DA31" s="139" t="str">
        <f t="shared" si="196"/>
        <v/>
      </c>
      <c r="DB31" s="118" t="str">
        <f t="shared" si="205"/>
        <v/>
      </c>
      <c r="DC31" s="119" t="str">
        <f t="shared" si="28"/>
        <v/>
      </c>
      <c r="DD31" s="121"/>
      <c r="DE31" s="120"/>
      <c r="DF31" s="112"/>
      <c r="DG31" s="107"/>
      <c r="DI31" s="118" t="str">
        <f t="shared" si="197"/>
        <v/>
      </c>
      <c r="DJ31" s="119" t="str">
        <f t="shared" si="30"/>
        <v/>
      </c>
      <c r="DK31" s="121"/>
      <c r="DL31" s="120" t="str">
        <f>IF(Tableau!$AE31="","",IF(Tableau!DJ31="","",Tableau!$AE31))</f>
        <v/>
      </c>
      <c r="DN31" s="118" t="str">
        <f t="shared" si="198"/>
        <v/>
      </c>
      <c r="DO31" s="119" t="str">
        <f t="shared" si="32"/>
        <v/>
      </c>
      <c r="DP31" s="121" t="str">
        <f t="array" ref="DP31">IF(OR(Tableau!DN31="",Tableau!DO31=""),"",IF($AE31=2013,INDEX(Semaines!$M$2:$M$523,MATCH(Tableau!DN31&amp;Tableau!DO31,Semaines!$K$2:$K$523&amp;Semaines!$L$2:$L$523,0)),IF($AE31=2014,INDEX(Semaines!$N$2:$N$523,MATCH(Tableau!DN31&amp;Tableau!DO31,Semaines!$K$2:$K$523&amp;Semaines!$L$2:$L$523,0)),IF($AE31=2015,INDEX(Semaines!$O$2:$O$523,MATCH(Tableau!DN31&amp;Tableau!DO31,Semaines!$K$2:$K$523&amp;Semaines!$L$2:$L$523,0)),IF($AE31=2016,INDEX(Semaines!$P$2:$P$523,MATCH(Tableau!DN31&amp;Tableau!DO31,Semaines!$K$2:$K$523&amp;Semaines!$L$2:$L$523,0)),IF($AE31=2017,INDEX(Semaines!$Q$2:$Q$523,MATCH(Tableau!DN31&amp;Tableau!DO31,Semaines!$K$2:$K$523&amp;Semaines!$L$2:$L$523,0)),IF($AE31=2018,INDEX(Semaines!$R$2:$R$523,MATCH(Tableau!DN31&amp;Tableau!DO31,Semaines!$K$2:$K$523&amp;Semaines!$L$2:$L$523,0)),IF($AE31=2019,INDEX(Semaines!$S$2:$S$523,MATCH(Tableau!DN31&amp;Tableau!DO31,Semaines!$K$2:$K$523&amp;Semaines!$L$2:$L$523,0)),IF($AE31=2020,INDEX(Semaines!$T$2:$T$523,MATCH(Tableau!DN31&amp;Tableau!DO31,Semaines!$K$2:$K$523&amp;Semaines!$L$2:$L$523,0)),IF($AE31=2021,INDEX(Semaines!$U$2:$U$523,MATCH(Tableau!DN31&amp;Tableau!DO31,Semaines!$K$2:$K$523&amp;Semaines!$L$2:$L$523,0)),IF($AE31=2022,INDEX(Semaines!$V$2:$V$523,MATCH(Tableau!DN31&amp;Tableau!DO31,Semaines!$K$2:$K$523&amp;Semaines!$L$2:$L$523,0)))))))))))))</f>
        <v/>
      </c>
      <c r="DQ31" s="120" t="str">
        <f>IF(Tableau!$AE31="","",IF(Tableau!DO31="","",Tableau!$AE31))</f>
        <v/>
      </c>
      <c r="DR31" s="99"/>
      <c r="DS31" s="107"/>
      <c r="DT31" s="137"/>
      <c r="DU31" s="118" t="str">
        <f t="shared" si="199"/>
        <v/>
      </c>
      <c r="DV31" s="119" t="str">
        <f t="shared" si="100"/>
        <v/>
      </c>
      <c r="DW31" s="121" t="str">
        <f t="array" ref="DW31">IF(OR(Tableau!DU31="",Tableau!DV31=""),"",IF($AE31=2013,INDEX(Semaines!$M$2:$M$523,MATCH(Tableau!DU31&amp;Tableau!DV31,Semaines!$K$2:$K$523&amp;Semaines!$L$2:$L$523,0)),IF($AE31=2014,INDEX(Semaines!$N$2:$N$523,MATCH(Tableau!DU31&amp;Tableau!DV31,Semaines!$K$2:$K$523&amp;Semaines!$L$2:$L$523,0)),IF($AE31=2015,INDEX(Semaines!$O$2:$O$523,MATCH(Tableau!DU31&amp;Tableau!DV31,Semaines!$K$2:$K$523&amp;Semaines!$L$2:$L$523,0)),IF($AE31=2016,INDEX(Semaines!$P$2:$P$523,MATCH(Tableau!DU31&amp;Tableau!DV31,Semaines!$K$2:$K$523&amp;Semaines!$L$2:$L$523,0)),IF($AE31=2017,INDEX(Semaines!$Q$2:$Q$523,MATCH(Tableau!DU31&amp;Tableau!DV31,Semaines!$K$2:$K$523&amp;Semaines!$L$2:$L$523,0)),IF($AE31=2018,INDEX(Semaines!$R$2:$R$523,MATCH(Tableau!DU31&amp;Tableau!DV31,Semaines!$K$2:$K$523&amp;Semaines!$L$2:$L$523,0)),IF($AE31=2019,INDEX(Semaines!$S$2:$S$523,MATCH(Tableau!DU31&amp;Tableau!DV31,Semaines!$K$2:$K$523&amp;Semaines!$L$2:$L$523,0)),IF($AE31=2020,INDEX(Semaines!$T$2:$T$523,MATCH(Tableau!DU31&amp;Tableau!DV31,Semaines!$K$2:$K$523&amp;Semaines!$L$2:$L$523,0)),IF($AE31=2021,INDEX(Semaines!$U$2:$U$523,MATCH(Tableau!DU31&amp;Tableau!DV31,Semaines!$K$2:$K$523&amp;Semaines!$L$2:$L$523,0)),IF($AE31=2022,INDEX(Semaines!$V$2:$V$523,MATCH(Tableau!DU31&amp;Tableau!DV31,Semaines!$K$2:$K$523&amp;Semaines!$L$2:$L$523,0)))))))))))))</f>
        <v/>
      </c>
      <c r="DX31" s="120" t="str">
        <f>IF(Tableau!$AE31="","",IF(Tableau!DV31="","",Tableau!$AE31))</f>
        <v/>
      </c>
      <c r="DY31" s="118" t="str">
        <f t="shared" si="206"/>
        <v/>
      </c>
      <c r="DZ31" s="119" t="str">
        <f t="shared" si="101"/>
        <v/>
      </c>
      <c r="EA31" s="121" t="str">
        <f t="array" ref="EA31">IF(OR(Tableau!DY31="",Tableau!DZ31=""),"",IF($AE31=2013,INDEX(Semaines!$M$2:$M$523,MATCH(Tableau!DY31&amp;Tableau!DZ31,Semaines!$K$2:$K$523&amp;Semaines!$L$2:$L$523,0)),IF($AE31=2014,INDEX(Semaines!$N$2:$N$523,MATCH(Tableau!DY31&amp;Tableau!DZ31,Semaines!$K$2:$K$523&amp;Semaines!$L$2:$L$523,0)),IF($AE31=2015,INDEX(Semaines!$O$2:$O$523,MATCH(Tableau!DY31&amp;Tableau!DZ31,Semaines!$K$2:$K$523&amp;Semaines!$L$2:$L$523,0)),IF($AE31=2016,INDEX(Semaines!$P$2:$P$523,MATCH(Tableau!DY31&amp;Tableau!DZ31,Semaines!$K$2:$K$523&amp;Semaines!$L$2:$L$523,0)),IF($AE31=2017,INDEX(Semaines!$Q$2:$Q$523,MATCH(Tableau!DY31&amp;Tableau!DZ31,Semaines!$K$2:$K$523&amp;Semaines!$L$2:$L$523,0)),IF($AE31=2018,INDEX(Semaines!$R$2:$R$523,MATCH(Tableau!DY31&amp;Tableau!DZ31,Semaines!$K$2:$K$523&amp;Semaines!$L$2:$L$523,0)),IF($AE31=2019,INDEX(Semaines!$S$2:$S$523,MATCH(Tableau!DY31&amp;Tableau!DZ31,Semaines!$K$2:$K$523&amp;Semaines!$L$2:$L$523,0)),IF($AE31=2020,INDEX(Semaines!$T$2:$T$523,MATCH(Tableau!DY31&amp;Tableau!DZ31,Semaines!$K$2:$K$523&amp;Semaines!$L$2:$L$523,0)),IF($AE31=2021,INDEX(Semaines!$U$2:$U$523,MATCH(Tableau!DY31&amp;Tableau!DZ31,Semaines!$K$2:$K$523&amp;Semaines!$L$2:$L$523,0)),IF($AE31=2022,INDEX(Semaines!$V$2:$V$523,MATCH(Tableau!DY31&amp;Tableau!DZ31,Semaines!$K$2:$K$523&amp;Semaines!$L$2:$L$523,0)))))))))))))</f>
        <v/>
      </c>
      <c r="EB31" s="120" t="str">
        <f>IF(Tableau!$AE31="","",IF(Tableau!DZ31="","",Tableau!$AE31))</f>
        <v/>
      </c>
      <c r="EC31" s="118" t="str">
        <f t="shared" si="207"/>
        <v/>
      </c>
      <c r="ED31" s="119" t="str">
        <f t="shared" si="102"/>
        <v/>
      </c>
      <c r="EE31" s="121" t="str">
        <f t="array" ref="EE31">IF(OR(Tableau!EC31="",Tableau!ED31=""),"",IF($AE31=2013,INDEX(Semaines!$M$2:$M$523,MATCH(Tableau!EC31&amp;Tableau!ED31,Semaines!$K$2:$K$523&amp;Semaines!$L$2:$L$523,0)),IF($AE31=2014,INDEX(Semaines!$N$2:$N$523,MATCH(Tableau!EC31&amp;Tableau!ED31,Semaines!$K$2:$K$523&amp;Semaines!$L$2:$L$523,0)),IF($AE31=2015,INDEX(Semaines!$O$2:$O$523,MATCH(Tableau!EC31&amp;Tableau!ED31,Semaines!$K$2:$K$523&amp;Semaines!$L$2:$L$523,0)),IF($AE31=2016,INDEX(Semaines!$P$2:$P$523,MATCH(Tableau!EC31&amp;Tableau!ED31,Semaines!$K$2:$K$523&amp;Semaines!$L$2:$L$523,0)),IF($AE31=2017,INDEX(Semaines!$Q$2:$Q$523,MATCH(Tableau!EC31&amp;Tableau!ED31,Semaines!$K$2:$K$523&amp;Semaines!$L$2:$L$523,0)),IF($AE31=2018,INDEX(Semaines!$R$2:$R$523,MATCH(Tableau!EC31&amp;Tableau!ED31,Semaines!$K$2:$K$523&amp;Semaines!$L$2:$L$523,0)),IF($AE31=2019,INDEX(Semaines!$S$2:$S$523,MATCH(Tableau!EC31&amp;Tableau!ED31,Semaines!$K$2:$K$523&amp;Semaines!$L$2:$L$523,0)),IF($AE31=2020,INDEX(Semaines!$T$2:$T$523,MATCH(Tableau!EC31&amp;Tableau!ED31,Semaines!$K$2:$K$523&amp;Semaines!$L$2:$L$523,0)),IF($AE31=2021,INDEX(Semaines!$U$2:$U$523,MATCH(Tableau!EC31&amp;Tableau!ED31,Semaines!$K$2:$K$523&amp;Semaines!$L$2:$L$523,0)),IF($AE31=2022,INDEX(Semaines!$V$2:$V$523,MATCH(Tableau!EC31&amp;Tableau!ED31,Semaines!$K$2:$K$523&amp;Semaines!$L$2:$L$523,0)))))))))))))</f>
        <v/>
      </c>
      <c r="EF31" s="120" t="str">
        <f>IF(Tableau!$AE31="","",IF(Tableau!ED31="","",Tableau!$AE31))</f>
        <v/>
      </c>
      <c r="EG31" s="118" t="str">
        <f t="shared" si="208"/>
        <v/>
      </c>
      <c r="EH31" s="119" t="str">
        <f t="shared" si="103"/>
        <v/>
      </c>
      <c r="EI31" s="121" t="str">
        <f t="array" ref="EI31">IF(OR(Tableau!EG31="",Tableau!EH31=""),"",IF($AE31=2013,INDEX(Semaines!$M$2:$M$523,MATCH(Tableau!EG31&amp;Tableau!EH31,Semaines!$K$2:$K$523&amp;Semaines!$L$2:$L$523,0)),IF($AE31=2014,INDEX(Semaines!$N$2:$N$523,MATCH(Tableau!EG31&amp;Tableau!EH31,Semaines!$K$2:$K$523&amp;Semaines!$L$2:$L$523,0)),IF($AE31=2015,INDEX(Semaines!$O$2:$O$523,MATCH(Tableau!EG31&amp;Tableau!EH31,Semaines!$K$2:$K$523&amp;Semaines!$L$2:$L$523,0)),IF($AE31=2016,INDEX(Semaines!$P$2:$P$523,MATCH(Tableau!EG31&amp;Tableau!EH31,Semaines!$K$2:$K$523&amp;Semaines!$L$2:$L$523,0)),IF($AE31=2017,INDEX(Semaines!$Q$2:$Q$523,MATCH(Tableau!EG31&amp;Tableau!EH31,Semaines!$K$2:$K$523&amp;Semaines!$L$2:$L$523,0)),IF($AE31=2018,INDEX(Semaines!$R$2:$R$523,MATCH(Tableau!EG31&amp;Tableau!EH31,Semaines!$K$2:$K$523&amp;Semaines!$L$2:$L$523,0)),IF($AE31=2019,INDEX(Semaines!$S$2:$S$523,MATCH(Tableau!EG31&amp;Tableau!EH31,Semaines!$K$2:$K$523&amp;Semaines!$L$2:$L$523,0)),IF($AE31=2020,INDEX(Semaines!$T$2:$T$523,MATCH(Tableau!EG31&amp;Tableau!EH31,Semaines!$K$2:$K$523&amp;Semaines!$L$2:$L$523,0)),IF($AE31=2021,INDEX(Semaines!$U$2:$U$523,MATCH(Tableau!EG31&amp;Tableau!EH31,Semaines!$K$2:$K$523&amp;Semaines!$L$2:$L$523,0)),IF($AE31=2022,INDEX(Semaines!$V$2:$V$523,MATCH(Tableau!EG31&amp;Tableau!EH31,Semaines!$K$2:$K$523&amp;Semaines!$L$2:$L$523,0)))))))))))))</f>
        <v/>
      </c>
      <c r="EJ31" s="120" t="str">
        <f>IF(Tableau!$AE31="","",IF(Tableau!EH31="","",Tableau!$AE31))</f>
        <v/>
      </c>
      <c r="EK31" s="130" t="str">
        <f>IF(Import!AU21=0,"",Import!AU21)</f>
        <v/>
      </c>
      <c r="EL31" s="118" t="str">
        <f t="shared" si="200"/>
        <v/>
      </c>
      <c r="EM31" s="119" t="str">
        <f t="shared" si="201"/>
        <v/>
      </c>
      <c r="EN31" s="121" t="str">
        <f>IF(Tableau!EL31="","",Tableau!EL31)</f>
        <v/>
      </c>
      <c r="EO31" s="120" t="str">
        <f>IF(Tableau!EM31="","",Tableau!EM31)</f>
        <v/>
      </c>
      <c r="EP31" s="112"/>
      <c r="EQ31" s="107"/>
      <c r="ES31" s="118" t="str">
        <f t="shared" si="209"/>
        <v/>
      </c>
      <c r="ET31" s="119" t="str">
        <f t="shared" si="104"/>
        <v/>
      </c>
      <c r="EU31" s="121" t="str">
        <f t="array" ref="EU31">IF(OR(Tableau!ES31="",Tableau!ET31=""),"",IF($AE31=2013,INDEX(Semaines!$M$2:$M$523,MATCH(Tableau!ES31&amp;Tableau!ET31,Semaines!$K$2:$K$523&amp;Semaines!$L$2:$L$523,0)),IF($AE31=2014,INDEX(Semaines!$N$2:$N$523,MATCH(Tableau!ES31&amp;Tableau!ET31,Semaines!$K$2:$K$523&amp;Semaines!$L$2:$L$523,0)),IF($AE31=2015,INDEX(Semaines!$O$2:$O$523,MATCH(Tableau!ES31&amp;Tableau!ET31,Semaines!$K$2:$K$523&amp;Semaines!$L$2:$L$523,0)),IF($AE31=2016,INDEX(Semaines!$P$2:$P$523,MATCH(Tableau!ES31&amp;Tableau!ET31,Semaines!$K$2:$K$523&amp;Semaines!$L$2:$L$523,0)),IF($AE31=2017,INDEX(Semaines!$Q$2:$Q$523,MATCH(Tableau!ES31&amp;Tableau!ET31,Semaines!$K$2:$K$523&amp;Semaines!$L$2:$L$523,0)),IF($AE31=2018,INDEX(Semaines!$R$2:$R$523,MATCH(Tableau!ES31&amp;Tableau!ET31,Semaines!$K$2:$K$523&amp;Semaines!$L$2:$L$523,0)),IF($AE31=2019,INDEX(Semaines!$S$2:$S$523,MATCH(Tableau!ES31&amp;Tableau!ET31,Semaines!$K$2:$K$523&amp;Semaines!$L$2:$L$523,0)),IF($AE31=2020,INDEX(Semaines!$T$2:$T$523,MATCH(Tableau!ES31&amp;Tableau!ET31,Semaines!$K$2:$K$523&amp;Semaines!$L$2:$L$523,0)),IF($AE31=2021,INDEX(Semaines!$U$2:$U$523,MATCH(Tableau!ES31&amp;Tableau!ET31,Semaines!$K$2:$K$523&amp;Semaines!$L$2:$L$523,0)),IF($AE31=2022,INDEX(Semaines!$V$2:$V$523,MATCH(Tableau!ES31&amp;Tableau!ET31,Semaines!$K$2:$K$523&amp;Semaines!$L$2:$L$523,0)))))))))))))</f>
        <v/>
      </c>
      <c r="EV31" s="120" t="str">
        <f>IF(Tableau!$AE31="","",IF(Tableau!ET31="","",Tableau!$AE31))</f>
        <v/>
      </c>
      <c r="EW31" s="118" t="str">
        <f t="shared" si="210"/>
        <v/>
      </c>
      <c r="EX31" s="119" t="str">
        <f t="shared" si="105"/>
        <v/>
      </c>
      <c r="EY31" s="121" t="str">
        <f t="array" ref="EY31">IF(OR(Tableau!EW31="",Tableau!EX31=""),"",IF($AE31=2013,INDEX(Semaines!$M$2:$M$523,MATCH(Tableau!EW31&amp;Tableau!EX31,Semaines!$K$2:$K$523&amp;Semaines!$L$2:$L$523,0)),IF($AE31=2014,INDEX(Semaines!$N$2:$N$523,MATCH(Tableau!EW31&amp;Tableau!EX31,Semaines!$K$2:$K$523&amp;Semaines!$L$2:$L$523,0)),IF($AE31=2015,INDEX(Semaines!$O$2:$O$523,MATCH(Tableau!EW31&amp;Tableau!EX31,Semaines!$K$2:$K$523&amp;Semaines!$L$2:$L$523,0)),IF($AE31=2016,INDEX(Semaines!$P$2:$P$523,MATCH(Tableau!EW31&amp;Tableau!EX31,Semaines!$K$2:$K$523&amp;Semaines!$L$2:$L$523,0)),IF($AE31=2017,INDEX(Semaines!$Q$2:$Q$523,MATCH(Tableau!EW31&amp;Tableau!EX31,Semaines!$K$2:$K$523&amp;Semaines!$L$2:$L$523,0)),IF($AE31=2018,INDEX(Semaines!$R$2:$R$523,MATCH(Tableau!EW31&amp;Tableau!EX31,Semaines!$K$2:$K$523&amp;Semaines!$L$2:$L$523,0)),IF($AE31=2019,INDEX(Semaines!$S$2:$S$523,MATCH(Tableau!EW31&amp;Tableau!EX31,Semaines!$K$2:$K$523&amp;Semaines!$L$2:$L$523,0)),IF($AE31=2020,INDEX(Semaines!$T$2:$T$523,MATCH(Tableau!EW31&amp;Tableau!EX31,Semaines!$K$2:$K$523&amp;Semaines!$L$2:$L$523,0)),IF($AE31=2021,INDEX(Semaines!$U$2:$U$523,MATCH(Tableau!EW31&amp;Tableau!EX31,Semaines!$K$2:$K$523&amp;Semaines!$L$2:$L$523,0)),IF($AE31=2022,INDEX(Semaines!$V$2:$V$523,MATCH(Tableau!EW31&amp;Tableau!EX31,Semaines!$K$2:$K$523&amp;Semaines!$L$2:$L$523,0)))))))))))))</f>
        <v/>
      </c>
      <c r="EZ31" s="120" t="str">
        <f>IF(Tableau!$AE31="","",IF(Tableau!EX31="","",Tableau!$AE31))</f>
        <v/>
      </c>
      <c r="FB31" s="118" t="str">
        <f t="shared" si="211"/>
        <v/>
      </c>
      <c r="FC31" s="119" t="str">
        <f t="shared" si="106"/>
        <v/>
      </c>
      <c r="FD31" s="121" t="str">
        <f t="array" ref="FD31">IF(OR(Tableau!FB31="",Tableau!FC31=""),"",IF($AE31=2013,INDEX(Semaines!$M$2:$M$523,MATCH(Tableau!FB31&amp;Tableau!FC31,Semaines!$K$2:$K$523&amp;Semaines!$L$2:$L$523,0)),IF($AE31=2014,INDEX(Semaines!$N$2:$N$523,MATCH(Tableau!FB31&amp;Tableau!FC31,Semaines!$K$2:$K$523&amp;Semaines!$L$2:$L$523,0)),IF($AE31=2015,INDEX(Semaines!$O$2:$O$523,MATCH(Tableau!FB31&amp;Tableau!FC31,Semaines!$K$2:$K$523&amp;Semaines!$L$2:$L$523,0)),IF($AE31=2016,INDEX(Semaines!$P$2:$P$523,MATCH(Tableau!FB31&amp;Tableau!FC31,Semaines!$K$2:$K$523&amp;Semaines!$L$2:$L$523,0)),IF($AE31=2017,INDEX(Semaines!$Q$2:$Q$523,MATCH(Tableau!FB31&amp;Tableau!FC31,Semaines!$K$2:$K$523&amp;Semaines!$L$2:$L$523,0)),IF($AE31=2018,INDEX(Semaines!$R$2:$R$523,MATCH(Tableau!FB31&amp;Tableau!FC31,Semaines!$K$2:$K$523&amp;Semaines!$L$2:$L$523,0)),IF($AE31=2019,INDEX(Semaines!$S$2:$S$523,MATCH(Tableau!FB31&amp;Tableau!FC31,Semaines!$K$2:$K$523&amp;Semaines!$L$2:$L$523,0)),IF($AE31=2020,INDEX(Semaines!$T$2:$T$523,MATCH(Tableau!FB31&amp;Tableau!FC31,Semaines!$K$2:$K$523&amp;Semaines!$L$2:$L$523,0)),IF($AE31=2021,INDEX(Semaines!$U$2:$U$523,MATCH(Tableau!FB31&amp;Tableau!FC31,Semaines!$K$2:$K$523&amp;Semaines!$L$2:$L$523,0)),IF($AE31=2022,INDEX(Semaines!$V$2:$V$523,MATCH(Tableau!FB31&amp;Tableau!FC31,Semaines!$K$2:$K$523&amp;Semaines!$L$2:$L$523,0)))))))))))))</f>
        <v/>
      </c>
      <c r="FE31" s="120" t="str">
        <f>IF(Tableau!$AE31="","",IF(Tableau!FC31="","",Tableau!$AE31))</f>
        <v/>
      </c>
      <c r="FF31" s="112"/>
      <c r="FG31" s="107"/>
      <c r="FH31" s="118" t="str">
        <f t="shared" si="212"/>
        <v/>
      </c>
      <c r="FI31" s="119" t="str">
        <f t="shared" si="107"/>
        <v/>
      </c>
      <c r="FJ31" s="121" t="str">
        <f t="array" ref="FJ31">IF(OR(Tableau!FH31="",Tableau!FI31=""),"",IF($AE31=2013,INDEX(Semaines!$M$2:$M$523,MATCH(Tableau!FH31&amp;Tableau!FI31,Semaines!$K$2:$K$523&amp;Semaines!$L$2:$L$523,0)),IF($AE31=2014,INDEX(Semaines!$N$2:$N$523,MATCH(Tableau!FH31&amp;Tableau!FI31,Semaines!$K$2:$K$523&amp;Semaines!$L$2:$L$523,0)),IF($AE31=2015,INDEX(Semaines!$O$2:$O$523,MATCH(Tableau!FH31&amp;Tableau!FI31,Semaines!$K$2:$K$523&amp;Semaines!$L$2:$L$523,0)),IF($AE31=2016,INDEX(Semaines!$P$2:$P$523,MATCH(Tableau!FH31&amp;Tableau!FI31,Semaines!$K$2:$K$523&amp;Semaines!$L$2:$L$523,0)),IF($AE31=2017,INDEX(Semaines!$Q$2:$Q$523,MATCH(Tableau!FH31&amp;Tableau!FI31,Semaines!$K$2:$K$523&amp;Semaines!$L$2:$L$523,0)),IF($AE31=2018,INDEX(Semaines!$R$2:$R$523,MATCH(Tableau!FH31&amp;Tableau!FI31,Semaines!$K$2:$K$523&amp;Semaines!$L$2:$L$523,0)),IF($AE31=2019,INDEX(Semaines!$S$2:$S$523,MATCH(Tableau!FH31&amp;Tableau!FI31,Semaines!$K$2:$K$523&amp;Semaines!$L$2:$L$523,0)),IF($AE31=2020,INDEX(Semaines!$T$2:$T$523,MATCH(Tableau!FH31&amp;Tableau!FI31,Semaines!$K$2:$K$523&amp;Semaines!$L$2:$L$523,0)),IF($AE31=2021,INDEX(Semaines!$U$2:$U$523,MATCH(Tableau!FH31&amp;Tableau!FI31,Semaines!$K$2:$K$523&amp;Semaines!$L$2:$L$523,0)),IF($AE31=2022,INDEX(Semaines!$V$2:$V$523,MATCH(Tableau!FH31&amp;Tableau!FI31,Semaines!$K$2:$K$523&amp;Semaines!$L$2:$L$523,0)))))))))))))</f>
        <v/>
      </c>
      <c r="FK31" s="120" t="str">
        <f>IF(Tableau!$AE31="","",IF(Tableau!FI31="","",Tableau!$AE31))</f>
        <v/>
      </c>
      <c r="FM31" s="118" t="str">
        <f t="shared" si="213"/>
        <v/>
      </c>
      <c r="FN31" s="119" t="str">
        <f t="shared" si="108"/>
        <v/>
      </c>
      <c r="FO31" s="121" t="str">
        <f t="array" ref="FO31">IF(OR(Tableau!FM31="",Tableau!FN31=""),"",IF($AE31=2013,INDEX(Semaines!$M$2:$M$523,MATCH(Tableau!FM31&amp;Tableau!FN31,Semaines!$K$2:$K$523&amp;Semaines!$L$2:$L$523,0)),IF($AE31=2014,INDEX(Semaines!$N$2:$N$523,MATCH(Tableau!FM31&amp;Tableau!FN31,Semaines!$K$2:$K$523&amp;Semaines!$L$2:$L$523,0)),IF($AE31=2015,INDEX(Semaines!$O$2:$O$523,MATCH(Tableau!FM31&amp;Tableau!FN31,Semaines!$K$2:$K$523&amp;Semaines!$L$2:$L$523,0)),IF($AE31=2016,INDEX(Semaines!$P$2:$P$523,MATCH(Tableau!FM31&amp;Tableau!FN31,Semaines!$K$2:$K$523&amp;Semaines!$L$2:$L$523,0)),IF($AE31=2017,INDEX(Semaines!$Q$2:$Q$523,MATCH(Tableau!FM31&amp;Tableau!FN31,Semaines!$K$2:$K$523&amp;Semaines!$L$2:$L$523,0)),IF($AE31=2018,INDEX(Semaines!$R$2:$R$523,MATCH(Tableau!FM31&amp;Tableau!FN31,Semaines!$K$2:$K$523&amp;Semaines!$L$2:$L$523,0)),IF($AE31=2019,INDEX(Semaines!$S$2:$S$523,MATCH(Tableau!FM31&amp;Tableau!FN31,Semaines!$K$2:$K$523&amp;Semaines!$L$2:$L$523,0)),IF($AE31=2020,INDEX(Semaines!$T$2:$T$523,MATCH(Tableau!FM31&amp;Tableau!FN31,Semaines!$K$2:$K$523&amp;Semaines!$L$2:$L$523,0)),IF($AE31=2021,INDEX(Semaines!$U$2:$U$523,MATCH(Tableau!FM31&amp;Tableau!FN31,Semaines!$K$2:$K$523&amp;Semaines!$L$2:$L$523,0)),IF($AE31=2022,INDEX(Semaines!$V$2:$V$523,MATCH(Tableau!FM31&amp;Tableau!FN31,Semaines!$K$2:$K$523&amp;Semaines!$L$2:$L$523,0)))))))))))))</f>
        <v/>
      </c>
      <c r="FP31" s="120" t="str">
        <f>IF(Tableau!$AE31="","",IF(Tableau!FN31="","",Tableau!$AE31))</f>
        <v/>
      </c>
      <c r="FQ31" s="118" t="str">
        <f t="shared" si="214"/>
        <v/>
      </c>
      <c r="FR31" s="119" t="str">
        <f t="shared" si="109"/>
        <v/>
      </c>
      <c r="FS31" s="121" t="str">
        <f t="array" ref="FS31">IF(OR(Tableau!FQ31="",Tableau!FR31=""),"",IF($AE31=2013,INDEX(Semaines!$M$2:$M$523,MATCH(Tableau!FQ31&amp;Tableau!FR31,Semaines!$K$2:$K$523&amp;Semaines!$L$2:$L$523,0)),IF($AE31=2014,INDEX(Semaines!$N$2:$N$523,MATCH(Tableau!FQ31&amp;Tableau!FR31,Semaines!$K$2:$K$523&amp;Semaines!$L$2:$L$523,0)),IF($AE31=2015,INDEX(Semaines!$O$2:$O$523,MATCH(Tableau!FQ31&amp;Tableau!FR31,Semaines!$K$2:$K$523&amp;Semaines!$L$2:$L$523,0)),IF($AE31=2016,INDEX(Semaines!$P$2:$P$523,MATCH(Tableau!FQ31&amp;Tableau!FR31,Semaines!$K$2:$K$523&amp;Semaines!$L$2:$L$523,0)),IF($AE31=2017,INDEX(Semaines!$Q$2:$Q$523,MATCH(Tableau!FQ31&amp;Tableau!FR31,Semaines!$K$2:$K$523&amp;Semaines!$L$2:$L$523,0)),IF($AE31=2018,INDEX(Semaines!$R$2:$R$523,MATCH(Tableau!FQ31&amp;Tableau!FR31,Semaines!$K$2:$K$523&amp;Semaines!$L$2:$L$523,0)),IF($AE31=2019,INDEX(Semaines!$S$2:$S$523,MATCH(Tableau!FQ31&amp;Tableau!FR31,Semaines!$K$2:$K$523&amp;Semaines!$L$2:$L$523,0)),IF($AE31=2020,INDEX(Semaines!$T$2:$T$523,MATCH(Tableau!FQ31&amp;Tableau!FR31,Semaines!$K$2:$K$523&amp;Semaines!$L$2:$L$523,0)),IF($AE31=2021,INDEX(Semaines!$U$2:$U$523,MATCH(Tableau!FQ31&amp;Tableau!FR31,Semaines!$K$2:$K$523&amp;Semaines!$L$2:$L$523,0)),IF($AE31=2022,INDEX(Semaines!$V$2:$V$523,MATCH(Tableau!FQ31&amp;Tableau!FR31,Semaines!$K$2:$K$523&amp;Semaines!$L$2:$L$523,0)))))))))))))</f>
        <v/>
      </c>
      <c r="FT31" s="120" t="str">
        <f>IF(Tableau!$AE31="","",IF(Tableau!FR31="","",Tableau!$AE31))</f>
        <v/>
      </c>
      <c r="FU31" s="121" t="str">
        <f t="array" ref="FU31">IF(OR(Tableau!FS31="",Tableau!FT31=""),"",IF($AE31=2013,INDEX(Semaines!$M$2:$M$523,MATCH(Tableau!FS31&amp;Tableau!FT31,Semaines!$K$2:$K$523&amp;Semaines!$L$2:$L$523,0)),IF($AE31=2014,INDEX(Semaines!$N$2:$N$523,MATCH(Tableau!FS31&amp;Tableau!FT31,Semaines!$K$2:$K$523&amp;Semaines!$L$2:$L$523,0)),IF($AE31=2015,INDEX(Semaines!$O$2:$O$523,MATCH(Tableau!FS31&amp;Tableau!FT31,Semaines!$K$2:$K$523&amp;Semaines!$L$2:$L$523,0)),IF($AE31=2016,INDEX(Semaines!$P$2:$P$523,MATCH(Tableau!FS31&amp;Tableau!FT31,Semaines!$K$2:$K$523&amp;Semaines!$L$2:$L$523,0)),IF($AE31=2017,INDEX(Semaines!$Q$2:$Q$523,MATCH(Tableau!FS31&amp;Tableau!FT31,Semaines!$K$2:$K$523&amp;Semaines!$L$2:$L$523,0)),IF($AE31=2018,INDEX(Semaines!$R$2:$R$523,MATCH(Tableau!FS31&amp;Tableau!FT31,Semaines!$K$2:$K$523&amp;Semaines!$L$2:$L$523,0)),IF($AE31=2019,INDEX(Semaines!$S$2:$S$523,MATCH(Tableau!FS31&amp;Tableau!FT31,Semaines!$K$2:$K$523&amp;Semaines!$L$2:$L$523,0)),IF($AE31=2020,INDEX(Semaines!$T$2:$T$523,MATCH(Tableau!FS31&amp;Tableau!FT31,Semaines!$K$2:$K$523&amp;Semaines!$L$2:$L$523,0)),IF($AE31=2021,INDEX(Semaines!$U$2:$U$523,MATCH(Tableau!FS31&amp;Tableau!FT31,Semaines!$K$2:$K$523&amp;Semaines!$L$2:$L$523,0)),IF($AE31=2022,INDEX(Semaines!$V$2:$V$523,MATCH(Tableau!FS31&amp;Tableau!FT31,Semaines!$K$2:$K$523&amp;Semaines!$L$2:$L$523,0)))))))))))))</f>
        <v/>
      </c>
      <c r="FV31" s="120" t="str">
        <f>IF(Tableau!$AE31="","",IF(Tableau!FT31="","",Tableau!$AE31))</f>
        <v/>
      </c>
      <c r="FW31" s="118" t="str">
        <f t="shared" si="215"/>
        <v/>
      </c>
      <c r="FX31" s="119" t="str">
        <f t="shared" si="110"/>
        <v/>
      </c>
      <c r="FY31" s="121" t="str">
        <f t="array" ref="FY31">IF(OR(Tableau!FW31="",Tableau!FX31=""),"",IF($AE31=2013,INDEX(Semaines!$M$2:$M$523,MATCH(Tableau!FW31&amp;Tableau!FX31,Semaines!$K$2:$K$523&amp;Semaines!$L$2:$L$523,0)),IF($AE31=2014,INDEX(Semaines!$N$2:$N$523,MATCH(Tableau!FW31&amp;Tableau!FX31,Semaines!$K$2:$K$523&amp;Semaines!$L$2:$L$523,0)),IF($AE31=2015,INDEX(Semaines!$O$2:$O$523,MATCH(Tableau!FW31&amp;Tableau!FX31,Semaines!$K$2:$K$523&amp;Semaines!$L$2:$L$523,0)),IF($AE31=2016,INDEX(Semaines!$P$2:$P$523,MATCH(Tableau!FW31&amp;Tableau!FX31,Semaines!$K$2:$K$523&amp;Semaines!$L$2:$L$523,0)),IF($AE31=2017,INDEX(Semaines!$Q$2:$Q$523,MATCH(Tableau!FW31&amp;Tableau!FX31,Semaines!$K$2:$K$523&amp;Semaines!$L$2:$L$523,0)),IF($AE31=2018,INDEX(Semaines!$R$2:$R$523,MATCH(Tableau!FW31&amp;Tableau!FX31,Semaines!$K$2:$K$523&amp;Semaines!$L$2:$L$523,0)),IF($AE31=2019,INDEX(Semaines!$S$2:$S$523,MATCH(Tableau!FW31&amp;Tableau!FX31,Semaines!$K$2:$K$523&amp;Semaines!$L$2:$L$523,0)),IF($AE31=2020,INDEX(Semaines!$T$2:$T$523,MATCH(Tableau!FW31&amp;Tableau!FX31,Semaines!$K$2:$K$523&amp;Semaines!$L$2:$L$523,0)),IF($AE31=2021,INDEX(Semaines!$U$2:$U$523,MATCH(Tableau!FW31&amp;Tableau!FX31,Semaines!$K$2:$K$523&amp;Semaines!$L$2:$L$523,0)),IF($AE31=2022,INDEX(Semaines!$V$2:$V$523,MATCH(Tableau!FW31&amp;Tableau!FX31,Semaines!$K$2:$K$523&amp;Semaines!$L$2:$L$523,0)))))))))))))</f>
        <v/>
      </c>
      <c r="FZ31" s="120" t="str">
        <f>IF(Tableau!$AE31="","",IF(Tableau!FX31="","",Tableau!$AE31))</f>
        <v/>
      </c>
      <c r="GA31" s="118" t="str">
        <f t="shared" si="216"/>
        <v/>
      </c>
      <c r="GB31" s="119" t="str">
        <f t="shared" si="111"/>
        <v/>
      </c>
      <c r="GC31" s="121" t="str">
        <f t="array" ref="GC31">IF(OR(Tableau!GA31="",Tableau!GB31=""),"",IF($AE31=2013,INDEX(Semaines!$M$2:$M$523,MATCH(Tableau!GA31&amp;Tableau!GB31,Semaines!$K$2:$K$523&amp;Semaines!$L$2:$L$523,0)),IF($AE31=2014,INDEX(Semaines!$N$2:$N$523,MATCH(Tableau!GA31&amp;Tableau!GB31,Semaines!$K$2:$K$523&amp;Semaines!$L$2:$L$523,0)),IF($AE31=2015,INDEX(Semaines!$O$2:$O$523,MATCH(Tableau!GA31&amp;Tableau!GB31,Semaines!$K$2:$K$523&amp;Semaines!$L$2:$L$523,0)),IF($AE31=2016,INDEX(Semaines!$P$2:$P$523,MATCH(Tableau!GA31&amp;Tableau!GB31,Semaines!$K$2:$K$523&amp;Semaines!$L$2:$L$523,0)),IF($AE31=2017,INDEX(Semaines!$Q$2:$Q$523,MATCH(Tableau!GA31&amp;Tableau!GB31,Semaines!$K$2:$K$523&amp;Semaines!$L$2:$L$523,0)),IF($AE31=2018,INDEX(Semaines!$R$2:$R$523,MATCH(Tableau!GA31&amp;Tableau!GB31,Semaines!$K$2:$K$523&amp;Semaines!$L$2:$L$523,0)),IF($AE31=2019,INDEX(Semaines!$S$2:$S$523,MATCH(Tableau!GA31&amp;Tableau!GB31,Semaines!$K$2:$K$523&amp;Semaines!$L$2:$L$523,0)),IF($AE31=2020,INDEX(Semaines!$T$2:$T$523,MATCH(Tableau!GA31&amp;Tableau!GB31,Semaines!$K$2:$K$523&amp;Semaines!$L$2:$L$523,0)),IF($AE31=2021,INDEX(Semaines!$U$2:$U$523,MATCH(Tableau!GA31&amp;Tableau!GB31,Semaines!$K$2:$K$523&amp;Semaines!$L$2:$L$523,0)),IF($AE31=2022,INDEX(Semaines!$V$2:$V$523,MATCH(Tableau!GA31&amp;Tableau!GB31,Semaines!$K$2:$K$523&amp;Semaines!$L$2:$L$523,0)))))))))))))</f>
        <v/>
      </c>
      <c r="GD31" s="120" t="str">
        <f>IF(Tableau!$AE31="","",IF(Tableau!GB31="","",Tableau!$AE31))</f>
        <v/>
      </c>
      <c r="GE31" s="118" t="str">
        <f t="shared" si="217"/>
        <v/>
      </c>
      <c r="GF31" s="119" t="str">
        <f t="shared" si="112"/>
        <v/>
      </c>
      <c r="GG31" s="121" t="str">
        <f t="array" ref="GG31">IF(OR(Tableau!GE31="",Tableau!GF31=""),"",IF($AE31=2013,INDEX(Semaines!$M$2:$M$523,MATCH(Tableau!GE31&amp;Tableau!GF31,Semaines!$K$2:$K$523&amp;Semaines!$L$2:$L$523,0)),IF($AE31=2014,INDEX(Semaines!$N$2:$N$523,MATCH(Tableau!GE31&amp;Tableau!GF31,Semaines!$K$2:$K$523&amp;Semaines!$L$2:$L$523,0)),IF($AE31=2015,INDEX(Semaines!$O$2:$O$523,MATCH(Tableau!GE31&amp;Tableau!GF31,Semaines!$K$2:$K$523&amp;Semaines!$L$2:$L$523,0)),IF($AE31=2016,INDEX(Semaines!$P$2:$P$523,MATCH(Tableau!GE31&amp;Tableau!GF31,Semaines!$K$2:$K$523&amp;Semaines!$L$2:$L$523,0)),IF($AE31=2017,INDEX(Semaines!$Q$2:$Q$523,MATCH(Tableau!GE31&amp;Tableau!GF31,Semaines!$K$2:$K$523&amp;Semaines!$L$2:$L$523,0)),IF($AE31=2018,INDEX(Semaines!$R$2:$R$523,MATCH(Tableau!GE31&amp;Tableau!GF31,Semaines!$K$2:$K$523&amp;Semaines!$L$2:$L$523,0)),IF($AE31=2019,INDEX(Semaines!$S$2:$S$523,MATCH(Tableau!GE31&amp;Tableau!GF31,Semaines!$K$2:$K$523&amp;Semaines!$L$2:$L$523,0)),IF($AE31=2020,INDEX(Semaines!$T$2:$T$523,MATCH(Tableau!GE31&amp;Tableau!GF31,Semaines!$K$2:$K$523&amp;Semaines!$L$2:$L$523,0)),IF($AE31=2021,INDEX(Semaines!$U$2:$U$523,MATCH(Tableau!GE31&amp;Tableau!GF31,Semaines!$K$2:$K$523&amp;Semaines!$L$2:$L$523,0)),IF($AE31=2022,INDEX(Semaines!$V$2:$V$523,MATCH(Tableau!GE31&amp;Tableau!GF31,Semaines!$K$2:$K$523&amp;Semaines!$L$2:$L$523,0)))))))))))))</f>
        <v/>
      </c>
      <c r="GH31" s="120" t="str">
        <f>IF(Tableau!$AE31="","",IF(Tableau!GF31="","",Tableau!$AE31))</f>
        <v/>
      </c>
      <c r="GJ31" s="118" t="str">
        <f t="shared" si="218"/>
        <v/>
      </c>
      <c r="GK31" s="119" t="str">
        <f t="shared" si="113"/>
        <v/>
      </c>
      <c r="GL31" s="121" t="str">
        <f t="array" ref="GL31">IF(OR(Tableau!GJ31="",Tableau!GK31=""),"",IF($AE31=2013,INDEX(Semaines!$M$2:$M$523,MATCH(Tableau!GJ31&amp;Tableau!GK31,Semaines!$K$2:$K$523&amp;Semaines!$L$2:$L$523,0)),IF($AE31=2014,INDEX(Semaines!$N$2:$N$523,MATCH(Tableau!GJ31&amp;Tableau!GK31,Semaines!$K$2:$K$523&amp;Semaines!$L$2:$L$523,0)),IF($AE31=2015,INDEX(Semaines!$O$2:$O$523,MATCH(Tableau!GJ31&amp;Tableau!GK31,Semaines!$K$2:$K$523&amp;Semaines!$L$2:$L$523,0)),IF($AE31=2016,INDEX(Semaines!$P$2:$P$523,MATCH(Tableau!GJ31&amp;Tableau!GK31,Semaines!$K$2:$K$523&amp;Semaines!$L$2:$L$523,0)),IF($AE31=2017,INDEX(Semaines!$Q$2:$Q$523,MATCH(Tableau!GJ31&amp;Tableau!GK31,Semaines!$K$2:$K$523&amp;Semaines!$L$2:$L$523,0)),IF($AE31=2018,INDEX(Semaines!$R$2:$R$523,MATCH(Tableau!GJ31&amp;Tableau!GK31,Semaines!$K$2:$K$523&amp;Semaines!$L$2:$L$523,0)),IF($AE31=2019,INDEX(Semaines!$S$2:$S$523,MATCH(Tableau!GJ31&amp;Tableau!GK31,Semaines!$K$2:$K$523&amp;Semaines!$L$2:$L$523,0)),IF($AE31=2020,INDEX(Semaines!$T$2:$T$523,MATCH(Tableau!GJ31&amp;Tableau!GK31,Semaines!$K$2:$K$523&amp;Semaines!$L$2:$L$523,0)),IF($AE31=2021,INDEX(Semaines!$U$2:$U$523,MATCH(Tableau!GJ31&amp;Tableau!GK31,Semaines!$K$2:$K$523&amp;Semaines!$L$2:$L$523,0)),IF($AE31=2022,INDEX(Semaines!$V$2:$V$523,MATCH(Tableau!GJ31&amp;Tableau!GK31,Semaines!$K$2:$K$523&amp;Semaines!$L$2:$L$523,0)))))))))))))</f>
        <v/>
      </c>
      <c r="GM31" s="120" t="str">
        <f>IF(Tableau!$AE31="","",IF(Tableau!GK31="","",Tableau!$AE31))</f>
        <v/>
      </c>
      <c r="GN31" s="118" t="str">
        <f t="shared" si="219"/>
        <v/>
      </c>
      <c r="GO31" s="119" t="str">
        <f t="shared" si="114"/>
        <v/>
      </c>
      <c r="GP31" s="121" t="str">
        <f t="array" ref="GP31">IF(OR(Tableau!GN31="",Tableau!GO31=""),"",IF($AE31=2013,INDEX(Semaines!$M$2:$M$523,MATCH(Tableau!GN31&amp;Tableau!GO31,Semaines!$K$2:$K$523&amp;Semaines!$L$2:$L$523,0)),IF($AE31=2014,INDEX(Semaines!$N$2:$N$523,MATCH(Tableau!GN31&amp;Tableau!GO31,Semaines!$K$2:$K$523&amp;Semaines!$L$2:$L$523,0)),IF($AE31=2015,INDEX(Semaines!$O$2:$O$523,MATCH(Tableau!GN31&amp;Tableau!GO31,Semaines!$K$2:$K$523&amp;Semaines!$L$2:$L$523,0)),IF($AE31=2016,INDEX(Semaines!$P$2:$P$523,MATCH(Tableau!GN31&amp;Tableau!GO31,Semaines!$K$2:$K$523&amp;Semaines!$L$2:$L$523,0)),IF($AE31=2017,INDEX(Semaines!$Q$2:$Q$523,MATCH(Tableau!GN31&amp;Tableau!GO31,Semaines!$K$2:$K$523&amp;Semaines!$L$2:$L$523,0)),IF($AE31=2018,INDEX(Semaines!$R$2:$R$523,MATCH(Tableau!GN31&amp;Tableau!GO31,Semaines!$K$2:$K$523&amp;Semaines!$L$2:$L$523,0)),IF($AE31=2019,INDEX(Semaines!$S$2:$S$523,MATCH(Tableau!GN31&amp;Tableau!GO31,Semaines!$K$2:$K$523&amp;Semaines!$L$2:$L$523,0)),IF($AE31=2020,INDEX(Semaines!$T$2:$T$523,MATCH(Tableau!GN31&amp;Tableau!GO31,Semaines!$K$2:$K$523&amp;Semaines!$L$2:$L$523,0)),IF($AE31=2021,INDEX(Semaines!$U$2:$U$523,MATCH(Tableau!GN31&amp;Tableau!GO31,Semaines!$K$2:$K$523&amp;Semaines!$L$2:$L$523,0)),IF($AE31=2022,INDEX(Semaines!$V$2:$V$523,MATCH(Tableau!GN31&amp;Tableau!GO31,Semaines!$K$2:$K$523&amp;Semaines!$L$2:$L$523,0)))))))))))))</f>
        <v/>
      </c>
      <c r="GQ31" s="120" t="str">
        <f>IF(Tableau!$AE31="","",IF(Tableau!GO31="","",Tableau!$AE31))</f>
        <v/>
      </c>
      <c r="GR31" s="112"/>
      <c r="GS31" s="114"/>
      <c r="GT31" s="114"/>
      <c r="GU31" s="107"/>
      <c r="GV31" s="114"/>
      <c r="GW31" s="107"/>
      <c r="GX31" s="118" t="str">
        <f t="shared" si="220"/>
        <v/>
      </c>
      <c r="GY31" s="119" t="str">
        <f t="shared" si="115"/>
        <v/>
      </c>
      <c r="GZ31" s="121" t="str">
        <f t="array" ref="GZ31">IF(OR(Tableau!GX31="",Tableau!GY31=""),"",IF($AE31=2013,INDEX(Semaines!$M$2:$M$523,MATCH(Tableau!GX31&amp;Tableau!GY31,Semaines!$K$2:$K$523&amp;Semaines!$L$2:$L$523,0)),IF($AE31=2014,INDEX(Semaines!$N$2:$N$523,MATCH(Tableau!GX31&amp;Tableau!GY31,Semaines!$K$2:$K$523&amp;Semaines!$L$2:$L$523,0)),IF($AE31=2015,INDEX(Semaines!$O$2:$O$523,MATCH(Tableau!GX31&amp;Tableau!GY31,Semaines!$K$2:$K$523&amp;Semaines!$L$2:$L$523,0)),IF($AE31=2016,INDEX(Semaines!$P$2:$P$523,MATCH(Tableau!GX31&amp;Tableau!GY31,Semaines!$K$2:$K$523&amp;Semaines!$L$2:$L$523,0)),IF($AE31=2017,INDEX(Semaines!$Q$2:$Q$523,MATCH(Tableau!GX31&amp;Tableau!GY31,Semaines!$K$2:$K$523&amp;Semaines!$L$2:$L$523,0)),IF($AE31=2018,INDEX(Semaines!$R$2:$R$523,MATCH(Tableau!GX31&amp;Tableau!GY31,Semaines!$K$2:$K$523&amp;Semaines!$L$2:$L$523,0)),IF($AE31=2019,INDEX(Semaines!$S$2:$S$523,MATCH(Tableau!GX31&amp;Tableau!GY31,Semaines!$K$2:$K$523&amp;Semaines!$L$2:$L$523,0)),IF($AE31=2020,INDEX(Semaines!$T$2:$T$523,MATCH(Tableau!GX31&amp;Tableau!GY31,Semaines!$K$2:$K$523&amp;Semaines!$L$2:$L$523,0)),IF($AE31=2021,INDEX(Semaines!$U$2:$U$523,MATCH(Tableau!GX31&amp;Tableau!GY31,Semaines!$K$2:$K$523&amp;Semaines!$L$2:$L$523,0)),IF($AE31=2022,INDEX(Semaines!$V$2:$V$523,MATCH(Tableau!GX31&amp;Tableau!GY31,Semaines!$K$2:$K$523&amp;Semaines!$L$2:$L$523,0)))))))))))))</f>
        <v/>
      </c>
      <c r="HA31" s="120" t="str">
        <f>IF(Tableau!$AE31="","",IF(Tableau!GY31="","",Tableau!$AE31))</f>
        <v/>
      </c>
      <c r="HC31" s="100"/>
      <c r="HD31" s="101"/>
      <c r="HE31" s="111"/>
      <c r="HF31" s="107"/>
      <c r="HH31" s="118" t="str">
        <f t="shared" si="221"/>
        <v/>
      </c>
      <c r="HI31" s="119" t="str">
        <f t="shared" si="116"/>
        <v/>
      </c>
      <c r="HJ31" s="121" t="str">
        <f t="array" ref="HJ31">IF(OR(Tableau!HH31="",Tableau!HI31=""),"",IF($AE31=2013,INDEX(Semaines!$M$2:$M$523,MATCH(Tableau!HH31&amp;Tableau!HI31,Semaines!$K$2:$K$523&amp;Semaines!$L$2:$L$523,0)),IF($AE31=2014,INDEX(Semaines!$N$2:$N$523,MATCH(Tableau!HH31&amp;Tableau!HI31,Semaines!$K$2:$K$523&amp;Semaines!$L$2:$L$523,0)),IF($AE31=2015,INDEX(Semaines!$O$2:$O$523,MATCH(Tableau!HH31&amp;Tableau!HI31,Semaines!$K$2:$K$523&amp;Semaines!$L$2:$L$523,0)),IF($AE31=2016,INDEX(Semaines!$P$2:$P$523,MATCH(Tableau!HH31&amp;Tableau!HI31,Semaines!$K$2:$K$523&amp;Semaines!$L$2:$L$523,0)),IF($AE31=2017,INDEX(Semaines!$Q$2:$Q$523,MATCH(Tableau!HH31&amp;Tableau!HI31,Semaines!$K$2:$K$523&amp;Semaines!$L$2:$L$523,0)),IF($AE31=2018,INDEX(Semaines!$R$2:$R$523,MATCH(Tableau!HH31&amp;Tableau!HI31,Semaines!$K$2:$K$523&amp;Semaines!$L$2:$L$523,0)),IF($AE31=2019,INDEX(Semaines!$S$2:$S$523,MATCH(Tableau!HH31&amp;Tableau!HI31,Semaines!$K$2:$K$523&amp;Semaines!$L$2:$L$523,0)),IF($AE31=2020,INDEX(Semaines!$T$2:$T$523,MATCH(Tableau!HH31&amp;Tableau!HI31,Semaines!$K$2:$K$523&amp;Semaines!$L$2:$L$523,0)),IF($AE31=2021,INDEX(Semaines!$U$2:$U$523,MATCH(Tableau!HH31&amp;Tableau!HI31,Semaines!$K$2:$K$523&amp;Semaines!$L$2:$L$523,0)),IF($AE31=2022,INDEX(Semaines!$V$2:$V$523,MATCH(Tableau!HH31&amp;Tableau!HI31,Semaines!$K$2:$K$523&amp;Semaines!$L$2:$L$523,0)))))))))))))</f>
        <v/>
      </c>
      <c r="HK31" s="120" t="str">
        <f>IF(Tableau!$AE31="","",IF(Tableau!HI31="","",Tableau!$AE31))</f>
        <v/>
      </c>
      <c r="HL31" s="121" t="str">
        <f t="array" ref="HL31">IF(OR(Tableau!HJ31="",Tableau!HK31=""),"",IF($AE31=2013,INDEX(Semaines!$M$2:$M$523,MATCH(Tableau!HJ31&amp;Tableau!HK31,Semaines!$K$2:$K$523&amp;Semaines!$L$2:$L$523,0)),IF($AE31=2014,INDEX(Semaines!$N$2:$N$523,MATCH(Tableau!HJ31&amp;Tableau!HK31,Semaines!$K$2:$K$523&amp;Semaines!$L$2:$L$523,0)),IF($AE31=2015,INDEX(Semaines!$O$2:$O$523,MATCH(Tableau!HJ31&amp;Tableau!HK31,Semaines!$K$2:$K$523&amp;Semaines!$L$2:$L$523,0)),IF($AE31=2016,INDEX(Semaines!$P$2:$P$523,MATCH(Tableau!HJ31&amp;Tableau!HK31,Semaines!$K$2:$K$523&amp;Semaines!$L$2:$L$523,0)),IF($AE31=2017,INDEX(Semaines!$Q$2:$Q$523,MATCH(Tableau!HJ31&amp;Tableau!HK31,Semaines!$K$2:$K$523&amp;Semaines!$L$2:$L$523,0)),IF($AE31=2018,INDEX(Semaines!$R$2:$R$523,MATCH(Tableau!HJ31&amp;Tableau!HK31,Semaines!$K$2:$K$523&amp;Semaines!$L$2:$L$523,0)),IF($AE31=2019,INDEX(Semaines!$S$2:$S$523,MATCH(Tableau!HJ31&amp;Tableau!HK31,Semaines!$K$2:$K$523&amp;Semaines!$L$2:$L$523,0)),IF($AE31=2020,INDEX(Semaines!$T$2:$T$523,MATCH(Tableau!HJ31&amp;Tableau!HK31,Semaines!$K$2:$K$523&amp;Semaines!$L$2:$L$523,0)),IF($AE31=2021,INDEX(Semaines!$U$2:$U$523,MATCH(Tableau!HJ31&amp;Tableau!HK31,Semaines!$K$2:$K$523&amp;Semaines!$L$2:$L$523,0)),IF($AE31=2022,INDEX(Semaines!$V$2:$V$523,MATCH(Tableau!HJ31&amp;Tableau!HK31,Semaines!$K$2:$K$523&amp;Semaines!$L$2:$L$523,0)))))))))))))</f>
        <v/>
      </c>
      <c r="HM31" s="120" t="str">
        <f>IF(Tableau!$AE31="","",IF(Tableau!HK31="","",Tableau!$AE31))</f>
        <v/>
      </c>
      <c r="HN31" s="118" t="str">
        <f t="shared" si="222"/>
        <v/>
      </c>
      <c r="HO31" s="119" t="str">
        <f t="shared" si="117"/>
        <v/>
      </c>
      <c r="HP31" s="121" t="str">
        <f t="array" ref="HP31">IF(OR(Tableau!HN31="",Tableau!HO31=""),"",IF($AE31=2013,INDEX(Semaines!$M$2:$M$523,MATCH(Tableau!HN31&amp;Tableau!HO31,Semaines!$K$2:$K$523&amp;Semaines!$L$2:$L$523,0)),IF($AE31=2014,INDEX(Semaines!$N$2:$N$523,MATCH(Tableau!HN31&amp;Tableau!HO31,Semaines!$K$2:$K$523&amp;Semaines!$L$2:$L$523,0)),IF($AE31=2015,INDEX(Semaines!$O$2:$O$523,MATCH(Tableau!HN31&amp;Tableau!HO31,Semaines!$K$2:$K$523&amp;Semaines!$L$2:$L$523,0)),IF($AE31=2016,INDEX(Semaines!$P$2:$P$523,MATCH(Tableau!HN31&amp;Tableau!HO31,Semaines!$K$2:$K$523&amp;Semaines!$L$2:$L$523,0)),IF($AE31=2017,INDEX(Semaines!$Q$2:$Q$523,MATCH(Tableau!HN31&amp;Tableau!HO31,Semaines!$K$2:$K$523&amp;Semaines!$L$2:$L$523,0)),IF($AE31=2018,INDEX(Semaines!$R$2:$R$523,MATCH(Tableau!HN31&amp;Tableau!HO31,Semaines!$K$2:$K$523&amp;Semaines!$L$2:$L$523,0)),IF($AE31=2019,INDEX(Semaines!$S$2:$S$523,MATCH(Tableau!HN31&amp;Tableau!HO31,Semaines!$K$2:$K$523&amp;Semaines!$L$2:$L$523,0)),IF($AE31=2020,INDEX(Semaines!$T$2:$T$523,MATCH(Tableau!HN31&amp;Tableau!HO31,Semaines!$K$2:$K$523&amp;Semaines!$L$2:$L$523,0)),IF($AE31=2021,INDEX(Semaines!$U$2:$U$523,MATCH(Tableau!HN31&amp;Tableau!HO31,Semaines!$K$2:$K$523&amp;Semaines!$L$2:$L$523,0)),IF($AE31=2022,INDEX(Semaines!$V$2:$V$523,MATCH(Tableau!HN31&amp;Tableau!HO31,Semaines!$K$2:$K$523&amp;Semaines!$L$2:$L$523,0)))))))))))))</f>
        <v/>
      </c>
      <c r="HQ31" s="120" t="str">
        <f>IF(Tableau!$AE31="","",IF(Tableau!HO31="","",Tableau!$AE31))</f>
        <v/>
      </c>
      <c r="HR31" s="112"/>
      <c r="HS31" s="114"/>
      <c r="HT31" s="114"/>
      <c r="HU31" s="107"/>
      <c r="HV31" s="115"/>
      <c r="HW31" s="99"/>
      <c r="HX31" s="99"/>
      <c r="HY31" s="99"/>
      <c r="HZ31" s="99"/>
      <c r="IA31" s="118" t="str">
        <f t="shared" si="223"/>
        <v/>
      </c>
      <c r="IB31" s="119" t="str">
        <f t="shared" si="118"/>
        <v/>
      </c>
      <c r="IC31" s="121" t="str">
        <f t="array" ref="IC31">IF(OR(Tableau!IA31="",Tableau!IB31=""),"",IF($AE31=2013,INDEX(Semaines!$M$2:$M$523,MATCH(Tableau!IA31&amp;Tableau!IB31,Semaines!$K$2:$K$523&amp;Semaines!$L$2:$L$523,0)),IF($AE31=2014,INDEX(Semaines!$N$2:$N$523,MATCH(Tableau!IA31&amp;Tableau!IB31,Semaines!$K$2:$K$523&amp;Semaines!$L$2:$L$523,0)),IF($AE31=2015,INDEX(Semaines!$O$2:$O$523,MATCH(Tableau!IA31&amp;Tableau!IB31,Semaines!$K$2:$K$523&amp;Semaines!$L$2:$L$523,0)),IF($AE31=2016,INDEX(Semaines!$P$2:$P$523,MATCH(Tableau!IA31&amp;Tableau!IB31,Semaines!$K$2:$K$523&amp;Semaines!$L$2:$L$523,0)),IF($AE31=2017,INDEX(Semaines!$Q$2:$Q$523,MATCH(Tableau!IA31&amp;Tableau!IB31,Semaines!$K$2:$K$523&amp;Semaines!$L$2:$L$523,0)),IF($AE31=2018,INDEX(Semaines!$R$2:$R$523,MATCH(Tableau!IA31&amp;Tableau!IB31,Semaines!$K$2:$K$523&amp;Semaines!$L$2:$L$523,0)),IF($AE31=2019,INDEX(Semaines!$S$2:$S$523,MATCH(Tableau!IA31&amp;Tableau!IB31,Semaines!$K$2:$K$523&amp;Semaines!$L$2:$L$523,0)),IF($AE31=2020,INDEX(Semaines!$T$2:$T$523,MATCH(Tableau!IA31&amp;Tableau!IB31,Semaines!$K$2:$K$523&amp;Semaines!$L$2:$L$523,0)),IF($AE31=2021,INDEX(Semaines!$U$2:$U$523,MATCH(Tableau!IA31&amp;Tableau!IB31,Semaines!$K$2:$K$523&amp;Semaines!$L$2:$L$523,0)),IF($AE31=2022,INDEX(Semaines!$V$2:$V$523,MATCH(Tableau!IA31&amp;Tableau!IB31,Semaines!$K$2:$K$523&amp;Semaines!$L$2:$L$523,0)))))))))))))</f>
        <v/>
      </c>
      <c r="ID31" s="120" t="str">
        <f>IF(Tableau!$AE31="","",IF(Tableau!IB31="","",Tableau!$AE31))</f>
        <v/>
      </c>
      <c r="IE31" s="118" t="str">
        <f t="shared" si="224"/>
        <v/>
      </c>
      <c r="IF31" s="119" t="str">
        <f t="shared" si="119"/>
        <v/>
      </c>
      <c r="IG31" s="121" t="str">
        <f t="array" ref="IG31">IF(OR(Tableau!IE31="",Tableau!IF31=""),"",IF($AE31=2013,INDEX(Semaines!$M$2:$M$523,MATCH(Tableau!IE31&amp;Tableau!IF31,Semaines!$K$2:$K$523&amp;Semaines!$L$2:$L$523,0)),IF($AE31=2014,INDEX(Semaines!$N$2:$N$523,MATCH(Tableau!IE31&amp;Tableau!IF31,Semaines!$K$2:$K$523&amp;Semaines!$L$2:$L$523,0)),IF($AE31=2015,INDEX(Semaines!$O$2:$O$523,MATCH(Tableau!IE31&amp;Tableau!IF31,Semaines!$K$2:$K$523&amp;Semaines!$L$2:$L$523,0)),IF($AE31=2016,INDEX(Semaines!$P$2:$P$523,MATCH(Tableau!IE31&amp;Tableau!IF31,Semaines!$K$2:$K$523&amp;Semaines!$L$2:$L$523,0)),IF($AE31=2017,INDEX(Semaines!$Q$2:$Q$523,MATCH(Tableau!IE31&amp;Tableau!IF31,Semaines!$K$2:$K$523&amp;Semaines!$L$2:$L$523,0)),IF($AE31=2018,INDEX(Semaines!$R$2:$R$523,MATCH(Tableau!IE31&amp;Tableau!IF31,Semaines!$K$2:$K$523&amp;Semaines!$L$2:$L$523,0)),IF($AE31=2019,INDEX(Semaines!$S$2:$S$523,MATCH(Tableau!IE31&amp;Tableau!IF31,Semaines!$K$2:$K$523&amp;Semaines!$L$2:$L$523,0)),IF($AE31=2020,INDEX(Semaines!$T$2:$T$523,MATCH(Tableau!IE31&amp;Tableau!IF31,Semaines!$K$2:$K$523&amp;Semaines!$L$2:$L$523,0)),IF($AE31=2021,INDEX(Semaines!$U$2:$U$523,MATCH(Tableau!IE31&amp;Tableau!IF31,Semaines!$K$2:$K$523&amp;Semaines!$L$2:$L$523,0)),IF($AE31=2022,INDEX(Semaines!$V$2:$V$523,MATCH(Tableau!IE31&amp;Tableau!IF31,Semaines!$K$2:$K$523&amp;Semaines!$L$2:$L$523,0)))))))))))))</f>
        <v/>
      </c>
      <c r="IH31" s="120" t="str">
        <f>IF(Tableau!$AE31="","",IF(Tableau!IF31="","",Tableau!$AE31))</f>
        <v/>
      </c>
      <c r="II31" s="130" t="str">
        <f>IF(Import!AY21=0,"",Import!AY21)</f>
        <v/>
      </c>
      <c r="IJ31" s="118" t="str">
        <f t="shared" si="225"/>
        <v/>
      </c>
      <c r="IK31" s="119" t="str">
        <f t="shared" si="226"/>
        <v/>
      </c>
      <c r="IL31" s="121" t="str">
        <f>IF(Tableau!IJ31="","",Tableau!IJ31)</f>
        <v/>
      </c>
      <c r="IM31" s="120" t="str">
        <f>IF(Tableau!IK31="","",Tableau!IK31)</f>
        <v/>
      </c>
      <c r="IO31" s="118" t="str">
        <f t="shared" si="227"/>
        <v/>
      </c>
      <c r="IP31" s="119" t="str">
        <f t="shared" si="78"/>
        <v/>
      </c>
      <c r="IQ31" s="121" t="str">
        <f t="array" ref="IQ31">IF(OR(Tableau!IO31="",Tableau!IP31=""),"",IF($AE31=2013,INDEX(Semaines!$M$2:$M$523,MATCH(Tableau!IO31&amp;Tableau!IP31,Semaines!$K$2:$K$523&amp;Semaines!$L$2:$L$523,0)),IF($AE31=2014,INDEX(Semaines!$N$2:$N$523,MATCH(Tableau!IO31&amp;Tableau!IP31,Semaines!$K$2:$K$523&amp;Semaines!$L$2:$L$523,0)),IF($AE31=2015,INDEX(Semaines!$O$2:$O$523,MATCH(Tableau!IO31&amp;Tableau!IP31,Semaines!$K$2:$K$523&amp;Semaines!$L$2:$L$523,0)),IF($AE31=2016,INDEX(Semaines!$P$2:$P$523,MATCH(Tableau!IO31&amp;Tableau!IP31,Semaines!$K$2:$K$523&amp;Semaines!$L$2:$L$523,0)),IF($AE31=2017,INDEX(Semaines!$Q$2:$Q$523,MATCH(Tableau!IO31&amp;Tableau!IP31,Semaines!$K$2:$K$523&amp;Semaines!$L$2:$L$523,0)),IF($AE31=2018,INDEX(Semaines!$R$2:$R$523,MATCH(Tableau!IO31&amp;Tableau!IP31,Semaines!$K$2:$K$523&amp;Semaines!$L$2:$L$523,0)),IF($AE31=2019,INDEX(Semaines!$S$2:$S$523,MATCH(Tableau!IO31&amp;Tableau!IP31,Semaines!$K$2:$K$523&amp;Semaines!$L$2:$L$523,0)),IF($AE31=2020,INDEX(Semaines!$T$2:$T$523,MATCH(Tableau!IO31&amp;Tableau!IP31,Semaines!$K$2:$K$523&amp;Semaines!$L$2:$L$523,0)),IF($AE31=2021,INDEX(Semaines!$U$2:$U$523,MATCH(Tableau!IO31&amp;Tableau!IP31,Semaines!$K$2:$K$523&amp;Semaines!$L$2:$L$523,0)),IF($AE31=2022,INDEX(Semaines!$V$2:$V$523,MATCH(Tableau!IO31&amp;Tableau!IP31,Semaines!$K$2:$K$523&amp;Semaines!$L$2:$L$523,0)))))))))))))</f>
        <v/>
      </c>
      <c r="IR31" s="120" t="str">
        <f>IF(Tableau!$AE31="","",IF(Tableau!IP31="","",Tableau!$AE31))</f>
        <v/>
      </c>
      <c r="IS31" s="118" t="str">
        <f t="shared" si="228"/>
        <v/>
      </c>
      <c r="IT31" s="119" t="str">
        <f t="shared" si="80"/>
        <v/>
      </c>
      <c r="IU31" s="121" t="str">
        <f t="array" ref="IU31">IF(OR(Tableau!IS31="",Tableau!IT31=""),"",IF($AE31=2013,INDEX(Semaines!$M$2:$M$523,MATCH(Tableau!IS31&amp;Tableau!IT31,Semaines!$K$2:$K$523&amp;Semaines!$L$2:$L$523,0)),IF($AE31=2014,INDEX(Semaines!$N$2:$N$523,MATCH(Tableau!IS31&amp;Tableau!IT31,Semaines!$K$2:$K$523&amp;Semaines!$L$2:$L$523,0)),IF($AE31=2015,INDEX(Semaines!$O$2:$O$523,MATCH(Tableau!IS31&amp;Tableau!IT31,Semaines!$K$2:$K$523&amp;Semaines!$L$2:$L$523,0)),IF($AE31=2016,INDEX(Semaines!$P$2:$P$523,MATCH(Tableau!IS31&amp;Tableau!IT31,Semaines!$K$2:$K$523&amp;Semaines!$L$2:$L$523,0)),IF($AE31=2017,INDEX(Semaines!$Q$2:$Q$523,MATCH(Tableau!IS31&amp;Tableau!IT31,Semaines!$K$2:$K$523&amp;Semaines!$L$2:$L$523,0)),IF($AE31=2018,INDEX(Semaines!$R$2:$R$523,MATCH(Tableau!IS31&amp;Tableau!IT31,Semaines!$K$2:$K$523&amp;Semaines!$L$2:$L$523,0)),IF($AE31=2019,INDEX(Semaines!$S$2:$S$523,MATCH(Tableau!IS31&amp;Tableau!IT31,Semaines!$K$2:$K$523&amp;Semaines!$L$2:$L$523,0)),IF($AE31=2020,INDEX(Semaines!$T$2:$T$523,MATCH(Tableau!IS31&amp;Tableau!IT31,Semaines!$K$2:$K$523&amp;Semaines!$L$2:$L$523,0)),IF($AE31=2021,INDEX(Semaines!$U$2:$U$523,MATCH(Tableau!IS31&amp;Tableau!IT31,Semaines!$K$2:$K$523&amp;Semaines!$L$2:$L$523,0)),IF($AE31=2022,INDEX(Semaines!$V$2:$V$523,MATCH(Tableau!IS31&amp;Tableau!IT31,Semaines!$K$2:$K$523&amp;Semaines!$L$2:$L$523,0)))))))))))))</f>
        <v/>
      </c>
      <c r="IV31" s="120" t="str">
        <f>IF(Tableau!$AE31="","",IF(Tableau!IT31="","",Tableau!$AE31))</f>
        <v/>
      </c>
      <c r="IW31" s="99"/>
      <c r="IX31" s="99"/>
      <c r="IY31" s="99"/>
      <c r="IZ31" s="99"/>
      <c r="JA31" s="118" t="str">
        <f t="shared" si="229"/>
        <v/>
      </c>
      <c r="JB31" s="119" t="str">
        <f t="shared" si="82"/>
        <v/>
      </c>
      <c r="JC31" s="121" t="str">
        <f t="array" ref="JC31">IF(OR(Tableau!JA31="",Tableau!JB31=""),"",IF($AE31=2013,INDEX(Semaines!$M$2:$M$523,MATCH(Tableau!JA31&amp;Tableau!JB31,Semaines!$K$2:$K$523&amp;Semaines!$L$2:$L$523,0)),IF($AE31=2014,INDEX(Semaines!$N$2:$N$523,MATCH(Tableau!JA31&amp;Tableau!JB31,Semaines!$K$2:$K$523&amp;Semaines!$L$2:$L$523,0)),IF($AE31=2015,INDEX(Semaines!$O$2:$O$523,MATCH(Tableau!JA31&amp;Tableau!JB31,Semaines!$K$2:$K$523&amp;Semaines!$L$2:$L$523,0)),IF($AE31=2016,INDEX(Semaines!$P$2:$P$523,MATCH(Tableau!JA31&amp;Tableau!JB31,Semaines!$K$2:$K$523&amp;Semaines!$L$2:$L$523,0)),IF($AE31=2017,INDEX(Semaines!$Q$2:$Q$523,MATCH(Tableau!JA31&amp;Tableau!JB31,Semaines!$K$2:$K$523&amp;Semaines!$L$2:$L$523,0)),IF($AE31=2018,INDEX(Semaines!$R$2:$R$523,MATCH(Tableau!JA31&amp;Tableau!JB31,Semaines!$K$2:$K$523&amp;Semaines!$L$2:$L$523,0)),IF($AE31=2019,INDEX(Semaines!$S$2:$S$523,MATCH(Tableau!JA31&amp;Tableau!JB31,Semaines!$K$2:$K$523&amp;Semaines!$L$2:$L$523,0)),IF($AE31=2020,INDEX(Semaines!$T$2:$T$523,MATCH(Tableau!JA31&amp;Tableau!JB31,Semaines!$K$2:$K$523&amp;Semaines!$L$2:$L$523,0)),IF($AE31=2021,INDEX(Semaines!$U$2:$U$523,MATCH(Tableau!JA31&amp;Tableau!JB31,Semaines!$K$2:$K$523&amp;Semaines!$L$2:$L$523,0)),IF($AE31=2022,INDEX(Semaines!$V$2:$V$523,MATCH(Tableau!JA31&amp;Tableau!JB31,Semaines!$K$2:$K$523&amp;Semaines!$L$2:$L$523,0)))))))))))))</f>
        <v/>
      </c>
      <c r="JD31" s="120" t="str">
        <f>IF(Tableau!$AE31="","",IF(Tableau!JB31="","",Tableau!$AE31))</f>
        <v/>
      </c>
      <c r="JE31" s="112"/>
      <c r="JF31" s="114"/>
      <c r="JG31" s="114"/>
      <c r="JH31" s="107"/>
      <c r="JJ31" s="118" t="str">
        <f t="shared" si="230"/>
        <v/>
      </c>
      <c r="JK31" s="119" t="str">
        <f t="shared" si="84"/>
        <v/>
      </c>
      <c r="JL31" s="121" t="str">
        <f t="array" ref="JL31">IF(OR(Tableau!JJ31="",Tableau!JK31=""),"",IF($AE31=2013,INDEX(Semaines!$M$2:$M$523,MATCH(Tableau!JJ31&amp;Tableau!JK31,Semaines!$K$2:$K$523&amp;Semaines!$L$2:$L$523,0)),IF($AE31=2014,INDEX(Semaines!$N$2:$N$523,MATCH(Tableau!JJ31&amp;Tableau!JK31,Semaines!$K$2:$K$523&amp;Semaines!$L$2:$L$523,0)),IF($AE31=2015,INDEX(Semaines!$O$2:$O$523,MATCH(Tableau!JJ31&amp;Tableau!JK31,Semaines!$K$2:$K$523&amp;Semaines!$L$2:$L$523,0)),IF($AE31=2016,INDEX(Semaines!$P$2:$P$523,MATCH(Tableau!JJ31&amp;Tableau!JK31,Semaines!$K$2:$K$523&amp;Semaines!$L$2:$L$523,0)),IF($AE31=2017,INDEX(Semaines!$Q$2:$Q$523,MATCH(Tableau!JJ31&amp;Tableau!JK31,Semaines!$K$2:$K$523&amp;Semaines!$L$2:$L$523,0)),IF($AE31=2018,INDEX(Semaines!$R$2:$R$523,MATCH(Tableau!JJ31&amp;Tableau!JK31,Semaines!$K$2:$K$523&amp;Semaines!$L$2:$L$523,0)),IF($AE31=2019,INDEX(Semaines!$S$2:$S$523,MATCH(Tableau!JJ31&amp;Tableau!JK31,Semaines!$K$2:$K$523&amp;Semaines!$L$2:$L$523,0)),IF($AE31=2020,INDEX(Semaines!$T$2:$T$523,MATCH(Tableau!JJ31&amp;Tableau!JK31,Semaines!$K$2:$K$523&amp;Semaines!$L$2:$L$523,0)),IF($AE31=2021,INDEX(Semaines!$U$2:$U$523,MATCH(Tableau!JJ31&amp;Tableau!JK31,Semaines!$K$2:$K$523&amp;Semaines!$L$2:$L$523,0)),IF($AE31=2022,INDEX(Semaines!$V$2:$V$523,MATCH(Tableau!JJ31&amp;Tableau!JK31,Semaines!$K$2:$K$523&amp;Semaines!$L$2:$L$523,0)))))))))))))</f>
        <v/>
      </c>
      <c r="JM31" s="120" t="str">
        <f>IF(Tableau!$AE31="","",IF(Tableau!JK31="","",Tableau!$AE31))</f>
        <v/>
      </c>
      <c r="JN31" s="118" t="str">
        <f t="shared" si="231"/>
        <v/>
      </c>
      <c r="JO31" s="119" t="str">
        <f t="shared" si="86"/>
        <v/>
      </c>
      <c r="JP31" s="121" t="str">
        <f t="array" ref="JP31">IF(OR(Tableau!JN31="",Tableau!JO31=""),"",IF($AE31=2013,INDEX(Semaines!$M$2:$M$523,MATCH(Tableau!JN31&amp;Tableau!JO31,Semaines!$K$2:$K$523&amp;Semaines!$L$2:$L$523,0)),IF($AE31=2014,INDEX(Semaines!$N$2:$N$523,MATCH(Tableau!JN31&amp;Tableau!JO31,Semaines!$K$2:$K$523&amp;Semaines!$L$2:$L$523,0)),IF($AE31=2015,INDEX(Semaines!$O$2:$O$523,MATCH(Tableau!JN31&amp;Tableau!JO31,Semaines!$K$2:$K$523&amp;Semaines!$L$2:$L$523,0)),IF($AE31=2016,INDEX(Semaines!$P$2:$P$523,MATCH(Tableau!JN31&amp;Tableau!JO31,Semaines!$K$2:$K$523&amp;Semaines!$L$2:$L$523,0)),IF($AE31=2017,INDEX(Semaines!$Q$2:$Q$523,MATCH(Tableau!JN31&amp;Tableau!JO31,Semaines!$K$2:$K$523&amp;Semaines!$L$2:$L$523,0)),IF($AE31=2018,INDEX(Semaines!$R$2:$R$523,MATCH(Tableau!JN31&amp;Tableau!JO31,Semaines!$K$2:$K$523&amp;Semaines!$L$2:$L$523,0)),IF($AE31=2019,INDEX(Semaines!$S$2:$S$523,MATCH(Tableau!JN31&amp;Tableau!JO31,Semaines!$K$2:$K$523&amp;Semaines!$L$2:$L$523,0)),IF($AE31=2020,INDEX(Semaines!$T$2:$T$523,MATCH(Tableau!JN31&amp;Tableau!JO31,Semaines!$K$2:$K$523&amp;Semaines!$L$2:$L$523,0)),IF($AE31=2021,INDEX(Semaines!$U$2:$U$523,MATCH(Tableau!JN31&amp;Tableau!JO31,Semaines!$K$2:$K$523&amp;Semaines!$L$2:$L$523,0)),IF($AE31=2022,INDEX(Semaines!$V$2:$V$523,MATCH(Tableau!JN31&amp;Tableau!JO31,Semaines!$K$2:$K$523&amp;Semaines!$L$2:$L$523,0)))))))))))))</f>
        <v/>
      </c>
      <c r="JQ31" s="120" t="str">
        <f>IF(Tableau!$AE31="","",IF(Tableau!JO31="","",Tableau!$AE31))</f>
        <v/>
      </c>
      <c r="JR31" s="128" t="str">
        <f>IF(Import!BC21=0,"",Import!BC21)</f>
        <v/>
      </c>
      <c r="JS31" s="118" t="str">
        <f t="shared" si="232"/>
        <v/>
      </c>
      <c r="JT31" s="119" t="str">
        <f t="shared" si="233"/>
        <v/>
      </c>
      <c r="JU31" s="121" t="str">
        <f t="array" ref="JU31">IF(JR31="",JS31,IF($AE31="","",IF($AE31=2013,INDEX(Semaines!$M$2:$M$523,MATCH(JS31&amp;JT31,Semaines!$K$2:$K$523&amp;Semaines!$L$2:$L$523,0)),IF($AE31=2014,INDEX(Semaines!$N$2:$N$523,MATCH(JS31&amp;JT31,Semaines!$K$2:$K$523&amp;Semaines!$L$2:$L$523,0)),IF($AE31=2015,INDEX(Semaines!$O$2:$O$523,MATCH(JS31&amp;JT31,Semaines!$K$2:$K$523&amp;Semaines!$L$2:$L$523,0)),IF($AE31=2016,INDEX(Semaines!$P$2:$P$523,MATCH(JS31&amp;JT31,Semaines!$K$2:$K$523&amp;Semaines!$L$2:$L$523,0)),IF($AE31=2017,INDEX(Semaines!$Q$2:$Q$523,MATCH(JS31&amp;JT31,Semaines!$K$2:$K$523&amp;Semaines!$L$2:$L$523,0)),IF($AE31=2018,INDEX(Semaines!$R$2:$R$523,MATCH(JS31&amp;JT31,Semaines!$K$2:$K$523&amp;Semaines!$L$2:$L$523,0)),IF($AE31=2019,INDEX(Semaines!$S$2:$S$523,MATCH(JS31&amp;JT31,Semaines!$K$2:$K$523&amp;Semaines!$L$2:$L$523,0)),IF($AE31=2020,INDEX(Semaines!$T$2:$T$523,MATCH(JS31&amp;JT31,Semaines!$K$2:$K$523&amp;Semaines!$L$2:$L$523,0)),IF($AE31=2021,INDEX(Semaines!$U$2:$U$523,MATCH(JS31&amp;JT31,Semaines!$K$2:$K$523&amp;Semaines!$L$2:$L$523,0)),IF($AE31=2022,INDEX(Semaines!$V$2:$V$523,MATCH(JS31&amp;JT31,Semaines!$K$2:$K$523&amp;Semaines!$L$2:$L$523,0))))))))))))))</f>
        <v/>
      </c>
      <c r="JV31" s="119" t="str">
        <f t="shared" si="132"/>
        <v/>
      </c>
    </row>
    <row r="32" spans="1:282" x14ac:dyDescent="0.3">
      <c r="A32" s="61" t="str">
        <f>IF(Import!A22=0,"",Import!A22)</f>
        <v>21</v>
      </c>
      <c r="B32" s="38" t="str">
        <f>IF(Import!D22=0,"",Import!D22)</f>
        <v>21</v>
      </c>
      <c r="C32" s="38" t="str">
        <f>IF(Import!E22=0,"",Import!E22)</f>
        <v/>
      </c>
      <c r="D32" s="44" t="str">
        <f t="shared" si="0"/>
        <v/>
      </c>
      <c r="E32" s="38" t="str">
        <f>IF(Import!I22=0,"",Import!I22)</f>
        <v/>
      </c>
      <c r="F32" s="38" t="str">
        <f>IF(Import!J22="","",Import!J22)</f>
        <v/>
      </c>
      <c r="G32" s="38" t="str">
        <f>IF(Import!K22="","",Import!K22)</f>
        <v/>
      </c>
      <c r="H32" s="45" t="str">
        <f>IF(Import!L22=0,"",Import!L22)</f>
        <v>17</v>
      </c>
      <c r="I32" s="38" t="str">
        <f>IF(Import!N22=0,"",Import!N22)</f>
        <v/>
      </c>
      <c r="J32" s="37"/>
      <c r="K32" s="46">
        <f>IF(Import!O22=0,"",Import!O22)</f>
        <v>43250</v>
      </c>
      <c r="L32" s="46" t="str">
        <f>IF(Import!P22=0,"",Import!P22)</f>
        <v/>
      </c>
      <c r="M32" s="60" t="str">
        <f>IF(L32&lt;&gt;"","Annulé",IF(Import!R22=0,"",Import!R22))</f>
        <v/>
      </c>
      <c r="N32" s="60">
        <f>IF(L32&lt;&gt;"","Annulé",IF(Import!S22=0,"",Import!S22))</f>
        <v>100000</v>
      </c>
      <c r="O32" s="60" t="str">
        <f>IF(N32="Annulé","Annulé",IF(Import!T22=0,"",Import!T22))</f>
        <v/>
      </c>
      <c r="P32" s="46">
        <f>IF(Import!U22=0,IF($L32&lt;&gt;"","Annulé",IF($K32="","","En attente")),Import!U22)</f>
        <v>43285</v>
      </c>
      <c r="Q32" s="46">
        <f>IF(Import!V22=0,IF($L32&lt;&gt;"","Annulé",IF($K32="","","En attente")),Import!V22)</f>
        <v>43356</v>
      </c>
      <c r="R32" s="46">
        <f>IF(Import!W22=0,IF($L32&lt;&gt;"","Annulé",IF($K32="","","En attente")),Import!W22)</f>
        <v>43427</v>
      </c>
      <c r="S32" s="46">
        <f>IF(Import!X22=0,IF($L32&lt;&gt;"","Annulé",IF($K32="","","En attente")),Import!X22)</f>
        <v>43517</v>
      </c>
      <c r="T32" s="46">
        <f>IF(Import!Y22=0,IF($L32&lt;&gt;"","Annulé",IF($K32="","","En attente")),Import!Y22)</f>
        <v>43390</v>
      </c>
      <c r="U32" s="46">
        <f>IF(Import!Z22=0,IF($L32&lt;&gt;"","Annulé",IF($K32="","","En attente")),Import!Z22)</f>
        <v>43515</v>
      </c>
      <c r="V32" s="130" t="str">
        <f>IF(Tableau!V32="","",Tableau!V32)</f>
        <v/>
      </c>
      <c r="W32" s="46">
        <f>IF($L32&lt;&gt;"","Annulé",IF(Import!AA22=0,IF(K32="","","Pas ouvert"),Import!AA22))</f>
        <v>43538</v>
      </c>
      <c r="X32" s="46" t="str">
        <f>IF($L32&lt;&gt;"","Annulé",IF(Import!AB22=0,IF($W32&lt;&gt;"",IF(W32="Pas ouvert","Pas ouvert","En cours"),""),Import!AB22))</f>
        <v>En cours</v>
      </c>
      <c r="Y32" s="60">
        <f>IF($L32&lt;&gt;"","Annulé",IF(Import!AC22=0,"",Import!AC22))</f>
        <v>60104</v>
      </c>
      <c r="Z32" s="60">
        <f>IF($L32&lt;&gt;"","Annulé",IF(Import!AD22=0,"",Import!AD22))</f>
        <v>22476.41</v>
      </c>
      <c r="AA32" s="65">
        <f t="shared" si="243"/>
        <v>11</v>
      </c>
      <c r="AB32" s="129">
        <f>Tableau!AB32</f>
        <v>2019</v>
      </c>
      <c r="AC32" s="62"/>
      <c r="AD32" s="86">
        <f t="shared" si="121"/>
        <v>11</v>
      </c>
      <c r="AE32" s="85">
        <f t="shared" si="122"/>
        <v>2019</v>
      </c>
      <c r="AF32" s="116">
        <f>IF(Import!AE22=0,"",Import!AE22)</f>
        <v>43538</v>
      </c>
      <c r="AG32" s="114"/>
      <c r="AH32" s="107"/>
      <c r="AJ32" s="118">
        <f t="shared" si="239"/>
        <v>12</v>
      </c>
      <c r="AK32" s="119">
        <f t="shared" si="240"/>
        <v>2019</v>
      </c>
      <c r="AL32" s="121" t="str">
        <f>IF(OR(Tableau!AL32="",Tableau!AM32=""),"",IF($AE32=2013,INDEX(Semaines!$M$2:$M$523,MATCH(Tableau!AL32&amp;Tableau!AM32,Semaines!$K$2:$K$523&amp;Semaines!$L$2:$L$523,0)),IF($AE32=2014,INDEX(Semaines!$N$2:$N$523,MATCH(Tableau!AL32&amp;Tableau!AM32,Semaines!$K$2:$K$523&amp;Semaines!$L$2:$L$523,0)),IF($AE32=2015,INDEX(Semaines!$O$2:$O$523,MATCH(Tableau!AL32&amp;Tableau!AM32,Semaines!$K$2:$K$523&amp;Semaines!$L$2:$L$523,0)),IF($AE32=2016,INDEX(Semaines!$P$2:$P$523,MATCH(Tableau!AL32&amp;Tableau!AM32,Semaines!$K$2:$K$523&amp;Semaines!$L$2:$L$523,0)),IF($AE32=2017,INDEX(Semaines!$Q$2:$Q$523,MATCH(Tableau!AL32&amp;Tableau!AM32,Semaines!$K$2:$K$523&amp;Semaines!$L$2:$L$523,0)),IF($AE32=2018,INDEX(Semaines!$R$2:$R$523,MATCH(Tableau!AL32&amp;Tableau!AM32,Semaines!$K$2:$K$523&amp;Semaines!$L$2:$L$523,0)),IF($AE32=2019,INDEX(Semaines!$S$2:$S$523,MATCH(Tableau!AL32&amp;Tableau!AM32,Semaines!$K$2:$K$523&amp;Semaines!$L$2:$L$523,0)),IF($AE32=2020,INDEX(Semaines!$T$2:$T$523,MATCH(Tableau!AL32&amp;Tableau!AM32,Semaines!$K$2:$K$523&amp;Semaines!$L$2:$L$523,0)),IF($AE32=2021,INDEX(Semaines!$U$2:$U$523,MATCH(Tableau!AL32&amp;Tableau!AM32,Semaines!$K$2:$K$523&amp;Semaines!$L$2:$L$523,0)),IF($AE32=2022,INDEX(Semaines!$V$2:$V$523,MATCH(Tableau!AL32&amp;Tableau!AM32,Semaines!$K$2:$K$523&amp;Semaines!$L$2:$L$523,0)))))))))))))</f>
        <v/>
      </c>
      <c r="AM32" s="120" t="str">
        <f>IF(Tableau!$AE32="","",IF(Tableau!AM32="","",Tableau!$AE32))</f>
        <v/>
      </c>
      <c r="AN32" s="128">
        <f>IF(Import!AI22=0,"",Import!AI22)</f>
        <v>43538</v>
      </c>
      <c r="AO32" s="118">
        <f t="shared" si="241"/>
        <v>11</v>
      </c>
      <c r="AP32" s="119">
        <f t="shared" si="242"/>
        <v>2019</v>
      </c>
      <c r="AQ32" s="121" t="str">
        <f>IF(Tableau!AQ32="","",Tableau!AQ32)</f>
        <v/>
      </c>
      <c r="AR32" s="120" t="str">
        <f>IF(Tableau!AR32="","",Tableau!AR32)</f>
        <v/>
      </c>
      <c r="AS32" s="112"/>
      <c r="AT32" s="107"/>
      <c r="AU32" s="99"/>
      <c r="AV32" s="99"/>
      <c r="AW32" s="118">
        <f t="shared" si="189"/>
        <v>13</v>
      </c>
      <c r="AX32" s="119">
        <f t="shared" si="123"/>
        <v>2019</v>
      </c>
      <c r="AY32" s="121" t="str">
        <f t="array" ref="AY32">IF(OR(Tableau!AY32="",Tableau!AZ32=""),"",IF($AE32=2013,INDEX(Semaines!$M$2:$M$523,MATCH(Tableau!AY32&amp;Tableau!AZ32,Semaines!$K$2:$K$523&amp;Semaines!$L$2:$L$523,0)),IF($AE32=2014,INDEX(Semaines!$N$2:$N$523,MATCH(Tableau!AY32&amp;Tableau!AZ32,Semaines!$K$2:$K$523&amp;Semaines!$L$2:$L$523,0)),IF($AE32=2015,INDEX(Semaines!$O$2:$O$523,MATCH(Tableau!AY32&amp;Tableau!AZ32,Semaines!$K$2:$K$523&amp;Semaines!$L$2:$L$523,0)),IF($AE32=2016,INDEX(Semaines!$P$2:$P$523,MATCH(Tableau!AY32&amp;Tableau!AZ32,Semaines!$K$2:$K$523&amp;Semaines!$L$2:$L$523,0)),IF($AE32=2017,INDEX(Semaines!$Q$2:$Q$523,MATCH(Tableau!AY32&amp;Tableau!AZ32,Semaines!$K$2:$K$523&amp;Semaines!$L$2:$L$523,0)),IF($AE32=2018,INDEX(Semaines!$R$2:$R$523,MATCH(Tableau!AY32&amp;Tableau!AZ32,Semaines!$K$2:$K$523&amp;Semaines!$L$2:$L$523,0)),IF($AE32=2019,INDEX(Semaines!$S$2:$S$523,MATCH(Tableau!AY32&amp;Tableau!AZ32,Semaines!$K$2:$K$523&amp;Semaines!$L$2:$L$523,0)),IF($AE32=2020,INDEX(Semaines!$T$2:$T$523,MATCH(Tableau!AY32&amp;Tableau!AZ32,Semaines!$K$2:$K$523&amp;Semaines!$L$2:$L$523,0)),IF($AE32=2021,INDEX(Semaines!$U$2:$U$523,MATCH(Tableau!AY32&amp;Tableau!AZ32,Semaines!$K$2:$K$523&amp;Semaines!$L$2:$L$523,0)),IF($AE32=2022,INDEX(Semaines!$V$2:$V$523,MATCH(Tableau!AY32&amp;Tableau!AZ32,Semaines!$K$2:$K$523&amp;Semaines!$L$2:$L$523,0)))))))))))))</f>
        <v/>
      </c>
      <c r="AZ32" s="120" t="str">
        <f>IF(Tableau!$AE32="","",IF(Tableau!AZ32="","",Tableau!$AE32))</f>
        <v/>
      </c>
      <c r="BA32" s="118">
        <f t="shared" si="234"/>
        <v>15</v>
      </c>
      <c r="BB32" s="119">
        <f t="shared" si="125"/>
        <v>2019</v>
      </c>
      <c r="BC32" s="121" t="str">
        <f t="array" ref="BC32">IF(OR(Tableau!BC32="",Tableau!BD32=""),"",IF($AE32=2013,INDEX(Semaines!$M$2:$M$523,MATCH(Tableau!BC32&amp;Tableau!BD32,Semaines!$K$2:$K$523&amp;Semaines!$L$2:$L$523,0)),IF($AE32=2014,INDEX(Semaines!$N$2:$N$523,MATCH(Tableau!BC32&amp;Tableau!BD32,Semaines!$K$2:$K$523&amp;Semaines!$L$2:$L$523,0)),IF($AE32=2015,INDEX(Semaines!$O$2:$O$523,MATCH(Tableau!BC32&amp;Tableau!BD32,Semaines!$K$2:$K$523&amp;Semaines!$L$2:$L$523,0)),IF($AE32=2016,INDEX(Semaines!$P$2:$P$523,MATCH(Tableau!BC32&amp;Tableau!BD32,Semaines!$K$2:$K$523&amp;Semaines!$L$2:$L$523,0)),IF($AE32=2017,INDEX(Semaines!$Q$2:$Q$523,MATCH(Tableau!BC32&amp;Tableau!BD32,Semaines!$K$2:$K$523&amp;Semaines!$L$2:$L$523,0)),IF($AE32=2018,INDEX(Semaines!$R$2:$R$523,MATCH(Tableau!BC32&amp;Tableau!BD32,Semaines!$K$2:$K$523&amp;Semaines!$L$2:$L$523,0)),IF($AE32=2019,INDEX(Semaines!$S$2:$S$523,MATCH(Tableau!BC32&amp;Tableau!BD32,Semaines!$K$2:$K$523&amp;Semaines!$L$2:$L$523,0)),IF($AE32=2020,INDEX(Semaines!$T$2:$T$523,MATCH(Tableau!BC32&amp;Tableau!BD32,Semaines!$K$2:$K$523&amp;Semaines!$L$2:$L$523,0)),IF($AE32=2021,INDEX(Semaines!$U$2:$U$523,MATCH(Tableau!BC32&amp;Tableau!BD32,Semaines!$K$2:$K$523&amp;Semaines!$L$2:$L$523,0)),IF($AE32=2022,INDEX(Semaines!$V$2:$V$523,MATCH(Tableau!BC32&amp;Tableau!BD32,Semaines!$K$2:$K$523&amp;Semaines!$L$2:$L$523,0)))))))))))))</f>
        <v/>
      </c>
      <c r="BD32" s="120" t="str">
        <f>IF(Tableau!$AE32="","",IF(Tableau!BD32="","",Tableau!$AE32))</f>
        <v/>
      </c>
      <c r="BE32" s="118">
        <f t="shared" si="235"/>
        <v>17</v>
      </c>
      <c r="BF32" s="119">
        <f t="shared" si="127"/>
        <v>2019</v>
      </c>
      <c r="BG32" s="121" t="str">
        <f t="array" ref="BG32">IF(OR(Tableau!BG32="",Tableau!BH32=""),"",IF($AE32=2013,INDEX(Semaines!$M$2:$M$523,MATCH(Tableau!BG32&amp;Tableau!BH32,Semaines!$K$2:$K$523&amp;Semaines!$L$2:$L$523,0)),IF($AE32=2014,INDEX(Semaines!$N$2:$N$523,MATCH(Tableau!BG32&amp;Tableau!BH32,Semaines!$K$2:$K$523&amp;Semaines!$L$2:$L$523,0)),IF($AE32=2015,INDEX(Semaines!$O$2:$O$523,MATCH(Tableau!BG32&amp;Tableau!BH32,Semaines!$K$2:$K$523&amp;Semaines!$L$2:$L$523,0)),IF($AE32=2016,INDEX(Semaines!$P$2:$P$523,MATCH(Tableau!BG32&amp;Tableau!BH32,Semaines!$K$2:$K$523&amp;Semaines!$L$2:$L$523,0)),IF($AE32=2017,INDEX(Semaines!$Q$2:$Q$523,MATCH(Tableau!BG32&amp;Tableau!BH32,Semaines!$K$2:$K$523&amp;Semaines!$L$2:$L$523,0)),IF($AE32=2018,INDEX(Semaines!$R$2:$R$523,MATCH(Tableau!BG32&amp;Tableau!BH32,Semaines!$K$2:$K$523&amp;Semaines!$L$2:$L$523,0)),IF($AE32=2019,INDEX(Semaines!$S$2:$S$523,MATCH(Tableau!BG32&amp;Tableau!BH32,Semaines!$K$2:$K$523&amp;Semaines!$L$2:$L$523,0)),IF($AE32=2020,INDEX(Semaines!$T$2:$T$523,MATCH(Tableau!BG32&amp;Tableau!BH32,Semaines!$K$2:$K$523&amp;Semaines!$L$2:$L$523,0)),IF($AE32=2021,INDEX(Semaines!$U$2:$U$523,MATCH(Tableau!BG32&amp;Tableau!BH32,Semaines!$K$2:$K$523&amp;Semaines!$L$2:$L$523,0)),IF($AE32=2022,INDEX(Semaines!$V$2:$V$523,MATCH(Tableau!BG32&amp;Tableau!BH32,Semaines!$K$2:$K$523&amp;Semaines!$L$2:$L$523,0)))))))))))))</f>
        <v/>
      </c>
      <c r="BH32" s="120" t="str">
        <f>IF(Tableau!$AE32="","",IF(Tableau!BH32="","",Tableau!$AE32))</f>
        <v/>
      </c>
      <c r="BI32" s="130">
        <f>IF(Import!AM22=0,"",Import!AM22)</f>
        <v>43613</v>
      </c>
      <c r="BJ32" s="118">
        <f t="shared" si="236"/>
        <v>22</v>
      </c>
      <c r="BK32" s="119">
        <f t="shared" si="237"/>
        <v>2019</v>
      </c>
      <c r="BL32" s="121" t="str">
        <f>IF(Tableau!BL32="","",Tableau!BL32)</f>
        <v/>
      </c>
      <c r="BM32" s="120" t="str">
        <f>IF(Tableau!BM32="","",Tableau!BM32)</f>
        <v/>
      </c>
      <c r="BN32" s="118">
        <f t="shared" si="238"/>
        <v>18</v>
      </c>
      <c r="BO32" s="119">
        <f t="shared" si="131"/>
        <v>2019</v>
      </c>
      <c r="BP32" s="121" t="str">
        <f t="array" ref="BP32">IF(OR(Tableau!BP32="",Tableau!BQ32=""),"",IF($AE32=2013,INDEX(Semaines!$M$2:$M$523,MATCH(Tableau!BP32&amp;Tableau!BQ32,Semaines!$K$2:$K$523&amp;Semaines!$L$2:$L$523,0)),IF($AE32=2014,INDEX(Semaines!$N$2:$N$523,MATCH(Tableau!BP32&amp;Tableau!BQ32,Semaines!$K$2:$K$523&amp;Semaines!$L$2:$L$523,0)),IF($AE32=2015,INDEX(Semaines!$O$2:$O$523,MATCH(Tableau!BP32&amp;Tableau!BQ32,Semaines!$K$2:$K$523&amp;Semaines!$L$2:$L$523,0)),IF($AE32=2016,INDEX(Semaines!$P$2:$P$523,MATCH(Tableau!BP32&amp;Tableau!BQ32,Semaines!$K$2:$K$523&amp;Semaines!$L$2:$L$523,0)),IF($AE32=2017,INDEX(Semaines!$Q$2:$Q$523,MATCH(Tableau!BP32&amp;Tableau!BQ32,Semaines!$K$2:$K$523&amp;Semaines!$L$2:$L$523,0)),IF($AE32=2018,INDEX(Semaines!$R$2:$R$523,MATCH(Tableau!BP32&amp;Tableau!BQ32,Semaines!$K$2:$K$523&amp;Semaines!$L$2:$L$523,0)),IF($AE32=2019,INDEX(Semaines!$S$2:$S$523,MATCH(Tableau!BP32&amp;Tableau!BQ32,Semaines!$K$2:$K$523&amp;Semaines!$L$2:$L$523,0)),IF($AE32=2020,INDEX(Semaines!$T$2:$T$523,MATCH(Tableau!BP32&amp;Tableau!BQ32,Semaines!$K$2:$K$523&amp;Semaines!$L$2:$L$523,0)),IF($AE32=2021,INDEX(Semaines!$U$2:$U$523,MATCH(Tableau!BP32&amp;Tableau!BQ32,Semaines!$K$2:$K$523&amp;Semaines!$L$2:$L$523,0)),IF($AE32=2022,INDEX(Semaines!$V$2:$V$523,MATCH(Tableau!BP32&amp;Tableau!BQ32,Semaines!$K$2:$K$523&amp;Semaines!$L$2:$L$523,0)))))))))))))</f>
        <v/>
      </c>
      <c r="BQ32" s="120" t="str">
        <f>IF(Tableau!$AE32="","",IF(Tableau!BQ32="","",Tableau!$AE32))</f>
        <v/>
      </c>
      <c r="BS32" s="118">
        <f t="shared" si="190"/>
        <v>20</v>
      </c>
      <c r="BT32" s="119">
        <f t="shared" si="95"/>
        <v>2019</v>
      </c>
      <c r="BU32" s="121" t="str">
        <f t="array" ref="BU32">IF(OR(Tableau!BU32="",Tableau!BV32=""),"",IF($AE32=2013,INDEX(Semaines!$M$2:$M$523,MATCH(Tableau!BU32&amp;Tableau!BV32,Semaines!$K$2:$K$523&amp;Semaines!$L$2:$L$523,0)),IF($AE32=2014,INDEX(Semaines!$N$2:$N$523,MATCH(Tableau!BU32&amp;Tableau!BV32,Semaines!$K$2:$K$523&amp;Semaines!$L$2:$L$523,0)),IF($AE32=2015,INDEX(Semaines!$O$2:$O$523,MATCH(Tableau!BU32&amp;Tableau!BV32,Semaines!$K$2:$K$523&amp;Semaines!$L$2:$L$523,0)),IF($AE32=2016,INDEX(Semaines!$P$2:$P$523,MATCH(Tableau!BU32&amp;Tableau!BV32,Semaines!$K$2:$K$523&amp;Semaines!$L$2:$L$523,0)),IF($AE32=2017,INDEX(Semaines!$Q$2:$Q$523,MATCH(Tableau!BU32&amp;Tableau!BV32,Semaines!$K$2:$K$523&amp;Semaines!$L$2:$L$523,0)),IF($AE32=2018,INDEX(Semaines!$R$2:$R$523,MATCH(Tableau!BU32&amp;Tableau!BV32,Semaines!$K$2:$K$523&amp;Semaines!$L$2:$L$523,0)),IF($AE32=2019,INDEX(Semaines!$S$2:$S$523,MATCH(Tableau!BU32&amp;Tableau!BV32,Semaines!$K$2:$K$523&amp;Semaines!$L$2:$L$523,0)),IF($AE32=2020,INDEX(Semaines!$T$2:$T$523,MATCH(Tableau!BU32&amp;Tableau!BV32,Semaines!$K$2:$K$523&amp;Semaines!$L$2:$L$523,0)),IF($AE32=2021,INDEX(Semaines!$U$2:$U$523,MATCH(Tableau!BU32&amp;Tableau!BV32,Semaines!$K$2:$K$523&amp;Semaines!$L$2:$L$523,0)),IF($AE32=2022,INDEX(Semaines!$V$2:$V$523,MATCH(Tableau!BU32&amp;Tableau!BV32,Semaines!$K$2:$K$523&amp;Semaines!$L$2:$L$523,0)))))))))))))</f>
        <v/>
      </c>
      <c r="BV32" s="120" t="str">
        <f>IF(Tableau!$AE32="","",IF(Tableau!BV32="","",Tableau!$AE32))</f>
        <v/>
      </c>
      <c r="BX32" s="118">
        <f t="shared" si="202"/>
        <v>22</v>
      </c>
      <c r="BY32" s="119">
        <f t="shared" si="96"/>
        <v>2019</v>
      </c>
      <c r="BZ32" s="121" t="str">
        <f t="array" ref="BZ32">IF(OR(Tableau!BZ32="",Tableau!CA32=""),"",IF($AE32=2013,INDEX(Semaines!$M$2:$M$523,MATCH(Tableau!BZ32&amp;Tableau!CA32,Semaines!$K$2:$K$523&amp;Semaines!$L$2:$L$523,0)),IF($AE32=2014,INDEX(Semaines!$N$2:$N$523,MATCH(Tableau!BZ32&amp;Tableau!CA32,Semaines!$K$2:$K$523&amp;Semaines!$L$2:$L$523,0)),IF($AE32=2015,INDEX(Semaines!$O$2:$O$523,MATCH(Tableau!BZ32&amp;Tableau!CA32,Semaines!$K$2:$K$523&amp;Semaines!$L$2:$L$523,0)),IF($AE32=2016,INDEX(Semaines!$P$2:$P$523,MATCH(Tableau!BZ32&amp;Tableau!CA32,Semaines!$K$2:$K$523&amp;Semaines!$L$2:$L$523,0)),IF($AE32=2017,INDEX(Semaines!$Q$2:$Q$523,MATCH(Tableau!BZ32&amp;Tableau!CA32,Semaines!$K$2:$K$523&amp;Semaines!$L$2:$L$523,0)),IF($AE32=2018,INDEX(Semaines!$R$2:$R$523,MATCH(Tableau!BZ32&amp;Tableau!CA32,Semaines!$K$2:$K$523&amp;Semaines!$L$2:$L$523,0)),IF($AE32=2019,INDEX(Semaines!$S$2:$S$523,MATCH(Tableau!BZ32&amp;Tableau!CA32,Semaines!$K$2:$K$523&amp;Semaines!$L$2:$L$523,0)),IF($AE32=2020,INDEX(Semaines!$T$2:$T$523,MATCH(Tableau!BZ32&amp;Tableau!CA32,Semaines!$K$2:$K$523&amp;Semaines!$L$2:$L$523,0)),IF($AE32=2021,INDEX(Semaines!$U$2:$U$523,MATCH(Tableau!BZ32&amp;Tableau!CA32,Semaines!$K$2:$K$523&amp;Semaines!$L$2:$L$523,0)),IF($AE32=2022,INDEX(Semaines!$V$2:$V$523,MATCH(Tableau!BZ32&amp;Tableau!CA32,Semaines!$K$2:$K$523&amp;Semaines!$L$2:$L$523,0)))))))))))))</f>
        <v/>
      </c>
      <c r="CA32" s="120" t="str">
        <f>IF(Tableau!$AE32="","",IF(Tableau!CA32="","",Tableau!$AE32))</f>
        <v/>
      </c>
      <c r="CB32" s="130">
        <f>IF(Import!AQ22=0,"",Import!AQ22)</f>
        <v>43644</v>
      </c>
      <c r="CC32" s="118">
        <f t="shared" si="191"/>
        <v>26</v>
      </c>
      <c r="CD32" s="119">
        <f t="shared" si="192"/>
        <v>2019</v>
      </c>
      <c r="CE32" s="121" t="str">
        <f>IF(Tableau!CE32="","",Tableau!CE32)</f>
        <v/>
      </c>
      <c r="CF32" s="120" t="str">
        <f>IF(Tableau!CF32="","",Tableau!CF32)</f>
        <v/>
      </c>
      <c r="CG32" s="118">
        <f t="shared" si="193"/>
        <v>23</v>
      </c>
      <c r="CH32" s="119">
        <f t="shared" si="97"/>
        <v>2019</v>
      </c>
      <c r="CI32" s="121" t="str">
        <f t="array" ref="CI32">IF(OR(Tableau!CI32="",Tableau!CJ32=""),"",IF($AE32=2013,INDEX(Semaines!$M$2:$M$523,MATCH(Tableau!CI32&amp;Tableau!CJ32,Semaines!$K$2:$K$523&amp;Semaines!$L$2:$L$523,0)),IF($AE32=2014,INDEX(Semaines!$N$2:$N$523,MATCH(Tableau!CI32&amp;Tableau!CJ32,Semaines!$K$2:$K$523&amp;Semaines!$L$2:$L$523,0)),IF($AE32=2015,INDEX(Semaines!$O$2:$O$523,MATCH(Tableau!CI32&amp;Tableau!CJ32,Semaines!$K$2:$K$523&amp;Semaines!$L$2:$L$523,0)),IF($AE32=2016,INDEX(Semaines!$P$2:$P$523,MATCH(Tableau!CI32&amp;Tableau!CJ32,Semaines!$K$2:$K$523&amp;Semaines!$L$2:$L$523,0)),IF($AE32=2017,INDEX(Semaines!$Q$2:$Q$523,MATCH(Tableau!CI32&amp;Tableau!CJ32,Semaines!$K$2:$K$523&amp;Semaines!$L$2:$L$523,0)),IF($AE32=2018,INDEX(Semaines!$R$2:$R$523,MATCH(Tableau!CI32&amp;Tableau!CJ32,Semaines!$K$2:$K$523&amp;Semaines!$L$2:$L$523,0)),IF($AE32=2019,INDEX(Semaines!$S$2:$S$523,MATCH(Tableau!CI32&amp;Tableau!CJ32,Semaines!$K$2:$K$523&amp;Semaines!$L$2:$L$523,0)),IF($AE32=2020,INDEX(Semaines!$T$2:$T$523,MATCH(Tableau!CI32&amp;Tableau!CJ32,Semaines!$K$2:$K$523&amp;Semaines!$L$2:$L$523,0)),IF($AE32=2021,INDEX(Semaines!$U$2:$U$523,MATCH(Tableau!CI32&amp;Tableau!CJ32,Semaines!$K$2:$K$523&amp;Semaines!$L$2:$L$523,0)),IF($AE32=2022,INDEX(Semaines!$V$2:$V$523,MATCH(Tableau!CI32&amp;Tableau!CJ32,Semaines!$K$2:$K$523&amp;Semaines!$L$2:$L$523,0)))))))))))))</f>
        <v/>
      </c>
      <c r="CJ32" s="120" t="str">
        <f>IF(Tableau!$AE32="","",IF(Tableau!CJ32="","",Tableau!$AE32))</f>
        <v/>
      </c>
      <c r="CL32" s="118">
        <f t="shared" si="194"/>
        <v>24</v>
      </c>
      <c r="CM32" s="119">
        <f t="shared" si="98"/>
        <v>2019</v>
      </c>
      <c r="CN32" s="121" t="str">
        <f t="array" ref="CN32">IF(OR(Tableau!CN32="",Tableau!CO32=""),"",IF($AE32=2013,INDEX(Semaines!$M$2:$M$523,MATCH(Tableau!CN32&amp;Tableau!CO32,Semaines!$K$2:$K$523&amp;Semaines!$L$2:$L$523,0)),IF($AE32=2014,INDEX(Semaines!$N$2:$N$523,MATCH(Tableau!CN32&amp;Tableau!CO32,Semaines!$K$2:$K$523&amp;Semaines!$L$2:$L$523,0)),IF($AE32=2015,INDEX(Semaines!$O$2:$O$523,MATCH(Tableau!CN32&amp;Tableau!CO32,Semaines!$K$2:$K$523&amp;Semaines!$L$2:$L$523,0)),IF($AE32=2016,INDEX(Semaines!$P$2:$P$523,MATCH(Tableau!CN32&amp;Tableau!CO32,Semaines!$K$2:$K$523&amp;Semaines!$L$2:$L$523,0)),IF($AE32=2017,INDEX(Semaines!$Q$2:$Q$523,MATCH(Tableau!CN32&amp;Tableau!CO32,Semaines!$K$2:$K$523&amp;Semaines!$L$2:$L$523,0)),IF($AE32=2018,INDEX(Semaines!$R$2:$R$523,MATCH(Tableau!CN32&amp;Tableau!CO32,Semaines!$K$2:$K$523&amp;Semaines!$L$2:$L$523,0)),IF($AE32=2019,INDEX(Semaines!$S$2:$S$523,MATCH(Tableau!CN32&amp;Tableau!CO32,Semaines!$K$2:$K$523&amp;Semaines!$L$2:$L$523,0)),IF($AE32=2020,INDEX(Semaines!$T$2:$T$523,MATCH(Tableau!CN32&amp;Tableau!CO32,Semaines!$K$2:$K$523&amp;Semaines!$L$2:$L$523,0)),IF($AE32=2021,INDEX(Semaines!$U$2:$U$523,MATCH(Tableau!CN32&amp;Tableau!CO32,Semaines!$K$2:$K$523&amp;Semaines!$L$2:$L$523,0)),IF($AE32=2022,INDEX(Semaines!$V$2:$V$523,MATCH(Tableau!CN32&amp;Tableau!CO32,Semaines!$K$2:$K$523&amp;Semaines!$L$2:$L$523,0)))))))))))))</f>
        <v/>
      </c>
      <c r="CO32" s="120" t="str">
        <f>IF(Tableau!$AE32="","",IF(Tableau!CO32="","",Tableau!$AE32))</f>
        <v/>
      </c>
      <c r="CP32" s="118">
        <f t="shared" si="203"/>
        <v>24</v>
      </c>
      <c r="CQ32" s="119">
        <f t="shared" si="99"/>
        <v>2019</v>
      </c>
      <c r="CR32" s="121" t="str">
        <f t="array" ref="CR32">IF(OR(Tableau!CR32="",Tableau!CS32=""),"",IF($AE32=2013,INDEX(Semaines!$M$2:$M$523,MATCH(Tableau!CR32&amp;Tableau!CS32,Semaines!$K$2:$K$523&amp;Semaines!$L$2:$L$523,0)),IF($AE32=2014,INDEX(Semaines!$N$2:$N$523,MATCH(Tableau!CR32&amp;Tableau!CS32,Semaines!$K$2:$K$523&amp;Semaines!$L$2:$L$523,0)),IF($AE32=2015,INDEX(Semaines!$O$2:$O$523,MATCH(Tableau!CR32&amp;Tableau!CS32,Semaines!$K$2:$K$523&amp;Semaines!$L$2:$L$523,0)),IF($AE32=2016,INDEX(Semaines!$P$2:$P$523,MATCH(Tableau!CR32&amp;Tableau!CS32,Semaines!$K$2:$K$523&amp;Semaines!$L$2:$L$523,0)),IF($AE32=2017,INDEX(Semaines!$Q$2:$Q$523,MATCH(Tableau!CR32&amp;Tableau!CS32,Semaines!$K$2:$K$523&amp;Semaines!$L$2:$L$523,0)),IF($AE32=2018,INDEX(Semaines!$R$2:$R$523,MATCH(Tableau!CR32&amp;Tableau!CS32,Semaines!$K$2:$K$523&amp;Semaines!$L$2:$L$523,0)),IF($AE32=2019,INDEX(Semaines!$S$2:$S$523,MATCH(Tableau!CR32&amp;Tableau!CS32,Semaines!$K$2:$K$523&amp;Semaines!$L$2:$L$523,0)),IF($AE32=2020,INDEX(Semaines!$T$2:$T$523,MATCH(Tableau!CR32&amp;Tableau!CS32,Semaines!$K$2:$K$523&amp;Semaines!$L$2:$L$523,0)),IF($AE32=2021,INDEX(Semaines!$U$2:$U$523,MATCH(Tableau!CR32&amp;Tableau!CS32,Semaines!$K$2:$K$523&amp;Semaines!$L$2:$L$523,0)),IF($AE32=2022,INDEX(Semaines!$V$2:$V$523,MATCH(Tableau!CR32&amp;Tableau!CS32,Semaines!$K$2:$K$523&amp;Semaines!$L$2:$L$523,0)))))))))))))</f>
        <v/>
      </c>
      <c r="CS32" s="120" t="str">
        <f>IF(Tableau!$AE32="","",IF(Tableau!CS32="","",Tableau!$AE32))</f>
        <v/>
      </c>
      <c r="CU32" s="139">
        <f t="shared" si="195"/>
        <v>26</v>
      </c>
      <c r="CV32" s="118">
        <f t="shared" si="204"/>
        <v>24</v>
      </c>
      <c r="CW32" s="119">
        <f t="shared" si="25"/>
        <v>2019</v>
      </c>
      <c r="CX32" s="121"/>
      <c r="CY32" s="120" t="str">
        <f>IF(Tableau!$AE32="","",IF(Tableau!CX32="","",Tableau!$AE32))</f>
        <v/>
      </c>
      <c r="DA32" s="139">
        <f t="shared" si="196"/>
        <v>26</v>
      </c>
      <c r="DB32" s="118">
        <f t="shared" si="205"/>
        <v>24</v>
      </c>
      <c r="DC32" s="119">
        <f t="shared" si="28"/>
        <v>2019</v>
      </c>
      <c r="DD32" s="121"/>
      <c r="DE32" s="120"/>
      <c r="DF32" s="112"/>
      <c r="DG32" s="107"/>
      <c r="DI32" s="118">
        <f t="shared" si="197"/>
        <v>25</v>
      </c>
      <c r="DJ32" s="119">
        <f t="shared" si="30"/>
        <v>2019</v>
      </c>
      <c r="DK32" s="121"/>
      <c r="DL32" s="120" t="str">
        <f>IF(Tableau!$AE32="","",IF(Tableau!DJ32="","",Tableau!$AE32))</f>
        <v/>
      </c>
      <c r="DN32" s="118">
        <f t="shared" si="198"/>
        <v>26</v>
      </c>
      <c r="DO32" s="119">
        <f t="shared" si="32"/>
        <v>2019</v>
      </c>
      <c r="DP32" s="121" t="str">
        <f t="array" ref="DP32">IF(OR(Tableau!DN32="",Tableau!DO32=""),"",IF($AE32=2013,INDEX(Semaines!$M$2:$M$523,MATCH(Tableau!DN32&amp;Tableau!DO32,Semaines!$K$2:$K$523&amp;Semaines!$L$2:$L$523,0)),IF($AE32=2014,INDEX(Semaines!$N$2:$N$523,MATCH(Tableau!DN32&amp;Tableau!DO32,Semaines!$K$2:$K$523&amp;Semaines!$L$2:$L$523,0)),IF($AE32=2015,INDEX(Semaines!$O$2:$O$523,MATCH(Tableau!DN32&amp;Tableau!DO32,Semaines!$K$2:$K$523&amp;Semaines!$L$2:$L$523,0)),IF($AE32=2016,INDEX(Semaines!$P$2:$P$523,MATCH(Tableau!DN32&amp;Tableau!DO32,Semaines!$K$2:$K$523&amp;Semaines!$L$2:$L$523,0)),IF($AE32=2017,INDEX(Semaines!$Q$2:$Q$523,MATCH(Tableau!DN32&amp;Tableau!DO32,Semaines!$K$2:$K$523&amp;Semaines!$L$2:$L$523,0)),IF($AE32=2018,INDEX(Semaines!$R$2:$R$523,MATCH(Tableau!DN32&amp;Tableau!DO32,Semaines!$K$2:$K$523&amp;Semaines!$L$2:$L$523,0)),IF($AE32=2019,INDEX(Semaines!$S$2:$S$523,MATCH(Tableau!DN32&amp;Tableau!DO32,Semaines!$K$2:$K$523&amp;Semaines!$L$2:$L$523,0)),IF($AE32=2020,INDEX(Semaines!$T$2:$T$523,MATCH(Tableau!DN32&amp;Tableau!DO32,Semaines!$K$2:$K$523&amp;Semaines!$L$2:$L$523,0)),IF($AE32=2021,INDEX(Semaines!$U$2:$U$523,MATCH(Tableau!DN32&amp;Tableau!DO32,Semaines!$K$2:$K$523&amp;Semaines!$L$2:$L$523,0)),IF($AE32=2022,INDEX(Semaines!$V$2:$V$523,MATCH(Tableau!DN32&amp;Tableau!DO32,Semaines!$K$2:$K$523&amp;Semaines!$L$2:$L$523,0)))))))))))))</f>
        <v/>
      </c>
      <c r="DQ32" s="120" t="str">
        <f>IF(Tableau!$AE32="","",IF(Tableau!DO32="","",Tableau!$AE32))</f>
        <v/>
      </c>
      <c r="DR32" s="99"/>
      <c r="DS32" s="107"/>
      <c r="DT32" s="137"/>
      <c r="DU32" s="118">
        <f t="shared" si="199"/>
        <v>26</v>
      </c>
      <c r="DV32" s="119">
        <f t="shared" si="100"/>
        <v>2019</v>
      </c>
      <c r="DW32" s="121" t="str">
        <f t="array" ref="DW32">IF(OR(Tableau!DU32="",Tableau!DV32=""),"",IF($AE32=2013,INDEX(Semaines!$M$2:$M$523,MATCH(Tableau!DU32&amp;Tableau!DV32,Semaines!$K$2:$K$523&amp;Semaines!$L$2:$L$523,0)),IF($AE32=2014,INDEX(Semaines!$N$2:$N$523,MATCH(Tableau!DU32&amp;Tableau!DV32,Semaines!$K$2:$K$523&amp;Semaines!$L$2:$L$523,0)),IF($AE32=2015,INDEX(Semaines!$O$2:$O$523,MATCH(Tableau!DU32&amp;Tableau!DV32,Semaines!$K$2:$K$523&amp;Semaines!$L$2:$L$523,0)),IF($AE32=2016,INDEX(Semaines!$P$2:$P$523,MATCH(Tableau!DU32&amp;Tableau!DV32,Semaines!$K$2:$K$523&amp;Semaines!$L$2:$L$523,0)),IF($AE32=2017,INDEX(Semaines!$Q$2:$Q$523,MATCH(Tableau!DU32&amp;Tableau!DV32,Semaines!$K$2:$K$523&amp;Semaines!$L$2:$L$523,0)),IF($AE32=2018,INDEX(Semaines!$R$2:$R$523,MATCH(Tableau!DU32&amp;Tableau!DV32,Semaines!$K$2:$K$523&amp;Semaines!$L$2:$L$523,0)),IF($AE32=2019,INDEX(Semaines!$S$2:$S$523,MATCH(Tableau!DU32&amp;Tableau!DV32,Semaines!$K$2:$K$523&amp;Semaines!$L$2:$L$523,0)),IF($AE32=2020,INDEX(Semaines!$T$2:$T$523,MATCH(Tableau!DU32&amp;Tableau!DV32,Semaines!$K$2:$K$523&amp;Semaines!$L$2:$L$523,0)),IF($AE32=2021,INDEX(Semaines!$U$2:$U$523,MATCH(Tableau!DU32&amp;Tableau!DV32,Semaines!$K$2:$K$523&amp;Semaines!$L$2:$L$523,0)),IF($AE32=2022,INDEX(Semaines!$V$2:$V$523,MATCH(Tableau!DU32&amp;Tableau!DV32,Semaines!$K$2:$K$523&amp;Semaines!$L$2:$L$523,0)))))))))))))</f>
        <v/>
      </c>
      <c r="DX32" s="120" t="str">
        <f>IF(Tableau!$AE32="","",IF(Tableau!DV32="","",Tableau!$AE32))</f>
        <v/>
      </c>
      <c r="DY32" s="118">
        <f t="shared" ref="DY32:DY46" si="244">IF(DW32="",IF(DU32="","",DU32+1),DW32+1)</f>
        <v>27</v>
      </c>
      <c r="DZ32" s="119">
        <f t="shared" si="101"/>
        <v>2019</v>
      </c>
      <c r="EA32" s="121" t="str">
        <f t="array" ref="EA32">IF(OR(Tableau!DY32="",Tableau!DZ32=""),"",IF($AE32=2013,INDEX(Semaines!$M$2:$M$523,MATCH(Tableau!DY32&amp;Tableau!DZ32,Semaines!$K$2:$K$523&amp;Semaines!$L$2:$L$523,0)),IF($AE32=2014,INDEX(Semaines!$N$2:$N$523,MATCH(Tableau!DY32&amp;Tableau!DZ32,Semaines!$K$2:$K$523&amp;Semaines!$L$2:$L$523,0)),IF($AE32=2015,INDEX(Semaines!$O$2:$O$523,MATCH(Tableau!DY32&amp;Tableau!DZ32,Semaines!$K$2:$K$523&amp;Semaines!$L$2:$L$523,0)),IF($AE32=2016,INDEX(Semaines!$P$2:$P$523,MATCH(Tableau!DY32&amp;Tableau!DZ32,Semaines!$K$2:$K$523&amp;Semaines!$L$2:$L$523,0)),IF($AE32=2017,INDEX(Semaines!$Q$2:$Q$523,MATCH(Tableau!DY32&amp;Tableau!DZ32,Semaines!$K$2:$K$523&amp;Semaines!$L$2:$L$523,0)),IF($AE32=2018,INDEX(Semaines!$R$2:$R$523,MATCH(Tableau!DY32&amp;Tableau!DZ32,Semaines!$K$2:$K$523&amp;Semaines!$L$2:$L$523,0)),IF($AE32=2019,INDEX(Semaines!$S$2:$S$523,MATCH(Tableau!DY32&amp;Tableau!DZ32,Semaines!$K$2:$K$523&amp;Semaines!$L$2:$L$523,0)),IF($AE32=2020,INDEX(Semaines!$T$2:$T$523,MATCH(Tableau!DY32&amp;Tableau!DZ32,Semaines!$K$2:$K$523&amp;Semaines!$L$2:$L$523,0)),IF($AE32=2021,INDEX(Semaines!$U$2:$U$523,MATCH(Tableau!DY32&amp;Tableau!DZ32,Semaines!$K$2:$K$523&amp;Semaines!$L$2:$L$523,0)),IF($AE32=2022,INDEX(Semaines!$V$2:$V$523,MATCH(Tableau!DY32&amp;Tableau!DZ32,Semaines!$K$2:$K$523&amp;Semaines!$L$2:$L$523,0)))))))))))))</f>
        <v/>
      </c>
      <c r="EB32" s="120" t="str">
        <f>IF(Tableau!$AE32="","",IF(Tableau!DZ32="","",Tableau!$AE32))</f>
        <v/>
      </c>
      <c r="EC32" s="118">
        <f t="shared" ref="EC32:EC46" si="245">IF(DW32="",IF(DU32="","",DU32+1),DW32+1)</f>
        <v>27</v>
      </c>
      <c r="ED32" s="119">
        <f t="shared" si="102"/>
        <v>2019</v>
      </c>
      <c r="EE32" s="121" t="str">
        <f t="array" ref="EE32">IF(OR(Tableau!EC32="",Tableau!ED32=""),"",IF($AE32=2013,INDEX(Semaines!$M$2:$M$523,MATCH(Tableau!EC32&amp;Tableau!ED32,Semaines!$K$2:$K$523&amp;Semaines!$L$2:$L$523,0)),IF($AE32=2014,INDEX(Semaines!$N$2:$N$523,MATCH(Tableau!EC32&amp;Tableau!ED32,Semaines!$K$2:$K$523&amp;Semaines!$L$2:$L$523,0)),IF($AE32=2015,INDEX(Semaines!$O$2:$O$523,MATCH(Tableau!EC32&amp;Tableau!ED32,Semaines!$K$2:$K$523&amp;Semaines!$L$2:$L$523,0)),IF($AE32=2016,INDEX(Semaines!$P$2:$P$523,MATCH(Tableau!EC32&amp;Tableau!ED32,Semaines!$K$2:$K$523&amp;Semaines!$L$2:$L$523,0)),IF($AE32=2017,INDEX(Semaines!$Q$2:$Q$523,MATCH(Tableau!EC32&amp;Tableau!ED32,Semaines!$K$2:$K$523&amp;Semaines!$L$2:$L$523,0)),IF($AE32=2018,INDEX(Semaines!$R$2:$R$523,MATCH(Tableau!EC32&amp;Tableau!ED32,Semaines!$K$2:$K$523&amp;Semaines!$L$2:$L$523,0)),IF($AE32=2019,INDEX(Semaines!$S$2:$S$523,MATCH(Tableau!EC32&amp;Tableau!ED32,Semaines!$K$2:$K$523&amp;Semaines!$L$2:$L$523,0)),IF($AE32=2020,INDEX(Semaines!$T$2:$T$523,MATCH(Tableau!EC32&amp;Tableau!ED32,Semaines!$K$2:$K$523&amp;Semaines!$L$2:$L$523,0)),IF($AE32=2021,INDEX(Semaines!$U$2:$U$523,MATCH(Tableau!EC32&amp;Tableau!ED32,Semaines!$K$2:$K$523&amp;Semaines!$L$2:$L$523,0)),IF($AE32=2022,INDEX(Semaines!$V$2:$V$523,MATCH(Tableau!EC32&amp;Tableau!ED32,Semaines!$K$2:$K$523&amp;Semaines!$L$2:$L$523,0)))))))))))))</f>
        <v/>
      </c>
      <c r="EF32" s="120" t="str">
        <f>IF(Tableau!$AE32="","",IF(Tableau!ED32="","",Tableau!$AE32))</f>
        <v/>
      </c>
      <c r="EG32" s="118">
        <f t="shared" ref="EG32:EG46" si="246">IF(DW32="",IF(DU32="","",DU32+1),DW32+1)</f>
        <v>27</v>
      </c>
      <c r="EH32" s="119">
        <f t="shared" si="103"/>
        <v>2019</v>
      </c>
      <c r="EI32" s="121" t="str">
        <f t="array" ref="EI32">IF(OR(Tableau!EG32="",Tableau!EH32=""),"",IF($AE32=2013,INDEX(Semaines!$M$2:$M$523,MATCH(Tableau!EG32&amp;Tableau!EH32,Semaines!$K$2:$K$523&amp;Semaines!$L$2:$L$523,0)),IF($AE32=2014,INDEX(Semaines!$N$2:$N$523,MATCH(Tableau!EG32&amp;Tableau!EH32,Semaines!$K$2:$K$523&amp;Semaines!$L$2:$L$523,0)),IF($AE32=2015,INDEX(Semaines!$O$2:$O$523,MATCH(Tableau!EG32&amp;Tableau!EH32,Semaines!$K$2:$K$523&amp;Semaines!$L$2:$L$523,0)),IF($AE32=2016,INDEX(Semaines!$P$2:$P$523,MATCH(Tableau!EG32&amp;Tableau!EH32,Semaines!$K$2:$K$523&amp;Semaines!$L$2:$L$523,0)),IF($AE32=2017,INDEX(Semaines!$Q$2:$Q$523,MATCH(Tableau!EG32&amp;Tableau!EH32,Semaines!$K$2:$K$523&amp;Semaines!$L$2:$L$523,0)),IF($AE32=2018,INDEX(Semaines!$R$2:$R$523,MATCH(Tableau!EG32&amp;Tableau!EH32,Semaines!$K$2:$K$523&amp;Semaines!$L$2:$L$523,0)),IF($AE32=2019,INDEX(Semaines!$S$2:$S$523,MATCH(Tableau!EG32&amp;Tableau!EH32,Semaines!$K$2:$K$523&amp;Semaines!$L$2:$L$523,0)),IF($AE32=2020,INDEX(Semaines!$T$2:$T$523,MATCH(Tableau!EG32&amp;Tableau!EH32,Semaines!$K$2:$K$523&amp;Semaines!$L$2:$L$523,0)),IF($AE32=2021,INDEX(Semaines!$U$2:$U$523,MATCH(Tableau!EG32&amp;Tableau!EH32,Semaines!$K$2:$K$523&amp;Semaines!$L$2:$L$523,0)),IF($AE32=2022,INDEX(Semaines!$V$2:$V$523,MATCH(Tableau!EG32&amp;Tableau!EH32,Semaines!$K$2:$K$523&amp;Semaines!$L$2:$L$523,0)))))))))))))</f>
        <v/>
      </c>
      <c r="EJ32" s="120" t="str">
        <f>IF(Tableau!$AE32="","",IF(Tableau!EH32="","",Tableau!$AE32))</f>
        <v/>
      </c>
      <c r="EK32" s="130">
        <f>IF(Import!AU22=0,"",Import!AU22)</f>
        <v>43767</v>
      </c>
      <c r="EL32" s="118">
        <f t="shared" si="200"/>
        <v>44</v>
      </c>
      <c r="EM32" s="119">
        <f t="shared" si="201"/>
        <v>2019</v>
      </c>
      <c r="EN32" s="121" t="str">
        <f>IF(Tableau!EL32="","",Tableau!EL32)</f>
        <v/>
      </c>
      <c r="EO32" s="120" t="str">
        <f>IF(Tableau!EM32="","",Tableau!EM32)</f>
        <v/>
      </c>
      <c r="EP32" s="112"/>
      <c r="EQ32" s="107"/>
      <c r="ES32" s="118">
        <f t="shared" ref="ES32:ES46" si="247">IF(EI32="",IF(EG32="","",EG32+1),EI32+1)</f>
        <v>28</v>
      </c>
      <c r="ET32" s="119">
        <f t="shared" si="104"/>
        <v>2019</v>
      </c>
      <c r="EU32" s="121" t="str">
        <f t="array" ref="EU32">IF(OR(Tableau!ES32="",Tableau!ET32=""),"",IF($AE32=2013,INDEX(Semaines!$M$2:$M$523,MATCH(Tableau!ES32&amp;Tableau!ET32,Semaines!$K$2:$K$523&amp;Semaines!$L$2:$L$523,0)),IF($AE32=2014,INDEX(Semaines!$N$2:$N$523,MATCH(Tableau!ES32&amp;Tableau!ET32,Semaines!$K$2:$K$523&amp;Semaines!$L$2:$L$523,0)),IF($AE32=2015,INDEX(Semaines!$O$2:$O$523,MATCH(Tableau!ES32&amp;Tableau!ET32,Semaines!$K$2:$K$523&amp;Semaines!$L$2:$L$523,0)),IF($AE32=2016,INDEX(Semaines!$P$2:$P$523,MATCH(Tableau!ES32&amp;Tableau!ET32,Semaines!$K$2:$K$523&amp;Semaines!$L$2:$L$523,0)),IF($AE32=2017,INDEX(Semaines!$Q$2:$Q$523,MATCH(Tableau!ES32&amp;Tableau!ET32,Semaines!$K$2:$K$523&amp;Semaines!$L$2:$L$523,0)),IF($AE32=2018,INDEX(Semaines!$R$2:$R$523,MATCH(Tableau!ES32&amp;Tableau!ET32,Semaines!$K$2:$K$523&amp;Semaines!$L$2:$L$523,0)),IF($AE32=2019,INDEX(Semaines!$S$2:$S$523,MATCH(Tableau!ES32&amp;Tableau!ET32,Semaines!$K$2:$K$523&amp;Semaines!$L$2:$L$523,0)),IF($AE32=2020,INDEX(Semaines!$T$2:$T$523,MATCH(Tableau!ES32&amp;Tableau!ET32,Semaines!$K$2:$K$523&amp;Semaines!$L$2:$L$523,0)),IF($AE32=2021,INDEX(Semaines!$U$2:$U$523,MATCH(Tableau!ES32&amp;Tableau!ET32,Semaines!$K$2:$K$523&amp;Semaines!$L$2:$L$523,0)),IF($AE32=2022,INDEX(Semaines!$V$2:$V$523,MATCH(Tableau!ES32&amp;Tableau!ET32,Semaines!$K$2:$K$523&amp;Semaines!$L$2:$L$523,0)))))))))))))</f>
        <v/>
      </c>
      <c r="EV32" s="120" t="str">
        <f>IF(Tableau!$AE32="","",IF(Tableau!ET32="","",Tableau!$AE32))</f>
        <v/>
      </c>
      <c r="EW32" s="118">
        <f t="shared" ref="EW32:EW46" si="248">IF(FD32="",IF(FB32="","",FB32),FD32)</f>
        <v>29</v>
      </c>
      <c r="EX32" s="119">
        <f t="shared" si="105"/>
        <v>2019</v>
      </c>
      <c r="EY32" s="121" t="str">
        <f t="array" ref="EY32">IF(OR(Tableau!EW32="",Tableau!EX32=""),"",IF($AE32=2013,INDEX(Semaines!$M$2:$M$523,MATCH(Tableau!EW32&amp;Tableau!EX32,Semaines!$K$2:$K$523&amp;Semaines!$L$2:$L$523,0)),IF($AE32=2014,INDEX(Semaines!$N$2:$N$523,MATCH(Tableau!EW32&amp;Tableau!EX32,Semaines!$K$2:$K$523&amp;Semaines!$L$2:$L$523,0)),IF($AE32=2015,INDEX(Semaines!$O$2:$O$523,MATCH(Tableau!EW32&amp;Tableau!EX32,Semaines!$K$2:$K$523&amp;Semaines!$L$2:$L$523,0)),IF($AE32=2016,INDEX(Semaines!$P$2:$P$523,MATCH(Tableau!EW32&amp;Tableau!EX32,Semaines!$K$2:$K$523&amp;Semaines!$L$2:$L$523,0)),IF($AE32=2017,INDEX(Semaines!$Q$2:$Q$523,MATCH(Tableau!EW32&amp;Tableau!EX32,Semaines!$K$2:$K$523&amp;Semaines!$L$2:$L$523,0)),IF($AE32=2018,INDEX(Semaines!$R$2:$R$523,MATCH(Tableau!EW32&amp;Tableau!EX32,Semaines!$K$2:$K$523&amp;Semaines!$L$2:$L$523,0)),IF($AE32=2019,INDEX(Semaines!$S$2:$S$523,MATCH(Tableau!EW32&amp;Tableau!EX32,Semaines!$K$2:$K$523&amp;Semaines!$L$2:$L$523,0)),IF($AE32=2020,INDEX(Semaines!$T$2:$T$523,MATCH(Tableau!EW32&amp;Tableau!EX32,Semaines!$K$2:$K$523&amp;Semaines!$L$2:$L$523,0)),IF($AE32=2021,INDEX(Semaines!$U$2:$U$523,MATCH(Tableau!EW32&amp;Tableau!EX32,Semaines!$K$2:$K$523&amp;Semaines!$L$2:$L$523,0)),IF($AE32=2022,INDEX(Semaines!$V$2:$V$523,MATCH(Tableau!EW32&amp;Tableau!EX32,Semaines!$K$2:$K$523&amp;Semaines!$L$2:$L$523,0)))))))))))))</f>
        <v/>
      </c>
      <c r="EZ32" s="120" t="str">
        <f>IF(Tableau!$AE32="","",IF(Tableau!EX32="","",Tableau!$AE32))</f>
        <v/>
      </c>
      <c r="FB32" s="118">
        <f t="shared" ref="FB32:FB46" si="249">IF(EU32="",IF(ES32="","",ES32+1),EU32+1)</f>
        <v>29</v>
      </c>
      <c r="FC32" s="119">
        <f t="shared" si="106"/>
        <v>2019</v>
      </c>
      <c r="FD32" s="121" t="str">
        <f t="array" ref="FD32">IF(OR(Tableau!FB32="",Tableau!FC32=""),"",IF($AE32=2013,INDEX(Semaines!$M$2:$M$523,MATCH(Tableau!FB32&amp;Tableau!FC32,Semaines!$K$2:$K$523&amp;Semaines!$L$2:$L$523,0)),IF($AE32=2014,INDEX(Semaines!$N$2:$N$523,MATCH(Tableau!FB32&amp;Tableau!FC32,Semaines!$K$2:$K$523&amp;Semaines!$L$2:$L$523,0)),IF($AE32=2015,INDEX(Semaines!$O$2:$O$523,MATCH(Tableau!FB32&amp;Tableau!FC32,Semaines!$K$2:$K$523&amp;Semaines!$L$2:$L$523,0)),IF($AE32=2016,INDEX(Semaines!$P$2:$P$523,MATCH(Tableau!FB32&amp;Tableau!FC32,Semaines!$K$2:$K$523&amp;Semaines!$L$2:$L$523,0)),IF($AE32=2017,INDEX(Semaines!$Q$2:$Q$523,MATCH(Tableau!FB32&amp;Tableau!FC32,Semaines!$K$2:$K$523&amp;Semaines!$L$2:$L$523,0)),IF($AE32=2018,INDEX(Semaines!$R$2:$R$523,MATCH(Tableau!FB32&amp;Tableau!FC32,Semaines!$K$2:$K$523&amp;Semaines!$L$2:$L$523,0)),IF($AE32=2019,INDEX(Semaines!$S$2:$S$523,MATCH(Tableau!FB32&amp;Tableau!FC32,Semaines!$K$2:$K$523&amp;Semaines!$L$2:$L$523,0)),IF($AE32=2020,INDEX(Semaines!$T$2:$T$523,MATCH(Tableau!FB32&amp;Tableau!FC32,Semaines!$K$2:$K$523&amp;Semaines!$L$2:$L$523,0)),IF($AE32=2021,INDEX(Semaines!$U$2:$U$523,MATCH(Tableau!FB32&amp;Tableau!FC32,Semaines!$K$2:$K$523&amp;Semaines!$L$2:$L$523,0)),IF($AE32=2022,INDEX(Semaines!$V$2:$V$523,MATCH(Tableau!FB32&amp;Tableau!FC32,Semaines!$K$2:$K$523&amp;Semaines!$L$2:$L$523,0)))))))))))))</f>
        <v/>
      </c>
      <c r="FE32" s="120" t="str">
        <f>IF(Tableau!$AE32="","",IF(Tableau!FC32="","",Tableau!$AE32))</f>
        <v/>
      </c>
      <c r="FF32" s="112"/>
      <c r="FG32" s="107"/>
      <c r="FH32" s="118">
        <f t="shared" ref="FH32:FH46" si="250">IF(FD32="",IF(FB32="","",FB32+1),FD32+1)</f>
        <v>30</v>
      </c>
      <c r="FI32" s="119">
        <f t="shared" si="107"/>
        <v>2019</v>
      </c>
      <c r="FJ32" s="121" t="str">
        <f t="array" ref="FJ32">IF(OR(Tableau!FH32="",Tableau!FI32=""),"",IF($AE32=2013,INDEX(Semaines!$M$2:$M$523,MATCH(Tableau!FH32&amp;Tableau!FI32,Semaines!$K$2:$K$523&amp;Semaines!$L$2:$L$523,0)),IF($AE32=2014,INDEX(Semaines!$N$2:$N$523,MATCH(Tableau!FH32&amp;Tableau!FI32,Semaines!$K$2:$K$523&amp;Semaines!$L$2:$L$523,0)),IF($AE32=2015,INDEX(Semaines!$O$2:$O$523,MATCH(Tableau!FH32&amp;Tableau!FI32,Semaines!$K$2:$K$523&amp;Semaines!$L$2:$L$523,0)),IF($AE32=2016,INDEX(Semaines!$P$2:$P$523,MATCH(Tableau!FH32&amp;Tableau!FI32,Semaines!$K$2:$K$523&amp;Semaines!$L$2:$L$523,0)),IF($AE32=2017,INDEX(Semaines!$Q$2:$Q$523,MATCH(Tableau!FH32&amp;Tableau!FI32,Semaines!$K$2:$K$523&amp;Semaines!$L$2:$L$523,0)),IF($AE32=2018,INDEX(Semaines!$R$2:$R$523,MATCH(Tableau!FH32&amp;Tableau!FI32,Semaines!$K$2:$K$523&amp;Semaines!$L$2:$L$523,0)),IF($AE32=2019,INDEX(Semaines!$S$2:$S$523,MATCH(Tableau!FH32&amp;Tableau!FI32,Semaines!$K$2:$K$523&amp;Semaines!$L$2:$L$523,0)),IF($AE32=2020,INDEX(Semaines!$T$2:$T$523,MATCH(Tableau!FH32&amp;Tableau!FI32,Semaines!$K$2:$K$523&amp;Semaines!$L$2:$L$523,0)),IF($AE32=2021,INDEX(Semaines!$U$2:$U$523,MATCH(Tableau!FH32&amp;Tableau!FI32,Semaines!$K$2:$K$523&amp;Semaines!$L$2:$L$523,0)),IF($AE32=2022,INDEX(Semaines!$V$2:$V$523,MATCH(Tableau!FH32&amp;Tableau!FI32,Semaines!$K$2:$K$523&amp;Semaines!$L$2:$L$523,0)))))))))))))</f>
        <v/>
      </c>
      <c r="FK32" s="120" t="str">
        <f>IF(Tableau!$AE32="","",IF(Tableau!FI32="","",Tableau!$AE32))</f>
        <v/>
      </c>
      <c r="FM32" s="118">
        <f t="shared" ref="FM32:FM46" si="251">IF(FD32="",IF(FB32="","",FB32+1),FD32+1)</f>
        <v>30</v>
      </c>
      <c r="FN32" s="119">
        <f t="shared" si="108"/>
        <v>2019</v>
      </c>
      <c r="FO32" s="121" t="str">
        <f t="array" ref="FO32">IF(OR(Tableau!FM32="",Tableau!FN32=""),"",IF($AE32=2013,INDEX(Semaines!$M$2:$M$523,MATCH(Tableau!FM32&amp;Tableau!FN32,Semaines!$K$2:$K$523&amp;Semaines!$L$2:$L$523,0)),IF($AE32=2014,INDEX(Semaines!$N$2:$N$523,MATCH(Tableau!FM32&amp;Tableau!FN32,Semaines!$K$2:$K$523&amp;Semaines!$L$2:$L$523,0)),IF($AE32=2015,INDEX(Semaines!$O$2:$O$523,MATCH(Tableau!FM32&amp;Tableau!FN32,Semaines!$K$2:$K$523&amp;Semaines!$L$2:$L$523,0)),IF($AE32=2016,INDEX(Semaines!$P$2:$P$523,MATCH(Tableau!FM32&amp;Tableau!FN32,Semaines!$K$2:$K$523&amp;Semaines!$L$2:$L$523,0)),IF($AE32=2017,INDEX(Semaines!$Q$2:$Q$523,MATCH(Tableau!FM32&amp;Tableau!FN32,Semaines!$K$2:$K$523&amp;Semaines!$L$2:$L$523,0)),IF($AE32=2018,INDEX(Semaines!$R$2:$R$523,MATCH(Tableau!FM32&amp;Tableau!FN32,Semaines!$K$2:$K$523&amp;Semaines!$L$2:$L$523,0)),IF($AE32=2019,INDEX(Semaines!$S$2:$S$523,MATCH(Tableau!FM32&amp;Tableau!FN32,Semaines!$K$2:$K$523&amp;Semaines!$L$2:$L$523,0)),IF($AE32=2020,INDEX(Semaines!$T$2:$T$523,MATCH(Tableau!FM32&amp;Tableau!FN32,Semaines!$K$2:$K$523&amp;Semaines!$L$2:$L$523,0)),IF($AE32=2021,INDEX(Semaines!$U$2:$U$523,MATCH(Tableau!FM32&amp;Tableau!FN32,Semaines!$K$2:$K$523&amp;Semaines!$L$2:$L$523,0)),IF($AE32=2022,INDEX(Semaines!$V$2:$V$523,MATCH(Tableau!FM32&amp;Tableau!FN32,Semaines!$K$2:$K$523&amp;Semaines!$L$2:$L$523,0)))))))))))))</f>
        <v/>
      </c>
      <c r="FP32" s="120" t="str">
        <f>IF(Tableau!$AE32="","",IF(Tableau!FN32="","",Tableau!$AE32))</f>
        <v/>
      </c>
      <c r="FQ32" s="118">
        <f t="shared" ref="FQ32:FQ46" si="252">IF(FO32="",IF(FM32="","",FM32+1),FO32+1)</f>
        <v>31</v>
      </c>
      <c r="FR32" s="119">
        <f t="shared" si="109"/>
        <v>2019</v>
      </c>
      <c r="FS32" s="121" t="str">
        <f t="array" ref="FS32">IF(OR(Tableau!FQ32="",Tableau!FR32=""),"",IF($AE32=2013,INDEX(Semaines!$M$2:$M$523,MATCH(Tableau!FQ32&amp;Tableau!FR32,Semaines!$K$2:$K$523&amp;Semaines!$L$2:$L$523,0)),IF($AE32=2014,INDEX(Semaines!$N$2:$N$523,MATCH(Tableau!FQ32&amp;Tableau!FR32,Semaines!$K$2:$K$523&amp;Semaines!$L$2:$L$523,0)),IF($AE32=2015,INDEX(Semaines!$O$2:$O$523,MATCH(Tableau!FQ32&amp;Tableau!FR32,Semaines!$K$2:$K$523&amp;Semaines!$L$2:$L$523,0)),IF($AE32=2016,INDEX(Semaines!$P$2:$P$523,MATCH(Tableau!FQ32&amp;Tableau!FR32,Semaines!$K$2:$K$523&amp;Semaines!$L$2:$L$523,0)),IF($AE32=2017,INDEX(Semaines!$Q$2:$Q$523,MATCH(Tableau!FQ32&amp;Tableau!FR32,Semaines!$K$2:$K$523&amp;Semaines!$L$2:$L$523,0)),IF($AE32=2018,INDEX(Semaines!$R$2:$R$523,MATCH(Tableau!FQ32&amp;Tableau!FR32,Semaines!$K$2:$K$523&amp;Semaines!$L$2:$L$523,0)),IF($AE32=2019,INDEX(Semaines!$S$2:$S$523,MATCH(Tableau!FQ32&amp;Tableau!FR32,Semaines!$K$2:$K$523&amp;Semaines!$L$2:$L$523,0)),IF($AE32=2020,INDEX(Semaines!$T$2:$T$523,MATCH(Tableau!FQ32&amp;Tableau!FR32,Semaines!$K$2:$K$523&amp;Semaines!$L$2:$L$523,0)),IF($AE32=2021,INDEX(Semaines!$U$2:$U$523,MATCH(Tableau!FQ32&amp;Tableau!FR32,Semaines!$K$2:$K$523&amp;Semaines!$L$2:$L$523,0)),IF($AE32=2022,INDEX(Semaines!$V$2:$V$523,MATCH(Tableau!FQ32&amp;Tableau!FR32,Semaines!$K$2:$K$523&amp;Semaines!$L$2:$L$523,0)))))))))))))</f>
        <v/>
      </c>
      <c r="FT32" s="120" t="str">
        <f>IF(Tableau!$AE32="","",IF(Tableau!FR32="","",Tableau!$AE32))</f>
        <v/>
      </c>
      <c r="FU32" s="121" t="str">
        <f t="array" ref="FU32">IF(OR(Tableau!FS32="",Tableau!FT32=""),"",IF($AE32=2013,INDEX(Semaines!$M$2:$M$523,MATCH(Tableau!FS32&amp;Tableau!FT32,Semaines!$K$2:$K$523&amp;Semaines!$L$2:$L$523,0)),IF($AE32=2014,INDEX(Semaines!$N$2:$N$523,MATCH(Tableau!FS32&amp;Tableau!FT32,Semaines!$K$2:$K$523&amp;Semaines!$L$2:$L$523,0)),IF($AE32=2015,INDEX(Semaines!$O$2:$O$523,MATCH(Tableau!FS32&amp;Tableau!FT32,Semaines!$K$2:$K$523&amp;Semaines!$L$2:$L$523,0)),IF($AE32=2016,INDEX(Semaines!$P$2:$P$523,MATCH(Tableau!FS32&amp;Tableau!FT32,Semaines!$K$2:$K$523&amp;Semaines!$L$2:$L$523,0)),IF($AE32=2017,INDEX(Semaines!$Q$2:$Q$523,MATCH(Tableau!FS32&amp;Tableau!FT32,Semaines!$K$2:$K$523&amp;Semaines!$L$2:$L$523,0)),IF($AE32=2018,INDEX(Semaines!$R$2:$R$523,MATCH(Tableau!FS32&amp;Tableau!FT32,Semaines!$K$2:$K$523&amp;Semaines!$L$2:$L$523,0)),IF($AE32=2019,INDEX(Semaines!$S$2:$S$523,MATCH(Tableau!FS32&amp;Tableau!FT32,Semaines!$K$2:$K$523&amp;Semaines!$L$2:$L$523,0)),IF($AE32=2020,INDEX(Semaines!$T$2:$T$523,MATCH(Tableau!FS32&amp;Tableau!FT32,Semaines!$K$2:$K$523&amp;Semaines!$L$2:$L$523,0)),IF($AE32=2021,INDEX(Semaines!$U$2:$U$523,MATCH(Tableau!FS32&amp;Tableau!FT32,Semaines!$K$2:$K$523&amp;Semaines!$L$2:$L$523,0)),IF($AE32=2022,INDEX(Semaines!$V$2:$V$523,MATCH(Tableau!FS32&amp;Tableau!FT32,Semaines!$K$2:$K$523&amp;Semaines!$L$2:$L$523,0)))))))))))))</f>
        <v/>
      </c>
      <c r="FV32" s="120" t="str">
        <f>IF(Tableau!$AE32="","",IF(Tableau!FT32="","",Tableau!$AE32))</f>
        <v/>
      </c>
      <c r="FW32" s="118">
        <f t="shared" ref="FW32:FW46" si="253">IF(FO32="",IF(FM32="","",FM32+3),FO32+3)</f>
        <v>33</v>
      </c>
      <c r="FX32" s="119">
        <f t="shared" si="110"/>
        <v>2019</v>
      </c>
      <c r="FY32" s="121" t="str">
        <f t="array" ref="FY32">IF(OR(Tableau!FW32="",Tableau!FX32=""),"",IF($AE32=2013,INDEX(Semaines!$M$2:$M$523,MATCH(Tableau!FW32&amp;Tableau!FX32,Semaines!$K$2:$K$523&amp;Semaines!$L$2:$L$523,0)),IF($AE32=2014,INDEX(Semaines!$N$2:$N$523,MATCH(Tableau!FW32&amp;Tableau!FX32,Semaines!$K$2:$K$523&amp;Semaines!$L$2:$L$523,0)),IF($AE32=2015,INDEX(Semaines!$O$2:$O$523,MATCH(Tableau!FW32&amp;Tableau!FX32,Semaines!$K$2:$K$523&amp;Semaines!$L$2:$L$523,0)),IF($AE32=2016,INDEX(Semaines!$P$2:$P$523,MATCH(Tableau!FW32&amp;Tableau!FX32,Semaines!$K$2:$K$523&amp;Semaines!$L$2:$L$523,0)),IF($AE32=2017,INDEX(Semaines!$Q$2:$Q$523,MATCH(Tableau!FW32&amp;Tableau!FX32,Semaines!$K$2:$K$523&amp;Semaines!$L$2:$L$523,0)),IF($AE32=2018,INDEX(Semaines!$R$2:$R$523,MATCH(Tableau!FW32&amp;Tableau!FX32,Semaines!$K$2:$K$523&amp;Semaines!$L$2:$L$523,0)),IF($AE32=2019,INDEX(Semaines!$S$2:$S$523,MATCH(Tableau!FW32&amp;Tableau!FX32,Semaines!$K$2:$K$523&amp;Semaines!$L$2:$L$523,0)),IF($AE32=2020,INDEX(Semaines!$T$2:$T$523,MATCH(Tableau!FW32&amp;Tableau!FX32,Semaines!$K$2:$K$523&amp;Semaines!$L$2:$L$523,0)),IF($AE32=2021,INDEX(Semaines!$U$2:$U$523,MATCH(Tableau!FW32&amp;Tableau!FX32,Semaines!$K$2:$K$523&amp;Semaines!$L$2:$L$523,0)),IF($AE32=2022,INDEX(Semaines!$V$2:$V$523,MATCH(Tableau!FW32&amp;Tableau!FX32,Semaines!$K$2:$K$523&amp;Semaines!$L$2:$L$523,0)))))))))))))</f>
        <v/>
      </c>
      <c r="FZ32" s="120" t="str">
        <f>IF(Tableau!$AE32="","",IF(Tableau!FX32="","",Tableau!$AE32))</f>
        <v/>
      </c>
      <c r="GA32" s="118">
        <f t="shared" ref="GA32:GA46" si="254">IF(FY32="",IF(FW32="","",FW32+1),FY32+1)</f>
        <v>34</v>
      </c>
      <c r="GB32" s="119">
        <f t="shared" si="111"/>
        <v>2019</v>
      </c>
      <c r="GC32" s="121" t="str">
        <f t="array" ref="GC32">IF(OR(Tableau!GA32="",Tableau!GB32=""),"",IF($AE32=2013,INDEX(Semaines!$M$2:$M$523,MATCH(Tableau!GA32&amp;Tableau!GB32,Semaines!$K$2:$K$523&amp;Semaines!$L$2:$L$523,0)),IF($AE32=2014,INDEX(Semaines!$N$2:$N$523,MATCH(Tableau!GA32&amp;Tableau!GB32,Semaines!$K$2:$K$523&amp;Semaines!$L$2:$L$523,0)),IF($AE32=2015,INDEX(Semaines!$O$2:$O$523,MATCH(Tableau!GA32&amp;Tableau!GB32,Semaines!$K$2:$K$523&amp;Semaines!$L$2:$L$523,0)),IF($AE32=2016,INDEX(Semaines!$P$2:$P$523,MATCH(Tableau!GA32&amp;Tableau!GB32,Semaines!$K$2:$K$523&amp;Semaines!$L$2:$L$523,0)),IF($AE32=2017,INDEX(Semaines!$Q$2:$Q$523,MATCH(Tableau!GA32&amp;Tableau!GB32,Semaines!$K$2:$K$523&amp;Semaines!$L$2:$L$523,0)),IF($AE32=2018,INDEX(Semaines!$R$2:$R$523,MATCH(Tableau!GA32&amp;Tableau!GB32,Semaines!$K$2:$K$523&amp;Semaines!$L$2:$L$523,0)),IF($AE32=2019,INDEX(Semaines!$S$2:$S$523,MATCH(Tableau!GA32&amp;Tableau!GB32,Semaines!$K$2:$K$523&amp;Semaines!$L$2:$L$523,0)),IF($AE32=2020,INDEX(Semaines!$T$2:$T$523,MATCH(Tableau!GA32&amp;Tableau!GB32,Semaines!$K$2:$K$523&amp;Semaines!$L$2:$L$523,0)),IF($AE32=2021,INDEX(Semaines!$U$2:$U$523,MATCH(Tableau!GA32&amp;Tableau!GB32,Semaines!$K$2:$K$523&amp;Semaines!$L$2:$L$523,0)),IF($AE32=2022,INDEX(Semaines!$V$2:$V$523,MATCH(Tableau!GA32&amp;Tableau!GB32,Semaines!$K$2:$K$523&amp;Semaines!$L$2:$L$523,0)))))))))))))</f>
        <v/>
      </c>
      <c r="GD32" s="120" t="str">
        <f>IF(Tableau!$AE32="","",IF(Tableau!GB32="","",Tableau!$AE32))</f>
        <v/>
      </c>
      <c r="GE32" s="118">
        <f t="shared" ref="GE32:GE46" si="255">IF(GC32="",IF(GA32="","",GA32),GC32)</f>
        <v>34</v>
      </c>
      <c r="GF32" s="119">
        <f t="shared" si="112"/>
        <v>2019</v>
      </c>
      <c r="GG32" s="121" t="str">
        <f t="array" ref="GG32">IF(OR(Tableau!GE32="",Tableau!GF32=""),"",IF($AE32=2013,INDEX(Semaines!$M$2:$M$523,MATCH(Tableau!GE32&amp;Tableau!GF32,Semaines!$K$2:$K$523&amp;Semaines!$L$2:$L$523,0)),IF($AE32=2014,INDEX(Semaines!$N$2:$N$523,MATCH(Tableau!GE32&amp;Tableau!GF32,Semaines!$K$2:$K$523&amp;Semaines!$L$2:$L$523,0)),IF($AE32=2015,INDEX(Semaines!$O$2:$O$523,MATCH(Tableau!GE32&amp;Tableau!GF32,Semaines!$K$2:$K$523&amp;Semaines!$L$2:$L$523,0)),IF($AE32=2016,INDEX(Semaines!$P$2:$P$523,MATCH(Tableau!GE32&amp;Tableau!GF32,Semaines!$K$2:$K$523&amp;Semaines!$L$2:$L$523,0)),IF($AE32=2017,INDEX(Semaines!$Q$2:$Q$523,MATCH(Tableau!GE32&amp;Tableau!GF32,Semaines!$K$2:$K$523&amp;Semaines!$L$2:$L$523,0)),IF($AE32=2018,INDEX(Semaines!$R$2:$R$523,MATCH(Tableau!GE32&amp;Tableau!GF32,Semaines!$K$2:$K$523&amp;Semaines!$L$2:$L$523,0)),IF($AE32=2019,INDEX(Semaines!$S$2:$S$523,MATCH(Tableau!GE32&amp;Tableau!GF32,Semaines!$K$2:$K$523&amp;Semaines!$L$2:$L$523,0)),IF($AE32=2020,INDEX(Semaines!$T$2:$T$523,MATCH(Tableau!GE32&amp;Tableau!GF32,Semaines!$K$2:$K$523&amp;Semaines!$L$2:$L$523,0)),IF($AE32=2021,INDEX(Semaines!$U$2:$U$523,MATCH(Tableau!GE32&amp;Tableau!GF32,Semaines!$K$2:$K$523&amp;Semaines!$L$2:$L$523,0)),IF($AE32=2022,INDEX(Semaines!$V$2:$V$523,MATCH(Tableau!GE32&amp;Tableau!GF32,Semaines!$K$2:$K$523&amp;Semaines!$L$2:$L$523,0)))))))))))))</f>
        <v/>
      </c>
      <c r="GH32" s="120" t="str">
        <f>IF(Tableau!$AE32="","",IF(Tableau!GF32="","",Tableau!$AE32))</f>
        <v/>
      </c>
      <c r="GJ32" s="118">
        <f t="shared" ref="GJ32:GJ46" si="256">IF(GC32="",IF(GA32="","",GA32+1),GC32+1)</f>
        <v>35</v>
      </c>
      <c r="GK32" s="119">
        <f t="shared" si="113"/>
        <v>2019</v>
      </c>
      <c r="GL32" s="121" t="str">
        <f t="array" ref="GL32">IF(OR(Tableau!GJ32="",Tableau!GK32=""),"",IF($AE32=2013,INDEX(Semaines!$M$2:$M$523,MATCH(Tableau!GJ32&amp;Tableau!GK32,Semaines!$K$2:$K$523&amp;Semaines!$L$2:$L$523,0)),IF($AE32=2014,INDEX(Semaines!$N$2:$N$523,MATCH(Tableau!GJ32&amp;Tableau!GK32,Semaines!$K$2:$K$523&amp;Semaines!$L$2:$L$523,0)),IF($AE32=2015,INDEX(Semaines!$O$2:$O$523,MATCH(Tableau!GJ32&amp;Tableau!GK32,Semaines!$K$2:$K$523&amp;Semaines!$L$2:$L$523,0)),IF($AE32=2016,INDEX(Semaines!$P$2:$P$523,MATCH(Tableau!GJ32&amp;Tableau!GK32,Semaines!$K$2:$K$523&amp;Semaines!$L$2:$L$523,0)),IF($AE32=2017,INDEX(Semaines!$Q$2:$Q$523,MATCH(Tableau!GJ32&amp;Tableau!GK32,Semaines!$K$2:$K$523&amp;Semaines!$L$2:$L$523,0)),IF($AE32=2018,INDEX(Semaines!$R$2:$R$523,MATCH(Tableau!GJ32&amp;Tableau!GK32,Semaines!$K$2:$K$523&amp;Semaines!$L$2:$L$523,0)),IF($AE32=2019,INDEX(Semaines!$S$2:$S$523,MATCH(Tableau!GJ32&amp;Tableau!GK32,Semaines!$K$2:$K$523&amp;Semaines!$L$2:$L$523,0)),IF($AE32=2020,INDEX(Semaines!$T$2:$T$523,MATCH(Tableau!GJ32&amp;Tableau!GK32,Semaines!$K$2:$K$523&amp;Semaines!$L$2:$L$523,0)),IF($AE32=2021,INDEX(Semaines!$U$2:$U$523,MATCH(Tableau!GJ32&amp;Tableau!GK32,Semaines!$K$2:$K$523&amp;Semaines!$L$2:$L$523,0)),IF($AE32=2022,INDEX(Semaines!$V$2:$V$523,MATCH(Tableau!GJ32&amp;Tableau!GK32,Semaines!$K$2:$K$523&amp;Semaines!$L$2:$L$523,0)))))))))))))</f>
        <v/>
      </c>
      <c r="GM32" s="120" t="str">
        <f>IF(Tableau!$AE32="","",IF(Tableau!GK32="","",Tableau!$AE32))</f>
        <v/>
      </c>
      <c r="GN32" s="118">
        <f t="shared" ref="GN32:GN46" si="257">IF(GL32="",IF(GJ32="","",GJ32+1),GL32+1)</f>
        <v>36</v>
      </c>
      <c r="GO32" s="119">
        <f t="shared" si="114"/>
        <v>2019</v>
      </c>
      <c r="GP32" s="121" t="str">
        <f t="array" ref="GP32">IF(OR(Tableau!GN32="",Tableau!GO32=""),"",IF($AE32=2013,INDEX(Semaines!$M$2:$M$523,MATCH(Tableau!GN32&amp;Tableau!GO32,Semaines!$K$2:$K$523&amp;Semaines!$L$2:$L$523,0)),IF($AE32=2014,INDEX(Semaines!$N$2:$N$523,MATCH(Tableau!GN32&amp;Tableau!GO32,Semaines!$K$2:$K$523&amp;Semaines!$L$2:$L$523,0)),IF($AE32=2015,INDEX(Semaines!$O$2:$O$523,MATCH(Tableau!GN32&amp;Tableau!GO32,Semaines!$K$2:$K$523&amp;Semaines!$L$2:$L$523,0)),IF($AE32=2016,INDEX(Semaines!$P$2:$P$523,MATCH(Tableau!GN32&amp;Tableau!GO32,Semaines!$K$2:$K$523&amp;Semaines!$L$2:$L$523,0)),IF($AE32=2017,INDEX(Semaines!$Q$2:$Q$523,MATCH(Tableau!GN32&amp;Tableau!GO32,Semaines!$K$2:$K$523&amp;Semaines!$L$2:$L$523,0)),IF($AE32=2018,INDEX(Semaines!$R$2:$R$523,MATCH(Tableau!GN32&amp;Tableau!GO32,Semaines!$K$2:$K$523&amp;Semaines!$L$2:$L$523,0)),IF($AE32=2019,INDEX(Semaines!$S$2:$S$523,MATCH(Tableau!GN32&amp;Tableau!GO32,Semaines!$K$2:$K$523&amp;Semaines!$L$2:$L$523,0)),IF($AE32=2020,INDEX(Semaines!$T$2:$T$523,MATCH(Tableau!GN32&amp;Tableau!GO32,Semaines!$K$2:$K$523&amp;Semaines!$L$2:$L$523,0)),IF($AE32=2021,INDEX(Semaines!$U$2:$U$523,MATCH(Tableau!GN32&amp;Tableau!GO32,Semaines!$K$2:$K$523&amp;Semaines!$L$2:$L$523,0)),IF($AE32=2022,INDEX(Semaines!$V$2:$V$523,MATCH(Tableau!GN32&amp;Tableau!GO32,Semaines!$K$2:$K$523&amp;Semaines!$L$2:$L$523,0)))))))))))))</f>
        <v/>
      </c>
      <c r="GQ32" s="120" t="str">
        <f>IF(Tableau!$AE32="","",IF(Tableau!GO32="","",Tableau!$AE32))</f>
        <v/>
      </c>
      <c r="GR32" s="112"/>
      <c r="GS32" s="114"/>
      <c r="GT32" s="114"/>
      <c r="GU32" s="107"/>
      <c r="GV32" s="114"/>
      <c r="GW32" s="107"/>
      <c r="GX32" s="118">
        <f t="shared" ref="GX32:GX46" si="258">IF(GL32="",IF(GJ32="","",GJ32+2),GL32+2)</f>
        <v>37</v>
      </c>
      <c r="GY32" s="119">
        <f t="shared" si="115"/>
        <v>2019</v>
      </c>
      <c r="GZ32" s="121" t="str">
        <f t="array" ref="GZ32">IF(OR(Tableau!GX32="",Tableau!GY32=""),"",IF($AE32=2013,INDEX(Semaines!$M$2:$M$523,MATCH(Tableau!GX32&amp;Tableau!GY32,Semaines!$K$2:$K$523&amp;Semaines!$L$2:$L$523,0)),IF($AE32=2014,INDEX(Semaines!$N$2:$N$523,MATCH(Tableau!GX32&amp;Tableau!GY32,Semaines!$K$2:$K$523&amp;Semaines!$L$2:$L$523,0)),IF($AE32=2015,INDEX(Semaines!$O$2:$O$523,MATCH(Tableau!GX32&amp;Tableau!GY32,Semaines!$K$2:$K$523&amp;Semaines!$L$2:$L$523,0)),IF($AE32=2016,INDEX(Semaines!$P$2:$P$523,MATCH(Tableau!GX32&amp;Tableau!GY32,Semaines!$K$2:$K$523&amp;Semaines!$L$2:$L$523,0)),IF($AE32=2017,INDEX(Semaines!$Q$2:$Q$523,MATCH(Tableau!GX32&amp;Tableau!GY32,Semaines!$K$2:$K$523&amp;Semaines!$L$2:$L$523,0)),IF($AE32=2018,INDEX(Semaines!$R$2:$R$523,MATCH(Tableau!GX32&amp;Tableau!GY32,Semaines!$K$2:$K$523&amp;Semaines!$L$2:$L$523,0)),IF($AE32=2019,INDEX(Semaines!$S$2:$S$523,MATCH(Tableau!GX32&amp;Tableau!GY32,Semaines!$K$2:$K$523&amp;Semaines!$L$2:$L$523,0)),IF($AE32=2020,INDEX(Semaines!$T$2:$T$523,MATCH(Tableau!GX32&amp;Tableau!GY32,Semaines!$K$2:$K$523&amp;Semaines!$L$2:$L$523,0)),IF($AE32=2021,INDEX(Semaines!$U$2:$U$523,MATCH(Tableau!GX32&amp;Tableau!GY32,Semaines!$K$2:$K$523&amp;Semaines!$L$2:$L$523,0)),IF($AE32=2022,INDEX(Semaines!$V$2:$V$523,MATCH(Tableau!GX32&amp;Tableau!GY32,Semaines!$K$2:$K$523&amp;Semaines!$L$2:$L$523,0)))))))))))))</f>
        <v/>
      </c>
      <c r="HA32" s="120" t="str">
        <f>IF(Tableau!$AE32="","",IF(Tableau!GY32="","",Tableau!$AE32))</f>
        <v/>
      </c>
      <c r="HC32" s="100"/>
      <c r="HD32" s="101"/>
      <c r="HE32" s="111"/>
      <c r="HF32" s="107"/>
      <c r="HH32" s="118">
        <f t="shared" ref="HH32:HH46" si="259">IF(GL32="",IF(GJ32="","",GJ32+3),GL32+3)</f>
        <v>38</v>
      </c>
      <c r="HI32" s="119">
        <f t="shared" si="116"/>
        <v>2019</v>
      </c>
      <c r="HJ32" s="121" t="str">
        <f t="array" ref="HJ32">IF(OR(Tableau!HH32="",Tableau!HI32=""),"",IF($AE32=2013,INDEX(Semaines!$M$2:$M$523,MATCH(Tableau!HH32&amp;Tableau!HI32,Semaines!$K$2:$K$523&amp;Semaines!$L$2:$L$523,0)),IF($AE32=2014,INDEX(Semaines!$N$2:$N$523,MATCH(Tableau!HH32&amp;Tableau!HI32,Semaines!$K$2:$K$523&amp;Semaines!$L$2:$L$523,0)),IF($AE32=2015,INDEX(Semaines!$O$2:$O$523,MATCH(Tableau!HH32&amp;Tableau!HI32,Semaines!$K$2:$K$523&amp;Semaines!$L$2:$L$523,0)),IF($AE32=2016,INDEX(Semaines!$P$2:$P$523,MATCH(Tableau!HH32&amp;Tableau!HI32,Semaines!$K$2:$K$523&amp;Semaines!$L$2:$L$523,0)),IF($AE32=2017,INDEX(Semaines!$Q$2:$Q$523,MATCH(Tableau!HH32&amp;Tableau!HI32,Semaines!$K$2:$K$523&amp;Semaines!$L$2:$L$523,0)),IF($AE32=2018,INDEX(Semaines!$R$2:$R$523,MATCH(Tableau!HH32&amp;Tableau!HI32,Semaines!$K$2:$K$523&amp;Semaines!$L$2:$L$523,0)),IF($AE32=2019,INDEX(Semaines!$S$2:$S$523,MATCH(Tableau!HH32&amp;Tableau!HI32,Semaines!$K$2:$K$523&amp;Semaines!$L$2:$L$523,0)),IF($AE32=2020,INDEX(Semaines!$T$2:$T$523,MATCH(Tableau!HH32&amp;Tableau!HI32,Semaines!$K$2:$K$523&amp;Semaines!$L$2:$L$523,0)),IF($AE32=2021,INDEX(Semaines!$U$2:$U$523,MATCH(Tableau!HH32&amp;Tableau!HI32,Semaines!$K$2:$K$523&amp;Semaines!$L$2:$L$523,0)),IF($AE32=2022,INDEX(Semaines!$V$2:$V$523,MATCH(Tableau!HH32&amp;Tableau!HI32,Semaines!$K$2:$K$523&amp;Semaines!$L$2:$L$523,0)))))))))))))</f>
        <v/>
      </c>
      <c r="HK32" s="120" t="str">
        <f>IF(Tableau!$AE32="","",IF(Tableau!HI32="","",Tableau!$AE32))</f>
        <v/>
      </c>
      <c r="HL32" s="121" t="str">
        <f t="array" ref="HL32">IF(OR(Tableau!HJ32="",Tableau!HK32=""),"",IF($AE32=2013,INDEX(Semaines!$M$2:$M$523,MATCH(Tableau!HJ32&amp;Tableau!HK32,Semaines!$K$2:$K$523&amp;Semaines!$L$2:$L$523,0)),IF($AE32=2014,INDEX(Semaines!$N$2:$N$523,MATCH(Tableau!HJ32&amp;Tableau!HK32,Semaines!$K$2:$K$523&amp;Semaines!$L$2:$L$523,0)),IF($AE32=2015,INDEX(Semaines!$O$2:$O$523,MATCH(Tableau!HJ32&amp;Tableau!HK32,Semaines!$K$2:$K$523&amp;Semaines!$L$2:$L$523,0)),IF($AE32=2016,INDEX(Semaines!$P$2:$P$523,MATCH(Tableau!HJ32&amp;Tableau!HK32,Semaines!$K$2:$K$523&amp;Semaines!$L$2:$L$523,0)),IF($AE32=2017,INDEX(Semaines!$Q$2:$Q$523,MATCH(Tableau!HJ32&amp;Tableau!HK32,Semaines!$K$2:$K$523&amp;Semaines!$L$2:$L$523,0)),IF($AE32=2018,INDEX(Semaines!$R$2:$R$523,MATCH(Tableau!HJ32&amp;Tableau!HK32,Semaines!$K$2:$K$523&amp;Semaines!$L$2:$L$523,0)),IF($AE32=2019,INDEX(Semaines!$S$2:$S$523,MATCH(Tableau!HJ32&amp;Tableau!HK32,Semaines!$K$2:$K$523&amp;Semaines!$L$2:$L$523,0)),IF($AE32=2020,INDEX(Semaines!$T$2:$T$523,MATCH(Tableau!HJ32&amp;Tableau!HK32,Semaines!$K$2:$K$523&amp;Semaines!$L$2:$L$523,0)),IF($AE32=2021,INDEX(Semaines!$U$2:$U$523,MATCH(Tableau!HJ32&amp;Tableau!HK32,Semaines!$K$2:$K$523&amp;Semaines!$L$2:$L$523,0)),IF($AE32=2022,INDEX(Semaines!$V$2:$V$523,MATCH(Tableau!HJ32&amp;Tableau!HK32,Semaines!$K$2:$K$523&amp;Semaines!$L$2:$L$523,0)))))))))))))</f>
        <v/>
      </c>
      <c r="HM32" s="120" t="str">
        <f>IF(Tableau!$AE32="","",IF(Tableau!HK32="","",Tableau!$AE32))</f>
        <v/>
      </c>
      <c r="HN32" s="118">
        <f t="shared" ref="HN32:HN46" si="260">IF(HJ32="",IF(HH32="","",HH32+1),HJ32+1)</f>
        <v>39</v>
      </c>
      <c r="HO32" s="119">
        <f t="shared" si="117"/>
        <v>2019</v>
      </c>
      <c r="HP32" s="121" t="str">
        <f t="array" ref="HP32">IF(OR(Tableau!HN32="",Tableau!HO32=""),"",IF($AE32=2013,INDEX(Semaines!$M$2:$M$523,MATCH(Tableau!HN32&amp;Tableau!HO32,Semaines!$K$2:$K$523&amp;Semaines!$L$2:$L$523,0)),IF($AE32=2014,INDEX(Semaines!$N$2:$N$523,MATCH(Tableau!HN32&amp;Tableau!HO32,Semaines!$K$2:$K$523&amp;Semaines!$L$2:$L$523,0)),IF($AE32=2015,INDEX(Semaines!$O$2:$O$523,MATCH(Tableau!HN32&amp;Tableau!HO32,Semaines!$K$2:$K$523&amp;Semaines!$L$2:$L$523,0)),IF($AE32=2016,INDEX(Semaines!$P$2:$P$523,MATCH(Tableau!HN32&amp;Tableau!HO32,Semaines!$K$2:$K$523&amp;Semaines!$L$2:$L$523,0)),IF($AE32=2017,INDEX(Semaines!$Q$2:$Q$523,MATCH(Tableau!HN32&amp;Tableau!HO32,Semaines!$K$2:$K$523&amp;Semaines!$L$2:$L$523,0)),IF($AE32=2018,INDEX(Semaines!$R$2:$R$523,MATCH(Tableau!HN32&amp;Tableau!HO32,Semaines!$K$2:$K$523&amp;Semaines!$L$2:$L$523,0)),IF($AE32=2019,INDEX(Semaines!$S$2:$S$523,MATCH(Tableau!HN32&amp;Tableau!HO32,Semaines!$K$2:$K$523&amp;Semaines!$L$2:$L$523,0)),IF($AE32=2020,INDEX(Semaines!$T$2:$T$523,MATCH(Tableau!HN32&amp;Tableau!HO32,Semaines!$K$2:$K$523&amp;Semaines!$L$2:$L$523,0)),IF($AE32=2021,INDEX(Semaines!$U$2:$U$523,MATCH(Tableau!HN32&amp;Tableau!HO32,Semaines!$K$2:$K$523&amp;Semaines!$L$2:$L$523,0)),IF($AE32=2022,INDEX(Semaines!$V$2:$V$523,MATCH(Tableau!HN32&amp;Tableau!HO32,Semaines!$K$2:$K$523&amp;Semaines!$L$2:$L$523,0)))))))))))))</f>
        <v/>
      </c>
      <c r="HQ32" s="120" t="str">
        <f>IF(Tableau!$AE32="","",IF(Tableau!HO32="","",Tableau!$AE32))</f>
        <v/>
      </c>
      <c r="HR32" s="112"/>
      <c r="HS32" s="114"/>
      <c r="HT32" s="114"/>
      <c r="HU32" s="107"/>
      <c r="HV32" s="115"/>
      <c r="HW32" s="99"/>
      <c r="HX32" s="99"/>
      <c r="HY32" s="99"/>
      <c r="HZ32" s="99"/>
      <c r="IA32" s="118">
        <f t="shared" ref="IA32:IA46" si="261">IF(HP32="",IF(HN32="","",HN32+1),HP32+1)</f>
        <v>40</v>
      </c>
      <c r="IB32" s="119">
        <f t="shared" si="118"/>
        <v>2019</v>
      </c>
      <c r="IC32" s="121" t="str">
        <f t="array" ref="IC32">IF(OR(Tableau!IA32="",Tableau!IB32=""),"",IF($AE32=2013,INDEX(Semaines!$M$2:$M$523,MATCH(Tableau!IA32&amp;Tableau!IB32,Semaines!$K$2:$K$523&amp;Semaines!$L$2:$L$523,0)),IF($AE32=2014,INDEX(Semaines!$N$2:$N$523,MATCH(Tableau!IA32&amp;Tableau!IB32,Semaines!$K$2:$K$523&amp;Semaines!$L$2:$L$523,0)),IF($AE32=2015,INDEX(Semaines!$O$2:$O$523,MATCH(Tableau!IA32&amp;Tableau!IB32,Semaines!$K$2:$K$523&amp;Semaines!$L$2:$L$523,0)),IF($AE32=2016,INDEX(Semaines!$P$2:$P$523,MATCH(Tableau!IA32&amp;Tableau!IB32,Semaines!$K$2:$K$523&amp;Semaines!$L$2:$L$523,0)),IF($AE32=2017,INDEX(Semaines!$Q$2:$Q$523,MATCH(Tableau!IA32&amp;Tableau!IB32,Semaines!$K$2:$K$523&amp;Semaines!$L$2:$L$523,0)),IF($AE32=2018,INDEX(Semaines!$R$2:$R$523,MATCH(Tableau!IA32&amp;Tableau!IB32,Semaines!$K$2:$K$523&amp;Semaines!$L$2:$L$523,0)),IF($AE32=2019,INDEX(Semaines!$S$2:$S$523,MATCH(Tableau!IA32&amp;Tableau!IB32,Semaines!$K$2:$K$523&amp;Semaines!$L$2:$L$523,0)),IF($AE32=2020,INDEX(Semaines!$T$2:$T$523,MATCH(Tableau!IA32&amp;Tableau!IB32,Semaines!$K$2:$K$523&amp;Semaines!$L$2:$L$523,0)),IF($AE32=2021,INDEX(Semaines!$U$2:$U$523,MATCH(Tableau!IA32&amp;Tableau!IB32,Semaines!$K$2:$K$523&amp;Semaines!$L$2:$L$523,0)),IF($AE32=2022,INDEX(Semaines!$V$2:$V$523,MATCH(Tableau!IA32&amp;Tableau!IB32,Semaines!$K$2:$K$523&amp;Semaines!$L$2:$L$523,0)))))))))))))</f>
        <v/>
      </c>
      <c r="ID32" s="120" t="str">
        <f>IF(Tableau!$AE32="","",IF(Tableau!IB32="","",Tableau!$AE32))</f>
        <v/>
      </c>
      <c r="IE32" s="118">
        <f t="shared" ref="IE32:IE46" si="262">IF(HP32="",IF(HN32="","",HN32+1),HP32+1)</f>
        <v>40</v>
      </c>
      <c r="IF32" s="119">
        <f t="shared" si="119"/>
        <v>2019</v>
      </c>
      <c r="IG32" s="121" t="str">
        <f t="array" ref="IG32">IF(OR(Tableau!IE32="",Tableau!IF32=""),"",IF($AE32=2013,INDEX(Semaines!$M$2:$M$523,MATCH(Tableau!IE32&amp;Tableau!IF32,Semaines!$K$2:$K$523&amp;Semaines!$L$2:$L$523,0)),IF($AE32=2014,INDEX(Semaines!$N$2:$N$523,MATCH(Tableau!IE32&amp;Tableau!IF32,Semaines!$K$2:$K$523&amp;Semaines!$L$2:$L$523,0)),IF($AE32=2015,INDEX(Semaines!$O$2:$O$523,MATCH(Tableau!IE32&amp;Tableau!IF32,Semaines!$K$2:$K$523&amp;Semaines!$L$2:$L$523,0)),IF($AE32=2016,INDEX(Semaines!$P$2:$P$523,MATCH(Tableau!IE32&amp;Tableau!IF32,Semaines!$K$2:$K$523&amp;Semaines!$L$2:$L$523,0)),IF($AE32=2017,INDEX(Semaines!$Q$2:$Q$523,MATCH(Tableau!IE32&amp;Tableau!IF32,Semaines!$K$2:$K$523&amp;Semaines!$L$2:$L$523,0)),IF($AE32=2018,INDEX(Semaines!$R$2:$R$523,MATCH(Tableau!IE32&amp;Tableau!IF32,Semaines!$K$2:$K$523&amp;Semaines!$L$2:$L$523,0)),IF($AE32=2019,INDEX(Semaines!$S$2:$S$523,MATCH(Tableau!IE32&amp;Tableau!IF32,Semaines!$K$2:$K$523&amp;Semaines!$L$2:$L$523,0)),IF($AE32=2020,INDEX(Semaines!$T$2:$T$523,MATCH(Tableau!IE32&amp;Tableau!IF32,Semaines!$K$2:$K$523&amp;Semaines!$L$2:$L$523,0)),IF($AE32=2021,INDEX(Semaines!$U$2:$U$523,MATCH(Tableau!IE32&amp;Tableau!IF32,Semaines!$K$2:$K$523&amp;Semaines!$L$2:$L$523,0)),IF($AE32=2022,INDEX(Semaines!$V$2:$V$523,MATCH(Tableau!IE32&amp;Tableau!IF32,Semaines!$K$2:$K$523&amp;Semaines!$L$2:$L$523,0)))))))))))))</f>
        <v/>
      </c>
      <c r="IH32" s="120" t="str">
        <f>IF(Tableau!$AE32="","",IF(Tableau!IF32="","",Tableau!$AE32))</f>
        <v/>
      </c>
      <c r="II32" s="130" t="str">
        <f>IF(Import!AY22=0,"",Import!AY22)</f>
        <v/>
      </c>
      <c r="IJ32" s="118">
        <f t="shared" si="225"/>
        <v>41</v>
      </c>
      <c r="IK32" s="119">
        <f t="shared" si="226"/>
        <v>2019</v>
      </c>
      <c r="IL32" s="121" t="str">
        <f>IF(Tableau!IJ32="","",Tableau!IJ32)</f>
        <v/>
      </c>
      <c r="IM32" s="120" t="str">
        <f>IF(Tableau!IK32="","",Tableau!IK32)</f>
        <v/>
      </c>
      <c r="IO32" s="118">
        <f t="shared" si="227"/>
        <v>41</v>
      </c>
      <c r="IP32" s="119">
        <f t="shared" si="78"/>
        <v>2019</v>
      </c>
      <c r="IQ32" s="121" t="str">
        <f t="array" ref="IQ32">IF(OR(Tableau!IO32="",Tableau!IP32=""),"",IF($AE32=2013,INDEX(Semaines!$M$2:$M$523,MATCH(Tableau!IO32&amp;Tableau!IP32,Semaines!$K$2:$K$523&amp;Semaines!$L$2:$L$523,0)),IF($AE32=2014,INDEX(Semaines!$N$2:$N$523,MATCH(Tableau!IO32&amp;Tableau!IP32,Semaines!$K$2:$K$523&amp;Semaines!$L$2:$L$523,0)),IF($AE32=2015,INDEX(Semaines!$O$2:$O$523,MATCH(Tableau!IO32&amp;Tableau!IP32,Semaines!$K$2:$K$523&amp;Semaines!$L$2:$L$523,0)),IF($AE32=2016,INDEX(Semaines!$P$2:$P$523,MATCH(Tableau!IO32&amp;Tableau!IP32,Semaines!$K$2:$K$523&amp;Semaines!$L$2:$L$523,0)),IF($AE32=2017,INDEX(Semaines!$Q$2:$Q$523,MATCH(Tableau!IO32&amp;Tableau!IP32,Semaines!$K$2:$K$523&amp;Semaines!$L$2:$L$523,0)),IF($AE32=2018,INDEX(Semaines!$R$2:$R$523,MATCH(Tableau!IO32&amp;Tableau!IP32,Semaines!$K$2:$K$523&amp;Semaines!$L$2:$L$523,0)),IF($AE32=2019,INDEX(Semaines!$S$2:$S$523,MATCH(Tableau!IO32&amp;Tableau!IP32,Semaines!$K$2:$K$523&amp;Semaines!$L$2:$L$523,0)),IF($AE32=2020,INDEX(Semaines!$T$2:$T$523,MATCH(Tableau!IO32&amp;Tableau!IP32,Semaines!$K$2:$K$523&amp;Semaines!$L$2:$L$523,0)),IF($AE32=2021,INDEX(Semaines!$U$2:$U$523,MATCH(Tableau!IO32&amp;Tableau!IP32,Semaines!$K$2:$K$523&amp;Semaines!$L$2:$L$523,0)),IF($AE32=2022,INDEX(Semaines!$V$2:$V$523,MATCH(Tableau!IO32&amp;Tableau!IP32,Semaines!$K$2:$K$523&amp;Semaines!$L$2:$L$523,0)))))))))))))</f>
        <v/>
      </c>
      <c r="IR32" s="120" t="str">
        <f>IF(Tableau!$AE32="","",IF(Tableau!IP32="","",Tableau!$AE32))</f>
        <v/>
      </c>
      <c r="IS32" s="118">
        <f t="shared" si="228"/>
        <v>42</v>
      </c>
      <c r="IT32" s="119">
        <f t="shared" si="80"/>
        <v>2019</v>
      </c>
      <c r="IU32" s="121" t="str">
        <f t="array" ref="IU32">IF(OR(Tableau!IS32="",Tableau!IT32=""),"",IF($AE32=2013,INDEX(Semaines!$M$2:$M$523,MATCH(Tableau!IS32&amp;Tableau!IT32,Semaines!$K$2:$K$523&amp;Semaines!$L$2:$L$523,0)),IF($AE32=2014,INDEX(Semaines!$N$2:$N$523,MATCH(Tableau!IS32&amp;Tableau!IT32,Semaines!$K$2:$K$523&amp;Semaines!$L$2:$L$523,0)),IF($AE32=2015,INDEX(Semaines!$O$2:$O$523,MATCH(Tableau!IS32&amp;Tableau!IT32,Semaines!$K$2:$K$523&amp;Semaines!$L$2:$L$523,0)),IF($AE32=2016,INDEX(Semaines!$P$2:$P$523,MATCH(Tableau!IS32&amp;Tableau!IT32,Semaines!$K$2:$K$523&amp;Semaines!$L$2:$L$523,0)),IF($AE32=2017,INDEX(Semaines!$Q$2:$Q$523,MATCH(Tableau!IS32&amp;Tableau!IT32,Semaines!$K$2:$K$523&amp;Semaines!$L$2:$L$523,0)),IF($AE32=2018,INDEX(Semaines!$R$2:$R$523,MATCH(Tableau!IS32&amp;Tableau!IT32,Semaines!$K$2:$K$523&amp;Semaines!$L$2:$L$523,0)),IF($AE32=2019,INDEX(Semaines!$S$2:$S$523,MATCH(Tableau!IS32&amp;Tableau!IT32,Semaines!$K$2:$K$523&amp;Semaines!$L$2:$L$523,0)),IF($AE32=2020,INDEX(Semaines!$T$2:$T$523,MATCH(Tableau!IS32&amp;Tableau!IT32,Semaines!$K$2:$K$523&amp;Semaines!$L$2:$L$523,0)),IF($AE32=2021,INDEX(Semaines!$U$2:$U$523,MATCH(Tableau!IS32&amp;Tableau!IT32,Semaines!$K$2:$K$523&amp;Semaines!$L$2:$L$523,0)),IF($AE32=2022,INDEX(Semaines!$V$2:$V$523,MATCH(Tableau!IS32&amp;Tableau!IT32,Semaines!$K$2:$K$523&amp;Semaines!$L$2:$L$523,0)))))))))))))</f>
        <v/>
      </c>
      <c r="IV32" s="120" t="str">
        <f>IF(Tableau!$AE32="","",IF(Tableau!IT32="","",Tableau!$AE32))</f>
        <v/>
      </c>
      <c r="IW32" s="99"/>
      <c r="IX32" s="99"/>
      <c r="IY32" s="99"/>
      <c r="IZ32" s="99"/>
      <c r="JA32" s="118">
        <f t="shared" si="229"/>
        <v>42</v>
      </c>
      <c r="JB32" s="119">
        <f t="shared" si="82"/>
        <v>2019</v>
      </c>
      <c r="JC32" s="121" t="str">
        <f t="array" ref="JC32">IF(OR(Tableau!JA32="",Tableau!JB32=""),"",IF($AE32=2013,INDEX(Semaines!$M$2:$M$523,MATCH(Tableau!JA32&amp;Tableau!JB32,Semaines!$K$2:$K$523&amp;Semaines!$L$2:$L$523,0)),IF($AE32=2014,INDEX(Semaines!$N$2:$N$523,MATCH(Tableau!JA32&amp;Tableau!JB32,Semaines!$K$2:$K$523&amp;Semaines!$L$2:$L$523,0)),IF($AE32=2015,INDEX(Semaines!$O$2:$O$523,MATCH(Tableau!JA32&amp;Tableau!JB32,Semaines!$K$2:$K$523&amp;Semaines!$L$2:$L$523,0)),IF($AE32=2016,INDEX(Semaines!$P$2:$P$523,MATCH(Tableau!JA32&amp;Tableau!JB32,Semaines!$K$2:$K$523&amp;Semaines!$L$2:$L$523,0)),IF($AE32=2017,INDEX(Semaines!$Q$2:$Q$523,MATCH(Tableau!JA32&amp;Tableau!JB32,Semaines!$K$2:$K$523&amp;Semaines!$L$2:$L$523,0)),IF($AE32=2018,INDEX(Semaines!$R$2:$R$523,MATCH(Tableau!JA32&amp;Tableau!JB32,Semaines!$K$2:$K$523&amp;Semaines!$L$2:$L$523,0)),IF($AE32=2019,INDEX(Semaines!$S$2:$S$523,MATCH(Tableau!JA32&amp;Tableau!JB32,Semaines!$K$2:$K$523&amp;Semaines!$L$2:$L$523,0)),IF($AE32=2020,INDEX(Semaines!$T$2:$T$523,MATCH(Tableau!JA32&amp;Tableau!JB32,Semaines!$K$2:$K$523&amp;Semaines!$L$2:$L$523,0)),IF($AE32=2021,INDEX(Semaines!$U$2:$U$523,MATCH(Tableau!JA32&amp;Tableau!JB32,Semaines!$K$2:$K$523&amp;Semaines!$L$2:$L$523,0)),IF($AE32=2022,INDEX(Semaines!$V$2:$V$523,MATCH(Tableau!JA32&amp;Tableau!JB32,Semaines!$K$2:$K$523&amp;Semaines!$L$2:$L$523,0)))))))))))))</f>
        <v/>
      </c>
      <c r="JD32" s="120" t="str">
        <f>IF(Tableau!$AE32="","",IF(Tableau!JB32="","",Tableau!$AE32))</f>
        <v/>
      </c>
      <c r="JE32" s="112"/>
      <c r="JF32" s="114"/>
      <c r="JG32" s="114"/>
      <c r="JH32" s="107"/>
      <c r="JJ32" s="118">
        <f t="shared" si="230"/>
        <v>43</v>
      </c>
      <c r="JK32" s="119">
        <f t="shared" si="84"/>
        <v>2019</v>
      </c>
      <c r="JL32" s="121" t="str">
        <f t="array" ref="JL32">IF(OR(Tableau!JJ32="",Tableau!JK32=""),"",IF($AE32=2013,INDEX(Semaines!$M$2:$M$523,MATCH(Tableau!JJ32&amp;Tableau!JK32,Semaines!$K$2:$K$523&amp;Semaines!$L$2:$L$523,0)),IF($AE32=2014,INDEX(Semaines!$N$2:$N$523,MATCH(Tableau!JJ32&amp;Tableau!JK32,Semaines!$K$2:$K$523&amp;Semaines!$L$2:$L$523,0)),IF($AE32=2015,INDEX(Semaines!$O$2:$O$523,MATCH(Tableau!JJ32&amp;Tableau!JK32,Semaines!$K$2:$K$523&amp;Semaines!$L$2:$L$523,0)),IF($AE32=2016,INDEX(Semaines!$P$2:$P$523,MATCH(Tableau!JJ32&amp;Tableau!JK32,Semaines!$K$2:$K$523&amp;Semaines!$L$2:$L$523,0)),IF($AE32=2017,INDEX(Semaines!$Q$2:$Q$523,MATCH(Tableau!JJ32&amp;Tableau!JK32,Semaines!$K$2:$K$523&amp;Semaines!$L$2:$L$523,0)),IF($AE32=2018,INDEX(Semaines!$R$2:$R$523,MATCH(Tableau!JJ32&amp;Tableau!JK32,Semaines!$K$2:$K$523&amp;Semaines!$L$2:$L$523,0)),IF($AE32=2019,INDEX(Semaines!$S$2:$S$523,MATCH(Tableau!JJ32&amp;Tableau!JK32,Semaines!$K$2:$K$523&amp;Semaines!$L$2:$L$523,0)),IF($AE32=2020,INDEX(Semaines!$T$2:$T$523,MATCH(Tableau!JJ32&amp;Tableau!JK32,Semaines!$K$2:$K$523&amp;Semaines!$L$2:$L$523,0)),IF($AE32=2021,INDEX(Semaines!$U$2:$U$523,MATCH(Tableau!JJ32&amp;Tableau!JK32,Semaines!$K$2:$K$523&amp;Semaines!$L$2:$L$523,0)),IF($AE32=2022,INDEX(Semaines!$V$2:$V$523,MATCH(Tableau!JJ32&amp;Tableau!JK32,Semaines!$K$2:$K$523&amp;Semaines!$L$2:$L$523,0)))))))))))))</f>
        <v/>
      </c>
      <c r="JM32" s="120" t="str">
        <f>IF(Tableau!$AE32="","",IF(Tableau!JK32="","",Tableau!$AE32))</f>
        <v/>
      </c>
      <c r="JN32" s="118">
        <f t="shared" si="231"/>
        <v>44</v>
      </c>
      <c r="JO32" s="119">
        <f t="shared" si="86"/>
        <v>2019</v>
      </c>
      <c r="JP32" s="121" t="str">
        <f t="array" ref="JP32">IF(OR(Tableau!JN32="",Tableau!JO32=""),"",IF($AE32=2013,INDEX(Semaines!$M$2:$M$523,MATCH(Tableau!JN32&amp;Tableau!JO32,Semaines!$K$2:$K$523&amp;Semaines!$L$2:$L$523,0)),IF($AE32=2014,INDEX(Semaines!$N$2:$N$523,MATCH(Tableau!JN32&amp;Tableau!JO32,Semaines!$K$2:$K$523&amp;Semaines!$L$2:$L$523,0)),IF($AE32=2015,INDEX(Semaines!$O$2:$O$523,MATCH(Tableau!JN32&amp;Tableau!JO32,Semaines!$K$2:$K$523&amp;Semaines!$L$2:$L$523,0)),IF($AE32=2016,INDEX(Semaines!$P$2:$P$523,MATCH(Tableau!JN32&amp;Tableau!JO32,Semaines!$K$2:$K$523&amp;Semaines!$L$2:$L$523,0)),IF($AE32=2017,INDEX(Semaines!$Q$2:$Q$523,MATCH(Tableau!JN32&amp;Tableau!JO32,Semaines!$K$2:$K$523&amp;Semaines!$L$2:$L$523,0)),IF($AE32=2018,INDEX(Semaines!$R$2:$R$523,MATCH(Tableau!JN32&amp;Tableau!JO32,Semaines!$K$2:$K$523&amp;Semaines!$L$2:$L$523,0)),IF($AE32=2019,INDEX(Semaines!$S$2:$S$523,MATCH(Tableau!JN32&amp;Tableau!JO32,Semaines!$K$2:$K$523&amp;Semaines!$L$2:$L$523,0)),IF($AE32=2020,INDEX(Semaines!$T$2:$T$523,MATCH(Tableau!JN32&amp;Tableau!JO32,Semaines!$K$2:$K$523&amp;Semaines!$L$2:$L$523,0)),IF($AE32=2021,INDEX(Semaines!$U$2:$U$523,MATCH(Tableau!JN32&amp;Tableau!JO32,Semaines!$K$2:$K$523&amp;Semaines!$L$2:$L$523,0)),IF($AE32=2022,INDEX(Semaines!$V$2:$V$523,MATCH(Tableau!JN32&amp;Tableau!JO32,Semaines!$K$2:$K$523&amp;Semaines!$L$2:$L$523,0)))))))))))))</f>
        <v/>
      </c>
      <c r="JQ32" s="120" t="str">
        <f>IF(Tableau!$AE32="","",IF(Tableau!JO32="","",Tableau!$AE32))</f>
        <v/>
      </c>
      <c r="JR32" s="128" t="str">
        <f>IF(Import!BC22=0,"",Import!BC22)</f>
        <v/>
      </c>
      <c r="JS32" s="118">
        <f t="shared" si="232"/>
        <v>45</v>
      </c>
      <c r="JT32" s="119">
        <f t="shared" si="233"/>
        <v>2019</v>
      </c>
      <c r="JU32" s="121">
        <f t="array" ref="JU32">IF(JR32="",JS32,IF($AE32="","",IF($AE32=2013,INDEX(Semaines!$M$2:$M$523,MATCH(JS32&amp;JT32,Semaines!$K$2:$K$523&amp;Semaines!$L$2:$L$523,0)),IF($AE32=2014,INDEX(Semaines!$N$2:$N$523,MATCH(JS32&amp;JT32,Semaines!$K$2:$K$523&amp;Semaines!$L$2:$L$523,0)),IF($AE32=2015,INDEX(Semaines!$O$2:$O$523,MATCH(JS32&amp;JT32,Semaines!$K$2:$K$523&amp;Semaines!$L$2:$L$523,0)),IF($AE32=2016,INDEX(Semaines!$P$2:$P$523,MATCH(JS32&amp;JT32,Semaines!$K$2:$K$523&amp;Semaines!$L$2:$L$523,0)),IF($AE32=2017,INDEX(Semaines!$Q$2:$Q$523,MATCH(JS32&amp;JT32,Semaines!$K$2:$K$523&amp;Semaines!$L$2:$L$523,0)),IF($AE32=2018,INDEX(Semaines!$R$2:$R$523,MATCH(JS32&amp;JT32,Semaines!$K$2:$K$523&amp;Semaines!$L$2:$L$523,0)),IF($AE32=2019,INDEX(Semaines!$S$2:$S$523,MATCH(JS32&amp;JT32,Semaines!$K$2:$K$523&amp;Semaines!$L$2:$L$523,0)),IF($AE32=2020,INDEX(Semaines!$T$2:$T$523,MATCH(JS32&amp;JT32,Semaines!$K$2:$K$523&amp;Semaines!$L$2:$L$523,0)),IF($AE32=2021,INDEX(Semaines!$U$2:$U$523,MATCH(JS32&amp;JT32,Semaines!$K$2:$K$523&amp;Semaines!$L$2:$L$523,0)),IF($AE32=2022,INDEX(Semaines!$V$2:$V$523,MATCH(JS32&amp;JT32,Semaines!$K$2:$K$523&amp;Semaines!$L$2:$L$523,0))))))))))))))</f>
        <v>45</v>
      </c>
      <c r="JV32" s="119">
        <f t="shared" si="132"/>
        <v>2019</v>
      </c>
    </row>
    <row r="33" spans="1:282" x14ac:dyDescent="0.3">
      <c r="A33" s="61" t="str">
        <f>IF(Import!A23=0,"",Import!A23)</f>
        <v>22</v>
      </c>
      <c r="B33" s="38" t="str">
        <f>IF(Import!D23=0,"",Import!D23)</f>
        <v>22</v>
      </c>
      <c r="C33" s="38" t="str">
        <f>IF(Import!E23=0,"",Import!E23)</f>
        <v/>
      </c>
      <c r="D33" s="44" t="str">
        <f t="shared" si="0"/>
        <v/>
      </c>
      <c r="E33" s="38" t="str">
        <f>IF(Import!I23=0,"",Import!I23)</f>
        <v/>
      </c>
      <c r="F33" s="38" t="str">
        <f>IF(Import!J23="","",Import!J23)</f>
        <v/>
      </c>
      <c r="G33" s="38" t="str">
        <f>IF(Import!K23="","",Import!K23)</f>
        <v/>
      </c>
      <c r="H33" s="45" t="str">
        <f>IF(Import!L23=0,"",Import!L23)</f>
        <v>17</v>
      </c>
      <c r="I33" s="38" t="str">
        <f>IF(Import!N23=0,"",Import!N23)</f>
        <v/>
      </c>
      <c r="J33" s="37"/>
      <c r="K33" s="46">
        <f>IF(Import!O23=0,"",Import!O23)</f>
        <v>43738</v>
      </c>
      <c r="L33" s="46" t="str">
        <f>IF(Import!P23=0,"",Import!P23)</f>
        <v/>
      </c>
      <c r="M33" s="60" t="str">
        <f>IF(L33&lt;&gt;"","Annulé",IF(Import!R23=0,"",Import!R23))</f>
        <v/>
      </c>
      <c r="N33" s="60">
        <f>IF(L33&lt;&gt;"","Annulé",IF(Import!S23=0,"",Import!S23))</f>
        <v>100000</v>
      </c>
      <c r="O33" s="60" t="str">
        <f>IF(N33="Annulé","Annulé",IF(Import!T23=0,"",Import!T23))</f>
        <v/>
      </c>
      <c r="P33" s="46">
        <f>IF(Import!U23=0,IF($L33&lt;&gt;"","Annulé",IF($K33="","","En attente")),Import!U23)</f>
        <v>43761</v>
      </c>
      <c r="Q33" s="46">
        <f>IF(Import!V23=0,IF($L33&lt;&gt;"","Annulé",IF($K33="","","En attente")),Import!V23)</f>
        <v>43804</v>
      </c>
      <c r="R33" s="46" t="str">
        <f>IF(Import!W23=0,IF($L33&lt;&gt;"","Annulé",IF($K33="","","En attente")),Import!W23)</f>
        <v>En attente</v>
      </c>
      <c r="S33" s="46" t="str">
        <f>IF(Import!X23=0,IF($L33&lt;&gt;"","Annulé",IF($K33="","","En attente")),Import!X23)</f>
        <v>En attente</v>
      </c>
      <c r="T33" s="46" t="str">
        <f>IF(Import!Y23=0,IF($L33&lt;&gt;"","Annulé",IF($K33="","","En attente")),Import!Y23)</f>
        <v>En attente</v>
      </c>
      <c r="U33" s="46" t="str">
        <f>IF(Import!Z23=0,IF($L33&lt;&gt;"","Annulé",IF($K33="","","En attente")),Import!Z23)</f>
        <v>En attente</v>
      </c>
      <c r="V33" s="130" t="str">
        <f>IF(Tableau!V33="","",Tableau!V33)</f>
        <v/>
      </c>
      <c r="W33" s="46" t="str">
        <f>IF($L33&lt;&gt;"","Annulé",IF(Import!AA23=0,IF(K33="","","Pas ouvert"),Import!AA23))</f>
        <v>Pas ouvert</v>
      </c>
      <c r="X33" s="46" t="str">
        <f>IF($L33&lt;&gt;"","Annulé",IF(Import!AB23=0,IF($W33&lt;&gt;"",IF(W33="Pas ouvert","Pas ouvert","En cours"),""),Import!AB23))</f>
        <v>Pas ouvert</v>
      </c>
      <c r="Y33" s="60">
        <f>IF($L33&lt;&gt;"","Annulé",IF(Import!AC23=0,"",Import!AC23))</f>
        <v>80620</v>
      </c>
      <c r="Z33" s="60">
        <f>IF($L33&lt;&gt;"","Annulé",IF(Import!AD23=0,"",Import!AD23))</f>
        <v>23560.880000000001</v>
      </c>
      <c r="AA33" s="65" t="str">
        <f t="shared" si="243"/>
        <v>Stock</v>
      </c>
      <c r="AB33" s="129" t="str">
        <f>Tableau!AB33</f>
        <v/>
      </c>
      <c r="AC33" s="62"/>
      <c r="AD33" s="86" t="str">
        <f t="shared" si="121"/>
        <v/>
      </c>
      <c r="AE33" s="85" t="str">
        <f t="shared" si="122"/>
        <v/>
      </c>
      <c r="AF33" s="116" t="str">
        <f>IF(Import!AE23=0,"",Import!AE23)</f>
        <v/>
      </c>
      <c r="AG33" s="114"/>
      <c r="AH33" s="107"/>
      <c r="AJ33" s="118" t="str">
        <f t="shared" si="239"/>
        <v/>
      </c>
      <c r="AK33" s="119" t="str">
        <f t="shared" si="240"/>
        <v/>
      </c>
      <c r="AL33" s="121" t="str">
        <f>IF(OR(Tableau!AL33="",Tableau!AM33=""),"",IF($AE33=2013,INDEX(Semaines!$M$2:$M$523,MATCH(Tableau!AL33&amp;Tableau!AM33,Semaines!$K$2:$K$523&amp;Semaines!$L$2:$L$523,0)),IF($AE33=2014,INDEX(Semaines!$N$2:$N$523,MATCH(Tableau!AL33&amp;Tableau!AM33,Semaines!$K$2:$K$523&amp;Semaines!$L$2:$L$523,0)),IF($AE33=2015,INDEX(Semaines!$O$2:$O$523,MATCH(Tableau!AL33&amp;Tableau!AM33,Semaines!$K$2:$K$523&amp;Semaines!$L$2:$L$523,0)),IF($AE33=2016,INDEX(Semaines!$P$2:$P$523,MATCH(Tableau!AL33&amp;Tableau!AM33,Semaines!$K$2:$K$523&amp;Semaines!$L$2:$L$523,0)),IF($AE33=2017,INDEX(Semaines!$Q$2:$Q$523,MATCH(Tableau!AL33&amp;Tableau!AM33,Semaines!$K$2:$K$523&amp;Semaines!$L$2:$L$523,0)),IF($AE33=2018,INDEX(Semaines!$R$2:$R$523,MATCH(Tableau!AL33&amp;Tableau!AM33,Semaines!$K$2:$K$523&amp;Semaines!$L$2:$L$523,0)),IF($AE33=2019,INDEX(Semaines!$S$2:$S$523,MATCH(Tableau!AL33&amp;Tableau!AM33,Semaines!$K$2:$K$523&amp;Semaines!$L$2:$L$523,0)),IF($AE33=2020,INDEX(Semaines!$T$2:$T$523,MATCH(Tableau!AL33&amp;Tableau!AM33,Semaines!$K$2:$K$523&amp;Semaines!$L$2:$L$523,0)),IF($AE33=2021,INDEX(Semaines!$U$2:$U$523,MATCH(Tableau!AL33&amp;Tableau!AM33,Semaines!$K$2:$K$523&amp;Semaines!$L$2:$L$523,0)),IF($AE33=2022,INDEX(Semaines!$V$2:$V$523,MATCH(Tableau!AL33&amp;Tableau!AM33,Semaines!$K$2:$K$523&amp;Semaines!$L$2:$L$523,0)))))))))))))</f>
        <v/>
      </c>
      <c r="AM33" s="120" t="str">
        <f>IF(Tableau!$AE33="","",IF(Tableau!AM33="","",Tableau!$AE33))</f>
        <v/>
      </c>
      <c r="AN33" s="128" t="str">
        <f>IF(Import!AI23=0,"",Import!AI23)</f>
        <v/>
      </c>
      <c r="AO33" s="118" t="str">
        <f t="shared" si="241"/>
        <v/>
      </c>
      <c r="AP33" s="119" t="str">
        <f t="shared" si="242"/>
        <v/>
      </c>
      <c r="AQ33" s="121" t="str">
        <f>IF(Tableau!AQ33="","",Tableau!AQ33)</f>
        <v/>
      </c>
      <c r="AR33" s="120" t="str">
        <f>IF(Tableau!AR33="","",Tableau!AR33)</f>
        <v/>
      </c>
      <c r="AS33" s="112"/>
      <c r="AT33" s="107"/>
      <c r="AU33" s="99"/>
      <c r="AV33" s="99"/>
      <c r="AW33" s="118" t="str">
        <f t="shared" si="189"/>
        <v/>
      </c>
      <c r="AX33" s="119" t="str">
        <f t="shared" si="123"/>
        <v/>
      </c>
      <c r="AY33" s="121" t="str">
        <f t="array" ref="AY33">IF(OR(Tableau!AY33="",Tableau!AZ33=""),"",IF($AE33=2013,INDEX(Semaines!$M$2:$M$523,MATCH(Tableau!AY33&amp;Tableau!AZ33,Semaines!$K$2:$K$523&amp;Semaines!$L$2:$L$523,0)),IF($AE33=2014,INDEX(Semaines!$N$2:$N$523,MATCH(Tableau!AY33&amp;Tableau!AZ33,Semaines!$K$2:$K$523&amp;Semaines!$L$2:$L$523,0)),IF($AE33=2015,INDEX(Semaines!$O$2:$O$523,MATCH(Tableau!AY33&amp;Tableau!AZ33,Semaines!$K$2:$K$523&amp;Semaines!$L$2:$L$523,0)),IF($AE33=2016,INDEX(Semaines!$P$2:$P$523,MATCH(Tableau!AY33&amp;Tableau!AZ33,Semaines!$K$2:$K$523&amp;Semaines!$L$2:$L$523,0)),IF($AE33=2017,INDEX(Semaines!$Q$2:$Q$523,MATCH(Tableau!AY33&amp;Tableau!AZ33,Semaines!$K$2:$K$523&amp;Semaines!$L$2:$L$523,0)),IF($AE33=2018,INDEX(Semaines!$R$2:$R$523,MATCH(Tableau!AY33&amp;Tableau!AZ33,Semaines!$K$2:$K$523&amp;Semaines!$L$2:$L$523,0)),IF($AE33=2019,INDEX(Semaines!$S$2:$S$523,MATCH(Tableau!AY33&amp;Tableau!AZ33,Semaines!$K$2:$K$523&amp;Semaines!$L$2:$L$523,0)),IF($AE33=2020,INDEX(Semaines!$T$2:$T$523,MATCH(Tableau!AY33&amp;Tableau!AZ33,Semaines!$K$2:$K$523&amp;Semaines!$L$2:$L$523,0)),IF($AE33=2021,INDEX(Semaines!$U$2:$U$523,MATCH(Tableau!AY33&amp;Tableau!AZ33,Semaines!$K$2:$K$523&amp;Semaines!$L$2:$L$523,0)),IF($AE33=2022,INDEX(Semaines!$V$2:$V$523,MATCH(Tableau!AY33&amp;Tableau!AZ33,Semaines!$K$2:$K$523&amp;Semaines!$L$2:$L$523,0)))))))))))))</f>
        <v/>
      </c>
      <c r="AZ33" s="120" t="str">
        <f>IF(Tableau!$AE33="","",IF(Tableau!AZ33="","",Tableau!$AE33))</f>
        <v/>
      </c>
      <c r="BA33" s="118" t="str">
        <f t="shared" si="234"/>
        <v/>
      </c>
      <c r="BB33" s="119" t="str">
        <f t="shared" si="125"/>
        <v/>
      </c>
      <c r="BC33" s="121" t="str">
        <f t="array" ref="BC33">IF(OR(Tableau!BC33="",Tableau!BD33=""),"",IF($AE33=2013,INDEX(Semaines!$M$2:$M$523,MATCH(Tableau!BC33&amp;Tableau!BD33,Semaines!$K$2:$K$523&amp;Semaines!$L$2:$L$523,0)),IF($AE33=2014,INDEX(Semaines!$N$2:$N$523,MATCH(Tableau!BC33&amp;Tableau!BD33,Semaines!$K$2:$K$523&amp;Semaines!$L$2:$L$523,0)),IF($AE33=2015,INDEX(Semaines!$O$2:$O$523,MATCH(Tableau!BC33&amp;Tableau!BD33,Semaines!$K$2:$K$523&amp;Semaines!$L$2:$L$523,0)),IF($AE33=2016,INDEX(Semaines!$P$2:$P$523,MATCH(Tableau!BC33&amp;Tableau!BD33,Semaines!$K$2:$K$523&amp;Semaines!$L$2:$L$523,0)),IF($AE33=2017,INDEX(Semaines!$Q$2:$Q$523,MATCH(Tableau!BC33&amp;Tableau!BD33,Semaines!$K$2:$K$523&amp;Semaines!$L$2:$L$523,0)),IF($AE33=2018,INDEX(Semaines!$R$2:$R$523,MATCH(Tableau!BC33&amp;Tableau!BD33,Semaines!$K$2:$K$523&amp;Semaines!$L$2:$L$523,0)),IF($AE33=2019,INDEX(Semaines!$S$2:$S$523,MATCH(Tableau!BC33&amp;Tableau!BD33,Semaines!$K$2:$K$523&amp;Semaines!$L$2:$L$523,0)),IF($AE33=2020,INDEX(Semaines!$T$2:$T$523,MATCH(Tableau!BC33&amp;Tableau!BD33,Semaines!$K$2:$K$523&amp;Semaines!$L$2:$L$523,0)),IF($AE33=2021,INDEX(Semaines!$U$2:$U$523,MATCH(Tableau!BC33&amp;Tableau!BD33,Semaines!$K$2:$K$523&amp;Semaines!$L$2:$L$523,0)),IF($AE33=2022,INDEX(Semaines!$V$2:$V$523,MATCH(Tableau!BC33&amp;Tableau!BD33,Semaines!$K$2:$K$523&amp;Semaines!$L$2:$L$523,0)))))))))))))</f>
        <v/>
      </c>
      <c r="BD33" s="120" t="str">
        <f>IF(Tableau!$AE33="","",IF(Tableau!BD33="","",Tableau!$AE33))</f>
        <v/>
      </c>
      <c r="BE33" s="118" t="str">
        <f t="shared" si="235"/>
        <v/>
      </c>
      <c r="BF33" s="119" t="str">
        <f t="shared" si="127"/>
        <v/>
      </c>
      <c r="BG33" s="121" t="str">
        <f t="array" ref="BG33">IF(OR(Tableau!BG33="",Tableau!BH33=""),"",IF($AE33=2013,INDEX(Semaines!$M$2:$M$523,MATCH(Tableau!BG33&amp;Tableau!BH33,Semaines!$K$2:$K$523&amp;Semaines!$L$2:$L$523,0)),IF($AE33=2014,INDEX(Semaines!$N$2:$N$523,MATCH(Tableau!BG33&amp;Tableau!BH33,Semaines!$K$2:$K$523&amp;Semaines!$L$2:$L$523,0)),IF($AE33=2015,INDEX(Semaines!$O$2:$O$523,MATCH(Tableau!BG33&amp;Tableau!BH33,Semaines!$K$2:$K$523&amp;Semaines!$L$2:$L$523,0)),IF($AE33=2016,INDEX(Semaines!$P$2:$P$523,MATCH(Tableau!BG33&amp;Tableau!BH33,Semaines!$K$2:$K$523&amp;Semaines!$L$2:$L$523,0)),IF($AE33=2017,INDEX(Semaines!$Q$2:$Q$523,MATCH(Tableau!BG33&amp;Tableau!BH33,Semaines!$K$2:$K$523&amp;Semaines!$L$2:$L$523,0)),IF($AE33=2018,INDEX(Semaines!$R$2:$R$523,MATCH(Tableau!BG33&amp;Tableau!BH33,Semaines!$K$2:$K$523&amp;Semaines!$L$2:$L$523,0)),IF($AE33=2019,INDEX(Semaines!$S$2:$S$523,MATCH(Tableau!BG33&amp;Tableau!BH33,Semaines!$K$2:$K$523&amp;Semaines!$L$2:$L$523,0)),IF($AE33=2020,INDEX(Semaines!$T$2:$T$523,MATCH(Tableau!BG33&amp;Tableau!BH33,Semaines!$K$2:$K$523&amp;Semaines!$L$2:$L$523,0)),IF($AE33=2021,INDEX(Semaines!$U$2:$U$523,MATCH(Tableau!BG33&amp;Tableau!BH33,Semaines!$K$2:$K$523&amp;Semaines!$L$2:$L$523,0)),IF($AE33=2022,INDEX(Semaines!$V$2:$V$523,MATCH(Tableau!BG33&amp;Tableau!BH33,Semaines!$K$2:$K$523&amp;Semaines!$L$2:$L$523,0)))))))))))))</f>
        <v/>
      </c>
      <c r="BH33" s="120" t="str">
        <f>IF(Tableau!$AE33="","",IF(Tableau!BH33="","",Tableau!$AE33))</f>
        <v/>
      </c>
      <c r="BI33" s="130" t="str">
        <f>IF(Import!AM23=0,"",Import!AM23)</f>
        <v/>
      </c>
      <c r="BJ33" s="118" t="str">
        <f t="shared" si="236"/>
        <v/>
      </c>
      <c r="BK33" s="119" t="str">
        <f t="shared" si="237"/>
        <v/>
      </c>
      <c r="BL33" s="121" t="str">
        <f>IF(Tableau!BL33="","",Tableau!BL33)</f>
        <v/>
      </c>
      <c r="BM33" s="120" t="str">
        <f>IF(Tableau!BM33="","",Tableau!BM33)</f>
        <v/>
      </c>
      <c r="BN33" s="118" t="str">
        <f t="shared" si="238"/>
        <v/>
      </c>
      <c r="BO33" s="119" t="str">
        <f t="shared" si="131"/>
        <v/>
      </c>
      <c r="BP33" s="121" t="str">
        <f t="array" ref="BP33">IF(OR(Tableau!BP33="",Tableau!BQ33=""),"",IF($AE33=2013,INDEX(Semaines!$M$2:$M$523,MATCH(Tableau!BP33&amp;Tableau!BQ33,Semaines!$K$2:$K$523&amp;Semaines!$L$2:$L$523,0)),IF($AE33=2014,INDEX(Semaines!$N$2:$N$523,MATCH(Tableau!BP33&amp;Tableau!BQ33,Semaines!$K$2:$K$523&amp;Semaines!$L$2:$L$523,0)),IF($AE33=2015,INDEX(Semaines!$O$2:$O$523,MATCH(Tableau!BP33&amp;Tableau!BQ33,Semaines!$K$2:$K$523&amp;Semaines!$L$2:$L$523,0)),IF($AE33=2016,INDEX(Semaines!$P$2:$P$523,MATCH(Tableau!BP33&amp;Tableau!BQ33,Semaines!$K$2:$K$523&amp;Semaines!$L$2:$L$523,0)),IF($AE33=2017,INDEX(Semaines!$Q$2:$Q$523,MATCH(Tableau!BP33&amp;Tableau!BQ33,Semaines!$K$2:$K$523&amp;Semaines!$L$2:$L$523,0)),IF($AE33=2018,INDEX(Semaines!$R$2:$R$523,MATCH(Tableau!BP33&amp;Tableau!BQ33,Semaines!$K$2:$K$523&amp;Semaines!$L$2:$L$523,0)),IF($AE33=2019,INDEX(Semaines!$S$2:$S$523,MATCH(Tableau!BP33&amp;Tableau!BQ33,Semaines!$K$2:$K$523&amp;Semaines!$L$2:$L$523,0)),IF($AE33=2020,INDEX(Semaines!$T$2:$T$523,MATCH(Tableau!BP33&amp;Tableau!BQ33,Semaines!$K$2:$K$523&amp;Semaines!$L$2:$L$523,0)),IF($AE33=2021,INDEX(Semaines!$U$2:$U$523,MATCH(Tableau!BP33&amp;Tableau!BQ33,Semaines!$K$2:$K$523&amp;Semaines!$L$2:$L$523,0)),IF($AE33=2022,INDEX(Semaines!$V$2:$V$523,MATCH(Tableau!BP33&amp;Tableau!BQ33,Semaines!$K$2:$K$523&amp;Semaines!$L$2:$L$523,0)))))))))))))</f>
        <v/>
      </c>
      <c r="BQ33" s="120" t="str">
        <f>IF(Tableau!$AE33="","",IF(Tableau!BQ33="","",Tableau!$AE33))</f>
        <v/>
      </c>
      <c r="BS33" s="118" t="str">
        <f t="shared" si="190"/>
        <v/>
      </c>
      <c r="BT33" s="119" t="str">
        <f t="shared" si="95"/>
        <v/>
      </c>
      <c r="BU33" s="121" t="str">
        <f t="array" ref="BU33">IF(OR(Tableau!BU33="",Tableau!BV33=""),"",IF($AE33=2013,INDEX(Semaines!$M$2:$M$523,MATCH(Tableau!BU33&amp;Tableau!BV33,Semaines!$K$2:$K$523&amp;Semaines!$L$2:$L$523,0)),IF($AE33=2014,INDEX(Semaines!$N$2:$N$523,MATCH(Tableau!BU33&amp;Tableau!BV33,Semaines!$K$2:$K$523&amp;Semaines!$L$2:$L$523,0)),IF($AE33=2015,INDEX(Semaines!$O$2:$O$523,MATCH(Tableau!BU33&amp;Tableau!BV33,Semaines!$K$2:$K$523&amp;Semaines!$L$2:$L$523,0)),IF($AE33=2016,INDEX(Semaines!$P$2:$P$523,MATCH(Tableau!BU33&amp;Tableau!BV33,Semaines!$K$2:$K$523&amp;Semaines!$L$2:$L$523,0)),IF($AE33=2017,INDEX(Semaines!$Q$2:$Q$523,MATCH(Tableau!BU33&amp;Tableau!BV33,Semaines!$K$2:$K$523&amp;Semaines!$L$2:$L$523,0)),IF($AE33=2018,INDEX(Semaines!$R$2:$R$523,MATCH(Tableau!BU33&amp;Tableau!BV33,Semaines!$K$2:$K$523&amp;Semaines!$L$2:$L$523,0)),IF($AE33=2019,INDEX(Semaines!$S$2:$S$523,MATCH(Tableau!BU33&amp;Tableau!BV33,Semaines!$K$2:$K$523&amp;Semaines!$L$2:$L$523,0)),IF($AE33=2020,INDEX(Semaines!$T$2:$T$523,MATCH(Tableau!BU33&amp;Tableau!BV33,Semaines!$K$2:$K$523&amp;Semaines!$L$2:$L$523,0)),IF($AE33=2021,INDEX(Semaines!$U$2:$U$523,MATCH(Tableau!BU33&amp;Tableau!BV33,Semaines!$K$2:$K$523&amp;Semaines!$L$2:$L$523,0)),IF($AE33=2022,INDEX(Semaines!$V$2:$V$523,MATCH(Tableau!BU33&amp;Tableau!BV33,Semaines!$K$2:$K$523&amp;Semaines!$L$2:$L$523,0)))))))))))))</f>
        <v/>
      </c>
      <c r="BV33" s="120" t="str">
        <f>IF(Tableau!$AE33="","",IF(Tableau!BV33="","",Tableau!$AE33))</f>
        <v/>
      </c>
      <c r="BX33" s="118" t="str">
        <f t="shared" si="202"/>
        <v/>
      </c>
      <c r="BY33" s="119" t="str">
        <f t="shared" si="96"/>
        <v/>
      </c>
      <c r="BZ33" s="121" t="str">
        <f t="array" ref="BZ33">IF(OR(Tableau!BZ33="",Tableau!CA33=""),"",IF($AE33=2013,INDEX(Semaines!$M$2:$M$523,MATCH(Tableau!BZ33&amp;Tableau!CA33,Semaines!$K$2:$K$523&amp;Semaines!$L$2:$L$523,0)),IF($AE33=2014,INDEX(Semaines!$N$2:$N$523,MATCH(Tableau!BZ33&amp;Tableau!CA33,Semaines!$K$2:$K$523&amp;Semaines!$L$2:$L$523,0)),IF($AE33=2015,INDEX(Semaines!$O$2:$O$523,MATCH(Tableau!BZ33&amp;Tableau!CA33,Semaines!$K$2:$K$523&amp;Semaines!$L$2:$L$523,0)),IF($AE33=2016,INDEX(Semaines!$P$2:$P$523,MATCH(Tableau!BZ33&amp;Tableau!CA33,Semaines!$K$2:$K$523&amp;Semaines!$L$2:$L$523,0)),IF($AE33=2017,INDEX(Semaines!$Q$2:$Q$523,MATCH(Tableau!BZ33&amp;Tableau!CA33,Semaines!$K$2:$K$523&amp;Semaines!$L$2:$L$523,0)),IF($AE33=2018,INDEX(Semaines!$R$2:$R$523,MATCH(Tableau!BZ33&amp;Tableau!CA33,Semaines!$K$2:$K$523&amp;Semaines!$L$2:$L$523,0)),IF($AE33=2019,INDEX(Semaines!$S$2:$S$523,MATCH(Tableau!BZ33&amp;Tableau!CA33,Semaines!$K$2:$K$523&amp;Semaines!$L$2:$L$523,0)),IF($AE33=2020,INDEX(Semaines!$T$2:$T$523,MATCH(Tableau!BZ33&amp;Tableau!CA33,Semaines!$K$2:$K$523&amp;Semaines!$L$2:$L$523,0)),IF($AE33=2021,INDEX(Semaines!$U$2:$U$523,MATCH(Tableau!BZ33&amp;Tableau!CA33,Semaines!$K$2:$K$523&amp;Semaines!$L$2:$L$523,0)),IF($AE33=2022,INDEX(Semaines!$V$2:$V$523,MATCH(Tableau!BZ33&amp;Tableau!CA33,Semaines!$K$2:$K$523&amp;Semaines!$L$2:$L$523,0)))))))))))))</f>
        <v/>
      </c>
      <c r="CA33" s="120" t="str">
        <f>IF(Tableau!$AE33="","",IF(Tableau!CA33="","",Tableau!$AE33))</f>
        <v/>
      </c>
      <c r="CB33" s="130" t="str">
        <f>IF(Import!AQ23=0,"",Import!AQ23)</f>
        <v/>
      </c>
      <c r="CC33" s="118" t="str">
        <f t="shared" si="191"/>
        <v/>
      </c>
      <c r="CD33" s="119" t="str">
        <f t="shared" si="192"/>
        <v/>
      </c>
      <c r="CE33" s="121" t="str">
        <f>IF(Tableau!CE33="","",Tableau!CE33)</f>
        <v/>
      </c>
      <c r="CF33" s="120" t="str">
        <f>IF(Tableau!CF33="","",Tableau!CF33)</f>
        <v/>
      </c>
      <c r="CG33" s="118" t="str">
        <f t="shared" si="193"/>
        <v/>
      </c>
      <c r="CH33" s="119" t="str">
        <f t="shared" si="97"/>
        <v/>
      </c>
      <c r="CI33" s="121" t="str">
        <f t="array" ref="CI33">IF(OR(Tableau!CI33="",Tableau!CJ33=""),"",IF($AE33=2013,INDEX(Semaines!$M$2:$M$523,MATCH(Tableau!CI33&amp;Tableau!CJ33,Semaines!$K$2:$K$523&amp;Semaines!$L$2:$L$523,0)),IF($AE33=2014,INDEX(Semaines!$N$2:$N$523,MATCH(Tableau!CI33&amp;Tableau!CJ33,Semaines!$K$2:$K$523&amp;Semaines!$L$2:$L$523,0)),IF($AE33=2015,INDEX(Semaines!$O$2:$O$523,MATCH(Tableau!CI33&amp;Tableau!CJ33,Semaines!$K$2:$K$523&amp;Semaines!$L$2:$L$523,0)),IF($AE33=2016,INDEX(Semaines!$P$2:$P$523,MATCH(Tableau!CI33&amp;Tableau!CJ33,Semaines!$K$2:$K$523&amp;Semaines!$L$2:$L$523,0)),IF($AE33=2017,INDEX(Semaines!$Q$2:$Q$523,MATCH(Tableau!CI33&amp;Tableau!CJ33,Semaines!$K$2:$K$523&amp;Semaines!$L$2:$L$523,0)),IF($AE33=2018,INDEX(Semaines!$R$2:$R$523,MATCH(Tableau!CI33&amp;Tableau!CJ33,Semaines!$K$2:$K$523&amp;Semaines!$L$2:$L$523,0)),IF($AE33=2019,INDEX(Semaines!$S$2:$S$523,MATCH(Tableau!CI33&amp;Tableau!CJ33,Semaines!$K$2:$K$523&amp;Semaines!$L$2:$L$523,0)),IF($AE33=2020,INDEX(Semaines!$T$2:$T$523,MATCH(Tableau!CI33&amp;Tableau!CJ33,Semaines!$K$2:$K$523&amp;Semaines!$L$2:$L$523,0)),IF($AE33=2021,INDEX(Semaines!$U$2:$U$523,MATCH(Tableau!CI33&amp;Tableau!CJ33,Semaines!$K$2:$K$523&amp;Semaines!$L$2:$L$523,0)),IF($AE33=2022,INDEX(Semaines!$V$2:$V$523,MATCH(Tableau!CI33&amp;Tableau!CJ33,Semaines!$K$2:$K$523&amp;Semaines!$L$2:$L$523,0)))))))))))))</f>
        <v/>
      </c>
      <c r="CJ33" s="120" t="str">
        <f>IF(Tableau!$AE33="","",IF(Tableau!CJ33="","",Tableau!$AE33))</f>
        <v/>
      </c>
      <c r="CL33" s="118" t="str">
        <f t="shared" si="194"/>
        <v/>
      </c>
      <c r="CM33" s="119" t="str">
        <f t="shared" si="98"/>
        <v/>
      </c>
      <c r="CN33" s="121" t="str">
        <f t="array" ref="CN33">IF(OR(Tableau!CN33="",Tableau!CO33=""),"",IF($AE33=2013,INDEX(Semaines!$M$2:$M$523,MATCH(Tableau!CN33&amp;Tableau!CO33,Semaines!$K$2:$K$523&amp;Semaines!$L$2:$L$523,0)),IF($AE33=2014,INDEX(Semaines!$N$2:$N$523,MATCH(Tableau!CN33&amp;Tableau!CO33,Semaines!$K$2:$K$523&amp;Semaines!$L$2:$L$523,0)),IF($AE33=2015,INDEX(Semaines!$O$2:$O$523,MATCH(Tableau!CN33&amp;Tableau!CO33,Semaines!$K$2:$K$523&amp;Semaines!$L$2:$L$523,0)),IF($AE33=2016,INDEX(Semaines!$P$2:$P$523,MATCH(Tableau!CN33&amp;Tableau!CO33,Semaines!$K$2:$K$523&amp;Semaines!$L$2:$L$523,0)),IF($AE33=2017,INDEX(Semaines!$Q$2:$Q$523,MATCH(Tableau!CN33&amp;Tableau!CO33,Semaines!$K$2:$K$523&amp;Semaines!$L$2:$L$523,0)),IF($AE33=2018,INDEX(Semaines!$R$2:$R$523,MATCH(Tableau!CN33&amp;Tableau!CO33,Semaines!$K$2:$K$523&amp;Semaines!$L$2:$L$523,0)),IF($AE33=2019,INDEX(Semaines!$S$2:$S$523,MATCH(Tableau!CN33&amp;Tableau!CO33,Semaines!$K$2:$K$523&amp;Semaines!$L$2:$L$523,0)),IF($AE33=2020,INDEX(Semaines!$T$2:$T$523,MATCH(Tableau!CN33&amp;Tableau!CO33,Semaines!$K$2:$K$523&amp;Semaines!$L$2:$L$523,0)),IF($AE33=2021,INDEX(Semaines!$U$2:$U$523,MATCH(Tableau!CN33&amp;Tableau!CO33,Semaines!$K$2:$K$523&amp;Semaines!$L$2:$L$523,0)),IF($AE33=2022,INDEX(Semaines!$V$2:$V$523,MATCH(Tableau!CN33&amp;Tableau!CO33,Semaines!$K$2:$K$523&amp;Semaines!$L$2:$L$523,0)))))))))))))</f>
        <v/>
      </c>
      <c r="CO33" s="120" t="str">
        <f>IF(Tableau!$AE33="","",IF(Tableau!CO33="","",Tableau!$AE33))</f>
        <v/>
      </c>
      <c r="CP33" s="118" t="str">
        <f t="shared" si="203"/>
        <v/>
      </c>
      <c r="CQ33" s="119" t="str">
        <f t="shared" si="99"/>
        <v/>
      </c>
      <c r="CR33" s="121" t="str">
        <f t="array" ref="CR33">IF(OR(Tableau!CR33="",Tableau!CS33=""),"",IF($AE33=2013,INDEX(Semaines!$M$2:$M$523,MATCH(Tableau!CR33&amp;Tableau!CS33,Semaines!$K$2:$K$523&amp;Semaines!$L$2:$L$523,0)),IF($AE33=2014,INDEX(Semaines!$N$2:$N$523,MATCH(Tableau!CR33&amp;Tableau!CS33,Semaines!$K$2:$K$523&amp;Semaines!$L$2:$L$523,0)),IF($AE33=2015,INDEX(Semaines!$O$2:$O$523,MATCH(Tableau!CR33&amp;Tableau!CS33,Semaines!$K$2:$K$523&amp;Semaines!$L$2:$L$523,0)),IF($AE33=2016,INDEX(Semaines!$P$2:$P$523,MATCH(Tableau!CR33&amp;Tableau!CS33,Semaines!$K$2:$K$523&amp;Semaines!$L$2:$L$523,0)),IF($AE33=2017,INDEX(Semaines!$Q$2:$Q$523,MATCH(Tableau!CR33&amp;Tableau!CS33,Semaines!$K$2:$K$523&amp;Semaines!$L$2:$L$523,0)),IF($AE33=2018,INDEX(Semaines!$R$2:$R$523,MATCH(Tableau!CR33&amp;Tableau!CS33,Semaines!$K$2:$K$523&amp;Semaines!$L$2:$L$523,0)),IF($AE33=2019,INDEX(Semaines!$S$2:$S$523,MATCH(Tableau!CR33&amp;Tableau!CS33,Semaines!$K$2:$K$523&amp;Semaines!$L$2:$L$523,0)),IF($AE33=2020,INDEX(Semaines!$T$2:$T$523,MATCH(Tableau!CR33&amp;Tableau!CS33,Semaines!$K$2:$K$523&amp;Semaines!$L$2:$L$523,0)),IF($AE33=2021,INDEX(Semaines!$U$2:$U$523,MATCH(Tableau!CR33&amp;Tableau!CS33,Semaines!$K$2:$K$523&amp;Semaines!$L$2:$L$523,0)),IF($AE33=2022,INDEX(Semaines!$V$2:$V$523,MATCH(Tableau!CR33&amp;Tableau!CS33,Semaines!$K$2:$K$523&amp;Semaines!$L$2:$L$523,0)))))))))))))</f>
        <v/>
      </c>
      <c r="CS33" s="120" t="str">
        <f>IF(Tableau!$AE33="","",IF(Tableau!CS33="","",Tableau!$AE33))</f>
        <v/>
      </c>
      <c r="CU33" s="139" t="str">
        <f t="shared" si="195"/>
        <v/>
      </c>
      <c r="CV33" s="118" t="str">
        <f t="shared" si="204"/>
        <v/>
      </c>
      <c r="CW33" s="119" t="str">
        <f t="shared" si="25"/>
        <v/>
      </c>
      <c r="CX33" s="121"/>
      <c r="CY33" s="120" t="str">
        <f>IF(Tableau!$AE33="","",IF(Tableau!CX33="","",Tableau!$AE33))</f>
        <v/>
      </c>
      <c r="DA33" s="139" t="str">
        <f t="shared" si="196"/>
        <v/>
      </c>
      <c r="DB33" s="118" t="str">
        <f t="shared" si="205"/>
        <v/>
      </c>
      <c r="DC33" s="119" t="str">
        <f t="shared" si="28"/>
        <v/>
      </c>
      <c r="DD33" s="121"/>
      <c r="DE33" s="120"/>
      <c r="DF33" s="112"/>
      <c r="DG33" s="107"/>
      <c r="DI33" s="118" t="str">
        <f t="shared" si="197"/>
        <v/>
      </c>
      <c r="DJ33" s="119" t="str">
        <f t="shared" si="30"/>
        <v/>
      </c>
      <c r="DK33" s="121"/>
      <c r="DL33" s="120" t="str">
        <f>IF(Tableau!$AE33="","",IF(Tableau!DJ33="","",Tableau!$AE33))</f>
        <v/>
      </c>
      <c r="DN33" s="118" t="str">
        <f t="shared" si="198"/>
        <v/>
      </c>
      <c r="DO33" s="119" t="str">
        <f t="shared" si="32"/>
        <v/>
      </c>
      <c r="DP33" s="121" t="str">
        <f t="array" ref="DP33">IF(OR(Tableau!DN33="",Tableau!DO33=""),"",IF($AE33=2013,INDEX(Semaines!$M$2:$M$523,MATCH(Tableau!DN33&amp;Tableau!DO33,Semaines!$K$2:$K$523&amp;Semaines!$L$2:$L$523,0)),IF($AE33=2014,INDEX(Semaines!$N$2:$N$523,MATCH(Tableau!DN33&amp;Tableau!DO33,Semaines!$K$2:$K$523&amp;Semaines!$L$2:$L$523,0)),IF($AE33=2015,INDEX(Semaines!$O$2:$O$523,MATCH(Tableau!DN33&amp;Tableau!DO33,Semaines!$K$2:$K$523&amp;Semaines!$L$2:$L$523,0)),IF($AE33=2016,INDEX(Semaines!$P$2:$P$523,MATCH(Tableau!DN33&amp;Tableau!DO33,Semaines!$K$2:$K$523&amp;Semaines!$L$2:$L$523,0)),IF($AE33=2017,INDEX(Semaines!$Q$2:$Q$523,MATCH(Tableau!DN33&amp;Tableau!DO33,Semaines!$K$2:$K$523&amp;Semaines!$L$2:$L$523,0)),IF($AE33=2018,INDEX(Semaines!$R$2:$R$523,MATCH(Tableau!DN33&amp;Tableau!DO33,Semaines!$K$2:$K$523&amp;Semaines!$L$2:$L$523,0)),IF($AE33=2019,INDEX(Semaines!$S$2:$S$523,MATCH(Tableau!DN33&amp;Tableau!DO33,Semaines!$K$2:$K$523&amp;Semaines!$L$2:$L$523,0)),IF($AE33=2020,INDEX(Semaines!$T$2:$T$523,MATCH(Tableau!DN33&amp;Tableau!DO33,Semaines!$K$2:$K$523&amp;Semaines!$L$2:$L$523,0)),IF($AE33=2021,INDEX(Semaines!$U$2:$U$523,MATCH(Tableau!DN33&amp;Tableau!DO33,Semaines!$K$2:$K$523&amp;Semaines!$L$2:$L$523,0)),IF($AE33=2022,INDEX(Semaines!$V$2:$V$523,MATCH(Tableau!DN33&amp;Tableau!DO33,Semaines!$K$2:$K$523&amp;Semaines!$L$2:$L$523,0)))))))))))))</f>
        <v/>
      </c>
      <c r="DQ33" s="120" t="str">
        <f>IF(Tableau!$AE33="","",IF(Tableau!DO33="","",Tableau!$AE33))</f>
        <v/>
      </c>
      <c r="DR33" s="99"/>
      <c r="DS33" s="107"/>
      <c r="DT33" s="137"/>
      <c r="DU33" s="118" t="str">
        <f t="shared" si="199"/>
        <v/>
      </c>
      <c r="DV33" s="119" t="str">
        <f t="shared" si="100"/>
        <v/>
      </c>
      <c r="DW33" s="121" t="str">
        <f t="array" ref="DW33">IF(OR(Tableau!DU33="",Tableau!DV33=""),"",IF($AE33=2013,INDEX(Semaines!$M$2:$M$523,MATCH(Tableau!DU33&amp;Tableau!DV33,Semaines!$K$2:$K$523&amp;Semaines!$L$2:$L$523,0)),IF($AE33=2014,INDEX(Semaines!$N$2:$N$523,MATCH(Tableau!DU33&amp;Tableau!DV33,Semaines!$K$2:$K$523&amp;Semaines!$L$2:$L$523,0)),IF($AE33=2015,INDEX(Semaines!$O$2:$O$523,MATCH(Tableau!DU33&amp;Tableau!DV33,Semaines!$K$2:$K$523&amp;Semaines!$L$2:$L$523,0)),IF($AE33=2016,INDEX(Semaines!$P$2:$P$523,MATCH(Tableau!DU33&amp;Tableau!DV33,Semaines!$K$2:$K$523&amp;Semaines!$L$2:$L$523,0)),IF($AE33=2017,INDEX(Semaines!$Q$2:$Q$523,MATCH(Tableau!DU33&amp;Tableau!DV33,Semaines!$K$2:$K$523&amp;Semaines!$L$2:$L$523,0)),IF($AE33=2018,INDEX(Semaines!$R$2:$R$523,MATCH(Tableau!DU33&amp;Tableau!DV33,Semaines!$K$2:$K$523&amp;Semaines!$L$2:$L$523,0)),IF($AE33=2019,INDEX(Semaines!$S$2:$S$523,MATCH(Tableau!DU33&amp;Tableau!DV33,Semaines!$K$2:$K$523&amp;Semaines!$L$2:$L$523,0)),IF($AE33=2020,INDEX(Semaines!$T$2:$T$523,MATCH(Tableau!DU33&amp;Tableau!DV33,Semaines!$K$2:$K$523&amp;Semaines!$L$2:$L$523,0)),IF($AE33=2021,INDEX(Semaines!$U$2:$U$523,MATCH(Tableau!DU33&amp;Tableau!DV33,Semaines!$K$2:$K$523&amp;Semaines!$L$2:$L$523,0)),IF($AE33=2022,INDEX(Semaines!$V$2:$V$523,MATCH(Tableau!DU33&amp;Tableau!DV33,Semaines!$K$2:$K$523&amp;Semaines!$L$2:$L$523,0)))))))))))))</f>
        <v/>
      </c>
      <c r="DX33" s="120" t="str">
        <f>IF(Tableau!$AE33="","",IF(Tableau!DV33="","",Tableau!$AE33))</f>
        <v/>
      </c>
      <c r="DY33" s="118" t="str">
        <f t="shared" si="244"/>
        <v/>
      </c>
      <c r="DZ33" s="119" t="str">
        <f t="shared" si="101"/>
        <v/>
      </c>
      <c r="EA33" s="121" t="str">
        <f t="array" ref="EA33">IF(OR(Tableau!DY33="",Tableau!DZ33=""),"",IF($AE33=2013,INDEX(Semaines!$M$2:$M$523,MATCH(Tableau!DY33&amp;Tableau!DZ33,Semaines!$K$2:$K$523&amp;Semaines!$L$2:$L$523,0)),IF($AE33=2014,INDEX(Semaines!$N$2:$N$523,MATCH(Tableau!DY33&amp;Tableau!DZ33,Semaines!$K$2:$K$523&amp;Semaines!$L$2:$L$523,0)),IF($AE33=2015,INDEX(Semaines!$O$2:$O$523,MATCH(Tableau!DY33&amp;Tableau!DZ33,Semaines!$K$2:$K$523&amp;Semaines!$L$2:$L$523,0)),IF($AE33=2016,INDEX(Semaines!$P$2:$P$523,MATCH(Tableau!DY33&amp;Tableau!DZ33,Semaines!$K$2:$K$523&amp;Semaines!$L$2:$L$523,0)),IF($AE33=2017,INDEX(Semaines!$Q$2:$Q$523,MATCH(Tableau!DY33&amp;Tableau!DZ33,Semaines!$K$2:$K$523&amp;Semaines!$L$2:$L$523,0)),IF($AE33=2018,INDEX(Semaines!$R$2:$R$523,MATCH(Tableau!DY33&amp;Tableau!DZ33,Semaines!$K$2:$K$523&amp;Semaines!$L$2:$L$523,0)),IF($AE33=2019,INDEX(Semaines!$S$2:$S$523,MATCH(Tableau!DY33&amp;Tableau!DZ33,Semaines!$K$2:$K$523&amp;Semaines!$L$2:$L$523,0)),IF($AE33=2020,INDEX(Semaines!$T$2:$T$523,MATCH(Tableau!DY33&amp;Tableau!DZ33,Semaines!$K$2:$K$523&amp;Semaines!$L$2:$L$523,0)),IF($AE33=2021,INDEX(Semaines!$U$2:$U$523,MATCH(Tableau!DY33&amp;Tableau!DZ33,Semaines!$K$2:$K$523&amp;Semaines!$L$2:$L$523,0)),IF($AE33=2022,INDEX(Semaines!$V$2:$V$523,MATCH(Tableau!DY33&amp;Tableau!DZ33,Semaines!$K$2:$K$523&amp;Semaines!$L$2:$L$523,0)))))))))))))</f>
        <v/>
      </c>
      <c r="EB33" s="120" t="str">
        <f>IF(Tableau!$AE33="","",IF(Tableau!DZ33="","",Tableau!$AE33))</f>
        <v/>
      </c>
      <c r="EC33" s="118" t="str">
        <f t="shared" si="245"/>
        <v/>
      </c>
      <c r="ED33" s="119" t="str">
        <f t="shared" si="102"/>
        <v/>
      </c>
      <c r="EE33" s="121" t="str">
        <f t="array" ref="EE33">IF(OR(Tableau!EC33="",Tableau!ED33=""),"",IF($AE33=2013,INDEX(Semaines!$M$2:$M$523,MATCH(Tableau!EC33&amp;Tableau!ED33,Semaines!$K$2:$K$523&amp;Semaines!$L$2:$L$523,0)),IF($AE33=2014,INDEX(Semaines!$N$2:$N$523,MATCH(Tableau!EC33&amp;Tableau!ED33,Semaines!$K$2:$K$523&amp;Semaines!$L$2:$L$523,0)),IF($AE33=2015,INDEX(Semaines!$O$2:$O$523,MATCH(Tableau!EC33&amp;Tableau!ED33,Semaines!$K$2:$K$523&amp;Semaines!$L$2:$L$523,0)),IF($AE33=2016,INDEX(Semaines!$P$2:$P$523,MATCH(Tableau!EC33&amp;Tableau!ED33,Semaines!$K$2:$K$523&amp;Semaines!$L$2:$L$523,0)),IF($AE33=2017,INDEX(Semaines!$Q$2:$Q$523,MATCH(Tableau!EC33&amp;Tableau!ED33,Semaines!$K$2:$K$523&amp;Semaines!$L$2:$L$523,0)),IF($AE33=2018,INDEX(Semaines!$R$2:$R$523,MATCH(Tableau!EC33&amp;Tableau!ED33,Semaines!$K$2:$K$523&amp;Semaines!$L$2:$L$523,0)),IF($AE33=2019,INDEX(Semaines!$S$2:$S$523,MATCH(Tableau!EC33&amp;Tableau!ED33,Semaines!$K$2:$K$523&amp;Semaines!$L$2:$L$523,0)),IF($AE33=2020,INDEX(Semaines!$T$2:$T$523,MATCH(Tableau!EC33&amp;Tableau!ED33,Semaines!$K$2:$K$523&amp;Semaines!$L$2:$L$523,0)),IF($AE33=2021,INDEX(Semaines!$U$2:$U$523,MATCH(Tableau!EC33&amp;Tableau!ED33,Semaines!$K$2:$K$523&amp;Semaines!$L$2:$L$523,0)),IF($AE33=2022,INDEX(Semaines!$V$2:$V$523,MATCH(Tableau!EC33&amp;Tableau!ED33,Semaines!$K$2:$K$523&amp;Semaines!$L$2:$L$523,0)))))))))))))</f>
        <v/>
      </c>
      <c r="EF33" s="120" t="str">
        <f>IF(Tableau!$AE33="","",IF(Tableau!ED33="","",Tableau!$AE33))</f>
        <v/>
      </c>
      <c r="EG33" s="118" t="str">
        <f t="shared" si="246"/>
        <v/>
      </c>
      <c r="EH33" s="119" t="str">
        <f t="shared" si="103"/>
        <v/>
      </c>
      <c r="EI33" s="121" t="str">
        <f t="array" ref="EI33">IF(OR(Tableau!EG33="",Tableau!EH33=""),"",IF($AE33=2013,INDEX(Semaines!$M$2:$M$523,MATCH(Tableau!EG33&amp;Tableau!EH33,Semaines!$K$2:$K$523&amp;Semaines!$L$2:$L$523,0)),IF($AE33=2014,INDEX(Semaines!$N$2:$N$523,MATCH(Tableau!EG33&amp;Tableau!EH33,Semaines!$K$2:$K$523&amp;Semaines!$L$2:$L$523,0)),IF($AE33=2015,INDEX(Semaines!$O$2:$O$523,MATCH(Tableau!EG33&amp;Tableau!EH33,Semaines!$K$2:$K$523&amp;Semaines!$L$2:$L$523,0)),IF($AE33=2016,INDEX(Semaines!$P$2:$P$523,MATCH(Tableau!EG33&amp;Tableau!EH33,Semaines!$K$2:$K$523&amp;Semaines!$L$2:$L$523,0)),IF($AE33=2017,INDEX(Semaines!$Q$2:$Q$523,MATCH(Tableau!EG33&amp;Tableau!EH33,Semaines!$K$2:$K$523&amp;Semaines!$L$2:$L$523,0)),IF($AE33=2018,INDEX(Semaines!$R$2:$R$523,MATCH(Tableau!EG33&amp;Tableau!EH33,Semaines!$K$2:$K$523&amp;Semaines!$L$2:$L$523,0)),IF($AE33=2019,INDEX(Semaines!$S$2:$S$523,MATCH(Tableau!EG33&amp;Tableau!EH33,Semaines!$K$2:$K$523&amp;Semaines!$L$2:$L$523,0)),IF($AE33=2020,INDEX(Semaines!$T$2:$T$523,MATCH(Tableau!EG33&amp;Tableau!EH33,Semaines!$K$2:$K$523&amp;Semaines!$L$2:$L$523,0)),IF($AE33=2021,INDEX(Semaines!$U$2:$U$523,MATCH(Tableau!EG33&amp;Tableau!EH33,Semaines!$K$2:$K$523&amp;Semaines!$L$2:$L$523,0)),IF($AE33=2022,INDEX(Semaines!$V$2:$V$523,MATCH(Tableau!EG33&amp;Tableau!EH33,Semaines!$K$2:$K$523&amp;Semaines!$L$2:$L$523,0)))))))))))))</f>
        <v/>
      </c>
      <c r="EJ33" s="120" t="str">
        <f>IF(Tableau!$AE33="","",IF(Tableau!EH33="","",Tableau!$AE33))</f>
        <v/>
      </c>
      <c r="EK33" s="130" t="str">
        <f>IF(Import!AU23=0,"",Import!AU23)</f>
        <v/>
      </c>
      <c r="EL33" s="118" t="str">
        <f t="shared" si="200"/>
        <v/>
      </c>
      <c r="EM33" s="119" t="str">
        <f t="shared" si="201"/>
        <v/>
      </c>
      <c r="EN33" s="121" t="str">
        <f>IF(Tableau!EL33="","",Tableau!EL33)</f>
        <v/>
      </c>
      <c r="EO33" s="120" t="str">
        <f>IF(Tableau!EM33="","",Tableau!EM33)</f>
        <v/>
      </c>
      <c r="EP33" s="112"/>
      <c r="EQ33" s="107"/>
      <c r="ES33" s="118" t="str">
        <f t="shared" si="247"/>
        <v/>
      </c>
      <c r="ET33" s="119" t="str">
        <f t="shared" si="104"/>
        <v/>
      </c>
      <c r="EU33" s="121" t="str">
        <f t="array" ref="EU33">IF(OR(Tableau!ES33="",Tableau!ET33=""),"",IF($AE33=2013,INDEX(Semaines!$M$2:$M$523,MATCH(Tableau!ES33&amp;Tableau!ET33,Semaines!$K$2:$K$523&amp;Semaines!$L$2:$L$523,0)),IF($AE33=2014,INDEX(Semaines!$N$2:$N$523,MATCH(Tableau!ES33&amp;Tableau!ET33,Semaines!$K$2:$K$523&amp;Semaines!$L$2:$L$523,0)),IF($AE33=2015,INDEX(Semaines!$O$2:$O$523,MATCH(Tableau!ES33&amp;Tableau!ET33,Semaines!$K$2:$K$523&amp;Semaines!$L$2:$L$523,0)),IF($AE33=2016,INDEX(Semaines!$P$2:$P$523,MATCH(Tableau!ES33&amp;Tableau!ET33,Semaines!$K$2:$K$523&amp;Semaines!$L$2:$L$523,0)),IF($AE33=2017,INDEX(Semaines!$Q$2:$Q$523,MATCH(Tableau!ES33&amp;Tableau!ET33,Semaines!$K$2:$K$523&amp;Semaines!$L$2:$L$523,0)),IF($AE33=2018,INDEX(Semaines!$R$2:$R$523,MATCH(Tableau!ES33&amp;Tableau!ET33,Semaines!$K$2:$K$523&amp;Semaines!$L$2:$L$523,0)),IF($AE33=2019,INDEX(Semaines!$S$2:$S$523,MATCH(Tableau!ES33&amp;Tableau!ET33,Semaines!$K$2:$K$523&amp;Semaines!$L$2:$L$523,0)),IF($AE33=2020,INDEX(Semaines!$T$2:$T$523,MATCH(Tableau!ES33&amp;Tableau!ET33,Semaines!$K$2:$K$523&amp;Semaines!$L$2:$L$523,0)),IF($AE33=2021,INDEX(Semaines!$U$2:$U$523,MATCH(Tableau!ES33&amp;Tableau!ET33,Semaines!$K$2:$K$523&amp;Semaines!$L$2:$L$523,0)),IF($AE33=2022,INDEX(Semaines!$V$2:$V$523,MATCH(Tableau!ES33&amp;Tableau!ET33,Semaines!$K$2:$K$523&amp;Semaines!$L$2:$L$523,0)))))))))))))</f>
        <v/>
      </c>
      <c r="EV33" s="120" t="str">
        <f>IF(Tableau!$AE33="","",IF(Tableau!ET33="","",Tableau!$AE33))</f>
        <v/>
      </c>
      <c r="EW33" s="118" t="str">
        <f t="shared" si="248"/>
        <v/>
      </c>
      <c r="EX33" s="119" t="str">
        <f t="shared" si="105"/>
        <v/>
      </c>
      <c r="EY33" s="121" t="str">
        <f t="array" ref="EY33">IF(OR(Tableau!EW33="",Tableau!EX33=""),"",IF($AE33=2013,INDEX(Semaines!$M$2:$M$523,MATCH(Tableau!EW33&amp;Tableau!EX33,Semaines!$K$2:$K$523&amp;Semaines!$L$2:$L$523,0)),IF($AE33=2014,INDEX(Semaines!$N$2:$N$523,MATCH(Tableau!EW33&amp;Tableau!EX33,Semaines!$K$2:$K$523&amp;Semaines!$L$2:$L$523,0)),IF($AE33=2015,INDEX(Semaines!$O$2:$O$523,MATCH(Tableau!EW33&amp;Tableau!EX33,Semaines!$K$2:$K$523&amp;Semaines!$L$2:$L$523,0)),IF($AE33=2016,INDEX(Semaines!$P$2:$P$523,MATCH(Tableau!EW33&amp;Tableau!EX33,Semaines!$K$2:$K$523&amp;Semaines!$L$2:$L$523,0)),IF($AE33=2017,INDEX(Semaines!$Q$2:$Q$523,MATCH(Tableau!EW33&amp;Tableau!EX33,Semaines!$K$2:$K$523&amp;Semaines!$L$2:$L$523,0)),IF($AE33=2018,INDEX(Semaines!$R$2:$R$523,MATCH(Tableau!EW33&amp;Tableau!EX33,Semaines!$K$2:$K$523&amp;Semaines!$L$2:$L$523,0)),IF($AE33=2019,INDEX(Semaines!$S$2:$S$523,MATCH(Tableau!EW33&amp;Tableau!EX33,Semaines!$K$2:$K$523&amp;Semaines!$L$2:$L$523,0)),IF($AE33=2020,INDEX(Semaines!$T$2:$T$523,MATCH(Tableau!EW33&amp;Tableau!EX33,Semaines!$K$2:$K$523&amp;Semaines!$L$2:$L$523,0)),IF($AE33=2021,INDEX(Semaines!$U$2:$U$523,MATCH(Tableau!EW33&amp;Tableau!EX33,Semaines!$K$2:$K$523&amp;Semaines!$L$2:$L$523,0)),IF($AE33=2022,INDEX(Semaines!$V$2:$V$523,MATCH(Tableau!EW33&amp;Tableau!EX33,Semaines!$K$2:$K$523&amp;Semaines!$L$2:$L$523,0)))))))))))))</f>
        <v/>
      </c>
      <c r="EZ33" s="120" t="str">
        <f>IF(Tableau!$AE33="","",IF(Tableau!EX33="","",Tableau!$AE33))</f>
        <v/>
      </c>
      <c r="FB33" s="118" t="str">
        <f t="shared" si="249"/>
        <v/>
      </c>
      <c r="FC33" s="119" t="str">
        <f t="shared" si="106"/>
        <v/>
      </c>
      <c r="FD33" s="121" t="str">
        <f t="array" ref="FD33">IF(OR(Tableau!FB33="",Tableau!FC33=""),"",IF($AE33=2013,INDEX(Semaines!$M$2:$M$523,MATCH(Tableau!FB33&amp;Tableau!FC33,Semaines!$K$2:$K$523&amp;Semaines!$L$2:$L$523,0)),IF($AE33=2014,INDEX(Semaines!$N$2:$N$523,MATCH(Tableau!FB33&amp;Tableau!FC33,Semaines!$K$2:$K$523&amp;Semaines!$L$2:$L$523,0)),IF($AE33=2015,INDEX(Semaines!$O$2:$O$523,MATCH(Tableau!FB33&amp;Tableau!FC33,Semaines!$K$2:$K$523&amp;Semaines!$L$2:$L$523,0)),IF($AE33=2016,INDEX(Semaines!$P$2:$P$523,MATCH(Tableau!FB33&amp;Tableau!FC33,Semaines!$K$2:$K$523&amp;Semaines!$L$2:$L$523,0)),IF($AE33=2017,INDEX(Semaines!$Q$2:$Q$523,MATCH(Tableau!FB33&amp;Tableau!FC33,Semaines!$K$2:$K$523&amp;Semaines!$L$2:$L$523,0)),IF($AE33=2018,INDEX(Semaines!$R$2:$R$523,MATCH(Tableau!FB33&amp;Tableau!FC33,Semaines!$K$2:$K$523&amp;Semaines!$L$2:$L$523,0)),IF($AE33=2019,INDEX(Semaines!$S$2:$S$523,MATCH(Tableau!FB33&amp;Tableau!FC33,Semaines!$K$2:$K$523&amp;Semaines!$L$2:$L$523,0)),IF($AE33=2020,INDEX(Semaines!$T$2:$T$523,MATCH(Tableau!FB33&amp;Tableau!FC33,Semaines!$K$2:$K$523&amp;Semaines!$L$2:$L$523,0)),IF($AE33=2021,INDEX(Semaines!$U$2:$U$523,MATCH(Tableau!FB33&amp;Tableau!FC33,Semaines!$K$2:$K$523&amp;Semaines!$L$2:$L$523,0)),IF($AE33=2022,INDEX(Semaines!$V$2:$V$523,MATCH(Tableau!FB33&amp;Tableau!FC33,Semaines!$K$2:$K$523&amp;Semaines!$L$2:$L$523,0)))))))))))))</f>
        <v/>
      </c>
      <c r="FE33" s="120" t="str">
        <f>IF(Tableau!$AE33="","",IF(Tableau!FC33="","",Tableau!$AE33))</f>
        <v/>
      </c>
      <c r="FF33" s="112"/>
      <c r="FG33" s="107"/>
      <c r="FH33" s="118" t="str">
        <f t="shared" si="250"/>
        <v/>
      </c>
      <c r="FI33" s="119" t="str">
        <f t="shared" si="107"/>
        <v/>
      </c>
      <c r="FJ33" s="121" t="str">
        <f t="array" ref="FJ33">IF(OR(Tableau!FH33="",Tableau!FI33=""),"",IF($AE33=2013,INDEX(Semaines!$M$2:$M$523,MATCH(Tableau!FH33&amp;Tableau!FI33,Semaines!$K$2:$K$523&amp;Semaines!$L$2:$L$523,0)),IF($AE33=2014,INDEX(Semaines!$N$2:$N$523,MATCH(Tableau!FH33&amp;Tableau!FI33,Semaines!$K$2:$K$523&amp;Semaines!$L$2:$L$523,0)),IF($AE33=2015,INDEX(Semaines!$O$2:$O$523,MATCH(Tableau!FH33&amp;Tableau!FI33,Semaines!$K$2:$K$523&amp;Semaines!$L$2:$L$523,0)),IF($AE33=2016,INDEX(Semaines!$P$2:$P$523,MATCH(Tableau!FH33&amp;Tableau!FI33,Semaines!$K$2:$K$523&amp;Semaines!$L$2:$L$523,0)),IF($AE33=2017,INDEX(Semaines!$Q$2:$Q$523,MATCH(Tableau!FH33&amp;Tableau!FI33,Semaines!$K$2:$K$523&amp;Semaines!$L$2:$L$523,0)),IF($AE33=2018,INDEX(Semaines!$R$2:$R$523,MATCH(Tableau!FH33&amp;Tableau!FI33,Semaines!$K$2:$K$523&amp;Semaines!$L$2:$L$523,0)),IF($AE33=2019,INDEX(Semaines!$S$2:$S$523,MATCH(Tableau!FH33&amp;Tableau!FI33,Semaines!$K$2:$K$523&amp;Semaines!$L$2:$L$523,0)),IF($AE33=2020,INDEX(Semaines!$T$2:$T$523,MATCH(Tableau!FH33&amp;Tableau!FI33,Semaines!$K$2:$K$523&amp;Semaines!$L$2:$L$523,0)),IF($AE33=2021,INDEX(Semaines!$U$2:$U$523,MATCH(Tableau!FH33&amp;Tableau!FI33,Semaines!$K$2:$K$523&amp;Semaines!$L$2:$L$523,0)),IF($AE33=2022,INDEX(Semaines!$V$2:$V$523,MATCH(Tableau!FH33&amp;Tableau!FI33,Semaines!$K$2:$K$523&amp;Semaines!$L$2:$L$523,0)))))))))))))</f>
        <v/>
      </c>
      <c r="FK33" s="120" t="str">
        <f>IF(Tableau!$AE33="","",IF(Tableau!FI33="","",Tableau!$AE33))</f>
        <v/>
      </c>
      <c r="FM33" s="118" t="str">
        <f t="shared" si="251"/>
        <v/>
      </c>
      <c r="FN33" s="119" t="str">
        <f t="shared" si="108"/>
        <v/>
      </c>
      <c r="FO33" s="121" t="str">
        <f t="array" ref="FO33">IF(OR(Tableau!FM33="",Tableau!FN33=""),"",IF($AE33=2013,INDEX(Semaines!$M$2:$M$523,MATCH(Tableau!FM33&amp;Tableau!FN33,Semaines!$K$2:$K$523&amp;Semaines!$L$2:$L$523,0)),IF($AE33=2014,INDEX(Semaines!$N$2:$N$523,MATCH(Tableau!FM33&amp;Tableau!FN33,Semaines!$K$2:$K$523&amp;Semaines!$L$2:$L$523,0)),IF($AE33=2015,INDEX(Semaines!$O$2:$O$523,MATCH(Tableau!FM33&amp;Tableau!FN33,Semaines!$K$2:$K$523&amp;Semaines!$L$2:$L$523,0)),IF($AE33=2016,INDEX(Semaines!$P$2:$P$523,MATCH(Tableau!FM33&amp;Tableau!FN33,Semaines!$K$2:$K$523&amp;Semaines!$L$2:$L$523,0)),IF($AE33=2017,INDEX(Semaines!$Q$2:$Q$523,MATCH(Tableau!FM33&amp;Tableau!FN33,Semaines!$K$2:$K$523&amp;Semaines!$L$2:$L$523,0)),IF($AE33=2018,INDEX(Semaines!$R$2:$R$523,MATCH(Tableau!FM33&amp;Tableau!FN33,Semaines!$K$2:$K$523&amp;Semaines!$L$2:$L$523,0)),IF($AE33=2019,INDEX(Semaines!$S$2:$S$523,MATCH(Tableau!FM33&amp;Tableau!FN33,Semaines!$K$2:$K$523&amp;Semaines!$L$2:$L$523,0)),IF($AE33=2020,INDEX(Semaines!$T$2:$T$523,MATCH(Tableau!FM33&amp;Tableau!FN33,Semaines!$K$2:$K$523&amp;Semaines!$L$2:$L$523,0)),IF($AE33=2021,INDEX(Semaines!$U$2:$U$523,MATCH(Tableau!FM33&amp;Tableau!FN33,Semaines!$K$2:$K$523&amp;Semaines!$L$2:$L$523,0)),IF($AE33=2022,INDEX(Semaines!$V$2:$V$523,MATCH(Tableau!FM33&amp;Tableau!FN33,Semaines!$K$2:$K$523&amp;Semaines!$L$2:$L$523,0)))))))))))))</f>
        <v/>
      </c>
      <c r="FP33" s="120" t="str">
        <f>IF(Tableau!$AE33="","",IF(Tableau!FN33="","",Tableau!$AE33))</f>
        <v/>
      </c>
      <c r="FQ33" s="118" t="str">
        <f t="shared" si="252"/>
        <v/>
      </c>
      <c r="FR33" s="119" t="str">
        <f t="shared" si="109"/>
        <v/>
      </c>
      <c r="FS33" s="121" t="str">
        <f t="array" ref="FS33">IF(OR(Tableau!FQ33="",Tableau!FR33=""),"",IF($AE33=2013,INDEX(Semaines!$M$2:$M$523,MATCH(Tableau!FQ33&amp;Tableau!FR33,Semaines!$K$2:$K$523&amp;Semaines!$L$2:$L$523,0)),IF($AE33=2014,INDEX(Semaines!$N$2:$N$523,MATCH(Tableau!FQ33&amp;Tableau!FR33,Semaines!$K$2:$K$523&amp;Semaines!$L$2:$L$523,0)),IF($AE33=2015,INDEX(Semaines!$O$2:$O$523,MATCH(Tableau!FQ33&amp;Tableau!FR33,Semaines!$K$2:$K$523&amp;Semaines!$L$2:$L$523,0)),IF($AE33=2016,INDEX(Semaines!$P$2:$P$523,MATCH(Tableau!FQ33&amp;Tableau!FR33,Semaines!$K$2:$K$523&amp;Semaines!$L$2:$L$523,0)),IF($AE33=2017,INDEX(Semaines!$Q$2:$Q$523,MATCH(Tableau!FQ33&amp;Tableau!FR33,Semaines!$K$2:$K$523&amp;Semaines!$L$2:$L$523,0)),IF($AE33=2018,INDEX(Semaines!$R$2:$R$523,MATCH(Tableau!FQ33&amp;Tableau!FR33,Semaines!$K$2:$K$523&amp;Semaines!$L$2:$L$523,0)),IF($AE33=2019,INDEX(Semaines!$S$2:$S$523,MATCH(Tableau!FQ33&amp;Tableau!FR33,Semaines!$K$2:$K$523&amp;Semaines!$L$2:$L$523,0)),IF($AE33=2020,INDEX(Semaines!$T$2:$T$523,MATCH(Tableau!FQ33&amp;Tableau!FR33,Semaines!$K$2:$K$523&amp;Semaines!$L$2:$L$523,0)),IF($AE33=2021,INDEX(Semaines!$U$2:$U$523,MATCH(Tableau!FQ33&amp;Tableau!FR33,Semaines!$K$2:$K$523&amp;Semaines!$L$2:$L$523,0)),IF($AE33=2022,INDEX(Semaines!$V$2:$V$523,MATCH(Tableau!FQ33&amp;Tableau!FR33,Semaines!$K$2:$K$523&amp;Semaines!$L$2:$L$523,0)))))))))))))</f>
        <v/>
      </c>
      <c r="FT33" s="120" t="str">
        <f>IF(Tableau!$AE33="","",IF(Tableau!FR33="","",Tableau!$AE33))</f>
        <v/>
      </c>
      <c r="FU33" s="121" t="str">
        <f t="array" ref="FU33">IF(OR(Tableau!FS33="",Tableau!FT33=""),"",IF($AE33=2013,INDEX(Semaines!$M$2:$M$523,MATCH(Tableau!FS33&amp;Tableau!FT33,Semaines!$K$2:$K$523&amp;Semaines!$L$2:$L$523,0)),IF($AE33=2014,INDEX(Semaines!$N$2:$N$523,MATCH(Tableau!FS33&amp;Tableau!FT33,Semaines!$K$2:$K$523&amp;Semaines!$L$2:$L$523,0)),IF($AE33=2015,INDEX(Semaines!$O$2:$O$523,MATCH(Tableau!FS33&amp;Tableau!FT33,Semaines!$K$2:$K$523&amp;Semaines!$L$2:$L$523,0)),IF($AE33=2016,INDEX(Semaines!$P$2:$P$523,MATCH(Tableau!FS33&amp;Tableau!FT33,Semaines!$K$2:$K$523&amp;Semaines!$L$2:$L$523,0)),IF($AE33=2017,INDEX(Semaines!$Q$2:$Q$523,MATCH(Tableau!FS33&amp;Tableau!FT33,Semaines!$K$2:$K$523&amp;Semaines!$L$2:$L$523,0)),IF($AE33=2018,INDEX(Semaines!$R$2:$R$523,MATCH(Tableau!FS33&amp;Tableau!FT33,Semaines!$K$2:$K$523&amp;Semaines!$L$2:$L$523,0)),IF($AE33=2019,INDEX(Semaines!$S$2:$S$523,MATCH(Tableau!FS33&amp;Tableau!FT33,Semaines!$K$2:$K$523&amp;Semaines!$L$2:$L$523,0)),IF($AE33=2020,INDEX(Semaines!$T$2:$T$523,MATCH(Tableau!FS33&amp;Tableau!FT33,Semaines!$K$2:$K$523&amp;Semaines!$L$2:$L$523,0)),IF($AE33=2021,INDEX(Semaines!$U$2:$U$523,MATCH(Tableau!FS33&amp;Tableau!FT33,Semaines!$K$2:$K$523&amp;Semaines!$L$2:$L$523,0)),IF($AE33=2022,INDEX(Semaines!$V$2:$V$523,MATCH(Tableau!FS33&amp;Tableau!FT33,Semaines!$K$2:$K$523&amp;Semaines!$L$2:$L$523,0)))))))))))))</f>
        <v/>
      </c>
      <c r="FV33" s="120" t="str">
        <f>IF(Tableau!$AE33="","",IF(Tableau!FT33="","",Tableau!$AE33))</f>
        <v/>
      </c>
      <c r="FW33" s="118" t="str">
        <f t="shared" si="253"/>
        <v/>
      </c>
      <c r="FX33" s="119" t="str">
        <f t="shared" si="110"/>
        <v/>
      </c>
      <c r="FY33" s="121" t="str">
        <f t="array" ref="FY33">IF(OR(Tableau!FW33="",Tableau!FX33=""),"",IF($AE33=2013,INDEX(Semaines!$M$2:$M$523,MATCH(Tableau!FW33&amp;Tableau!FX33,Semaines!$K$2:$K$523&amp;Semaines!$L$2:$L$523,0)),IF($AE33=2014,INDEX(Semaines!$N$2:$N$523,MATCH(Tableau!FW33&amp;Tableau!FX33,Semaines!$K$2:$K$523&amp;Semaines!$L$2:$L$523,0)),IF($AE33=2015,INDEX(Semaines!$O$2:$O$523,MATCH(Tableau!FW33&amp;Tableau!FX33,Semaines!$K$2:$K$523&amp;Semaines!$L$2:$L$523,0)),IF($AE33=2016,INDEX(Semaines!$P$2:$P$523,MATCH(Tableau!FW33&amp;Tableau!FX33,Semaines!$K$2:$K$523&amp;Semaines!$L$2:$L$523,0)),IF($AE33=2017,INDEX(Semaines!$Q$2:$Q$523,MATCH(Tableau!FW33&amp;Tableau!FX33,Semaines!$K$2:$K$523&amp;Semaines!$L$2:$L$523,0)),IF($AE33=2018,INDEX(Semaines!$R$2:$R$523,MATCH(Tableau!FW33&amp;Tableau!FX33,Semaines!$K$2:$K$523&amp;Semaines!$L$2:$L$523,0)),IF($AE33=2019,INDEX(Semaines!$S$2:$S$523,MATCH(Tableau!FW33&amp;Tableau!FX33,Semaines!$K$2:$K$523&amp;Semaines!$L$2:$L$523,0)),IF($AE33=2020,INDEX(Semaines!$T$2:$T$523,MATCH(Tableau!FW33&amp;Tableau!FX33,Semaines!$K$2:$K$523&amp;Semaines!$L$2:$L$523,0)),IF($AE33=2021,INDEX(Semaines!$U$2:$U$523,MATCH(Tableau!FW33&amp;Tableau!FX33,Semaines!$K$2:$K$523&amp;Semaines!$L$2:$L$523,0)),IF($AE33=2022,INDEX(Semaines!$V$2:$V$523,MATCH(Tableau!FW33&amp;Tableau!FX33,Semaines!$K$2:$K$523&amp;Semaines!$L$2:$L$523,0)))))))))))))</f>
        <v/>
      </c>
      <c r="FZ33" s="120" t="str">
        <f>IF(Tableau!$AE33="","",IF(Tableau!FX33="","",Tableau!$AE33))</f>
        <v/>
      </c>
      <c r="GA33" s="118" t="str">
        <f t="shared" si="254"/>
        <v/>
      </c>
      <c r="GB33" s="119" t="str">
        <f t="shared" si="111"/>
        <v/>
      </c>
      <c r="GC33" s="121" t="str">
        <f t="array" ref="GC33">IF(OR(Tableau!GA33="",Tableau!GB33=""),"",IF($AE33=2013,INDEX(Semaines!$M$2:$M$523,MATCH(Tableau!GA33&amp;Tableau!GB33,Semaines!$K$2:$K$523&amp;Semaines!$L$2:$L$523,0)),IF($AE33=2014,INDEX(Semaines!$N$2:$N$523,MATCH(Tableau!GA33&amp;Tableau!GB33,Semaines!$K$2:$K$523&amp;Semaines!$L$2:$L$523,0)),IF($AE33=2015,INDEX(Semaines!$O$2:$O$523,MATCH(Tableau!GA33&amp;Tableau!GB33,Semaines!$K$2:$K$523&amp;Semaines!$L$2:$L$523,0)),IF($AE33=2016,INDEX(Semaines!$P$2:$P$523,MATCH(Tableau!GA33&amp;Tableau!GB33,Semaines!$K$2:$K$523&amp;Semaines!$L$2:$L$523,0)),IF($AE33=2017,INDEX(Semaines!$Q$2:$Q$523,MATCH(Tableau!GA33&amp;Tableau!GB33,Semaines!$K$2:$K$523&amp;Semaines!$L$2:$L$523,0)),IF($AE33=2018,INDEX(Semaines!$R$2:$R$523,MATCH(Tableau!GA33&amp;Tableau!GB33,Semaines!$K$2:$K$523&amp;Semaines!$L$2:$L$523,0)),IF($AE33=2019,INDEX(Semaines!$S$2:$S$523,MATCH(Tableau!GA33&amp;Tableau!GB33,Semaines!$K$2:$K$523&amp;Semaines!$L$2:$L$523,0)),IF($AE33=2020,INDEX(Semaines!$T$2:$T$523,MATCH(Tableau!GA33&amp;Tableau!GB33,Semaines!$K$2:$K$523&amp;Semaines!$L$2:$L$523,0)),IF($AE33=2021,INDEX(Semaines!$U$2:$U$523,MATCH(Tableau!GA33&amp;Tableau!GB33,Semaines!$K$2:$K$523&amp;Semaines!$L$2:$L$523,0)),IF($AE33=2022,INDEX(Semaines!$V$2:$V$523,MATCH(Tableau!GA33&amp;Tableau!GB33,Semaines!$K$2:$K$523&amp;Semaines!$L$2:$L$523,0)))))))))))))</f>
        <v/>
      </c>
      <c r="GD33" s="120" t="str">
        <f>IF(Tableau!$AE33="","",IF(Tableau!GB33="","",Tableau!$AE33))</f>
        <v/>
      </c>
      <c r="GE33" s="118" t="str">
        <f t="shared" si="255"/>
        <v/>
      </c>
      <c r="GF33" s="119" t="str">
        <f t="shared" si="112"/>
        <v/>
      </c>
      <c r="GG33" s="121" t="str">
        <f t="array" ref="GG33">IF(OR(Tableau!GE33="",Tableau!GF33=""),"",IF($AE33=2013,INDEX(Semaines!$M$2:$M$523,MATCH(Tableau!GE33&amp;Tableau!GF33,Semaines!$K$2:$K$523&amp;Semaines!$L$2:$L$523,0)),IF($AE33=2014,INDEX(Semaines!$N$2:$N$523,MATCH(Tableau!GE33&amp;Tableau!GF33,Semaines!$K$2:$K$523&amp;Semaines!$L$2:$L$523,0)),IF($AE33=2015,INDEX(Semaines!$O$2:$O$523,MATCH(Tableau!GE33&amp;Tableau!GF33,Semaines!$K$2:$K$523&amp;Semaines!$L$2:$L$523,0)),IF($AE33=2016,INDEX(Semaines!$P$2:$P$523,MATCH(Tableau!GE33&amp;Tableau!GF33,Semaines!$K$2:$K$523&amp;Semaines!$L$2:$L$523,0)),IF($AE33=2017,INDEX(Semaines!$Q$2:$Q$523,MATCH(Tableau!GE33&amp;Tableau!GF33,Semaines!$K$2:$K$523&amp;Semaines!$L$2:$L$523,0)),IF($AE33=2018,INDEX(Semaines!$R$2:$R$523,MATCH(Tableau!GE33&amp;Tableau!GF33,Semaines!$K$2:$K$523&amp;Semaines!$L$2:$L$523,0)),IF($AE33=2019,INDEX(Semaines!$S$2:$S$523,MATCH(Tableau!GE33&amp;Tableau!GF33,Semaines!$K$2:$K$523&amp;Semaines!$L$2:$L$523,0)),IF($AE33=2020,INDEX(Semaines!$T$2:$T$523,MATCH(Tableau!GE33&amp;Tableau!GF33,Semaines!$K$2:$K$523&amp;Semaines!$L$2:$L$523,0)),IF($AE33=2021,INDEX(Semaines!$U$2:$U$523,MATCH(Tableau!GE33&amp;Tableau!GF33,Semaines!$K$2:$K$523&amp;Semaines!$L$2:$L$523,0)),IF($AE33=2022,INDEX(Semaines!$V$2:$V$523,MATCH(Tableau!GE33&amp;Tableau!GF33,Semaines!$K$2:$K$523&amp;Semaines!$L$2:$L$523,0)))))))))))))</f>
        <v/>
      </c>
      <c r="GH33" s="120" t="str">
        <f>IF(Tableau!$AE33="","",IF(Tableau!GF33="","",Tableau!$AE33))</f>
        <v/>
      </c>
      <c r="GJ33" s="118" t="str">
        <f t="shared" si="256"/>
        <v/>
      </c>
      <c r="GK33" s="119" t="str">
        <f t="shared" si="113"/>
        <v/>
      </c>
      <c r="GL33" s="121" t="str">
        <f t="array" ref="GL33">IF(OR(Tableau!GJ33="",Tableau!GK33=""),"",IF($AE33=2013,INDEX(Semaines!$M$2:$M$523,MATCH(Tableau!GJ33&amp;Tableau!GK33,Semaines!$K$2:$K$523&amp;Semaines!$L$2:$L$523,0)),IF($AE33=2014,INDEX(Semaines!$N$2:$N$523,MATCH(Tableau!GJ33&amp;Tableau!GK33,Semaines!$K$2:$K$523&amp;Semaines!$L$2:$L$523,0)),IF($AE33=2015,INDEX(Semaines!$O$2:$O$523,MATCH(Tableau!GJ33&amp;Tableau!GK33,Semaines!$K$2:$K$523&amp;Semaines!$L$2:$L$523,0)),IF($AE33=2016,INDEX(Semaines!$P$2:$P$523,MATCH(Tableau!GJ33&amp;Tableau!GK33,Semaines!$K$2:$K$523&amp;Semaines!$L$2:$L$523,0)),IF($AE33=2017,INDEX(Semaines!$Q$2:$Q$523,MATCH(Tableau!GJ33&amp;Tableau!GK33,Semaines!$K$2:$K$523&amp;Semaines!$L$2:$L$523,0)),IF($AE33=2018,INDEX(Semaines!$R$2:$R$523,MATCH(Tableau!GJ33&amp;Tableau!GK33,Semaines!$K$2:$K$523&amp;Semaines!$L$2:$L$523,0)),IF($AE33=2019,INDEX(Semaines!$S$2:$S$523,MATCH(Tableau!GJ33&amp;Tableau!GK33,Semaines!$K$2:$K$523&amp;Semaines!$L$2:$L$523,0)),IF($AE33=2020,INDEX(Semaines!$T$2:$T$523,MATCH(Tableau!GJ33&amp;Tableau!GK33,Semaines!$K$2:$K$523&amp;Semaines!$L$2:$L$523,0)),IF($AE33=2021,INDEX(Semaines!$U$2:$U$523,MATCH(Tableau!GJ33&amp;Tableau!GK33,Semaines!$K$2:$K$523&amp;Semaines!$L$2:$L$523,0)),IF($AE33=2022,INDEX(Semaines!$V$2:$V$523,MATCH(Tableau!GJ33&amp;Tableau!GK33,Semaines!$K$2:$K$523&amp;Semaines!$L$2:$L$523,0)))))))))))))</f>
        <v/>
      </c>
      <c r="GM33" s="120" t="str">
        <f>IF(Tableau!$AE33="","",IF(Tableau!GK33="","",Tableau!$AE33))</f>
        <v/>
      </c>
      <c r="GN33" s="118" t="str">
        <f t="shared" si="257"/>
        <v/>
      </c>
      <c r="GO33" s="119" t="str">
        <f t="shared" si="114"/>
        <v/>
      </c>
      <c r="GP33" s="121" t="str">
        <f t="array" ref="GP33">IF(OR(Tableau!GN33="",Tableau!GO33=""),"",IF($AE33=2013,INDEX(Semaines!$M$2:$M$523,MATCH(Tableau!GN33&amp;Tableau!GO33,Semaines!$K$2:$K$523&amp;Semaines!$L$2:$L$523,0)),IF($AE33=2014,INDEX(Semaines!$N$2:$N$523,MATCH(Tableau!GN33&amp;Tableau!GO33,Semaines!$K$2:$K$523&amp;Semaines!$L$2:$L$523,0)),IF($AE33=2015,INDEX(Semaines!$O$2:$O$523,MATCH(Tableau!GN33&amp;Tableau!GO33,Semaines!$K$2:$K$523&amp;Semaines!$L$2:$L$523,0)),IF($AE33=2016,INDEX(Semaines!$P$2:$P$523,MATCH(Tableau!GN33&amp;Tableau!GO33,Semaines!$K$2:$K$523&amp;Semaines!$L$2:$L$523,0)),IF($AE33=2017,INDEX(Semaines!$Q$2:$Q$523,MATCH(Tableau!GN33&amp;Tableau!GO33,Semaines!$K$2:$K$523&amp;Semaines!$L$2:$L$523,0)),IF($AE33=2018,INDEX(Semaines!$R$2:$R$523,MATCH(Tableau!GN33&amp;Tableau!GO33,Semaines!$K$2:$K$523&amp;Semaines!$L$2:$L$523,0)),IF($AE33=2019,INDEX(Semaines!$S$2:$S$523,MATCH(Tableau!GN33&amp;Tableau!GO33,Semaines!$K$2:$K$523&amp;Semaines!$L$2:$L$523,0)),IF($AE33=2020,INDEX(Semaines!$T$2:$T$523,MATCH(Tableau!GN33&amp;Tableau!GO33,Semaines!$K$2:$K$523&amp;Semaines!$L$2:$L$523,0)),IF($AE33=2021,INDEX(Semaines!$U$2:$U$523,MATCH(Tableau!GN33&amp;Tableau!GO33,Semaines!$K$2:$K$523&amp;Semaines!$L$2:$L$523,0)),IF($AE33=2022,INDEX(Semaines!$V$2:$V$523,MATCH(Tableau!GN33&amp;Tableau!GO33,Semaines!$K$2:$K$523&amp;Semaines!$L$2:$L$523,0)))))))))))))</f>
        <v/>
      </c>
      <c r="GQ33" s="120" t="str">
        <f>IF(Tableau!$AE33="","",IF(Tableau!GO33="","",Tableau!$AE33))</f>
        <v/>
      </c>
      <c r="GR33" s="112"/>
      <c r="GS33" s="114"/>
      <c r="GT33" s="114"/>
      <c r="GU33" s="107"/>
      <c r="GV33" s="114"/>
      <c r="GW33" s="107"/>
      <c r="GX33" s="118" t="str">
        <f t="shared" si="258"/>
        <v/>
      </c>
      <c r="GY33" s="119" t="str">
        <f t="shared" si="115"/>
        <v/>
      </c>
      <c r="GZ33" s="121" t="str">
        <f t="array" ref="GZ33">IF(OR(Tableau!GX33="",Tableau!GY33=""),"",IF($AE33=2013,INDEX(Semaines!$M$2:$M$523,MATCH(Tableau!GX33&amp;Tableau!GY33,Semaines!$K$2:$K$523&amp;Semaines!$L$2:$L$523,0)),IF($AE33=2014,INDEX(Semaines!$N$2:$N$523,MATCH(Tableau!GX33&amp;Tableau!GY33,Semaines!$K$2:$K$523&amp;Semaines!$L$2:$L$523,0)),IF($AE33=2015,INDEX(Semaines!$O$2:$O$523,MATCH(Tableau!GX33&amp;Tableau!GY33,Semaines!$K$2:$K$523&amp;Semaines!$L$2:$L$523,0)),IF($AE33=2016,INDEX(Semaines!$P$2:$P$523,MATCH(Tableau!GX33&amp;Tableau!GY33,Semaines!$K$2:$K$523&amp;Semaines!$L$2:$L$523,0)),IF($AE33=2017,INDEX(Semaines!$Q$2:$Q$523,MATCH(Tableau!GX33&amp;Tableau!GY33,Semaines!$K$2:$K$523&amp;Semaines!$L$2:$L$523,0)),IF($AE33=2018,INDEX(Semaines!$R$2:$R$523,MATCH(Tableau!GX33&amp;Tableau!GY33,Semaines!$K$2:$K$523&amp;Semaines!$L$2:$L$523,0)),IF($AE33=2019,INDEX(Semaines!$S$2:$S$523,MATCH(Tableau!GX33&amp;Tableau!GY33,Semaines!$K$2:$K$523&amp;Semaines!$L$2:$L$523,0)),IF($AE33=2020,INDEX(Semaines!$T$2:$T$523,MATCH(Tableau!GX33&amp;Tableau!GY33,Semaines!$K$2:$K$523&amp;Semaines!$L$2:$L$523,0)),IF($AE33=2021,INDEX(Semaines!$U$2:$U$523,MATCH(Tableau!GX33&amp;Tableau!GY33,Semaines!$K$2:$K$523&amp;Semaines!$L$2:$L$523,0)),IF($AE33=2022,INDEX(Semaines!$V$2:$V$523,MATCH(Tableau!GX33&amp;Tableau!GY33,Semaines!$K$2:$K$523&amp;Semaines!$L$2:$L$523,0)))))))))))))</f>
        <v/>
      </c>
      <c r="HA33" s="120" t="str">
        <f>IF(Tableau!$AE33="","",IF(Tableau!GY33="","",Tableau!$AE33))</f>
        <v/>
      </c>
      <c r="HC33" s="100"/>
      <c r="HD33" s="101"/>
      <c r="HE33" s="111"/>
      <c r="HF33" s="107"/>
      <c r="HH33" s="118" t="str">
        <f t="shared" si="259"/>
        <v/>
      </c>
      <c r="HI33" s="119" t="str">
        <f t="shared" si="116"/>
        <v/>
      </c>
      <c r="HJ33" s="121" t="str">
        <f t="array" ref="HJ33">IF(OR(Tableau!HH33="",Tableau!HI33=""),"",IF($AE33=2013,INDEX(Semaines!$M$2:$M$523,MATCH(Tableau!HH33&amp;Tableau!HI33,Semaines!$K$2:$K$523&amp;Semaines!$L$2:$L$523,0)),IF($AE33=2014,INDEX(Semaines!$N$2:$N$523,MATCH(Tableau!HH33&amp;Tableau!HI33,Semaines!$K$2:$K$523&amp;Semaines!$L$2:$L$523,0)),IF($AE33=2015,INDEX(Semaines!$O$2:$O$523,MATCH(Tableau!HH33&amp;Tableau!HI33,Semaines!$K$2:$K$523&amp;Semaines!$L$2:$L$523,0)),IF($AE33=2016,INDEX(Semaines!$P$2:$P$523,MATCH(Tableau!HH33&amp;Tableau!HI33,Semaines!$K$2:$K$523&amp;Semaines!$L$2:$L$523,0)),IF($AE33=2017,INDEX(Semaines!$Q$2:$Q$523,MATCH(Tableau!HH33&amp;Tableau!HI33,Semaines!$K$2:$K$523&amp;Semaines!$L$2:$L$523,0)),IF($AE33=2018,INDEX(Semaines!$R$2:$R$523,MATCH(Tableau!HH33&amp;Tableau!HI33,Semaines!$K$2:$K$523&amp;Semaines!$L$2:$L$523,0)),IF($AE33=2019,INDEX(Semaines!$S$2:$S$523,MATCH(Tableau!HH33&amp;Tableau!HI33,Semaines!$K$2:$K$523&amp;Semaines!$L$2:$L$523,0)),IF($AE33=2020,INDEX(Semaines!$T$2:$T$523,MATCH(Tableau!HH33&amp;Tableau!HI33,Semaines!$K$2:$K$523&amp;Semaines!$L$2:$L$523,0)),IF($AE33=2021,INDEX(Semaines!$U$2:$U$523,MATCH(Tableau!HH33&amp;Tableau!HI33,Semaines!$K$2:$K$523&amp;Semaines!$L$2:$L$523,0)),IF($AE33=2022,INDEX(Semaines!$V$2:$V$523,MATCH(Tableau!HH33&amp;Tableau!HI33,Semaines!$K$2:$K$523&amp;Semaines!$L$2:$L$523,0)))))))))))))</f>
        <v/>
      </c>
      <c r="HK33" s="120" t="str">
        <f>IF(Tableau!$AE33="","",IF(Tableau!HI33="","",Tableau!$AE33))</f>
        <v/>
      </c>
      <c r="HL33" s="121" t="str">
        <f t="array" ref="HL33">IF(OR(Tableau!HJ33="",Tableau!HK33=""),"",IF($AE33=2013,INDEX(Semaines!$M$2:$M$523,MATCH(Tableau!HJ33&amp;Tableau!HK33,Semaines!$K$2:$K$523&amp;Semaines!$L$2:$L$523,0)),IF($AE33=2014,INDEX(Semaines!$N$2:$N$523,MATCH(Tableau!HJ33&amp;Tableau!HK33,Semaines!$K$2:$K$523&amp;Semaines!$L$2:$L$523,0)),IF($AE33=2015,INDEX(Semaines!$O$2:$O$523,MATCH(Tableau!HJ33&amp;Tableau!HK33,Semaines!$K$2:$K$523&amp;Semaines!$L$2:$L$523,0)),IF($AE33=2016,INDEX(Semaines!$P$2:$P$523,MATCH(Tableau!HJ33&amp;Tableau!HK33,Semaines!$K$2:$K$523&amp;Semaines!$L$2:$L$523,0)),IF($AE33=2017,INDEX(Semaines!$Q$2:$Q$523,MATCH(Tableau!HJ33&amp;Tableau!HK33,Semaines!$K$2:$K$523&amp;Semaines!$L$2:$L$523,0)),IF($AE33=2018,INDEX(Semaines!$R$2:$R$523,MATCH(Tableau!HJ33&amp;Tableau!HK33,Semaines!$K$2:$K$523&amp;Semaines!$L$2:$L$523,0)),IF($AE33=2019,INDEX(Semaines!$S$2:$S$523,MATCH(Tableau!HJ33&amp;Tableau!HK33,Semaines!$K$2:$K$523&amp;Semaines!$L$2:$L$523,0)),IF($AE33=2020,INDEX(Semaines!$T$2:$T$523,MATCH(Tableau!HJ33&amp;Tableau!HK33,Semaines!$K$2:$K$523&amp;Semaines!$L$2:$L$523,0)),IF($AE33=2021,INDEX(Semaines!$U$2:$U$523,MATCH(Tableau!HJ33&amp;Tableau!HK33,Semaines!$K$2:$K$523&amp;Semaines!$L$2:$L$523,0)),IF($AE33=2022,INDEX(Semaines!$V$2:$V$523,MATCH(Tableau!HJ33&amp;Tableau!HK33,Semaines!$K$2:$K$523&amp;Semaines!$L$2:$L$523,0)))))))))))))</f>
        <v/>
      </c>
      <c r="HM33" s="120" t="str">
        <f>IF(Tableau!$AE33="","",IF(Tableau!HK33="","",Tableau!$AE33))</f>
        <v/>
      </c>
      <c r="HN33" s="118" t="str">
        <f t="shared" si="260"/>
        <v/>
      </c>
      <c r="HO33" s="119" t="str">
        <f t="shared" si="117"/>
        <v/>
      </c>
      <c r="HP33" s="121" t="str">
        <f t="array" ref="HP33">IF(OR(Tableau!HN33="",Tableau!HO33=""),"",IF($AE33=2013,INDEX(Semaines!$M$2:$M$523,MATCH(Tableau!HN33&amp;Tableau!HO33,Semaines!$K$2:$K$523&amp;Semaines!$L$2:$L$523,0)),IF($AE33=2014,INDEX(Semaines!$N$2:$N$523,MATCH(Tableau!HN33&amp;Tableau!HO33,Semaines!$K$2:$K$523&amp;Semaines!$L$2:$L$523,0)),IF($AE33=2015,INDEX(Semaines!$O$2:$O$523,MATCH(Tableau!HN33&amp;Tableau!HO33,Semaines!$K$2:$K$523&amp;Semaines!$L$2:$L$523,0)),IF($AE33=2016,INDEX(Semaines!$P$2:$P$523,MATCH(Tableau!HN33&amp;Tableau!HO33,Semaines!$K$2:$K$523&amp;Semaines!$L$2:$L$523,0)),IF($AE33=2017,INDEX(Semaines!$Q$2:$Q$523,MATCH(Tableau!HN33&amp;Tableau!HO33,Semaines!$K$2:$K$523&amp;Semaines!$L$2:$L$523,0)),IF($AE33=2018,INDEX(Semaines!$R$2:$R$523,MATCH(Tableau!HN33&amp;Tableau!HO33,Semaines!$K$2:$K$523&amp;Semaines!$L$2:$L$523,0)),IF($AE33=2019,INDEX(Semaines!$S$2:$S$523,MATCH(Tableau!HN33&amp;Tableau!HO33,Semaines!$K$2:$K$523&amp;Semaines!$L$2:$L$523,0)),IF($AE33=2020,INDEX(Semaines!$T$2:$T$523,MATCH(Tableau!HN33&amp;Tableau!HO33,Semaines!$K$2:$K$523&amp;Semaines!$L$2:$L$523,0)),IF($AE33=2021,INDEX(Semaines!$U$2:$U$523,MATCH(Tableau!HN33&amp;Tableau!HO33,Semaines!$K$2:$K$523&amp;Semaines!$L$2:$L$523,0)),IF($AE33=2022,INDEX(Semaines!$V$2:$V$523,MATCH(Tableau!HN33&amp;Tableau!HO33,Semaines!$K$2:$K$523&amp;Semaines!$L$2:$L$523,0)))))))))))))</f>
        <v/>
      </c>
      <c r="HQ33" s="120" t="str">
        <f>IF(Tableau!$AE33="","",IF(Tableau!HO33="","",Tableau!$AE33))</f>
        <v/>
      </c>
      <c r="HR33" s="112"/>
      <c r="HS33" s="114"/>
      <c r="HT33" s="114"/>
      <c r="HU33" s="107"/>
      <c r="HV33" s="115"/>
      <c r="HW33" s="99"/>
      <c r="HX33" s="99"/>
      <c r="HY33" s="99"/>
      <c r="HZ33" s="99"/>
      <c r="IA33" s="118" t="str">
        <f t="shared" si="261"/>
        <v/>
      </c>
      <c r="IB33" s="119" t="str">
        <f t="shared" si="118"/>
        <v/>
      </c>
      <c r="IC33" s="121" t="str">
        <f t="array" ref="IC33">IF(OR(Tableau!IA33="",Tableau!IB33=""),"",IF($AE33=2013,INDEX(Semaines!$M$2:$M$523,MATCH(Tableau!IA33&amp;Tableau!IB33,Semaines!$K$2:$K$523&amp;Semaines!$L$2:$L$523,0)),IF($AE33=2014,INDEX(Semaines!$N$2:$N$523,MATCH(Tableau!IA33&amp;Tableau!IB33,Semaines!$K$2:$K$523&amp;Semaines!$L$2:$L$523,0)),IF($AE33=2015,INDEX(Semaines!$O$2:$O$523,MATCH(Tableau!IA33&amp;Tableau!IB33,Semaines!$K$2:$K$523&amp;Semaines!$L$2:$L$523,0)),IF($AE33=2016,INDEX(Semaines!$P$2:$P$523,MATCH(Tableau!IA33&amp;Tableau!IB33,Semaines!$K$2:$K$523&amp;Semaines!$L$2:$L$523,0)),IF($AE33=2017,INDEX(Semaines!$Q$2:$Q$523,MATCH(Tableau!IA33&amp;Tableau!IB33,Semaines!$K$2:$K$523&amp;Semaines!$L$2:$L$523,0)),IF($AE33=2018,INDEX(Semaines!$R$2:$R$523,MATCH(Tableau!IA33&amp;Tableau!IB33,Semaines!$K$2:$K$523&amp;Semaines!$L$2:$L$523,0)),IF($AE33=2019,INDEX(Semaines!$S$2:$S$523,MATCH(Tableau!IA33&amp;Tableau!IB33,Semaines!$K$2:$K$523&amp;Semaines!$L$2:$L$523,0)),IF($AE33=2020,INDEX(Semaines!$T$2:$T$523,MATCH(Tableau!IA33&amp;Tableau!IB33,Semaines!$K$2:$K$523&amp;Semaines!$L$2:$L$523,0)),IF($AE33=2021,INDEX(Semaines!$U$2:$U$523,MATCH(Tableau!IA33&amp;Tableau!IB33,Semaines!$K$2:$K$523&amp;Semaines!$L$2:$L$523,0)),IF($AE33=2022,INDEX(Semaines!$V$2:$V$523,MATCH(Tableau!IA33&amp;Tableau!IB33,Semaines!$K$2:$K$523&amp;Semaines!$L$2:$L$523,0)))))))))))))</f>
        <v/>
      </c>
      <c r="ID33" s="120" t="str">
        <f>IF(Tableau!$AE33="","",IF(Tableau!IB33="","",Tableau!$AE33))</f>
        <v/>
      </c>
      <c r="IE33" s="118" t="str">
        <f t="shared" si="262"/>
        <v/>
      </c>
      <c r="IF33" s="119" t="str">
        <f t="shared" si="119"/>
        <v/>
      </c>
      <c r="IG33" s="121" t="str">
        <f t="array" ref="IG33">IF(OR(Tableau!IE33="",Tableau!IF33=""),"",IF($AE33=2013,INDEX(Semaines!$M$2:$M$523,MATCH(Tableau!IE33&amp;Tableau!IF33,Semaines!$K$2:$K$523&amp;Semaines!$L$2:$L$523,0)),IF($AE33=2014,INDEX(Semaines!$N$2:$N$523,MATCH(Tableau!IE33&amp;Tableau!IF33,Semaines!$K$2:$K$523&amp;Semaines!$L$2:$L$523,0)),IF($AE33=2015,INDEX(Semaines!$O$2:$O$523,MATCH(Tableau!IE33&amp;Tableau!IF33,Semaines!$K$2:$K$523&amp;Semaines!$L$2:$L$523,0)),IF($AE33=2016,INDEX(Semaines!$P$2:$P$523,MATCH(Tableau!IE33&amp;Tableau!IF33,Semaines!$K$2:$K$523&amp;Semaines!$L$2:$L$523,0)),IF($AE33=2017,INDEX(Semaines!$Q$2:$Q$523,MATCH(Tableau!IE33&amp;Tableau!IF33,Semaines!$K$2:$K$523&amp;Semaines!$L$2:$L$523,0)),IF($AE33=2018,INDEX(Semaines!$R$2:$R$523,MATCH(Tableau!IE33&amp;Tableau!IF33,Semaines!$K$2:$K$523&amp;Semaines!$L$2:$L$523,0)),IF($AE33=2019,INDEX(Semaines!$S$2:$S$523,MATCH(Tableau!IE33&amp;Tableau!IF33,Semaines!$K$2:$K$523&amp;Semaines!$L$2:$L$523,0)),IF($AE33=2020,INDEX(Semaines!$T$2:$T$523,MATCH(Tableau!IE33&amp;Tableau!IF33,Semaines!$K$2:$K$523&amp;Semaines!$L$2:$L$523,0)),IF($AE33=2021,INDEX(Semaines!$U$2:$U$523,MATCH(Tableau!IE33&amp;Tableau!IF33,Semaines!$K$2:$K$523&amp;Semaines!$L$2:$L$523,0)),IF($AE33=2022,INDEX(Semaines!$V$2:$V$523,MATCH(Tableau!IE33&amp;Tableau!IF33,Semaines!$K$2:$K$523&amp;Semaines!$L$2:$L$523,0)))))))))))))</f>
        <v/>
      </c>
      <c r="IH33" s="120" t="str">
        <f>IF(Tableau!$AE33="","",IF(Tableau!IF33="","",Tableau!$AE33))</f>
        <v/>
      </c>
      <c r="II33" s="130" t="str">
        <f>IF(Import!AY23=0,"",Import!AY23)</f>
        <v/>
      </c>
      <c r="IJ33" s="118" t="str">
        <f t="shared" si="225"/>
        <v/>
      </c>
      <c r="IK33" s="119" t="str">
        <f t="shared" si="226"/>
        <v/>
      </c>
      <c r="IL33" s="121" t="str">
        <f>IF(Tableau!IJ33="","",Tableau!IJ33)</f>
        <v/>
      </c>
      <c r="IM33" s="120" t="str">
        <f>IF(Tableau!IK33="","",Tableau!IK33)</f>
        <v/>
      </c>
      <c r="IO33" s="118" t="str">
        <f t="shared" si="227"/>
        <v/>
      </c>
      <c r="IP33" s="119" t="str">
        <f t="shared" si="78"/>
        <v/>
      </c>
      <c r="IQ33" s="121" t="str">
        <f t="array" ref="IQ33">IF(OR(Tableau!IO33="",Tableau!IP33=""),"",IF($AE33=2013,INDEX(Semaines!$M$2:$M$523,MATCH(Tableau!IO33&amp;Tableau!IP33,Semaines!$K$2:$K$523&amp;Semaines!$L$2:$L$523,0)),IF($AE33=2014,INDEX(Semaines!$N$2:$N$523,MATCH(Tableau!IO33&amp;Tableau!IP33,Semaines!$K$2:$K$523&amp;Semaines!$L$2:$L$523,0)),IF($AE33=2015,INDEX(Semaines!$O$2:$O$523,MATCH(Tableau!IO33&amp;Tableau!IP33,Semaines!$K$2:$K$523&amp;Semaines!$L$2:$L$523,0)),IF($AE33=2016,INDEX(Semaines!$P$2:$P$523,MATCH(Tableau!IO33&amp;Tableau!IP33,Semaines!$K$2:$K$523&amp;Semaines!$L$2:$L$523,0)),IF($AE33=2017,INDEX(Semaines!$Q$2:$Q$523,MATCH(Tableau!IO33&amp;Tableau!IP33,Semaines!$K$2:$K$523&amp;Semaines!$L$2:$L$523,0)),IF($AE33=2018,INDEX(Semaines!$R$2:$R$523,MATCH(Tableau!IO33&amp;Tableau!IP33,Semaines!$K$2:$K$523&amp;Semaines!$L$2:$L$523,0)),IF($AE33=2019,INDEX(Semaines!$S$2:$S$523,MATCH(Tableau!IO33&amp;Tableau!IP33,Semaines!$K$2:$K$523&amp;Semaines!$L$2:$L$523,0)),IF($AE33=2020,INDEX(Semaines!$T$2:$T$523,MATCH(Tableau!IO33&amp;Tableau!IP33,Semaines!$K$2:$K$523&amp;Semaines!$L$2:$L$523,0)),IF($AE33=2021,INDEX(Semaines!$U$2:$U$523,MATCH(Tableau!IO33&amp;Tableau!IP33,Semaines!$K$2:$K$523&amp;Semaines!$L$2:$L$523,0)),IF($AE33=2022,INDEX(Semaines!$V$2:$V$523,MATCH(Tableau!IO33&amp;Tableau!IP33,Semaines!$K$2:$K$523&amp;Semaines!$L$2:$L$523,0)))))))))))))</f>
        <v/>
      </c>
      <c r="IR33" s="120" t="str">
        <f>IF(Tableau!$AE33="","",IF(Tableau!IP33="","",Tableau!$AE33))</f>
        <v/>
      </c>
      <c r="IS33" s="118" t="str">
        <f t="shared" si="228"/>
        <v/>
      </c>
      <c r="IT33" s="119" t="str">
        <f t="shared" si="80"/>
        <v/>
      </c>
      <c r="IU33" s="121" t="str">
        <f t="array" ref="IU33">IF(OR(Tableau!IS33="",Tableau!IT33=""),"",IF($AE33=2013,INDEX(Semaines!$M$2:$M$523,MATCH(Tableau!IS33&amp;Tableau!IT33,Semaines!$K$2:$K$523&amp;Semaines!$L$2:$L$523,0)),IF($AE33=2014,INDEX(Semaines!$N$2:$N$523,MATCH(Tableau!IS33&amp;Tableau!IT33,Semaines!$K$2:$K$523&amp;Semaines!$L$2:$L$523,0)),IF($AE33=2015,INDEX(Semaines!$O$2:$O$523,MATCH(Tableau!IS33&amp;Tableau!IT33,Semaines!$K$2:$K$523&amp;Semaines!$L$2:$L$523,0)),IF($AE33=2016,INDEX(Semaines!$P$2:$P$523,MATCH(Tableau!IS33&amp;Tableau!IT33,Semaines!$K$2:$K$523&amp;Semaines!$L$2:$L$523,0)),IF($AE33=2017,INDEX(Semaines!$Q$2:$Q$523,MATCH(Tableau!IS33&amp;Tableau!IT33,Semaines!$K$2:$K$523&amp;Semaines!$L$2:$L$523,0)),IF($AE33=2018,INDEX(Semaines!$R$2:$R$523,MATCH(Tableau!IS33&amp;Tableau!IT33,Semaines!$K$2:$K$523&amp;Semaines!$L$2:$L$523,0)),IF($AE33=2019,INDEX(Semaines!$S$2:$S$523,MATCH(Tableau!IS33&amp;Tableau!IT33,Semaines!$K$2:$K$523&amp;Semaines!$L$2:$L$523,0)),IF($AE33=2020,INDEX(Semaines!$T$2:$T$523,MATCH(Tableau!IS33&amp;Tableau!IT33,Semaines!$K$2:$K$523&amp;Semaines!$L$2:$L$523,0)),IF($AE33=2021,INDEX(Semaines!$U$2:$U$523,MATCH(Tableau!IS33&amp;Tableau!IT33,Semaines!$K$2:$K$523&amp;Semaines!$L$2:$L$523,0)),IF($AE33=2022,INDEX(Semaines!$V$2:$V$523,MATCH(Tableau!IS33&amp;Tableau!IT33,Semaines!$K$2:$K$523&amp;Semaines!$L$2:$L$523,0)))))))))))))</f>
        <v/>
      </c>
      <c r="IV33" s="120" t="str">
        <f>IF(Tableau!$AE33="","",IF(Tableau!IT33="","",Tableau!$AE33))</f>
        <v/>
      </c>
      <c r="IW33" s="99"/>
      <c r="IX33" s="99"/>
      <c r="IY33" s="99"/>
      <c r="IZ33" s="99"/>
      <c r="JA33" s="118" t="str">
        <f t="shared" si="229"/>
        <v/>
      </c>
      <c r="JB33" s="119" t="str">
        <f t="shared" si="82"/>
        <v/>
      </c>
      <c r="JC33" s="121" t="str">
        <f t="array" ref="JC33">IF(OR(Tableau!JA33="",Tableau!JB33=""),"",IF($AE33=2013,INDEX(Semaines!$M$2:$M$523,MATCH(Tableau!JA33&amp;Tableau!JB33,Semaines!$K$2:$K$523&amp;Semaines!$L$2:$L$523,0)),IF($AE33=2014,INDEX(Semaines!$N$2:$N$523,MATCH(Tableau!JA33&amp;Tableau!JB33,Semaines!$K$2:$K$523&amp;Semaines!$L$2:$L$523,0)),IF($AE33=2015,INDEX(Semaines!$O$2:$O$523,MATCH(Tableau!JA33&amp;Tableau!JB33,Semaines!$K$2:$K$523&amp;Semaines!$L$2:$L$523,0)),IF($AE33=2016,INDEX(Semaines!$P$2:$P$523,MATCH(Tableau!JA33&amp;Tableau!JB33,Semaines!$K$2:$K$523&amp;Semaines!$L$2:$L$523,0)),IF($AE33=2017,INDEX(Semaines!$Q$2:$Q$523,MATCH(Tableau!JA33&amp;Tableau!JB33,Semaines!$K$2:$K$523&amp;Semaines!$L$2:$L$523,0)),IF($AE33=2018,INDEX(Semaines!$R$2:$R$523,MATCH(Tableau!JA33&amp;Tableau!JB33,Semaines!$K$2:$K$523&amp;Semaines!$L$2:$L$523,0)),IF($AE33=2019,INDEX(Semaines!$S$2:$S$523,MATCH(Tableau!JA33&amp;Tableau!JB33,Semaines!$K$2:$K$523&amp;Semaines!$L$2:$L$523,0)),IF($AE33=2020,INDEX(Semaines!$T$2:$T$523,MATCH(Tableau!JA33&amp;Tableau!JB33,Semaines!$K$2:$K$523&amp;Semaines!$L$2:$L$523,0)),IF($AE33=2021,INDEX(Semaines!$U$2:$U$523,MATCH(Tableau!JA33&amp;Tableau!JB33,Semaines!$K$2:$K$523&amp;Semaines!$L$2:$L$523,0)),IF($AE33=2022,INDEX(Semaines!$V$2:$V$523,MATCH(Tableau!JA33&amp;Tableau!JB33,Semaines!$K$2:$K$523&amp;Semaines!$L$2:$L$523,0)))))))))))))</f>
        <v/>
      </c>
      <c r="JD33" s="120" t="str">
        <f>IF(Tableau!$AE33="","",IF(Tableau!JB33="","",Tableau!$AE33))</f>
        <v/>
      </c>
      <c r="JE33" s="112"/>
      <c r="JF33" s="114"/>
      <c r="JG33" s="114"/>
      <c r="JH33" s="107"/>
      <c r="JJ33" s="118" t="str">
        <f t="shared" si="230"/>
        <v/>
      </c>
      <c r="JK33" s="119" t="str">
        <f t="shared" si="84"/>
        <v/>
      </c>
      <c r="JL33" s="121" t="str">
        <f t="array" ref="JL33">IF(OR(Tableau!JJ33="",Tableau!JK33=""),"",IF($AE33=2013,INDEX(Semaines!$M$2:$M$523,MATCH(Tableau!JJ33&amp;Tableau!JK33,Semaines!$K$2:$K$523&amp;Semaines!$L$2:$L$523,0)),IF($AE33=2014,INDEX(Semaines!$N$2:$N$523,MATCH(Tableau!JJ33&amp;Tableau!JK33,Semaines!$K$2:$K$523&amp;Semaines!$L$2:$L$523,0)),IF($AE33=2015,INDEX(Semaines!$O$2:$O$523,MATCH(Tableau!JJ33&amp;Tableau!JK33,Semaines!$K$2:$K$523&amp;Semaines!$L$2:$L$523,0)),IF($AE33=2016,INDEX(Semaines!$P$2:$P$523,MATCH(Tableau!JJ33&amp;Tableau!JK33,Semaines!$K$2:$K$523&amp;Semaines!$L$2:$L$523,0)),IF($AE33=2017,INDEX(Semaines!$Q$2:$Q$523,MATCH(Tableau!JJ33&amp;Tableau!JK33,Semaines!$K$2:$K$523&amp;Semaines!$L$2:$L$523,0)),IF($AE33=2018,INDEX(Semaines!$R$2:$R$523,MATCH(Tableau!JJ33&amp;Tableau!JK33,Semaines!$K$2:$K$523&amp;Semaines!$L$2:$L$523,0)),IF($AE33=2019,INDEX(Semaines!$S$2:$S$523,MATCH(Tableau!JJ33&amp;Tableau!JK33,Semaines!$K$2:$K$523&amp;Semaines!$L$2:$L$523,0)),IF($AE33=2020,INDEX(Semaines!$T$2:$T$523,MATCH(Tableau!JJ33&amp;Tableau!JK33,Semaines!$K$2:$K$523&amp;Semaines!$L$2:$L$523,0)),IF($AE33=2021,INDEX(Semaines!$U$2:$U$523,MATCH(Tableau!JJ33&amp;Tableau!JK33,Semaines!$K$2:$K$523&amp;Semaines!$L$2:$L$523,0)),IF($AE33=2022,INDEX(Semaines!$V$2:$V$523,MATCH(Tableau!JJ33&amp;Tableau!JK33,Semaines!$K$2:$K$523&amp;Semaines!$L$2:$L$523,0)))))))))))))</f>
        <v/>
      </c>
      <c r="JM33" s="120" t="str">
        <f>IF(Tableau!$AE33="","",IF(Tableau!JK33="","",Tableau!$AE33))</f>
        <v/>
      </c>
      <c r="JN33" s="118" t="str">
        <f t="shared" si="231"/>
        <v/>
      </c>
      <c r="JO33" s="119" t="str">
        <f t="shared" si="86"/>
        <v/>
      </c>
      <c r="JP33" s="121" t="str">
        <f t="array" ref="JP33">IF(OR(Tableau!JN33="",Tableau!JO33=""),"",IF($AE33=2013,INDEX(Semaines!$M$2:$M$523,MATCH(Tableau!JN33&amp;Tableau!JO33,Semaines!$K$2:$K$523&amp;Semaines!$L$2:$L$523,0)),IF($AE33=2014,INDEX(Semaines!$N$2:$N$523,MATCH(Tableau!JN33&amp;Tableau!JO33,Semaines!$K$2:$K$523&amp;Semaines!$L$2:$L$523,0)),IF($AE33=2015,INDEX(Semaines!$O$2:$O$523,MATCH(Tableau!JN33&amp;Tableau!JO33,Semaines!$K$2:$K$523&amp;Semaines!$L$2:$L$523,0)),IF($AE33=2016,INDEX(Semaines!$P$2:$P$523,MATCH(Tableau!JN33&amp;Tableau!JO33,Semaines!$K$2:$K$523&amp;Semaines!$L$2:$L$523,0)),IF($AE33=2017,INDEX(Semaines!$Q$2:$Q$523,MATCH(Tableau!JN33&amp;Tableau!JO33,Semaines!$K$2:$K$523&amp;Semaines!$L$2:$L$523,0)),IF($AE33=2018,INDEX(Semaines!$R$2:$R$523,MATCH(Tableau!JN33&amp;Tableau!JO33,Semaines!$K$2:$K$523&amp;Semaines!$L$2:$L$523,0)),IF($AE33=2019,INDEX(Semaines!$S$2:$S$523,MATCH(Tableau!JN33&amp;Tableau!JO33,Semaines!$K$2:$K$523&amp;Semaines!$L$2:$L$523,0)),IF($AE33=2020,INDEX(Semaines!$T$2:$T$523,MATCH(Tableau!JN33&amp;Tableau!JO33,Semaines!$K$2:$K$523&amp;Semaines!$L$2:$L$523,0)),IF($AE33=2021,INDEX(Semaines!$U$2:$U$523,MATCH(Tableau!JN33&amp;Tableau!JO33,Semaines!$K$2:$K$523&amp;Semaines!$L$2:$L$523,0)),IF($AE33=2022,INDEX(Semaines!$V$2:$V$523,MATCH(Tableau!JN33&amp;Tableau!JO33,Semaines!$K$2:$K$523&amp;Semaines!$L$2:$L$523,0)))))))))))))</f>
        <v/>
      </c>
      <c r="JQ33" s="120" t="str">
        <f>IF(Tableau!$AE33="","",IF(Tableau!JO33="","",Tableau!$AE33))</f>
        <v/>
      </c>
      <c r="JR33" s="128" t="str">
        <f>IF(Import!BC23=0,"",Import!BC23)</f>
        <v/>
      </c>
      <c r="JS33" s="118" t="str">
        <f t="shared" si="232"/>
        <v/>
      </c>
      <c r="JT33" s="119" t="str">
        <f t="shared" si="233"/>
        <v/>
      </c>
      <c r="JU33" s="121" t="str">
        <f t="array" ref="JU33">IF(JR33="",JS33,IF($AE33="","",IF($AE33=2013,INDEX(Semaines!$M$2:$M$523,MATCH(JS33&amp;JT33,Semaines!$K$2:$K$523&amp;Semaines!$L$2:$L$523,0)),IF($AE33=2014,INDEX(Semaines!$N$2:$N$523,MATCH(JS33&amp;JT33,Semaines!$K$2:$K$523&amp;Semaines!$L$2:$L$523,0)),IF($AE33=2015,INDEX(Semaines!$O$2:$O$523,MATCH(JS33&amp;JT33,Semaines!$K$2:$K$523&amp;Semaines!$L$2:$L$523,0)),IF($AE33=2016,INDEX(Semaines!$P$2:$P$523,MATCH(JS33&amp;JT33,Semaines!$K$2:$K$523&amp;Semaines!$L$2:$L$523,0)),IF($AE33=2017,INDEX(Semaines!$Q$2:$Q$523,MATCH(JS33&amp;JT33,Semaines!$K$2:$K$523&amp;Semaines!$L$2:$L$523,0)),IF($AE33=2018,INDEX(Semaines!$R$2:$R$523,MATCH(JS33&amp;JT33,Semaines!$K$2:$K$523&amp;Semaines!$L$2:$L$523,0)),IF($AE33=2019,INDEX(Semaines!$S$2:$S$523,MATCH(JS33&amp;JT33,Semaines!$K$2:$K$523&amp;Semaines!$L$2:$L$523,0)),IF($AE33=2020,INDEX(Semaines!$T$2:$T$523,MATCH(JS33&amp;JT33,Semaines!$K$2:$K$523&amp;Semaines!$L$2:$L$523,0)),IF($AE33=2021,INDEX(Semaines!$U$2:$U$523,MATCH(JS33&amp;JT33,Semaines!$K$2:$K$523&amp;Semaines!$L$2:$L$523,0)),IF($AE33=2022,INDEX(Semaines!$V$2:$V$523,MATCH(JS33&amp;JT33,Semaines!$K$2:$K$523&amp;Semaines!$L$2:$L$523,0))))))))))))))</f>
        <v/>
      </c>
      <c r="JV33" s="119" t="str">
        <f t="shared" si="132"/>
        <v/>
      </c>
    </row>
    <row r="34" spans="1:282" x14ac:dyDescent="0.3">
      <c r="A34" s="61" t="str">
        <f>IF(Import!A24=0,"",Import!A24)</f>
        <v>23</v>
      </c>
      <c r="B34" s="38" t="str">
        <f>IF(Import!D24=0,"",Import!D24)</f>
        <v>23</v>
      </c>
      <c r="C34" s="38" t="str">
        <f>IF(Import!E24=0,"",Import!E24)</f>
        <v/>
      </c>
      <c r="D34" s="44" t="str">
        <f t="shared" si="0"/>
        <v/>
      </c>
      <c r="E34" s="38" t="str">
        <f>IF(Import!I24=0,"",Import!I24)</f>
        <v/>
      </c>
      <c r="F34" s="38" t="str">
        <f>IF(Import!J24="","",Import!J24)</f>
        <v/>
      </c>
      <c r="G34" s="38" t="str">
        <f>IF(Import!K24="","",Import!K24)</f>
        <v/>
      </c>
      <c r="H34" s="45" t="str">
        <f>IF(Import!L24=0,"",Import!L24)</f>
        <v>17</v>
      </c>
      <c r="I34" s="38" t="str">
        <f>IF(Import!N24=0,"",Import!N24)</f>
        <v/>
      </c>
      <c r="J34" s="37"/>
      <c r="K34" s="46">
        <f>IF(Import!O24=0,"",Import!O24)</f>
        <v>42850</v>
      </c>
      <c r="L34" s="46">
        <f>IF(Import!P24=0,"",Import!P24)</f>
        <v>43122</v>
      </c>
      <c r="M34" s="60" t="str">
        <f>IF(L34&lt;&gt;"","Annulé",IF(Import!R24=0,"",Import!R24))</f>
        <v>Annulé</v>
      </c>
      <c r="N34" s="60" t="str">
        <f>IF(L34&lt;&gt;"","Annulé",IF(Import!S24=0,"",Import!S24))</f>
        <v>Annulé</v>
      </c>
      <c r="O34" s="60" t="str">
        <f>IF(N34="Annulé","Annulé",IF(Import!T24=0,"",Import!T24))</f>
        <v>Annulé</v>
      </c>
      <c r="P34" s="46">
        <f>IF(Import!U24=0,IF($L34&lt;&gt;"","Annulé",IF($K34="","","En attente")),Import!U24)</f>
        <v>42905</v>
      </c>
      <c r="Q34" s="46" t="str">
        <f>IF(Import!V24=0,IF($L34&lt;&gt;"","Annulé",IF($K34="","","En attente")),Import!V24)</f>
        <v>Annulé</v>
      </c>
      <c r="R34" s="46" t="str">
        <f>IF(Import!W24=0,IF($L34&lt;&gt;"","Annulé",IF($K34="","","En attente")),Import!W24)</f>
        <v>Annulé</v>
      </c>
      <c r="S34" s="46" t="str">
        <f>IF(Import!X24=0,IF($L34&lt;&gt;"","Annulé",IF($K34="","","En attente")),Import!X24)</f>
        <v>Annulé</v>
      </c>
      <c r="T34" s="46" t="str">
        <f>IF(Import!Y24=0,IF($L34&lt;&gt;"","Annulé",IF($K34="","","En attente")),Import!Y24)</f>
        <v>Annulé</v>
      </c>
      <c r="U34" s="46" t="str">
        <f>IF(Import!Z24=0,IF($L34&lt;&gt;"","Annulé",IF($K34="","","En attente")),Import!Z24)</f>
        <v>Annulé</v>
      </c>
      <c r="V34" s="130" t="str">
        <f>IF(Tableau!V34="","",Tableau!V34)</f>
        <v/>
      </c>
      <c r="W34" s="46" t="str">
        <f>IF($L34&lt;&gt;"","Annulé",IF(Import!AA24=0,IF(K34="","","Pas ouvert"),Import!AA24))</f>
        <v>Annulé</v>
      </c>
      <c r="X34" s="46" t="str">
        <f>IF($L34&lt;&gt;"","Annulé",IF(Import!AB24=0,IF($W34&lt;&gt;"",IF(W34="Pas ouvert","Pas ouvert","En cours"),""),Import!AB24))</f>
        <v>Annulé</v>
      </c>
      <c r="Y34" s="60" t="str">
        <f>IF($L34&lt;&gt;"","Annulé",IF(Import!AC24=0,"",Import!AC24))</f>
        <v>Annulé</v>
      </c>
      <c r="Z34" s="60" t="str">
        <f>IF($L34&lt;&gt;"","Annulé",IF(Import!AD24=0,"",Import!AD24))</f>
        <v>Annulé</v>
      </c>
      <c r="AA34" s="65" t="str">
        <f t="shared" si="243"/>
        <v>Annulé</v>
      </c>
      <c r="AB34" s="129" t="str">
        <f>Tableau!AB34</f>
        <v/>
      </c>
      <c r="AC34" s="62"/>
      <c r="AD34" s="86" t="str">
        <f t="shared" si="121"/>
        <v/>
      </c>
      <c r="AE34" s="85" t="str">
        <f t="shared" si="122"/>
        <v/>
      </c>
      <c r="AF34" s="116" t="str">
        <f>IF(Import!AE24=0,"",Import!AE24)</f>
        <v/>
      </c>
      <c r="AG34" s="114"/>
      <c r="AH34" s="107"/>
      <c r="AJ34" s="118" t="str">
        <f t="shared" si="239"/>
        <v/>
      </c>
      <c r="AK34" s="119" t="str">
        <f t="shared" si="240"/>
        <v/>
      </c>
      <c r="AL34" s="121" t="str">
        <f>IF(OR(Tableau!AL34="",Tableau!AM34=""),"",IF($AE34=2013,INDEX(Semaines!$M$2:$M$523,MATCH(Tableau!AL34&amp;Tableau!AM34,Semaines!$K$2:$K$523&amp;Semaines!$L$2:$L$523,0)),IF($AE34=2014,INDEX(Semaines!$N$2:$N$523,MATCH(Tableau!AL34&amp;Tableau!AM34,Semaines!$K$2:$K$523&amp;Semaines!$L$2:$L$523,0)),IF($AE34=2015,INDEX(Semaines!$O$2:$O$523,MATCH(Tableau!AL34&amp;Tableau!AM34,Semaines!$K$2:$K$523&amp;Semaines!$L$2:$L$523,0)),IF($AE34=2016,INDEX(Semaines!$P$2:$P$523,MATCH(Tableau!AL34&amp;Tableau!AM34,Semaines!$K$2:$K$523&amp;Semaines!$L$2:$L$523,0)),IF($AE34=2017,INDEX(Semaines!$Q$2:$Q$523,MATCH(Tableau!AL34&amp;Tableau!AM34,Semaines!$K$2:$K$523&amp;Semaines!$L$2:$L$523,0)),IF($AE34=2018,INDEX(Semaines!$R$2:$R$523,MATCH(Tableau!AL34&amp;Tableau!AM34,Semaines!$K$2:$K$523&amp;Semaines!$L$2:$L$523,0)),IF($AE34=2019,INDEX(Semaines!$S$2:$S$523,MATCH(Tableau!AL34&amp;Tableau!AM34,Semaines!$K$2:$K$523&amp;Semaines!$L$2:$L$523,0)),IF($AE34=2020,INDEX(Semaines!$T$2:$T$523,MATCH(Tableau!AL34&amp;Tableau!AM34,Semaines!$K$2:$K$523&amp;Semaines!$L$2:$L$523,0)),IF($AE34=2021,INDEX(Semaines!$U$2:$U$523,MATCH(Tableau!AL34&amp;Tableau!AM34,Semaines!$K$2:$K$523&amp;Semaines!$L$2:$L$523,0)),IF($AE34=2022,INDEX(Semaines!$V$2:$V$523,MATCH(Tableau!AL34&amp;Tableau!AM34,Semaines!$K$2:$K$523&amp;Semaines!$L$2:$L$523,0)))))))))))))</f>
        <v/>
      </c>
      <c r="AM34" s="120" t="str">
        <f>IF(Tableau!$AE34="","",IF(Tableau!AM34="","",Tableau!$AE34))</f>
        <v/>
      </c>
      <c r="AN34" s="128" t="str">
        <f>IF(Import!AI24=0,"",Import!AI24)</f>
        <v/>
      </c>
      <c r="AO34" s="118" t="str">
        <f t="shared" si="241"/>
        <v/>
      </c>
      <c r="AP34" s="119" t="str">
        <f t="shared" si="242"/>
        <v/>
      </c>
      <c r="AQ34" s="121" t="str">
        <f>IF(Tableau!AQ34="","",Tableau!AQ34)</f>
        <v/>
      </c>
      <c r="AR34" s="120" t="str">
        <f>IF(Tableau!AR34="","",Tableau!AR34)</f>
        <v/>
      </c>
      <c r="AS34" s="112"/>
      <c r="AT34" s="107"/>
      <c r="AU34" s="99"/>
      <c r="AV34" s="99"/>
      <c r="AW34" s="118" t="str">
        <f t="shared" si="189"/>
        <v/>
      </c>
      <c r="AX34" s="119" t="str">
        <f t="shared" si="123"/>
        <v/>
      </c>
      <c r="AY34" s="121" t="str">
        <f t="array" ref="AY34">IF(OR(Tableau!AY34="",Tableau!AZ34=""),"",IF($AE34=2013,INDEX(Semaines!$M$2:$M$523,MATCH(Tableau!AY34&amp;Tableau!AZ34,Semaines!$K$2:$K$523&amp;Semaines!$L$2:$L$523,0)),IF($AE34=2014,INDEX(Semaines!$N$2:$N$523,MATCH(Tableau!AY34&amp;Tableau!AZ34,Semaines!$K$2:$K$523&amp;Semaines!$L$2:$L$523,0)),IF($AE34=2015,INDEX(Semaines!$O$2:$O$523,MATCH(Tableau!AY34&amp;Tableau!AZ34,Semaines!$K$2:$K$523&amp;Semaines!$L$2:$L$523,0)),IF($AE34=2016,INDEX(Semaines!$P$2:$P$523,MATCH(Tableau!AY34&amp;Tableau!AZ34,Semaines!$K$2:$K$523&amp;Semaines!$L$2:$L$523,0)),IF($AE34=2017,INDEX(Semaines!$Q$2:$Q$523,MATCH(Tableau!AY34&amp;Tableau!AZ34,Semaines!$K$2:$K$523&amp;Semaines!$L$2:$L$523,0)),IF($AE34=2018,INDEX(Semaines!$R$2:$R$523,MATCH(Tableau!AY34&amp;Tableau!AZ34,Semaines!$K$2:$K$523&amp;Semaines!$L$2:$L$523,0)),IF($AE34=2019,INDEX(Semaines!$S$2:$S$523,MATCH(Tableau!AY34&amp;Tableau!AZ34,Semaines!$K$2:$K$523&amp;Semaines!$L$2:$L$523,0)),IF($AE34=2020,INDEX(Semaines!$T$2:$T$523,MATCH(Tableau!AY34&amp;Tableau!AZ34,Semaines!$K$2:$K$523&amp;Semaines!$L$2:$L$523,0)),IF($AE34=2021,INDEX(Semaines!$U$2:$U$523,MATCH(Tableau!AY34&amp;Tableau!AZ34,Semaines!$K$2:$K$523&amp;Semaines!$L$2:$L$523,0)),IF($AE34=2022,INDEX(Semaines!$V$2:$V$523,MATCH(Tableau!AY34&amp;Tableau!AZ34,Semaines!$K$2:$K$523&amp;Semaines!$L$2:$L$523,0)))))))))))))</f>
        <v/>
      </c>
      <c r="AZ34" s="120" t="str">
        <f>IF(Tableau!$AE34="","",IF(Tableau!AZ34="","",Tableau!$AE34))</f>
        <v/>
      </c>
      <c r="BA34" s="118" t="str">
        <f t="shared" si="234"/>
        <v/>
      </c>
      <c r="BB34" s="119" t="str">
        <f t="shared" si="125"/>
        <v/>
      </c>
      <c r="BC34" s="121" t="str">
        <f t="array" ref="BC34">IF(OR(Tableau!BC34="",Tableau!BD34=""),"",IF($AE34=2013,INDEX(Semaines!$M$2:$M$523,MATCH(Tableau!BC34&amp;Tableau!BD34,Semaines!$K$2:$K$523&amp;Semaines!$L$2:$L$523,0)),IF($AE34=2014,INDEX(Semaines!$N$2:$N$523,MATCH(Tableau!BC34&amp;Tableau!BD34,Semaines!$K$2:$K$523&amp;Semaines!$L$2:$L$523,0)),IF($AE34=2015,INDEX(Semaines!$O$2:$O$523,MATCH(Tableau!BC34&amp;Tableau!BD34,Semaines!$K$2:$K$523&amp;Semaines!$L$2:$L$523,0)),IF($AE34=2016,INDEX(Semaines!$P$2:$P$523,MATCH(Tableau!BC34&amp;Tableau!BD34,Semaines!$K$2:$K$523&amp;Semaines!$L$2:$L$523,0)),IF($AE34=2017,INDEX(Semaines!$Q$2:$Q$523,MATCH(Tableau!BC34&amp;Tableau!BD34,Semaines!$K$2:$K$523&amp;Semaines!$L$2:$L$523,0)),IF($AE34=2018,INDEX(Semaines!$R$2:$R$523,MATCH(Tableau!BC34&amp;Tableau!BD34,Semaines!$K$2:$K$523&amp;Semaines!$L$2:$L$523,0)),IF($AE34=2019,INDEX(Semaines!$S$2:$S$523,MATCH(Tableau!BC34&amp;Tableau!BD34,Semaines!$K$2:$K$523&amp;Semaines!$L$2:$L$523,0)),IF($AE34=2020,INDEX(Semaines!$T$2:$T$523,MATCH(Tableau!BC34&amp;Tableau!BD34,Semaines!$K$2:$K$523&amp;Semaines!$L$2:$L$523,0)),IF($AE34=2021,INDEX(Semaines!$U$2:$U$523,MATCH(Tableau!BC34&amp;Tableau!BD34,Semaines!$K$2:$K$523&amp;Semaines!$L$2:$L$523,0)),IF($AE34=2022,INDEX(Semaines!$V$2:$V$523,MATCH(Tableau!BC34&amp;Tableau!BD34,Semaines!$K$2:$K$523&amp;Semaines!$L$2:$L$523,0)))))))))))))</f>
        <v/>
      </c>
      <c r="BD34" s="120" t="str">
        <f>IF(Tableau!$AE34="","",IF(Tableau!BD34="","",Tableau!$AE34))</f>
        <v/>
      </c>
      <c r="BE34" s="118" t="str">
        <f t="shared" si="235"/>
        <v/>
      </c>
      <c r="BF34" s="119" t="str">
        <f t="shared" si="127"/>
        <v/>
      </c>
      <c r="BG34" s="121" t="str">
        <f t="array" ref="BG34">IF(OR(Tableau!BG34="",Tableau!BH34=""),"",IF($AE34=2013,INDEX(Semaines!$M$2:$M$523,MATCH(Tableau!BG34&amp;Tableau!BH34,Semaines!$K$2:$K$523&amp;Semaines!$L$2:$L$523,0)),IF($AE34=2014,INDEX(Semaines!$N$2:$N$523,MATCH(Tableau!BG34&amp;Tableau!BH34,Semaines!$K$2:$K$523&amp;Semaines!$L$2:$L$523,0)),IF($AE34=2015,INDEX(Semaines!$O$2:$O$523,MATCH(Tableau!BG34&amp;Tableau!BH34,Semaines!$K$2:$K$523&amp;Semaines!$L$2:$L$523,0)),IF($AE34=2016,INDEX(Semaines!$P$2:$P$523,MATCH(Tableau!BG34&amp;Tableau!BH34,Semaines!$K$2:$K$523&amp;Semaines!$L$2:$L$523,0)),IF($AE34=2017,INDEX(Semaines!$Q$2:$Q$523,MATCH(Tableau!BG34&amp;Tableau!BH34,Semaines!$K$2:$K$523&amp;Semaines!$L$2:$L$523,0)),IF($AE34=2018,INDEX(Semaines!$R$2:$R$523,MATCH(Tableau!BG34&amp;Tableau!BH34,Semaines!$K$2:$K$523&amp;Semaines!$L$2:$L$523,0)),IF($AE34=2019,INDEX(Semaines!$S$2:$S$523,MATCH(Tableau!BG34&amp;Tableau!BH34,Semaines!$K$2:$K$523&amp;Semaines!$L$2:$L$523,0)),IF($AE34=2020,INDEX(Semaines!$T$2:$T$523,MATCH(Tableau!BG34&amp;Tableau!BH34,Semaines!$K$2:$K$523&amp;Semaines!$L$2:$L$523,0)),IF($AE34=2021,INDEX(Semaines!$U$2:$U$523,MATCH(Tableau!BG34&amp;Tableau!BH34,Semaines!$K$2:$K$523&amp;Semaines!$L$2:$L$523,0)),IF($AE34=2022,INDEX(Semaines!$V$2:$V$523,MATCH(Tableau!BG34&amp;Tableau!BH34,Semaines!$K$2:$K$523&amp;Semaines!$L$2:$L$523,0)))))))))))))</f>
        <v/>
      </c>
      <c r="BH34" s="120" t="str">
        <f>IF(Tableau!$AE34="","",IF(Tableau!BH34="","",Tableau!$AE34))</f>
        <v/>
      </c>
      <c r="BI34" s="130" t="str">
        <f>IF(Import!AM24=0,"",Import!AM24)</f>
        <v/>
      </c>
      <c r="BJ34" s="118" t="str">
        <f t="shared" si="236"/>
        <v/>
      </c>
      <c r="BK34" s="119" t="str">
        <f t="shared" si="237"/>
        <v/>
      </c>
      <c r="BL34" s="121" t="str">
        <f>IF(Tableau!BL34="","",Tableau!BL34)</f>
        <v/>
      </c>
      <c r="BM34" s="120" t="str">
        <f>IF(Tableau!BM34="","",Tableau!BM34)</f>
        <v/>
      </c>
      <c r="BN34" s="118" t="str">
        <f t="shared" si="238"/>
        <v/>
      </c>
      <c r="BO34" s="119" t="str">
        <f t="shared" si="131"/>
        <v/>
      </c>
      <c r="BP34" s="121" t="str">
        <f t="array" ref="BP34">IF(OR(Tableau!BP34="",Tableau!BQ34=""),"",IF($AE34=2013,INDEX(Semaines!$M$2:$M$523,MATCH(Tableau!BP34&amp;Tableau!BQ34,Semaines!$K$2:$K$523&amp;Semaines!$L$2:$L$523,0)),IF($AE34=2014,INDEX(Semaines!$N$2:$N$523,MATCH(Tableau!BP34&amp;Tableau!BQ34,Semaines!$K$2:$K$523&amp;Semaines!$L$2:$L$523,0)),IF($AE34=2015,INDEX(Semaines!$O$2:$O$523,MATCH(Tableau!BP34&amp;Tableau!BQ34,Semaines!$K$2:$K$523&amp;Semaines!$L$2:$L$523,0)),IF($AE34=2016,INDEX(Semaines!$P$2:$P$523,MATCH(Tableau!BP34&amp;Tableau!BQ34,Semaines!$K$2:$K$523&amp;Semaines!$L$2:$L$523,0)),IF($AE34=2017,INDEX(Semaines!$Q$2:$Q$523,MATCH(Tableau!BP34&amp;Tableau!BQ34,Semaines!$K$2:$K$523&amp;Semaines!$L$2:$L$523,0)),IF($AE34=2018,INDEX(Semaines!$R$2:$R$523,MATCH(Tableau!BP34&amp;Tableau!BQ34,Semaines!$K$2:$K$523&amp;Semaines!$L$2:$L$523,0)),IF($AE34=2019,INDEX(Semaines!$S$2:$S$523,MATCH(Tableau!BP34&amp;Tableau!BQ34,Semaines!$K$2:$K$523&amp;Semaines!$L$2:$L$523,0)),IF($AE34=2020,INDEX(Semaines!$T$2:$T$523,MATCH(Tableau!BP34&amp;Tableau!BQ34,Semaines!$K$2:$K$523&amp;Semaines!$L$2:$L$523,0)),IF($AE34=2021,INDEX(Semaines!$U$2:$U$523,MATCH(Tableau!BP34&amp;Tableau!BQ34,Semaines!$K$2:$K$523&amp;Semaines!$L$2:$L$523,0)),IF($AE34=2022,INDEX(Semaines!$V$2:$V$523,MATCH(Tableau!BP34&amp;Tableau!BQ34,Semaines!$K$2:$K$523&amp;Semaines!$L$2:$L$523,0)))))))))))))</f>
        <v/>
      </c>
      <c r="BQ34" s="120" t="str">
        <f>IF(Tableau!$AE34="","",IF(Tableau!BQ34="","",Tableau!$AE34))</f>
        <v/>
      </c>
      <c r="BS34" s="118" t="str">
        <f t="shared" si="190"/>
        <v/>
      </c>
      <c r="BT34" s="119" t="str">
        <f t="shared" si="95"/>
        <v/>
      </c>
      <c r="BU34" s="121" t="str">
        <f t="array" ref="BU34">IF(OR(Tableau!BU34="",Tableau!BV34=""),"",IF($AE34=2013,INDEX(Semaines!$M$2:$M$523,MATCH(Tableau!BU34&amp;Tableau!BV34,Semaines!$K$2:$K$523&amp;Semaines!$L$2:$L$523,0)),IF($AE34=2014,INDEX(Semaines!$N$2:$N$523,MATCH(Tableau!BU34&amp;Tableau!BV34,Semaines!$K$2:$K$523&amp;Semaines!$L$2:$L$523,0)),IF($AE34=2015,INDEX(Semaines!$O$2:$O$523,MATCH(Tableau!BU34&amp;Tableau!BV34,Semaines!$K$2:$K$523&amp;Semaines!$L$2:$L$523,0)),IF($AE34=2016,INDEX(Semaines!$P$2:$P$523,MATCH(Tableau!BU34&amp;Tableau!BV34,Semaines!$K$2:$K$523&amp;Semaines!$L$2:$L$523,0)),IF($AE34=2017,INDEX(Semaines!$Q$2:$Q$523,MATCH(Tableau!BU34&amp;Tableau!BV34,Semaines!$K$2:$K$523&amp;Semaines!$L$2:$L$523,0)),IF($AE34=2018,INDEX(Semaines!$R$2:$R$523,MATCH(Tableau!BU34&amp;Tableau!BV34,Semaines!$K$2:$K$523&amp;Semaines!$L$2:$L$523,0)),IF($AE34=2019,INDEX(Semaines!$S$2:$S$523,MATCH(Tableau!BU34&amp;Tableau!BV34,Semaines!$K$2:$K$523&amp;Semaines!$L$2:$L$523,0)),IF($AE34=2020,INDEX(Semaines!$T$2:$T$523,MATCH(Tableau!BU34&amp;Tableau!BV34,Semaines!$K$2:$K$523&amp;Semaines!$L$2:$L$523,0)),IF($AE34=2021,INDEX(Semaines!$U$2:$U$523,MATCH(Tableau!BU34&amp;Tableau!BV34,Semaines!$K$2:$K$523&amp;Semaines!$L$2:$L$523,0)),IF($AE34=2022,INDEX(Semaines!$V$2:$V$523,MATCH(Tableau!BU34&amp;Tableau!BV34,Semaines!$K$2:$K$523&amp;Semaines!$L$2:$L$523,0)))))))))))))</f>
        <v/>
      </c>
      <c r="BV34" s="120" t="str">
        <f>IF(Tableau!$AE34="","",IF(Tableau!BV34="","",Tableau!$AE34))</f>
        <v/>
      </c>
      <c r="BX34" s="118" t="str">
        <f t="shared" si="202"/>
        <v/>
      </c>
      <c r="BY34" s="119" t="str">
        <f t="shared" si="96"/>
        <v/>
      </c>
      <c r="BZ34" s="121" t="str">
        <f t="array" ref="BZ34">IF(OR(Tableau!BZ34="",Tableau!CA34=""),"",IF($AE34=2013,INDEX(Semaines!$M$2:$M$523,MATCH(Tableau!BZ34&amp;Tableau!CA34,Semaines!$K$2:$K$523&amp;Semaines!$L$2:$L$523,0)),IF($AE34=2014,INDEX(Semaines!$N$2:$N$523,MATCH(Tableau!BZ34&amp;Tableau!CA34,Semaines!$K$2:$K$523&amp;Semaines!$L$2:$L$523,0)),IF($AE34=2015,INDEX(Semaines!$O$2:$O$523,MATCH(Tableau!BZ34&amp;Tableau!CA34,Semaines!$K$2:$K$523&amp;Semaines!$L$2:$L$523,0)),IF($AE34=2016,INDEX(Semaines!$P$2:$P$523,MATCH(Tableau!BZ34&amp;Tableau!CA34,Semaines!$K$2:$K$523&amp;Semaines!$L$2:$L$523,0)),IF($AE34=2017,INDEX(Semaines!$Q$2:$Q$523,MATCH(Tableau!BZ34&amp;Tableau!CA34,Semaines!$K$2:$K$523&amp;Semaines!$L$2:$L$523,0)),IF($AE34=2018,INDEX(Semaines!$R$2:$R$523,MATCH(Tableau!BZ34&amp;Tableau!CA34,Semaines!$K$2:$K$523&amp;Semaines!$L$2:$L$523,0)),IF($AE34=2019,INDEX(Semaines!$S$2:$S$523,MATCH(Tableau!BZ34&amp;Tableau!CA34,Semaines!$K$2:$K$523&amp;Semaines!$L$2:$L$523,0)),IF($AE34=2020,INDEX(Semaines!$T$2:$T$523,MATCH(Tableau!BZ34&amp;Tableau!CA34,Semaines!$K$2:$K$523&amp;Semaines!$L$2:$L$523,0)),IF($AE34=2021,INDEX(Semaines!$U$2:$U$523,MATCH(Tableau!BZ34&amp;Tableau!CA34,Semaines!$K$2:$K$523&amp;Semaines!$L$2:$L$523,0)),IF($AE34=2022,INDEX(Semaines!$V$2:$V$523,MATCH(Tableau!BZ34&amp;Tableau!CA34,Semaines!$K$2:$K$523&amp;Semaines!$L$2:$L$523,0)))))))))))))</f>
        <v/>
      </c>
      <c r="CA34" s="120" t="str">
        <f>IF(Tableau!$AE34="","",IF(Tableau!CA34="","",Tableau!$AE34))</f>
        <v/>
      </c>
      <c r="CB34" s="130" t="str">
        <f>IF(Import!AQ24=0,"",Import!AQ24)</f>
        <v/>
      </c>
      <c r="CC34" s="118" t="str">
        <f t="shared" si="191"/>
        <v/>
      </c>
      <c r="CD34" s="119" t="str">
        <f t="shared" si="192"/>
        <v/>
      </c>
      <c r="CE34" s="121" t="str">
        <f>IF(Tableau!CE34="","",Tableau!CE34)</f>
        <v/>
      </c>
      <c r="CF34" s="120" t="str">
        <f>IF(Tableau!CF34="","",Tableau!CF34)</f>
        <v/>
      </c>
      <c r="CG34" s="118" t="str">
        <f t="shared" si="193"/>
        <v/>
      </c>
      <c r="CH34" s="119" t="str">
        <f t="shared" si="97"/>
        <v/>
      </c>
      <c r="CI34" s="121" t="str">
        <f t="array" ref="CI34">IF(OR(Tableau!CI34="",Tableau!CJ34=""),"",IF($AE34=2013,INDEX(Semaines!$M$2:$M$523,MATCH(Tableau!CI34&amp;Tableau!CJ34,Semaines!$K$2:$K$523&amp;Semaines!$L$2:$L$523,0)),IF($AE34=2014,INDEX(Semaines!$N$2:$N$523,MATCH(Tableau!CI34&amp;Tableau!CJ34,Semaines!$K$2:$K$523&amp;Semaines!$L$2:$L$523,0)),IF($AE34=2015,INDEX(Semaines!$O$2:$O$523,MATCH(Tableau!CI34&amp;Tableau!CJ34,Semaines!$K$2:$K$523&amp;Semaines!$L$2:$L$523,0)),IF($AE34=2016,INDEX(Semaines!$P$2:$P$523,MATCH(Tableau!CI34&amp;Tableau!CJ34,Semaines!$K$2:$K$523&amp;Semaines!$L$2:$L$523,0)),IF($AE34=2017,INDEX(Semaines!$Q$2:$Q$523,MATCH(Tableau!CI34&amp;Tableau!CJ34,Semaines!$K$2:$K$523&amp;Semaines!$L$2:$L$523,0)),IF($AE34=2018,INDEX(Semaines!$R$2:$R$523,MATCH(Tableau!CI34&amp;Tableau!CJ34,Semaines!$K$2:$K$523&amp;Semaines!$L$2:$L$523,0)),IF($AE34=2019,INDEX(Semaines!$S$2:$S$523,MATCH(Tableau!CI34&amp;Tableau!CJ34,Semaines!$K$2:$K$523&amp;Semaines!$L$2:$L$523,0)),IF($AE34=2020,INDEX(Semaines!$T$2:$T$523,MATCH(Tableau!CI34&amp;Tableau!CJ34,Semaines!$K$2:$K$523&amp;Semaines!$L$2:$L$523,0)),IF($AE34=2021,INDEX(Semaines!$U$2:$U$523,MATCH(Tableau!CI34&amp;Tableau!CJ34,Semaines!$K$2:$K$523&amp;Semaines!$L$2:$L$523,0)),IF($AE34=2022,INDEX(Semaines!$V$2:$V$523,MATCH(Tableau!CI34&amp;Tableau!CJ34,Semaines!$K$2:$K$523&amp;Semaines!$L$2:$L$523,0)))))))))))))</f>
        <v/>
      </c>
      <c r="CJ34" s="120" t="str">
        <f>IF(Tableau!$AE34="","",IF(Tableau!CJ34="","",Tableau!$AE34))</f>
        <v/>
      </c>
      <c r="CL34" s="118" t="str">
        <f t="shared" si="194"/>
        <v/>
      </c>
      <c r="CM34" s="119" t="str">
        <f t="shared" si="98"/>
        <v/>
      </c>
      <c r="CN34" s="121" t="str">
        <f t="array" ref="CN34">IF(OR(Tableau!CN34="",Tableau!CO34=""),"",IF($AE34=2013,INDEX(Semaines!$M$2:$M$523,MATCH(Tableau!CN34&amp;Tableau!CO34,Semaines!$K$2:$K$523&amp;Semaines!$L$2:$L$523,0)),IF($AE34=2014,INDEX(Semaines!$N$2:$N$523,MATCH(Tableau!CN34&amp;Tableau!CO34,Semaines!$K$2:$K$523&amp;Semaines!$L$2:$L$523,0)),IF($AE34=2015,INDEX(Semaines!$O$2:$O$523,MATCH(Tableau!CN34&amp;Tableau!CO34,Semaines!$K$2:$K$523&amp;Semaines!$L$2:$L$523,0)),IF($AE34=2016,INDEX(Semaines!$P$2:$P$523,MATCH(Tableau!CN34&amp;Tableau!CO34,Semaines!$K$2:$K$523&amp;Semaines!$L$2:$L$523,0)),IF($AE34=2017,INDEX(Semaines!$Q$2:$Q$523,MATCH(Tableau!CN34&amp;Tableau!CO34,Semaines!$K$2:$K$523&amp;Semaines!$L$2:$L$523,0)),IF($AE34=2018,INDEX(Semaines!$R$2:$R$523,MATCH(Tableau!CN34&amp;Tableau!CO34,Semaines!$K$2:$K$523&amp;Semaines!$L$2:$L$523,0)),IF($AE34=2019,INDEX(Semaines!$S$2:$S$523,MATCH(Tableau!CN34&amp;Tableau!CO34,Semaines!$K$2:$K$523&amp;Semaines!$L$2:$L$523,0)),IF($AE34=2020,INDEX(Semaines!$T$2:$T$523,MATCH(Tableau!CN34&amp;Tableau!CO34,Semaines!$K$2:$K$523&amp;Semaines!$L$2:$L$523,0)),IF($AE34=2021,INDEX(Semaines!$U$2:$U$523,MATCH(Tableau!CN34&amp;Tableau!CO34,Semaines!$K$2:$K$523&amp;Semaines!$L$2:$L$523,0)),IF($AE34=2022,INDEX(Semaines!$V$2:$V$523,MATCH(Tableau!CN34&amp;Tableau!CO34,Semaines!$K$2:$K$523&amp;Semaines!$L$2:$L$523,0)))))))))))))</f>
        <v/>
      </c>
      <c r="CO34" s="120" t="str">
        <f>IF(Tableau!$AE34="","",IF(Tableau!CO34="","",Tableau!$AE34))</f>
        <v/>
      </c>
      <c r="CP34" s="118" t="str">
        <f t="shared" si="203"/>
        <v/>
      </c>
      <c r="CQ34" s="119" t="str">
        <f t="shared" si="99"/>
        <v/>
      </c>
      <c r="CR34" s="121" t="str">
        <f t="array" ref="CR34">IF(OR(Tableau!CR34="",Tableau!CS34=""),"",IF($AE34=2013,INDEX(Semaines!$M$2:$M$523,MATCH(Tableau!CR34&amp;Tableau!CS34,Semaines!$K$2:$K$523&amp;Semaines!$L$2:$L$523,0)),IF($AE34=2014,INDEX(Semaines!$N$2:$N$523,MATCH(Tableau!CR34&amp;Tableau!CS34,Semaines!$K$2:$K$523&amp;Semaines!$L$2:$L$523,0)),IF($AE34=2015,INDEX(Semaines!$O$2:$O$523,MATCH(Tableau!CR34&amp;Tableau!CS34,Semaines!$K$2:$K$523&amp;Semaines!$L$2:$L$523,0)),IF($AE34=2016,INDEX(Semaines!$P$2:$P$523,MATCH(Tableau!CR34&amp;Tableau!CS34,Semaines!$K$2:$K$523&amp;Semaines!$L$2:$L$523,0)),IF($AE34=2017,INDEX(Semaines!$Q$2:$Q$523,MATCH(Tableau!CR34&amp;Tableau!CS34,Semaines!$K$2:$K$523&amp;Semaines!$L$2:$L$523,0)),IF($AE34=2018,INDEX(Semaines!$R$2:$R$523,MATCH(Tableau!CR34&amp;Tableau!CS34,Semaines!$K$2:$K$523&amp;Semaines!$L$2:$L$523,0)),IF($AE34=2019,INDEX(Semaines!$S$2:$S$523,MATCH(Tableau!CR34&amp;Tableau!CS34,Semaines!$K$2:$K$523&amp;Semaines!$L$2:$L$523,0)),IF($AE34=2020,INDEX(Semaines!$T$2:$T$523,MATCH(Tableau!CR34&amp;Tableau!CS34,Semaines!$K$2:$K$523&amp;Semaines!$L$2:$L$523,0)),IF($AE34=2021,INDEX(Semaines!$U$2:$U$523,MATCH(Tableau!CR34&amp;Tableau!CS34,Semaines!$K$2:$K$523&amp;Semaines!$L$2:$L$523,0)),IF($AE34=2022,INDEX(Semaines!$V$2:$V$523,MATCH(Tableau!CR34&amp;Tableau!CS34,Semaines!$K$2:$K$523&amp;Semaines!$L$2:$L$523,0)))))))))))))</f>
        <v/>
      </c>
      <c r="CS34" s="120" t="str">
        <f>IF(Tableau!$AE34="","",IF(Tableau!CS34="","",Tableau!$AE34))</f>
        <v/>
      </c>
      <c r="CU34" s="139" t="str">
        <f t="shared" si="195"/>
        <v/>
      </c>
      <c r="CV34" s="118" t="str">
        <f t="shared" si="204"/>
        <v/>
      </c>
      <c r="CW34" s="119" t="str">
        <f t="shared" si="25"/>
        <v/>
      </c>
      <c r="CX34" s="121"/>
      <c r="CY34" s="120" t="str">
        <f>IF(Tableau!$AE34="","",IF(Tableau!CX34="","",Tableau!$AE34))</f>
        <v/>
      </c>
      <c r="DA34" s="139" t="str">
        <f t="shared" si="196"/>
        <v/>
      </c>
      <c r="DB34" s="118" t="str">
        <f t="shared" si="205"/>
        <v/>
      </c>
      <c r="DC34" s="119" t="str">
        <f t="shared" si="28"/>
        <v/>
      </c>
      <c r="DD34" s="121"/>
      <c r="DE34" s="120"/>
      <c r="DF34" s="112"/>
      <c r="DG34" s="107"/>
      <c r="DI34" s="118" t="str">
        <f t="shared" si="197"/>
        <v/>
      </c>
      <c r="DJ34" s="119" t="str">
        <f t="shared" si="30"/>
        <v/>
      </c>
      <c r="DK34" s="121"/>
      <c r="DL34" s="120" t="str">
        <f>IF(Tableau!$AE34="","",IF(Tableau!DJ34="","",Tableau!$AE34))</f>
        <v/>
      </c>
      <c r="DN34" s="118" t="str">
        <f t="shared" si="198"/>
        <v/>
      </c>
      <c r="DO34" s="119" t="str">
        <f t="shared" si="32"/>
        <v/>
      </c>
      <c r="DP34" s="121" t="str">
        <f t="array" ref="DP34">IF(OR(Tableau!DN34="",Tableau!DO34=""),"",IF($AE34=2013,INDEX(Semaines!$M$2:$M$523,MATCH(Tableau!DN34&amp;Tableau!DO34,Semaines!$K$2:$K$523&amp;Semaines!$L$2:$L$523,0)),IF($AE34=2014,INDEX(Semaines!$N$2:$N$523,MATCH(Tableau!DN34&amp;Tableau!DO34,Semaines!$K$2:$K$523&amp;Semaines!$L$2:$L$523,0)),IF($AE34=2015,INDEX(Semaines!$O$2:$O$523,MATCH(Tableau!DN34&amp;Tableau!DO34,Semaines!$K$2:$K$523&amp;Semaines!$L$2:$L$523,0)),IF($AE34=2016,INDEX(Semaines!$P$2:$P$523,MATCH(Tableau!DN34&amp;Tableau!DO34,Semaines!$K$2:$K$523&amp;Semaines!$L$2:$L$523,0)),IF($AE34=2017,INDEX(Semaines!$Q$2:$Q$523,MATCH(Tableau!DN34&amp;Tableau!DO34,Semaines!$K$2:$K$523&amp;Semaines!$L$2:$L$523,0)),IF($AE34=2018,INDEX(Semaines!$R$2:$R$523,MATCH(Tableau!DN34&amp;Tableau!DO34,Semaines!$K$2:$K$523&amp;Semaines!$L$2:$L$523,0)),IF($AE34=2019,INDEX(Semaines!$S$2:$S$523,MATCH(Tableau!DN34&amp;Tableau!DO34,Semaines!$K$2:$K$523&amp;Semaines!$L$2:$L$523,0)),IF($AE34=2020,INDEX(Semaines!$T$2:$T$523,MATCH(Tableau!DN34&amp;Tableau!DO34,Semaines!$K$2:$K$523&amp;Semaines!$L$2:$L$523,0)),IF($AE34=2021,INDEX(Semaines!$U$2:$U$523,MATCH(Tableau!DN34&amp;Tableau!DO34,Semaines!$K$2:$K$523&amp;Semaines!$L$2:$L$523,0)),IF($AE34=2022,INDEX(Semaines!$V$2:$V$523,MATCH(Tableau!DN34&amp;Tableau!DO34,Semaines!$K$2:$K$523&amp;Semaines!$L$2:$L$523,0)))))))))))))</f>
        <v/>
      </c>
      <c r="DQ34" s="120" t="str">
        <f>IF(Tableau!$AE34="","",IF(Tableau!DO34="","",Tableau!$AE34))</f>
        <v/>
      </c>
      <c r="DR34" s="99"/>
      <c r="DS34" s="107"/>
      <c r="DT34" s="137"/>
      <c r="DU34" s="118" t="str">
        <f t="shared" si="199"/>
        <v/>
      </c>
      <c r="DV34" s="119" t="str">
        <f t="shared" si="100"/>
        <v/>
      </c>
      <c r="DW34" s="121" t="str">
        <f t="array" ref="DW34">IF(OR(Tableau!DU34="",Tableau!DV34=""),"",IF($AE34=2013,INDEX(Semaines!$M$2:$M$523,MATCH(Tableau!DU34&amp;Tableau!DV34,Semaines!$K$2:$K$523&amp;Semaines!$L$2:$L$523,0)),IF($AE34=2014,INDEX(Semaines!$N$2:$N$523,MATCH(Tableau!DU34&amp;Tableau!DV34,Semaines!$K$2:$K$523&amp;Semaines!$L$2:$L$523,0)),IF($AE34=2015,INDEX(Semaines!$O$2:$O$523,MATCH(Tableau!DU34&amp;Tableau!DV34,Semaines!$K$2:$K$523&amp;Semaines!$L$2:$L$523,0)),IF($AE34=2016,INDEX(Semaines!$P$2:$P$523,MATCH(Tableau!DU34&amp;Tableau!DV34,Semaines!$K$2:$K$523&amp;Semaines!$L$2:$L$523,0)),IF($AE34=2017,INDEX(Semaines!$Q$2:$Q$523,MATCH(Tableau!DU34&amp;Tableau!DV34,Semaines!$K$2:$K$523&amp;Semaines!$L$2:$L$523,0)),IF($AE34=2018,INDEX(Semaines!$R$2:$R$523,MATCH(Tableau!DU34&amp;Tableau!DV34,Semaines!$K$2:$K$523&amp;Semaines!$L$2:$L$523,0)),IF($AE34=2019,INDEX(Semaines!$S$2:$S$523,MATCH(Tableau!DU34&amp;Tableau!DV34,Semaines!$K$2:$K$523&amp;Semaines!$L$2:$L$523,0)),IF($AE34=2020,INDEX(Semaines!$T$2:$T$523,MATCH(Tableau!DU34&amp;Tableau!DV34,Semaines!$K$2:$K$523&amp;Semaines!$L$2:$L$523,0)),IF($AE34=2021,INDEX(Semaines!$U$2:$U$523,MATCH(Tableau!DU34&amp;Tableau!DV34,Semaines!$K$2:$K$523&amp;Semaines!$L$2:$L$523,0)),IF($AE34=2022,INDEX(Semaines!$V$2:$V$523,MATCH(Tableau!DU34&amp;Tableau!DV34,Semaines!$K$2:$K$523&amp;Semaines!$L$2:$L$523,0)))))))))))))</f>
        <v/>
      </c>
      <c r="DX34" s="120" t="str">
        <f>IF(Tableau!$AE34="","",IF(Tableau!DV34="","",Tableau!$AE34))</f>
        <v/>
      </c>
      <c r="DY34" s="118" t="str">
        <f t="shared" si="244"/>
        <v/>
      </c>
      <c r="DZ34" s="119" t="str">
        <f t="shared" si="101"/>
        <v/>
      </c>
      <c r="EA34" s="121" t="str">
        <f t="array" ref="EA34">IF(OR(Tableau!DY34="",Tableau!DZ34=""),"",IF($AE34=2013,INDEX(Semaines!$M$2:$M$523,MATCH(Tableau!DY34&amp;Tableau!DZ34,Semaines!$K$2:$K$523&amp;Semaines!$L$2:$L$523,0)),IF($AE34=2014,INDEX(Semaines!$N$2:$N$523,MATCH(Tableau!DY34&amp;Tableau!DZ34,Semaines!$K$2:$K$523&amp;Semaines!$L$2:$L$523,0)),IF($AE34=2015,INDEX(Semaines!$O$2:$O$523,MATCH(Tableau!DY34&amp;Tableau!DZ34,Semaines!$K$2:$K$523&amp;Semaines!$L$2:$L$523,0)),IF($AE34=2016,INDEX(Semaines!$P$2:$P$523,MATCH(Tableau!DY34&amp;Tableau!DZ34,Semaines!$K$2:$K$523&amp;Semaines!$L$2:$L$523,0)),IF($AE34=2017,INDEX(Semaines!$Q$2:$Q$523,MATCH(Tableau!DY34&amp;Tableau!DZ34,Semaines!$K$2:$K$523&amp;Semaines!$L$2:$L$523,0)),IF($AE34=2018,INDEX(Semaines!$R$2:$R$523,MATCH(Tableau!DY34&amp;Tableau!DZ34,Semaines!$K$2:$K$523&amp;Semaines!$L$2:$L$523,0)),IF($AE34=2019,INDEX(Semaines!$S$2:$S$523,MATCH(Tableau!DY34&amp;Tableau!DZ34,Semaines!$K$2:$K$523&amp;Semaines!$L$2:$L$523,0)),IF($AE34=2020,INDEX(Semaines!$T$2:$T$523,MATCH(Tableau!DY34&amp;Tableau!DZ34,Semaines!$K$2:$K$523&amp;Semaines!$L$2:$L$523,0)),IF($AE34=2021,INDEX(Semaines!$U$2:$U$523,MATCH(Tableau!DY34&amp;Tableau!DZ34,Semaines!$K$2:$K$523&amp;Semaines!$L$2:$L$523,0)),IF($AE34=2022,INDEX(Semaines!$V$2:$V$523,MATCH(Tableau!DY34&amp;Tableau!DZ34,Semaines!$K$2:$K$523&amp;Semaines!$L$2:$L$523,0)))))))))))))</f>
        <v/>
      </c>
      <c r="EB34" s="120" t="str">
        <f>IF(Tableau!$AE34="","",IF(Tableau!DZ34="","",Tableau!$AE34))</f>
        <v/>
      </c>
      <c r="EC34" s="118" t="str">
        <f t="shared" si="245"/>
        <v/>
      </c>
      <c r="ED34" s="119" t="str">
        <f t="shared" si="102"/>
        <v/>
      </c>
      <c r="EE34" s="121" t="str">
        <f t="array" ref="EE34">IF(OR(Tableau!EC34="",Tableau!ED34=""),"",IF($AE34=2013,INDEX(Semaines!$M$2:$M$523,MATCH(Tableau!EC34&amp;Tableau!ED34,Semaines!$K$2:$K$523&amp;Semaines!$L$2:$L$523,0)),IF($AE34=2014,INDEX(Semaines!$N$2:$N$523,MATCH(Tableau!EC34&amp;Tableau!ED34,Semaines!$K$2:$K$523&amp;Semaines!$L$2:$L$523,0)),IF($AE34=2015,INDEX(Semaines!$O$2:$O$523,MATCH(Tableau!EC34&amp;Tableau!ED34,Semaines!$K$2:$K$523&amp;Semaines!$L$2:$L$523,0)),IF($AE34=2016,INDEX(Semaines!$P$2:$P$523,MATCH(Tableau!EC34&amp;Tableau!ED34,Semaines!$K$2:$K$523&amp;Semaines!$L$2:$L$523,0)),IF($AE34=2017,INDEX(Semaines!$Q$2:$Q$523,MATCH(Tableau!EC34&amp;Tableau!ED34,Semaines!$K$2:$K$523&amp;Semaines!$L$2:$L$523,0)),IF($AE34=2018,INDEX(Semaines!$R$2:$R$523,MATCH(Tableau!EC34&amp;Tableau!ED34,Semaines!$K$2:$K$523&amp;Semaines!$L$2:$L$523,0)),IF($AE34=2019,INDEX(Semaines!$S$2:$S$523,MATCH(Tableau!EC34&amp;Tableau!ED34,Semaines!$K$2:$K$523&amp;Semaines!$L$2:$L$523,0)),IF($AE34=2020,INDEX(Semaines!$T$2:$T$523,MATCH(Tableau!EC34&amp;Tableau!ED34,Semaines!$K$2:$K$523&amp;Semaines!$L$2:$L$523,0)),IF($AE34=2021,INDEX(Semaines!$U$2:$U$523,MATCH(Tableau!EC34&amp;Tableau!ED34,Semaines!$K$2:$K$523&amp;Semaines!$L$2:$L$523,0)),IF($AE34=2022,INDEX(Semaines!$V$2:$V$523,MATCH(Tableau!EC34&amp;Tableau!ED34,Semaines!$K$2:$K$523&amp;Semaines!$L$2:$L$523,0)))))))))))))</f>
        <v/>
      </c>
      <c r="EF34" s="120" t="str">
        <f>IF(Tableau!$AE34="","",IF(Tableau!ED34="","",Tableau!$AE34))</f>
        <v/>
      </c>
      <c r="EG34" s="118" t="str">
        <f t="shared" si="246"/>
        <v/>
      </c>
      <c r="EH34" s="119" t="str">
        <f t="shared" si="103"/>
        <v/>
      </c>
      <c r="EI34" s="121" t="str">
        <f t="array" ref="EI34">IF(OR(Tableau!EG34="",Tableau!EH34=""),"",IF($AE34=2013,INDEX(Semaines!$M$2:$M$523,MATCH(Tableau!EG34&amp;Tableau!EH34,Semaines!$K$2:$K$523&amp;Semaines!$L$2:$L$523,0)),IF($AE34=2014,INDEX(Semaines!$N$2:$N$523,MATCH(Tableau!EG34&amp;Tableau!EH34,Semaines!$K$2:$K$523&amp;Semaines!$L$2:$L$523,0)),IF($AE34=2015,INDEX(Semaines!$O$2:$O$523,MATCH(Tableau!EG34&amp;Tableau!EH34,Semaines!$K$2:$K$523&amp;Semaines!$L$2:$L$523,0)),IF($AE34=2016,INDEX(Semaines!$P$2:$P$523,MATCH(Tableau!EG34&amp;Tableau!EH34,Semaines!$K$2:$K$523&amp;Semaines!$L$2:$L$523,0)),IF($AE34=2017,INDEX(Semaines!$Q$2:$Q$523,MATCH(Tableau!EG34&amp;Tableau!EH34,Semaines!$K$2:$K$523&amp;Semaines!$L$2:$L$523,0)),IF($AE34=2018,INDEX(Semaines!$R$2:$R$523,MATCH(Tableau!EG34&amp;Tableau!EH34,Semaines!$K$2:$K$523&amp;Semaines!$L$2:$L$523,0)),IF($AE34=2019,INDEX(Semaines!$S$2:$S$523,MATCH(Tableau!EG34&amp;Tableau!EH34,Semaines!$K$2:$K$523&amp;Semaines!$L$2:$L$523,0)),IF($AE34=2020,INDEX(Semaines!$T$2:$T$523,MATCH(Tableau!EG34&amp;Tableau!EH34,Semaines!$K$2:$K$523&amp;Semaines!$L$2:$L$523,0)),IF($AE34=2021,INDEX(Semaines!$U$2:$U$523,MATCH(Tableau!EG34&amp;Tableau!EH34,Semaines!$K$2:$K$523&amp;Semaines!$L$2:$L$523,0)),IF($AE34=2022,INDEX(Semaines!$V$2:$V$523,MATCH(Tableau!EG34&amp;Tableau!EH34,Semaines!$K$2:$K$523&amp;Semaines!$L$2:$L$523,0)))))))))))))</f>
        <v/>
      </c>
      <c r="EJ34" s="120" t="str">
        <f>IF(Tableau!$AE34="","",IF(Tableau!EH34="","",Tableau!$AE34))</f>
        <v/>
      </c>
      <c r="EK34" s="130" t="str">
        <f>IF(Import!AU24=0,"",Import!AU24)</f>
        <v/>
      </c>
      <c r="EL34" s="118" t="str">
        <f t="shared" si="200"/>
        <v/>
      </c>
      <c r="EM34" s="119" t="str">
        <f t="shared" si="201"/>
        <v/>
      </c>
      <c r="EN34" s="121" t="str">
        <f>IF(Tableau!EL34="","",Tableau!EL34)</f>
        <v/>
      </c>
      <c r="EO34" s="120" t="str">
        <f>IF(Tableau!EM34="","",Tableau!EM34)</f>
        <v/>
      </c>
      <c r="EP34" s="112"/>
      <c r="EQ34" s="107"/>
      <c r="ES34" s="118" t="str">
        <f t="shared" si="247"/>
        <v/>
      </c>
      <c r="ET34" s="119" t="str">
        <f t="shared" si="104"/>
        <v/>
      </c>
      <c r="EU34" s="121" t="str">
        <f t="array" ref="EU34">IF(OR(Tableau!ES34="",Tableau!ET34=""),"",IF($AE34=2013,INDEX(Semaines!$M$2:$M$523,MATCH(Tableau!ES34&amp;Tableau!ET34,Semaines!$K$2:$K$523&amp;Semaines!$L$2:$L$523,0)),IF($AE34=2014,INDEX(Semaines!$N$2:$N$523,MATCH(Tableau!ES34&amp;Tableau!ET34,Semaines!$K$2:$K$523&amp;Semaines!$L$2:$L$523,0)),IF($AE34=2015,INDEX(Semaines!$O$2:$O$523,MATCH(Tableau!ES34&amp;Tableau!ET34,Semaines!$K$2:$K$523&amp;Semaines!$L$2:$L$523,0)),IF($AE34=2016,INDEX(Semaines!$P$2:$P$523,MATCH(Tableau!ES34&amp;Tableau!ET34,Semaines!$K$2:$K$523&amp;Semaines!$L$2:$L$523,0)),IF($AE34=2017,INDEX(Semaines!$Q$2:$Q$523,MATCH(Tableau!ES34&amp;Tableau!ET34,Semaines!$K$2:$K$523&amp;Semaines!$L$2:$L$523,0)),IF($AE34=2018,INDEX(Semaines!$R$2:$R$523,MATCH(Tableau!ES34&amp;Tableau!ET34,Semaines!$K$2:$K$523&amp;Semaines!$L$2:$L$523,0)),IF($AE34=2019,INDEX(Semaines!$S$2:$S$523,MATCH(Tableau!ES34&amp;Tableau!ET34,Semaines!$K$2:$K$523&amp;Semaines!$L$2:$L$523,0)),IF($AE34=2020,INDEX(Semaines!$T$2:$T$523,MATCH(Tableau!ES34&amp;Tableau!ET34,Semaines!$K$2:$K$523&amp;Semaines!$L$2:$L$523,0)),IF($AE34=2021,INDEX(Semaines!$U$2:$U$523,MATCH(Tableau!ES34&amp;Tableau!ET34,Semaines!$K$2:$K$523&amp;Semaines!$L$2:$L$523,0)),IF($AE34=2022,INDEX(Semaines!$V$2:$V$523,MATCH(Tableau!ES34&amp;Tableau!ET34,Semaines!$K$2:$K$523&amp;Semaines!$L$2:$L$523,0)))))))))))))</f>
        <v/>
      </c>
      <c r="EV34" s="120" t="str">
        <f>IF(Tableau!$AE34="","",IF(Tableau!ET34="","",Tableau!$AE34))</f>
        <v/>
      </c>
      <c r="EW34" s="118" t="str">
        <f t="shared" si="248"/>
        <v/>
      </c>
      <c r="EX34" s="119" t="str">
        <f t="shared" si="105"/>
        <v/>
      </c>
      <c r="EY34" s="121" t="str">
        <f t="array" ref="EY34">IF(OR(Tableau!EW34="",Tableau!EX34=""),"",IF($AE34=2013,INDEX(Semaines!$M$2:$M$523,MATCH(Tableau!EW34&amp;Tableau!EX34,Semaines!$K$2:$K$523&amp;Semaines!$L$2:$L$523,0)),IF($AE34=2014,INDEX(Semaines!$N$2:$N$523,MATCH(Tableau!EW34&amp;Tableau!EX34,Semaines!$K$2:$K$523&amp;Semaines!$L$2:$L$523,0)),IF($AE34=2015,INDEX(Semaines!$O$2:$O$523,MATCH(Tableau!EW34&amp;Tableau!EX34,Semaines!$K$2:$K$523&amp;Semaines!$L$2:$L$523,0)),IF($AE34=2016,INDEX(Semaines!$P$2:$P$523,MATCH(Tableau!EW34&amp;Tableau!EX34,Semaines!$K$2:$K$523&amp;Semaines!$L$2:$L$523,0)),IF($AE34=2017,INDEX(Semaines!$Q$2:$Q$523,MATCH(Tableau!EW34&amp;Tableau!EX34,Semaines!$K$2:$K$523&amp;Semaines!$L$2:$L$523,0)),IF($AE34=2018,INDEX(Semaines!$R$2:$R$523,MATCH(Tableau!EW34&amp;Tableau!EX34,Semaines!$K$2:$K$523&amp;Semaines!$L$2:$L$523,0)),IF($AE34=2019,INDEX(Semaines!$S$2:$S$523,MATCH(Tableau!EW34&amp;Tableau!EX34,Semaines!$K$2:$K$523&amp;Semaines!$L$2:$L$523,0)),IF($AE34=2020,INDEX(Semaines!$T$2:$T$523,MATCH(Tableau!EW34&amp;Tableau!EX34,Semaines!$K$2:$K$523&amp;Semaines!$L$2:$L$523,0)),IF($AE34=2021,INDEX(Semaines!$U$2:$U$523,MATCH(Tableau!EW34&amp;Tableau!EX34,Semaines!$K$2:$K$523&amp;Semaines!$L$2:$L$523,0)),IF($AE34=2022,INDEX(Semaines!$V$2:$V$523,MATCH(Tableau!EW34&amp;Tableau!EX34,Semaines!$K$2:$K$523&amp;Semaines!$L$2:$L$523,0)))))))))))))</f>
        <v/>
      </c>
      <c r="EZ34" s="120" t="str">
        <f>IF(Tableau!$AE34="","",IF(Tableau!EX34="","",Tableau!$AE34))</f>
        <v/>
      </c>
      <c r="FB34" s="118" t="str">
        <f t="shared" si="249"/>
        <v/>
      </c>
      <c r="FC34" s="119" t="str">
        <f t="shared" si="106"/>
        <v/>
      </c>
      <c r="FD34" s="121" t="str">
        <f t="array" ref="FD34">IF(OR(Tableau!FB34="",Tableau!FC34=""),"",IF($AE34=2013,INDEX(Semaines!$M$2:$M$523,MATCH(Tableau!FB34&amp;Tableau!FC34,Semaines!$K$2:$K$523&amp;Semaines!$L$2:$L$523,0)),IF($AE34=2014,INDEX(Semaines!$N$2:$N$523,MATCH(Tableau!FB34&amp;Tableau!FC34,Semaines!$K$2:$K$523&amp;Semaines!$L$2:$L$523,0)),IF($AE34=2015,INDEX(Semaines!$O$2:$O$523,MATCH(Tableau!FB34&amp;Tableau!FC34,Semaines!$K$2:$K$523&amp;Semaines!$L$2:$L$523,0)),IF($AE34=2016,INDEX(Semaines!$P$2:$P$523,MATCH(Tableau!FB34&amp;Tableau!FC34,Semaines!$K$2:$K$523&amp;Semaines!$L$2:$L$523,0)),IF($AE34=2017,INDEX(Semaines!$Q$2:$Q$523,MATCH(Tableau!FB34&amp;Tableau!FC34,Semaines!$K$2:$K$523&amp;Semaines!$L$2:$L$523,0)),IF($AE34=2018,INDEX(Semaines!$R$2:$R$523,MATCH(Tableau!FB34&amp;Tableau!FC34,Semaines!$K$2:$K$523&amp;Semaines!$L$2:$L$523,0)),IF($AE34=2019,INDEX(Semaines!$S$2:$S$523,MATCH(Tableau!FB34&amp;Tableau!FC34,Semaines!$K$2:$K$523&amp;Semaines!$L$2:$L$523,0)),IF($AE34=2020,INDEX(Semaines!$T$2:$T$523,MATCH(Tableau!FB34&amp;Tableau!FC34,Semaines!$K$2:$K$523&amp;Semaines!$L$2:$L$523,0)),IF($AE34=2021,INDEX(Semaines!$U$2:$U$523,MATCH(Tableau!FB34&amp;Tableau!FC34,Semaines!$K$2:$K$523&amp;Semaines!$L$2:$L$523,0)),IF($AE34=2022,INDEX(Semaines!$V$2:$V$523,MATCH(Tableau!FB34&amp;Tableau!FC34,Semaines!$K$2:$K$523&amp;Semaines!$L$2:$L$523,0)))))))))))))</f>
        <v/>
      </c>
      <c r="FE34" s="120" t="str">
        <f>IF(Tableau!$AE34="","",IF(Tableau!FC34="","",Tableau!$AE34))</f>
        <v/>
      </c>
      <c r="FF34" s="112"/>
      <c r="FG34" s="107"/>
      <c r="FH34" s="118" t="str">
        <f t="shared" si="250"/>
        <v/>
      </c>
      <c r="FI34" s="119" t="str">
        <f t="shared" si="107"/>
        <v/>
      </c>
      <c r="FJ34" s="121" t="str">
        <f t="array" ref="FJ34">IF(OR(Tableau!FH34="",Tableau!FI34=""),"",IF($AE34=2013,INDEX(Semaines!$M$2:$M$523,MATCH(Tableau!FH34&amp;Tableau!FI34,Semaines!$K$2:$K$523&amp;Semaines!$L$2:$L$523,0)),IF($AE34=2014,INDEX(Semaines!$N$2:$N$523,MATCH(Tableau!FH34&amp;Tableau!FI34,Semaines!$K$2:$K$523&amp;Semaines!$L$2:$L$523,0)),IF($AE34=2015,INDEX(Semaines!$O$2:$O$523,MATCH(Tableau!FH34&amp;Tableau!FI34,Semaines!$K$2:$K$523&amp;Semaines!$L$2:$L$523,0)),IF($AE34=2016,INDEX(Semaines!$P$2:$P$523,MATCH(Tableau!FH34&amp;Tableau!FI34,Semaines!$K$2:$K$523&amp;Semaines!$L$2:$L$523,0)),IF($AE34=2017,INDEX(Semaines!$Q$2:$Q$523,MATCH(Tableau!FH34&amp;Tableau!FI34,Semaines!$K$2:$K$523&amp;Semaines!$L$2:$L$523,0)),IF($AE34=2018,INDEX(Semaines!$R$2:$R$523,MATCH(Tableau!FH34&amp;Tableau!FI34,Semaines!$K$2:$K$523&amp;Semaines!$L$2:$L$523,0)),IF($AE34=2019,INDEX(Semaines!$S$2:$S$523,MATCH(Tableau!FH34&amp;Tableau!FI34,Semaines!$K$2:$K$523&amp;Semaines!$L$2:$L$523,0)),IF($AE34=2020,INDEX(Semaines!$T$2:$T$523,MATCH(Tableau!FH34&amp;Tableau!FI34,Semaines!$K$2:$K$523&amp;Semaines!$L$2:$L$523,0)),IF($AE34=2021,INDEX(Semaines!$U$2:$U$523,MATCH(Tableau!FH34&amp;Tableau!FI34,Semaines!$K$2:$K$523&amp;Semaines!$L$2:$L$523,0)),IF($AE34=2022,INDEX(Semaines!$V$2:$V$523,MATCH(Tableau!FH34&amp;Tableau!FI34,Semaines!$K$2:$K$523&amp;Semaines!$L$2:$L$523,0)))))))))))))</f>
        <v/>
      </c>
      <c r="FK34" s="120" t="str">
        <f>IF(Tableau!$AE34="","",IF(Tableau!FI34="","",Tableau!$AE34))</f>
        <v/>
      </c>
      <c r="FM34" s="118" t="str">
        <f t="shared" si="251"/>
        <v/>
      </c>
      <c r="FN34" s="119" t="str">
        <f t="shared" si="108"/>
        <v/>
      </c>
      <c r="FO34" s="121" t="str">
        <f t="array" ref="FO34">IF(OR(Tableau!FM34="",Tableau!FN34=""),"",IF($AE34=2013,INDEX(Semaines!$M$2:$M$523,MATCH(Tableau!FM34&amp;Tableau!FN34,Semaines!$K$2:$K$523&amp;Semaines!$L$2:$L$523,0)),IF($AE34=2014,INDEX(Semaines!$N$2:$N$523,MATCH(Tableau!FM34&amp;Tableau!FN34,Semaines!$K$2:$K$523&amp;Semaines!$L$2:$L$523,0)),IF($AE34=2015,INDEX(Semaines!$O$2:$O$523,MATCH(Tableau!FM34&amp;Tableau!FN34,Semaines!$K$2:$K$523&amp;Semaines!$L$2:$L$523,0)),IF($AE34=2016,INDEX(Semaines!$P$2:$P$523,MATCH(Tableau!FM34&amp;Tableau!FN34,Semaines!$K$2:$K$523&amp;Semaines!$L$2:$L$523,0)),IF($AE34=2017,INDEX(Semaines!$Q$2:$Q$523,MATCH(Tableau!FM34&amp;Tableau!FN34,Semaines!$K$2:$K$523&amp;Semaines!$L$2:$L$523,0)),IF($AE34=2018,INDEX(Semaines!$R$2:$R$523,MATCH(Tableau!FM34&amp;Tableau!FN34,Semaines!$K$2:$K$523&amp;Semaines!$L$2:$L$523,0)),IF($AE34=2019,INDEX(Semaines!$S$2:$S$523,MATCH(Tableau!FM34&amp;Tableau!FN34,Semaines!$K$2:$K$523&amp;Semaines!$L$2:$L$523,0)),IF($AE34=2020,INDEX(Semaines!$T$2:$T$523,MATCH(Tableau!FM34&amp;Tableau!FN34,Semaines!$K$2:$K$523&amp;Semaines!$L$2:$L$523,0)),IF($AE34=2021,INDEX(Semaines!$U$2:$U$523,MATCH(Tableau!FM34&amp;Tableau!FN34,Semaines!$K$2:$K$523&amp;Semaines!$L$2:$L$523,0)),IF($AE34=2022,INDEX(Semaines!$V$2:$V$523,MATCH(Tableau!FM34&amp;Tableau!FN34,Semaines!$K$2:$K$523&amp;Semaines!$L$2:$L$523,0)))))))))))))</f>
        <v/>
      </c>
      <c r="FP34" s="120" t="str">
        <f>IF(Tableau!$AE34="","",IF(Tableau!FN34="","",Tableau!$AE34))</f>
        <v/>
      </c>
      <c r="FQ34" s="118" t="str">
        <f t="shared" si="252"/>
        <v/>
      </c>
      <c r="FR34" s="119" t="str">
        <f t="shared" si="109"/>
        <v/>
      </c>
      <c r="FS34" s="121" t="str">
        <f t="array" ref="FS34">IF(OR(Tableau!FQ34="",Tableau!FR34=""),"",IF($AE34=2013,INDEX(Semaines!$M$2:$M$523,MATCH(Tableau!FQ34&amp;Tableau!FR34,Semaines!$K$2:$K$523&amp;Semaines!$L$2:$L$523,0)),IF($AE34=2014,INDEX(Semaines!$N$2:$N$523,MATCH(Tableau!FQ34&amp;Tableau!FR34,Semaines!$K$2:$K$523&amp;Semaines!$L$2:$L$523,0)),IF($AE34=2015,INDEX(Semaines!$O$2:$O$523,MATCH(Tableau!FQ34&amp;Tableau!FR34,Semaines!$K$2:$K$523&amp;Semaines!$L$2:$L$523,0)),IF($AE34=2016,INDEX(Semaines!$P$2:$P$523,MATCH(Tableau!FQ34&amp;Tableau!FR34,Semaines!$K$2:$K$523&amp;Semaines!$L$2:$L$523,0)),IF($AE34=2017,INDEX(Semaines!$Q$2:$Q$523,MATCH(Tableau!FQ34&amp;Tableau!FR34,Semaines!$K$2:$K$523&amp;Semaines!$L$2:$L$523,0)),IF($AE34=2018,INDEX(Semaines!$R$2:$R$523,MATCH(Tableau!FQ34&amp;Tableau!FR34,Semaines!$K$2:$K$523&amp;Semaines!$L$2:$L$523,0)),IF($AE34=2019,INDEX(Semaines!$S$2:$S$523,MATCH(Tableau!FQ34&amp;Tableau!FR34,Semaines!$K$2:$K$523&amp;Semaines!$L$2:$L$523,0)),IF($AE34=2020,INDEX(Semaines!$T$2:$T$523,MATCH(Tableau!FQ34&amp;Tableau!FR34,Semaines!$K$2:$K$523&amp;Semaines!$L$2:$L$523,0)),IF($AE34=2021,INDEX(Semaines!$U$2:$U$523,MATCH(Tableau!FQ34&amp;Tableau!FR34,Semaines!$K$2:$K$523&amp;Semaines!$L$2:$L$523,0)),IF($AE34=2022,INDEX(Semaines!$V$2:$V$523,MATCH(Tableau!FQ34&amp;Tableau!FR34,Semaines!$K$2:$K$523&amp;Semaines!$L$2:$L$523,0)))))))))))))</f>
        <v/>
      </c>
      <c r="FT34" s="120" t="str">
        <f>IF(Tableau!$AE34="","",IF(Tableau!FR34="","",Tableau!$AE34))</f>
        <v/>
      </c>
      <c r="FU34" s="121" t="str">
        <f t="array" ref="FU34">IF(OR(Tableau!FS34="",Tableau!FT34=""),"",IF($AE34=2013,INDEX(Semaines!$M$2:$M$523,MATCH(Tableau!FS34&amp;Tableau!FT34,Semaines!$K$2:$K$523&amp;Semaines!$L$2:$L$523,0)),IF($AE34=2014,INDEX(Semaines!$N$2:$N$523,MATCH(Tableau!FS34&amp;Tableau!FT34,Semaines!$K$2:$K$523&amp;Semaines!$L$2:$L$523,0)),IF($AE34=2015,INDEX(Semaines!$O$2:$O$523,MATCH(Tableau!FS34&amp;Tableau!FT34,Semaines!$K$2:$K$523&amp;Semaines!$L$2:$L$523,0)),IF($AE34=2016,INDEX(Semaines!$P$2:$P$523,MATCH(Tableau!FS34&amp;Tableau!FT34,Semaines!$K$2:$K$523&amp;Semaines!$L$2:$L$523,0)),IF($AE34=2017,INDEX(Semaines!$Q$2:$Q$523,MATCH(Tableau!FS34&amp;Tableau!FT34,Semaines!$K$2:$K$523&amp;Semaines!$L$2:$L$523,0)),IF($AE34=2018,INDEX(Semaines!$R$2:$R$523,MATCH(Tableau!FS34&amp;Tableau!FT34,Semaines!$K$2:$K$523&amp;Semaines!$L$2:$L$523,0)),IF($AE34=2019,INDEX(Semaines!$S$2:$S$523,MATCH(Tableau!FS34&amp;Tableau!FT34,Semaines!$K$2:$K$523&amp;Semaines!$L$2:$L$523,0)),IF($AE34=2020,INDEX(Semaines!$T$2:$T$523,MATCH(Tableau!FS34&amp;Tableau!FT34,Semaines!$K$2:$K$523&amp;Semaines!$L$2:$L$523,0)),IF($AE34=2021,INDEX(Semaines!$U$2:$U$523,MATCH(Tableau!FS34&amp;Tableau!FT34,Semaines!$K$2:$K$523&amp;Semaines!$L$2:$L$523,0)),IF($AE34=2022,INDEX(Semaines!$V$2:$V$523,MATCH(Tableau!FS34&amp;Tableau!FT34,Semaines!$K$2:$K$523&amp;Semaines!$L$2:$L$523,0)))))))))))))</f>
        <v/>
      </c>
      <c r="FV34" s="120" t="str">
        <f>IF(Tableau!$AE34="","",IF(Tableau!FT34="","",Tableau!$AE34))</f>
        <v/>
      </c>
      <c r="FW34" s="118" t="str">
        <f t="shared" si="253"/>
        <v/>
      </c>
      <c r="FX34" s="119" t="str">
        <f t="shared" si="110"/>
        <v/>
      </c>
      <c r="FY34" s="121" t="str">
        <f t="array" ref="FY34">IF(OR(Tableau!FW34="",Tableau!FX34=""),"",IF($AE34=2013,INDEX(Semaines!$M$2:$M$523,MATCH(Tableau!FW34&amp;Tableau!FX34,Semaines!$K$2:$K$523&amp;Semaines!$L$2:$L$523,0)),IF($AE34=2014,INDEX(Semaines!$N$2:$N$523,MATCH(Tableau!FW34&amp;Tableau!FX34,Semaines!$K$2:$K$523&amp;Semaines!$L$2:$L$523,0)),IF($AE34=2015,INDEX(Semaines!$O$2:$O$523,MATCH(Tableau!FW34&amp;Tableau!FX34,Semaines!$K$2:$K$523&amp;Semaines!$L$2:$L$523,0)),IF($AE34=2016,INDEX(Semaines!$P$2:$P$523,MATCH(Tableau!FW34&amp;Tableau!FX34,Semaines!$K$2:$K$523&amp;Semaines!$L$2:$L$523,0)),IF($AE34=2017,INDEX(Semaines!$Q$2:$Q$523,MATCH(Tableau!FW34&amp;Tableau!FX34,Semaines!$K$2:$K$523&amp;Semaines!$L$2:$L$523,0)),IF($AE34=2018,INDEX(Semaines!$R$2:$R$523,MATCH(Tableau!FW34&amp;Tableau!FX34,Semaines!$K$2:$K$523&amp;Semaines!$L$2:$L$523,0)),IF($AE34=2019,INDEX(Semaines!$S$2:$S$523,MATCH(Tableau!FW34&amp;Tableau!FX34,Semaines!$K$2:$K$523&amp;Semaines!$L$2:$L$523,0)),IF($AE34=2020,INDEX(Semaines!$T$2:$T$523,MATCH(Tableau!FW34&amp;Tableau!FX34,Semaines!$K$2:$K$523&amp;Semaines!$L$2:$L$523,0)),IF($AE34=2021,INDEX(Semaines!$U$2:$U$523,MATCH(Tableau!FW34&amp;Tableau!FX34,Semaines!$K$2:$K$523&amp;Semaines!$L$2:$L$523,0)),IF($AE34=2022,INDEX(Semaines!$V$2:$V$523,MATCH(Tableau!FW34&amp;Tableau!FX34,Semaines!$K$2:$K$523&amp;Semaines!$L$2:$L$523,0)))))))))))))</f>
        <v/>
      </c>
      <c r="FZ34" s="120" t="str">
        <f>IF(Tableau!$AE34="","",IF(Tableau!FX34="","",Tableau!$AE34))</f>
        <v/>
      </c>
      <c r="GA34" s="118" t="str">
        <f t="shared" si="254"/>
        <v/>
      </c>
      <c r="GB34" s="119" t="str">
        <f t="shared" si="111"/>
        <v/>
      </c>
      <c r="GC34" s="121" t="str">
        <f t="array" ref="GC34">IF(OR(Tableau!GA34="",Tableau!GB34=""),"",IF($AE34=2013,INDEX(Semaines!$M$2:$M$523,MATCH(Tableau!GA34&amp;Tableau!GB34,Semaines!$K$2:$K$523&amp;Semaines!$L$2:$L$523,0)),IF($AE34=2014,INDEX(Semaines!$N$2:$N$523,MATCH(Tableau!GA34&amp;Tableau!GB34,Semaines!$K$2:$K$523&amp;Semaines!$L$2:$L$523,0)),IF($AE34=2015,INDEX(Semaines!$O$2:$O$523,MATCH(Tableau!GA34&amp;Tableau!GB34,Semaines!$K$2:$K$523&amp;Semaines!$L$2:$L$523,0)),IF($AE34=2016,INDEX(Semaines!$P$2:$P$523,MATCH(Tableau!GA34&amp;Tableau!GB34,Semaines!$K$2:$K$523&amp;Semaines!$L$2:$L$523,0)),IF($AE34=2017,INDEX(Semaines!$Q$2:$Q$523,MATCH(Tableau!GA34&amp;Tableau!GB34,Semaines!$K$2:$K$523&amp;Semaines!$L$2:$L$523,0)),IF($AE34=2018,INDEX(Semaines!$R$2:$R$523,MATCH(Tableau!GA34&amp;Tableau!GB34,Semaines!$K$2:$K$523&amp;Semaines!$L$2:$L$523,0)),IF($AE34=2019,INDEX(Semaines!$S$2:$S$523,MATCH(Tableau!GA34&amp;Tableau!GB34,Semaines!$K$2:$K$523&amp;Semaines!$L$2:$L$523,0)),IF($AE34=2020,INDEX(Semaines!$T$2:$T$523,MATCH(Tableau!GA34&amp;Tableau!GB34,Semaines!$K$2:$K$523&amp;Semaines!$L$2:$L$523,0)),IF($AE34=2021,INDEX(Semaines!$U$2:$U$523,MATCH(Tableau!GA34&amp;Tableau!GB34,Semaines!$K$2:$K$523&amp;Semaines!$L$2:$L$523,0)),IF($AE34=2022,INDEX(Semaines!$V$2:$V$523,MATCH(Tableau!GA34&amp;Tableau!GB34,Semaines!$K$2:$K$523&amp;Semaines!$L$2:$L$523,0)))))))))))))</f>
        <v/>
      </c>
      <c r="GD34" s="120" t="str">
        <f>IF(Tableau!$AE34="","",IF(Tableau!GB34="","",Tableau!$AE34))</f>
        <v/>
      </c>
      <c r="GE34" s="118" t="str">
        <f t="shared" si="255"/>
        <v/>
      </c>
      <c r="GF34" s="119" t="str">
        <f t="shared" si="112"/>
        <v/>
      </c>
      <c r="GG34" s="121" t="str">
        <f t="array" ref="GG34">IF(OR(Tableau!GE34="",Tableau!GF34=""),"",IF($AE34=2013,INDEX(Semaines!$M$2:$M$523,MATCH(Tableau!GE34&amp;Tableau!GF34,Semaines!$K$2:$K$523&amp;Semaines!$L$2:$L$523,0)),IF($AE34=2014,INDEX(Semaines!$N$2:$N$523,MATCH(Tableau!GE34&amp;Tableau!GF34,Semaines!$K$2:$K$523&amp;Semaines!$L$2:$L$523,0)),IF($AE34=2015,INDEX(Semaines!$O$2:$O$523,MATCH(Tableau!GE34&amp;Tableau!GF34,Semaines!$K$2:$K$523&amp;Semaines!$L$2:$L$523,0)),IF($AE34=2016,INDEX(Semaines!$P$2:$P$523,MATCH(Tableau!GE34&amp;Tableau!GF34,Semaines!$K$2:$K$523&amp;Semaines!$L$2:$L$523,0)),IF($AE34=2017,INDEX(Semaines!$Q$2:$Q$523,MATCH(Tableau!GE34&amp;Tableau!GF34,Semaines!$K$2:$K$523&amp;Semaines!$L$2:$L$523,0)),IF($AE34=2018,INDEX(Semaines!$R$2:$R$523,MATCH(Tableau!GE34&amp;Tableau!GF34,Semaines!$K$2:$K$523&amp;Semaines!$L$2:$L$523,0)),IF($AE34=2019,INDEX(Semaines!$S$2:$S$523,MATCH(Tableau!GE34&amp;Tableau!GF34,Semaines!$K$2:$K$523&amp;Semaines!$L$2:$L$523,0)),IF($AE34=2020,INDEX(Semaines!$T$2:$T$523,MATCH(Tableau!GE34&amp;Tableau!GF34,Semaines!$K$2:$K$523&amp;Semaines!$L$2:$L$523,0)),IF($AE34=2021,INDEX(Semaines!$U$2:$U$523,MATCH(Tableau!GE34&amp;Tableau!GF34,Semaines!$K$2:$K$523&amp;Semaines!$L$2:$L$523,0)),IF($AE34=2022,INDEX(Semaines!$V$2:$V$523,MATCH(Tableau!GE34&amp;Tableau!GF34,Semaines!$K$2:$K$523&amp;Semaines!$L$2:$L$523,0)))))))))))))</f>
        <v/>
      </c>
      <c r="GH34" s="120" t="str">
        <f>IF(Tableau!$AE34="","",IF(Tableau!GF34="","",Tableau!$AE34))</f>
        <v/>
      </c>
      <c r="GJ34" s="118" t="str">
        <f t="shared" si="256"/>
        <v/>
      </c>
      <c r="GK34" s="119" t="str">
        <f t="shared" si="113"/>
        <v/>
      </c>
      <c r="GL34" s="121" t="str">
        <f t="array" ref="GL34">IF(OR(Tableau!GJ34="",Tableau!GK34=""),"",IF($AE34=2013,INDEX(Semaines!$M$2:$M$523,MATCH(Tableau!GJ34&amp;Tableau!GK34,Semaines!$K$2:$K$523&amp;Semaines!$L$2:$L$523,0)),IF($AE34=2014,INDEX(Semaines!$N$2:$N$523,MATCH(Tableau!GJ34&amp;Tableau!GK34,Semaines!$K$2:$K$523&amp;Semaines!$L$2:$L$523,0)),IF($AE34=2015,INDEX(Semaines!$O$2:$O$523,MATCH(Tableau!GJ34&amp;Tableau!GK34,Semaines!$K$2:$K$523&amp;Semaines!$L$2:$L$523,0)),IF($AE34=2016,INDEX(Semaines!$P$2:$P$523,MATCH(Tableau!GJ34&amp;Tableau!GK34,Semaines!$K$2:$K$523&amp;Semaines!$L$2:$L$523,0)),IF($AE34=2017,INDEX(Semaines!$Q$2:$Q$523,MATCH(Tableau!GJ34&amp;Tableau!GK34,Semaines!$K$2:$K$523&amp;Semaines!$L$2:$L$523,0)),IF($AE34=2018,INDEX(Semaines!$R$2:$R$523,MATCH(Tableau!GJ34&amp;Tableau!GK34,Semaines!$K$2:$K$523&amp;Semaines!$L$2:$L$523,0)),IF($AE34=2019,INDEX(Semaines!$S$2:$S$523,MATCH(Tableau!GJ34&amp;Tableau!GK34,Semaines!$K$2:$K$523&amp;Semaines!$L$2:$L$523,0)),IF($AE34=2020,INDEX(Semaines!$T$2:$T$523,MATCH(Tableau!GJ34&amp;Tableau!GK34,Semaines!$K$2:$K$523&amp;Semaines!$L$2:$L$523,0)),IF($AE34=2021,INDEX(Semaines!$U$2:$U$523,MATCH(Tableau!GJ34&amp;Tableau!GK34,Semaines!$K$2:$K$523&amp;Semaines!$L$2:$L$523,0)),IF($AE34=2022,INDEX(Semaines!$V$2:$V$523,MATCH(Tableau!GJ34&amp;Tableau!GK34,Semaines!$K$2:$K$523&amp;Semaines!$L$2:$L$523,0)))))))))))))</f>
        <v/>
      </c>
      <c r="GM34" s="120" t="str">
        <f>IF(Tableau!$AE34="","",IF(Tableau!GK34="","",Tableau!$AE34))</f>
        <v/>
      </c>
      <c r="GN34" s="118" t="str">
        <f t="shared" si="257"/>
        <v/>
      </c>
      <c r="GO34" s="119" t="str">
        <f t="shared" si="114"/>
        <v/>
      </c>
      <c r="GP34" s="121" t="str">
        <f t="array" ref="GP34">IF(OR(Tableau!GN34="",Tableau!GO34=""),"",IF($AE34=2013,INDEX(Semaines!$M$2:$M$523,MATCH(Tableau!GN34&amp;Tableau!GO34,Semaines!$K$2:$K$523&amp;Semaines!$L$2:$L$523,0)),IF($AE34=2014,INDEX(Semaines!$N$2:$N$523,MATCH(Tableau!GN34&amp;Tableau!GO34,Semaines!$K$2:$K$523&amp;Semaines!$L$2:$L$523,0)),IF($AE34=2015,INDEX(Semaines!$O$2:$O$523,MATCH(Tableau!GN34&amp;Tableau!GO34,Semaines!$K$2:$K$523&amp;Semaines!$L$2:$L$523,0)),IF($AE34=2016,INDEX(Semaines!$P$2:$P$523,MATCH(Tableau!GN34&amp;Tableau!GO34,Semaines!$K$2:$K$523&amp;Semaines!$L$2:$L$523,0)),IF($AE34=2017,INDEX(Semaines!$Q$2:$Q$523,MATCH(Tableau!GN34&amp;Tableau!GO34,Semaines!$K$2:$K$523&amp;Semaines!$L$2:$L$523,0)),IF($AE34=2018,INDEX(Semaines!$R$2:$R$523,MATCH(Tableau!GN34&amp;Tableau!GO34,Semaines!$K$2:$K$523&amp;Semaines!$L$2:$L$523,0)),IF($AE34=2019,INDEX(Semaines!$S$2:$S$523,MATCH(Tableau!GN34&amp;Tableau!GO34,Semaines!$K$2:$K$523&amp;Semaines!$L$2:$L$523,0)),IF($AE34=2020,INDEX(Semaines!$T$2:$T$523,MATCH(Tableau!GN34&amp;Tableau!GO34,Semaines!$K$2:$K$523&amp;Semaines!$L$2:$L$523,0)),IF($AE34=2021,INDEX(Semaines!$U$2:$U$523,MATCH(Tableau!GN34&amp;Tableau!GO34,Semaines!$K$2:$K$523&amp;Semaines!$L$2:$L$523,0)),IF($AE34=2022,INDEX(Semaines!$V$2:$V$523,MATCH(Tableau!GN34&amp;Tableau!GO34,Semaines!$K$2:$K$523&amp;Semaines!$L$2:$L$523,0)))))))))))))</f>
        <v/>
      </c>
      <c r="GQ34" s="120" t="str">
        <f>IF(Tableau!$AE34="","",IF(Tableau!GO34="","",Tableau!$AE34))</f>
        <v/>
      </c>
      <c r="GR34" s="112"/>
      <c r="GS34" s="114"/>
      <c r="GT34" s="114"/>
      <c r="GU34" s="107"/>
      <c r="GV34" s="114"/>
      <c r="GW34" s="107"/>
      <c r="GX34" s="118" t="str">
        <f t="shared" si="258"/>
        <v/>
      </c>
      <c r="GY34" s="119" t="str">
        <f t="shared" si="115"/>
        <v/>
      </c>
      <c r="GZ34" s="121" t="str">
        <f t="array" ref="GZ34">IF(OR(Tableau!GX34="",Tableau!GY34=""),"",IF($AE34=2013,INDEX(Semaines!$M$2:$M$523,MATCH(Tableau!GX34&amp;Tableau!GY34,Semaines!$K$2:$K$523&amp;Semaines!$L$2:$L$523,0)),IF($AE34=2014,INDEX(Semaines!$N$2:$N$523,MATCH(Tableau!GX34&amp;Tableau!GY34,Semaines!$K$2:$K$523&amp;Semaines!$L$2:$L$523,0)),IF($AE34=2015,INDEX(Semaines!$O$2:$O$523,MATCH(Tableau!GX34&amp;Tableau!GY34,Semaines!$K$2:$K$523&amp;Semaines!$L$2:$L$523,0)),IF($AE34=2016,INDEX(Semaines!$P$2:$P$523,MATCH(Tableau!GX34&amp;Tableau!GY34,Semaines!$K$2:$K$523&amp;Semaines!$L$2:$L$523,0)),IF($AE34=2017,INDEX(Semaines!$Q$2:$Q$523,MATCH(Tableau!GX34&amp;Tableau!GY34,Semaines!$K$2:$K$523&amp;Semaines!$L$2:$L$523,0)),IF($AE34=2018,INDEX(Semaines!$R$2:$R$523,MATCH(Tableau!GX34&amp;Tableau!GY34,Semaines!$K$2:$K$523&amp;Semaines!$L$2:$L$523,0)),IF($AE34=2019,INDEX(Semaines!$S$2:$S$523,MATCH(Tableau!GX34&amp;Tableau!GY34,Semaines!$K$2:$K$523&amp;Semaines!$L$2:$L$523,0)),IF($AE34=2020,INDEX(Semaines!$T$2:$T$523,MATCH(Tableau!GX34&amp;Tableau!GY34,Semaines!$K$2:$K$523&amp;Semaines!$L$2:$L$523,0)),IF($AE34=2021,INDEX(Semaines!$U$2:$U$523,MATCH(Tableau!GX34&amp;Tableau!GY34,Semaines!$K$2:$K$523&amp;Semaines!$L$2:$L$523,0)),IF($AE34=2022,INDEX(Semaines!$V$2:$V$523,MATCH(Tableau!GX34&amp;Tableau!GY34,Semaines!$K$2:$K$523&amp;Semaines!$L$2:$L$523,0)))))))))))))</f>
        <v/>
      </c>
      <c r="HA34" s="120" t="str">
        <f>IF(Tableau!$AE34="","",IF(Tableau!GY34="","",Tableau!$AE34))</f>
        <v/>
      </c>
      <c r="HC34" s="100"/>
      <c r="HD34" s="101"/>
      <c r="HE34" s="111"/>
      <c r="HF34" s="107"/>
      <c r="HH34" s="118" t="str">
        <f t="shared" si="259"/>
        <v/>
      </c>
      <c r="HI34" s="119" t="str">
        <f t="shared" si="116"/>
        <v/>
      </c>
      <c r="HJ34" s="121" t="str">
        <f t="array" ref="HJ34">IF(OR(Tableau!HH34="",Tableau!HI34=""),"",IF($AE34=2013,INDEX(Semaines!$M$2:$M$523,MATCH(Tableau!HH34&amp;Tableau!HI34,Semaines!$K$2:$K$523&amp;Semaines!$L$2:$L$523,0)),IF($AE34=2014,INDEX(Semaines!$N$2:$N$523,MATCH(Tableau!HH34&amp;Tableau!HI34,Semaines!$K$2:$K$523&amp;Semaines!$L$2:$L$523,0)),IF($AE34=2015,INDEX(Semaines!$O$2:$O$523,MATCH(Tableau!HH34&amp;Tableau!HI34,Semaines!$K$2:$K$523&amp;Semaines!$L$2:$L$523,0)),IF($AE34=2016,INDEX(Semaines!$P$2:$P$523,MATCH(Tableau!HH34&amp;Tableau!HI34,Semaines!$K$2:$K$523&amp;Semaines!$L$2:$L$523,0)),IF($AE34=2017,INDEX(Semaines!$Q$2:$Q$523,MATCH(Tableau!HH34&amp;Tableau!HI34,Semaines!$K$2:$K$523&amp;Semaines!$L$2:$L$523,0)),IF($AE34=2018,INDEX(Semaines!$R$2:$R$523,MATCH(Tableau!HH34&amp;Tableau!HI34,Semaines!$K$2:$K$523&amp;Semaines!$L$2:$L$523,0)),IF($AE34=2019,INDEX(Semaines!$S$2:$S$523,MATCH(Tableau!HH34&amp;Tableau!HI34,Semaines!$K$2:$K$523&amp;Semaines!$L$2:$L$523,0)),IF($AE34=2020,INDEX(Semaines!$T$2:$T$523,MATCH(Tableau!HH34&amp;Tableau!HI34,Semaines!$K$2:$K$523&amp;Semaines!$L$2:$L$523,0)),IF($AE34=2021,INDEX(Semaines!$U$2:$U$523,MATCH(Tableau!HH34&amp;Tableau!HI34,Semaines!$K$2:$K$523&amp;Semaines!$L$2:$L$523,0)),IF($AE34=2022,INDEX(Semaines!$V$2:$V$523,MATCH(Tableau!HH34&amp;Tableau!HI34,Semaines!$K$2:$K$523&amp;Semaines!$L$2:$L$523,0)))))))))))))</f>
        <v/>
      </c>
      <c r="HK34" s="120" t="str">
        <f>IF(Tableau!$AE34="","",IF(Tableau!HI34="","",Tableau!$AE34))</f>
        <v/>
      </c>
      <c r="HL34" s="121" t="str">
        <f t="array" ref="HL34">IF(OR(Tableau!HJ34="",Tableau!HK34=""),"",IF($AE34=2013,INDEX(Semaines!$M$2:$M$523,MATCH(Tableau!HJ34&amp;Tableau!HK34,Semaines!$K$2:$K$523&amp;Semaines!$L$2:$L$523,0)),IF($AE34=2014,INDEX(Semaines!$N$2:$N$523,MATCH(Tableau!HJ34&amp;Tableau!HK34,Semaines!$K$2:$K$523&amp;Semaines!$L$2:$L$523,0)),IF($AE34=2015,INDEX(Semaines!$O$2:$O$523,MATCH(Tableau!HJ34&amp;Tableau!HK34,Semaines!$K$2:$K$523&amp;Semaines!$L$2:$L$523,0)),IF($AE34=2016,INDEX(Semaines!$P$2:$P$523,MATCH(Tableau!HJ34&amp;Tableau!HK34,Semaines!$K$2:$K$523&amp;Semaines!$L$2:$L$523,0)),IF($AE34=2017,INDEX(Semaines!$Q$2:$Q$523,MATCH(Tableau!HJ34&amp;Tableau!HK34,Semaines!$K$2:$K$523&amp;Semaines!$L$2:$L$523,0)),IF($AE34=2018,INDEX(Semaines!$R$2:$R$523,MATCH(Tableau!HJ34&amp;Tableau!HK34,Semaines!$K$2:$K$523&amp;Semaines!$L$2:$L$523,0)),IF($AE34=2019,INDEX(Semaines!$S$2:$S$523,MATCH(Tableau!HJ34&amp;Tableau!HK34,Semaines!$K$2:$K$523&amp;Semaines!$L$2:$L$523,0)),IF($AE34=2020,INDEX(Semaines!$T$2:$T$523,MATCH(Tableau!HJ34&amp;Tableau!HK34,Semaines!$K$2:$K$523&amp;Semaines!$L$2:$L$523,0)),IF($AE34=2021,INDEX(Semaines!$U$2:$U$523,MATCH(Tableau!HJ34&amp;Tableau!HK34,Semaines!$K$2:$K$523&amp;Semaines!$L$2:$L$523,0)),IF($AE34=2022,INDEX(Semaines!$V$2:$V$523,MATCH(Tableau!HJ34&amp;Tableau!HK34,Semaines!$K$2:$K$523&amp;Semaines!$L$2:$L$523,0)))))))))))))</f>
        <v/>
      </c>
      <c r="HM34" s="120" t="str">
        <f>IF(Tableau!$AE34="","",IF(Tableau!HK34="","",Tableau!$AE34))</f>
        <v/>
      </c>
      <c r="HN34" s="118" t="str">
        <f t="shared" si="260"/>
        <v/>
      </c>
      <c r="HO34" s="119" t="str">
        <f t="shared" si="117"/>
        <v/>
      </c>
      <c r="HP34" s="121" t="str">
        <f t="array" ref="HP34">IF(OR(Tableau!HN34="",Tableau!HO34=""),"",IF($AE34=2013,INDEX(Semaines!$M$2:$M$523,MATCH(Tableau!HN34&amp;Tableau!HO34,Semaines!$K$2:$K$523&amp;Semaines!$L$2:$L$523,0)),IF($AE34=2014,INDEX(Semaines!$N$2:$N$523,MATCH(Tableau!HN34&amp;Tableau!HO34,Semaines!$K$2:$K$523&amp;Semaines!$L$2:$L$523,0)),IF($AE34=2015,INDEX(Semaines!$O$2:$O$523,MATCH(Tableau!HN34&amp;Tableau!HO34,Semaines!$K$2:$K$523&amp;Semaines!$L$2:$L$523,0)),IF($AE34=2016,INDEX(Semaines!$P$2:$P$523,MATCH(Tableau!HN34&amp;Tableau!HO34,Semaines!$K$2:$K$523&amp;Semaines!$L$2:$L$523,0)),IF($AE34=2017,INDEX(Semaines!$Q$2:$Q$523,MATCH(Tableau!HN34&amp;Tableau!HO34,Semaines!$K$2:$K$523&amp;Semaines!$L$2:$L$523,0)),IF($AE34=2018,INDEX(Semaines!$R$2:$R$523,MATCH(Tableau!HN34&amp;Tableau!HO34,Semaines!$K$2:$K$523&amp;Semaines!$L$2:$L$523,0)),IF($AE34=2019,INDEX(Semaines!$S$2:$S$523,MATCH(Tableau!HN34&amp;Tableau!HO34,Semaines!$K$2:$K$523&amp;Semaines!$L$2:$L$523,0)),IF($AE34=2020,INDEX(Semaines!$T$2:$T$523,MATCH(Tableau!HN34&amp;Tableau!HO34,Semaines!$K$2:$K$523&amp;Semaines!$L$2:$L$523,0)),IF($AE34=2021,INDEX(Semaines!$U$2:$U$523,MATCH(Tableau!HN34&amp;Tableau!HO34,Semaines!$K$2:$K$523&amp;Semaines!$L$2:$L$523,0)),IF($AE34=2022,INDEX(Semaines!$V$2:$V$523,MATCH(Tableau!HN34&amp;Tableau!HO34,Semaines!$K$2:$K$523&amp;Semaines!$L$2:$L$523,0)))))))))))))</f>
        <v/>
      </c>
      <c r="HQ34" s="120" t="str">
        <f>IF(Tableau!$AE34="","",IF(Tableau!HO34="","",Tableau!$AE34))</f>
        <v/>
      </c>
      <c r="HR34" s="112"/>
      <c r="HS34" s="114"/>
      <c r="HT34" s="114"/>
      <c r="HU34" s="107"/>
      <c r="HV34" s="115"/>
      <c r="HW34" s="99"/>
      <c r="HX34" s="99"/>
      <c r="HY34" s="99"/>
      <c r="HZ34" s="99"/>
      <c r="IA34" s="118" t="str">
        <f t="shared" si="261"/>
        <v/>
      </c>
      <c r="IB34" s="119" t="str">
        <f t="shared" si="118"/>
        <v/>
      </c>
      <c r="IC34" s="121" t="str">
        <f t="array" ref="IC34">IF(OR(Tableau!IA34="",Tableau!IB34=""),"",IF($AE34=2013,INDEX(Semaines!$M$2:$M$523,MATCH(Tableau!IA34&amp;Tableau!IB34,Semaines!$K$2:$K$523&amp;Semaines!$L$2:$L$523,0)),IF($AE34=2014,INDEX(Semaines!$N$2:$N$523,MATCH(Tableau!IA34&amp;Tableau!IB34,Semaines!$K$2:$K$523&amp;Semaines!$L$2:$L$523,0)),IF($AE34=2015,INDEX(Semaines!$O$2:$O$523,MATCH(Tableau!IA34&amp;Tableau!IB34,Semaines!$K$2:$K$523&amp;Semaines!$L$2:$L$523,0)),IF($AE34=2016,INDEX(Semaines!$P$2:$P$523,MATCH(Tableau!IA34&amp;Tableau!IB34,Semaines!$K$2:$K$523&amp;Semaines!$L$2:$L$523,0)),IF($AE34=2017,INDEX(Semaines!$Q$2:$Q$523,MATCH(Tableau!IA34&amp;Tableau!IB34,Semaines!$K$2:$K$523&amp;Semaines!$L$2:$L$523,0)),IF($AE34=2018,INDEX(Semaines!$R$2:$R$523,MATCH(Tableau!IA34&amp;Tableau!IB34,Semaines!$K$2:$K$523&amp;Semaines!$L$2:$L$523,0)),IF($AE34=2019,INDEX(Semaines!$S$2:$S$523,MATCH(Tableau!IA34&amp;Tableau!IB34,Semaines!$K$2:$K$523&amp;Semaines!$L$2:$L$523,0)),IF($AE34=2020,INDEX(Semaines!$T$2:$T$523,MATCH(Tableau!IA34&amp;Tableau!IB34,Semaines!$K$2:$K$523&amp;Semaines!$L$2:$L$523,0)),IF($AE34=2021,INDEX(Semaines!$U$2:$U$523,MATCH(Tableau!IA34&amp;Tableau!IB34,Semaines!$K$2:$K$523&amp;Semaines!$L$2:$L$523,0)),IF($AE34=2022,INDEX(Semaines!$V$2:$V$523,MATCH(Tableau!IA34&amp;Tableau!IB34,Semaines!$K$2:$K$523&amp;Semaines!$L$2:$L$523,0)))))))))))))</f>
        <v/>
      </c>
      <c r="ID34" s="120" t="str">
        <f>IF(Tableau!$AE34="","",IF(Tableau!IB34="","",Tableau!$AE34))</f>
        <v/>
      </c>
      <c r="IE34" s="118" t="str">
        <f t="shared" si="262"/>
        <v/>
      </c>
      <c r="IF34" s="119" t="str">
        <f t="shared" si="119"/>
        <v/>
      </c>
      <c r="IG34" s="121" t="str">
        <f t="array" ref="IG34">IF(OR(Tableau!IE34="",Tableau!IF34=""),"",IF($AE34=2013,INDEX(Semaines!$M$2:$M$523,MATCH(Tableau!IE34&amp;Tableau!IF34,Semaines!$K$2:$K$523&amp;Semaines!$L$2:$L$523,0)),IF($AE34=2014,INDEX(Semaines!$N$2:$N$523,MATCH(Tableau!IE34&amp;Tableau!IF34,Semaines!$K$2:$K$523&amp;Semaines!$L$2:$L$523,0)),IF($AE34=2015,INDEX(Semaines!$O$2:$O$523,MATCH(Tableau!IE34&amp;Tableau!IF34,Semaines!$K$2:$K$523&amp;Semaines!$L$2:$L$523,0)),IF($AE34=2016,INDEX(Semaines!$P$2:$P$523,MATCH(Tableau!IE34&amp;Tableau!IF34,Semaines!$K$2:$K$523&amp;Semaines!$L$2:$L$523,0)),IF($AE34=2017,INDEX(Semaines!$Q$2:$Q$523,MATCH(Tableau!IE34&amp;Tableau!IF34,Semaines!$K$2:$K$523&amp;Semaines!$L$2:$L$523,0)),IF($AE34=2018,INDEX(Semaines!$R$2:$R$523,MATCH(Tableau!IE34&amp;Tableau!IF34,Semaines!$K$2:$K$523&amp;Semaines!$L$2:$L$523,0)),IF($AE34=2019,INDEX(Semaines!$S$2:$S$523,MATCH(Tableau!IE34&amp;Tableau!IF34,Semaines!$K$2:$K$523&amp;Semaines!$L$2:$L$523,0)),IF($AE34=2020,INDEX(Semaines!$T$2:$T$523,MATCH(Tableau!IE34&amp;Tableau!IF34,Semaines!$K$2:$K$523&amp;Semaines!$L$2:$L$523,0)),IF($AE34=2021,INDEX(Semaines!$U$2:$U$523,MATCH(Tableau!IE34&amp;Tableau!IF34,Semaines!$K$2:$K$523&amp;Semaines!$L$2:$L$523,0)),IF($AE34=2022,INDEX(Semaines!$V$2:$V$523,MATCH(Tableau!IE34&amp;Tableau!IF34,Semaines!$K$2:$K$523&amp;Semaines!$L$2:$L$523,0)))))))))))))</f>
        <v/>
      </c>
      <c r="IH34" s="120" t="str">
        <f>IF(Tableau!$AE34="","",IF(Tableau!IF34="","",Tableau!$AE34))</f>
        <v/>
      </c>
      <c r="II34" s="130" t="str">
        <f>IF(Import!AY24=0,"",Import!AY24)</f>
        <v/>
      </c>
      <c r="IJ34" s="118" t="str">
        <f t="shared" si="225"/>
        <v/>
      </c>
      <c r="IK34" s="119" t="str">
        <f t="shared" si="226"/>
        <v/>
      </c>
      <c r="IL34" s="121" t="str">
        <f>IF(Tableau!IJ34="","",Tableau!IJ34)</f>
        <v/>
      </c>
      <c r="IM34" s="120" t="str">
        <f>IF(Tableau!IK34="","",Tableau!IK34)</f>
        <v/>
      </c>
      <c r="IO34" s="118" t="str">
        <f t="shared" si="227"/>
        <v/>
      </c>
      <c r="IP34" s="119" t="str">
        <f t="shared" si="78"/>
        <v/>
      </c>
      <c r="IQ34" s="121" t="str">
        <f t="array" ref="IQ34">IF(OR(Tableau!IO34="",Tableau!IP34=""),"",IF($AE34=2013,INDEX(Semaines!$M$2:$M$523,MATCH(Tableau!IO34&amp;Tableau!IP34,Semaines!$K$2:$K$523&amp;Semaines!$L$2:$L$523,0)),IF($AE34=2014,INDEX(Semaines!$N$2:$N$523,MATCH(Tableau!IO34&amp;Tableau!IP34,Semaines!$K$2:$K$523&amp;Semaines!$L$2:$L$523,0)),IF($AE34=2015,INDEX(Semaines!$O$2:$O$523,MATCH(Tableau!IO34&amp;Tableau!IP34,Semaines!$K$2:$K$523&amp;Semaines!$L$2:$L$523,0)),IF($AE34=2016,INDEX(Semaines!$P$2:$P$523,MATCH(Tableau!IO34&amp;Tableau!IP34,Semaines!$K$2:$K$523&amp;Semaines!$L$2:$L$523,0)),IF($AE34=2017,INDEX(Semaines!$Q$2:$Q$523,MATCH(Tableau!IO34&amp;Tableau!IP34,Semaines!$K$2:$K$523&amp;Semaines!$L$2:$L$523,0)),IF($AE34=2018,INDEX(Semaines!$R$2:$R$523,MATCH(Tableau!IO34&amp;Tableau!IP34,Semaines!$K$2:$K$523&amp;Semaines!$L$2:$L$523,0)),IF($AE34=2019,INDEX(Semaines!$S$2:$S$523,MATCH(Tableau!IO34&amp;Tableau!IP34,Semaines!$K$2:$K$523&amp;Semaines!$L$2:$L$523,0)),IF($AE34=2020,INDEX(Semaines!$T$2:$T$523,MATCH(Tableau!IO34&amp;Tableau!IP34,Semaines!$K$2:$K$523&amp;Semaines!$L$2:$L$523,0)),IF($AE34=2021,INDEX(Semaines!$U$2:$U$523,MATCH(Tableau!IO34&amp;Tableau!IP34,Semaines!$K$2:$K$523&amp;Semaines!$L$2:$L$523,0)),IF($AE34=2022,INDEX(Semaines!$V$2:$V$523,MATCH(Tableau!IO34&amp;Tableau!IP34,Semaines!$K$2:$K$523&amp;Semaines!$L$2:$L$523,0)))))))))))))</f>
        <v/>
      </c>
      <c r="IR34" s="120" t="str">
        <f>IF(Tableau!$AE34="","",IF(Tableau!IP34="","",Tableau!$AE34))</f>
        <v/>
      </c>
      <c r="IS34" s="118" t="str">
        <f t="shared" si="228"/>
        <v/>
      </c>
      <c r="IT34" s="119" t="str">
        <f t="shared" si="80"/>
        <v/>
      </c>
      <c r="IU34" s="121" t="str">
        <f t="array" ref="IU34">IF(OR(Tableau!IS34="",Tableau!IT34=""),"",IF($AE34=2013,INDEX(Semaines!$M$2:$M$523,MATCH(Tableau!IS34&amp;Tableau!IT34,Semaines!$K$2:$K$523&amp;Semaines!$L$2:$L$523,0)),IF($AE34=2014,INDEX(Semaines!$N$2:$N$523,MATCH(Tableau!IS34&amp;Tableau!IT34,Semaines!$K$2:$K$523&amp;Semaines!$L$2:$L$523,0)),IF($AE34=2015,INDEX(Semaines!$O$2:$O$523,MATCH(Tableau!IS34&amp;Tableau!IT34,Semaines!$K$2:$K$523&amp;Semaines!$L$2:$L$523,0)),IF($AE34=2016,INDEX(Semaines!$P$2:$P$523,MATCH(Tableau!IS34&amp;Tableau!IT34,Semaines!$K$2:$K$523&amp;Semaines!$L$2:$L$523,0)),IF($AE34=2017,INDEX(Semaines!$Q$2:$Q$523,MATCH(Tableau!IS34&amp;Tableau!IT34,Semaines!$K$2:$K$523&amp;Semaines!$L$2:$L$523,0)),IF($AE34=2018,INDEX(Semaines!$R$2:$R$523,MATCH(Tableau!IS34&amp;Tableau!IT34,Semaines!$K$2:$K$523&amp;Semaines!$L$2:$L$523,0)),IF($AE34=2019,INDEX(Semaines!$S$2:$S$523,MATCH(Tableau!IS34&amp;Tableau!IT34,Semaines!$K$2:$K$523&amp;Semaines!$L$2:$L$523,0)),IF($AE34=2020,INDEX(Semaines!$T$2:$T$523,MATCH(Tableau!IS34&amp;Tableau!IT34,Semaines!$K$2:$K$523&amp;Semaines!$L$2:$L$523,0)),IF($AE34=2021,INDEX(Semaines!$U$2:$U$523,MATCH(Tableau!IS34&amp;Tableau!IT34,Semaines!$K$2:$K$523&amp;Semaines!$L$2:$L$523,0)),IF($AE34=2022,INDEX(Semaines!$V$2:$V$523,MATCH(Tableau!IS34&amp;Tableau!IT34,Semaines!$K$2:$K$523&amp;Semaines!$L$2:$L$523,0)))))))))))))</f>
        <v/>
      </c>
      <c r="IV34" s="120" t="str">
        <f>IF(Tableau!$AE34="","",IF(Tableau!IT34="","",Tableau!$AE34))</f>
        <v/>
      </c>
      <c r="IW34" s="99"/>
      <c r="IX34" s="99"/>
      <c r="IY34" s="99"/>
      <c r="IZ34" s="99"/>
      <c r="JA34" s="118" t="str">
        <f t="shared" si="229"/>
        <v/>
      </c>
      <c r="JB34" s="119" t="str">
        <f t="shared" si="82"/>
        <v/>
      </c>
      <c r="JC34" s="121" t="str">
        <f t="array" ref="JC34">IF(OR(Tableau!JA34="",Tableau!JB34=""),"",IF($AE34=2013,INDEX(Semaines!$M$2:$M$523,MATCH(Tableau!JA34&amp;Tableau!JB34,Semaines!$K$2:$K$523&amp;Semaines!$L$2:$L$523,0)),IF($AE34=2014,INDEX(Semaines!$N$2:$N$523,MATCH(Tableau!JA34&amp;Tableau!JB34,Semaines!$K$2:$K$523&amp;Semaines!$L$2:$L$523,0)),IF($AE34=2015,INDEX(Semaines!$O$2:$O$523,MATCH(Tableau!JA34&amp;Tableau!JB34,Semaines!$K$2:$K$523&amp;Semaines!$L$2:$L$523,0)),IF($AE34=2016,INDEX(Semaines!$P$2:$P$523,MATCH(Tableau!JA34&amp;Tableau!JB34,Semaines!$K$2:$K$523&amp;Semaines!$L$2:$L$523,0)),IF($AE34=2017,INDEX(Semaines!$Q$2:$Q$523,MATCH(Tableau!JA34&amp;Tableau!JB34,Semaines!$K$2:$K$523&amp;Semaines!$L$2:$L$523,0)),IF($AE34=2018,INDEX(Semaines!$R$2:$R$523,MATCH(Tableau!JA34&amp;Tableau!JB34,Semaines!$K$2:$K$523&amp;Semaines!$L$2:$L$523,0)),IF($AE34=2019,INDEX(Semaines!$S$2:$S$523,MATCH(Tableau!JA34&amp;Tableau!JB34,Semaines!$K$2:$K$523&amp;Semaines!$L$2:$L$523,0)),IF($AE34=2020,INDEX(Semaines!$T$2:$T$523,MATCH(Tableau!JA34&amp;Tableau!JB34,Semaines!$K$2:$K$523&amp;Semaines!$L$2:$L$523,0)),IF($AE34=2021,INDEX(Semaines!$U$2:$U$523,MATCH(Tableau!JA34&amp;Tableau!JB34,Semaines!$K$2:$K$523&amp;Semaines!$L$2:$L$523,0)),IF($AE34=2022,INDEX(Semaines!$V$2:$V$523,MATCH(Tableau!JA34&amp;Tableau!JB34,Semaines!$K$2:$K$523&amp;Semaines!$L$2:$L$523,0)))))))))))))</f>
        <v/>
      </c>
      <c r="JD34" s="120" t="str">
        <f>IF(Tableau!$AE34="","",IF(Tableau!JB34="","",Tableau!$AE34))</f>
        <v/>
      </c>
      <c r="JE34" s="112"/>
      <c r="JF34" s="114"/>
      <c r="JG34" s="114"/>
      <c r="JH34" s="107"/>
      <c r="JJ34" s="118" t="str">
        <f t="shared" si="230"/>
        <v/>
      </c>
      <c r="JK34" s="119" t="str">
        <f t="shared" si="84"/>
        <v/>
      </c>
      <c r="JL34" s="121" t="str">
        <f t="array" ref="JL34">IF(OR(Tableau!JJ34="",Tableau!JK34=""),"",IF($AE34=2013,INDEX(Semaines!$M$2:$M$523,MATCH(Tableau!JJ34&amp;Tableau!JK34,Semaines!$K$2:$K$523&amp;Semaines!$L$2:$L$523,0)),IF($AE34=2014,INDEX(Semaines!$N$2:$N$523,MATCH(Tableau!JJ34&amp;Tableau!JK34,Semaines!$K$2:$K$523&amp;Semaines!$L$2:$L$523,0)),IF($AE34=2015,INDEX(Semaines!$O$2:$O$523,MATCH(Tableau!JJ34&amp;Tableau!JK34,Semaines!$K$2:$K$523&amp;Semaines!$L$2:$L$523,0)),IF($AE34=2016,INDEX(Semaines!$P$2:$P$523,MATCH(Tableau!JJ34&amp;Tableau!JK34,Semaines!$K$2:$K$523&amp;Semaines!$L$2:$L$523,0)),IF($AE34=2017,INDEX(Semaines!$Q$2:$Q$523,MATCH(Tableau!JJ34&amp;Tableau!JK34,Semaines!$K$2:$K$523&amp;Semaines!$L$2:$L$523,0)),IF($AE34=2018,INDEX(Semaines!$R$2:$R$523,MATCH(Tableau!JJ34&amp;Tableau!JK34,Semaines!$K$2:$K$523&amp;Semaines!$L$2:$L$523,0)),IF($AE34=2019,INDEX(Semaines!$S$2:$S$523,MATCH(Tableau!JJ34&amp;Tableau!JK34,Semaines!$K$2:$K$523&amp;Semaines!$L$2:$L$523,0)),IF($AE34=2020,INDEX(Semaines!$T$2:$T$523,MATCH(Tableau!JJ34&amp;Tableau!JK34,Semaines!$K$2:$K$523&amp;Semaines!$L$2:$L$523,0)),IF($AE34=2021,INDEX(Semaines!$U$2:$U$523,MATCH(Tableau!JJ34&amp;Tableau!JK34,Semaines!$K$2:$K$523&amp;Semaines!$L$2:$L$523,0)),IF($AE34=2022,INDEX(Semaines!$V$2:$V$523,MATCH(Tableau!JJ34&amp;Tableau!JK34,Semaines!$K$2:$K$523&amp;Semaines!$L$2:$L$523,0)))))))))))))</f>
        <v/>
      </c>
      <c r="JM34" s="120" t="str">
        <f>IF(Tableau!$AE34="","",IF(Tableau!JK34="","",Tableau!$AE34))</f>
        <v/>
      </c>
      <c r="JN34" s="118" t="str">
        <f t="shared" si="231"/>
        <v/>
      </c>
      <c r="JO34" s="119" t="str">
        <f t="shared" si="86"/>
        <v/>
      </c>
      <c r="JP34" s="121" t="str">
        <f t="array" ref="JP34">IF(OR(Tableau!JN34="",Tableau!JO34=""),"",IF($AE34=2013,INDEX(Semaines!$M$2:$M$523,MATCH(Tableau!JN34&amp;Tableau!JO34,Semaines!$K$2:$K$523&amp;Semaines!$L$2:$L$523,0)),IF($AE34=2014,INDEX(Semaines!$N$2:$N$523,MATCH(Tableau!JN34&amp;Tableau!JO34,Semaines!$K$2:$K$523&amp;Semaines!$L$2:$L$523,0)),IF($AE34=2015,INDEX(Semaines!$O$2:$O$523,MATCH(Tableau!JN34&amp;Tableau!JO34,Semaines!$K$2:$K$523&amp;Semaines!$L$2:$L$523,0)),IF($AE34=2016,INDEX(Semaines!$P$2:$P$523,MATCH(Tableau!JN34&amp;Tableau!JO34,Semaines!$K$2:$K$523&amp;Semaines!$L$2:$L$523,0)),IF($AE34=2017,INDEX(Semaines!$Q$2:$Q$523,MATCH(Tableau!JN34&amp;Tableau!JO34,Semaines!$K$2:$K$523&amp;Semaines!$L$2:$L$523,0)),IF($AE34=2018,INDEX(Semaines!$R$2:$R$523,MATCH(Tableau!JN34&amp;Tableau!JO34,Semaines!$K$2:$K$523&amp;Semaines!$L$2:$L$523,0)),IF($AE34=2019,INDEX(Semaines!$S$2:$S$523,MATCH(Tableau!JN34&amp;Tableau!JO34,Semaines!$K$2:$K$523&amp;Semaines!$L$2:$L$523,0)),IF($AE34=2020,INDEX(Semaines!$T$2:$T$523,MATCH(Tableau!JN34&amp;Tableau!JO34,Semaines!$K$2:$K$523&amp;Semaines!$L$2:$L$523,0)),IF($AE34=2021,INDEX(Semaines!$U$2:$U$523,MATCH(Tableau!JN34&amp;Tableau!JO34,Semaines!$K$2:$K$523&amp;Semaines!$L$2:$L$523,0)),IF($AE34=2022,INDEX(Semaines!$V$2:$V$523,MATCH(Tableau!JN34&amp;Tableau!JO34,Semaines!$K$2:$K$523&amp;Semaines!$L$2:$L$523,0)))))))))))))</f>
        <v/>
      </c>
      <c r="JQ34" s="120" t="str">
        <f>IF(Tableau!$AE34="","",IF(Tableau!JO34="","",Tableau!$AE34))</f>
        <v/>
      </c>
      <c r="JR34" s="128" t="str">
        <f>IF(Import!BC24=0,"",Import!BC24)</f>
        <v/>
      </c>
      <c r="JS34" s="118" t="str">
        <f t="shared" si="232"/>
        <v/>
      </c>
      <c r="JT34" s="119" t="str">
        <f t="shared" si="233"/>
        <v/>
      </c>
      <c r="JU34" s="121" t="str">
        <f t="array" ref="JU34">IF(JR34="",JS34,IF($AE34="","",IF($AE34=2013,INDEX(Semaines!$M$2:$M$523,MATCH(JS34&amp;JT34,Semaines!$K$2:$K$523&amp;Semaines!$L$2:$L$523,0)),IF($AE34=2014,INDEX(Semaines!$N$2:$N$523,MATCH(JS34&amp;JT34,Semaines!$K$2:$K$523&amp;Semaines!$L$2:$L$523,0)),IF($AE34=2015,INDEX(Semaines!$O$2:$O$523,MATCH(JS34&amp;JT34,Semaines!$K$2:$K$523&amp;Semaines!$L$2:$L$523,0)),IF($AE34=2016,INDEX(Semaines!$P$2:$P$523,MATCH(JS34&amp;JT34,Semaines!$K$2:$K$523&amp;Semaines!$L$2:$L$523,0)),IF($AE34=2017,INDEX(Semaines!$Q$2:$Q$523,MATCH(JS34&amp;JT34,Semaines!$K$2:$K$523&amp;Semaines!$L$2:$L$523,0)),IF($AE34=2018,INDEX(Semaines!$R$2:$R$523,MATCH(JS34&amp;JT34,Semaines!$K$2:$K$523&amp;Semaines!$L$2:$L$523,0)),IF($AE34=2019,INDEX(Semaines!$S$2:$S$523,MATCH(JS34&amp;JT34,Semaines!$K$2:$K$523&amp;Semaines!$L$2:$L$523,0)),IF($AE34=2020,INDEX(Semaines!$T$2:$T$523,MATCH(JS34&amp;JT34,Semaines!$K$2:$K$523&amp;Semaines!$L$2:$L$523,0)),IF($AE34=2021,INDEX(Semaines!$U$2:$U$523,MATCH(JS34&amp;JT34,Semaines!$K$2:$K$523&amp;Semaines!$L$2:$L$523,0)),IF($AE34=2022,INDEX(Semaines!$V$2:$V$523,MATCH(JS34&amp;JT34,Semaines!$K$2:$K$523&amp;Semaines!$L$2:$L$523,0))))))))))))))</f>
        <v/>
      </c>
      <c r="JV34" s="119" t="str">
        <f t="shared" si="132"/>
        <v/>
      </c>
    </row>
    <row r="35" spans="1:282" x14ac:dyDescent="0.3">
      <c r="A35" s="61" t="str">
        <f>IF(Import!A25=0,"",Import!A25)</f>
        <v>24</v>
      </c>
      <c r="B35" s="38" t="str">
        <f>IF(Import!D25=0,"",Import!D25)</f>
        <v>24</v>
      </c>
      <c r="C35" s="38" t="str">
        <f>IF(Import!E25=0,"",Import!E25)</f>
        <v/>
      </c>
      <c r="D35" s="44" t="str">
        <f t="shared" si="0"/>
        <v/>
      </c>
      <c r="E35" s="38" t="str">
        <f>IF(Import!I25=0,"",Import!I25)</f>
        <v/>
      </c>
      <c r="F35" s="38" t="str">
        <f>IF(Import!J25="","",Import!J25)</f>
        <v/>
      </c>
      <c r="G35" s="38" t="str">
        <f>IF(Import!K25="","",Import!K25)</f>
        <v/>
      </c>
      <c r="H35" s="45" t="str">
        <f>IF(Import!L25=0,"",Import!L25)</f>
        <v>17</v>
      </c>
      <c r="I35" s="38" t="str">
        <f>IF(Import!N25=0,"",Import!N25)</f>
        <v/>
      </c>
      <c r="J35" s="37"/>
      <c r="K35" s="46">
        <f>IF(Import!O25=0,"",Import!O25)</f>
        <v>43293</v>
      </c>
      <c r="L35" s="46">
        <f>IF(Import!P25=0,"",Import!P25)</f>
        <v>43817</v>
      </c>
      <c r="M35" s="60" t="str">
        <f>IF(L35&lt;&gt;"","Annulé",IF(Import!R25=0,"",Import!R25))</f>
        <v>Annulé</v>
      </c>
      <c r="N35" s="60" t="str">
        <f>IF(L35&lt;&gt;"","Annulé",IF(Import!S25=0,"",Import!S25))</f>
        <v>Annulé</v>
      </c>
      <c r="O35" s="60" t="str">
        <f>IF(N35="Annulé","Annulé",IF(Import!T25=0,"",Import!T25))</f>
        <v>Annulé</v>
      </c>
      <c r="P35" s="46" t="str">
        <f>IF(Import!U25=0,IF($L35&lt;&gt;"","Annulé",IF($K35="","","En attente")),Import!U25)</f>
        <v>Annulé</v>
      </c>
      <c r="Q35" s="46" t="str">
        <f>IF(Import!V25=0,IF($L35&lt;&gt;"","Annulé",IF($K35="","","En attente")),Import!V25)</f>
        <v>Annulé</v>
      </c>
      <c r="R35" s="46" t="str">
        <f>IF(Import!W25=0,IF($L35&lt;&gt;"","Annulé",IF($K35="","","En attente")),Import!W25)</f>
        <v>Annulé</v>
      </c>
      <c r="S35" s="46" t="str">
        <f>IF(Import!X25=0,IF($L35&lt;&gt;"","Annulé",IF($K35="","","En attente")),Import!X25)</f>
        <v>Annulé</v>
      </c>
      <c r="T35" s="46" t="str">
        <f>IF(Import!Y25=0,IF($L35&lt;&gt;"","Annulé",IF($K35="","","En attente")),Import!Y25)</f>
        <v>Annulé</v>
      </c>
      <c r="U35" s="46" t="str">
        <f>IF(Import!Z25=0,IF($L35&lt;&gt;"","Annulé",IF($K35="","","En attente")),Import!Z25)</f>
        <v>Annulé</v>
      </c>
      <c r="V35" s="130" t="str">
        <f>IF(Tableau!V35="","",Tableau!V35)</f>
        <v/>
      </c>
      <c r="W35" s="46" t="str">
        <f>IF($L35&lt;&gt;"","Annulé",IF(Import!AA25=0,IF(K35="","","Pas ouvert"),Import!AA25))</f>
        <v>Annulé</v>
      </c>
      <c r="X35" s="46" t="str">
        <f>IF($L35&lt;&gt;"","Annulé",IF(Import!AB25=0,IF($W35&lt;&gt;"",IF(W35="Pas ouvert","Pas ouvert","En cours"),""),Import!AB25))</f>
        <v>Annulé</v>
      </c>
      <c r="Y35" s="60" t="str">
        <f>IF($L35&lt;&gt;"","Annulé",IF(Import!AC25=0,"",Import!AC25))</f>
        <v>Annulé</v>
      </c>
      <c r="Z35" s="60" t="str">
        <f>IF($L35&lt;&gt;"","Annulé",IF(Import!AD25=0,"",Import!AD25))</f>
        <v>Annulé</v>
      </c>
      <c r="AA35" s="65" t="str">
        <f t="shared" si="243"/>
        <v>Annulé</v>
      </c>
      <c r="AB35" s="129" t="str">
        <f>Tableau!AB35</f>
        <v/>
      </c>
      <c r="AC35" s="62"/>
      <c r="AD35" s="86" t="str">
        <f t="shared" si="121"/>
        <v/>
      </c>
      <c r="AE35" s="85" t="str">
        <f t="shared" si="122"/>
        <v/>
      </c>
      <c r="AF35" s="116" t="str">
        <f>IF(Import!AE25=0,"",Import!AE25)</f>
        <v/>
      </c>
      <c r="AG35" s="114"/>
      <c r="AH35" s="107"/>
      <c r="AJ35" s="118" t="str">
        <f t="shared" si="239"/>
        <v/>
      </c>
      <c r="AK35" s="119" t="str">
        <f t="shared" si="240"/>
        <v/>
      </c>
      <c r="AL35" s="121" t="str">
        <f>IF(OR(Tableau!AL35="",Tableau!AM35=""),"",IF($AE35=2013,INDEX(Semaines!$M$2:$M$523,MATCH(Tableau!AL35&amp;Tableau!AM35,Semaines!$K$2:$K$523&amp;Semaines!$L$2:$L$523,0)),IF($AE35=2014,INDEX(Semaines!$N$2:$N$523,MATCH(Tableau!AL35&amp;Tableau!AM35,Semaines!$K$2:$K$523&amp;Semaines!$L$2:$L$523,0)),IF($AE35=2015,INDEX(Semaines!$O$2:$O$523,MATCH(Tableau!AL35&amp;Tableau!AM35,Semaines!$K$2:$K$523&amp;Semaines!$L$2:$L$523,0)),IF($AE35=2016,INDEX(Semaines!$P$2:$P$523,MATCH(Tableau!AL35&amp;Tableau!AM35,Semaines!$K$2:$K$523&amp;Semaines!$L$2:$L$523,0)),IF($AE35=2017,INDEX(Semaines!$Q$2:$Q$523,MATCH(Tableau!AL35&amp;Tableau!AM35,Semaines!$K$2:$K$523&amp;Semaines!$L$2:$L$523,0)),IF($AE35=2018,INDEX(Semaines!$R$2:$R$523,MATCH(Tableau!AL35&amp;Tableau!AM35,Semaines!$K$2:$K$523&amp;Semaines!$L$2:$L$523,0)),IF($AE35=2019,INDEX(Semaines!$S$2:$S$523,MATCH(Tableau!AL35&amp;Tableau!AM35,Semaines!$K$2:$K$523&amp;Semaines!$L$2:$L$523,0)),IF($AE35=2020,INDEX(Semaines!$T$2:$T$523,MATCH(Tableau!AL35&amp;Tableau!AM35,Semaines!$K$2:$K$523&amp;Semaines!$L$2:$L$523,0)),IF($AE35=2021,INDEX(Semaines!$U$2:$U$523,MATCH(Tableau!AL35&amp;Tableau!AM35,Semaines!$K$2:$K$523&amp;Semaines!$L$2:$L$523,0)),IF($AE35=2022,INDEX(Semaines!$V$2:$V$523,MATCH(Tableau!AL35&amp;Tableau!AM35,Semaines!$K$2:$K$523&amp;Semaines!$L$2:$L$523,0)))))))))))))</f>
        <v/>
      </c>
      <c r="AM35" s="120" t="str">
        <f>IF(Tableau!$AE35="","",IF(Tableau!AM35="","",Tableau!$AE35))</f>
        <v/>
      </c>
      <c r="AN35" s="128" t="str">
        <f>IF(Import!AI25=0,"",Import!AI25)</f>
        <v/>
      </c>
      <c r="AO35" s="118" t="str">
        <f t="shared" si="241"/>
        <v/>
      </c>
      <c r="AP35" s="119" t="str">
        <f t="shared" si="242"/>
        <v/>
      </c>
      <c r="AQ35" s="121" t="str">
        <f>IF(Tableau!AQ35="","",Tableau!AQ35)</f>
        <v/>
      </c>
      <c r="AR35" s="120" t="str">
        <f>IF(Tableau!AR35="","",Tableau!AR35)</f>
        <v/>
      </c>
      <c r="AS35" s="112"/>
      <c r="AT35" s="107"/>
      <c r="AU35" s="99"/>
      <c r="AV35" s="99"/>
      <c r="AW35" s="118" t="str">
        <f t="shared" si="189"/>
        <v/>
      </c>
      <c r="AX35" s="119" t="str">
        <f t="shared" si="123"/>
        <v/>
      </c>
      <c r="AY35" s="121" t="str">
        <f t="array" ref="AY35">IF(OR(Tableau!AY35="",Tableau!AZ35=""),"",IF($AE35=2013,INDEX(Semaines!$M$2:$M$523,MATCH(Tableau!AY35&amp;Tableau!AZ35,Semaines!$K$2:$K$523&amp;Semaines!$L$2:$L$523,0)),IF($AE35=2014,INDEX(Semaines!$N$2:$N$523,MATCH(Tableau!AY35&amp;Tableau!AZ35,Semaines!$K$2:$K$523&amp;Semaines!$L$2:$L$523,0)),IF($AE35=2015,INDEX(Semaines!$O$2:$O$523,MATCH(Tableau!AY35&amp;Tableau!AZ35,Semaines!$K$2:$K$523&amp;Semaines!$L$2:$L$523,0)),IF($AE35=2016,INDEX(Semaines!$P$2:$P$523,MATCH(Tableau!AY35&amp;Tableau!AZ35,Semaines!$K$2:$K$523&amp;Semaines!$L$2:$L$523,0)),IF($AE35=2017,INDEX(Semaines!$Q$2:$Q$523,MATCH(Tableau!AY35&amp;Tableau!AZ35,Semaines!$K$2:$K$523&amp;Semaines!$L$2:$L$523,0)),IF($AE35=2018,INDEX(Semaines!$R$2:$R$523,MATCH(Tableau!AY35&amp;Tableau!AZ35,Semaines!$K$2:$K$523&amp;Semaines!$L$2:$L$523,0)),IF($AE35=2019,INDEX(Semaines!$S$2:$S$523,MATCH(Tableau!AY35&amp;Tableau!AZ35,Semaines!$K$2:$K$523&amp;Semaines!$L$2:$L$523,0)),IF($AE35=2020,INDEX(Semaines!$T$2:$T$523,MATCH(Tableau!AY35&amp;Tableau!AZ35,Semaines!$K$2:$K$523&amp;Semaines!$L$2:$L$523,0)),IF($AE35=2021,INDEX(Semaines!$U$2:$U$523,MATCH(Tableau!AY35&amp;Tableau!AZ35,Semaines!$K$2:$K$523&amp;Semaines!$L$2:$L$523,0)),IF($AE35=2022,INDEX(Semaines!$V$2:$V$523,MATCH(Tableau!AY35&amp;Tableau!AZ35,Semaines!$K$2:$K$523&amp;Semaines!$L$2:$L$523,0)))))))))))))</f>
        <v/>
      </c>
      <c r="AZ35" s="120" t="str">
        <f>IF(Tableau!$AE35="","",IF(Tableau!AZ35="","",Tableau!$AE35))</f>
        <v/>
      </c>
      <c r="BA35" s="118" t="str">
        <f t="shared" si="234"/>
        <v/>
      </c>
      <c r="BB35" s="119" t="str">
        <f t="shared" si="125"/>
        <v/>
      </c>
      <c r="BC35" s="121" t="str">
        <f t="array" ref="BC35">IF(OR(Tableau!BC35="",Tableau!BD35=""),"",IF($AE35=2013,INDEX(Semaines!$M$2:$M$523,MATCH(Tableau!BC35&amp;Tableau!BD35,Semaines!$K$2:$K$523&amp;Semaines!$L$2:$L$523,0)),IF($AE35=2014,INDEX(Semaines!$N$2:$N$523,MATCH(Tableau!BC35&amp;Tableau!BD35,Semaines!$K$2:$K$523&amp;Semaines!$L$2:$L$523,0)),IF($AE35=2015,INDEX(Semaines!$O$2:$O$523,MATCH(Tableau!BC35&amp;Tableau!BD35,Semaines!$K$2:$K$523&amp;Semaines!$L$2:$L$523,0)),IF($AE35=2016,INDEX(Semaines!$P$2:$P$523,MATCH(Tableau!BC35&amp;Tableau!BD35,Semaines!$K$2:$K$523&amp;Semaines!$L$2:$L$523,0)),IF($AE35=2017,INDEX(Semaines!$Q$2:$Q$523,MATCH(Tableau!BC35&amp;Tableau!BD35,Semaines!$K$2:$K$523&amp;Semaines!$L$2:$L$523,0)),IF($AE35=2018,INDEX(Semaines!$R$2:$R$523,MATCH(Tableau!BC35&amp;Tableau!BD35,Semaines!$K$2:$K$523&amp;Semaines!$L$2:$L$523,0)),IF($AE35=2019,INDEX(Semaines!$S$2:$S$523,MATCH(Tableau!BC35&amp;Tableau!BD35,Semaines!$K$2:$K$523&amp;Semaines!$L$2:$L$523,0)),IF($AE35=2020,INDEX(Semaines!$T$2:$T$523,MATCH(Tableau!BC35&amp;Tableau!BD35,Semaines!$K$2:$K$523&amp;Semaines!$L$2:$L$523,0)),IF($AE35=2021,INDEX(Semaines!$U$2:$U$523,MATCH(Tableau!BC35&amp;Tableau!BD35,Semaines!$K$2:$K$523&amp;Semaines!$L$2:$L$523,0)),IF($AE35=2022,INDEX(Semaines!$V$2:$V$523,MATCH(Tableau!BC35&amp;Tableau!BD35,Semaines!$K$2:$K$523&amp;Semaines!$L$2:$L$523,0)))))))))))))</f>
        <v/>
      </c>
      <c r="BD35" s="120" t="str">
        <f>IF(Tableau!$AE35="","",IF(Tableau!BD35="","",Tableau!$AE35))</f>
        <v/>
      </c>
      <c r="BE35" s="118" t="str">
        <f t="shared" si="235"/>
        <v/>
      </c>
      <c r="BF35" s="119" t="str">
        <f t="shared" si="127"/>
        <v/>
      </c>
      <c r="BG35" s="121" t="str">
        <f t="array" ref="BG35">IF(OR(Tableau!BG35="",Tableau!BH35=""),"",IF($AE35=2013,INDEX(Semaines!$M$2:$M$523,MATCH(Tableau!BG35&amp;Tableau!BH35,Semaines!$K$2:$K$523&amp;Semaines!$L$2:$L$523,0)),IF($AE35=2014,INDEX(Semaines!$N$2:$N$523,MATCH(Tableau!BG35&amp;Tableau!BH35,Semaines!$K$2:$K$523&amp;Semaines!$L$2:$L$523,0)),IF($AE35=2015,INDEX(Semaines!$O$2:$O$523,MATCH(Tableau!BG35&amp;Tableau!BH35,Semaines!$K$2:$K$523&amp;Semaines!$L$2:$L$523,0)),IF($AE35=2016,INDEX(Semaines!$P$2:$P$523,MATCH(Tableau!BG35&amp;Tableau!BH35,Semaines!$K$2:$K$523&amp;Semaines!$L$2:$L$523,0)),IF($AE35=2017,INDEX(Semaines!$Q$2:$Q$523,MATCH(Tableau!BG35&amp;Tableau!BH35,Semaines!$K$2:$K$523&amp;Semaines!$L$2:$L$523,0)),IF($AE35=2018,INDEX(Semaines!$R$2:$R$523,MATCH(Tableau!BG35&amp;Tableau!BH35,Semaines!$K$2:$K$523&amp;Semaines!$L$2:$L$523,0)),IF($AE35=2019,INDEX(Semaines!$S$2:$S$523,MATCH(Tableau!BG35&amp;Tableau!BH35,Semaines!$K$2:$K$523&amp;Semaines!$L$2:$L$523,0)),IF($AE35=2020,INDEX(Semaines!$T$2:$T$523,MATCH(Tableau!BG35&amp;Tableau!BH35,Semaines!$K$2:$K$523&amp;Semaines!$L$2:$L$523,0)),IF($AE35=2021,INDEX(Semaines!$U$2:$U$523,MATCH(Tableau!BG35&amp;Tableau!BH35,Semaines!$K$2:$K$523&amp;Semaines!$L$2:$L$523,0)),IF($AE35=2022,INDEX(Semaines!$V$2:$V$523,MATCH(Tableau!BG35&amp;Tableau!BH35,Semaines!$K$2:$K$523&amp;Semaines!$L$2:$L$523,0)))))))))))))</f>
        <v/>
      </c>
      <c r="BH35" s="120" t="str">
        <f>IF(Tableau!$AE35="","",IF(Tableau!BH35="","",Tableau!$AE35))</f>
        <v/>
      </c>
      <c r="BI35" s="130" t="str">
        <f>IF(Import!AM25=0,"",Import!AM25)</f>
        <v/>
      </c>
      <c r="BJ35" s="118" t="str">
        <f t="shared" si="236"/>
        <v/>
      </c>
      <c r="BK35" s="119" t="str">
        <f t="shared" si="237"/>
        <v/>
      </c>
      <c r="BL35" s="121" t="str">
        <f>IF(Tableau!BL35="","",Tableau!BL35)</f>
        <v/>
      </c>
      <c r="BM35" s="120" t="str">
        <f>IF(Tableau!BM35="","",Tableau!BM35)</f>
        <v/>
      </c>
      <c r="BN35" s="118" t="str">
        <f t="shared" si="238"/>
        <v/>
      </c>
      <c r="BO35" s="119" t="str">
        <f t="shared" si="131"/>
        <v/>
      </c>
      <c r="BP35" s="121" t="str">
        <f t="array" ref="BP35">IF(OR(Tableau!BP35="",Tableau!BQ35=""),"",IF($AE35=2013,INDEX(Semaines!$M$2:$M$523,MATCH(Tableau!BP35&amp;Tableau!BQ35,Semaines!$K$2:$K$523&amp;Semaines!$L$2:$L$523,0)),IF($AE35=2014,INDEX(Semaines!$N$2:$N$523,MATCH(Tableau!BP35&amp;Tableau!BQ35,Semaines!$K$2:$K$523&amp;Semaines!$L$2:$L$523,0)),IF($AE35=2015,INDEX(Semaines!$O$2:$O$523,MATCH(Tableau!BP35&amp;Tableau!BQ35,Semaines!$K$2:$K$523&amp;Semaines!$L$2:$L$523,0)),IF($AE35=2016,INDEX(Semaines!$P$2:$P$523,MATCH(Tableau!BP35&amp;Tableau!BQ35,Semaines!$K$2:$K$523&amp;Semaines!$L$2:$L$523,0)),IF($AE35=2017,INDEX(Semaines!$Q$2:$Q$523,MATCH(Tableau!BP35&amp;Tableau!BQ35,Semaines!$K$2:$K$523&amp;Semaines!$L$2:$L$523,0)),IF($AE35=2018,INDEX(Semaines!$R$2:$R$523,MATCH(Tableau!BP35&amp;Tableau!BQ35,Semaines!$K$2:$K$523&amp;Semaines!$L$2:$L$523,0)),IF($AE35=2019,INDEX(Semaines!$S$2:$S$523,MATCH(Tableau!BP35&amp;Tableau!BQ35,Semaines!$K$2:$K$523&amp;Semaines!$L$2:$L$523,0)),IF($AE35=2020,INDEX(Semaines!$T$2:$T$523,MATCH(Tableau!BP35&amp;Tableau!BQ35,Semaines!$K$2:$K$523&amp;Semaines!$L$2:$L$523,0)),IF($AE35=2021,INDEX(Semaines!$U$2:$U$523,MATCH(Tableau!BP35&amp;Tableau!BQ35,Semaines!$K$2:$K$523&amp;Semaines!$L$2:$L$523,0)),IF($AE35=2022,INDEX(Semaines!$V$2:$V$523,MATCH(Tableau!BP35&amp;Tableau!BQ35,Semaines!$K$2:$K$523&amp;Semaines!$L$2:$L$523,0)))))))))))))</f>
        <v/>
      </c>
      <c r="BQ35" s="120" t="str">
        <f>IF(Tableau!$AE35="","",IF(Tableau!BQ35="","",Tableau!$AE35))</f>
        <v/>
      </c>
      <c r="BS35" s="118" t="str">
        <f t="shared" si="190"/>
        <v/>
      </c>
      <c r="BT35" s="119" t="str">
        <f t="shared" si="95"/>
        <v/>
      </c>
      <c r="BU35" s="121" t="str">
        <f t="array" ref="BU35">IF(OR(Tableau!BU35="",Tableau!BV35=""),"",IF($AE35=2013,INDEX(Semaines!$M$2:$M$523,MATCH(Tableau!BU35&amp;Tableau!BV35,Semaines!$K$2:$K$523&amp;Semaines!$L$2:$L$523,0)),IF($AE35=2014,INDEX(Semaines!$N$2:$N$523,MATCH(Tableau!BU35&amp;Tableau!BV35,Semaines!$K$2:$K$523&amp;Semaines!$L$2:$L$523,0)),IF($AE35=2015,INDEX(Semaines!$O$2:$O$523,MATCH(Tableau!BU35&amp;Tableau!BV35,Semaines!$K$2:$K$523&amp;Semaines!$L$2:$L$523,0)),IF($AE35=2016,INDEX(Semaines!$P$2:$P$523,MATCH(Tableau!BU35&amp;Tableau!BV35,Semaines!$K$2:$K$523&amp;Semaines!$L$2:$L$523,0)),IF($AE35=2017,INDEX(Semaines!$Q$2:$Q$523,MATCH(Tableau!BU35&amp;Tableau!BV35,Semaines!$K$2:$K$523&amp;Semaines!$L$2:$L$523,0)),IF($AE35=2018,INDEX(Semaines!$R$2:$R$523,MATCH(Tableau!BU35&amp;Tableau!BV35,Semaines!$K$2:$K$523&amp;Semaines!$L$2:$L$523,0)),IF($AE35=2019,INDEX(Semaines!$S$2:$S$523,MATCH(Tableau!BU35&amp;Tableau!BV35,Semaines!$K$2:$K$523&amp;Semaines!$L$2:$L$523,0)),IF($AE35=2020,INDEX(Semaines!$T$2:$T$523,MATCH(Tableau!BU35&amp;Tableau!BV35,Semaines!$K$2:$K$523&amp;Semaines!$L$2:$L$523,0)),IF($AE35=2021,INDEX(Semaines!$U$2:$U$523,MATCH(Tableau!BU35&amp;Tableau!BV35,Semaines!$K$2:$K$523&amp;Semaines!$L$2:$L$523,0)),IF($AE35=2022,INDEX(Semaines!$V$2:$V$523,MATCH(Tableau!BU35&amp;Tableau!BV35,Semaines!$K$2:$K$523&amp;Semaines!$L$2:$L$523,0)))))))))))))</f>
        <v/>
      </c>
      <c r="BV35" s="120" t="str">
        <f>IF(Tableau!$AE35="","",IF(Tableau!BV35="","",Tableau!$AE35))</f>
        <v/>
      </c>
      <c r="BX35" s="118" t="str">
        <f t="shared" si="202"/>
        <v/>
      </c>
      <c r="BY35" s="119" t="str">
        <f t="shared" si="96"/>
        <v/>
      </c>
      <c r="BZ35" s="121" t="str">
        <f t="array" ref="BZ35">IF(OR(Tableau!BZ35="",Tableau!CA35=""),"",IF($AE35=2013,INDEX(Semaines!$M$2:$M$523,MATCH(Tableau!BZ35&amp;Tableau!CA35,Semaines!$K$2:$K$523&amp;Semaines!$L$2:$L$523,0)),IF($AE35=2014,INDEX(Semaines!$N$2:$N$523,MATCH(Tableau!BZ35&amp;Tableau!CA35,Semaines!$K$2:$K$523&amp;Semaines!$L$2:$L$523,0)),IF($AE35=2015,INDEX(Semaines!$O$2:$O$523,MATCH(Tableau!BZ35&amp;Tableau!CA35,Semaines!$K$2:$K$523&amp;Semaines!$L$2:$L$523,0)),IF($AE35=2016,INDEX(Semaines!$P$2:$P$523,MATCH(Tableau!BZ35&amp;Tableau!CA35,Semaines!$K$2:$K$523&amp;Semaines!$L$2:$L$523,0)),IF($AE35=2017,INDEX(Semaines!$Q$2:$Q$523,MATCH(Tableau!BZ35&amp;Tableau!CA35,Semaines!$K$2:$K$523&amp;Semaines!$L$2:$L$523,0)),IF($AE35=2018,INDEX(Semaines!$R$2:$R$523,MATCH(Tableau!BZ35&amp;Tableau!CA35,Semaines!$K$2:$K$523&amp;Semaines!$L$2:$L$523,0)),IF($AE35=2019,INDEX(Semaines!$S$2:$S$523,MATCH(Tableau!BZ35&amp;Tableau!CA35,Semaines!$K$2:$K$523&amp;Semaines!$L$2:$L$523,0)),IF($AE35=2020,INDEX(Semaines!$T$2:$T$523,MATCH(Tableau!BZ35&amp;Tableau!CA35,Semaines!$K$2:$K$523&amp;Semaines!$L$2:$L$523,0)),IF($AE35=2021,INDEX(Semaines!$U$2:$U$523,MATCH(Tableau!BZ35&amp;Tableau!CA35,Semaines!$K$2:$K$523&amp;Semaines!$L$2:$L$523,0)),IF($AE35=2022,INDEX(Semaines!$V$2:$V$523,MATCH(Tableau!BZ35&amp;Tableau!CA35,Semaines!$K$2:$K$523&amp;Semaines!$L$2:$L$523,0)))))))))))))</f>
        <v/>
      </c>
      <c r="CA35" s="120" t="str">
        <f>IF(Tableau!$AE35="","",IF(Tableau!CA35="","",Tableau!$AE35))</f>
        <v/>
      </c>
      <c r="CB35" s="130" t="str">
        <f>IF(Import!AQ25=0,"",Import!AQ25)</f>
        <v/>
      </c>
      <c r="CC35" s="118" t="str">
        <f t="shared" si="191"/>
        <v/>
      </c>
      <c r="CD35" s="119" t="str">
        <f t="shared" si="192"/>
        <v/>
      </c>
      <c r="CE35" s="121" t="str">
        <f>IF(Tableau!CE35="","",Tableau!CE35)</f>
        <v/>
      </c>
      <c r="CF35" s="120" t="str">
        <f>IF(Tableau!CF35="","",Tableau!CF35)</f>
        <v/>
      </c>
      <c r="CG35" s="118" t="str">
        <f t="shared" si="193"/>
        <v/>
      </c>
      <c r="CH35" s="119" t="str">
        <f t="shared" si="97"/>
        <v/>
      </c>
      <c r="CI35" s="121" t="str">
        <f t="array" ref="CI35">IF(OR(Tableau!CI35="",Tableau!CJ35=""),"",IF($AE35=2013,INDEX(Semaines!$M$2:$M$523,MATCH(Tableau!CI35&amp;Tableau!CJ35,Semaines!$K$2:$K$523&amp;Semaines!$L$2:$L$523,0)),IF($AE35=2014,INDEX(Semaines!$N$2:$N$523,MATCH(Tableau!CI35&amp;Tableau!CJ35,Semaines!$K$2:$K$523&amp;Semaines!$L$2:$L$523,0)),IF($AE35=2015,INDEX(Semaines!$O$2:$O$523,MATCH(Tableau!CI35&amp;Tableau!CJ35,Semaines!$K$2:$K$523&amp;Semaines!$L$2:$L$523,0)),IF($AE35=2016,INDEX(Semaines!$P$2:$P$523,MATCH(Tableau!CI35&amp;Tableau!CJ35,Semaines!$K$2:$K$523&amp;Semaines!$L$2:$L$523,0)),IF($AE35=2017,INDEX(Semaines!$Q$2:$Q$523,MATCH(Tableau!CI35&amp;Tableau!CJ35,Semaines!$K$2:$K$523&amp;Semaines!$L$2:$L$523,0)),IF($AE35=2018,INDEX(Semaines!$R$2:$R$523,MATCH(Tableau!CI35&amp;Tableau!CJ35,Semaines!$K$2:$K$523&amp;Semaines!$L$2:$L$523,0)),IF($AE35=2019,INDEX(Semaines!$S$2:$S$523,MATCH(Tableau!CI35&amp;Tableau!CJ35,Semaines!$K$2:$K$523&amp;Semaines!$L$2:$L$523,0)),IF($AE35=2020,INDEX(Semaines!$T$2:$T$523,MATCH(Tableau!CI35&amp;Tableau!CJ35,Semaines!$K$2:$K$523&amp;Semaines!$L$2:$L$523,0)),IF($AE35=2021,INDEX(Semaines!$U$2:$U$523,MATCH(Tableau!CI35&amp;Tableau!CJ35,Semaines!$K$2:$K$523&amp;Semaines!$L$2:$L$523,0)),IF($AE35=2022,INDEX(Semaines!$V$2:$V$523,MATCH(Tableau!CI35&amp;Tableau!CJ35,Semaines!$K$2:$K$523&amp;Semaines!$L$2:$L$523,0)))))))))))))</f>
        <v/>
      </c>
      <c r="CJ35" s="120" t="str">
        <f>IF(Tableau!$AE35="","",IF(Tableau!CJ35="","",Tableau!$AE35))</f>
        <v/>
      </c>
      <c r="CL35" s="118" t="str">
        <f t="shared" si="194"/>
        <v/>
      </c>
      <c r="CM35" s="119" t="str">
        <f t="shared" si="98"/>
        <v/>
      </c>
      <c r="CN35" s="121" t="str">
        <f t="array" ref="CN35">IF(OR(Tableau!CN35="",Tableau!CO35=""),"",IF($AE35=2013,INDEX(Semaines!$M$2:$M$523,MATCH(Tableau!CN35&amp;Tableau!CO35,Semaines!$K$2:$K$523&amp;Semaines!$L$2:$L$523,0)),IF($AE35=2014,INDEX(Semaines!$N$2:$N$523,MATCH(Tableau!CN35&amp;Tableau!CO35,Semaines!$K$2:$K$523&amp;Semaines!$L$2:$L$523,0)),IF($AE35=2015,INDEX(Semaines!$O$2:$O$523,MATCH(Tableau!CN35&amp;Tableau!CO35,Semaines!$K$2:$K$523&amp;Semaines!$L$2:$L$523,0)),IF($AE35=2016,INDEX(Semaines!$P$2:$P$523,MATCH(Tableau!CN35&amp;Tableau!CO35,Semaines!$K$2:$K$523&amp;Semaines!$L$2:$L$523,0)),IF($AE35=2017,INDEX(Semaines!$Q$2:$Q$523,MATCH(Tableau!CN35&amp;Tableau!CO35,Semaines!$K$2:$K$523&amp;Semaines!$L$2:$L$523,0)),IF($AE35=2018,INDEX(Semaines!$R$2:$R$523,MATCH(Tableau!CN35&amp;Tableau!CO35,Semaines!$K$2:$K$523&amp;Semaines!$L$2:$L$523,0)),IF($AE35=2019,INDEX(Semaines!$S$2:$S$523,MATCH(Tableau!CN35&amp;Tableau!CO35,Semaines!$K$2:$K$523&amp;Semaines!$L$2:$L$523,0)),IF($AE35=2020,INDEX(Semaines!$T$2:$T$523,MATCH(Tableau!CN35&amp;Tableau!CO35,Semaines!$K$2:$K$523&amp;Semaines!$L$2:$L$523,0)),IF($AE35=2021,INDEX(Semaines!$U$2:$U$523,MATCH(Tableau!CN35&amp;Tableau!CO35,Semaines!$K$2:$K$523&amp;Semaines!$L$2:$L$523,0)),IF($AE35=2022,INDEX(Semaines!$V$2:$V$523,MATCH(Tableau!CN35&amp;Tableau!CO35,Semaines!$K$2:$K$523&amp;Semaines!$L$2:$L$523,0)))))))))))))</f>
        <v/>
      </c>
      <c r="CO35" s="120" t="str">
        <f>IF(Tableau!$AE35="","",IF(Tableau!CO35="","",Tableau!$AE35))</f>
        <v/>
      </c>
      <c r="CP35" s="118" t="str">
        <f t="shared" si="203"/>
        <v/>
      </c>
      <c r="CQ35" s="119" t="str">
        <f t="shared" si="99"/>
        <v/>
      </c>
      <c r="CR35" s="121" t="str">
        <f t="array" ref="CR35">IF(OR(Tableau!CR35="",Tableau!CS35=""),"",IF($AE35=2013,INDEX(Semaines!$M$2:$M$523,MATCH(Tableau!CR35&amp;Tableau!CS35,Semaines!$K$2:$K$523&amp;Semaines!$L$2:$L$523,0)),IF($AE35=2014,INDEX(Semaines!$N$2:$N$523,MATCH(Tableau!CR35&amp;Tableau!CS35,Semaines!$K$2:$K$523&amp;Semaines!$L$2:$L$523,0)),IF($AE35=2015,INDEX(Semaines!$O$2:$O$523,MATCH(Tableau!CR35&amp;Tableau!CS35,Semaines!$K$2:$K$523&amp;Semaines!$L$2:$L$523,0)),IF($AE35=2016,INDEX(Semaines!$P$2:$P$523,MATCH(Tableau!CR35&amp;Tableau!CS35,Semaines!$K$2:$K$523&amp;Semaines!$L$2:$L$523,0)),IF($AE35=2017,INDEX(Semaines!$Q$2:$Q$523,MATCH(Tableau!CR35&amp;Tableau!CS35,Semaines!$K$2:$K$523&amp;Semaines!$L$2:$L$523,0)),IF($AE35=2018,INDEX(Semaines!$R$2:$R$523,MATCH(Tableau!CR35&amp;Tableau!CS35,Semaines!$K$2:$K$523&amp;Semaines!$L$2:$L$523,0)),IF($AE35=2019,INDEX(Semaines!$S$2:$S$523,MATCH(Tableau!CR35&amp;Tableau!CS35,Semaines!$K$2:$K$523&amp;Semaines!$L$2:$L$523,0)),IF($AE35=2020,INDEX(Semaines!$T$2:$T$523,MATCH(Tableau!CR35&amp;Tableau!CS35,Semaines!$K$2:$K$523&amp;Semaines!$L$2:$L$523,0)),IF($AE35=2021,INDEX(Semaines!$U$2:$U$523,MATCH(Tableau!CR35&amp;Tableau!CS35,Semaines!$K$2:$K$523&amp;Semaines!$L$2:$L$523,0)),IF($AE35=2022,INDEX(Semaines!$V$2:$V$523,MATCH(Tableau!CR35&amp;Tableau!CS35,Semaines!$K$2:$K$523&amp;Semaines!$L$2:$L$523,0)))))))))))))</f>
        <v/>
      </c>
      <c r="CS35" s="120" t="str">
        <f>IF(Tableau!$AE35="","",IF(Tableau!CS35="","",Tableau!$AE35))</f>
        <v/>
      </c>
      <c r="CU35" s="139" t="str">
        <f t="shared" si="195"/>
        <v/>
      </c>
      <c r="CV35" s="118" t="str">
        <f t="shared" si="204"/>
        <v/>
      </c>
      <c r="CW35" s="119" t="str">
        <f t="shared" si="25"/>
        <v/>
      </c>
      <c r="CX35" s="121"/>
      <c r="CY35" s="120" t="str">
        <f>IF(Tableau!$AE35="","",IF(Tableau!CX35="","",Tableau!$AE35))</f>
        <v/>
      </c>
      <c r="DA35" s="139" t="str">
        <f t="shared" si="196"/>
        <v/>
      </c>
      <c r="DB35" s="118" t="str">
        <f t="shared" si="205"/>
        <v/>
      </c>
      <c r="DC35" s="119" t="str">
        <f t="shared" si="28"/>
        <v/>
      </c>
      <c r="DD35" s="121"/>
      <c r="DE35" s="120"/>
      <c r="DF35" s="112"/>
      <c r="DG35" s="107"/>
      <c r="DI35" s="118" t="str">
        <f t="shared" si="197"/>
        <v/>
      </c>
      <c r="DJ35" s="119" t="str">
        <f t="shared" si="30"/>
        <v/>
      </c>
      <c r="DK35" s="121"/>
      <c r="DL35" s="120" t="str">
        <f>IF(Tableau!$AE35="","",IF(Tableau!DJ35="","",Tableau!$AE35))</f>
        <v/>
      </c>
      <c r="DN35" s="118" t="str">
        <f t="shared" si="198"/>
        <v/>
      </c>
      <c r="DO35" s="119" t="str">
        <f t="shared" si="32"/>
        <v/>
      </c>
      <c r="DP35" s="121" t="str">
        <f t="array" ref="DP35">IF(OR(Tableau!DN35="",Tableau!DO35=""),"",IF($AE35=2013,INDEX(Semaines!$M$2:$M$523,MATCH(Tableau!DN35&amp;Tableau!DO35,Semaines!$K$2:$K$523&amp;Semaines!$L$2:$L$523,0)),IF($AE35=2014,INDEX(Semaines!$N$2:$N$523,MATCH(Tableau!DN35&amp;Tableau!DO35,Semaines!$K$2:$K$523&amp;Semaines!$L$2:$L$523,0)),IF($AE35=2015,INDEX(Semaines!$O$2:$O$523,MATCH(Tableau!DN35&amp;Tableau!DO35,Semaines!$K$2:$K$523&amp;Semaines!$L$2:$L$523,0)),IF($AE35=2016,INDEX(Semaines!$P$2:$P$523,MATCH(Tableau!DN35&amp;Tableau!DO35,Semaines!$K$2:$K$523&amp;Semaines!$L$2:$L$523,0)),IF($AE35=2017,INDEX(Semaines!$Q$2:$Q$523,MATCH(Tableau!DN35&amp;Tableau!DO35,Semaines!$K$2:$K$523&amp;Semaines!$L$2:$L$523,0)),IF($AE35=2018,INDEX(Semaines!$R$2:$R$523,MATCH(Tableau!DN35&amp;Tableau!DO35,Semaines!$K$2:$K$523&amp;Semaines!$L$2:$L$523,0)),IF($AE35=2019,INDEX(Semaines!$S$2:$S$523,MATCH(Tableau!DN35&amp;Tableau!DO35,Semaines!$K$2:$K$523&amp;Semaines!$L$2:$L$523,0)),IF($AE35=2020,INDEX(Semaines!$T$2:$T$523,MATCH(Tableau!DN35&amp;Tableau!DO35,Semaines!$K$2:$K$523&amp;Semaines!$L$2:$L$523,0)),IF($AE35=2021,INDEX(Semaines!$U$2:$U$523,MATCH(Tableau!DN35&amp;Tableau!DO35,Semaines!$K$2:$K$523&amp;Semaines!$L$2:$L$523,0)),IF($AE35=2022,INDEX(Semaines!$V$2:$V$523,MATCH(Tableau!DN35&amp;Tableau!DO35,Semaines!$K$2:$K$523&amp;Semaines!$L$2:$L$523,0)))))))))))))</f>
        <v/>
      </c>
      <c r="DQ35" s="120" t="str">
        <f>IF(Tableau!$AE35="","",IF(Tableau!DO35="","",Tableau!$AE35))</f>
        <v/>
      </c>
      <c r="DR35" s="99"/>
      <c r="DS35" s="107"/>
      <c r="DT35" s="137"/>
      <c r="DU35" s="118" t="str">
        <f t="shared" si="199"/>
        <v/>
      </c>
      <c r="DV35" s="119" t="str">
        <f t="shared" si="100"/>
        <v/>
      </c>
      <c r="DW35" s="121" t="str">
        <f t="array" ref="DW35">IF(OR(Tableau!DU35="",Tableau!DV35=""),"",IF($AE35=2013,INDEX(Semaines!$M$2:$M$523,MATCH(Tableau!DU35&amp;Tableau!DV35,Semaines!$K$2:$K$523&amp;Semaines!$L$2:$L$523,0)),IF($AE35=2014,INDEX(Semaines!$N$2:$N$523,MATCH(Tableau!DU35&amp;Tableau!DV35,Semaines!$K$2:$K$523&amp;Semaines!$L$2:$L$523,0)),IF($AE35=2015,INDEX(Semaines!$O$2:$O$523,MATCH(Tableau!DU35&amp;Tableau!DV35,Semaines!$K$2:$K$523&amp;Semaines!$L$2:$L$523,0)),IF($AE35=2016,INDEX(Semaines!$P$2:$P$523,MATCH(Tableau!DU35&amp;Tableau!DV35,Semaines!$K$2:$K$523&amp;Semaines!$L$2:$L$523,0)),IF($AE35=2017,INDEX(Semaines!$Q$2:$Q$523,MATCH(Tableau!DU35&amp;Tableau!DV35,Semaines!$K$2:$K$523&amp;Semaines!$L$2:$L$523,0)),IF($AE35=2018,INDEX(Semaines!$R$2:$R$523,MATCH(Tableau!DU35&amp;Tableau!DV35,Semaines!$K$2:$K$523&amp;Semaines!$L$2:$L$523,0)),IF($AE35=2019,INDEX(Semaines!$S$2:$S$523,MATCH(Tableau!DU35&amp;Tableau!DV35,Semaines!$K$2:$K$523&amp;Semaines!$L$2:$L$523,0)),IF($AE35=2020,INDEX(Semaines!$T$2:$T$523,MATCH(Tableau!DU35&amp;Tableau!DV35,Semaines!$K$2:$K$523&amp;Semaines!$L$2:$L$523,0)),IF($AE35=2021,INDEX(Semaines!$U$2:$U$523,MATCH(Tableau!DU35&amp;Tableau!DV35,Semaines!$K$2:$K$523&amp;Semaines!$L$2:$L$523,0)),IF($AE35=2022,INDEX(Semaines!$V$2:$V$523,MATCH(Tableau!DU35&amp;Tableau!DV35,Semaines!$K$2:$K$523&amp;Semaines!$L$2:$L$523,0)))))))))))))</f>
        <v/>
      </c>
      <c r="DX35" s="120" t="str">
        <f>IF(Tableau!$AE35="","",IF(Tableau!DV35="","",Tableau!$AE35))</f>
        <v/>
      </c>
      <c r="DY35" s="118" t="str">
        <f t="shared" si="244"/>
        <v/>
      </c>
      <c r="DZ35" s="119" t="str">
        <f t="shared" si="101"/>
        <v/>
      </c>
      <c r="EA35" s="121" t="str">
        <f t="array" ref="EA35">IF(OR(Tableau!DY35="",Tableau!DZ35=""),"",IF($AE35=2013,INDEX(Semaines!$M$2:$M$523,MATCH(Tableau!DY35&amp;Tableau!DZ35,Semaines!$K$2:$K$523&amp;Semaines!$L$2:$L$523,0)),IF($AE35=2014,INDEX(Semaines!$N$2:$N$523,MATCH(Tableau!DY35&amp;Tableau!DZ35,Semaines!$K$2:$K$523&amp;Semaines!$L$2:$L$523,0)),IF($AE35=2015,INDEX(Semaines!$O$2:$O$523,MATCH(Tableau!DY35&amp;Tableau!DZ35,Semaines!$K$2:$K$523&amp;Semaines!$L$2:$L$523,0)),IF($AE35=2016,INDEX(Semaines!$P$2:$P$523,MATCH(Tableau!DY35&amp;Tableau!DZ35,Semaines!$K$2:$K$523&amp;Semaines!$L$2:$L$523,0)),IF($AE35=2017,INDEX(Semaines!$Q$2:$Q$523,MATCH(Tableau!DY35&amp;Tableau!DZ35,Semaines!$K$2:$K$523&amp;Semaines!$L$2:$L$523,0)),IF($AE35=2018,INDEX(Semaines!$R$2:$R$523,MATCH(Tableau!DY35&amp;Tableau!DZ35,Semaines!$K$2:$K$523&amp;Semaines!$L$2:$L$523,0)),IF($AE35=2019,INDEX(Semaines!$S$2:$S$523,MATCH(Tableau!DY35&amp;Tableau!DZ35,Semaines!$K$2:$K$523&amp;Semaines!$L$2:$L$523,0)),IF($AE35=2020,INDEX(Semaines!$T$2:$T$523,MATCH(Tableau!DY35&amp;Tableau!DZ35,Semaines!$K$2:$K$523&amp;Semaines!$L$2:$L$523,0)),IF($AE35=2021,INDEX(Semaines!$U$2:$U$523,MATCH(Tableau!DY35&amp;Tableau!DZ35,Semaines!$K$2:$K$523&amp;Semaines!$L$2:$L$523,0)),IF($AE35=2022,INDEX(Semaines!$V$2:$V$523,MATCH(Tableau!DY35&amp;Tableau!DZ35,Semaines!$K$2:$K$523&amp;Semaines!$L$2:$L$523,0)))))))))))))</f>
        <v/>
      </c>
      <c r="EB35" s="120" t="str">
        <f>IF(Tableau!$AE35="","",IF(Tableau!DZ35="","",Tableau!$AE35))</f>
        <v/>
      </c>
      <c r="EC35" s="118" t="str">
        <f t="shared" si="245"/>
        <v/>
      </c>
      <c r="ED35" s="119" t="str">
        <f t="shared" si="102"/>
        <v/>
      </c>
      <c r="EE35" s="121" t="str">
        <f t="array" ref="EE35">IF(OR(Tableau!EC35="",Tableau!ED35=""),"",IF($AE35=2013,INDEX(Semaines!$M$2:$M$523,MATCH(Tableau!EC35&amp;Tableau!ED35,Semaines!$K$2:$K$523&amp;Semaines!$L$2:$L$523,0)),IF($AE35=2014,INDEX(Semaines!$N$2:$N$523,MATCH(Tableau!EC35&amp;Tableau!ED35,Semaines!$K$2:$K$523&amp;Semaines!$L$2:$L$523,0)),IF($AE35=2015,INDEX(Semaines!$O$2:$O$523,MATCH(Tableau!EC35&amp;Tableau!ED35,Semaines!$K$2:$K$523&amp;Semaines!$L$2:$L$523,0)),IF($AE35=2016,INDEX(Semaines!$P$2:$P$523,MATCH(Tableau!EC35&amp;Tableau!ED35,Semaines!$K$2:$K$523&amp;Semaines!$L$2:$L$523,0)),IF($AE35=2017,INDEX(Semaines!$Q$2:$Q$523,MATCH(Tableau!EC35&amp;Tableau!ED35,Semaines!$K$2:$K$523&amp;Semaines!$L$2:$L$523,0)),IF($AE35=2018,INDEX(Semaines!$R$2:$R$523,MATCH(Tableau!EC35&amp;Tableau!ED35,Semaines!$K$2:$K$523&amp;Semaines!$L$2:$L$523,0)),IF($AE35=2019,INDEX(Semaines!$S$2:$S$523,MATCH(Tableau!EC35&amp;Tableau!ED35,Semaines!$K$2:$K$523&amp;Semaines!$L$2:$L$523,0)),IF($AE35=2020,INDEX(Semaines!$T$2:$T$523,MATCH(Tableau!EC35&amp;Tableau!ED35,Semaines!$K$2:$K$523&amp;Semaines!$L$2:$L$523,0)),IF($AE35=2021,INDEX(Semaines!$U$2:$U$523,MATCH(Tableau!EC35&amp;Tableau!ED35,Semaines!$K$2:$K$523&amp;Semaines!$L$2:$L$523,0)),IF($AE35=2022,INDEX(Semaines!$V$2:$V$523,MATCH(Tableau!EC35&amp;Tableau!ED35,Semaines!$K$2:$K$523&amp;Semaines!$L$2:$L$523,0)))))))))))))</f>
        <v/>
      </c>
      <c r="EF35" s="120" t="str">
        <f>IF(Tableau!$AE35="","",IF(Tableau!ED35="","",Tableau!$AE35))</f>
        <v/>
      </c>
      <c r="EG35" s="118" t="str">
        <f t="shared" si="246"/>
        <v/>
      </c>
      <c r="EH35" s="119" t="str">
        <f t="shared" si="103"/>
        <v/>
      </c>
      <c r="EI35" s="121" t="str">
        <f t="array" ref="EI35">IF(OR(Tableau!EG35="",Tableau!EH35=""),"",IF($AE35=2013,INDEX(Semaines!$M$2:$M$523,MATCH(Tableau!EG35&amp;Tableau!EH35,Semaines!$K$2:$K$523&amp;Semaines!$L$2:$L$523,0)),IF($AE35=2014,INDEX(Semaines!$N$2:$N$523,MATCH(Tableau!EG35&amp;Tableau!EH35,Semaines!$K$2:$K$523&amp;Semaines!$L$2:$L$523,0)),IF($AE35=2015,INDEX(Semaines!$O$2:$O$523,MATCH(Tableau!EG35&amp;Tableau!EH35,Semaines!$K$2:$K$523&amp;Semaines!$L$2:$L$523,0)),IF($AE35=2016,INDEX(Semaines!$P$2:$P$523,MATCH(Tableau!EG35&amp;Tableau!EH35,Semaines!$K$2:$K$523&amp;Semaines!$L$2:$L$523,0)),IF($AE35=2017,INDEX(Semaines!$Q$2:$Q$523,MATCH(Tableau!EG35&amp;Tableau!EH35,Semaines!$K$2:$K$523&amp;Semaines!$L$2:$L$523,0)),IF($AE35=2018,INDEX(Semaines!$R$2:$R$523,MATCH(Tableau!EG35&amp;Tableau!EH35,Semaines!$K$2:$K$523&amp;Semaines!$L$2:$L$523,0)),IF($AE35=2019,INDEX(Semaines!$S$2:$S$523,MATCH(Tableau!EG35&amp;Tableau!EH35,Semaines!$K$2:$K$523&amp;Semaines!$L$2:$L$523,0)),IF($AE35=2020,INDEX(Semaines!$T$2:$T$523,MATCH(Tableau!EG35&amp;Tableau!EH35,Semaines!$K$2:$K$523&amp;Semaines!$L$2:$L$523,0)),IF($AE35=2021,INDEX(Semaines!$U$2:$U$523,MATCH(Tableau!EG35&amp;Tableau!EH35,Semaines!$K$2:$K$523&amp;Semaines!$L$2:$L$523,0)),IF($AE35=2022,INDEX(Semaines!$V$2:$V$523,MATCH(Tableau!EG35&amp;Tableau!EH35,Semaines!$K$2:$K$523&amp;Semaines!$L$2:$L$523,0)))))))))))))</f>
        <v/>
      </c>
      <c r="EJ35" s="120" t="str">
        <f>IF(Tableau!$AE35="","",IF(Tableau!EH35="","",Tableau!$AE35))</f>
        <v/>
      </c>
      <c r="EK35" s="130" t="str">
        <f>IF(Import!AU25=0,"",Import!AU25)</f>
        <v/>
      </c>
      <c r="EL35" s="118" t="str">
        <f t="shared" si="200"/>
        <v/>
      </c>
      <c r="EM35" s="119" t="str">
        <f t="shared" si="201"/>
        <v/>
      </c>
      <c r="EN35" s="121" t="str">
        <f>IF(Tableau!EL35="","",Tableau!EL35)</f>
        <v/>
      </c>
      <c r="EO35" s="120" t="str">
        <f>IF(Tableau!EM35="","",Tableau!EM35)</f>
        <v/>
      </c>
      <c r="EP35" s="112"/>
      <c r="EQ35" s="107"/>
      <c r="ES35" s="118" t="str">
        <f t="shared" si="247"/>
        <v/>
      </c>
      <c r="ET35" s="119" t="str">
        <f t="shared" si="104"/>
        <v/>
      </c>
      <c r="EU35" s="121" t="str">
        <f t="array" ref="EU35">IF(OR(Tableau!ES35="",Tableau!ET35=""),"",IF($AE35=2013,INDEX(Semaines!$M$2:$M$523,MATCH(Tableau!ES35&amp;Tableau!ET35,Semaines!$K$2:$K$523&amp;Semaines!$L$2:$L$523,0)),IF($AE35=2014,INDEX(Semaines!$N$2:$N$523,MATCH(Tableau!ES35&amp;Tableau!ET35,Semaines!$K$2:$K$523&amp;Semaines!$L$2:$L$523,0)),IF($AE35=2015,INDEX(Semaines!$O$2:$O$523,MATCH(Tableau!ES35&amp;Tableau!ET35,Semaines!$K$2:$K$523&amp;Semaines!$L$2:$L$523,0)),IF($AE35=2016,INDEX(Semaines!$P$2:$P$523,MATCH(Tableau!ES35&amp;Tableau!ET35,Semaines!$K$2:$K$523&amp;Semaines!$L$2:$L$523,0)),IF($AE35=2017,INDEX(Semaines!$Q$2:$Q$523,MATCH(Tableau!ES35&amp;Tableau!ET35,Semaines!$K$2:$K$523&amp;Semaines!$L$2:$L$523,0)),IF($AE35=2018,INDEX(Semaines!$R$2:$R$523,MATCH(Tableau!ES35&amp;Tableau!ET35,Semaines!$K$2:$K$523&amp;Semaines!$L$2:$L$523,0)),IF($AE35=2019,INDEX(Semaines!$S$2:$S$523,MATCH(Tableau!ES35&amp;Tableau!ET35,Semaines!$K$2:$K$523&amp;Semaines!$L$2:$L$523,0)),IF($AE35=2020,INDEX(Semaines!$T$2:$T$523,MATCH(Tableau!ES35&amp;Tableau!ET35,Semaines!$K$2:$K$523&amp;Semaines!$L$2:$L$523,0)),IF($AE35=2021,INDEX(Semaines!$U$2:$U$523,MATCH(Tableau!ES35&amp;Tableau!ET35,Semaines!$K$2:$K$523&amp;Semaines!$L$2:$L$523,0)),IF($AE35=2022,INDEX(Semaines!$V$2:$V$523,MATCH(Tableau!ES35&amp;Tableau!ET35,Semaines!$K$2:$K$523&amp;Semaines!$L$2:$L$523,0)))))))))))))</f>
        <v/>
      </c>
      <c r="EV35" s="120" t="str">
        <f>IF(Tableau!$AE35="","",IF(Tableau!ET35="","",Tableau!$AE35))</f>
        <v/>
      </c>
      <c r="EW35" s="118" t="str">
        <f t="shared" si="248"/>
        <v/>
      </c>
      <c r="EX35" s="119" t="str">
        <f t="shared" si="105"/>
        <v/>
      </c>
      <c r="EY35" s="121" t="str">
        <f t="array" ref="EY35">IF(OR(Tableau!EW35="",Tableau!EX35=""),"",IF($AE35=2013,INDEX(Semaines!$M$2:$M$523,MATCH(Tableau!EW35&amp;Tableau!EX35,Semaines!$K$2:$K$523&amp;Semaines!$L$2:$L$523,0)),IF($AE35=2014,INDEX(Semaines!$N$2:$N$523,MATCH(Tableau!EW35&amp;Tableau!EX35,Semaines!$K$2:$K$523&amp;Semaines!$L$2:$L$523,0)),IF($AE35=2015,INDEX(Semaines!$O$2:$O$523,MATCH(Tableau!EW35&amp;Tableau!EX35,Semaines!$K$2:$K$523&amp;Semaines!$L$2:$L$523,0)),IF($AE35=2016,INDEX(Semaines!$P$2:$P$523,MATCH(Tableau!EW35&amp;Tableau!EX35,Semaines!$K$2:$K$523&amp;Semaines!$L$2:$L$523,0)),IF($AE35=2017,INDEX(Semaines!$Q$2:$Q$523,MATCH(Tableau!EW35&amp;Tableau!EX35,Semaines!$K$2:$K$523&amp;Semaines!$L$2:$L$523,0)),IF($AE35=2018,INDEX(Semaines!$R$2:$R$523,MATCH(Tableau!EW35&amp;Tableau!EX35,Semaines!$K$2:$K$523&amp;Semaines!$L$2:$L$523,0)),IF($AE35=2019,INDEX(Semaines!$S$2:$S$523,MATCH(Tableau!EW35&amp;Tableau!EX35,Semaines!$K$2:$K$523&amp;Semaines!$L$2:$L$523,0)),IF($AE35=2020,INDEX(Semaines!$T$2:$T$523,MATCH(Tableau!EW35&amp;Tableau!EX35,Semaines!$K$2:$K$523&amp;Semaines!$L$2:$L$523,0)),IF($AE35=2021,INDEX(Semaines!$U$2:$U$523,MATCH(Tableau!EW35&amp;Tableau!EX35,Semaines!$K$2:$K$523&amp;Semaines!$L$2:$L$523,0)),IF($AE35=2022,INDEX(Semaines!$V$2:$V$523,MATCH(Tableau!EW35&amp;Tableau!EX35,Semaines!$K$2:$K$523&amp;Semaines!$L$2:$L$523,0)))))))))))))</f>
        <v/>
      </c>
      <c r="EZ35" s="120" t="str">
        <f>IF(Tableau!$AE35="","",IF(Tableau!EX35="","",Tableau!$AE35))</f>
        <v/>
      </c>
      <c r="FB35" s="118" t="str">
        <f t="shared" si="249"/>
        <v/>
      </c>
      <c r="FC35" s="119" t="str">
        <f t="shared" si="106"/>
        <v/>
      </c>
      <c r="FD35" s="121" t="str">
        <f t="array" ref="FD35">IF(OR(Tableau!FB35="",Tableau!FC35=""),"",IF($AE35=2013,INDEX(Semaines!$M$2:$M$523,MATCH(Tableau!FB35&amp;Tableau!FC35,Semaines!$K$2:$K$523&amp;Semaines!$L$2:$L$523,0)),IF($AE35=2014,INDEX(Semaines!$N$2:$N$523,MATCH(Tableau!FB35&amp;Tableau!FC35,Semaines!$K$2:$K$523&amp;Semaines!$L$2:$L$523,0)),IF($AE35=2015,INDEX(Semaines!$O$2:$O$523,MATCH(Tableau!FB35&amp;Tableau!FC35,Semaines!$K$2:$K$523&amp;Semaines!$L$2:$L$523,0)),IF($AE35=2016,INDEX(Semaines!$P$2:$P$523,MATCH(Tableau!FB35&amp;Tableau!FC35,Semaines!$K$2:$K$523&amp;Semaines!$L$2:$L$523,0)),IF($AE35=2017,INDEX(Semaines!$Q$2:$Q$523,MATCH(Tableau!FB35&amp;Tableau!FC35,Semaines!$K$2:$K$523&amp;Semaines!$L$2:$L$523,0)),IF($AE35=2018,INDEX(Semaines!$R$2:$R$523,MATCH(Tableau!FB35&amp;Tableau!FC35,Semaines!$K$2:$K$523&amp;Semaines!$L$2:$L$523,0)),IF($AE35=2019,INDEX(Semaines!$S$2:$S$523,MATCH(Tableau!FB35&amp;Tableau!FC35,Semaines!$K$2:$K$523&amp;Semaines!$L$2:$L$523,0)),IF($AE35=2020,INDEX(Semaines!$T$2:$T$523,MATCH(Tableau!FB35&amp;Tableau!FC35,Semaines!$K$2:$K$523&amp;Semaines!$L$2:$L$523,0)),IF($AE35=2021,INDEX(Semaines!$U$2:$U$523,MATCH(Tableau!FB35&amp;Tableau!FC35,Semaines!$K$2:$K$523&amp;Semaines!$L$2:$L$523,0)),IF($AE35=2022,INDEX(Semaines!$V$2:$V$523,MATCH(Tableau!FB35&amp;Tableau!FC35,Semaines!$K$2:$K$523&amp;Semaines!$L$2:$L$523,0)))))))))))))</f>
        <v/>
      </c>
      <c r="FE35" s="120" t="str">
        <f>IF(Tableau!$AE35="","",IF(Tableau!FC35="","",Tableau!$AE35))</f>
        <v/>
      </c>
      <c r="FF35" s="112"/>
      <c r="FG35" s="107"/>
      <c r="FH35" s="118" t="str">
        <f t="shared" si="250"/>
        <v/>
      </c>
      <c r="FI35" s="119" t="str">
        <f t="shared" si="107"/>
        <v/>
      </c>
      <c r="FJ35" s="121" t="str">
        <f t="array" ref="FJ35">IF(OR(Tableau!FH35="",Tableau!FI35=""),"",IF($AE35=2013,INDEX(Semaines!$M$2:$M$523,MATCH(Tableau!FH35&amp;Tableau!FI35,Semaines!$K$2:$K$523&amp;Semaines!$L$2:$L$523,0)),IF($AE35=2014,INDEX(Semaines!$N$2:$N$523,MATCH(Tableau!FH35&amp;Tableau!FI35,Semaines!$K$2:$K$523&amp;Semaines!$L$2:$L$523,0)),IF($AE35=2015,INDEX(Semaines!$O$2:$O$523,MATCH(Tableau!FH35&amp;Tableau!FI35,Semaines!$K$2:$K$523&amp;Semaines!$L$2:$L$523,0)),IF($AE35=2016,INDEX(Semaines!$P$2:$P$523,MATCH(Tableau!FH35&amp;Tableau!FI35,Semaines!$K$2:$K$523&amp;Semaines!$L$2:$L$523,0)),IF($AE35=2017,INDEX(Semaines!$Q$2:$Q$523,MATCH(Tableau!FH35&amp;Tableau!FI35,Semaines!$K$2:$K$523&amp;Semaines!$L$2:$L$523,0)),IF($AE35=2018,INDEX(Semaines!$R$2:$R$523,MATCH(Tableau!FH35&amp;Tableau!FI35,Semaines!$K$2:$K$523&amp;Semaines!$L$2:$L$523,0)),IF($AE35=2019,INDEX(Semaines!$S$2:$S$523,MATCH(Tableau!FH35&amp;Tableau!FI35,Semaines!$K$2:$K$523&amp;Semaines!$L$2:$L$523,0)),IF($AE35=2020,INDEX(Semaines!$T$2:$T$523,MATCH(Tableau!FH35&amp;Tableau!FI35,Semaines!$K$2:$K$523&amp;Semaines!$L$2:$L$523,0)),IF($AE35=2021,INDEX(Semaines!$U$2:$U$523,MATCH(Tableau!FH35&amp;Tableau!FI35,Semaines!$K$2:$K$523&amp;Semaines!$L$2:$L$523,0)),IF($AE35=2022,INDEX(Semaines!$V$2:$V$523,MATCH(Tableau!FH35&amp;Tableau!FI35,Semaines!$K$2:$K$523&amp;Semaines!$L$2:$L$523,0)))))))))))))</f>
        <v/>
      </c>
      <c r="FK35" s="120" t="str">
        <f>IF(Tableau!$AE35="","",IF(Tableau!FI35="","",Tableau!$AE35))</f>
        <v/>
      </c>
      <c r="FM35" s="118" t="str">
        <f t="shared" si="251"/>
        <v/>
      </c>
      <c r="FN35" s="119" t="str">
        <f t="shared" si="108"/>
        <v/>
      </c>
      <c r="FO35" s="121" t="str">
        <f t="array" ref="FO35">IF(OR(Tableau!FM35="",Tableau!FN35=""),"",IF($AE35=2013,INDEX(Semaines!$M$2:$M$523,MATCH(Tableau!FM35&amp;Tableau!FN35,Semaines!$K$2:$K$523&amp;Semaines!$L$2:$L$523,0)),IF($AE35=2014,INDEX(Semaines!$N$2:$N$523,MATCH(Tableau!FM35&amp;Tableau!FN35,Semaines!$K$2:$K$523&amp;Semaines!$L$2:$L$523,0)),IF($AE35=2015,INDEX(Semaines!$O$2:$O$523,MATCH(Tableau!FM35&amp;Tableau!FN35,Semaines!$K$2:$K$523&amp;Semaines!$L$2:$L$523,0)),IF($AE35=2016,INDEX(Semaines!$P$2:$P$523,MATCH(Tableau!FM35&amp;Tableau!FN35,Semaines!$K$2:$K$523&amp;Semaines!$L$2:$L$523,0)),IF($AE35=2017,INDEX(Semaines!$Q$2:$Q$523,MATCH(Tableau!FM35&amp;Tableau!FN35,Semaines!$K$2:$K$523&amp;Semaines!$L$2:$L$523,0)),IF($AE35=2018,INDEX(Semaines!$R$2:$R$523,MATCH(Tableau!FM35&amp;Tableau!FN35,Semaines!$K$2:$K$523&amp;Semaines!$L$2:$L$523,0)),IF($AE35=2019,INDEX(Semaines!$S$2:$S$523,MATCH(Tableau!FM35&amp;Tableau!FN35,Semaines!$K$2:$K$523&amp;Semaines!$L$2:$L$523,0)),IF($AE35=2020,INDEX(Semaines!$T$2:$T$523,MATCH(Tableau!FM35&amp;Tableau!FN35,Semaines!$K$2:$K$523&amp;Semaines!$L$2:$L$523,0)),IF($AE35=2021,INDEX(Semaines!$U$2:$U$523,MATCH(Tableau!FM35&amp;Tableau!FN35,Semaines!$K$2:$K$523&amp;Semaines!$L$2:$L$523,0)),IF($AE35=2022,INDEX(Semaines!$V$2:$V$523,MATCH(Tableau!FM35&amp;Tableau!FN35,Semaines!$K$2:$K$523&amp;Semaines!$L$2:$L$523,0)))))))))))))</f>
        <v/>
      </c>
      <c r="FP35" s="120" t="str">
        <f>IF(Tableau!$AE35="","",IF(Tableau!FN35="","",Tableau!$AE35))</f>
        <v/>
      </c>
      <c r="FQ35" s="118" t="str">
        <f t="shared" si="252"/>
        <v/>
      </c>
      <c r="FR35" s="119" t="str">
        <f t="shared" si="109"/>
        <v/>
      </c>
      <c r="FS35" s="121" t="str">
        <f t="array" ref="FS35">IF(OR(Tableau!FQ35="",Tableau!FR35=""),"",IF($AE35=2013,INDEX(Semaines!$M$2:$M$523,MATCH(Tableau!FQ35&amp;Tableau!FR35,Semaines!$K$2:$K$523&amp;Semaines!$L$2:$L$523,0)),IF($AE35=2014,INDEX(Semaines!$N$2:$N$523,MATCH(Tableau!FQ35&amp;Tableau!FR35,Semaines!$K$2:$K$523&amp;Semaines!$L$2:$L$523,0)),IF($AE35=2015,INDEX(Semaines!$O$2:$O$523,MATCH(Tableau!FQ35&amp;Tableau!FR35,Semaines!$K$2:$K$523&amp;Semaines!$L$2:$L$523,0)),IF($AE35=2016,INDEX(Semaines!$P$2:$P$523,MATCH(Tableau!FQ35&amp;Tableau!FR35,Semaines!$K$2:$K$523&amp;Semaines!$L$2:$L$523,0)),IF($AE35=2017,INDEX(Semaines!$Q$2:$Q$523,MATCH(Tableau!FQ35&amp;Tableau!FR35,Semaines!$K$2:$K$523&amp;Semaines!$L$2:$L$523,0)),IF($AE35=2018,INDEX(Semaines!$R$2:$R$523,MATCH(Tableau!FQ35&amp;Tableau!FR35,Semaines!$K$2:$K$523&amp;Semaines!$L$2:$L$523,0)),IF($AE35=2019,INDEX(Semaines!$S$2:$S$523,MATCH(Tableau!FQ35&amp;Tableau!FR35,Semaines!$K$2:$K$523&amp;Semaines!$L$2:$L$523,0)),IF($AE35=2020,INDEX(Semaines!$T$2:$T$523,MATCH(Tableau!FQ35&amp;Tableau!FR35,Semaines!$K$2:$K$523&amp;Semaines!$L$2:$L$523,0)),IF($AE35=2021,INDEX(Semaines!$U$2:$U$523,MATCH(Tableau!FQ35&amp;Tableau!FR35,Semaines!$K$2:$K$523&amp;Semaines!$L$2:$L$523,0)),IF($AE35=2022,INDEX(Semaines!$V$2:$V$523,MATCH(Tableau!FQ35&amp;Tableau!FR35,Semaines!$K$2:$K$523&amp;Semaines!$L$2:$L$523,0)))))))))))))</f>
        <v/>
      </c>
      <c r="FT35" s="120" t="str">
        <f>IF(Tableau!$AE35="","",IF(Tableau!FR35="","",Tableau!$AE35))</f>
        <v/>
      </c>
      <c r="FU35" s="121" t="str">
        <f t="array" ref="FU35">IF(OR(Tableau!FS35="",Tableau!FT35=""),"",IF($AE35=2013,INDEX(Semaines!$M$2:$M$523,MATCH(Tableau!FS35&amp;Tableau!FT35,Semaines!$K$2:$K$523&amp;Semaines!$L$2:$L$523,0)),IF($AE35=2014,INDEX(Semaines!$N$2:$N$523,MATCH(Tableau!FS35&amp;Tableau!FT35,Semaines!$K$2:$K$523&amp;Semaines!$L$2:$L$523,0)),IF($AE35=2015,INDEX(Semaines!$O$2:$O$523,MATCH(Tableau!FS35&amp;Tableau!FT35,Semaines!$K$2:$K$523&amp;Semaines!$L$2:$L$523,0)),IF($AE35=2016,INDEX(Semaines!$P$2:$P$523,MATCH(Tableau!FS35&amp;Tableau!FT35,Semaines!$K$2:$K$523&amp;Semaines!$L$2:$L$523,0)),IF($AE35=2017,INDEX(Semaines!$Q$2:$Q$523,MATCH(Tableau!FS35&amp;Tableau!FT35,Semaines!$K$2:$K$523&amp;Semaines!$L$2:$L$523,0)),IF($AE35=2018,INDEX(Semaines!$R$2:$R$523,MATCH(Tableau!FS35&amp;Tableau!FT35,Semaines!$K$2:$K$523&amp;Semaines!$L$2:$L$523,0)),IF($AE35=2019,INDEX(Semaines!$S$2:$S$523,MATCH(Tableau!FS35&amp;Tableau!FT35,Semaines!$K$2:$K$523&amp;Semaines!$L$2:$L$523,0)),IF($AE35=2020,INDEX(Semaines!$T$2:$T$523,MATCH(Tableau!FS35&amp;Tableau!FT35,Semaines!$K$2:$K$523&amp;Semaines!$L$2:$L$523,0)),IF($AE35=2021,INDEX(Semaines!$U$2:$U$523,MATCH(Tableau!FS35&amp;Tableau!FT35,Semaines!$K$2:$K$523&amp;Semaines!$L$2:$L$523,0)),IF($AE35=2022,INDEX(Semaines!$V$2:$V$523,MATCH(Tableau!FS35&amp;Tableau!FT35,Semaines!$K$2:$K$523&amp;Semaines!$L$2:$L$523,0)))))))))))))</f>
        <v/>
      </c>
      <c r="FV35" s="120" t="str">
        <f>IF(Tableau!$AE35="","",IF(Tableau!FT35="","",Tableau!$AE35))</f>
        <v/>
      </c>
      <c r="FW35" s="118" t="str">
        <f t="shared" si="253"/>
        <v/>
      </c>
      <c r="FX35" s="119" t="str">
        <f t="shared" si="110"/>
        <v/>
      </c>
      <c r="FY35" s="121" t="str">
        <f t="array" ref="FY35">IF(OR(Tableau!FW35="",Tableau!FX35=""),"",IF($AE35=2013,INDEX(Semaines!$M$2:$M$523,MATCH(Tableau!FW35&amp;Tableau!FX35,Semaines!$K$2:$K$523&amp;Semaines!$L$2:$L$523,0)),IF($AE35=2014,INDEX(Semaines!$N$2:$N$523,MATCH(Tableau!FW35&amp;Tableau!FX35,Semaines!$K$2:$K$523&amp;Semaines!$L$2:$L$523,0)),IF($AE35=2015,INDEX(Semaines!$O$2:$O$523,MATCH(Tableau!FW35&amp;Tableau!FX35,Semaines!$K$2:$K$523&amp;Semaines!$L$2:$L$523,0)),IF($AE35=2016,INDEX(Semaines!$P$2:$P$523,MATCH(Tableau!FW35&amp;Tableau!FX35,Semaines!$K$2:$K$523&amp;Semaines!$L$2:$L$523,0)),IF($AE35=2017,INDEX(Semaines!$Q$2:$Q$523,MATCH(Tableau!FW35&amp;Tableau!FX35,Semaines!$K$2:$K$523&amp;Semaines!$L$2:$L$523,0)),IF($AE35=2018,INDEX(Semaines!$R$2:$R$523,MATCH(Tableau!FW35&amp;Tableau!FX35,Semaines!$K$2:$K$523&amp;Semaines!$L$2:$L$523,0)),IF($AE35=2019,INDEX(Semaines!$S$2:$S$523,MATCH(Tableau!FW35&amp;Tableau!FX35,Semaines!$K$2:$K$523&amp;Semaines!$L$2:$L$523,0)),IF($AE35=2020,INDEX(Semaines!$T$2:$T$523,MATCH(Tableau!FW35&amp;Tableau!FX35,Semaines!$K$2:$K$523&amp;Semaines!$L$2:$L$523,0)),IF($AE35=2021,INDEX(Semaines!$U$2:$U$523,MATCH(Tableau!FW35&amp;Tableau!FX35,Semaines!$K$2:$K$523&amp;Semaines!$L$2:$L$523,0)),IF($AE35=2022,INDEX(Semaines!$V$2:$V$523,MATCH(Tableau!FW35&amp;Tableau!FX35,Semaines!$K$2:$K$523&amp;Semaines!$L$2:$L$523,0)))))))))))))</f>
        <v/>
      </c>
      <c r="FZ35" s="120" t="str">
        <f>IF(Tableau!$AE35="","",IF(Tableau!FX35="","",Tableau!$AE35))</f>
        <v/>
      </c>
      <c r="GA35" s="118" t="str">
        <f t="shared" si="254"/>
        <v/>
      </c>
      <c r="GB35" s="119" t="str">
        <f t="shared" si="111"/>
        <v/>
      </c>
      <c r="GC35" s="121" t="str">
        <f t="array" ref="GC35">IF(OR(Tableau!GA35="",Tableau!GB35=""),"",IF($AE35=2013,INDEX(Semaines!$M$2:$M$523,MATCH(Tableau!GA35&amp;Tableau!GB35,Semaines!$K$2:$K$523&amp;Semaines!$L$2:$L$523,0)),IF($AE35=2014,INDEX(Semaines!$N$2:$N$523,MATCH(Tableau!GA35&amp;Tableau!GB35,Semaines!$K$2:$K$523&amp;Semaines!$L$2:$L$523,0)),IF($AE35=2015,INDEX(Semaines!$O$2:$O$523,MATCH(Tableau!GA35&amp;Tableau!GB35,Semaines!$K$2:$K$523&amp;Semaines!$L$2:$L$523,0)),IF($AE35=2016,INDEX(Semaines!$P$2:$P$523,MATCH(Tableau!GA35&amp;Tableau!GB35,Semaines!$K$2:$K$523&amp;Semaines!$L$2:$L$523,0)),IF($AE35=2017,INDEX(Semaines!$Q$2:$Q$523,MATCH(Tableau!GA35&amp;Tableau!GB35,Semaines!$K$2:$K$523&amp;Semaines!$L$2:$L$523,0)),IF($AE35=2018,INDEX(Semaines!$R$2:$R$523,MATCH(Tableau!GA35&amp;Tableau!GB35,Semaines!$K$2:$K$523&amp;Semaines!$L$2:$L$523,0)),IF($AE35=2019,INDEX(Semaines!$S$2:$S$523,MATCH(Tableau!GA35&amp;Tableau!GB35,Semaines!$K$2:$K$523&amp;Semaines!$L$2:$L$523,0)),IF($AE35=2020,INDEX(Semaines!$T$2:$T$523,MATCH(Tableau!GA35&amp;Tableau!GB35,Semaines!$K$2:$K$523&amp;Semaines!$L$2:$L$523,0)),IF($AE35=2021,INDEX(Semaines!$U$2:$U$523,MATCH(Tableau!GA35&amp;Tableau!GB35,Semaines!$K$2:$K$523&amp;Semaines!$L$2:$L$523,0)),IF($AE35=2022,INDEX(Semaines!$V$2:$V$523,MATCH(Tableau!GA35&amp;Tableau!GB35,Semaines!$K$2:$K$523&amp;Semaines!$L$2:$L$523,0)))))))))))))</f>
        <v/>
      </c>
      <c r="GD35" s="120" t="str">
        <f>IF(Tableau!$AE35="","",IF(Tableau!GB35="","",Tableau!$AE35))</f>
        <v/>
      </c>
      <c r="GE35" s="118" t="str">
        <f t="shared" si="255"/>
        <v/>
      </c>
      <c r="GF35" s="119" t="str">
        <f t="shared" si="112"/>
        <v/>
      </c>
      <c r="GG35" s="121" t="str">
        <f t="array" ref="GG35">IF(OR(Tableau!GE35="",Tableau!GF35=""),"",IF($AE35=2013,INDEX(Semaines!$M$2:$M$523,MATCH(Tableau!GE35&amp;Tableau!GF35,Semaines!$K$2:$K$523&amp;Semaines!$L$2:$L$523,0)),IF($AE35=2014,INDEX(Semaines!$N$2:$N$523,MATCH(Tableau!GE35&amp;Tableau!GF35,Semaines!$K$2:$K$523&amp;Semaines!$L$2:$L$523,0)),IF($AE35=2015,INDEX(Semaines!$O$2:$O$523,MATCH(Tableau!GE35&amp;Tableau!GF35,Semaines!$K$2:$K$523&amp;Semaines!$L$2:$L$523,0)),IF($AE35=2016,INDEX(Semaines!$P$2:$P$523,MATCH(Tableau!GE35&amp;Tableau!GF35,Semaines!$K$2:$K$523&amp;Semaines!$L$2:$L$523,0)),IF($AE35=2017,INDEX(Semaines!$Q$2:$Q$523,MATCH(Tableau!GE35&amp;Tableau!GF35,Semaines!$K$2:$K$523&amp;Semaines!$L$2:$L$523,0)),IF($AE35=2018,INDEX(Semaines!$R$2:$R$523,MATCH(Tableau!GE35&amp;Tableau!GF35,Semaines!$K$2:$K$523&amp;Semaines!$L$2:$L$523,0)),IF($AE35=2019,INDEX(Semaines!$S$2:$S$523,MATCH(Tableau!GE35&amp;Tableau!GF35,Semaines!$K$2:$K$523&amp;Semaines!$L$2:$L$523,0)),IF($AE35=2020,INDEX(Semaines!$T$2:$T$523,MATCH(Tableau!GE35&amp;Tableau!GF35,Semaines!$K$2:$K$523&amp;Semaines!$L$2:$L$523,0)),IF($AE35=2021,INDEX(Semaines!$U$2:$U$523,MATCH(Tableau!GE35&amp;Tableau!GF35,Semaines!$K$2:$K$523&amp;Semaines!$L$2:$L$523,0)),IF($AE35=2022,INDEX(Semaines!$V$2:$V$523,MATCH(Tableau!GE35&amp;Tableau!GF35,Semaines!$K$2:$K$523&amp;Semaines!$L$2:$L$523,0)))))))))))))</f>
        <v/>
      </c>
      <c r="GH35" s="120" t="str">
        <f>IF(Tableau!$AE35="","",IF(Tableau!GF35="","",Tableau!$AE35))</f>
        <v/>
      </c>
      <c r="GJ35" s="118" t="str">
        <f t="shared" si="256"/>
        <v/>
      </c>
      <c r="GK35" s="119" t="str">
        <f t="shared" si="113"/>
        <v/>
      </c>
      <c r="GL35" s="121" t="str">
        <f t="array" ref="GL35">IF(OR(Tableau!GJ35="",Tableau!GK35=""),"",IF($AE35=2013,INDEX(Semaines!$M$2:$M$523,MATCH(Tableau!GJ35&amp;Tableau!GK35,Semaines!$K$2:$K$523&amp;Semaines!$L$2:$L$523,0)),IF($AE35=2014,INDEX(Semaines!$N$2:$N$523,MATCH(Tableau!GJ35&amp;Tableau!GK35,Semaines!$K$2:$K$523&amp;Semaines!$L$2:$L$523,0)),IF($AE35=2015,INDEX(Semaines!$O$2:$O$523,MATCH(Tableau!GJ35&amp;Tableau!GK35,Semaines!$K$2:$K$523&amp;Semaines!$L$2:$L$523,0)),IF($AE35=2016,INDEX(Semaines!$P$2:$P$523,MATCH(Tableau!GJ35&amp;Tableau!GK35,Semaines!$K$2:$K$523&amp;Semaines!$L$2:$L$523,0)),IF($AE35=2017,INDEX(Semaines!$Q$2:$Q$523,MATCH(Tableau!GJ35&amp;Tableau!GK35,Semaines!$K$2:$K$523&amp;Semaines!$L$2:$L$523,0)),IF($AE35=2018,INDEX(Semaines!$R$2:$R$523,MATCH(Tableau!GJ35&amp;Tableau!GK35,Semaines!$K$2:$K$523&amp;Semaines!$L$2:$L$523,0)),IF($AE35=2019,INDEX(Semaines!$S$2:$S$523,MATCH(Tableau!GJ35&amp;Tableau!GK35,Semaines!$K$2:$K$523&amp;Semaines!$L$2:$L$523,0)),IF($AE35=2020,INDEX(Semaines!$T$2:$T$523,MATCH(Tableau!GJ35&amp;Tableau!GK35,Semaines!$K$2:$K$523&amp;Semaines!$L$2:$L$523,0)),IF($AE35=2021,INDEX(Semaines!$U$2:$U$523,MATCH(Tableau!GJ35&amp;Tableau!GK35,Semaines!$K$2:$K$523&amp;Semaines!$L$2:$L$523,0)),IF($AE35=2022,INDEX(Semaines!$V$2:$V$523,MATCH(Tableau!GJ35&amp;Tableau!GK35,Semaines!$K$2:$K$523&amp;Semaines!$L$2:$L$523,0)))))))))))))</f>
        <v/>
      </c>
      <c r="GM35" s="120" t="str">
        <f>IF(Tableau!$AE35="","",IF(Tableau!GK35="","",Tableau!$AE35))</f>
        <v/>
      </c>
      <c r="GN35" s="118" t="str">
        <f t="shared" si="257"/>
        <v/>
      </c>
      <c r="GO35" s="119" t="str">
        <f t="shared" si="114"/>
        <v/>
      </c>
      <c r="GP35" s="121" t="str">
        <f t="array" ref="GP35">IF(OR(Tableau!GN35="",Tableau!GO35=""),"",IF($AE35=2013,INDEX(Semaines!$M$2:$M$523,MATCH(Tableau!GN35&amp;Tableau!GO35,Semaines!$K$2:$K$523&amp;Semaines!$L$2:$L$523,0)),IF($AE35=2014,INDEX(Semaines!$N$2:$N$523,MATCH(Tableau!GN35&amp;Tableau!GO35,Semaines!$K$2:$K$523&amp;Semaines!$L$2:$L$523,0)),IF($AE35=2015,INDEX(Semaines!$O$2:$O$523,MATCH(Tableau!GN35&amp;Tableau!GO35,Semaines!$K$2:$K$523&amp;Semaines!$L$2:$L$523,0)),IF($AE35=2016,INDEX(Semaines!$P$2:$P$523,MATCH(Tableau!GN35&amp;Tableau!GO35,Semaines!$K$2:$K$523&amp;Semaines!$L$2:$L$523,0)),IF($AE35=2017,INDEX(Semaines!$Q$2:$Q$523,MATCH(Tableau!GN35&amp;Tableau!GO35,Semaines!$K$2:$K$523&amp;Semaines!$L$2:$L$523,0)),IF($AE35=2018,INDEX(Semaines!$R$2:$R$523,MATCH(Tableau!GN35&amp;Tableau!GO35,Semaines!$K$2:$K$523&amp;Semaines!$L$2:$L$523,0)),IF($AE35=2019,INDEX(Semaines!$S$2:$S$523,MATCH(Tableau!GN35&amp;Tableau!GO35,Semaines!$K$2:$K$523&amp;Semaines!$L$2:$L$523,0)),IF($AE35=2020,INDEX(Semaines!$T$2:$T$523,MATCH(Tableau!GN35&amp;Tableau!GO35,Semaines!$K$2:$K$523&amp;Semaines!$L$2:$L$523,0)),IF($AE35=2021,INDEX(Semaines!$U$2:$U$523,MATCH(Tableau!GN35&amp;Tableau!GO35,Semaines!$K$2:$K$523&amp;Semaines!$L$2:$L$523,0)),IF($AE35=2022,INDEX(Semaines!$V$2:$V$523,MATCH(Tableau!GN35&amp;Tableau!GO35,Semaines!$K$2:$K$523&amp;Semaines!$L$2:$L$523,0)))))))))))))</f>
        <v/>
      </c>
      <c r="GQ35" s="120" t="str">
        <f>IF(Tableau!$AE35="","",IF(Tableau!GO35="","",Tableau!$AE35))</f>
        <v/>
      </c>
      <c r="GR35" s="112"/>
      <c r="GS35" s="114"/>
      <c r="GT35" s="114"/>
      <c r="GU35" s="107"/>
      <c r="GV35" s="114"/>
      <c r="GW35" s="107"/>
      <c r="GX35" s="118" t="str">
        <f t="shared" si="258"/>
        <v/>
      </c>
      <c r="GY35" s="119" t="str">
        <f t="shared" si="115"/>
        <v/>
      </c>
      <c r="GZ35" s="121" t="str">
        <f t="array" ref="GZ35">IF(OR(Tableau!GX35="",Tableau!GY35=""),"",IF($AE35=2013,INDEX(Semaines!$M$2:$M$523,MATCH(Tableau!GX35&amp;Tableau!GY35,Semaines!$K$2:$K$523&amp;Semaines!$L$2:$L$523,0)),IF($AE35=2014,INDEX(Semaines!$N$2:$N$523,MATCH(Tableau!GX35&amp;Tableau!GY35,Semaines!$K$2:$K$523&amp;Semaines!$L$2:$L$523,0)),IF($AE35=2015,INDEX(Semaines!$O$2:$O$523,MATCH(Tableau!GX35&amp;Tableau!GY35,Semaines!$K$2:$K$523&amp;Semaines!$L$2:$L$523,0)),IF($AE35=2016,INDEX(Semaines!$P$2:$P$523,MATCH(Tableau!GX35&amp;Tableau!GY35,Semaines!$K$2:$K$523&amp;Semaines!$L$2:$L$523,0)),IF($AE35=2017,INDEX(Semaines!$Q$2:$Q$523,MATCH(Tableau!GX35&amp;Tableau!GY35,Semaines!$K$2:$K$523&amp;Semaines!$L$2:$L$523,0)),IF($AE35=2018,INDEX(Semaines!$R$2:$R$523,MATCH(Tableau!GX35&amp;Tableau!GY35,Semaines!$K$2:$K$523&amp;Semaines!$L$2:$L$523,0)),IF($AE35=2019,INDEX(Semaines!$S$2:$S$523,MATCH(Tableau!GX35&amp;Tableau!GY35,Semaines!$K$2:$K$523&amp;Semaines!$L$2:$L$523,0)),IF($AE35=2020,INDEX(Semaines!$T$2:$T$523,MATCH(Tableau!GX35&amp;Tableau!GY35,Semaines!$K$2:$K$523&amp;Semaines!$L$2:$L$523,0)),IF($AE35=2021,INDEX(Semaines!$U$2:$U$523,MATCH(Tableau!GX35&amp;Tableau!GY35,Semaines!$K$2:$K$523&amp;Semaines!$L$2:$L$523,0)),IF($AE35=2022,INDEX(Semaines!$V$2:$V$523,MATCH(Tableau!GX35&amp;Tableau!GY35,Semaines!$K$2:$K$523&amp;Semaines!$L$2:$L$523,0)))))))))))))</f>
        <v/>
      </c>
      <c r="HA35" s="120" t="str">
        <f>IF(Tableau!$AE35="","",IF(Tableau!GY35="","",Tableau!$AE35))</f>
        <v/>
      </c>
      <c r="HC35" s="100"/>
      <c r="HD35" s="101"/>
      <c r="HE35" s="111"/>
      <c r="HF35" s="107"/>
      <c r="HH35" s="118" t="str">
        <f t="shared" si="259"/>
        <v/>
      </c>
      <c r="HI35" s="119" t="str">
        <f t="shared" si="116"/>
        <v/>
      </c>
      <c r="HJ35" s="121" t="str">
        <f t="array" ref="HJ35">IF(OR(Tableau!HH35="",Tableau!HI35=""),"",IF($AE35=2013,INDEX(Semaines!$M$2:$M$523,MATCH(Tableau!HH35&amp;Tableau!HI35,Semaines!$K$2:$K$523&amp;Semaines!$L$2:$L$523,0)),IF($AE35=2014,INDEX(Semaines!$N$2:$N$523,MATCH(Tableau!HH35&amp;Tableau!HI35,Semaines!$K$2:$K$523&amp;Semaines!$L$2:$L$523,0)),IF($AE35=2015,INDEX(Semaines!$O$2:$O$523,MATCH(Tableau!HH35&amp;Tableau!HI35,Semaines!$K$2:$K$523&amp;Semaines!$L$2:$L$523,0)),IF($AE35=2016,INDEX(Semaines!$P$2:$P$523,MATCH(Tableau!HH35&amp;Tableau!HI35,Semaines!$K$2:$K$523&amp;Semaines!$L$2:$L$523,0)),IF($AE35=2017,INDEX(Semaines!$Q$2:$Q$523,MATCH(Tableau!HH35&amp;Tableau!HI35,Semaines!$K$2:$K$523&amp;Semaines!$L$2:$L$523,0)),IF($AE35=2018,INDEX(Semaines!$R$2:$R$523,MATCH(Tableau!HH35&amp;Tableau!HI35,Semaines!$K$2:$K$523&amp;Semaines!$L$2:$L$523,0)),IF($AE35=2019,INDEX(Semaines!$S$2:$S$523,MATCH(Tableau!HH35&amp;Tableau!HI35,Semaines!$K$2:$K$523&amp;Semaines!$L$2:$L$523,0)),IF($AE35=2020,INDEX(Semaines!$T$2:$T$523,MATCH(Tableau!HH35&amp;Tableau!HI35,Semaines!$K$2:$K$523&amp;Semaines!$L$2:$L$523,0)),IF($AE35=2021,INDEX(Semaines!$U$2:$U$523,MATCH(Tableau!HH35&amp;Tableau!HI35,Semaines!$K$2:$K$523&amp;Semaines!$L$2:$L$523,0)),IF($AE35=2022,INDEX(Semaines!$V$2:$V$523,MATCH(Tableau!HH35&amp;Tableau!HI35,Semaines!$K$2:$K$523&amp;Semaines!$L$2:$L$523,0)))))))))))))</f>
        <v/>
      </c>
      <c r="HK35" s="120" t="str">
        <f>IF(Tableau!$AE35="","",IF(Tableau!HI35="","",Tableau!$AE35))</f>
        <v/>
      </c>
      <c r="HL35" s="121" t="str">
        <f t="array" ref="HL35">IF(OR(Tableau!HJ35="",Tableau!HK35=""),"",IF($AE35=2013,INDEX(Semaines!$M$2:$M$523,MATCH(Tableau!HJ35&amp;Tableau!HK35,Semaines!$K$2:$K$523&amp;Semaines!$L$2:$L$523,0)),IF($AE35=2014,INDEX(Semaines!$N$2:$N$523,MATCH(Tableau!HJ35&amp;Tableau!HK35,Semaines!$K$2:$K$523&amp;Semaines!$L$2:$L$523,0)),IF($AE35=2015,INDEX(Semaines!$O$2:$O$523,MATCH(Tableau!HJ35&amp;Tableau!HK35,Semaines!$K$2:$K$523&amp;Semaines!$L$2:$L$523,0)),IF($AE35=2016,INDEX(Semaines!$P$2:$P$523,MATCH(Tableau!HJ35&amp;Tableau!HK35,Semaines!$K$2:$K$523&amp;Semaines!$L$2:$L$523,0)),IF($AE35=2017,INDEX(Semaines!$Q$2:$Q$523,MATCH(Tableau!HJ35&amp;Tableau!HK35,Semaines!$K$2:$K$523&amp;Semaines!$L$2:$L$523,0)),IF($AE35=2018,INDEX(Semaines!$R$2:$R$523,MATCH(Tableau!HJ35&amp;Tableau!HK35,Semaines!$K$2:$K$523&amp;Semaines!$L$2:$L$523,0)),IF($AE35=2019,INDEX(Semaines!$S$2:$S$523,MATCH(Tableau!HJ35&amp;Tableau!HK35,Semaines!$K$2:$K$523&amp;Semaines!$L$2:$L$523,0)),IF($AE35=2020,INDEX(Semaines!$T$2:$T$523,MATCH(Tableau!HJ35&amp;Tableau!HK35,Semaines!$K$2:$K$523&amp;Semaines!$L$2:$L$523,0)),IF($AE35=2021,INDEX(Semaines!$U$2:$U$523,MATCH(Tableau!HJ35&amp;Tableau!HK35,Semaines!$K$2:$K$523&amp;Semaines!$L$2:$L$523,0)),IF($AE35=2022,INDEX(Semaines!$V$2:$V$523,MATCH(Tableau!HJ35&amp;Tableau!HK35,Semaines!$K$2:$K$523&amp;Semaines!$L$2:$L$523,0)))))))))))))</f>
        <v/>
      </c>
      <c r="HM35" s="120" t="str">
        <f>IF(Tableau!$AE35="","",IF(Tableau!HK35="","",Tableau!$AE35))</f>
        <v/>
      </c>
      <c r="HN35" s="118" t="str">
        <f t="shared" si="260"/>
        <v/>
      </c>
      <c r="HO35" s="119" t="str">
        <f t="shared" si="117"/>
        <v/>
      </c>
      <c r="HP35" s="121" t="str">
        <f t="array" ref="HP35">IF(OR(Tableau!HN35="",Tableau!HO35=""),"",IF($AE35=2013,INDEX(Semaines!$M$2:$M$523,MATCH(Tableau!HN35&amp;Tableau!HO35,Semaines!$K$2:$K$523&amp;Semaines!$L$2:$L$523,0)),IF($AE35=2014,INDEX(Semaines!$N$2:$N$523,MATCH(Tableau!HN35&amp;Tableau!HO35,Semaines!$K$2:$K$523&amp;Semaines!$L$2:$L$523,0)),IF($AE35=2015,INDEX(Semaines!$O$2:$O$523,MATCH(Tableau!HN35&amp;Tableau!HO35,Semaines!$K$2:$K$523&amp;Semaines!$L$2:$L$523,0)),IF($AE35=2016,INDEX(Semaines!$P$2:$P$523,MATCH(Tableau!HN35&amp;Tableau!HO35,Semaines!$K$2:$K$523&amp;Semaines!$L$2:$L$523,0)),IF($AE35=2017,INDEX(Semaines!$Q$2:$Q$523,MATCH(Tableau!HN35&amp;Tableau!HO35,Semaines!$K$2:$K$523&amp;Semaines!$L$2:$L$523,0)),IF($AE35=2018,INDEX(Semaines!$R$2:$R$523,MATCH(Tableau!HN35&amp;Tableau!HO35,Semaines!$K$2:$K$523&amp;Semaines!$L$2:$L$523,0)),IF($AE35=2019,INDEX(Semaines!$S$2:$S$523,MATCH(Tableau!HN35&amp;Tableau!HO35,Semaines!$K$2:$K$523&amp;Semaines!$L$2:$L$523,0)),IF($AE35=2020,INDEX(Semaines!$T$2:$T$523,MATCH(Tableau!HN35&amp;Tableau!HO35,Semaines!$K$2:$K$523&amp;Semaines!$L$2:$L$523,0)),IF($AE35=2021,INDEX(Semaines!$U$2:$U$523,MATCH(Tableau!HN35&amp;Tableau!HO35,Semaines!$K$2:$K$523&amp;Semaines!$L$2:$L$523,0)),IF($AE35=2022,INDEX(Semaines!$V$2:$V$523,MATCH(Tableau!HN35&amp;Tableau!HO35,Semaines!$K$2:$K$523&amp;Semaines!$L$2:$L$523,0)))))))))))))</f>
        <v/>
      </c>
      <c r="HQ35" s="120" t="str">
        <f>IF(Tableau!$AE35="","",IF(Tableau!HO35="","",Tableau!$AE35))</f>
        <v/>
      </c>
      <c r="HR35" s="112"/>
      <c r="HS35" s="114"/>
      <c r="HT35" s="114"/>
      <c r="HU35" s="107"/>
      <c r="HV35" s="115"/>
      <c r="HW35" s="99"/>
      <c r="HX35" s="99"/>
      <c r="HY35" s="99"/>
      <c r="HZ35" s="99"/>
      <c r="IA35" s="118" t="str">
        <f t="shared" si="261"/>
        <v/>
      </c>
      <c r="IB35" s="119" t="str">
        <f t="shared" si="118"/>
        <v/>
      </c>
      <c r="IC35" s="121" t="str">
        <f t="array" ref="IC35">IF(OR(Tableau!IA35="",Tableau!IB35=""),"",IF($AE35=2013,INDEX(Semaines!$M$2:$M$523,MATCH(Tableau!IA35&amp;Tableau!IB35,Semaines!$K$2:$K$523&amp;Semaines!$L$2:$L$523,0)),IF($AE35=2014,INDEX(Semaines!$N$2:$N$523,MATCH(Tableau!IA35&amp;Tableau!IB35,Semaines!$K$2:$K$523&amp;Semaines!$L$2:$L$523,0)),IF($AE35=2015,INDEX(Semaines!$O$2:$O$523,MATCH(Tableau!IA35&amp;Tableau!IB35,Semaines!$K$2:$K$523&amp;Semaines!$L$2:$L$523,0)),IF($AE35=2016,INDEX(Semaines!$P$2:$P$523,MATCH(Tableau!IA35&amp;Tableau!IB35,Semaines!$K$2:$K$523&amp;Semaines!$L$2:$L$523,0)),IF($AE35=2017,INDEX(Semaines!$Q$2:$Q$523,MATCH(Tableau!IA35&amp;Tableau!IB35,Semaines!$K$2:$K$523&amp;Semaines!$L$2:$L$523,0)),IF($AE35=2018,INDEX(Semaines!$R$2:$R$523,MATCH(Tableau!IA35&amp;Tableau!IB35,Semaines!$K$2:$K$523&amp;Semaines!$L$2:$L$523,0)),IF($AE35=2019,INDEX(Semaines!$S$2:$S$523,MATCH(Tableau!IA35&amp;Tableau!IB35,Semaines!$K$2:$K$523&amp;Semaines!$L$2:$L$523,0)),IF($AE35=2020,INDEX(Semaines!$T$2:$T$523,MATCH(Tableau!IA35&amp;Tableau!IB35,Semaines!$K$2:$K$523&amp;Semaines!$L$2:$L$523,0)),IF($AE35=2021,INDEX(Semaines!$U$2:$U$523,MATCH(Tableau!IA35&amp;Tableau!IB35,Semaines!$K$2:$K$523&amp;Semaines!$L$2:$L$523,0)),IF($AE35=2022,INDEX(Semaines!$V$2:$V$523,MATCH(Tableau!IA35&amp;Tableau!IB35,Semaines!$K$2:$K$523&amp;Semaines!$L$2:$L$523,0)))))))))))))</f>
        <v/>
      </c>
      <c r="ID35" s="120" t="str">
        <f>IF(Tableau!$AE35="","",IF(Tableau!IB35="","",Tableau!$AE35))</f>
        <v/>
      </c>
      <c r="IE35" s="118" t="str">
        <f t="shared" si="262"/>
        <v/>
      </c>
      <c r="IF35" s="119" t="str">
        <f t="shared" si="119"/>
        <v/>
      </c>
      <c r="IG35" s="121" t="str">
        <f t="array" ref="IG35">IF(OR(Tableau!IE35="",Tableau!IF35=""),"",IF($AE35=2013,INDEX(Semaines!$M$2:$M$523,MATCH(Tableau!IE35&amp;Tableau!IF35,Semaines!$K$2:$K$523&amp;Semaines!$L$2:$L$523,0)),IF($AE35=2014,INDEX(Semaines!$N$2:$N$523,MATCH(Tableau!IE35&amp;Tableau!IF35,Semaines!$K$2:$K$523&amp;Semaines!$L$2:$L$523,0)),IF($AE35=2015,INDEX(Semaines!$O$2:$O$523,MATCH(Tableau!IE35&amp;Tableau!IF35,Semaines!$K$2:$K$523&amp;Semaines!$L$2:$L$523,0)),IF($AE35=2016,INDEX(Semaines!$P$2:$P$523,MATCH(Tableau!IE35&amp;Tableau!IF35,Semaines!$K$2:$K$523&amp;Semaines!$L$2:$L$523,0)),IF($AE35=2017,INDEX(Semaines!$Q$2:$Q$523,MATCH(Tableau!IE35&amp;Tableau!IF35,Semaines!$K$2:$K$523&amp;Semaines!$L$2:$L$523,0)),IF($AE35=2018,INDEX(Semaines!$R$2:$R$523,MATCH(Tableau!IE35&amp;Tableau!IF35,Semaines!$K$2:$K$523&amp;Semaines!$L$2:$L$523,0)),IF($AE35=2019,INDEX(Semaines!$S$2:$S$523,MATCH(Tableau!IE35&amp;Tableau!IF35,Semaines!$K$2:$K$523&amp;Semaines!$L$2:$L$523,0)),IF($AE35=2020,INDEX(Semaines!$T$2:$T$523,MATCH(Tableau!IE35&amp;Tableau!IF35,Semaines!$K$2:$K$523&amp;Semaines!$L$2:$L$523,0)),IF($AE35=2021,INDEX(Semaines!$U$2:$U$523,MATCH(Tableau!IE35&amp;Tableau!IF35,Semaines!$K$2:$K$523&amp;Semaines!$L$2:$L$523,0)),IF($AE35=2022,INDEX(Semaines!$V$2:$V$523,MATCH(Tableau!IE35&amp;Tableau!IF35,Semaines!$K$2:$K$523&amp;Semaines!$L$2:$L$523,0)))))))))))))</f>
        <v/>
      </c>
      <c r="IH35" s="120" t="str">
        <f>IF(Tableau!$AE35="","",IF(Tableau!IF35="","",Tableau!$AE35))</f>
        <v/>
      </c>
      <c r="II35" s="130" t="str">
        <f>IF(Import!AY25=0,"",Import!AY25)</f>
        <v/>
      </c>
      <c r="IJ35" s="118" t="str">
        <f t="shared" si="225"/>
        <v/>
      </c>
      <c r="IK35" s="119" t="str">
        <f t="shared" si="226"/>
        <v/>
      </c>
      <c r="IL35" s="121" t="str">
        <f>IF(Tableau!IJ35="","",Tableau!IJ35)</f>
        <v/>
      </c>
      <c r="IM35" s="120" t="str">
        <f>IF(Tableau!IK35="","",Tableau!IK35)</f>
        <v/>
      </c>
      <c r="IO35" s="118" t="str">
        <f t="shared" si="227"/>
        <v/>
      </c>
      <c r="IP35" s="119" t="str">
        <f t="shared" si="78"/>
        <v/>
      </c>
      <c r="IQ35" s="121" t="str">
        <f t="array" ref="IQ35">IF(OR(Tableau!IO35="",Tableau!IP35=""),"",IF($AE35=2013,INDEX(Semaines!$M$2:$M$523,MATCH(Tableau!IO35&amp;Tableau!IP35,Semaines!$K$2:$K$523&amp;Semaines!$L$2:$L$523,0)),IF($AE35=2014,INDEX(Semaines!$N$2:$N$523,MATCH(Tableau!IO35&amp;Tableau!IP35,Semaines!$K$2:$K$523&amp;Semaines!$L$2:$L$523,0)),IF($AE35=2015,INDEX(Semaines!$O$2:$O$523,MATCH(Tableau!IO35&amp;Tableau!IP35,Semaines!$K$2:$K$523&amp;Semaines!$L$2:$L$523,0)),IF($AE35=2016,INDEX(Semaines!$P$2:$P$523,MATCH(Tableau!IO35&amp;Tableau!IP35,Semaines!$K$2:$K$523&amp;Semaines!$L$2:$L$523,0)),IF($AE35=2017,INDEX(Semaines!$Q$2:$Q$523,MATCH(Tableau!IO35&amp;Tableau!IP35,Semaines!$K$2:$K$523&amp;Semaines!$L$2:$L$523,0)),IF($AE35=2018,INDEX(Semaines!$R$2:$R$523,MATCH(Tableau!IO35&amp;Tableau!IP35,Semaines!$K$2:$K$523&amp;Semaines!$L$2:$L$523,0)),IF($AE35=2019,INDEX(Semaines!$S$2:$S$523,MATCH(Tableau!IO35&amp;Tableau!IP35,Semaines!$K$2:$K$523&amp;Semaines!$L$2:$L$523,0)),IF($AE35=2020,INDEX(Semaines!$T$2:$T$523,MATCH(Tableau!IO35&amp;Tableau!IP35,Semaines!$K$2:$K$523&amp;Semaines!$L$2:$L$523,0)),IF($AE35=2021,INDEX(Semaines!$U$2:$U$523,MATCH(Tableau!IO35&amp;Tableau!IP35,Semaines!$K$2:$K$523&amp;Semaines!$L$2:$L$523,0)),IF($AE35=2022,INDEX(Semaines!$V$2:$V$523,MATCH(Tableau!IO35&amp;Tableau!IP35,Semaines!$K$2:$K$523&amp;Semaines!$L$2:$L$523,0)))))))))))))</f>
        <v/>
      </c>
      <c r="IR35" s="120" t="str">
        <f>IF(Tableau!$AE35="","",IF(Tableau!IP35="","",Tableau!$AE35))</f>
        <v/>
      </c>
      <c r="IS35" s="118" t="str">
        <f t="shared" si="228"/>
        <v/>
      </c>
      <c r="IT35" s="119" t="str">
        <f t="shared" si="80"/>
        <v/>
      </c>
      <c r="IU35" s="121" t="str">
        <f t="array" ref="IU35">IF(OR(Tableau!IS35="",Tableau!IT35=""),"",IF($AE35=2013,INDEX(Semaines!$M$2:$M$523,MATCH(Tableau!IS35&amp;Tableau!IT35,Semaines!$K$2:$K$523&amp;Semaines!$L$2:$L$523,0)),IF($AE35=2014,INDEX(Semaines!$N$2:$N$523,MATCH(Tableau!IS35&amp;Tableau!IT35,Semaines!$K$2:$K$523&amp;Semaines!$L$2:$L$523,0)),IF($AE35=2015,INDEX(Semaines!$O$2:$O$523,MATCH(Tableau!IS35&amp;Tableau!IT35,Semaines!$K$2:$K$523&amp;Semaines!$L$2:$L$523,0)),IF($AE35=2016,INDEX(Semaines!$P$2:$P$523,MATCH(Tableau!IS35&amp;Tableau!IT35,Semaines!$K$2:$K$523&amp;Semaines!$L$2:$L$523,0)),IF($AE35=2017,INDEX(Semaines!$Q$2:$Q$523,MATCH(Tableau!IS35&amp;Tableau!IT35,Semaines!$K$2:$K$523&amp;Semaines!$L$2:$L$523,0)),IF($AE35=2018,INDEX(Semaines!$R$2:$R$523,MATCH(Tableau!IS35&amp;Tableau!IT35,Semaines!$K$2:$K$523&amp;Semaines!$L$2:$L$523,0)),IF($AE35=2019,INDEX(Semaines!$S$2:$S$523,MATCH(Tableau!IS35&amp;Tableau!IT35,Semaines!$K$2:$K$523&amp;Semaines!$L$2:$L$523,0)),IF($AE35=2020,INDEX(Semaines!$T$2:$T$523,MATCH(Tableau!IS35&amp;Tableau!IT35,Semaines!$K$2:$K$523&amp;Semaines!$L$2:$L$523,0)),IF($AE35=2021,INDEX(Semaines!$U$2:$U$523,MATCH(Tableau!IS35&amp;Tableau!IT35,Semaines!$K$2:$K$523&amp;Semaines!$L$2:$L$523,0)),IF($AE35=2022,INDEX(Semaines!$V$2:$V$523,MATCH(Tableau!IS35&amp;Tableau!IT35,Semaines!$K$2:$K$523&amp;Semaines!$L$2:$L$523,0)))))))))))))</f>
        <v/>
      </c>
      <c r="IV35" s="120" t="str">
        <f>IF(Tableau!$AE35="","",IF(Tableau!IT35="","",Tableau!$AE35))</f>
        <v/>
      </c>
      <c r="IW35" s="99"/>
      <c r="IX35" s="99"/>
      <c r="IY35" s="99"/>
      <c r="IZ35" s="99"/>
      <c r="JA35" s="118" t="str">
        <f t="shared" si="229"/>
        <v/>
      </c>
      <c r="JB35" s="119" t="str">
        <f t="shared" si="82"/>
        <v/>
      </c>
      <c r="JC35" s="121" t="str">
        <f t="array" ref="JC35">IF(OR(Tableau!JA35="",Tableau!JB35=""),"",IF($AE35=2013,INDEX(Semaines!$M$2:$M$523,MATCH(Tableau!JA35&amp;Tableau!JB35,Semaines!$K$2:$K$523&amp;Semaines!$L$2:$L$523,0)),IF($AE35=2014,INDEX(Semaines!$N$2:$N$523,MATCH(Tableau!JA35&amp;Tableau!JB35,Semaines!$K$2:$K$523&amp;Semaines!$L$2:$L$523,0)),IF($AE35=2015,INDEX(Semaines!$O$2:$O$523,MATCH(Tableau!JA35&amp;Tableau!JB35,Semaines!$K$2:$K$523&amp;Semaines!$L$2:$L$523,0)),IF($AE35=2016,INDEX(Semaines!$P$2:$P$523,MATCH(Tableau!JA35&amp;Tableau!JB35,Semaines!$K$2:$K$523&amp;Semaines!$L$2:$L$523,0)),IF($AE35=2017,INDEX(Semaines!$Q$2:$Q$523,MATCH(Tableau!JA35&amp;Tableau!JB35,Semaines!$K$2:$K$523&amp;Semaines!$L$2:$L$523,0)),IF($AE35=2018,INDEX(Semaines!$R$2:$R$523,MATCH(Tableau!JA35&amp;Tableau!JB35,Semaines!$K$2:$K$523&amp;Semaines!$L$2:$L$523,0)),IF($AE35=2019,INDEX(Semaines!$S$2:$S$523,MATCH(Tableau!JA35&amp;Tableau!JB35,Semaines!$K$2:$K$523&amp;Semaines!$L$2:$L$523,0)),IF($AE35=2020,INDEX(Semaines!$T$2:$T$523,MATCH(Tableau!JA35&amp;Tableau!JB35,Semaines!$K$2:$K$523&amp;Semaines!$L$2:$L$523,0)),IF($AE35=2021,INDEX(Semaines!$U$2:$U$523,MATCH(Tableau!JA35&amp;Tableau!JB35,Semaines!$K$2:$K$523&amp;Semaines!$L$2:$L$523,0)),IF($AE35=2022,INDEX(Semaines!$V$2:$V$523,MATCH(Tableau!JA35&amp;Tableau!JB35,Semaines!$K$2:$K$523&amp;Semaines!$L$2:$L$523,0)))))))))))))</f>
        <v/>
      </c>
      <c r="JD35" s="120" t="str">
        <f>IF(Tableau!$AE35="","",IF(Tableau!JB35="","",Tableau!$AE35))</f>
        <v/>
      </c>
      <c r="JE35" s="112"/>
      <c r="JF35" s="114"/>
      <c r="JG35" s="114"/>
      <c r="JH35" s="107"/>
      <c r="JJ35" s="118" t="str">
        <f t="shared" si="230"/>
        <v/>
      </c>
      <c r="JK35" s="119" t="str">
        <f t="shared" si="84"/>
        <v/>
      </c>
      <c r="JL35" s="121" t="str">
        <f t="array" ref="JL35">IF(OR(Tableau!JJ35="",Tableau!JK35=""),"",IF($AE35=2013,INDEX(Semaines!$M$2:$M$523,MATCH(Tableau!JJ35&amp;Tableau!JK35,Semaines!$K$2:$K$523&amp;Semaines!$L$2:$L$523,0)),IF($AE35=2014,INDEX(Semaines!$N$2:$N$523,MATCH(Tableau!JJ35&amp;Tableau!JK35,Semaines!$K$2:$K$523&amp;Semaines!$L$2:$L$523,0)),IF($AE35=2015,INDEX(Semaines!$O$2:$O$523,MATCH(Tableau!JJ35&amp;Tableau!JK35,Semaines!$K$2:$K$523&amp;Semaines!$L$2:$L$523,0)),IF($AE35=2016,INDEX(Semaines!$P$2:$P$523,MATCH(Tableau!JJ35&amp;Tableau!JK35,Semaines!$K$2:$K$523&amp;Semaines!$L$2:$L$523,0)),IF($AE35=2017,INDEX(Semaines!$Q$2:$Q$523,MATCH(Tableau!JJ35&amp;Tableau!JK35,Semaines!$K$2:$K$523&amp;Semaines!$L$2:$L$523,0)),IF($AE35=2018,INDEX(Semaines!$R$2:$R$523,MATCH(Tableau!JJ35&amp;Tableau!JK35,Semaines!$K$2:$K$523&amp;Semaines!$L$2:$L$523,0)),IF($AE35=2019,INDEX(Semaines!$S$2:$S$523,MATCH(Tableau!JJ35&amp;Tableau!JK35,Semaines!$K$2:$K$523&amp;Semaines!$L$2:$L$523,0)),IF($AE35=2020,INDEX(Semaines!$T$2:$T$523,MATCH(Tableau!JJ35&amp;Tableau!JK35,Semaines!$K$2:$K$523&amp;Semaines!$L$2:$L$523,0)),IF($AE35=2021,INDEX(Semaines!$U$2:$U$523,MATCH(Tableau!JJ35&amp;Tableau!JK35,Semaines!$K$2:$K$523&amp;Semaines!$L$2:$L$523,0)),IF($AE35=2022,INDEX(Semaines!$V$2:$V$523,MATCH(Tableau!JJ35&amp;Tableau!JK35,Semaines!$K$2:$K$523&amp;Semaines!$L$2:$L$523,0)))))))))))))</f>
        <v/>
      </c>
      <c r="JM35" s="120" t="str">
        <f>IF(Tableau!$AE35="","",IF(Tableau!JK35="","",Tableau!$AE35))</f>
        <v/>
      </c>
      <c r="JN35" s="118" t="str">
        <f t="shared" si="231"/>
        <v/>
      </c>
      <c r="JO35" s="119" t="str">
        <f t="shared" si="86"/>
        <v/>
      </c>
      <c r="JP35" s="121" t="str">
        <f t="array" ref="JP35">IF(OR(Tableau!JN35="",Tableau!JO35=""),"",IF($AE35=2013,INDEX(Semaines!$M$2:$M$523,MATCH(Tableau!JN35&amp;Tableau!JO35,Semaines!$K$2:$K$523&amp;Semaines!$L$2:$L$523,0)),IF($AE35=2014,INDEX(Semaines!$N$2:$N$523,MATCH(Tableau!JN35&amp;Tableau!JO35,Semaines!$K$2:$K$523&amp;Semaines!$L$2:$L$523,0)),IF($AE35=2015,INDEX(Semaines!$O$2:$O$523,MATCH(Tableau!JN35&amp;Tableau!JO35,Semaines!$K$2:$K$523&amp;Semaines!$L$2:$L$523,0)),IF($AE35=2016,INDEX(Semaines!$P$2:$P$523,MATCH(Tableau!JN35&amp;Tableau!JO35,Semaines!$K$2:$K$523&amp;Semaines!$L$2:$L$523,0)),IF($AE35=2017,INDEX(Semaines!$Q$2:$Q$523,MATCH(Tableau!JN35&amp;Tableau!JO35,Semaines!$K$2:$K$523&amp;Semaines!$L$2:$L$523,0)),IF($AE35=2018,INDEX(Semaines!$R$2:$R$523,MATCH(Tableau!JN35&amp;Tableau!JO35,Semaines!$K$2:$K$523&amp;Semaines!$L$2:$L$523,0)),IF($AE35=2019,INDEX(Semaines!$S$2:$S$523,MATCH(Tableau!JN35&amp;Tableau!JO35,Semaines!$K$2:$K$523&amp;Semaines!$L$2:$L$523,0)),IF($AE35=2020,INDEX(Semaines!$T$2:$T$523,MATCH(Tableau!JN35&amp;Tableau!JO35,Semaines!$K$2:$K$523&amp;Semaines!$L$2:$L$523,0)),IF($AE35=2021,INDEX(Semaines!$U$2:$U$523,MATCH(Tableau!JN35&amp;Tableau!JO35,Semaines!$K$2:$K$523&amp;Semaines!$L$2:$L$523,0)),IF($AE35=2022,INDEX(Semaines!$V$2:$V$523,MATCH(Tableau!JN35&amp;Tableau!JO35,Semaines!$K$2:$K$523&amp;Semaines!$L$2:$L$523,0)))))))))))))</f>
        <v/>
      </c>
      <c r="JQ35" s="120" t="str">
        <f>IF(Tableau!$AE35="","",IF(Tableau!JO35="","",Tableau!$AE35))</f>
        <v/>
      </c>
      <c r="JR35" s="128" t="str">
        <f>IF(Import!BC25=0,"",Import!BC25)</f>
        <v/>
      </c>
      <c r="JS35" s="118" t="str">
        <f t="shared" si="232"/>
        <v/>
      </c>
      <c r="JT35" s="119" t="str">
        <f t="shared" si="233"/>
        <v/>
      </c>
      <c r="JU35" s="121" t="str">
        <f t="array" ref="JU35">IF(JR35="",JS35,IF($AE35="","",IF($AE35=2013,INDEX(Semaines!$M$2:$M$523,MATCH(JS35&amp;JT35,Semaines!$K$2:$K$523&amp;Semaines!$L$2:$L$523,0)),IF($AE35=2014,INDEX(Semaines!$N$2:$N$523,MATCH(JS35&amp;JT35,Semaines!$K$2:$K$523&amp;Semaines!$L$2:$L$523,0)),IF($AE35=2015,INDEX(Semaines!$O$2:$O$523,MATCH(JS35&amp;JT35,Semaines!$K$2:$K$523&amp;Semaines!$L$2:$L$523,0)),IF($AE35=2016,INDEX(Semaines!$P$2:$P$523,MATCH(JS35&amp;JT35,Semaines!$K$2:$K$523&amp;Semaines!$L$2:$L$523,0)),IF($AE35=2017,INDEX(Semaines!$Q$2:$Q$523,MATCH(JS35&amp;JT35,Semaines!$K$2:$K$523&amp;Semaines!$L$2:$L$523,0)),IF($AE35=2018,INDEX(Semaines!$R$2:$R$523,MATCH(JS35&amp;JT35,Semaines!$K$2:$K$523&amp;Semaines!$L$2:$L$523,0)),IF($AE35=2019,INDEX(Semaines!$S$2:$S$523,MATCH(JS35&amp;JT35,Semaines!$K$2:$K$523&amp;Semaines!$L$2:$L$523,0)),IF($AE35=2020,INDEX(Semaines!$T$2:$T$523,MATCH(JS35&amp;JT35,Semaines!$K$2:$K$523&amp;Semaines!$L$2:$L$523,0)),IF($AE35=2021,INDEX(Semaines!$U$2:$U$523,MATCH(JS35&amp;JT35,Semaines!$K$2:$K$523&amp;Semaines!$L$2:$L$523,0)),IF($AE35=2022,INDEX(Semaines!$V$2:$V$523,MATCH(JS35&amp;JT35,Semaines!$K$2:$K$523&amp;Semaines!$L$2:$L$523,0))))))))))))))</f>
        <v/>
      </c>
      <c r="JV35" s="119" t="str">
        <f t="shared" si="132"/>
        <v/>
      </c>
    </row>
    <row r="36" spans="1:282" x14ac:dyDescent="0.3">
      <c r="A36" s="61" t="str">
        <f>IF(Import!A26=0,"",Import!A26)</f>
        <v>25</v>
      </c>
      <c r="B36" s="38" t="str">
        <f>IF(Import!D26=0,"",Import!D26)</f>
        <v>25</v>
      </c>
      <c r="C36" s="38" t="str">
        <f>IF(Import!E26=0,"",Import!E26)</f>
        <v/>
      </c>
      <c r="D36" s="44" t="str">
        <f t="shared" si="0"/>
        <v/>
      </c>
      <c r="E36" s="38" t="str">
        <f>IF(Import!I26=0,"",Import!I26)</f>
        <v/>
      </c>
      <c r="F36" s="38" t="str">
        <f>IF(Import!J26="","",Import!J26)</f>
        <v/>
      </c>
      <c r="G36" s="38" t="str">
        <f>IF(Import!K26="","",Import!K26)</f>
        <v/>
      </c>
      <c r="H36" s="45" t="str">
        <f>IF(Import!L26=0,"",Import!L26)</f>
        <v>17</v>
      </c>
      <c r="I36" s="38" t="str">
        <f>IF(Import!N26=0,"",Import!N26)</f>
        <v/>
      </c>
      <c r="J36" s="37"/>
      <c r="K36" s="46">
        <f>IF(Import!O26=0,"",Import!O26)</f>
        <v>42894</v>
      </c>
      <c r="L36" s="46" t="str">
        <f>IF(Import!P26=0,"",Import!P26)</f>
        <v/>
      </c>
      <c r="M36" s="60" t="str">
        <f>IF(L36&lt;&gt;"","Annulé",IF(Import!R26=0,"",Import!R26))</f>
        <v/>
      </c>
      <c r="N36" s="60">
        <f>IF(L36&lt;&gt;"","Annulé",IF(Import!S26=0,"",Import!S26))</f>
        <v>100000</v>
      </c>
      <c r="O36" s="60" t="str">
        <f>IF(N36="Annulé","Annulé",IF(Import!T26=0,"",Import!T26))</f>
        <v/>
      </c>
      <c r="P36" s="46">
        <f>IF(Import!U26=0,IF($L36&lt;&gt;"","Annulé",IF($K36="","","En attente")),Import!U26)</f>
        <v>42915</v>
      </c>
      <c r="Q36" s="46">
        <f>IF(Import!V26=0,IF($L36&lt;&gt;"","Annulé",IF($K36="","","En attente")),Import!V26)</f>
        <v>42947</v>
      </c>
      <c r="R36" s="46">
        <f>IF(Import!W26=0,IF($L36&lt;&gt;"","Annulé",IF($K36="","","En attente")),Import!W26)</f>
        <v>42956</v>
      </c>
      <c r="S36" s="46">
        <f>IF(Import!X26=0,IF($L36&lt;&gt;"","Annulé",IF($K36="","","En attente")),Import!X26)</f>
        <v>43005</v>
      </c>
      <c r="T36" s="46">
        <f>IF(Import!Y26=0,IF($L36&lt;&gt;"","Annulé",IF($K36="","","En attente")),Import!Y26)</f>
        <v>43007</v>
      </c>
      <c r="U36" s="46">
        <f>IF(Import!Z26=0,IF($L36&lt;&gt;"","Annulé",IF($K36="","","En attente")),Import!Z26)</f>
        <v>43077</v>
      </c>
      <c r="V36" s="130" t="str">
        <f>IF(Tableau!V36="","",Tableau!V36)</f>
        <v/>
      </c>
      <c r="W36" s="46">
        <f>IF($L36&lt;&gt;"","Annulé",IF(Import!AA26=0,IF(K36="","","Pas ouvert"),Import!AA26))</f>
        <v>43088</v>
      </c>
      <c r="X36" s="46">
        <f>IF($L36&lt;&gt;"","Annulé",IF(Import!AB26=0,IF($W36&lt;&gt;"",IF(W36="Pas ouvert","Pas ouvert","En cours"),""),Import!AB26))</f>
        <v>43314</v>
      </c>
      <c r="Y36" s="60">
        <f>IF($L36&lt;&gt;"","Annulé",IF(Import!AC26=0,"",Import!AC26))</f>
        <v>64559</v>
      </c>
      <c r="Z36" s="60">
        <f>IF($L36&lt;&gt;"","Annulé",IF(Import!AD26=0,"",Import!AD26))</f>
        <v>21058.1</v>
      </c>
      <c r="AA36" s="65">
        <f t="shared" si="243"/>
        <v>51</v>
      </c>
      <c r="AB36" s="129">
        <f>Tableau!AB36</f>
        <v>2017</v>
      </c>
      <c r="AC36" s="62"/>
      <c r="AD36" s="86">
        <f t="shared" si="121"/>
        <v>51</v>
      </c>
      <c r="AE36" s="85">
        <f t="shared" si="122"/>
        <v>2017</v>
      </c>
      <c r="AF36" s="116">
        <f>IF(Import!AE26=0,"",Import!AE26)</f>
        <v>43088</v>
      </c>
      <c r="AG36" s="114"/>
      <c r="AH36" s="107"/>
      <c r="AJ36" s="118">
        <f t="shared" si="239"/>
        <v>52</v>
      </c>
      <c r="AK36" s="119">
        <f t="shared" si="240"/>
        <v>2017</v>
      </c>
      <c r="AL36" s="121" t="str">
        <f>IF(OR(Tableau!AL36="",Tableau!AM36=""),"",IF($AE36=2013,INDEX(Semaines!$M$2:$M$523,MATCH(Tableau!AL36&amp;Tableau!AM36,Semaines!$K$2:$K$523&amp;Semaines!$L$2:$L$523,0)),IF($AE36=2014,INDEX(Semaines!$N$2:$N$523,MATCH(Tableau!AL36&amp;Tableau!AM36,Semaines!$K$2:$K$523&amp;Semaines!$L$2:$L$523,0)),IF($AE36=2015,INDEX(Semaines!$O$2:$O$523,MATCH(Tableau!AL36&amp;Tableau!AM36,Semaines!$K$2:$K$523&amp;Semaines!$L$2:$L$523,0)),IF($AE36=2016,INDEX(Semaines!$P$2:$P$523,MATCH(Tableau!AL36&amp;Tableau!AM36,Semaines!$K$2:$K$523&amp;Semaines!$L$2:$L$523,0)),IF($AE36=2017,INDEX(Semaines!$Q$2:$Q$523,MATCH(Tableau!AL36&amp;Tableau!AM36,Semaines!$K$2:$K$523&amp;Semaines!$L$2:$L$523,0)),IF($AE36=2018,INDEX(Semaines!$R$2:$R$523,MATCH(Tableau!AL36&amp;Tableau!AM36,Semaines!$K$2:$K$523&amp;Semaines!$L$2:$L$523,0)),IF($AE36=2019,INDEX(Semaines!$S$2:$S$523,MATCH(Tableau!AL36&amp;Tableau!AM36,Semaines!$K$2:$K$523&amp;Semaines!$L$2:$L$523,0)),IF($AE36=2020,INDEX(Semaines!$T$2:$T$523,MATCH(Tableau!AL36&amp;Tableau!AM36,Semaines!$K$2:$K$523&amp;Semaines!$L$2:$L$523,0)),IF($AE36=2021,INDEX(Semaines!$U$2:$U$523,MATCH(Tableau!AL36&amp;Tableau!AM36,Semaines!$K$2:$K$523&amp;Semaines!$L$2:$L$523,0)),IF($AE36=2022,INDEX(Semaines!$V$2:$V$523,MATCH(Tableau!AL36&amp;Tableau!AM36,Semaines!$K$2:$K$523&amp;Semaines!$L$2:$L$523,0)))))))))))))</f>
        <v/>
      </c>
      <c r="AM36" s="120" t="str">
        <f>IF(Tableau!$AE36="","",IF(Tableau!AM36="","",Tableau!$AE36))</f>
        <v/>
      </c>
      <c r="AN36" s="128">
        <f>IF(Import!AI26=0,"",Import!AI26)</f>
        <v>43109</v>
      </c>
      <c r="AO36" s="118">
        <f t="shared" si="241"/>
        <v>2</v>
      </c>
      <c r="AP36" s="119">
        <f t="shared" si="242"/>
        <v>2018</v>
      </c>
      <c r="AQ36" s="121" t="str">
        <f>IF(Tableau!AQ36="","",Tableau!AQ36)</f>
        <v/>
      </c>
      <c r="AR36" s="120" t="str">
        <f>IF(Tableau!AR36="","",Tableau!AR36)</f>
        <v/>
      </c>
      <c r="AS36" s="112"/>
      <c r="AT36" s="107"/>
      <c r="AU36" s="99"/>
      <c r="AV36" s="99"/>
      <c r="AW36" s="118">
        <f t="shared" si="189"/>
        <v>53</v>
      </c>
      <c r="AX36" s="119">
        <f t="shared" si="123"/>
        <v>2017</v>
      </c>
      <c r="AY36" s="121" t="str">
        <f t="array" ref="AY36">IF(OR(Tableau!AY36="",Tableau!AZ36=""),"",IF($AE36=2013,INDEX(Semaines!$M$2:$M$523,MATCH(Tableau!AY36&amp;Tableau!AZ36,Semaines!$K$2:$K$523&amp;Semaines!$L$2:$L$523,0)),IF($AE36=2014,INDEX(Semaines!$N$2:$N$523,MATCH(Tableau!AY36&amp;Tableau!AZ36,Semaines!$K$2:$K$523&amp;Semaines!$L$2:$L$523,0)),IF($AE36=2015,INDEX(Semaines!$O$2:$O$523,MATCH(Tableau!AY36&amp;Tableau!AZ36,Semaines!$K$2:$K$523&amp;Semaines!$L$2:$L$523,0)),IF($AE36=2016,INDEX(Semaines!$P$2:$P$523,MATCH(Tableau!AY36&amp;Tableau!AZ36,Semaines!$K$2:$K$523&amp;Semaines!$L$2:$L$523,0)),IF($AE36=2017,INDEX(Semaines!$Q$2:$Q$523,MATCH(Tableau!AY36&amp;Tableau!AZ36,Semaines!$K$2:$K$523&amp;Semaines!$L$2:$L$523,0)),IF($AE36=2018,INDEX(Semaines!$R$2:$R$523,MATCH(Tableau!AY36&amp;Tableau!AZ36,Semaines!$K$2:$K$523&amp;Semaines!$L$2:$L$523,0)),IF($AE36=2019,INDEX(Semaines!$S$2:$S$523,MATCH(Tableau!AY36&amp;Tableau!AZ36,Semaines!$K$2:$K$523&amp;Semaines!$L$2:$L$523,0)),IF($AE36=2020,INDEX(Semaines!$T$2:$T$523,MATCH(Tableau!AY36&amp;Tableau!AZ36,Semaines!$K$2:$K$523&amp;Semaines!$L$2:$L$523,0)),IF($AE36=2021,INDEX(Semaines!$U$2:$U$523,MATCH(Tableau!AY36&amp;Tableau!AZ36,Semaines!$K$2:$K$523&amp;Semaines!$L$2:$L$523,0)),IF($AE36=2022,INDEX(Semaines!$V$2:$V$523,MATCH(Tableau!AY36&amp;Tableau!AZ36,Semaines!$K$2:$K$523&amp;Semaines!$L$2:$L$523,0)))))))))))))</f>
        <v/>
      </c>
      <c r="AZ36" s="120" t="str">
        <f>IF(Tableau!$AE36="","",IF(Tableau!AZ36="","",Tableau!$AE36))</f>
        <v/>
      </c>
      <c r="BA36" s="118">
        <f t="shared" si="234"/>
        <v>55</v>
      </c>
      <c r="BB36" s="119">
        <f t="shared" si="125"/>
        <v>2017</v>
      </c>
      <c r="BC36" s="121" t="str">
        <f t="array" ref="BC36">IF(OR(Tableau!BC36="",Tableau!BD36=""),"",IF($AE36=2013,INDEX(Semaines!$M$2:$M$523,MATCH(Tableau!BC36&amp;Tableau!BD36,Semaines!$K$2:$K$523&amp;Semaines!$L$2:$L$523,0)),IF($AE36=2014,INDEX(Semaines!$N$2:$N$523,MATCH(Tableau!BC36&amp;Tableau!BD36,Semaines!$K$2:$K$523&amp;Semaines!$L$2:$L$523,0)),IF($AE36=2015,INDEX(Semaines!$O$2:$O$523,MATCH(Tableau!BC36&amp;Tableau!BD36,Semaines!$K$2:$K$523&amp;Semaines!$L$2:$L$523,0)),IF($AE36=2016,INDEX(Semaines!$P$2:$P$523,MATCH(Tableau!BC36&amp;Tableau!BD36,Semaines!$K$2:$K$523&amp;Semaines!$L$2:$L$523,0)),IF($AE36=2017,INDEX(Semaines!$Q$2:$Q$523,MATCH(Tableau!BC36&amp;Tableau!BD36,Semaines!$K$2:$K$523&amp;Semaines!$L$2:$L$523,0)),IF($AE36=2018,INDEX(Semaines!$R$2:$R$523,MATCH(Tableau!BC36&amp;Tableau!BD36,Semaines!$K$2:$K$523&amp;Semaines!$L$2:$L$523,0)),IF($AE36=2019,INDEX(Semaines!$S$2:$S$523,MATCH(Tableau!BC36&amp;Tableau!BD36,Semaines!$K$2:$K$523&amp;Semaines!$L$2:$L$523,0)),IF($AE36=2020,INDEX(Semaines!$T$2:$T$523,MATCH(Tableau!BC36&amp;Tableau!BD36,Semaines!$K$2:$K$523&amp;Semaines!$L$2:$L$523,0)),IF($AE36=2021,INDEX(Semaines!$U$2:$U$523,MATCH(Tableau!BC36&amp;Tableau!BD36,Semaines!$K$2:$K$523&amp;Semaines!$L$2:$L$523,0)),IF($AE36=2022,INDEX(Semaines!$V$2:$V$523,MATCH(Tableau!BC36&amp;Tableau!BD36,Semaines!$K$2:$K$523&amp;Semaines!$L$2:$L$523,0)))))))))))))</f>
        <v/>
      </c>
      <c r="BD36" s="120" t="str">
        <f>IF(Tableau!$AE36="","",IF(Tableau!BD36="","",Tableau!$AE36))</f>
        <v/>
      </c>
      <c r="BE36" s="118">
        <f t="shared" si="235"/>
        <v>57</v>
      </c>
      <c r="BF36" s="119">
        <f t="shared" si="127"/>
        <v>2017</v>
      </c>
      <c r="BG36" s="121" t="str">
        <f t="array" ref="BG36">IF(OR(Tableau!BG36="",Tableau!BH36=""),"",IF($AE36=2013,INDEX(Semaines!$M$2:$M$523,MATCH(Tableau!BG36&amp;Tableau!BH36,Semaines!$K$2:$K$523&amp;Semaines!$L$2:$L$523,0)),IF($AE36=2014,INDEX(Semaines!$N$2:$N$523,MATCH(Tableau!BG36&amp;Tableau!BH36,Semaines!$K$2:$K$523&amp;Semaines!$L$2:$L$523,0)),IF($AE36=2015,INDEX(Semaines!$O$2:$O$523,MATCH(Tableau!BG36&amp;Tableau!BH36,Semaines!$K$2:$K$523&amp;Semaines!$L$2:$L$523,0)),IF($AE36=2016,INDEX(Semaines!$P$2:$P$523,MATCH(Tableau!BG36&amp;Tableau!BH36,Semaines!$K$2:$K$523&amp;Semaines!$L$2:$L$523,0)),IF($AE36=2017,INDEX(Semaines!$Q$2:$Q$523,MATCH(Tableau!BG36&amp;Tableau!BH36,Semaines!$K$2:$K$523&amp;Semaines!$L$2:$L$523,0)),IF($AE36=2018,INDEX(Semaines!$R$2:$R$523,MATCH(Tableau!BG36&amp;Tableau!BH36,Semaines!$K$2:$K$523&amp;Semaines!$L$2:$L$523,0)),IF($AE36=2019,INDEX(Semaines!$S$2:$S$523,MATCH(Tableau!BG36&amp;Tableau!BH36,Semaines!$K$2:$K$523&amp;Semaines!$L$2:$L$523,0)),IF($AE36=2020,INDEX(Semaines!$T$2:$T$523,MATCH(Tableau!BG36&amp;Tableau!BH36,Semaines!$K$2:$K$523&amp;Semaines!$L$2:$L$523,0)),IF($AE36=2021,INDEX(Semaines!$U$2:$U$523,MATCH(Tableau!BG36&amp;Tableau!BH36,Semaines!$K$2:$K$523&amp;Semaines!$L$2:$L$523,0)),IF($AE36=2022,INDEX(Semaines!$V$2:$V$523,MATCH(Tableau!BG36&amp;Tableau!BH36,Semaines!$K$2:$K$523&amp;Semaines!$L$2:$L$523,0)))))))))))))</f>
        <v/>
      </c>
      <c r="BH36" s="120" t="str">
        <f>IF(Tableau!$AE36="","",IF(Tableau!BH36="","",Tableau!$AE36))</f>
        <v/>
      </c>
      <c r="BI36" s="130">
        <f>IF(Import!AM26=0,"",Import!AM26)</f>
        <v>43194</v>
      </c>
      <c r="BJ36" s="118">
        <f t="shared" si="236"/>
        <v>14</v>
      </c>
      <c r="BK36" s="119">
        <f t="shared" si="237"/>
        <v>2018</v>
      </c>
      <c r="BL36" s="121" t="str">
        <f>IF(Tableau!BL36="","",Tableau!BL36)</f>
        <v/>
      </c>
      <c r="BM36" s="120" t="str">
        <f>IF(Tableau!BM36="","",Tableau!BM36)</f>
        <v/>
      </c>
      <c r="BN36" s="118">
        <f t="shared" si="238"/>
        <v>58</v>
      </c>
      <c r="BO36" s="119">
        <f t="shared" si="131"/>
        <v>2017</v>
      </c>
      <c r="BP36" s="121" t="str">
        <f t="array" ref="BP36">IF(OR(Tableau!BP36="",Tableau!BQ36=""),"",IF($AE36=2013,INDEX(Semaines!$M$2:$M$523,MATCH(Tableau!BP36&amp;Tableau!BQ36,Semaines!$K$2:$K$523&amp;Semaines!$L$2:$L$523,0)),IF($AE36=2014,INDEX(Semaines!$N$2:$N$523,MATCH(Tableau!BP36&amp;Tableau!BQ36,Semaines!$K$2:$K$523&amp;Semaines!$L$2:$L$523,0)),IF($AE36=2015,INDEX(Semaines!$O$2:$O$523,MATCH(Tableau!BP36&amp;Tableau!BQ36,Semaines!$K$2:$K$523&amp;Semaines!$L$2:$L$523,0)),IF($AE36=2016,INDEX(Semaines!$P$2:$P$523,MATCH(Tableau!BP36&amp;Tableau!BQ36,Semaines!$K$2:$K$523&amp;Semaines!$L$2:$L$523,0)),IF($AE36=2017,INDEX(Semaines!$Q$2:$Q$523,MATCH(Tableau!BP36&amp;Tableau!BQ36,Semaines!$K$2:$K$523&amp;Semaines!$L$2:$L$523,0)),IF($AE36=2018,INDEX(Semaines!$R$2:$R$523,MATCH(Tableau!BP36&amp;Tableau!BQ36,Semaines!$K$2:$K$523&amp;Semaines!$L$2:$L$523,0)),IF($AE36=2019,INDEX(Semaines!$S$2:$S$523,MATCH(Tableau!BP36&amp;Tableau!BQ36,Semaines!$K$2:$K$523&amp;Semaines!$L$2:$L$523,0)),IF($AE36=2020,INDEX(Semaines!$T$2:$T$523,MATCH(Tableau!BP36&amp;Tableau!BQ36,Semaines!$K$2:$K$523&amp;Semaines!$L$2:$L$523,0)),IF($AE36=2021,INDEX(Semaines!$U$2:$U$523,MATCH(Tableau!BP36&amp;Tableau!BQ36,Semaines!$K$2:$K$523&amp;Semaines!$L$2:$L$523,0)),IF($AE36=2022,INDEX(Semaines!$V$2:$V$523,MATCH(Tableau!BP36&amp;Tableau!BQ36,Semaines!$K$2:$K$523&amp;Semaines!$L$2:$L$523,0)))))))))))))</f>
        <v/>
      </c>
      <c r="BQ36" s="120" t="str">
        <f>IF(Tableau!$AE36="","",IF(Tableau!BQ36="","",Tableau!$AE36))</f>
        <v/>
      </c>
      <c r="BS36" s="118">
        <f t="shared" si="190"/>
        <v>60</v>
      </c>
      <c r="BT36" s="119">
        <f t="shared" si="95"/>
        <v>2017</v>
      </c>
      <c r="BU36" s="121" t="str">
        <f t="array" ref="BU36">IF(OR(Tableau!BU36="",Tableau!BV36=""),"",IF($AE36=2013,INDEX(Semaines!$M$2:$M$523,MATCH(Tableau!BU36&amp;Tableau!BV36,Semaines!$K$2:$K$523&amp;Semaines!$L$2:$L$523,0)),IF($AE36=2014,INDEX(Semaines!$N$2:$N$523,MATCH(Tableau!BU36&amp;Tableau!BV36,Semaines!$K$2:$K$523&amp;Semaines!$L$2:$L$523,0)),IF($AE36=2015,INDEX(Semaines!$O$2:$O$523,MATCH(Tableau!BU36&amp;Tableau!BV36,Semaines!$K$2:$K$523&amp;Semaines!$L$2:$L$523,0)),IF($AE36=2016,INDEX(Semaines!$P$2:$P$523,MATCH(Tableau!BU36&amp;Tableau!BV36,Semaines!$K$2:$K$523&amp;Semaines!$L$2:$L$523,0)),IF($AE36=2017,INDEX(Semaines!$Q$2:$Q$523,MATCH(Tableau!BU36&amp;Tableau!BV36,Semaines!$K$2:$K$523&amp;Semaines!$L$2:$L$523,0)),IF($AE36=2018,INDEX(Semaines!$R$2:$R$523,MATCH(Tableau!BU36&amp;Tableau!BV36,Semaines!$K$2:$K$523&amp;Semaines!$L$2:$L$523,0)),IF($AE36=2019,INDEX(Semaines!$S$2:$S$523,MATCH(Tableau!BU36&amp;Tableau!BV36,Semaines!$K$2:$K$523&amp;Semaines!$L$2:$L$523,0)),IF($AE36=2020,INDEX(Semaines!$T$2:$T$523,MATCH(Tableau!BU36&amp;Tableau!BV36,Semaines!$K$2:$K$523&amp;Semaines!$L$2:$L$523,0)),IF($AE36=2021,INDEX(Semaines!$U$2:$U$523,MATCH(Tableau!BU36&amp;Tableau!BV36,Semaines!$K$2:$K$523&amp;Semaines!$L$2:$L$523,0)),IF($AE36=2022,INDEX(Semaines!$V$2:$V$523,MATCH(Tableau!BU36&amp;Tableau!BV36,Semaines!$K$2:$K$523&amp;Semaines!$L$2:$L$523,0)))))))))))))</f>
        <v/>
      </c>
      <c r="BV36" s="120" t="str">
        <f>IF(Tableau!$AE36="","",IF(Tableau!BV36="","",Tableau!$AE36))</f>
        <v/>
      </c>
      <c r="BX36" s="118">
        <f t="shared" si="202"/>
        <v>62</v>
      </c>
      <c r="BY36" s="119">
        <f t="shared" si="96"/>
        <v>2017</v>
      </c>
      <c r="BZ36" s="121" t="str">
        <f t="array" ref="BZ36">IF(OR(Tableau!BZ36="",Tableau!CA36=""),"",IF($AE36=2013,INDEX(Semaines!$M$2:$M$523,MATCH(Tableau!BZ36&amp;Tableau!CA36,Semaines!$K$2:$K$523&amp;Semaines!$L$2:$L$523,0)),IF($AE36=2014,INDEX(Semaines!$N$2:$N$523,MATCH(Tableau!BZ36&amp;Tableau!CA36,Semaines!$K$2:$K$523&amp;Semaines!$L$2:$L$523,0)),IF($AE36=2015,INDEX(Semaines!$O$2:$O$523,MATCH(Tableau!BZ36&amp;Tableau!CA36,Semaines!$K$2:$K$523&amp;Semaines!$L$2:$L$523,0)),IF($AE36=2016,INDEX(Semaines!$P$2:$P$523,MATCH(Tableau!BZ36&amp;Tableau!CA36,Semaines!$K$2:$K$523&amp;Semaines!$L$2:$L$523,0)),IF($AE36=2017,INDEX(Semaines!$Q$2:$Q$523,MATCH(Tableau!BZ36&amp;Tableau!CA36,Semaines!$K$2:$K$523&amp;Semaines!$L$2:$L$523,0)),IF($AE36=2018,INDEX(Semaines!$R$2:$R$523,MATCH(Tableau!BZ36&amp;Tableau!CA36,Semaines!$K$2:$K$523&amp;Semaines!$L$2:$L$523,0)),IF($AE36=2019,INDEX(Semaines!$S$2:$S$523,MATCH(Tableau!BZ36&amp;Tableau!CA36,Semaines!$K$2:$K$523&amp;Semaines!$L$2:$L$523,0)),IF($AE36=2020,INDEX(Semaines!$T$2:$T$523,MATCH(Tableau!BZ36&amp;Tableau!CA36,Semaines!$K$2:$K$523&amp;Semaines!$L$2:$L$523,0)),IF($AE36=2021,INDEX(Semaines!$U$2:$U$523,MATCH(Tableau!BZ36&amp;Tableau!CA36,Semaines!$K$2:$K$523&amp;Semaines!$L$2:$L$523,0)),IF($AE36=2022,INDEX(Semaines!$V$2:$V$523,MATCH(Tableau!BZ36&amp;Tableau!CA36,Semaines!$K$2:$K$523&amp;Semaines!$L$2:$L$523,0)))))))))))))</f>
        <v/>
      </c>
      <c r="CA36" s="120" t="str">
        <f>IF(Tableau!$AE36="","",IF(Tableau!CA36="","",Tableau!$AE36))</f>
        <v/>
      </c>
      <c r="CB36" s="130">
        <f>IF(Import!AQ26=0,"",Import!AQ26)</f>
        <v>43214</v>
      </c>
      <c r="CC36" s="118">
        <f t="shared" si="191"/>
        <v>17</v>
      </c>
      <c r="CD36" s="119">
        <f t="shared" si="192"/>
        <v>2018</v>
      </c>
      <c r="CE36" s="121" t="str">
        <f>IF(Tableau!CE36="","",Tableau!CE36)</f>
        <v/>
      </c>
      <c r="CF36" s="120" t="str">
        <f>IF(Tableau!CF36="","",Tableau!CF36)</f>
        <v/>
      </c>
      <c r="CG36" s="118">
        <f t="shared" si="193"/>
        <v>63</v>
      </c>
      <c r="CH36" s="119">
        <f t="shared" si="97"/>
        <v>2017</v>
      </c>
      <c r="CI36" s="121" t="str">
        <f t="array" ref="CI36">IF(OR(Tableau!CI36="",Tableau!CJ36=""),"",IF($AE36=2013,INDEX(Semaines!$M$2:$M$523,MATCH(Tableau!CI36&amp;Tableau!CJ36,Semaines!$K$2:$K$523&amp;Semaines!$L$2:$L$523,0)),IF($AE36=2014,INDEX(Semaines!$N$2:$N$523,MATCH(Tableau!CI36&amp;Tableau!CJ36,Semaines!$K$2:$K$523&amp;Semaines!$L$2:$L$523,0)),IF($AE36=2015,INDEX(Semaines!$O$2:$O$523,MATCH(Tableau!CI36&amp;Tableau!CJ36,Semaines!$K$2:$K$523&amp;Semaines!$L$2:$L$523,0)),IF($AE36=2016,INDEX(Semaines!$P$2:$P$523,MATCH(Tableau!CI36&amp;Tableau!CJ36,Semaines!$K$2:$K$523&amp;Semaines!$L$2:$L$523,0)),IF($AE36=2017,INDEX(Semaines!$Q$2:$Q$523,MATCH(Tableau!CI36&amp;Tableau!CJ36,Semaines!$K$2:$K$523&amp;Semaines!$L$2:$L$523,0)),IF($AE36=2018,INDEX(Semaines!$R$2:$R$523,MATCH(Tableau!CI36&amp;Tableau!CJ36,Semaines!$K$2:$K$523&amp;Semaines!$L$2:$L$523,0)),IF($AE36=2019,INDEX(Semaines!$S$2:$S$523,MATCH(Tableau!CI36&amp;Tableau!CJ36,Semaines!$K$2:$K$523&amp;Semaines!$L$2:$L$523,0)),IF($AE36=2020,INDEX(Semaines!$T$2:$T$523,MATCH(Tableau!CI36&amp;Tableau!CJ36,Semaines!$K$2:$K$523&amp;Semaines!$L$2:$L$523,0)),IF($AE36=2021,INDEX(Semaines!$U$2:$U$523,MATCH(Tableau!CI36&amp;Tableau!CJ36,Semaines!$K$2:$K$523&amp;Semaines!$L$2:$L$523,0)),IF($AE36=2022,INDEX(Semaines!$V$2:$V$523,MATCH(Tableau!CI36&amp;Tableau!CJ36,Semaines!$K$2:$K$523&amp;Semaines!$L$2:$L$523,0)))))))))))))</f>
        <v/>
      </c>
      <c r="CJ36" s="120" t="str">
        <f>IF(Tableau!$AE36="","",IF(Tableau!CJ36="","",Tableau!$AE36))</f>
        <v/>
      </c>
      <c r="CL36" s="118">
        <f t="shared" si="194"/>
        <v>64</v>
      </c>
      <c r="CM36" s="119">
        <f t="shared" si="98"/>
        <v>2017</v>
      </c>
      <c r="CN36" s="121" t="str">
        <f t="array" ref="CN36">IF(OR(Tableau!CN36="",Tableau!CO36=""),"",IF($AE36=2013,INDEX(Semaines!$M$2:$M$523,MATCH(Tableau!CN36&amp;Tableau!CO36,Semaines!$K$2:$K$523&amp;Semaines!$L$2:$L$523,0)),IF($AE36=2014,INDEX(Semaines!$N$2:$N$523,MATCH(Tableau!CN36&amp;Tableau!CO36,Semaines!$K$2:$K$523&amp;Semaines!$L$2:$L$523,0)),IF($AE36=2015,INDEX(Semaines!$O$2:$O$523,MATCH(Tableau!CN36&amp;Tableau!CO36,Semaines!$K$2:$K$523&amp;Semaines!$L$2:$L$523,0)),IF($AE36=2016,INDEX(Semaines!$P$2:$P$523,MATCH(Tableau!CN36&amp;Tableau!CO36,Semaines!$K$2:$K$523&amp;Semaines!$L$2:$L$523,0)),IF($AE36=2017,INDEX(Semaines!$Q$2:$Q$523,MATCH(Tableau!CN36&amp;Tableau!CO36,Semaines!$K$2:$K$523&amp;Semaines!$L$2:$L$523,0)),IF($AE36=2018,INDEX(Semaines!$R$2:$R$523,MATCH(Tableau!CN36&amp;Tableau!CO36,Semaines!$K$2:$K$523&amp;Semaines!$L$2:$L$523,0)),IF($AE36=2019,INDEX(Semaines!$S$2:$S$523,MATCH(Tableau!CN36&amp;Tableau!CO36,Semaines!$K$2:$K$523&amp;Semaines!$L$2:$L$523,0)),IF($AE36=2020,INDEX(Semaines!$T$2:$T$523,MATCH(Tableau!CN36&amp;Tableau!CO36,Semaines!$K$2:$K$523&amp;Semaines!$L$2:$L$523,0)),IF($AE36=2021,INDEX(Semaines!$U$2:$U$523,MATCH(Tableau!CN36&amp;Tableau!CO36,Semaines!$K$2:$K$523&amp;Semaines!$L$2:$L$523,0)),IF($AE36=2022,INDEX(Semaines!$V$2:$V$523,MATCH(Tableau!CN36&amp;Tableau!CO36,Semaines!$K$2:$K$523&amp;Semaines!$L$2:$L$523,0)))))))))))))</f>
        <v/>
      </c>
      <c r="CO36" s="120" t="str">
        <f>IF(Tableau!$AE36="","",IF(Tableau!CO36="","",Tableau!$AE36))</f>
        <v/>
      </c>
      <c r="CP36" s="118">
        <f t="shared" si="203"/>
        <v>64</v>
      </c>
      <c r="CQ36" s="119">
        <f t="shared" si="99"/>
        <v>2017</v>
      </c>
      <c r="CR36" s="121" t="str">
        <f t="array" ref="CR36">IF(OR(Tableau!CR36="",Tableau!CS36=""),"",IF($AE36=2013,INDEX(Semaines!$M$2:$M$523,MATCH(Tableau!CR36&amp;Tableau!CS36,Semaines!$K$2:$K$523&amp;Semaines!$L$2:$L$523,0)),IF($AE36=2014,INDEX(Semaines!$N$2:$N$523,MATCH(Tableau!CR36&amp;Tableau!CS36,Semaines!$K$2:$K$523&amp;Semaines!$L$2:$L$523,0)),IF($AE36=2015,INDEX(Semaines!$O$2:$O$523,MATCH(Tableau!CR36&amp;Tableau!CS36,Semaines!$K$2:$K$523&amp;Semaines!$L$2:$L$523,0)),IF($AE36=2016,INDEX(Semaines!$P$2:$P$523,MATCH(Tableau!CR36&amp;Tableau!CS36,Semaines!$K$2:$K$523&amp;Semaines!$L$2:$L$523,0)),IF($AE36=2017,INDEX(Semaines!$Q$2:$Q$523,MATCH(Tableau!CR36&amp;Tableau!CS36,Semaines!$K$2:$K$523&amp;Semaines!$L$2:$L$523,0)),IF($AE36=2018,INDEX(Semaines!$R$2:$R$523,MATCH(Tableau!CR36&amp;Tableau!CS36,Semaines!$K$2:$K$523&amp;Semaines!$L$2:$L$523,0)),IF($AE36=2019,INDEX(Semaines!$S$2:$S$523,MATCH(Tableau!CR36&amp;Tableau!CS36,Semaines!$K$2:$K$523&amp;Semaines!$L$2:$L$523,0)),IF($AE36=2020,INDEX(Semaines!$T$2:$T$523,MATCH(Tableau!CR36&amp;Tableau!CS36,Semaines!$K$2:$K$523&amp;Semaines!$L$2:$L$523,0)),IF($AE36=2021,INDEX(Semaines!$U$2:$U$523,MATCH(Tableau!CR36&amp;Tableau!CS36,Semaines!$K$2:$K$523&amp;Semaines!$L$2:$L$523,0)),IF($AE36=2022,INDEX(Semaines!$V$2:$V$523,MATCH(Tableau!CR36&amp;Tableau!CS36,Semaines!$K$2:$K$523&amp;Semaines!$L$2:$L$523,0)))))))))))))</f>
        <v/>
      </c>
      <c r="CS36" s="120" t="str">
        <f>IF(Tableau!$AE36="","",IF(Tableau!CS36="","",Tableau!$AE36))</f>
        <v/>
      </c>
      <c r="CU36" s="139">
        <f t="shared" si="195"/>
        <v>66</v>
      </c>
      <c r="CV36" s="118">
        <f t="shared" si="204"/>
        <v>64</v>
      </c>
      <c r="CW36" s="119">
        <f t="shared" si="25"/>
        <v>2017</v>
      </c>
      <c r="CX36" s="121"/>
      <c r="CY36" s="120" t="str">
        <f>IF(Tableau!$AE36="","",IF(Tableau!CX36="","",Tableau!$AE36))</f>
        <v/>
      </c>
      <c r="DA36" s="139">
        <f t="shared" si="196"/>
        <v>66</v>
      </c>
      <c r="DB36" s="118">
        <f t="shared" si="205"/>
        <v>64</v>
      </c>
      <c r="DC36" s="119">
        <f t="shared" si="28"/>
        <v>2017</v>
      </c>
      <c r="DD36" s="121"/>
      <c r="DE36" s="120"/>
      <c r="DF36" s="112"/>
      <c r="DG36" s="107"/>
      <c r="DI36" s="118">
        <f t="shared" si="197"/>
        <v>65</v>
      </c>
      <c r="DJ36" s="119">
        <f t="shared" si="30"/>
        <v>2017</v>
      </c>
      <c r="DK36" s="121"/>
      <c r="DL36" s="120" t="str">
        <f>IF(Tableau!$AE36="","",IF(Tableau!DJ36="","",Tableau!$AE36))</f>
        <v/>
      </c>
      <c r="DN36" s="118">
        <f t="shared" si="198"/>
        <v>66</v>
      </c>
      <c r="DO36" s="119">
        <f t="shared" si="32"/>
        <v>2017</v>
      </c>
      <c r="DP36" s="121" t="str">
        <f t="array" ref="DP36">IF(OR(Tableau!DN36="",Tableau!DO36=""),"",IF($AE36=2013,INDEX(Semaines!$M$2:$M$523,MATCH(Tableau!DN36&amp;Tableau!DO36,Semaines!$K$2:$K$523&amp;Semaines!$L$2:$L$523,0)),IF($AE36=2014,INDEX(Semaines!$N$2:$N$523,MATCH(Tableau!DN36&amp;Tableau!DO36,Semaines!$K$2:$K$523&amp;Semaines!$L$2:$L$523,0)),IF($AE36=2015,INDEX(Semaines!$O$2:$O$523,MATCH(Tableau!DN36&amp;Tableau!DO36,Semaines!$K$2:$K$523&amp;Semaines!$L$2:$L$523,0)),IF($AE36=2016,INDEX(Semaines!$P$2:$P$523,MATCH(Tableau!DN36&amp;Tableau!DO36,Semaines!$K$2:$K$523&amp;Semaines!$L$2:$L$523,0)),IF($AE36=2017,INDEX(Semaines!$Q$2:$Q$523,MATCH(Tableau!DN36&amp;Tableau!DO36,Semaines!$K$2:$K$523&amp;Semaines!$L$2:$L$523,0)),IF($AE36=2018,INDEX(Semaines!$R$2:$R$523,MATCH(Tableau!DN36&amp;Tableau!DO36,Semaines!$K$2:$K$523&amp;Semaines!$L$2:$L$523,0)),IF($AE36=2019,INDEX(Semaines!$S$2:$S$523,MATCH(Tableau!DN36&amp;Tableau!DO36,Semaines!$K$2:$K$523&amp;Semaines!$L$2:$L$523,0)),IF($AE36=2020,INDEX(Semaines!$T$2:$T$523,MATCH(Tableau!DN36&amp;Tableau!DO36,Semaines!$K$2:$K$523&amp;Semaines!$L$2:$L$523,0)),IF($AE36=2021,INDEX(Semaines!$U$2:$U$523,MATCH(Tableau!DN36&amp;Tableau!DO36,Semaines!$K$2:$K$523&amp;Semaines!$L$2:$L$523,0)),IF($AE36=2022,INDEX(Semaines!$V$2:$V$523,MATCH(Tableau!DN36&amp;Tableau!DO36,Semaines!$K$2:$K$523&amp;Semaines!$L$2:$L$523,0)))))))))))))</f>
        <v/>
      </c>
      <c r="DQ36" s="120" t="str">
        <f>IF(Tableau!$AE36="","",IF(Tableau!DO36="","",Tableau!$AE36))</f>
        <v/>
      </c>
      <c r="DR36" s="99"/>
      <c r="DS36" s="107"/>
      <c r="DT36" s="137"/>
      <c r="DU36" s="118">
        <f t="shared" si="199"/>
        <v>66</v>
      </c>
      <c r="DV36" s="119">
        <f t="shared" si="100"/>
        <v>2017</v>
      </c>
      <c r="DW36" s="121" t="str">
        <f t="array" ref="DW36">IF(OR(Tableau!DU36="",Tableau!DV36=""),"",IF($AE36=2013,INDEX(Semaines!$M$2:$M$523,MATCH(Tableau!DU36&amp;Tableau!DV36,Semaines!$K$2:$K$523&amp;Semaines!$L$2:$L$523,0)),IF($AE36=2014,INDEX(Semaines!$N$2:$N$523,MATCH(Tableau!DU36&amp;Tableau!DV36,Semaines!$K$2:$K$523&amp;Semaines!$L$2:$L$523,0)),IF($AE36=2015,INDEX(Semaines!$O$2:$O$523,MATCH(Tableau!DU36&amp;Tableau!DV36,Semaines!$K$2:$K$523&amp;Semaines!$L$2:$L$523,0)),IF($AE36=2016,INDEX(Semaines!$P$2:$P$523,MATCH(Tableau!DU36&amp;Tableau!DV36,Semaines!$K$2:$K$523&amp;Semaines!$L$2:$L$523,0)),IF($AE36=2017,INDEX(Semaines!$Q$2:$Q$523,MATCH(Tableau!DU36&amp;Tableau!DV36,Semaines!$K$2:$K$523&amp;Semaines!$L$2:$L$523,0)),IF($AE36=2018,INDEX(Semaines!$R$2:$R$523,MATCH(Tableau!DU36&amp;Tableau!DV36,Semaines!$K$2:$K$523&amp;Semaines!$L$2:$L$523,0)),IF($AE36=2019,INDEX(Semaines!$S$2:$S$523,MATCH(Tableau!DU36&amp;Tableau!DV36,Semaines!$K$2:$K$523&amp;Semaines!$L$2:$L$523,0)),IF($AE36=2020,INDEX(Semaines!$T$2:$T$523,MATCH(Tableau!DU36&amp;Tableau!DV36,Semaines!$K$2:$K$523&amp;Semaines!$L$2:$L$523,0)),IF($AE36=2021,INDEX(Semaines!$U$2:$U$523,MATCH(Tableau!DU36&amp;Tableau!DV36,Semaines!$K$2:$K$523&amp;Semaines!$L$2:$L$523,0)),IF($AE36=2022,INDEX(Semaines!$V$2:$V$523,MATCH(Tableau!DU36&amp;Tableau!DV36,Semaines!$K$2:$K$523&amp;Semaines!$L$2:$L$523,0)))))))))))))</f>
        <v/>
      </c>
      <c r="DX36" s="120" t="str">
        <f>IF(Tableau!$AE36="","",IF(Tableau!DV36="","",Tableau!$AE36))</f>
        <v/>
      </c>
      <c r="DY36" s="118">
        <f t="shared" si="244"/>
        <v>67</v>
      </c>
      <c r="DZ36" s="119">
        <f t="shared" si="101"/>
        <v>2017</v>
      </c>
      <c r="EA36" s="121" t="str">
        <f t="array" ref="EA36">IF(OR(Tableau!DY36="",Tableau!DZ36=""),"",IF($AE36=2013,INDEX(Semaines!$M$2:$M$523,MATCH(Tableau!DY36&amp;Tableau!DZ36,Semaines!$K$2:$K$523&amp;Semaines!$L$2:$L$523,0)),IF($AE36=2014,INDEX(Semaines!$N$2:$N$523,MATCH(Tableau!DY36&amp;Tableau!DZ36,Semaines!$K$2:$K$523&amp;Semaines!$L$2:$L$523,0)),IF($AE36=2015,INDEX(Semaines!$O$2:$O$523,MATCH(Tableau!DY36&amp;Tableau!DZ36,Semaines!$K$2:$K$523&amp;Semaines!$L$2:$L$523,0)),IF($AE36=2016,INDEX(Semaines!$P$2:$P$523,MATCH(Tableau!DY36&amp;Tableau!DZ36,Semaines!$K$2:$K$523&amp;Semaines!$L$2:$L$523,0)),IF($AE36=2017,INDEX(Semaines!$Q$2:$Q$523,MATCH(Tableau!DY36&amp;Tableau!DZ36,Semaines!$K$2:$K$523&amp;Semaines!$L$2:$L$523,0)),IF($AE36=2018,INDEX(Semaines!$R$2:$R$523,MATCH(Tableau!DY36&amp;Tableau!DZ36,Semaines!$K$2:$K$523&amp;Semaines!$L$2:$L$523,0)),IF($AE36=2019,INDEX(Semaines!$S$2:$S$523,MATCH(Tableau!DY36&amp;Tableau!DZ36,Semaines!$K$2:$K$523&amp;Semaines!$L$2:$L$523,0)),IF($AE36=2020,INDEX(Semaines!$T$2:$T$523,MATCH(Tableau!DY36&amp;Tableau!DZ36,Semaines!$K$2:$K$523&amp;Semaines!$L$2:$L$523,0)),IF($AE36=2021,INDEX(Semaines!$U$2:$U$523,MATCH(Tableau!DY36&amp;Tableau!DZ36,Semaines!$K$2:$K$523&amp;Semaines!$L$2:$L$523,0)),IF($AE36=2022,INDEX(Semaines!$V$2:$V$523,MATCH(Tableau!DY36&amp;Tableau!DZ36,Semaines!$K$2:$K$523&amp;Semaines!$L$2:$L$523,0)))))))))))))</f>
        <v/>
      </c>
      <c r="EB36" s="120" t="str">
        <f>IF(Tableau!$AE36="","",IF(Tableau!DZ36="","",Tableau!$AE36))</f>
        <v/>
      </c>
      <c r="EC36" s="118">
        <f t="shared" si="245"/>
        <v>67</v>
      </c>
      <c r="ED36" s="119">
        <f t="shared" si="102"/>
        <v>2017</v>
      </c>
      <c r="EE36" s="121" t="str">
        <f t="array" ref="EE36">IF(OR(Tableau!EC36="",Tableau!ED36=""),"",IF($AE36=2013,INDEX(Semaines!$M$2:$M$523,MATCH(Tableau!EC36&amp;Tableau!ED36,Semaines!$K$2:$K$523&amp;Semaines!$L$2:$L$523,0)),IF($AE36=2014,INDEX(Semaines!$N$2:$N$523,MATCH(Tableau!EC36&amp;Tableau!ED36,Semaines!$K$2:$K$523&amp;Semaines!$L$2:$L$523,0)),IF($AE36=2015,INDEX(Semaines!$O$2:$O$523,MATCH(Tableau!EC36&amp;Tableau!ED36,Semaines!$K$2:$K$523&amp;Semaines!$L$2:$L$523,0)),IF($AE36=2016,INDEX(Semaines!$P$2:$P$523,MATCH(Tableau!EC36&amp;Tableau!ED36,Semaines!$K$2:$K$523&amp;Semaines!$L$2:$L$523,0)),IF($AE36=2017,INDEX(Semaines!$Q$2:$Q$523,MATCH(Tableau!EC36&amp;Tableau!ED36,Semaines!$K$2:$K$523&amp;Semaines!$L$2:$L$523,0)),IF($AE36=2018,INDEX(Semaines!$R$2:$R$523,MATCH(Tableau!EC36&amp;Tableau!ED36,Semaines!$K$2:$K$523&amp;Semaines!$L$2:$L$523,0)),IF($AE36=2019,INDEX(Semaines!$S$2:$S$523,MATCH(Tableau!EC36&amp;Tableau!ED36,Semaines!$K$2:$K$523&amp;Semaines!$L$2:$L$523,0)),IF($AE36=2020,INDEX(Semaines!$T$2:$T$523,MATCH(Tableau!EC36&amp;Tableau!ED36,Semaines!$K$2:$K$523&amp;Semaines!$L$2:$L$523,0)),IF($AE36=2021,INDEX(Semaines!$U$2:$U$523,MATCH(Tableau!EC36&amp;Tableau!ED36,Semaines!$K$2:$K$523&amp;Semaines!$L$2:$L$523,0)),IF($AE36=2022,INDEX(Semaines!$V$2:$V$523,MATCH(Tableau!EC36&amp;Tableau!ED36,Semaines!$K$2:$K$523&amp;Semaines!$L$2:$L$523,0)))))))))))))</f>
        <v/>
      </c>
      <c r="EF36" s="120" t="str">
        <f>IF(Tableau!$AE36="","",IF(Tableau!ED36="","",Tableau!$AE36))</f>
        <v/>
      </c>
      <c r="EG36" s="118">
        <f t="shared" si="246"/>
        <v>67</v>
      </c>
      <c r="EH36" s="119">
        <f t="shared" si="103"/>
        <v>2017</v>
      </c>
      <c r="EI36" s="121" t="str">
        <f t="array" ref="EI36">IF(OR(Tableau!EG36="",Tableau!EH36=""),"",IF($AE36=2013,INDEX(Semaines!$M$2:$M$523,MATCH(Tableau!EG36&amp;Tableau!EH36,Semaines!$K$2:$K$523&amp;Semaines!$L$2:$L$523,0)),IF($AE36=2014,INDEX(Semaines!$N$2:$N$523,MATCH(Tableau!EG36&amp;Tableau!EH36,Semaines!$K$2:$K$523&amp;Semaines!$L$2:$L$523,0)),IF($AE36=2015,INDEX(Semaines!$O$2:$O$523,MATCH(Tableau!EG36&amp;Tableau!EH36,Semaines!$K$2:$K$523&amp;Semaines!$L$2:$L$523,0)),IF($AE36=2016,INDEX(Semaines!$P$2:$P$523,MATCH(Tableau!EG36&amp;Tableau!EH36,Semaines!$K$2:$K$523&amp;Semaines!$L$2:$L$523,0)),IF($AE36=2017,INDEX(Semaines!$Q$2:$Q$523,MATCH(Tableau!EG36&amp;Tableau!EH36,Semaines!$K$2:$K$523&amp;Semaines!$L$2:$L$523,0)),IF($AE36=2018,INDEX(Semaines!$R$2:$R$523,MATCH(Tableau!EG36&amp;Tableau!EH36,Semaines!$K$2:$K$523&amp;Semaines!$L$2:$L$523,0)),IF($AE36=2019,INDEX(Semaines!$S$2:$S$523,MATCH(Tableau!EG36&amp;Tableau!EH36,Semaines!$K$2:$K$523&amp;Semaines!$L$2:$L$523,0)),IF($AE36=2020,INDEX(Semaines!$T$2:$T$523,MATCH(Tableau!EG36&amp;Tableau!EH36,Semaines!$K$2:$K$523&amp;Semaines!$L$2:$L$523,0)),IF($AE36=2021,INDEX(Semaines!$U$2:$U$523,MATCH(Tableau!EG36&amp;Tableau!EH36,Semaines!$K$2:$K$523&amp;Semaines!$L$2:$L$523,0)),IF($AE36=2022,INDEX(Semaines!$V$2:$V$523,MATCH(Tableau!EG36&amp;Tableau!EH36,Semaines!$K$2:$K$523&amp;Semaines!$L$2:$L$523,0)))))))))))))</f>
        <v/>
      </c>
      <c r="EJ36" s="120" t="str">
        <f>IF(Tableau!$AE36="","",IF(Tableau!EH36="","",Tableau!$AE36))</f>
        <v/>
      </c>
      <c r="EK36" s="130">
        <f>IF(Import!AU26=0,"",Import!AU26)</f>
        <v>43278</v>
      </c>
      <c r="EL36" s="118">
        <f t="shared" si="200"/>
        <v>26</v>
      </c>
      <c r="EM36" s="119">
        <f t="shared" si="201"/>
        <v>2018</v>
      </c>
      <c r="EN36" s="121" t="str">
        <f>IF(Tableau!EL36="","",Tableau!EL36)</f>
        <v/>
      </c>
      <c r="EO36" s="120" t="str">
        <f>IF(Tableau!EM36="","",Tableau!EM36)</f>
        <v/>
      </c>
      <c r="EP36" s="112"/>
      <c r="EQ36" s="107"/>
      <c r="ES36" s="118">
        <f t="shared" si="247"/>
        <v>68</v>
      </c>
      <c r="ET36" s="119">
        <f t="shared" si="104"/>
        <v>2017</v>
      </c>
      <c r="EU36" s="121" t="str">
        <f t="array" ref="EU36">IF(OR(Tableau!ES36="",Tableau!ET36=""),"",IF($AE36=2013,INDEX(Semaines!$M$2:$M$523,MATCH(Tableau!ES36&amp;Tableau!ET36,Semaines!$K$2:$K$523&amp;Semaines!$L$2:$L$523,0)),IF($AE36=2014,INDEX(Semaines!$N$2:$N$523,MATCH(Tableau!ES36&amp;Tableau!ET36,Semaines!$K$2:$K$523&amp;Semaines!$L$2:$L$523,0)),IF($AE36=2015,INDEX(Semaines!$O$2:$O$523,MATCH(Tableau!ES36&amp;Tableau!ET36,Semaines!$K$2:$K$523&amp;Semaines!$L$2:$L$523,0)),IF($AE36=2016,INDEX(Semaines!$P$2:$P$523,MATCH(Tableau!ES36&amp;Tableau!ET36,Semaines!$K$2:$K$523&amp;Semaines!$L$2:$L$523,0)),IF($AE36=2017,INDEX(Semaines!$Q$2:$Q$523,MATCH(Tableau!ES36&amp;Tableau!ET36,Semaines!$K$2:$K$523&amp;Semaines!$L$2:$L$523,0)),IF($AE36=2018,INDEX(Semaines!$R$2:$R$523,MATCH(Tableau!ES36&amp;Tableau!ET36,Semaines!$K$2:$K$523&amp;Semaines!$L$2:$L$523,0)),IF($AE36=2019,INDEX(Semaines!$S$2:$S$523,MATCH(Tableau!ES36&amp;Tableau!ET36,Semaines!$K$2:$K$523&amp;Semaines!$L$2:$L$523,0)),IF($AE36=2020,INDEX(Semaines!$T$2:$T$523,MATCH(Tableau!ES36&amp;Tableau!ET36,Semaines!$K$2:$K$523&amp;Semaines!$L$2:$L$523,0)),IF($AE36=2021,INDEX(Semaines!$U$2:$U$523,MATCH(Tableau!ES36&amp;Tableau!ET36,Semaines!$K$2:$K$523&amp;Semaines!$L$2:$L$523,0)),IF($AE36=2022,INDEX(Semaines!$V$2:$V$523,MATCH(Tableau!ES36&amp;Tableau!ET36,Semaines!$K$2:$K$523&amp;Semaines!$L$2:$L$523,0)))))))))))))</f>
        <v/>
      </c>
      <c r="EV36" s="120" t="str">
        <f>IF(Tableau!$AE36="","",IF(Tableau!ET36="","",Tableau!$AE36))</f>
        <v/>
      </c>
      <c r="EW36" s="118">
        <f t="shared" si="248"/>
        <v>69</v>
      </c>
      <c r="EX36" s="119">
        <f t="shared" si="105"/>
        <v>2017</v>
      </c>
      <c r="EY36" s="121" t="str">
        <f t="array" ref="EY36">IF(OR(Tableau!EW36="",Tableau!EX36=""),"",IF($AE36=2013,INDEX(Semaines!$M$2:$M$523,MATCH(Tableau!EW36&amp;Tableau!EX36,Semaines!$K$2:$K$523&amp;Semaines!$L$2:$L$523,0)),IF($AE36=2014,INDEX(Semaines!$N$2:$N$523,MATCH(Tableau!EW36&amp;Tableau!EX36,Semaines!$K$2:$K$523&amp;Semaines!$L$2:$L$523,0)),IF($AE36=2015,INDEX(Semaines!$O$2:$O$523,MATCH(Tableau!EW36&amp;Tableau!EX36,Semaines!$K$2:$K$523&amp;Semaines!$L$2:$L$523,0)),IF($AE36=2016,INDEX(Semaines!$P$2:$P$523,MATCH(Tableau!EW36&amp;Tableau!EX36,Semaines!$K$2:$K$523&amp;Semaines!$L$2:$L$523,0)),IF($AE36=2017,INDEX(Semaines!$Q$2:$Q$523,MATCH(Tableau!EW36&amp;Tableau!EX36,Semaines!$K$2:$K$523&amp;Semaines!$L$2:$L$523,0)),IF($AE36=2018,INDEX(Semaines!$R$2:$R$523,MATCH(Tableau!EW36&amp;Tableau!EX36,Semaines!$K$2:$K$523&amp;Semaines!$L$2:$L$523,0)),IF($AE36=2019,INDEX(Semaines!$S$2:$S$523,MATCH(Tableau!EW36&amp;Tableau!EX36,Semaines!$K$2:$K$523&amp;Semaines!$L$2:$L$523,0)),IF($AE36=2020,INDEX(Semaines!$T$2:$T$523,MATCH(Tableau!EW36&amp;Tableau!EX36,Semaines!$K$2:$K$523&amp;Semaines!$L$2:$L$523,0)),IF($AE36=2021,INDEX(Semaines!$U$2:$U$523,MATCH(Tableau!EW36&amp;Tableau!EX36,Semaines!$K$2:$K$523&amp;Semaines!$L$2:$L$523,0)),IF($AE36=2022,INDEX(Semaines!$V$2:$V$523,MATCH(Tableau!EW36&amp;Tableau!EX36,Semaines!$K$2:$K$523&amp;Semaines!$L$2:$L$523,0)))))))))))))</f>
        <v/>
      </c>
      <c r="EZ36" s="120" t="str">
        <f>IF(Tableau!$AE36="","",IF(Tableau!EX36="","",Tableau!$AE36))</f>
        <v/>
      </c>
      <c r="FB36" s="118">
        <f t="shared" si="249"/>
        <v>69</v>
      </c>
      <c r="FC36" s="119">
        <f t="shared" si="106"/>
        <v>2017</v>
      </c>
      <c r="FD36" s="121" t="str">
        <f t="array" ref="FD36">IF(OR(Tableau!FB36="",Tableau!FC36=""),"",IF($AE36=2013,INDEX(Semaines!$M$2:$M$523,MATCH(Tableau!FB36&amp;Tableau!FC36,Semaines!$K$2:$K$523&amp;Semaines!$L$2:$L$523,0)),IF($AE36=2014,INDEX(Semaines!$N$2:$N$523,MATCH(Tableau!FB36&amp;Tableau!FC36,Semaines!$K$2:$K$523&amp;Semaines!$L$2:$L$523,0)),IF($AE36=2015,INDEX(Semaines!$O$2:$O$523,MATCH(Tableau!FB36&amp;Tableau!FC36,Semaines!$K$2:$K$523&amp;Semaines!$L$2:$L$523,0)),IF($AE36=2016,INDEX(Semaines!$P$2:$P$523,MATCH(Tableau!FB36&amp;Tableau!FC36,Semaines!$K$2:$K$523&amp;Semaines!$L$2:$L$523,0)),IF($AE36=2017,INDEX(Semaines!$Q$2:$Q$523,MATCH(Tableau!FB36&amp;Tableau!FC36,Semaines!$K$2:$K$523&amp;Semaines!$L$2:$L$523,0)),IF($AE36=2018,INDEX(Semaines!$R$2:$R$523,MATCH(Tableau!FB36&amp;Tableau!FC36,Semaines!$K$2:$K$523&amp;Semaines!$L$2:$L$523,0)),IF($AE36=2019,INDEX(Semaines!$S$2:$S$523,MATCH(Tableau!FB36&amp;Tableau!FC36,Semaines!$K$2:$K$523&amp;Semaines!$L$2:$L$523,0)),IF($AE36=2020,INDEX(Semaines!$T$2:$T$523,MATCH(Tableau!FB36&amp;Tableau!FC36,Semaines!$K$2:$K$523&amp;Semaines!$L$2:$L$523,0)),IF($AE36=2021,INDEX(Semaines!$U$2:$U$523,MATCH(Tableau!FB36&amp;Tableau!FC36,Semaines!$K$2:$K$523&amp;Semaines!$L$2:$L$523,0)),IF($AE36=2022,INDEX(Semaines!$V$2:$V$523,MATCH(Tableau!FB36&amp;Tableau!FC36,Semaines!$K$2:$K$523&amp;Semaines!$L$2:$L$523,0)))))))))))))</f>
        <v/>
      </c>
      <c r="FE36" s="120" t="str">
        <f>IF(Tableau!$AE36="","",IF(Tableau!FC36="","",Tableau!$AE36))</f>
        <v/>
      </c>
      <c r="FF36" s="112"/>
      <c r="FG36" s="107"/>
      <c r="FH36" s="118">
        <f t="shared" si="250"/>
        <v>70</v>
      </c>
      <c r="FI36" s="119">
        <f t="shared" si="107"/>
        <v>2017</v>
      </c>
      <c r="FJ36" s="121" t="str">
        <f t="array" ref="FJ36">IF(OR(Tableau!FH36="",Tableau!FI36=""),"",IF($AE36=2013,INDEX(Semaines!$M$2:$M$523,MATCH(Tableau!FH36&amp;Tableau!FI36,Semaines!$K$2:$K$523&amp;Semaines!$L$2:$L$523,0)),IF($AE36=2014,INDEX(Semaines!$N$2:$N$523,MATCH(Tableau!FH36&amp;Tableau!FI36,Semaines!$K$2:$K$523&amp;Semaines!$L$2:$L$523,0)),IF($AE36=2015,INDEX(Semaines!$O$2:$O$523,MATCH(Tableau!FH36&amp;Tableau!FI36,Semaines!$K$2:$K$523&amp;Semaines!$L$2:$L$523,0)),IF($AE36=2016,INDEX(Semaines!$P$2:$P$523,MATCH(Tableau!FH36&amp;Tableau!FI36,Semaines!$K$2:$K$523&amp;Semaines!$L$2:$L$523,0)),IF($AE36=2017,INDEX(Semaines!$Q$2:$Q$523,MATCH(Tableau!FH36&amp;Tableau!FI36,Semaines!$K$2:$K$523&amp;Semaines!$L$2:$L$523,0)),IF($AE36=2018,INDEX(Semaines!$R$2:$R$523,MATCH(Tableau!FH36&amp;Tableau!FI36,Semaines!$K$2:$K$523&amp;Semaines!$L$2:$L$523,0)),IF($AE36=2019,INDEX(Semaines!$S$2:$S$523,MATCH(Tableau!FH36&amp;Tableau!FI36,Semaines!$K$2:$K$523&amp;Semaines!$L$2:$L$523,0)),IF($AE36=2020,INDEX(Semaines!$T$2:$T$523,MATCH(Tableau!FH36&amp;Tableau!FI36,Semaines!$K$2:$K$523&amp;Semaines!$L$2:$L$523,0)),IF($AE36=2021,INDEX(Semaines!$U$2:$U$523,MATCH(Tableau!FH36&amp;Tableau!FI36,Semaines!$K$2:$K$523&amp;Semaines!$L$2:$L$523,0)),IF($AE36=2022,INDEX(Semaines!$V$2:$V$523,MATCH(Tableau!FH36&amp;Tableau!FI36,Semaines!$K$2:$K$523&amp;Semaines!$L$2:$L$523,0)))))))))))))</f>
        <v/>
      </c>
      <c r="FK36" s="120" t="str">
        <f>IF(Tableau!$AE36="","",IF(Tableau!FI36="","",Tableau!$AE36))</f>
        <v/>
      </c>
      <c r="FM36" s="118">
        <f t="shared" si="251"/>
        <v>70</v>
      </c>
      <c r="FN36" s="119">
        <f t="shared" si="108"/>
        <v>2017</v>
      </c>
      <c r="FO36" s="121" t="str">
        <f t="array" ref="FO36">IF(OR(Tableau!FM36="",Tableau!FN36=""),"",IF($AE36=2013,INDEX(Semaines!$M$2:$M$523,MATCH(Tableau!FM36&amp;Tableau!FN36,Semaines!$K$2:$K$523&amp;Semaines!$L$2:$L$523,0)),IF($AE36=2014,INDEX(Semaines!$N$2:$N$523,MATCH(Tableau!FM36&amp;Tableau!FN36,Semaines!$K$2:$K$523&amp;Semaines!$L$2:$L$523,0)),IF($AE36=2015,INDEX(Semaines!$O$2:$O$523,MATCH(Tableau!FM36&amp;Tableau!FN36,Semaines!$K$2:$K$523&amp;Semaines!$L$2:$L$523,0)),IF($AE36=2016,INDEX(Semaines!$P$2:$P$523,MATCH(Tableau!FM36&amp;Tableau!FN36,Semaines!$K$2:$K$523&amp;Semaines!$L$2:$L$523,0)),IF($AE36=2017,INDEX(Semaines!$Q$2:$Q$523,MATCH(Tableau!FM36&amp;Tableau!FN36,Semaines!$K$2:$K$523&amp;Semaines!$L$2:$L$523,0)),IF($AE36=2018,INDEX(Semaines!$R$2:$R$523,MATCH(Tableau!FM36&amp;Tableau!FN36,Semaines!$K$2:$K$523&amp;Semaines!$L$2:$L$523,0)),IF($AE36=2019,INDEX(Semaines!$S$2:$S$523,MATCH(Tableau!FM36&amp;Tableau!FN36,Semaines!$K$2:$K$523&amp;Semaines!$L$2:$L$523,0)),IF($AE36=2020,INDEX(Semaines!$T$2:$T$523,MATCH(Tableau!FM36&amp;Tableau!FN36,Semaines!$K$2:$K$523&amp;Semaines!$L$2:$L$523,0)),IF($AE36=2021,INDEX(Semaines!$U$2:$U$523,MATCH(Tableau!FM36&amp;Tableau!FN36,Semaines!$K$2:$K$523&amp;Semaines!$L$2:$L$523,0)),IF($AE36=2022,INDEX(Semaines!$V$2:$V$523,MATCH(Tableau!FM36&amp;Tableau!FN36,Semaines!$K$2:$K$523&amp;Semaines!$L$2:$L$523,0)))))))))))))</f>
        <v/>
      </c>
      <c r="FP36" s="120" t="str">
        <f>IF(Tableau!$AE36="","",IF(Tableau!FN36="","",Tableau!$AE36))</f>
        <v/>
      </c>
      <c r="FQ36" s="118">
        <f t="shared" si="252"/>
        <v>71</v>
      </c>
      <c r="FR36" s="119">
        <f t="shared" si="109"/>
        <v>2017</v>
      </c>
      <c r="FS36" s="121" t="str">
        <f t="array" ref="FS36">IF(OR(Tableau!FQ36="",Tableau!FR36=""),"",IF($AE36=2013,INDEX(Semaines!$M$2:$M$523,MATCH(Tableau!FQ36&amp;Tableau!FR36,Semaines!$K$2:$K$523&amp;Semaines!$L$2:$L$523,0)),IF($AE36=2014,INDEX(Semaines!$N$2:$N$523,MATCH(Tableau!FQ36&amp;Tableau!FR36,Semaines!$K$2:$K$523&amp;Semaines!$L$2:$L$523,0)),IF($AE36=2015,INDEX(Semaines!$O$2:$O$523,MATCH(Tableau!FQ36&amp;Tableau!FR36,Semaines!$K$2:$K$523&amp;Semaines!$L$2:$L$523,0)),IF($AE36=2016,INDEX(Semaines!$P$2:$P$523,MATCH(Tableau!FQ36&amp;Tableau!FR36,Semaines!$K$2:$K$523&amp;Semaines!$L$2:$L$523,0)),IF($AE36=2017,INDEX(Semaines!$Q$2:$Q$523,MATCH(Tableau!FQ36&amp;Tableau!FR36,Semaines!$K$2:$K$523&amp;Semaines!$L$2:$L$523,0)),IF($AE36=2018,INDEX(Semaines!$R$2:$R$523,MATCH(Tableau!FQ36&amp;Tableau!FR36,Semaines!$K$2:$K$523&amp;Semaines!$L$2:$L$523,0)),IF($AE36=2019,INDEX(Semaines!$S$2:$S$523,MATCH(Tableau!FQ36&amp;Tableau!FR36,Semaines!$K$2:$K$523&amp;Semaines!$L$2:$L$523,0)),IF($AE36=2020,INDEX(Semaines!$T$2:$T$523,MATCH(Tableau!FQ36&amp;Tableau!FR36,Semaines!$K$2:$K$523&amp;Semaines!$L$2:$L$523,0)),IF($AE36=2021,INDEX(Semaines!$U$2:$U$523,MATCH(Tableau!FQ36&amp;Tableau!FR36,Semaines!$K$2:$K$523&amp;Semaines!$L$2:$L$523,0)),IF($AE36=2022,INDEX(Semaines!$V$2:$V$523,MATCH(Tableau!FQ36&amp;Tableau!FR36,Semaines!$K$2:$K$523&amp;Semaines!$L$2:$L$523,0)))))))))))))</f>
        <v/>
      </c>
      <c r="FT36" s="120" t="str">
        <f>IF(Tableau!$AE36="","",IF(Tableau!FR36="","",Tableau!$AE36))</f>
        <v/>
      </c>
      <c r="FU36" s="121" t="str">
        <f t="array" ref="FU36">IF(OR(Tableau!FS36="",Tableau!FT36=""),"",IF($AE36=2013,INDEX(Semaines!$M$2:$M$523,MATCH(Tableau!FS36&amp;Tableau!FT36,Semaines!$K$2:$K$523&amp;Semaines!$L$2:$L$523,0)),IF($AE36=2014,INDEX(Semaines!$N$2:$N$523,MATCH(Tableau!FS36&amp;Tableau!FT36,Semaines!$K$2:$K$523&amp;Semaines!$L$2:$L$523,0)),IF($AE36=2015,INDEX(Semaines!$O$2:$O$523,MATCH(Tableau!FS36&amp;Tableau!FT36,Semaines!$K$2:$K$523&amp;Semaines!$L$2:$L$523,0)),IF($AE36=2016,INDEX(Semaines!$P$2:$P$523,MATCH(Tableau!FS36&amp;Tableau!FT36,Semaines!$K$2:$K$523&amp;Semaines!$L$2:$L$523,0)),IF($AE36=2017,INDEX(Semaines!$Q$2:$Q$523,MATCH(Tableau!FS36&amp;Tableau!FT36,Semaines!$K$2:$K$523&amp;Semaines!$L$2:$L$523,0)),IF($AE36=2018,INDEX(Semaines!$R$2:$R$523,MATCH(Tableau!FS36&amp;Tableau!FT36,Semaines!$K$2:$K$523&amp;Semaines!$L$2:$L$523,0)),IF($AE36=2019,INDEX(Semaines!$S$2:$S$523,MATCH(Tableau!FS36&amp;Tableau!FT36,Semaines!$K$2:$K$523&amp;Semaines!$L$2:$L$523,0)),IF($AE36=2020,INDEX(Semaines!$T$2:$T$523,MATCH(Tableau!FS36&amp;Tableau!FT36,Semaines!$K$2:$K$523&amp;Semaines!$L$2:$L$523,0)),IF($AE36=2021,INDEX(Semaines!$U$2:$U$523,MATCH(Tableau!FS36&amp;Tableau!FT36,Semaines!$K$2:$K$523&amp;Semaines!$L$2:$L$523,0)),IF($AE36=2022,INDEX(Semaines!$V$2:$V$523,MATCH(Tableau!FS36&amp;Tableau!FT36,Semaines!$K$2:$K$523&amp;Semaines!$L$2:$L$523,0)))))))))))))</f>
        <v/>
      </c>
      <c r="FV36" s="120" t="str">
        <f>IF(Tableau!$AE36="","",IF(Tableau!FT36="","",Tableau!$AE36))</f>
        <v/>
      </c>
      <c r="FW36" s="118">
        <f t="shared" si="253"/>
        <v>73</v>
      </c>
      <c r="FX36" s="119">
        <f t="shared" si="110"/>
        <v>2017</v>
      </c>
      <c r="FY36" s="121" t="str">
        <f t="array" ref="FY36">IF(OR(Tableau!FW36="",Tableau!FX36=""),"",IF($AE36=2013,INDEX(Semaines!$M$2:$M$523,MATCH(Tableau!FW36&amp;Tableau!FX36,Semaines!$K$2:$K$523&amp;Semaines!$L$2:$L$523,0)),IF($AE36=2014,INDEX(Semaines!$N$2:$N$523,MATCH(Tableau!FW36&amp;Tableau!FX36,Semaines!$K$2:$K$523&amp;Semaines!$L$2:$L$523,0)),IF($AE36=2015,INDEX(Semaines!$O$2:$O$523,MATCH(Tableau!FW36&amp;Tableau!FX36,Semaines!$K$2:$K$523&amp;Semaines!$L$2:$L$523,0)),IF($AE36=2016,INDEX(Semaines!$P$2:$P$523,MATCH(Tableau!FW36&amp;Tableau!FX36,Semaines!$K$2:$K$523&amp;Semaines!$L$2:$L$523,0)),IF($AE36=2017,INDEX(Semaines!$Q$2:$Q$523,MATCH(Tableau!FW36&amp;Tableau!FX36,Semaines!$K$2:$K$523&amp;Semaines!$L$2:$L$523,0)),IF($AE36=2018,INDEX(Semaines!$R$2:$R$523,MATCH(Tableau!FW36&amp;Tableau!FX36,Semaines!$K$2:$K$523&amp;Semaines!$L$2:$L$523,0)),IF($AE36=2019,INDEX(Semaines!$S$2:$S$523,MATCH(Tableau!FW36&amp;Tableau!FX36,Semaines!$K$2:$K$523&amp;Semaines!$L$2:$L$523,0)),IF($AE36=2020,INDEX(Semaines!$T$2:$T$523,MATCH(Tableau!FW36&amp;Tableau!FX36,Semaines!$K$2:$K$523&amp;Semaines!$L$2:$L$523,0)),IF($AE36=2021,INDEX(Semaines!$U$2:$U$523,MATCH(Tableau!FW36&amp;Tableau!FX36,Semaines!$K$2:$K$523&amp;Semaines!$L$2:$L$523,0)),IF($AE36=2022,INDEX(Semaines!$V$2:$V$523,MATCH(Tableau!FW36&amp;Tableau!FX36,Semaines!$K$2:$K$523&amp;Semaines!$L$2:$L$523,0)))))))))))))</f>
        <v/>
      </c>
      <c r="FZ36" s="120" t="str">
        <f>IF(Tableau!$AE36="","",IF(Tableau!FX36="","",Tableau!$AE36))</f>
        <v/>
      </c>
      <c r="GA36" s="118">
        <f t="shared" si="254"/>
        <v>74</v>
      </c>
      <c r="GB36" s="119">
        <f t="shared" si="111"/>
        <v>2017</v>
      </c>
      <c r="GC36" s="121" t="str">
        <f t="array" ref="GC36">IF(OR(Tableau!GA36="",Tableau!GB36=""),"",IF($AE36=2013,INDEX(Semaines!$M$2:$M$523,MATCH(Tableau!GA36&amp;Tableau!GB36,Semaines!$K$2:$K$523&amp;Semaines!$L$2:$L$523,0)),IF($AE36=2014,INDEX(Semaines!$N$2:$N$523,MATCH(Tableau!GA36&amp;Tableau!GB36,Semaines!$K$2:$K$523&amp;Semaines!$L$2:$L$523,0)),IF($AE36=2015,INDEX(Semaines!$O$2:$O$523,MATCH(Tableau!GA36&amp;Tableau!GB36,Semaines!$K$2:$K$523&amp;Semaines!$L$2:$L$523,0)),IF($AE36=2016,INDEX(Semaines!$P$2:$P$523,MATCH(Tableau!GA36&amp;Tableau!GB36,Semaines!$K$2:$K$523&amp;Semaines!$L$2:$L$523,0)),IF($AE36=2017,INDEX(Semaines!$Q$2:$Q$523,MATCH(Tableau!GA36&amp;Tableau!GB36,Semaines!$K$2:$K$523&amp;Semaines!$L$2:$L$523,0)),IF($AE36=2018,INDEX(Semaines!$R$2:$R$523,MATCH(Tableau!GA36&amp;Tableau!GB36,Semaines!$K$2:$K$523&amp;Semaines!$L$2:$L$523,0)),IF($AE36=2019,INDEX(Semaines!$S$2:$S$523,MATCH(Tableau!GA36&amp;Tableau!GB36,Semaines!$K$2:$K$523&amp;Semaines!$L$2:$L$523,0)),IF($AE36=2020,INDEX(Semaines!$T$2:$T$523,MATCH(Tableau!GA36&amp;Tableau!GB36,Semaines!$K$2:$K$523&amp;Semaines!$L$2:$L$523,0)),IF($AE36=2021,INDEX(Semaines!$U$2:$U$523,MATCH(Tableau!GA36&amp;Tableau!GB36,Semaines!$K$2:$K$523&amp;Semaines!$L$2:$L$523,0)),IF($AE36=2022,INDEX(Semaines!$V$2:$V$523,MATCH(Tableau!GA36&amp;Tableau!GB36,Semaines!$K$2:$K$523&amp;Semaines!$L$2:$L$523,0)))))))))))))</f>
        <v/>
      </c>
      <c r="GD36" s="120" t="str">
        <f>IF(Tableau!$AE36="","",IF(Tableau!GB36="","",Tableau!$AE36))</f>
        <v/>
      </c>
      <c r="GE36" s="118">
        <f t="shared" si="255"/>
        <v>74</v>
      </c>
      <c r="GF36" s="119">
        <f t="shared" si="112"/>
        <v>2017</v>
      </c>
      <c r="GG36" s="121" t="str">
        <f t="array" ref="GG36">IF(OR(Tableau!GE36="",Tableau!GF36=""),"",IF($AE36=2013,INDEX(Semaines!$M$2:$M$523,MATCH(Tableau!GE36&amp;Tableau!GF36,Semaines!$K$2:$K$523&amp;Semaines!$L$2:$L$523,0)),IF($AE36=2014,INDEX(Semaines!$N$2:$N$523,MATCH(Tableau!GE36&amp;Tableau!GF36,Semaines!$K$2:$K$523&amp;Semaines!$L$2:$L$523,0)),IF($AE36=2015,INDEX(Semaines!$O$2:$O$523,MATCH(Tableau!GE36&amp;Tableau!GF36,Semaines!$K$2:$K$523&amp;Semaines!$L$2:$L$523,0)),IF($AE36=2016,INDEX(Semaines!$P$2:$P$523,MATCH(Tableau!GE36&amp;Tableau!GF36,Semaines!$K$2:$K$523&amp;Semaines!$L$2:$L$523,0)),IF($AE36=2017,INDEX(Semaines!$Q$2:$Q$523,MATCH(Tableau!GE36&amp;Tableau!GF36,Semaines!$K$2:$K$523&amp;Semaines!$L$2:$L$523,0)),IF($AE36=2018,INDEX(Semaines!$R$2:$R$523,MATCH(Tableau!GE36&amp;Tableau!GF36,Semaines!$K$2:$K$523&amp;Semaines!$L$2:$L$523,0)),IF($AE36=2019,INDEX(Semaines!$S$2:$S$523,MATCH(Tableau!GE36&amp;Tableau!GF36,Semaines!$K$2:$K$523&amp;Semaines!$L$2:$L$523,0)),IF($AE36=2020,INDEX(Semaines!$T$2:$T$523,MATCH(Tableau!GE36&amp;Tableau!GF36,Semaines!$K$2:$K$523&amp;Semaines!$L$2:$L$523,0)),IF($AE36=2021,INDEX(Semaines!$U$2:$U$523,MATCH(Tableau!GE36&amp;Tableau!GF36,Semaines!$K$2:$K$523&amp;Semaines!$L$2:$L$523,0)),IF($AE36=2022,INDEX(Semaines!$V$2:$V$523,MATCH(Tableau!GE36&amp;Tableau!GF36,Semaines!$K$2:$K$523&amp;Semaines!$L$2:$L$523,0)))))))))))))</f>
        <v/>
      </c>
      <c r="GH36" s="120" t="str">
        <f>IF(Tableau!$AE36="","",IF(Tableau!GF36="","",Tableau!$AE36))</f>
        <v/>
      </c>
      <c r="GJ36" s="118">
        <f t="shared" si="256"/>
        <v>75</v>
      </c>
      <c r="GK36" s="119">
        <f t="shared" si="113"/>
        <v>2017</v>
      </c>
      <c r="GL36" s="121" t="str">
        <f t="array" ref="GL36">IF(OR(Tableau!GJ36="",Tableau!GK36=""),"",IF($AE36=2013,INDEX(Semaines!$M$2:$M$523,MATCH(Tableau!GJ36&amp;Tableau!GK36,Semaines!$K$2:$K$523&amp;Semaines!$L$2:$L$523,0)),IF($AE36=2014,INDEX(Semaines!$N$2:$N$523,MATCH(Tableau!GJ36&amp;Tableau!GK36,Semaines!$K$2:$K$523&amp;Semaines!$L$2:$L$523,0)),IF($AE36=2015,INDEX(Semaines!$O$2:$O$523,MATCH(Tableau!GJ36&amp;Tableau!GK36,Semaines!$K$2:$K$523&amp;Semaines!$L$2:$L$523,0)),IF($AE36=2016,INDEX(Semaines!$P$2:$P$523,MATCH(Tableau!GJ36&amp;Tableau!GK36,Semaines!$K$2:$K$523&amp;Semaines!$L$2:$L$523,0)),IF($AE36=2017,INDEX(Semaines!$Q$2:$Q$523,MATCH(Tableau!GJ36&amp;Tableau!GK36,Semaines!$K$2:$K$523&amp;Semaines!$L$2:$L$523,0)),IF($AE36=2018,INDEX(Semaines!$R$2:$R$523,MATCH(Tableau!GJ36&amp;Tableau!GK36,Semaines!$K$2:$K$523&amp;Semaines!$L$2:$L$523,0)),IF($AE36=2019,INDEX(Semaines!$S$2:$S$523,MATCH(Tableau!GJ36&amp;Tableau!GK36,Semaines!$K$2:$K$523&amp;Semaines!$L$2:$L$523,0)),IF($AE36=2020,INDEX(Semaines!$T$2:$T$523,MATCH(Tableau!GJ36&amp;Tableau!GK36,Semaines!$K$2:$K$523&amp;Semaines!$L$2:$L$523,0)),IF($AE36=2021,INDEX(Semaines!$U$2:$U$523,MATCH(Tableau!GJ36&amp;Tableau!GK36,Semaines!$K$2:$K$523&amp;Semaines!$L$2:$L$523,0)),IF($AE36=2022,INDEX(Semaines!$V$2:$V$523,MATCH(Tableau!GJ36&amp;Tableau!GK36,Semaines!$K$2:$K$523&amp;Semaines!$L$2:$L$523,0)))))))))))))</f>
        <v/>
      </c>
      <c r="GM36" s="120" t="str">
        <f>IF(Tableau!$AE36="","",IF(Tableau!GK36="","",Tableau!$AE36))</f>
        <v/>
      </c>
      <c r="GN36" s="118">
        <f t="shared" si="257"/>
        <v>76</v>
      </c>
      <c r="GO36" s="119">
        <f t="shared" si="114"/>
        <v>2017</v>
      </c>
      <c r="GP36" s="121" t="str">
        <f t="array" ref="GP36">IF(OR(Tableau!GN36="",Tableau!GO36=""),"",IF($AE36=2013,INDEX(Semaines!$M$2:$M$523,MATCH(Tableau!GN36&amp;Tableau!GO36,Semaines!$K$2:$K$523&amp;Semaines!$L$2:$L$523,0)),IF($AE36=2014,INDEX(Semaines!$N$2:$N$523,MATCH(Tableau!GN36&amp;Tableau!GO36,Semaines!$K$2:$K$523&amp;Semaines!$L$2:$L$523,0)),IF($AE36=2015,INDEX(Semaines!$O$2:$O$523,MATCH(Tableau!GN36&amp;Tableau!GO36,Semaines!$K$2:$K$523&amp;Semaines!$L$2:$L$523,0)),IF($AE36=2016,INDEX(Semaines!$P$2:$P$523,MATCH(Tableau!GN36&amp;Tableau!GO36,Semaines!$K$2:$K$523&amp;Semaines!$L$2:$L$523,0)),IF($AE36=2017,INDEX(Semaines!$Q$2:$Q$523,MATCH(Tableau!GN36&amp;Tableau!GO36,Semaines!$K$2:$K$523&amp;Semaines!$L$2:$L$523,0)),IF($AE36=2018,INDEX(Semaines!$R$2:$R$523,MATCH(Tableau!GN36&amp;Tableau!GO36,Semaines!$K$2:$K$523&amp;Semaines!$L$2:$L$523,0)),IF($AE36=2019,INDEX(Semaines!$S$2:$S$523,MATCH(Tableau!GN36&amp;Tableau!GO36,Semaines!$K$2:$K$523&amp;Semaines!$L$2:$L$523,0)),IF($AE36=2020,INDEX(Semaines!$T$2:$T$523,MATCH(Tableau!GN36&amp;Tableau!GO36,Semaines!$K$2:$K$523&amp;Semaines!$L$2:$L$523,0)),IF($AE36=2021,INDEX(Semaines!$U$2:$U$523,MATCH(Tableau!GN36&amp;Tableau!GO36,Semaines!$K$2:$K$523&amp;Semaines!$L$2:$L$523,0)),IF($AE36=2022,INDEX(Semaines!$V$2:$V$523,MATCH(Tableau!GN36&amp;Tableau!GO36,Semaines!$K$2:$K$523&amp;Semaines!$L$2:$L$523,0)))))))))))))</f>
        <v/>
      </c>
      <c r="GQ36" s="120" t="str">
        <f>IF(Tableau!$AE36="","",IF(Tableau!GO36="","",Tableau!$AE36))</f>
        <v/>
      </c>
      <c r="GR36" s="112"/>
      <c r="GS36" s="114"/>
      <c r="GT36" s="114"/>
      <c r="GU36" s="107"/>
      <c r="GV36" s="114"/>
      <c r="GW36" s="107"/>
      <c r="GX36" s="118">
        <f t="shared" si="258"/>
        <v>77</v>
      </c>
      <c r="GY36" s="119">
        <f t="shared" si="115"/>
        <v>2017</v>
      </c>
      <c r="GZ36" s="121" t="str">
        <f t="array" ref="GZ36">IF(OR(Tableau!GX36="",Tableau!GY36=""),"",IF($AE36=2013,INDEX(Semaines!$M$2:$M$523,MATCH(Tableau!GX36&amp;Tableau!GY36,Semaines!$K$2:$K$523&amp;Semaines!$L$2:$L$523,0)),IF($AE36=2014,INDEX(Semaines!$N$2:$N$523,MATCH(Tableau!GX36&amp;Tableau!GY36,Semaines!$K$2:$K$523&amp;Semaines!$L$2:$L$523,0)),IF($AE36=2015,INDEX(Semaines!$O$2:$O$523,MATCH(Tableau!GX36&amp;Tableau!GY36,Semaines!$K$2:$K$523&amp;Semaines!$L$2:$L$523,0)),IF($AE36=2016,INDEX(Semaines!$P$2:$P$523,MATCH(Tableau!GX36&amp;Tableau!GY36,Semaines!$K$2:$K$523&amp;Semaines!$L$2:$L$523,0)),IF($AE36=2017,INDEX(Semaines!$Q$2:$Q$523,MATCH(Tableau!GX36&amp;Tableau!GY36,Semaines!$K$2:$K$523&amp;Semaines!$L$2:$L$523,0)),IF($AE36=2018,INDEX(Semaines!$R$2:$R$523,MATCH(Tableau!GX36&amp;Tableau!GY36,Semaines!$K$2:$K$523&amp;Semaines!$L$2:$L$523,0)),IF($AE36=2019,INDEX(Semaines!$S$2:$S$523,MATCH(Tableau!GX36&amp;Tableau!GY36,Semaines!$K$2:$K$523&amp;Semaines!$L$2:$L$523,0)),IF($AE36=2020,INDEX(Semaines!$T$2:$T$523,MATCH(Tableau!GX36&amp;Tableau!GY36,Semaines!$K$2:$K$523&amp;Semaines!$L$2:$L$523,0)),IF($AE36=2021,INDEX(Semaines!$U$2:$U$523,MATCH(Tableau!GX36&amp;Tableau!GY36,Semaines!$K$2:$K$523&amp;Semaines!$L$2:$L$523,0)),IF($AE36=2022,INDEX(Semaines!$V$2:$V$523,MATCH(Tableau!GX36&amp;Tableau!GY36,Semaines!$K$2:$K$523&amp;Semaines!$L$2:$L$523,0)))))))))))))</f>
        <v/>
      </c>
      <c r="HA36" s="120" t="str">
        <f>IF(Tableau!$AE36="","",IF(Tableau!GY36="","",Tableau!$AE36))</f>
        <v/>
      </c>
      <c r="HC36" s="100"/>
      <c r="HD36" s="101"/>
      <c r="HE36" s="111"/>
      <c r="HF36" s="107"/>
      <c r="HH36" s="118">
        <f t="shared" si="259"/>
        <v>78</v>
      </c>
      <c r="HI36" s="119">
        <f t="shared" si="116"/>
        <v>2017</v>
      </c>
      <c r="HJ36" s="121" t="str">
        <f t="array" ref="HJ36">IF(OR(Tableau!HH36="",Tableau!HI36=""),"",IF($AE36=2013,INDEX(Semaines!$M$2:$M$523,MATCH(Tableau!HH36&amp;Tableau!HI36,Semaines!$K$2:$K$523&amp;Semaines!$L$2:$L$523,0)),IF($AE36=2014,INDEX(Semaines!$N$2:$N$523,MATCH(Tableau!HH36&amp;Tableau!HI36,Semaines!$K$2:$K$523&amp;Semaines!$L$2:$L$523,0)),IF($AE36=2015,INDEX(Semaines!$O$2:$O$523,MATCH(Tableau!HH36&amp;Tableau!HI36,Semaines!$K$2:$K$523&amp;Semaines!$L$2:$L$523,0)),IF($AE36=2016,INDEX(Semaines!$P$2:$P$523,MATCH(Tableau!HH36&amp;Tableau!HI36,Semaines!$K$2:$K$523&amp;Semaines!$L$2:$L$523,0)),IF($AE36=2017,INDEX(Semaines!$Q$2:$Q$523,MATCH(Tableau!HH36&amp;Tableau!HI36,Semaines!$K$2:$K$523&amp;Semaines!$L$2:$L$523,0)),IF($AE36=2018,INDEX(Semaines!$R$2:$R$523,MATCH(Tableau!HH36&amp;Tableau!HI36,Semaines!$K$2:$K$523&amp;Semaines!$L$2:$L$523,0)),IF($AE36=2019,INDEX(Semaines!$S$2:$S$523,MATCH(Tableau!HH36&amp;Tableau!HI36,Semaines!$K$2:$K$523&amp;Semaines!$L$2:$L$523,0)),IF($AE36=2020,INDEX(Semaines!$T$2:$T$523,MATCH(Tableau!HH36&amp;Tableau!HI36,Semaines!$K$2:$K$523&amp;Semaines!$L$2:$L$523,0)),IF($AE36=2021,INDEX(Semaines!$U$2:$U$523,MATCH(Tableau!HH36&amp;Tableau!HI36,Semaines!$K$2:$K$523&amp;Semaines!$L$2:$L$523,0)),IF($AE36=2022,INDEX(Semaines!$V$2:$V$523,MATCH(Tableau!HH36&amp;Tableau!HI36,Semaines!$K$2:$K$523&amp;Semaines!$L$2:$L$523,0)))))))))))))</f>
        <v/>
      </c>
      <c r="HK36" s="120" t="str">
        <f>IF(Tableau!$AE36="","",IF(Tableau!HI36="","",Tableau!$AE36))</f>
        <v/>
      </c>
      <c r="HL36" s="121" t="str">
        <f t="array" ref="HL36">IF(OR(Tableau!HJ36="",Tableau!HK36=""),"",IF($AE36=2013,INDEX(Semaines!$M$2:$M$523,MATCH(Tableau!HJ36&amp;Tableau!HK36,Semaines!$K$2:$K$523&amp;Semaines!$L$2:$L$523,0)),IF($AE36=2014,INDEX(Semaines!$N$2:$N$523,MATCH(Tableau!HJ36&amp;Tableau!HK36,Semaines!$K$2:$K$523&amp;Semaines!$L$2:$L$523,0)),IF($AE36=2015,INDEX(Semaines!$O$2:$O$523,MATCH(Tableau!HJ36&amp;Tableau!HK36,Semaines!$K$2:$K$523&amp;Semaines!$L$2:$L$523,0)),IF($AE36=2016,INDEX(Semaines!$P$2:$P$523,MATCH(Tableau!HJ36&amp;Tableau!HK36,Semaines!$K$2:$K$523&amp;Semaines!$L$2:$L$523,0)),IF($AE36=2017,INDEX(Semaines!$Q$2:$Q$523,MATCH(Tableau!HJ36&amp;Tableau!HK36,Semaines!$K$2:$K$523&amp;Semaines!$L$2:$L$523,0)),IF($AE36=2018,INDEX(Semaines!$R$2:$R$523,MATCH(Tableau!HJ36&amp;Tableau!HK36,Semaines!$K$2:$K$523&amp;Semaines!$L$2:$L$523,0)),IF($AE36=2019,INDEX(Semaines!$S$2:$S$523,MATCH(Tableau!HJ36&amp;Tableau!HK36,Semaines!$K$2:$K$523&amp;Semaines!$L$2:$L$523,0)),IF($AE36=2020,INDEX(Semaines!$T$2:$T$523,MATCH(Tableau!HJ36&amp;Tableau!HK36,Semaines!$K$2:$K$523&amp;Semaines!$L$2:$L$523,0)),IF($AE36=2021,INDEX(Semaines!$U$2:$U$523,MATCH(Tableau!HJ36&amp;Tableau!HK36,Semaines!$K$2:$K$523&amp;Semaines!$L$2:$L$523,0)),IF($AE36=2022,INDEX(Semaines!$V$2:$V$523,MATCH(Tableau!HJ36&amp;Tableau!HK36,Semaines!$K$2:$K$523&amp;Semaines!$L$2:$L$523,0)))))))))))))</f>
        <v/>
      </c>
      <c r="HM36" s="120" t="str">
        <f>IF(Tableau!$AE36="","",IF(Tableau!HK36="","",Tableau!$AE36))</f>
        <v/>
      </c>
      <c r="HN36" s="118">
        <f t="shared" si="260"/>
        <v>79</v>
      </c>
      <c r="HO36" s="119">
        <f t="shared" si="117"/>
        <v>2017</v>
      </c>
      <c r="HP36" s="121" t="str">
        <f t="array" ref="HP36">IF(OR(Tableau!HN36="",Tableau!HO36=""),"",IF($AE36=2013,INDEX(Semaines!$M$2:$M$523,MATCH(Tableau!HN36&amp;Tableau!HO36,Semaines!$K$2:$K$523&amp;Semaines!$L$2:$L$523,0)),IF($AE36=2014,INDEX(Semaines!$N$2:$N$523,MATCH(Tableau!HN36&amp;Tableau!HO36,Semaines!$K$2:$K$523&amp;Semaines!$L$2:$L$523,0)),IF($AE36=2015,INDEX(Semaines!$O$2:$O$523,MATCH(Tableau!HN36&amp;Tableau!HO36,Semaines!$K$2:$K$523&amp;Semaines!$L$2:$L$523,0)),IF($AE36=2016,INDEX(Semaines!$P$2:$P$523,MATCH(Tableau!HN36&amp;Tableau!HO36,Semaines!$K$2:$K$523&amp;Semaines!$L$2:$L$523,0)),IF($AE36=2017,INDEX(Semaines!$Q$2:$Q$523,MATCH(Tableau!HN36&amp;Tableau!HO36,Semaines!$K$2:$K$523&amp;Semaines!$L$2:$L$523,0)),IF($AE36=2018,INDEX(Semaines!$R$2:$R$523,MATCH(Tableau!HN36&amp;Tableau!HO36,Semaines!$K$2:$K$523&amp;Semaines!$L$2:$L$523,0)),IF($AE36=2019,INDEX(Semaines!$S$2:$S$523,MATCH(Tableau!HN36&amp;Tableau!HO36,Semaines!$K$2:$K$523&amp;Semaines!$L$2:$L$523,0)),IF($AE36=2020,INDEX(Semaines!$T$2:$T$523,MATCH(Tableau!HN36&amp;Tableau!HO36,Semaines!$K$2:$K$523&amp;Semaines!$L$2:$L$523,0)),IF($AE36=2021,INDEX(Semaines!$U$2:$U$523,MATCH(Tableau!HN36&amp;Tableau!HO36,Semaines!$K$2:$K$523&amp;Semaines!$L$2:$L$523,0)),IF($AE36=2022,INDEX(Semaines!$V$2:$V$523,MATCH(Tableau!HN36&amp;Tableau!HO36,Semaines!$K$2:$K$523&amp;Semaines!$L$2:$L$523,0)))))))))))))</f>
        <v/>
      </c>
      <c r="HQ36" s="120" t="str">
        <f>IF(Tableau!$AE36="","",IF(Tableau!HO36="","",Tableau!$AE36))</f>
        <v/>
      </c>
      <c r="HR36" s="112"/>
      <c r="HS36" s="114"/>
      <c r="HT36" s="114"/>
      <c r="HU36" s="107"/>
      <c r="HV36" s="115"/>
      <c r="HW36" s="99"/>
      <c r="HX36" s="99"/>
      <c r="HY36" s="99"/>
      <c r="HZ36" s="99"/>
      <c r="IA36" s="118">
        <f t="shared" si="261"/>
        <v>80</v>
      </c>
      <c r="IB36" s="119">
        <f t="shared" si="118"/>
        <v>2017</v>
      </c>
      <c r="IC36" s="121" t="str">
        <f t="array" ref="IC36">IF(OR(Tableau!IA36="",Tableau!IB36=""),"",IF($AE36=2013,INDEX(Semaines!$M$2:$M$523,MATCH(Tableau!IA36&amp;Tableau!IB36,Semaines!$K$2:$K$523&amp;Semaines!$L$2:$L$523,0)),IF($AE36=2014,INDEX(Semaines!$N$2:$N$523,MATCH(Tableau!IA36&amp;Tableau!IB36,Semaines!$K$2:$K$523&amp;Semaines!$L$2:$L$523,0)),IF($AE36=2015,INDEX(Semaines!$O$2:$O$523,MATCH(Tableau!IA36&amp;Tableau!IB36,Semaines!$K$2:$K$523&amp;Semaines!$L$2:$L$523,0)),IF($AE36=2016,INDEX(Semaines!$P$2:$P$523,MATCH(Tableau!IA36&amp;Tableau!IB36,Semaines!$K$2:$K$523&amp;Semaines!$L$2:$L$523,0)),IF($AE36=2017,INDEX(Semaines!$Q$2:$Q$523,MATCH(Tableau!IA36&amp;Tableau!IB36,Semaines!$K$2:$K$523&amp;Semaines!$L$2:$L$523,0)),IF($AE36=2018,INDEX(Semaines!$R$2:$R$523,MATCH(Tableau!IA36&amp;Tableau!IB36,Semaines!$K$2:$K$523&amp;Semaines!$L$2:$L$523,0)),IF($AE36=2019,INDEX(Semaines!$S$2:$S$523,MATCH(Tableau!IA36&amp;Tableau!IB36,Semaines!$K$2:$K$523&amp;Semaines!$L$2:$L$523,0)),IF($AE36=2020,INDEX(Semaines!$T$2:$T$523,MATCH(Tableau!IA36&amp;Tableau!IB36,Semaines!$K$2:$K$523&amp;Semaines!$L$2:$L$523,0)),IF($AE36=2021,INDEX(Semaines!$U$2:$U$523,MATCH(Tableau!IA36&amp;Tableau!IB36,Semaines!$K$2:$K$523&amp;Semaines!$L$2:$L$523,0)),IF($AE36=2022,INDEX(Semaines!$V$2:$V$523,MATCH(Tableau!IA36&amp;Tableau!IB36,Semaines!$K$2:$K$523&amp;Semaines!$L$2:$L$523,0)))))))))))))</f>
        <v/>
      </c>
      <c r="ID36" s="120" t="str">
        <f>IF(Tableau!$AE36="","",IF(Tableau!IB36="","",Tableau!$AE36))</f>
        <v/>
      </c>
      <c r="IE36" s="118">
        <f t="shared" si="262"/>
        <v>80</v>
      </c>
      <c r="IF36" s="119">
        <f t="shared" si="119"/>
        <v>2017</v>
      </c>
      <c r="IG36" s="121" t="str">
        <f t="array" ref="IG36">IF(OR(Tableau!IE36="",Tableau!IF36=""),"",IF($AE36=2013,INDEX(Semaines!$M$2:$M$523,MATCH(Tableau!IE36&amp;Tableau!IF36,Semaines!$K$2:$K$523&amp;Semaines!$L$2:$L$523,0)),IF($AE36=2014,INDEX(Semaines!$N$2:$N$523,MATCH(Tableau!IE36&amp;Tableau!IF36,Semaines!$K$2:$K$523&amp;Semaines!$L$2:$L$523,0)),IF($AE36=2015,INDEX(Semaines!$O$2:$O$523,MATCH(Tableau!IE36&amp;Tableau!IF36,Semaines!$K$2:$K$523&amp;Semaines!$L$2:$L$523,0)),IF($AE36=2016,INDEX(Semaines!$P$2:$P$523,MATCH(Tableau!IE36&amp;Tableau!IF36,Semaines!$K$2:$K$523&amp;Semaines!$L$2:$L$523,0)),IF($AE36=2017,INDEX(Semaines!$Q$2:$Q$523,MATCH(Tableau!IE36&amp;Tableau!IF36,Semaines!$K$2:$K$523&amp;Semaines!$L$2:$L$523,0)),IF($AE36=2018,INDEX(Semaines!$R$2:$R$523,MATCH(Tableau!IE36&amp;Tableau!IF36,Semaines!$K$2:$K$523&amp;Semaines!$L$2:$L$523,0)),IF($AE36=2019,INDEX(Semaines!$S$2:$S$523,MATCH(Tableau!IE36&amp;Tableau!IF36,Semaines!$K$2:$K$523&amp;Semaines!$L$2:$L$523,0)),IF($AE36=2020,INDEX(Semaines!$T$2:$T$523,MATCH(Tableau!IE36&amp;Tableau!IF36,Semaines!$K$2:$K$523&amp;Semaines!$L$2:$L$523,0)),IF($AE36=2021,INDEX(Semaines!$U$2:$U$523,MATCH(Tableau!IE36&amp;Tableau!IF36,Semaines!$K$2:$K$523&amp;Semaines!$L$2:$L$523,0)),IF($AE36=2022,INDEX(Semaines!$V$2:$V$523,MATCH(Tableau!IE36&amp;Tableau!IF36,Semaines!$K$2:$K$523&amp;Semaines!$L$2:$L$523,0)))))))))))))</f>
        <v/>
      </c>
      <c r="IH36" s="120" t="str">
        <f>IF(Tableau!$AE36="","",IF(Tableau!IF36="","",Tableau!$AE36))</f>
        <v/>
      </c>
      <c r="II36" s="130">
        <f>IF(Import!AY26=0,"",Import!AY26)</f>
        <v>43298</v>
      </c>
      <c r="IJ36" s="118">
        <f t="shared" si="225"/>
        <v>29</v>
      </c>
      <c r="IK36" s="119">
        <f t="shared" si="226"/>
        <v>2018</v>
      </c>
      <c r="IL36" s="121" t="str">
        <f>IF(Tableau!IJ36="","",Tableau!IJ36)</f>
        <v/>
      </c>
      <c r="IM36" s="120" t="str">
        <f>IF(Tableau!IK36="","",Tableau!IK36)</f>
        <v/>
      </c>
      <c r="IO36" s="118">
        <f t="shared" si="227"/>
        <v>81</v>
      </c>
      <c r="IP36" s="119">
        <f t="shared" si="78"/>
        <v>2017</v>
      </c>
      <c r="IQ36" s="121" t="str">
        <f t="array" ref="IQ36">IF(OR(Tableau!IO36="",Tableau!IP36=""),"",IF($AE36=2013,INDEX(Semaines!$M$2:$M$523,MATCH(Tableau!IO36&amp;Tableau!IP36,Semaines!$K$2:$K$523&amp;Semaines!$L$2:$L$523,0)),IF($AE36=2014,INDEX(Semaines!$N$2:$N$523,MATCH(Tableau!IO36&amp;Tableau!IP36,Semaines!$K$2:$K$523&amp;Semaines!$L$2:$L$523,0)),IF($AE36=2015,INDEX(Semaines!$O$2:$O$523,MATCH(Tableau!IO36&amp;Tableau!IP36,Semaines!$K$2:$K$523&amp;Semaines!$L$2:$L$523,0)),IF($AE36=2016,INDEX(Semaines!$P$2:$P$523,MATCH(Tableau!IO36&amp;Tableau!IP36,Semaines!$K$2:$K$523&amp;Semaines!$L$2:$L$523,0)),IF($AE36=2017,INDEX(Semaines!$Q$2:$Q$523,MATCH(Tableau!IO36&amp;Tableau!IP36,Semaines!$K$2:$K$523&amp;Semaines!$L$2:$L$523,0)),IF($AE36=2018,INDEX(Semaines!$R$2:$R$523,MATCH(Tableau!IO36&amp;Tableau!IP36,Semaines!$K$2:$K$523&amp;Semaines!$L$2:$L$523,0)),IF($AE36=2019,INDEX(Semaines!$S$2:$S$523,MATCH(Tableau!IO36&amp;Tableau!IP36,Semaines!$K$2:$K$523&amp;Semaines!$L$2:$L$523,0)),IF($AE36=2020,INDEX(Semaines!$T$2:$T$523,MATCH(Tableau!IO36&amp;Tableau!IP36,Semaines!$K$2:$K$523&amp;Semaines!$L$2:$L$523,0)),IF($AE36=2021,INDEX(Semaines!$U$2:$U$523,MATCH(Tableau!IO36&amp;Tableau!IP36,Semaines!$K$2:$K$523&amp;Semaines!$L$2:$L$523,0)),IF($AE36=2022,INDEX(Semaines!$V$2:$V$523,MATCH(Tableau!IO36&amp;Tableau!IP36,Semaines!$K$2:$K$523&amp;Semaines!$L$2:$L$523,0)))))))))))))</f>
        <v/>
      </c>
      <c r="IR36" s="120" t="str">
        <f>IF(Tableau!$AE36="","",IF(Tableau!IP36="","",Tableau!$AE36))</f>
        <v/>
      </c>
      <c r="IS36" s="118">
        <f t="shared" si="228"/>
        <v>82</v>
      </c>
      <c r="IT36" s="119">
        <f t="shared" si="80"/>
        <v>2017</v>
      </c>
      <c r="IU36" s="121" t="str">
        <f t="array" ref="IU36">IF(OR(Tableau!IS36="",Tableau!IT36=""),"",IF($AE36=2013,INDEX(Semaines!$M$2:$M$523,MATCH(Tableau!IS36&amp;Tableau!IT36,Semaines!$K$2:$K$523&amp;Semaines!$L$2:$L$523,0)),IF($AE36=2014,INDEX(Semaines!$N$2:$N$523,MATCH(Tableau!IS36&amp;Tableau!IT36,Semaines!$K$2:$K$523&amp;Semaines!$L$2:$L$523,0)),IF($AE36=2015,INDEX(Semaines!$O$2:$O$523,MATCH(Tableau!IS36&amp;Tableau!IT36,Semaines!$K$2:$K$523&amp;Semaines!$L$2:$L$523,0)),IF($AE36=2016,INDEX(Semaines!$P$2:$P$523,MATCH(Tableau!IS36&amp;Tableau!IT36,Semaines!$K$2:$K$523&amp;Semaines!$L$2:$L$523,0)),IF($AE36=2017,INDEX(Semaines!$Q$2:$Q$523,MATCH(Tableau!IS36&amp;Tableau!IT36,Semaines!$K$2:$K$523&amp;Semaines!$L$2:$L$523,0)),IF($AE36=2018,INDEX(Semaines!$R$2:$R$523,MATCH(Tableau!IS36&amp;Tableau!IT36,Semaines!$K$2:$K$523&amp;Semaines!$L$2:$L$523,0)),IF($AE36=2019,INDEX(Semaines!$S$2:$S$523,MATCH(Tableau!IS36&amp;Tableau!IT36,Semaines!$K$2:$K$523&amp;Semaines!$L$2:$L$523,0)),IF($AE36=2020,INDEX(Semaines!$T$2:$T$523,MATCH(Tableau!IS36&amp;Tableau!IT36,Semaines!$K$2:$K$523&amp;Semaines!$L$2:$L$523,0)),IF($AE36=2021,INDEX(Semaines!$U$2:$U$523,MATCH(Tableau!IS36&amp;Tableau!IT36,Semaines!$K$2:$K$523&amp;Semaines!$L$2:$L$523,0)),IF($AE36=2022,INDEX(Semaines!$V$2:$V$523,MATCH(Tableau!IS36&amp;Tableau!IT36,Semaines!$K$2:$K$523&amp;Semaines!$L$2:$L$523,0)))))))))))))</f>
        <v/>
      </c>
      <c r="IV36" s="120" t="str">
        <f>IF(Tableau!$AE36="","",IF(Tableau!IT36="","",Tableau!$AE36))</f>
        <v/>
      </c>
      <c r="IW36" s="99"/>
      <c r="IX36" s="99"/>
      <c r="IY36" s="99"/>
      <c r="IZ36" s="99"/>
      <c r="JA36" s="118">
        <f t="shared" si="229"/>
        <v>82</v>
      </c>
      <c r="JB36" s="119">
        <f t="shared" si="82"/>
        <v>2017</v>
      </c>
      <c r="JC36" s="121" t="str">
        <f t="array" ref="JC36">IF(OR(Tableau!JA36="",Tableau!JB36=""),"",IF($AE36=2013,INDEX(Semaines!$M$2:$M$523,MATCH(Tableau!JA36&amp;Tableau!JB36,Semaines!$K$2:$K$523&amp;Semaines!$L$2:$L$523,0)),IF($AE36=2014,INDEX(Semaines!$N$2:$N$523,MATCH(Tableau!JA36&amp;Tableau!JB36,Semaines!$K$2:$K$523&amp;Semaines!$L$2:$L$523,0)),IF($AE36=2015,INDEX(Semaines!$O$2:$O$523,MATCH(Tableau!JA36&amp;Tableau!JB36,Semaines!$K$2:$K$523&amp;Semaines!$L$2:$L$523,0)),IF($AE36=2016,INDEX(Semaines!$P$2:$P$523,MATCH(Tableau!JA36&amp;Tableau!JB36,Semaines!$K$2:$K$523&amp;Semaines!$L$2:$L$523,0)),IF($AE36=2017,INDEX(Semaines!$Q$2:$Q$523,MATCH(Tableau!JA36&amp;Tableau!JB36,Semaines!$K$2:$K$523&amp;Semaines!$L$2:$L$523,0)),IF($AE36=2018,INDEX(Semaines!$R$2:$R$523,MATCH(Tableau!JA36&amp;Tableau!JB36,Semaines!$K$2:$K$523&amp;Semaines!$L$2:$L$523,0)),IF($AE36=2019,INDEX(Semaines!$S$2:$S$523,MATCH(Tableau!JA36&amp;Tableau!JB36,Semaines!$K$2:$K$523&amp;Semaines!$L$2:$L$523,0)),IF($AE36=2020,INDEX(Semaines!$T$2:$T$523,MATCH(Tableau!JA36&amp;Tableau!JB36,Semaines!$K$2:$K$523&amp;Semaines!$L$2:$L$523,0)),IF($AE36=2021,INDEX(Semaines!$U$2:$U$523,MATCH(Tableau!JA36&amp;Tableau!JB36,Semaines!$K$2:$K$523&amp;Semaines!$L$2:$L$523,0)),IF($AE36=2022,INDEX(Semaines!$V$2:$V$523,MATCH(Tableau!JA36&amp;Tableau!JB36,Semaines!$K$2:$K$523&amp;Semaines!$L$2:$L$523,0)))))))))))))</f>
        <v/>
      </c>
      <c r="JD36" s="120" t="str">
        <f>IF(Tableau!$AE36="","",IF(Tableau!JB36="","",Tableau!$AE36))</f>
        <v/>
      </c>
      <c r="JE36" s="112"/>
      <c r="JF36" s="114"/>
      <c r="JG36" s="114"/>
      <c r="JH36" s="107"/>
      <c r="JJ36" s="118">
        <f t="shared" si="230"/>
        <v>83</v>
      </c>
      <c r="JK36" s="119">
        <f t="shared" si="84"/>
        <v>2017</v>
      </c>
      <c r="JL36" s="121" t="str">
        <f t="array" ref="JL36">IF(OR(Tableau!JJ36="",Tableau!JK36=""),"",IF($AE36=2013,INDEX(Semaines!$M$2:$M$523,MATCH(Tableau!JJ36&amp;Tableau!JK36,Semaines!$K$2:$K$523&amp;Semaines!$L$2:$L$523,0)),IF($AE36=2014,INDEX(Semaines!$N$2:$N$523,MATCH(Tableau!JJ36&amp;Tableau!JK36,Semaines!$K$2:$K$523&amp;Semaines!$L$2:$L$523,0)),IF($AE36=2015,INDEX(Semaines!$O$2:$O$523,MATCH(Tableau!JJ36&amp;Tableau!JK36,Semaines!$K$2:$K$523&amp;Semaines!$L$2:$L$523,0)),IF($AE36=2016,INDEX(Semaines!$P$2:$P$523,MATCH(Tableau!JJ36&amp;Tableau!JK36,Semaines!$K$2:$K$523&amp;Semaines!$L$2:$L$523,0)),IF($AE36=2017,INDEX(Semaines!$Q$2:$Q$523,MATCH(Tableau!JJ36&amp;Tableau!JK36,Semaines!$K$2:$K$523&amp;Semaines!$L$2:$L$523,0)),IF($AE36=2018,INDEX(Semaines!$R$2:$R$523,MATCH(Tableau!JJ36&amp;Tableau!JK36,Semaines!$K$2:$K$523&amp;Semaines!$L$2:$L$523,0)),IF($AE36=2019,INDEX(Semaines!$S$2:$S$523,MATCH(Tableau!JJ36&amp;Tableau!JK36,Semaines!$K$2:$K$523&amp;Semaines!$L$2:$L$523,0)),IF($AE36=2020,INDEX(Semaines!$T$2:$T$523,MATCH(Tableau!JJ36&amp;Tableau!JK36,Semaines!$K$2:$K$523&amp;Semaines!$L$2:$L$523,0)),IF($AE36=2021,INDEX(Semaines!$U$2:$U$523,MATCH(Tableau!JJ36&amp;Tableau!JK36,Semaines!$K$2:$K$523&amp;Semaines!$L$2:$L$523,0)),IF($AE36=2022,INDEX(Semaines!$V$2:$V$523,MATCH(Tableau!JJ36&amp;Tableau!JK36,Semaines!$K$2:$K$523&amp;Semaines!$L$2:$L$523,0)))))))))))))</f>
        <v/>
      </c>
      <c r="JM36" s="120" t="str">
        <f>IF(Tableau!$AE36="","",IF(Tableau!JK36="","",Tableau!$AE36))</f>
        <v/>
      </c>
      <c r="JN36" s="118">
        <f t="shared" si="231"/>
        <v>84</v>
      </c>
      <c r="JO36" s="119">
        <f t="shared" si="86"/>
        <v>2017</v>
      </c>
      <c r="JP36" s="121" t="str">
        <f t="array" ref="JP36">IF(OR(Tableau!JN36="",Tableau!JO36=""),"",IF($AE36=2013,INDEX(Semaines!$M$2:$M$523,MATCH(Tableau!JN36&amp;Tableau!JO36,Semaines!$K$2:$K$523&amp;Semaines!$L$2:$L$523,0)),IF($AE36=2014,INDEX(Semaines!$N$2:$N$523,MATCH(Tableau!JN36&amp;Tableau!JO36,Semaines!$K$2:$K$523&amp;Semaines!$L$2:$L$523,0)),IF($AE36=2015,INDEX(Semaines!$O$2:$O$523,MATCH(Tableau!JN36&amp;Tableau!JO36,Semaines!$K$2:$K$523&amp;Semaines!$L$2:$L$523,0)),IF($AE36=2016,INDEX(Semaines!$P$2:$P$523,MATCH(Tableau!JN36&amp;Tableau!JO36,Semaines!$K$2:$K$523&amp;Semaines!$L$2:$L$523,0)),IF($AE36=2017,INDEX(Semaines!$Q$2:$Q$523,MATCH(Tableau!JN36&amp;Tableau!JO36,Semaines!$K$2:$K$523&amp;Semaines!$L$2:$L$523,0)),IF($AE36=2018,INDEX(Semaines!$R$2:$R$523,MATCH(Tableau!JN36&amp;Tableau!JO36,Semaines!$K$2:$K$523&amp;Semaines!$L$2:$L$523,0)),IF($AE36=2019,INDEX(Semaines!$S$2:$S$523,MATCH(Tableau!JN36&amp;Tableau!JO36,Semaines!$K$2:$K$523&amp;Semaines!$L$2:$L$523,0)),IF($AE36=2020,INDEX(Semaines!$T$2:$T$523,MATCH(Tableau!JN36&amp;Tableau!JO36,Semaines!$K$2:$K$523&amp;Semaines!$L$2:$L$523,0)),IF($AE36=2021,INDEX(Semaines!$U$2:$U$523,MATCH(Tableau!JN36&amp;Tableau!JO36,Semaines!$K$2:$K$523&amp;Semaines!$L$2:$L$523,0)),IF($AE36=2022,INDEX(Semaines!$V$2:$V$523,MATCH(Tableau!JN36&amp;Tableau!JO36,Semaines!$K$2:$K$523&amp;Semaines!$L$2:$L$523,0)))))))))))))</f>
        <v/>
      </c>
      <c r="JQ36" s="120" t="str">
        <f>IF(Tableau!$AE36="","",IF(Tableau!JO36="","",Tableau!$AE36))</f>
        <v/>
      </c>
      <c r="JR36" s="128">
        <f>IF(Import!BC26=0,"",Import!BC26)</f>
        <v>43314</v>
      </c>
      <c r="JS36" s="118">
        <f t="shared" si="232"/>
        <v>31</v>
      </c>
      <c r="JT36" s="119">
        <f t="shared" si="233"/>
        <v>2018</v>
      </c>
      <c r="JU36" s="121">
        <f t="array" ref="JU36">IF(JR36="",JS36,IF($AE36="","",IF($AE36=2013,INDEX(Semaines!$M$2:$M$523,MATCH(JS36&amp;JT36,Semaines!$K$2:$K$523&amp;Semaines!$L$2:$L$523,0)),IF($AE36=2014,INDEX(Semaines!$N$2:$N$523,MATCH(JS36&amp;JT36,Semaines!$K$2:$K$523&amp;Semaines!$L$2:$L$523,0)),IF($AE36=2015,INDEX(Semaines!$O$2:$O$523,MATCH(JS36&amp;JT36,Semaines!$K$2:$K$523&amp;Semaines!$L$2:$L$523,0)),IF($AE36=2016,INDEX(Semaines!$P$2:$P$523,MATCH(JS36&amp;JT36,Semaines!$K$2:$K$523&amp;Semaines!$L$2:$L$523,0)),IF($AE36=2017,INDEX(Semaines!$Q$2:$Q$523,MATCH(JS36&amp;JT36,Semaines!$K$2:$K$523&amp;Semaines!$L$2:$L$523,0)),IF($AE36=2018,INDEX(Semaines!$R$2:$R$523,MATCH(JS36&amp;JT36,Semaines!$K$2:$K$523&amp;Semaines!$L$2:$L$523,0)),IF($AE36=2019,INDEX(Semaines!$S$2:$S$523,MATCH(JS36&amp;JT36,Semaines!$K$2:$K$523&amp;Semaines!$L$2:$L$523,0)),IF($AE36=2020,INDEX(Semaines!$T$2:$T$523,MATCH(JS36&amp;JT36,Semaines!$K$2:$K$523&amp;Semaines!$L$2:$L$523,0)),IF($AE36=2021,INDEX(Semaines!$U$2:$U$523,MATCH(JS36&amp;JT36,Semaines!$K$2:$K$523&amp;Semaines!$L$2:$L$523,0)),IF($AE36=2022,INDEX(Semaines!$V$2:$V$523,MATCH(JS36&amp;JT36,Semaines!$K$2:$K$523&amp;Semaines!$L$2:$L$523,0))))))))))))))</f>
        <v>83</v>
      </c>
      <c r="JV36" s="119">
        <f t="shared" si="132"/>
        <v>2017</v>
      </c>
    </row>
    <row r="37" spans="1:282" x14ac:dyDescent="0.3">
      <c r="A37" s="61" t="str">
        <f>IF(Import!A27=0,"",Import!A27)</f>
        <v>26</v>
      </c>
      <c r="B37" s="38" t="str">
        <f>IF(Import!D27=0,"",Import!D27)</f>
        <v>26</v>
      </c>
      <c r="C37" s="38" t="str">
        <f>IF(Import!E27=0,"",Import!E27)</f>
        <v/>
      </c>
      <c r="D37" s="44" t="str">
        <f t="shared" si="0"/>
        <v/>
      </c>
      <c r="E37" s="38" t="str">
        <f>IF(Import!I27=0,"",Import!I27)</f>
        <v/>
      </c>
      <c r="F37" s="38" t="str">
        <f>IF(Import!J27="","",Import!J27)</f>
        <v/>
      </c>
      <c r="G37" s="38" t="str">
        <f>IF(Import!K27="","",Import!K27)</f>
        <v/>
      </c>
      <c r="H37" s="45" t="str">
        <f>IF(Import!L27=0,"",Import!L27)</f>
        <v>17</v>
      </c>
      <c r="I37" s="38" t="str">
        <f>IF(Import!N27=0,"",Import!N27)</f>
        <v/>
      </c>
      <c r="J37" s="37"/>
      <c r="K37" s="46">
        <f>IF(Import!O27=0,"",Import!O27)</f>
        <v>42307</v>
      </c>
      <c r="L37" s="46" t="str">
        <f>IF(Import!P27=0,"",Import!P27)</f>
        <v/>
      </c>
      <c r="M37" s="60" t="str">
        <f>IF(L37&lt;&gt;"","Annulé",IF(Import!R27=0,"",Import!R27))</f>
        <v/>
      </c>
      <c r="N37" s="60">
        <f>IF(L37&lt;&gt;"","Annulé",IF(Import!S27=0,"",Import!S27))</f>
        <v>100000</v>
      </c>
      <c r="O37" s="60" t="str">
        <f>IF(N37="Annulé","Annulé",IF(Import!T27=0,"",Import!T27))</f>
        <v/>
      </c>
      <c r="P37" s="46">
        <f>IF(Import!U27=0,IF($L37&lt;&gt;"","Annulé",IF($K37="","","En attente")),Import!U27)</f>
        <v>42325</v>
      </c>
      <c r="Q37" s="46">
        <f>IF(Import!V27=0,IF($L37&lt;&gt;"","Annulé",IF($K37="","","En attente")),Import!V27)</f>
        <v>42388</v>
      </c>
      <c r="R37" s="46">
        <f>IF(Import!W27=0,IF($L37&lt;&gt;"","Annulé",IF($K37="","","En attente")),Import!W27)</f>
        <v>42364</v>
      </c>
      <c r="S37" s="46">
        <f>IF(Import!X27=0,IF($L37&lt;&gt;"","Annulé",IF($K37="","","En attente")),Import!X27)</f>
        <v>42429</v>
      </c>
      <c r="T37" s="46">
        <f>IF(Import!Y27=0,IF($L37&lt;&gt;"","Annulé",IF($K37="","","En attente")),Import!Y27)</f>
        <v>42408</v>
      </c>
      <c r="U37" s="46">
        <f>IF(Import!Z27=0,IF($L37&lt;&gt;"","Annulé",IF($K37="","","En attente")),Import!Z27)</f>
        <v>42430</v>
      </c>
      <c r="V37" s="130" t="str">
        <f>IF(Tableau!V37="","",Tableau!V37)</f>
        <v/>
      </c>
      <c r="W37" s="46">
        <f>IF($L37&lt;&gt;"","Annulé",IF(Import!AA27=0,IF(K37="","","Pas ouvert"),Import!AA27))</f>
        <v>42489</v>
      </c>
      <c r="X37" s="46">
        <f>IF($L37&lt;&gt;"","Annulé",IF(Import!AB27=0,IF($W37&lt;&gt;"",IF(W37="Pas ouvert","Pas ouvert","En cours"),""),Import!AB27))</f>
        <v>42773</v>
      </c>
      <c r="Y37" s="60">
        <f>IF($L37&lt;&gt;"","Annulé",IF(Import!AC27=0,"",Import!AC27))</f>
        <v>102604</v>
      </c>
      <c r="Z37" s="60">
        <f>IF($L37&lt;&gt;"","Annulé",IF(Import!AD27=0,"",Import!AD27))</f>
        <v>34398.54</v>
      </c>
      <c r="AA37" s="65">
        <f t="shared" si="243"/>
        <v>17</v>
      </c>
      <c r="AB37" s="129">
        <f>Tableau!AB37</f>
        <v>2016</v>
      </c>
      <c r="AC37" s="62"/>
      <c r="AD37" s="86">
        <f t="shared" si="121"/>
        <v>17</v>
      </c>
      <c r="AE37" s="85">
        <f t="shared" si="122"/>
        <v>2016</v>
      </c>
      <c r="AF37" s="116">
        <f>IF(Import!AE27=0,"",Import!AE27)</f>
        <v>42489</v>
      </c>
      <c r="AG37" s="114"/>
      <c r="AH37" s="107"/>
      <c r="AJ37" s="118">
        <f t="shared" si="239"/>
        <v>18</v>
      </c>
      <c r="AK37" s="119">
        <f t="shared" si="240"/>
        <v>2016</v>
      </c>
      <c r="AL37" s="121" t="str">
        <f>IF(OR(Tableau!AL37="",Tableau!AM37=""),"",IF($AE37=2013,INDEX(Semaines!$M$2:$M$523,MATCH(Tableau!AL37&amp;Tableau!AM37,Semaines!$K$2:$K$523&amp;Semaines!$L$2:$L$523,0)),IF($AE37=2014,INDEX(Semaines!$N$2:$N$523,MATCH(Tableau!AL37&amp;Tableau!AM37,Semaines!$K$2:$K$523&amp;Semaines!$L$2:$L$523,0)),IF($AE37=2015,INDEX(Semaines!$O$2:$O$523,MATCH(Tableau!AL37&amp;Tableau!AM37,Semaines!$K$2:$K$523&amp;Semaines!$L$2:$L$523,0)),IF($AE37=2016,INDEX(Semaines!$P$2:$P$523,MATCH(Tableau!AL37&amp;Tableau!AM37,Semaines!$K$2:$K$523&amp;Semaines!$L$2:$L$523,0)),IF($AE37=2017,INDEX(Semaines!$Q$2:$Q$523,MATCH(Tableau!AL37&amp;Tableau!AM37,Semaines!$K$2:$K$523&amp;Semaines!$L$2:$L$523,0)),IF($AE37=2018,INDEX(Semaines!$R$2:$R$523,MATCH(Tableau!AL37&amp;Tableau!AM37,Semaines!$K$2:$K$523&amp;Semaines!$L$2:$L$523,0)),IF($AE37=2019,INDEX(Semaines!$S$2:$S$523,MATCH(Tableau!AL37&amp;Tableau!AM37,Semaines!$K$2:$K$523&amp;Semaines!$L$2:$L$523,0)),IF($AE37=2020,INDEX(Semaines!$T$2:$T$523,MATCH(Tableau!AL37&amp;Tableau!AM37,Semaines!$K$2:$K$523&amp;Semaines!$L$2:$L$523,0)),IF($AE37=2021,INDEX(Semaines!$U$2:$U$523,MATCH(Tableau!AL37&amp;Tableau!AM37,Semaines!$K$2:$K$523&amp;Semaines!$L$2:$L$523,0)),IF($AE37=2022,INDEX(Semaines!$V$2:$V$523,MATCH(Tableau!AL37&amp;Tableau!AM37,Semaines!$K$2:$K$523&amp;Semaines!$L$2:$L$523,0)))))))))))))</f>
        <v/>
      </c>
      <c r="AM37" s="120" t="str">
        <f>IF(Tableau!$AE37="","",IF(Tableau!AM37="","",Tableau!$AE37))</f>
        <v/>
      </c>
      <c r="AN37" s="128">
        <f>IF(Import!AI27=0,"",Import!AI27)</f>
        <v>42489</v>
      </c>
      <c r="AO37" s="118">
        <f t="shared" si="241"/>
        <v>17</v>
      </c>
      <c r="AP37" s="119">
        <f t="shared" si="242"/>
        <v>2016</v>
      </c>
      <c r="AQ37" s="121" t="str">
        <f>IF(Tableau!AQ37="","",Tableau!AQ37)</f>
        <v/>
      </c>
      <c r="AR37" s="120" t="str">
        <f>IF(Tableau!AR37="","",Tableau!AR37)</f>
        <v/>
      </c>
      <c r="AS37" s="112"/>
      <c r="AT37" s="107"/>
      <c r="AU37" s="99"/>
      <c r="AV37" s="99"/>
      <c r="AW37" s="118">
        <f t="shared" si="189"/>
        <v>19</v>
      </c>
      <c r="AX37" s="119">
        <f t="shared" si="123"/>
        <v>2016</v>
      </c>
      <c r="AY37" s="121" t="str">
        <f t="array" ref="AY37">IF(OR(Tableau!AY37="",Tableau!AZ37=""),"",IF($AE37=2013,INDEX(Semaines!$M$2:$M$523,MATCH(Tableau!AY37&amp;Tableau!AZ37,Semaines!$K$2:$K$523&amp;Semaines!$L$2:$L$523,0)),IF($AE37=2014,INDEX(Semaines!$N$2:$N$523,MATCH(Tableau!AY37&amp;Tableau!AZ37,Semaines!$K$2:$K$523&amp;Semaines!$L$2:$L$523,0)),IF($AE37=2015,INDEX(Semaines!$O$2:$O$523,MATCH(Tableau!AY37&amp;Tableau!AZ37,Semaines!$K$2:$K$523&amp;Semaines!$L$2:$L$523,0)),IF($AE37=2016,INDEX(Semaines!$P$2:$P$523,MATCH(Tableau!AY37&amp;Tableau!AZ37,Semaines!$K$2:$K$523&amp;Semaines!$L$2:$L$523,0)),IF($AE37=2017,INDEX(Semaines!$Q$2:$Q$523,MATCH(Tableau!AY37&amp;Tableau!AZ37,Semaines!$K$2:$K$523&amp;Semaines!$L$2:$L$523,0)),IF($AE37=2018,INDEX(Semaines!$R$2:$R$523,MATCH(Tableau!AY37&amp;Tableau!AZ37,Semaines!$K$2:$K$523&amp;Semaines!$L$2:$L$523,0)),IF($AE37=2019,INDEX(Semaines!$S$2:$S$523,MATCH(Tableau!AY37&amp;Tableau!AZ37,Semaines!$K$2:$K$523&amp;Semaines!$L$2:$L$523,0)),IF($AE37=2020,INDEX(Semaines!$T$2:$T$523,MATCH(Tableau!AY37&amp;Tableau!AZ37,Semaines!$K$2:$K$523&amp;Semaines!$L$2:$L$523,0)),IF($AE37=2021,INDEX(Semaines!$U$2:$U$523,MATCH(Tableau!AY37&amp;Tableau!AZ37,Semaines!$K$2:$K$523&amp;Semaines!$L$2:$L$523,0)),IF($AE37=2022,INDEX(Semaines!$V$2:$V$523,MATCH(Tableau!AY37&amp;Tableau!AZ37,Semaines!$K$2:$K$523&amp;Semaines!$L$2:$L$523,0)))))))))))))</f>
        <v/>
      </c>
      <c r="AZ37" s="120" t="str">
        <f>IF(Tableau!$AE37="","",IF(Tableau!AZ37="","",Tableau!$AE37))</f>
        <v/>
      </c>
      <c r="BA37" s="118">
        <f t="shared" si="234"/>
        <v>21</v>
      </c>
      <c r="BB37" s="119">
        <f t="shared" si="125"/>
        <v>2016</v>
      </c>
      <c r="BC37" s="121" t="str">
        <f t="array" ref="BC37">IF(OR(Tableau!BC37="",Tableau!BD37=""),"",IF($AE37=2013,INDEX(Semaines!$M$2:$M$523,MATCH(Tableau!BC37&amp;Tableau!BD37,Semaines!$K$2:$K$523&amp;Semaines!$L$2:$L$523,0)),IF($AE37=2014,INDEX(Semaines!$N$2:$N$523,MATCH(Tableau!BC37&amp;Tableau!BD37,Semaines!$K$2:$K$523&amp;Semaines!$L$2:$L$523,0)),IF($AE37=2015,INDEX(Semaines!$O$2:$O$523,MATCH(Tableau!BC37&amp;Tableau!BD37,Semaines!$K$2:$K$523&amp;Semaines!$L$2:$L$523,0)),IF($AE37=2016,INDEX(Semaines!$P$2:$P$523,MATCH(Tableau!BC37&amp;Tableau!BD37,Semaines!$K$2:$K$523&amp;Semaines!$L$2:$L$523,0)),IF($AE37=2017,INDEX(Semaines!$Q$2:$Q$523,MATCH(Tableau!BC37&amp;Tableau!BD37,Semaines!$K$2:$K$523&amp;Semaines!$L$2:$L$523,0)),IF($AE37=2018,INDEX(Semaines!$R$2:$R$523,MATCH(Tableau!BC37&amp;Tableau!BD37,Semaines!$K$2:$K$523&amp;Semaines!$L$2:$L$523,0)),IF($AE37=2019,INDEX(Semaines!$S$2:$S$523,MATCH(Tableau!BC37&amp;Tableau!BD37,Semaines!$K$2:$K$523&amp;Semaines!$L$2:$L$523,0)),IF($AE37=2020,INDEX(Semaines!$T$2:$T$523,MATCH(Tableau!BC37&amp;Tableau!BD37,Semaines!$K$2:$K$523&amp;Semaines!$L$2:$L$523,0)),IF($AE37=2021,INDEX(Semaines!$U$2:$U$523,MATCH(Tableau!BC37&amp;Tableau!BD37,Semaines!$K$2:$K$523&amp;Semaines!$L$2:$L$523,0)),IF($AE37=2022,INDEX(Semaines!$V$2:$V$523,MATCH(Tableau!BC37&amp;Tableau!BD37,Semaines!$K$2:$K$523&amp;Semaines!$L$2:$L$523,0)))))))))))))</f>
        <v/>
      </c>
      <c r="BD37" s="120" t="str">
        <f>IF(Tableau!$AE37="","",IF(Tableau!BD37="","",Tableau!$AE37))</f>
        <v/>
      </c>
      <c r="BE37" s="118">
        <f t="shared" si="235"/>
        <v>23</v>
      </c>
      <c r="BF37" s="119">
        <f t="shared" si="127"/>
        <v>2016</v>
      </c>
      <c r="BG37" s="121" t="str">
        <f t="array" ref="BG37">IF(OR(Tableau!BG37="",Tableau!BH37=""),"",IF($AE37=2013,INDEX(Semaines!$M$2:$M$523,MATCH(Tableau!BG37&amp;Tableau!BH37,Semaines!$K$2:$K$523&amp;Semaines!$L$2:$L$523,0)),IF($AE37=2014,INDEX(Semaines!$N$2:$N$523,MATCH(Tableau!BG37&amp;Tableau!BH37,Semaines!$K$2:$K$523&amp;Semaines!$L$2:$L$523,0)),IF($AE37=2015,INDEX(Semaines!$O$2:$O$523,MATCH(Tableau!BG37&amp;Tableau!BH37,Semaines!$K$2:$K$523&amp;Semaines!$L$2:$L$523,0)),IF($AE37=2016,INDEX(Semaines!$P$2:$P$523,MATCH(Tableau!BG37&amp;Tableau!BH37,Semaines!$K$2:$K$523&amp;Semaines!$L$2:$L$523,0)),IF($AE37=2017,INDEX(Semaines!$Q$2:$Q$523,MATCH(Tableau!BG37&amp;Tableau!BH37,Semaines!$K$2:$K$523&amp;Semaines!$L$2:$L$523,0)),IF($AE37=2018,INDEX(Semaines!$R$2:$R$523,MATCH(Tableau!BG37&amp;Tableau!BH37,Semaines!$K$2:$K$523&amp;Semaines!$L$2:$L$523,0)),IF($AE37=2019,INDEX(Semaines!$S$2:$S$523,MATCH(Tableau!BG37&amp;Tableau!BH37,Semaines!$K$2:$K$523&amp;Semaines!$L$2:$L$523,0)),IF($AE37=2020,INDEX(Semaines!$T$2:$T$523,MATCH(Tableau!BG37&amp;Tableau!BH37,Semaines!$K$2:$K$523&amp;Semaines!$L$2:$L$523,0)),IF($AE37=2021,INDEX(Semaines!$U$2:$U$523,MATCH(Tableau!BG37&amp;Tableau!BH37,Semaines!$K$2:$K$523&amp;Semaines!$L$2:$L$523,0)),IF($AE37=2022,INDEX(Semaines!$V$2:$V$523,MATCH(Tableau!BG37&amp;Tableau!BH37,Semaines!$K$2:$K$523&amp;Semaines!$L$2:$L$523,0)))))))))))))</f>
        <v/>
      </c>
      <c r="BH37" s="120" t="str">
        <f>IF(Tableau!$AE37="","",IF(Tableau!BH37="","",Tableau!$AE37))</f>
        <v/>
      </c>
      <c r="BI37" s="130">
        <f>IF(Import!AM27=0,"",Import!AM27)</f>
        <v>42542</v>
      </c>
      <c r="BJ37" s="118">
        <f t="shared" si="236"/>
        <v>25</v>
      </c>
      <c r="BK37" s="119">
        <f t="shared" si="237"/>
        <v>2016</v>
      </c>
      <c r="BL37" s="121" t="str">
        <f>IF(Tableau!BL37="","",Tableau!BL37)</f>
        <v/>
      </c>
      <c r="BM37" s="120" t="str">
        <f>IF(Tableau!BM37="","",Tableau!BM37)</f>
        <v/>
      </c>
      <c r="BN37" s="118">
        <f t="shared" si="238"/>
        <v>24</v>
      </c>
      <c r="BO37" s="119">
        <f t="shared" si="131"/>
        <v>2016</v>
      </c>
      <c r="BP37" s="121" t="str">
        <f t="array" ref="BP37">IF(OR(Tableau!BP37="",Tableau!BQ37=""),"",IF($AE37=2013,INDEX(Semaines!$M$2:$M$523,MATCH(Tableau!BP37&amp;Tableau!BQ37,Semaines!$K$2:$K$523&amp;Semaines!$L$2:$L$523,0)),IF($AE37=2014,INDEX(Semaines!$N$2:$N$523,MATCH(Tableau!BP37&amp;Tableau!BQ37,Semaines!$K$2:$K$523&amp;Semaines!$L$2:$L$523,0)),IF($AE37=2015,INDEX(Semaines!$O$2:$O$523,MATCH(Tableau!BP37&amp;Tableau!BQ37,Semaines!$K$2:$K$523&amp;Semaines!$L$2:$L$523,0)),IF($AE37=2016,INDEX(Semaines!$P$2:$P$523,MATCH(Tableau!BP37&amp;Tableau!BQ37,Semaines!$K$2:$K$523&amp;Semaines!$L$2:$L$523,0)),IF($AE37=2017,INDEX(Semaines!$Q$2:$Q$523,MATCH(Tableau!BP37&amp;Tableau!BQ37,Semaines!$K$2:$K$523&amp;Semaines!$L$2:$L$523,0)),IF($AE37=2018,INDEX(Semaines!$R$2:$R$523,MATCH(Tableau!BP37&amp;Tableau!BQ37,Semaines!$K$2:$K$523&amp;Semaines!$L$2:$L$523,0)),IF($AE37=2019,INDEX(Semaines!$S$2:$S$523,MATCH(Tableau!BP37&amp;Tableau!BQ37,Semaines!$K$2:$K$523&amp;Semaines!$L$2:$L$523,0)),IF($AE37=2020,INDEX(Semaines!$T$2:$T$523,MATCH(Tableau!BP37&amp;Tableau!BQ37,Semaines!$K$2:$K$523&amp;Semaines!$L$2:$L$523,0)),IF($AE37=2021,INDEX(Semaines!$U$2:$U$523,MATCH(Tableau!BP37&amp;Tableau!BQ37,Semaines!$K$2:$K$523&amp;Semaines!$L$2:$L$523,0)),IF($AE37=2022,INDEX(Semaines!$V$2:$V$523,MATCH(Tableau!BP37&amp;Tableau!BQ37,Semaines!$K$2:$K$523&amp;Semaines!$L$2:$L$523,0)))))))))))))</f>
        <v/>
      </c>
      <c r="BQ37" s="120" t="str">
        <f>IF(Tableau!$AE37="","",IF(Tableau!BQ37="","",Tableau!$AE37))</f>
        <v/>
      </c>
      <c r="BS37" s="118">
        <f t="shared" si="190"/>
        <v>26</v>
      </c>
      <c r="BT37" s="119">
        <f t="shared" si="95"/>
        <v>2016</v>
      </c>
      <c r="BU37" s="121" t="str">
        <f t="array" ref="BU37">IF(OR(Tableau!BU37="",Tableau!BV37=""),"",IF($AE37=2013,INDEX(Semaines!$M$2:$M$523,MATCH(Tableau!BU37&amp;Tableau!BV37,Semaines!$K$2:$K$523&amp;Semaines!$L$2:$L$523,0)),IF($AE37=2014,INDEX(Semaines!$N$2:$N$523,MATCH(Tableau!BU37&amp;Tableau!BV37,Semaines!$K$2:$K$523&amp;Semaines!$L$2:$L$523,0)),IF($AE37=2015,INDEX(Semaines!$O$2:$O$523,MATCH(Tableau!BU37&amp;Tableau!BV37,Semaines!$K$2:$K$523&amp;Semaines!$L$2:$L$523,0)),IF($AE37=2016,INDEX(Semaines!$P$2:$P$523,MATCH(Tableau!BU37&amp;Tableau!BV37,Semaines!$K$2:$K$523&amp;Semaines!$L$2:$L$523,0)),IF($AE37=2017,INDEX(Semaines!$Q$2:$Q$523,MATCH(Tableau!BU37&amp;Tableau!BV37,Semaines!$K$2:$K$523&amp;Semaines!$L$2:$L$523,0)),IF($AE37=2018,INDEX(Semaines!$R$2:$R$523,MATCH(Tableau!BU37&amp;Tableau!BV37,Semaines!$K$2:$K$523&amp;Semaines!$L$2:$L$523,0)),IF($AE37=2019,INDEX(Semaines!$S$2:$S$523,MATCH(Tableau!BU37&amp;Tableau!BV37,Semaines!$K$2:$K$523&amp;Semaines!$L$2:$L$523,0)),IF($AE37=2020,INDEX(Semaines!$T$2:$T$523,MATCH(Tableau!BU37&amp;Tableau!BV37,Semaines!$K$2:$K$523&amp;Semaines!$L$2:$L$523,0)),IF($AE37=2021,INDEX(Semaines!$U$2:$U$523,MATCH(Tableau!BU37&amp;Tableau!BV37,Semaines!$K$2:$K$523&amp;Semaines!$L$2:$L$523,0)),IF($AE37=2022,INDEX(Semaines!$V$2:$V$523,MATCH(Tableau!BU37&amp;Tableau!BV37,Semaines!$K$2:$K$523&amp;Semaines!$L$2:$L$523,0)))))))))))))</f>
        <v/>
      </c>
      <c r="BV37" s="120" t="str">
        <f>IF(Tableau!$AE37="","",IF(Tableau!BV37="","",Tableau!$AE37))</f>
        <v/>
      </c>
      <c r="BX37" s="118">
        <f t="shared" si="202"/>
        <v>28</v>
      </c>
      <c r="BY37" s="119">
        <f t="shared" si="96"/>
        <v>2016</v>
      </c>
      <c r="BZ37" s="121" t="str">
        <f t="array" ref="BZ37">IF(OR(Tableau!BZ37="",Tableau!CA37=""),"",IF($AE37=2013,INDEX(Semaines!$M$2:$M$523,MATCH(Tableau!BZ37&amp;Tableau!CA37,Semaines!$K$2:$K$523&amp;Semaines!$L$2:$L$523,0)),IF($AE37=2014,INDEX(Semaines!$N$2:$N$523,MATCH(Tableau!BZ37&amp;Tableau!CA37,Semaines!$K$2:$K$523&amp;Semaines!$L$2:$L$523,0)),IF($AE37=2015,INDEX(Semaines!$O$2:$O$523,MATCH(Tableau!BZ37&amp;Tableau!CA37,Semaines!$K$2:$K$523&amp;Semaines!$L$2:$L$523,0)),IF($AE37=2016,INDEX(Semaines!$P$2:$P$523,MATCH(Tableau!BZ37&amp;Tableau!CA37,Semaines!$K$2:$K$523&amp;Semaines!$L$2:$L$523,0)),IF($AE37=2017,INDEX(Semaines!$Q$2:$Q$523,MATCH(Tableau!BZ37&amp;Tableau!CA37,Semaines!$K$2:$K$523&amp;Semaines!$L$2:$L$523,0)),IF($AE37=2018,INDEX(Semaines!$R$2:$R$523,MATCH(Tableau!BZ37&amp;Tableau!CA37,Semaines!$K$2:$K$523&amp;Semaines!$L$2:$L$523,0)),IF($AE37=2019,INDEX(Semaines!$S$2:$S$523,MATCH(Tableau!BZ37&amp;Tableau!CA37,Semaines!$K$2:$K$523&amp;Semaines!$L$2:$L$523,0)),IF($AE37=2020,INDEX(Semaines!$T$2:$T$523,MATCH(Tableau!BZ37&amp;Tableau!CA37,Semaines!$K$2:$K$523&amp;Semaines!$L$2:$L$523,0)),IF($AE37=2021,INDEX(Semaines!$U$2:$U$523,MATCH(Tableau!BZ37&amp;Tableau!CA37,Semaines!$K$2:$K$523&amp;Semaines!$L$2:$L$523,0)),IF($AE37=2022,INDEX(Semaines!$V$2:$V$523,MATCH(Tableau!BZ37&amp;Tableau!CA37,Semaines!$K$2:$K$523&amp;Semaines!$L$2:$L$523,0)))))))))))))</f>
        <v/>
      </c>
      <c r="CA37" s="120" t="str">
        <f>IF(Tableau!$AE37="","",IF(Tableau!CA37="","",Tableau!$AE37))</f>
        <v/>
      </c>
      <c r="CB37" s="130">
        <f>IF(Import!AQ27=0,"",Import!AQ27)</f>
        <v>42556</v>
      </c>
      <c r="CC37" s="118">
        <f t="shared" si="191"/>
        <v>27</v>
      </c>
      <c r="CD37" s="119">
        <f t="shared" si="192"/>
        <v>2016</v>
      </c>
      <c r="CE37" s="121" t="str">
        <f>IF(Tableau!CE37="","",Tableau!CE37)</f>
        <v/>
      </c>
      <c r="CF37" s="120" t="str">
        <f>IF(Tableau!CF37="","",Tableau!CF37)</f>
        <v/>
      </c>
      <c r="CG37" s="118">
        <f t="shared" si="193"/>
        <v>29</v>
      </c>
      <c r="CH37" s="119">
        <f t="shared" si="97"/>
        <v>2016</v>
      </c>
      <c r="CI37" s="121" t="str">
        <f t="array" ref="CI37">IF(OR(Tableau!CI37="",Tableau!CJ37=""),"",IF($AE37=2013,INDEX(Semaines!$M$2:$M$523,MATCH(Tableau!CI37&amp;Tableau!CJ37,Semaines!$K$2:$K$523&amp;Semaines!$L$2:$L$523,0)),IF($AE37=2014,INDEX(Semaines!$N$2:$N$523,MATCH(Tableau!CI37&amp;Tableau!CJ37,Semaines!$K$2:$K$523&amp;Semaines!$L$2:$L$523,0)),IF($AE37=2015,INDEX(Semaines!$O$2:$O$523,MATCH(Tableau!CI37&amp;Tableau!CJ37,Semaines!$K$2:$K$523&amp;Semaines!$L$2:$L$523,0)),IF($AE37=2016,INDEX(Semaines!$P$2:$P$523,MATCH(Tableau!CI37&amp;Tableau!CJ37,Semaines!$K$2:$K$523&amp;Semaines!$L$2:$L$523,0)),IF($AE37=2017,INDEX(Semaines!$Q$2:$Q$523,MATCH(Tableau!CI37&amp;Tableau!CJ37,Semaines!$K$2:$K$523&amp;Semaines!$L$2:$L$523,0)),IF($AE37=2018,INDEX(Semaines!$R$2:$R$523,MATCH(Tableau!CI37&amp;Tableau!CJ37,Semaines!$K$2:$K$523&amp;Semaines!$L$2:$L$523,0)),IF($AE37=2019,INDEX(Semaines!$S$2:$S$523,MATCH(Tableau!CI37&amp;Tableau!CJ37,Semaines!$K$2:$K$523&amp;Semaines!$L$2:$L$523,0)),IF($AE37=2020,INDEX(Semaines!$T$2:$T$523,MATCH(Tableau!CI37&amp;Tableau!CJ37,Semaines!$K$2:$K$523&amp;Semaines!$L$2:$L$523,0)),IF($AE37=2021,INDEX(Semaines!$U$2:$U$523,MATCH(Tableau!CI37&amp;Tableau!CJ37,Semaines!$K$2:$K$523&amp;Semaines!$L$2:$L$523,0)),IF($AE37=2022,INDEX(Semaines!$V$2:$V$523,MATCH(Tableau!CI37&amp;Tableau!CJ37,Semaines!$K$2:$K$523&amp;Semaines!$L$2:$L$523,0)))))))))))))</f>
        <v/>
      </c>
      <c r="CJ37" s="120" t="str">
        <f>IF(Tableau!$AE37="","",IF(Tableau!CJ37="","",Tableau!$AE37))</f>
        <v/>
      </c>
      <c r="CL37" s="118">
        <f t="shared" si="194"/>
        <v>30</v>
      </c>
      <c r="CM37" s="119">
        <f t="shared" si="98"/>
        <v>2016</v>
      </c>
      <c r="CN37" s="121" t="str">
        <f t="array" ref="CN37">IF(OR(Tableau!CN37="",Tableau!CO37=""),"",IF($AE37=2013,INDEX(Semaines!$M$2:$M$523,MATCH(Tableau!CN37&amp;Tableau!CO37,Semaines!$K$2:$K$523&amp;Semaines!$L$2:$L$523,0)),IF($AE37=2014,INDEX(Semaines!$N$2:$N$523,MATCH(Tableau!CN37&amp;Tableau!CO37,Semaines!$K$2:$K$523&amp;Semaines!$L$2:$L$523,0)),IF($AE37=2015,INDEX(Semaines!$O$2:$O$523,MATCH(Tableau!CN37&amp;Tableau!CO37,Semaines!$K$2:$K$523&amp;Semaines!$L$2:$L$523,0)),IF($AE37=2016,INDEX(Semaines!$P$2:$P$523,MATCH(Tableau!CN37&amp;Tableau!CO37,Semaines!$K$2:$K$523&amp;Semaines!$L$2:$L$523,0)),IF($AE37=2017,INDEX(Semaines!$Q$2:$Q$523,MATCH(Tableau!CN37&amp;Tableau!CO37,Semaines!$K$2:$K$523&amp;Semaines!$L$2:$L$523,0)),IF($AE37=2018,INDEX(Semaines!$R$2:$R$523,MATCH(Tableau!CN37&amp;Tableau!CO37,Semaines!$K$2:$K$523&amp;Semaines!$L$2:$L$523,0)),IF($AE37=2019,INDEX(Semaines!$S$2:$S$523,MATCH(Tableau!CN37&amp;Tableau!CO37,Semaines!$K$2:$K$523&amp;Semaines!$L$2:$L$523,0)),IF($AE37=2020,INDEX(Semaines!$T$2:$T$523,MATCH(Tableau!CN37&amp;Tableau!CO37,Semaines!$K$2:$K$523&amp;Semaines!$L$2:$L$523,0)),IF($AE37=2021,INDEX(Semaines!$U$2:$U$523,MATCH(Tableau!CN37&amp;Tableau!CO37,Semaines!$K$2:$K$523&amp;Semaines!$L$2:$L$523,0)),IF($AE37=2022,INDEX(Semaines!$V$2:$V$523,MATCH(Tableau!CN37&amp;Tableau!CO37,Semaines!$K$2:$K$523&amp;Semaines!$L$2:$L$523,0)))))))))))))</f>
        <v/>
      </c>
      <c r="CO37" s="120" t="str">
        <f>IF(Tableau!$AE37="","",IF(Tableau!CO37="","",Tableau!$AE37))</f>
        <v/>
      </c>
      <c r="CP37" s="118">
        <f t="shared" si="203"/>
        <v>30</v>
      </c>
      <c r="CQ37" s="119">
        <f t="shared" si="99"/>
        <v>2016</v>
      </c>
      <c r="CR37" s="121" t="str">
        <f t="array" ref="CR37">IF(OR(Tableau!CR37="",Tableau!CS37=""),"",IF($AE37=2013,INDEX(Semaines!$M$2:$M$523,MATCH(Tableau!CR37&amp;Tableau!CS37,Semaines!$K$2:$K$523&amp;Semaines!$L$2:$L$523,0)),IF($AE37=2014,INDEX(Semaines!$N$2:$N$523,MATCH(Tableau!CR37&amp;Tableau!CS37,Semaines!$K$2:$K$523&amp;Semaines!$L$2:$L$523,0)),IF($AE37=2015,INDEX(Semaines!$O$2:$O$523,MATCH(Tableau!CR37&amp;Tableau!CS37,Semaines!$K$2:$K$523&amp;Semaines!$L$2:$L$523,0)),IF($AE37=2016,INDEX(Semaines!$P$2:$P$523,MATCH(Tableau!CR37&amp;Tableau!CS37,Semaines!$K$2:$K$523&amp;Semaines!$L$2:$L$523,0)),IF($AE37=2017,INDEX(Semaines!$Q$2:$Q$523,MATCH(Tableau!CR37&amp;Tableau!CS37,Semaines!$K$2:$K$523&amp;Semaines!$L$2:$L$523,0)),IF($AE37=2018,INDEX(Semaines!$R$2:$R$523,MATCH(Tableau!CR37&amp;Tableau!CS37,Semaines!$K$2:$K$523&amp;Semaines!$L$2:$L$523,0)),IF($AE37=2019,INDEX(Semaines!$S$2:$S$523,MATCH(Tableau!CR37&amp;Tableau!CS37,Semaines!$K$2:$K$523&amp;Semaines!$L$2:$L$523,0)),IF($AE37=2020,INDEX(Semaines!$T$2:$T$523,MATCH(Tableau!CR37&amp;Tableau!CS37,Semaines!$K$2:$K$523&amp;Semaines!$L$2:$L$523,0)),IF($AE37=2021,INDEX(Semaines!$U$2:$U$523,MATCH(Tableau!CR37&amp;Tableau!CS37,Semaines!$K$2:$K$523&amp;Semaines!$L$2:$L$523,0)),IF($AE37=2022,INDEX(Semaines!$V$2:$V$523,MATCH(Tableau!CR37&amp;Tableau!CS37,Semaines!$K$2:$K$523&amp;Semaines!$L$2:$L$523,0)))))))))))))</f>
        <v/>
      </c>
      <c r="CS37" s="120" t="str">
        <f>IF(Tableau!$AE37="","",IF(Tableau!CS37="","",Tableau!$AE37))</f>
        <v/>
      </c>
      <c r="CU37" s="139">
        <f t="shared" si="195"/>
        <v>32</v>
      </c>
      <c r="CV37" s="118">
        <f t="shared" si="204"/>
        <v>30</v>
      </c>
      <c r="CW37" s="119">
        <f t="shared" si="25"/>
        <v>2016</v>
      </c>
      <c r="CX37" s="121"/>
      <c r="CY37" s="120" t="str">
        <f>IF(Tableau!$AE37="","",IF(Tableau!CX37="","",Tableau!$AE37))</f>
        <v/>
      </c>
      <c r="DA37" s="139">
        <f t="shared" si="196"/>
        <v>32</v>
      </c>
      <c r="DB37" s="118">
        <f t="shared" si="205"/>
        <v>30</v>
      </c>
      <c r="DC37" s="119">
        <f t="shared" si="28"/>
        <v>2016</v>
      </c>
      <c r="DD37" s="121"/>
      <c r="DE37" s="120"/>
      <c r="DF37" s="112"/>
      <c r="DG37" s="107"/>
      <c r="DI37" s="118">
        <f t="shared" si="197"/>
        <v>31</v>
      </c>
      <c r="DJ37" s="119">
        <f t="shared" si="30"/>
        <v>2016</v>
      </c>
      <c r="DK37" s="121"/>
      <c r="DL37" s="120" t="str">
        <f>IF(Tableau!$AE37="","",IF(Tableau!DJ37="","",Tableau!$AE37))</f>
        <v/>
      </c>
      <c r="DN37" s="118">
        <f t="shared" si="198"/>
        <v>32</v>
      </c>
      <c r="DO37" s="119">
        <f t="shared" si="32"/>
        <v>2016</v>
      </c>
      <c r="DP37" s="121" t="str">
        <f t="array" ref="DP37">IF(OR(Tableau!DN37="",Tableau!DO37=""),"",IF($AE37=2013,INDEX(Semaines!$M$2:$M$523,MATCH(Tableau!DN37&amp;Tableau!DO37,Semaines!$K$2:$K$523&amp;Semaines!$L$2:$L$523,0)),IF($AE37=2014,INDEX(Semaines!$N$2:$N$523,MATCH(Tableau!DN37&amp;Tableau!DO37,Semaines!$K$2:$K$523&amp;Semaines!$L$2:$L$523,0)),IF($AE37=2015,INDEX(Semaines!$O$2:$O$523,MATCH(Tableau!DN37&amp;Tableau!DO37,Semaines!$K$2:$K$523&amp;Semaines!$L$2:$L$523,0)),IF($AE37=2016,INDEX(Semaines!$P$2:$P$523,MATCH(Tableau!DN37&amp;Tableau!DO37,Semaines!$K$2:$K$523&amp;Semaines!$L$2:$L$523,0)),IF($AE37=2017,INDEX(Semaines!$Q$2:$Q$523,MATCH(Tableau!DN37&amp;Tableau!DO37,Semaines!$K$2:$K$523&amp;Semaines!$L$2:$L$523,0)),IF($AE37=2018,INDEX(Semaines!$R$2:$R$523,MATCH(Tableau!DN37&amp;Tableau!DO37,Semaines!$K$2:$K$523&amp;Semaines!$L$2:$L$523,0)),IF($AE37=2019,INDEX(Semaines!$S$2:$S$523,MATCH(Tableau!DN37&amp;Tableau!DO37,Semaines!$K$2:$K$523&amp;Semaines!$L$2:$L$523,0)),IF($AE37=2020,INDEX(Semaines!$T$2:$T$523,MATCH(Tableau!DN37&amp;Tableau!DO37,Semaines!$K$2:$K$523&amp;Semaines!$L$2:$L$523,0)),IF($AE37=2021,INDEX(Semaines!$U$2:$U$523,MATCH(Tableau!DN37&amp;Tableau!DO37,Semaines!$K$2:$K$523&amp;Semaines!$L$2:$L$523,0)),IF($AE37=2022,INDEX(Semaines!$V$2:$V$523,MATCH(Tableau!DN37&amp;Tableau!DO37,Semaines!$K$2:$K$523&amp;Semaines!$L$2:$L$523,0)))))))))))))</f>
        <v/>
      </c>
      <c r="DQ37" s="120" t="str">
        <f>IF(Tableau!$AE37="","",IF(Tableau!DO37="","",Tableau!$AE37))</f>
        <v/>
      </c>
      <c r="DR37" s="99"/>
      <c r="DS37" s="107"/>
      <c r="DT37" s="137"/>
      <c r="DU37" s="118">
        <f t="shared" si="199"/>
        <v>32</v>
      </c>
      <c r="DV37" s="119">
        <f t="shared" si="100"/>
        <v>2016</v>
      </c>
      <c r="DW37" s="121" t="str">
        <f t="array" ref="DW37">IF(OR(Tableau!DU37="",Tableau!DV37=""),"",IF($AE37=2013,INDEX(Semaines!$M$2:$M$523,MATCH(Tableau!DU37&amp;Tableau!DV37,Semaines!$K$2:$K$523&amp;Semaines!$L$2:$L$523,0)),IF($AE37=2014,INDEX(Semaines!$N$2:$N$523,MATCH(Tableau!DU37&amp;Tableau!DV37,Semaines!$K$2:$K$523&amp;Semaines!$L$2:$L$523,0)),IF($AE37=2015,INDEX(Semaines!$O$2:$O$523,MATCH(Tableau!DU37&amp;Tableau!DV37,Semaines!$K$2:$K$523&amp;Semaines!$L$2:$L$523,0)),IF($AE37=2016,INDEX(Semaines!$P$2:$P$523,MATCH(Tableau!DU37&amp;Tableau!DV37,Semaines!$K$2:$K$523&amp;Semaines!$L$2:$L$523,0)),IF($AE37=2017,INDEX(Semaines!$Q$2:$Q$523,MATCH(Tableau!DU37&amp;Tableau!DV37,Semaines!$K$2:$K$523&amp;Semaines!$L$2:$L$523,0)),IF($AE37=2018,INDEX(Semaines!$R$2:$R$523,MATCH(Tableau!DU37&amp;Tableau!DV37,Semaines!$K$2:$K$523&amp;Semaines!$L$2:$L$523,0)),IF($AE37=2019,INDEX(Semaines!$S$2:$S$523,MATCH(Tableau!DU37&amp;Tableau!DV37,Semaines!$K$2:$K$523&amp;Semaines!$L$2:$L$523,0)),IF($AE37=2020,INDEX(Semaines!$T$2:$T$523,MATCH(Tableau!DU37&amp;Tableau!DV37,Semaines!$K$2:$K$523&amp;Semaines!$L$2:$L$523,0)),IF($AE37=2021,INDEX(Semaines!$U$2:$U$523,MATCH(Tableau!DU37&amp;Tableau!DV37,Semaines!$K$2:$K$523&amp;Semaines!$L$2:$L$523,0)),IF($AE37=2022,INDEX(Semaines!$V$2:$V$523,MATCH(Tableau!DU37&amp;Tableau!DV37,Semaines!$K$2:$K$523&amp;Semaines!$L$2:$L$523,0)))))))))))))</f>
        <v/>
      </c>
      <c r="DX37" s="120" t="str">
        <f>IF(Tableau!$AE37="","",IF(Tableau!DV37="","",Tableau!$AE37))</f>
        <v/>
      </c>
      <c r="DY37" s="118">
        <f t="shared" si="244"/>
        <v>33</v>
      </c>
      <c r="DZ37" s="119">
        <f t="shared" si="101"/>
        <v>2016</v>
      </c>
      <c r="EA37" s="121" t="str">
        <f t="array" ref="EA37">IF(OR(Tableau!DY37="",Tableau!DZ37=""),"",IF($AE37=2013,INDEX(Semaines!$M$2:$M$523,MATCH(Tableau!DY37&amp;Tableau!DZ37,Semaines!$K$2:$K$523&amp;Semaines!$L$2:$L$523,0)),IF($AE37=2014,INDEX(Semaines!$N$2:$N$523,MATCH(Tableau!DY37&amp;Tableau!DZ37,Semaines!$K$2:$K$523&amp;Semaines!$L$2:$L$523,0)),IF($AE37=2015,INDEX(Semaines!$O$2:$O$523,MATCH(Tableau!DY37&amp;Tableau!DZ37,Semaines!$K$2:$K$523&amp;Semaines!$L$2:$L$523,0)),IF($AE37=2016,INDEX(Semaines!$P$2:$P$523,MATCH(Tableau!DY37&amp;Tableau!DZ37,Semaines!$K$2:$K$523&amp;Semaines!$L$2:$L$523,0)),IF($AE37=2017,INDEX(Semaines!$Q$2:$Q$523,MATCH(Tableau!DY37&amp;Tableau!DZ37,Semaines!$K$2:$K$523&amp;Semaines!$L$2:$L$523,0)),IF($AE37=2018,INDEX(Semaines!$R$2:$R$523,MATCH(Tableau!DY37&amp;Tableau!DZ37,Semaines!$K$2:$K$523&amp;Semaines!$L$2:$L$523,0)),IF($AE37=2019,INDEX(Semaines!$S$2:$S$523,MATCH(Tableau!DY37&amp;Tableau!DZ37,Semaines!$K$2:$K$523&amp;Semaines!$L$2:$L$523,0)),IF($AE37=2020,INDEX(Semaines!$T$2:$T$523,MATCH(Tableau!DY37&amp;Tableau!DZ37,Semaines!$K$2:$K$523&amp;Semaines!$L$2:$L$523,0)),IF($AE37=2021,INDEX(Semaines!$U$2:$U$523,MATCH(Tableau!DY37&amp;Tableau!DZ37,Semaines!$K$2:$K$523&amp;Semaines!$L$2:$L$523,0)),IF($AE37=2022,INDEX(Semaines!$V$2:$V$523,MATCH(Tableau!DY37&amp;Tableau!DZ37,Semaines!$K$2:$K$523&amp;Semaines!$L$2:$L$523,0)))))))))))))</f>
        <v/>
      </c>
      <c r="EB37" s="120" t="str">
        <f>IF(Tableau!$AE37="","",IF(Tableau!DZ37="","",Tableau!$AE37))</f>
        <v/>
      </c>
      <c r="EC37" s="118">
        <f t="shared" si="245"/>
        <v>33</v>
      </c>
      <c r="ED37" s="119">
        <f t="shared" si="102"/>
        <v>2016</v>
      </c>
      <c r="EE37" s="121" t="str">
        <f t="array" ref="EE37">IF(OR(Tableau!EC37="",Tableau!ED37=""),"",IF($AE37=2013,INDEX(Semaines!$M$2:$M$523,MATCH(Tableau!EC37&amp;Tableau!ED37,Semaines!$K$2:$K$523&amp;Semaines!$L$2:$L$523,0)),IF($AE37=2014,INDEX(Semaines!$N$2:$N$523,MATCH(Tableau!EC37&amp;Tableau!ED37,Semaines!$K$2:$K$523&amp;Semaines!$L$2:$L$523,0)),IF($AE37=2015,INDEX(Semaines!$O$2:$O$523,MATCH(Tableau!EC37&amp;Tableau!ED37,Semaines!$K$2:$K$523&amp;Semaines!$L$2:$L$523,0)),IF($AE37=2016,INDEX(Semaines!$P$2:$P$523,MATCH(Tableau!EC37&amp;Tableau!ED37,Semaines!$K$2:$K$523&amp;Semaines!$L$2:$L$523,0)),IF($AE37=2017,INDEX(Semaines!$Q$2:$Q$523,MATCH(Tableau!EC37&amp;Tableau!ED37,Semaines!$K$2:$K$523&amp;Semaines!$L$2:$L$523,0)),IF($AE37=2018,INDEX(Semaines!$R$2:$R$523,MATCH(Tableau!EC37&amp;Tableau!ED37,Semaines!$K$2:$K$523&amp;Semaines!$L$2:$L$523,0)),IF($AE37=2019,INDEX(Semaines!$S$2:$S$523,MATCH(Tableau!EC37&amp;Tableau!ED37,Semaines!$K$2:$K$523&amp;Semaines!$L$2:$L$523,0)),IF($AE37=2020,INDEX(Semaines!$T$2:$T$523,MATCH(Tableau!EC37&amp;Tableau!ED37,Semaines!$K$2:$K$523&amp;Semaines!$L$2:$L$523,0)),IF($AE37=2021,INDEX(Semaines!$U$2:$U$523,MATCH(Tableau!EC37&amp;Tableau!ED37,Semaines!$K$2:$K$523&amp;Semaines!$L$2:$L$523,0)),IF($AE37=2022,INDEX(Semaines!$V$2:$V$523,MATCH(Tableau!EC37&amp;Tableau!ED37,Semaines!$K$2:$K$523&amp;Semaines!$L$2:$L$523,0)))))))))))))</f>
        <v/>
      </c>
      <c r="EF37" s="120" t="str">
        <f>IF(Tableau!$AE37="","",IF(Tableau!ED37="","",Tableau!$AE37))</f>
        <v/>
      </c>
      <c r="EG37" s="118">
        <f t="shared" si="246"/>
        <v>33</v>
      </c>
      <c r="EH37" s="119">
        <f t="shared" si="103"/>
        <v>2016</v>
      </c>
      <c r="EI37" s="121" t="str">
        <f t="array" ref="EI37">IF(OR(Tableau!EG37="",Tableau!EH37=""),"",IF($AE37=2013,INDEX(Semaines!$M$2:$M$523,MATCH(Tableau!EG37&amp;Tableau!EH37,Semaines!$K$2:$K$523&amp;Semaines!$L$2:$L$523,0)),IF($AE37=2014,INDEX(Semaines!$N$2:$N$523,MATCH(Tableau!EG37&amp;Tableau!EH37,Semaines!$K$2:$K$523&amp;Semaines!$L$2:$L$523,0)),IF($AE37=2015,INDEX(Semaines!$O$2:$O$523,MATCH(Tableau!EG37&amp;Tableau!EH37,Semaines!$K$2:$K$523&amp;Semaines!$L$2:$L$523,0)),IF($AE37=2016,INDEX(Semaines!$P$2:$P$523,MATCH(Tableau!EG37&amp;Tableau!EH37,Semaines!$K$2:$K$523&amp;Semaines!$L$2:$L$523,0)),IF($AE37=2017,INDEX(Semaines!$Q$2:$Q$523,MATCH(Tableau!EG37&amp;Tableau!EH37,Semaines!$K$2:$K$523&amp;Semaines!$L$2:$L$523,0)),IF($AE37=2018,INDEX(Semaines!$R$2:$R$523,MATCH(Tableau!EG37&amp;Tableau!EH37,Semaines!$K$2:$K$523&amp;Semaines!$L$2:$L$523,0)),IF($AE37=2019,INDEX(Semaines!$S$2:$S$523,MATCH(Tableau!EG37&amp;Tableau!EH37,Semaines!$K$2:$K$523&amp;Semaines!$L$2:$L$523,0)),IF($AE37=2020,INDEX(Semaines!$T$2:$T$523,MATCH(Tableau!EG37&amp;Tableau!EH37,Semaines!$K$2:$K$523&amp;Semaines!$L$2:$L$523,0)),IF($AE37=2021,INDEX(Semaines!$U$2:$U$523,MATCH(Tableau!EG37&amp;Tableau!EH37,Semaines!$K$2:$K$523&amp;Semaines!$L$2:$L$523,0)),IF($AE37=2022,INDEX(Semaines!$V$2:$V$523,MATCH(Tableau!EG37&amp;Tableau!EH37,Semaines!$K$2:$K$523&amp;Semaines!$L$2:$L$523,0)))))))))))))</f>
        <v/>
      </c>
      <c r="EJ37" s="120" t="str">
        <f>IF(Tableau!$AE37="","",IF(Tableau!EH37="","",Tableau!$AE37))</f>
        <v/>
      </c>
      <c r="EK37" s="130">
        <f>IF(Import!AU27=0,"",Import!AU27)</f>
        <v>42654</v>
      </c>
      <c r="EL37" s="118">
        <f t="shared" si="200"/>
        <v>41</v>
      </c>
      <c r="EM37" s="119">
        <f t="shared" si="201"/>
        <v>2016</v>
      </c>
      <c r="EN37" s="121" t="str">
        <f>IF(Tableau!EL37="","",Tableau!EL37)</f>
        <v/>
      </c>
      <c r="EO37" s="120" t="str">
        <f>IF(Tableau!EM37="","",Tableau!EM37)</f>
        <v/>
      </c>
      <c r="EP37" s="112"/>
      <c r="EQ37" s="107"/>
      <c r="ES37" s="118">
        <f t="shared" si="247"/>
        <v>34</v>
      </c>
      <c r="ET37" s="119">
        <f t="shared" si="104"/>
        <v>2016</v>
      </c>
      <c r="EU37" s="121" t="str">
        <f t="array" ref="EU37">IF(OR(Tableau!ES37="",Tableau!ET37=""),"",IF($AE37=2013,INDEX(Semaines!$M$2:$M$523,MATCH(Tableau!ES37&amp;Tableau!ET37,Semaines!$K$2:$K$523&amp;Semaines!$L$2:$L$523,0)),IF($AE37=2014,INDEX(Semaines!$N$2:$N$523,MATCH(Tableau!ES37&amp;Tableau!ET37,Semaines!$K$2:$K$523&amp;Semaines!$L$2:$L$523,0)),IF($AE37=2015,INDEX(Semaines!$O$2:$O$523,MATCH(Tableau!ES37&amp;Tableau!ET37,Semaines!$K$2:$K$523&amp;Semaines!$L$2:$L$523,0)),IF($AE37=2016,INDEX(Semaines!$P$2:$P$523,MATCH(Tableau!ES37&amp;Tableau!ET37,Semaines!$K$2:$K$523&amp;Semaines!$L$2:$L$523,0)),IF($AE37=2017,INDEX(Semaines!$Q$2:$Q$523,MATCH(Tableau!ES37&amp;Tableau!ET37,Semaines!$K$2:$K$523&amp;Semaines!$L$2:$L$523,0)),IF($AE37=2018,INDEX(Semaines!$R$2:$R$523,MATCH(Tableau!ES37&amp;Tableau!ET37,Semaines!$K$2:$K$523&amp;Semaines!$L$2:$L$523,0)),IF($AE37=2019,INDEX(Semaines!$S$2:$S$523,MATCH(Tableau!ES37&amp;Tableau!ET37,Semaines!$K$2:$K$523&amp;Semaines!$L$2:$L$523,0)),IF($AE37=2020,INDEX(Semaines!$T$2:$T$523,MATCH(Tableau!ES37&amp;Tableau!ET37,Semaines!$K$2:$K$523&amp;Semaines!$L$2:$L$523,0)),IF($AE37=2021,INDEX(Semaines!$U$2:$U$523,MATCH(Tableau!ES37&amp;Tableau!ET37,Semaines!$K$2:$K$523&amp;Semaines!$L$2:$L$523,0)),IF($AE37=2022,INDEX(Semaines!$V$2:$V$523,MATCH(Tableau!ES37&amp;Tableau!ET37,Semaines!$K$2:$K$523&amp;Semaines!$L$2:$L$523,0)))))))))))))</f>
        <v/>
      </c>
      <c r="EV37" s="120" t="str">
        <f>IF(Tableau!$AE37="","",IF(Tableau!ET37="","",Tableau!$AE37))</f>
        <v/>
      </c>
      <c r="EW37" s="118">
        <f t="shared" si="248"/>
        <v>35</v>
      </c>
      <c r="EX37" s="119">
        <f t="shared" si="105"/>
        <v>2016</v>
      </c>
      <c r="EY37" s="121" t="str">
        <f t="array" ref="EY37">IF(OR(Tableau!EW37="",Tableau!EX37=""),"",IF($AE37=2013,INDEX(Semaines!$M$2:$M$523,MATCH(Tableau!EW37&amp;Tableau!EX37,Semaines!$K$2:$K$523&amp;Semaines!$L$2:$L$523,0)),IF($AE37=2014,INDEX(Semaines!$N$2:$N$523,MATCH(Tableau!EW37&amp;Tableau!EX37,Semaines!$K$2:$K$523&amp;Semaines!$L$2:$L$523,0)),IF($AE37=2015,INDEX(Semaines!$O$2:$O$523,MATCH(Tableau!EW37&amp;Tableau!EX37,Semaines!$K$2:$K$523&amp;Semaines!$L$2:$L$523,0)),IF($AE37=2016,INDEX(Semaines!$P$2:$P$523,MATCH(Tableau!EW37&amp;Tableau!EX37,Semaines!$K$2:$K$523&amp;Semaines!$L$2:$L$523,0)),IF($AE37=2017,INDEX(Semaines!$Q$2:$Q$523,MATCH(Tableau!EW37&amp;Tableau!EX37,Semaines!$K$2:$K$523&amp;Semaines!$L$2:$L$523,0)),IF($AE37=2018,INDEX(Semaines!$R$2:$R$523,MATCH(Tableau!EW37&amp;Tableau!EX37,Semaines!$K$2:$K$523&amp;Semaines!$L$2:$L$523,0)),IF($AE37=2019,INDEX(Semaines!$S$2:$S$523,MATCH(Tableau!EW37&amp;Tableau!EX37,Semaines!$K$2:$K$523&amp;Semaines!$L$2:$L$523,0)),IF($AE37=2020,INDEX(Semaines!$T$2:$T$523,MATCH(Tableau!EW37&amp;Tableau!EX37,Semaines!$K$2:$K$523&amp;Semaines!$L$2:$L$523,0)),IF($AE37=2021,INDEX(Semaines!$U$2:$U$523,MATCH(Tableau!EW37&amp;Tableau!EX37,Semaines!$K$2:$K$523&amp;Semaines!$L$2:$L$523,0)),IF($AE37=2022,INDEX(Semaines!$V$2:$V$523,MATCH(Tableau!EW37&amp;Tableau!EX37,Semaines!$K$2:$K$523&amp;Semaines!$L$2:$L$523,0)))))))))))))</f>
        <v/>
      </c>
      <c r="EZ37" s="120" t="str">
        <f>IF(Tableau!$AE37="","",IF(Tableau!EX37="","",Tableau!$AE37))</f>
        <v/>
      </c>
      <c r="FB37" s="118">
        <f t="shared" si="249"/>
        <v>35</v>
      </c>
      <c r="FC37" s="119">
        <f t="shared" si="106"/>
        <v>2016</v>
      </c>
      <c r="FD37" s="121" t="str">
        <f t="array" ref="FD37">IF(OR(Tableau!FB37="",Tableau!FC37=""),"",IF($AE37=2013,INDEX(Semaines!$M$2:$M$523,MATCH(Tableau!FB37&amp;Tableau!FC37,Semaines!$K$2:$K$523&amp;Semaines!$L$2:$L$523,0)),IF($AE37=2014,INDEX(Semaines!$N$2:$N$523,MATCH(Tableau!FB37&amp;Tableau!FC37,Semaines!$K$2:$K$523&amp;Semaines!$L$2:$L$523,0)),IF($AE37=2015,INDEX(Semaines!$O$2:$O$523,MATCH(Tableau!FB37&amp;Tableau!FC37,Semaines!$K$2:$K$523&amp;Semaines!$L$2:$L$523,0)),IF($AE37=2016,INDEX(Semaines!$P$2:$P$523,MATCH(Tableau!FB37&amp;Tableau!FC37,Semaines!$K$2:$K$523&amp;Semaines!$L$2:$L$523,0)),IF($AE37=2017,INDEX(Semaines!$Q$2:$Q$523,MATCH(Tableau!FB37&amp;Tableau!FC37,Semaines!$K$2:$K$523&amp;Semaines!$L$2:$L$523,0)),IF($AE37=2018,INDEX(Semaines!$R$2:$R$523,MATCH(Tableau!FB37&amp;Tableau!FC37,Semaines!$K$2:$K$523&amp;Semaines!$L$2:$L$523,0)),IF($AE37=2019,INDEX(Semaines!$S$2:$S$523,MATCH(Tableau!FB37&amp;Tableau!FC37,Semaines!$K$2:$K$523&amp;Semaines!$L$2:$L$523,0)),IF($AE37=2020,INDEX(Semaines!$T$2:$T$523,MATCH(Tableau!FB37&amp;Tableau!FC37,Semaines!$K$2:$K$523&amp;Semaines!$L$2:$L$523,0)),IF($AE37=2021,INDEX(Semaines!$U$2:$U$523,MATCH(Tableau!FB37&amp;Tableau!FC37,Semaines!$K$2:$K$523&amp;Semaines!$L$2:$L$523,0)),IF($AE37=2022,INDEX(Semaines!$V$2:$V$523,MATCH(Tableau!FB37&amp;Tableau!FC37,Semaines!$K$2:$K$523&amp;Semaines!$L$2:$L$523,0)))))))))))))</f>
        <v/>
      </c>
      <c r="FE37" s="120" t="str">
        <f>IF(Tableau!$AE37="","",IF(Tableau!FC37="","",Tableau!$AE37))</f>
        <v/>
      </c>
      <c r="FF37" s="112"/>
      <c r="FG37" s="107"/>
      <c r="FH37" s="118">
        <f t="shared" si="250"/>
        <v>36</v>
      </c>
      <c r="FI37" s="119">
        <f t="shared" si="107"/>
        <v>2016</v>
      </c>
      <c r="FJ37" s="121" t="str">
        <f t="array" ref="FJ37">IF(OR(Tableau!FH37="",Tableau!FI37=""),"",IF($AE37=2013,INDEX(Semaines!$M$2:$M$523,MATCH(Tableau!FH37&amp;Tableau!FI37,Semaines!$K$2:$K$523&amp;Semaines!$L$2:$L$523,0)),IF($AE37=2014,INDEX(Semaines!$N$2:$N$523,MATCH(Tableau!FH37&amp;Tableau!FI37,Semaines!$K$2:$K$523&amp;Semaines!$L$2:$L$523,0)),IF($AE37=2015,INDEX(Semaines!$O$2:$O$523,MATCH(Tableau!FH37&amp;Tableau!FI37,Semaines!$K$2:$K$523&amp;Semaines!$L$2:$L$523,0)),IF($AE37=2016,INDEX(Semaines!$P$2:$P$523,MATCH(Tableau!FH37&amp;Tableau!FI37,Semaines!$K$2:$K$523&amp;Semaines!$L$2:$L$523,0)),IF($AE37=2017,INDEX(Semaines!$Q$2:$Q$523,MATCH(Tableau!FH37&amp;Tableau!FI37,Semaines!$K$2:$K$523&amp;Semaines!$L$2:$L$523,0)),IF($AE37=2018,INDEX(Semaines!$R$2:$R$523,MATCH(Tableau!FH37&amp;Tableau!FI37,Semaines!$K$2:$K$523&amp;Semaines!$L$2:$L$523,0)),IF($AE37=2019,INDEX(Semaines!$S$2:$S$523,MATCH(Tableau!FH37&amp;Tableau!FI37,Semaines!$K$2:$K$523&amp;Semaines!$L$2:$L$523,0)),IF($AE37=2020,INDEX(Semaines!$T$2:$T$523,MATCH(Tableau!FH37&amp;Tableau!FI37,Semaines!$K$2:$K$523&amp;Semaines!$L$2:$L$523,0)),IF($AE37=2021,INDEX(Semaines!$U$2:$U$523,MATCH(Tableau!FH37&amp;Tableau!FI37,Semaines!$K$2:$K$523&amp;Semaines!$L$2:$L$523,0)),IF($AE37=2022,INDEX(Semaines!$V$2:$V$523,MATCH(Tableau!FH37&amp;Tableau!FI37,Semaines!$K$2:$K$523&amp;Semaines!$L$2:$L$523,0)))))))))))))</f>
        <v/>
      </c>
      <c r="FK37" s="120" t="str">
        <f>IF(Tableau!$AE37="","",IF(Tableau!FI37="","",Tableau!$AE37))</f>
        <v/>
      </c>
      <c r="FM37" s="118">
        <f t="shared" si="251"/>
        <v>36</v>
      </c>
      <c r="FN37" s="119">
        <f t="shared" si="108"/>
        <v>2016</v>
      </c>
      <c r="FO37" s="121" t="str">
        <f t="array" ref="FO37">IF(OR(Tableau!FM37="",Tableau!FN37=""),"",IF($AE37=2013,INDEX(Semaines!$M$2:$M$523,MATCH(Tableau!FM37&amp;Tableau!FN37,Semaines!$K$2:$K$523&amp;Semaines!$L$2:$L$523,0)),IF($AE37=2014,INDEX(Semaines!$N$2:$N$523,MATCH(Tableau!FM37&amp;Tableau!FN37,Semaines!$K$2:$K$523&amp;Semaines!$L$2:$L$523,0)),IF($AE37=2015,INDEX(Semaines!$O$2:$O$523,MATCH(Tableau!FM37&amp;Tableau!FN37,Semaines!$K$2:$K$523&amp;Semaines!$L$2:$L$523,0)),IF($AE37=2016,INDEX(Semaines!$P$2:$P$523,MATCH(Tableau!FM37&amp;Tableau!FN37,Semaines!$K$2:$K$523&amp;Semaines!$L$2:$L$523,0)),IF($AE37=2017,INDEX(Semaines!$Q$2:$Q$523,MATCH(Tableau!FM37&amp;Tableau!FN37,Semaines!$K$2:$K$523&amp;Semaines!$L$2:$L$523,0)),IF($AE37=2018,INDEX(Semaines!$R$2:$R$523,MATCH(Tableau!FM37&amp;Tableau!FN37,Semaines!$K$2:$K$523&amp;Semaines!$L$2:$L$523,0)),IF($AE37=2019,INDEX(Semaines!$S$2:$S$523,MATCH(Tableau!FM37&amp;Tableau!FN37,Semaines!$K$2:$K$523&amp;Semaines!$L$2:$L$523,0)),IF($AE37=2020,INDEX(Semaines!$T$2:$T$523,MATCH(Tableau!FM37&amp;Tableau!FN37,Semaines!$K$2:$K$523&amp;Semaines!$L$2:$L$523,0)),IF($AE37=2021,INDEX(Semaines!$U$2:$U$523,MATCH(Tableau!FM37&amp;Tableau!FN37,Semaines!$K$2:$K$523&amp;Semaines!$L$2:$L$523,0)),IF($AE37=2022,INDEX(Semaines!$V$2:$V$523,MATCH(Tableau!FM37&amp;Tableau!FN37,Semaines!$K$2:$K$523&amp;Semaines!$L$2:$L$523,0)))))))))))))</f>
        <v/>
      </c>
      <c r="FP37" s="120" t="str">
        <f>IF(Tableau!$AE37="","",IF(Tableau!FN37="","",Tableau!$AE37))</f>
        <v/>
      </c>
      <c r="FQ37" s="118">
        <f t="shared" si="252"/>
        <v>37</v>
      </c>
      <c r="FR37" s="119">
        <f t="shared" si="109"/>
        <v>2016</v>
      </c>
      <c r="FS37" s="121" t="str">
        <f t="array" ref="FS37">IF(OR(Tableau!FQ37="",Tableau!FR37=""),"",IF($AE37=2013,INDEX(Semaines!$M$2:$M$523,MATCH(Tableau!FQ37&amp;Tableau!FR37,Semaines!$K$2:$K$523&amp;Semaines!$L$2:$L$523,0)),IF($AE37=2014,INDEX(Semaines!$N$2:$N$523,MATCH(Tableau!FQ37&amp;Tableau!FR37,Semaines!$K$2:$K$523&amp;Semaines!$L$2:$L$523,0)),IF($AE37=2015,INDEX(Semaines!$O$2:$O$523,MATCH(Tableau!FQ37&amp;Tableau!FR37,Semaines!$K$2:$K$523&amp;Semaines!$L$2:$L$523,0)),IF($AE37=2016,INDEX(Semaines!$P$2:$P$523,MATCH(Tableau!FQ37&amp;Tableau!FR37,Semaines!$K$2:$K$523&amp;Semaines!$L$2:$L$523,0)),IF($AE37=2017,INDEX(Semaines!$Q$2:$Q$523,MATCH(Tableau!FQ37&amp;Tableau!FR37,Semaines!$K$2:$K$523&amp;Semaines!$L$2:$L$523,0)),IF($AE37=2018,INDEX(Semaines!$R$2:$R$523,MATCH(Tableau!FQ37&amp;Tableau!FR37,Semaines!$K$2:$K$523&amp;Semaines!$L$2:$L$523,0)),IF($AE37=2019,INDEX(Semaines!$S$2:$S$523,MATCH(Tableau!FQ37&amp;Tableau!FR37,Semaines!$K$2:$K$523&amp;Semaines!$L$2:$L$523,0)),IF($AE37=2020,INDEX(Semaines!$T$2:$T$523,MATCH(Tableau!FQ37&amp;Tableau!FR37,Semaines!$K$2:$K$523&amp;Semaines!$L$2:$L$523,0)),IF($AE37=2021,INDEX(Semaines!$U$2:$U$523,MATCH(Tableau!FQ37&amp;Tableau!FR37,Semaines!$K$2:$K$523&amp;Semaines!$L$2:$L$523,0)),IF($AE37=2022,INDEX(Semaines!$V$2:$V$523,MATCH(Tableau!FQ37&amp;Tableau!FR37,Semaines!$K$2:$K$523&amp;Semaines!$L$2:$L$523,0)))))))))))))</f>
        <v/>
      </c>
      <c r="FT37" s="120" t="str">
        <f>IF(Tableau!$AE37="","",IF(Tableau!FR37="","",Tableau!$AE37))</f>
        <v/>
      </c>
      <c r="FU37" s="121" t="str">
        <f t="array" ref="FU37">IF(OR(Tableau!FS37="",Tableau!FT37=""),"",IF($AE37=2013,INDEX(Semaines!$M$2:$M$523,MATCH(Tableau!FS37&amp;Tableau!FT37,Semaines!$K$2:$K$523&amp;Semaines!$L$2:$L$523,0)),IF($AE37=2014,INDEX(Semaines!$N$2:$N$523,MATCH(Tableau!FS37&amp;Tableau!FT37,Semaines!$K$2:$K$523&amp;Semaines!$L$2:$L$523,0)),IF($AE37=2015,INDEX(Semaines!$O$2:$O$523,MATCH(Tableau!FS37&amp;Tableau!FT37,Semaines!$K$2:$K$523&amp;Semaines!$L$2:$L$523,0)),IF($AE37=2016,INDEX(Semaines!$P$2:$P$523,MATCH(Tableau!FS37&amp;Tableau!FT37,Semaines!$K$2:$K$523&amp;Semaines!$L$2:$L$523,0)),IF($AE37=2017,INDEX(Semaines!$Q$2:$Q$523,MATCH(Tableau!FS37&amp;Tableau!FT37,Semaines!$K$2:$K$523&amp;Semaines!$L$2:$L$523,0)),IF($AE37=2018,INDEX(Semaines!$R$2:$R$523,MATCH(Tableau!FS37&amp;Tableau!FT37,Semaines!$K$2:$K$523&amp;Semaines!$L$2:$L$523,0)),IF($AE37=2019,INDEX(Semaines!$S$2:$S$523,MATCH(Tableau!FS37&amp;Tableau!FT37,Semaines!$K$2:$K$523&amp;Semaines!$L$2:$L$523,0)),IF($AE37=2020,INDEX(Semaines!$T$2:$T$523,MATCH(Tableau!FS37&amp;Tableau!FT37,Semaines!$K$2:$K$523&amp;Semaines!$L$2:$L$523,0)),IF($AE37=2021,INDEX(Semaines!$U$2:$U$523,MATCH(Tableau!FS37&amp;Tableau!FT37,Semaines!$K$2:$K$523&amp;Semaines!$L$2:$L$523,0)),IF($AE37=2022,INDEX(Semaines!$V$2:$V$523,MATCH(Tableau!FS37&amp;Tableau!FT37,Semaines!$K$2:$K$523&amp;Semaines!$L$2:$L$523,0)))))))))))))</f>
        <v/>
      </c>
      <c r="FV37" s="120" t="str">
        <f>IF(Tableau!$AE37="","",IF(Tableau!FT37="","",Tableau!$AE37))</f>
        <v/>
      </c>
      <c r="FW37" s="118">
        <f t="shared" si="253"/>
        <v>39</v>
      </c>
      <c r="FX37" s="119">
        <f t="shared" si="110"/>
        <v>2016</v>
      </c>
      <c r="FY37" s="121" t="str">
        <f t="array" ref="FY37">IF(OR(Tableau!FW37="",Tableau!FX37=""),"",IF($AE37=2013,INDEX(Semaines!$M$2:$M$523,MATCH(Tableau!FW37&amp;Tableau!FX37,Semaines!$K$2:$K$523&amp;Semaines!$L$2:$L$523,0)),IF($AE37=2014,INDEX(Semaines!$N$2:$N$523,MATCH(Tableau!FW37&amp;Tableau!FX37,Semaines!$K$2:$K$523&amp;Semaines!$L$2:$L$523,0)),IF($AE37=2015,INDEX(Semaines!$O$2:$O$523,MATCH(Tableau!FW37&amp;Tableau!FX37,Semaines!$K$2:$K$523&amp;Semaines!$L$2:$L$523,0)),IF($AE37=2016,INDEX(Semaines!$P$2:$P$523,MATCH(Tableau!FW37&amp;Tableau!FX37,Semaines!$K$2:$K$523&amp;Semaines!$L$2:$L$523,0)),IF($AE37=2017,INDEX(Semaines!$Q$2:$Q$523,MATCH(Tableau!FW37&amp;Tableau!FX37,Semaines!$K$2:$K$523&amp;Semaines!$L$2:$L$523,0)),IF($AE37=2018,INDEX(Semaines!$R$2:$R$523,MATCH(Tableau!FW37&amp;Tableau!FX37,Semaines!$K$2:$K$523&amp;Semaines!$L$2:$L$523,0)),IF($AE37=2019,INDEX(Semaines!$S$2:$S$523,MATCH(Tableau!FW37&amp;Tableau!FX37,Semaines!$K$2:$K$523&amp;Semaines!$L$2:$L$523,0)),IF($AE37=2020,INDEX(Semaines!$T$2:$T$523,MATCH(Tableau!FW37&amp;Tableau!FX37,Semaines!$K$2:$K$523&amp;Semaines!$L$2:$L$523,0)),IF($AE37=2021,INDEX(Semaines!$U$2:$U$523,MATCH(Tableau!FW37&amp;Tableau!FX37,Semaines!$K$2:$K$523&amp;Semaines!$L$2:$L$523,0)),IF($AE37=2022,INDEX(Semaines!$V$2:$V$523,MATCH(Tableau!FW37&amp;Tableau!FX37,Semaines!$K$2:$K$523&amp;Semaines!$L$2:$L$523,0)))))))))))))</f>
        <v/>
      </c>
      <c r="FZ37" s="120" t="str">
        <f>IF(Tableau!$AE37="","",IF(Tableau!FX37="","",Tableau!$AE37))</f>
        <v/>
      </c>
      <c r="GA37" s="118">
        <f t="shared" si="254"/>
        <v>40</v>
      </c>
      <c r="GB37" s="119">
        <f t="shared" si="111"/>
        <v>2016</v>
      </c>
      <c r="GC37" s="121" t="str">
        <f t="array" ref="GC37">IF(OR(Tableau!GA37="",Tableau!GB37=""),"",IF($AE37=2013,INDEX(Semaines!$M$2:$M$523,MATCH(Tableau!GA37&amp;Tableau!GB37,Semaines!$K$2:$K$523&amp;Semaines!$L$2:$L$523,0)),IF($AE37=2014,INDEX(Semaines!$N$2:$N$523,MATCH(Tableau!GA37&amp;Tableau!GB37,Semaines!$K$2:$K$523&amp;Semaines!$L$2:$L$523,0)),IF($AE37=2015,INDEX(Semaines!$O$2:$O$523,MATCH(Tableau!GA37&amp;Tableau!GB37,Semaines!$K$2:$K$523&amp;Semaines!$L$2:$L$523,0)),IF($AE37=2016,INDEX(Semaines!$P$2:$P$523,MATCH(Tableau!GA37&amp;Tableau!GB37,Semaines!$K$2:$K$523&amp;Semaines!$L$2:$L$523,0)),IF($AE37=2017,INDEX(Semaines!$Q$2:$Q$523,MATCH(Tableau!GA37&amp;Tableau!GB37,Semaines!$K$2:$K$523&amp;Semaines!$L$2:$L$523,0)),IF($AE37=2018,INDEX(Semaines!$R$2:$R$523,MATCH(Tableau!GA37&amp;Tableau!GB37,Semaines!$K$2:$K$523&amp;Semaines!$L$2:$L$523,0)),IF($AE37=2019,INDEX(Semaines!$S$2:$S$523,MATCH(Tableau!GA37&amp;Tableau!GB37,Semaines!$K$2:$K$523&amp;Semaines!$L$2:$L$523,0)),IF($AE37=2020,INDEX(Semaines!$T$2:$T$523,MATCH(Tableau!GA37&amp;Tableau!GB37,Semaines!$K$2:$K$523&amp;Semaines!$L$2:$L$523,0)),IF($AE37=2021,INDEX(Semaines!$U$2:$U$523,MATCH(Tableau!GA37&amp;Tableau!GB37,Semaines!$K$2:$K$523&amp;Semaines!$L$2:$L$523,0)),IF($AE37=2022,INDEX(Semaines!$V$2:$V$523,MATCH(Tableau!GA37&amp;Tableau!GB37,Semaines!$K$2:$K$523&amp;Semaines!$L$2:$L$523,0)))))))))))))</f>
        <v/>
      </c>
      <c r="GD37" s="120" t="str">
        <f>IF(Tableau!$AE37="","",IF(Tableau!GB37="","",Tableau!$AE37))</f>
        <v/>
      </c>
      <c r="GE37" s="118">
        <f t="shared" si="255"/>
        <v>40</v>
      </c>
      <c r="GF37" s="119">
        <f t="shared" si="112"/>
        <v>2016</v>
      </c>
      <c r="GG37" s="121" t="str">
        <f t="array" ref="GG37">IF(OR(Tableau!GE37="",Tableau!GF37=""),"",IF($AE37=2013,INDEX(Semaines!$M$2:$M$523,MATCH(Tableau!GE37&amp;Tableau!GF37,Semaines!$K$2:$K$523&amp;Semaines!$L$2:$L$523,0)),IF($AE37=2014,INDEX(Semaines!$N$2:$N$523,MATCH(Tableau!GE37&amp;Tableau!GF37,Semaines!$K$2:$K$523&amp;Semaines!$L$2:$L$523,0)),IF($AE37=2015,INDEX(Semaines!$O$2:$O$523,MATCH(Tableau!GE37&amp;Tableau!GF37,Semaines!$K$2:$K$523&amp;Semaines!$L$2:$L$523,0)),IF($AE37=2016,INDEX(Semaines!$P$2:$P$523,MATCH(Tableau!GE37&amp;Tableau!GF37,Semaines!$K$2:$K$523&amp;Semaines!$L$2:$L$523,0)),IF($AE37=2017,INDEX(Semaines!$Q$2:$Q$523,MATCH(Tableau!GE37&amp;Tableau!GF37,Semaines!$K$2:$K$523&amp;Semaines!$L$2:$L$523,0)),IF($AE37=2018,INDEX(Semaines!$R$2:$R$523,MATCH(Tableau!GE37&amp;Tableau!GF37,Semaines!$K$2:$K$523&amp;Semaines!$L$2:$L$523,0)),IF($AE37=2019,INDEX(Semaines!$S$2:$S$523,MATCH(Tableau!GE37&amp;Tableau!GF37,Semaines!$K$2:$K$523&amp;Semaines!$L$2:$L$523,0)),IF($AE37=2020,INDEX(Semaines!$T$2:$T$523,MATCH(Tableau!GE37&amp;Tableau!GF37,Semaines!$K$2:$K$523&amp;Semaines!$L$2:$L$523,0)),IF($AE37=2021,INDEX(Semaines!$U$2:$U$523,MATCH(Tableau!GE37&amp;Tableau!GF37,Semaines!$K$2:$K$523&amp;Semaines!$L$2:$L$523,0)),IF($AE37=2022,INDEX(Semaines!$V$2:$V$523,MATCH(Tableau!GE37&amp;Tableau!GF37,Semaines!$K$2:$K$523&amp;Semaines!$L$2:$L$523,0)))))))))))))</f>
        <v/>
      </c>
      <c r="GH37" s="120" t="str">
        <f>IF(Tableau!$AE37="","",IF(Tableau!GF37="","",Tableau!$AE37))</f>
        <v/>
      </c>
      <c r="GJ37" s="118">
        <f t="shared" si="256"/>
        <v>41</v>
      </c>
      <c r="GK37" s="119">
        <f t="shared" si="113"/>
        <v>2016</v>
      </c>
      <c r="GL37" s="121" t="str">
        <f t="array" ref="GL37">IF(OR(Tableau!GJ37="",Tableau!GK37=""),"",IF($AE37=2013,INDEX(Semaines!$M$2:$M$523,MATCH(Tableau!GJ37&amp;Tableau!GK37,Semaines!$K$2:$K$523&amp;Semaines!$L$2:$L$523,0)),IF($AE37=2014,INDEX(Semaines!$N$2:$N$523,MATCH(Tableau!GJ37&amp;Tableau!GK37,Semaines!$K$2:$K$523&amp;Semaines!$L$2:$L$523,0)),IF($AE37=2015,INDEX(Semaines!$O$2:$O$523,MATCH(Tableau!GJ37&amp;Tableau!GK37,Semaines!$K$2:$K$523&amp;Semaines!$L$2:$L$523,0)),IF($AE37=2016,INDEX(Semaines!$P$2:$P$523,MATCH(Tableau!GJ37&amp;Tableau!GK37,Semaines!$K$2:$K$523&amp;Semaines!$L$2:$L$523,0)),IF($AE37=2017,INDEX(Semaines!$Q$2:$Q$523,MATCH(Tableau!GJ37&amp;Tableau!GK37,Semaines!$K$2:$K$523&amp;Semaines!$L$2:$L$523,0)),IF($AE37=2018,INDEX(Semaines!$R$2:$R$523,MATCH(Tableau!GJ37&amp;Tableau!GK37,Semaines!$K$2:$K$523&amp;Semaines!$L$2:$L$523,0)),IF($AE37=2019,INDEX(Semaines!$S$2:$S$523,MATCH(Tableau!GJ37&amp;Tableau!GK37,Semaines!$K$2:$K$523&amp;Semaines!$L$2:$L$523,0)),IF($AE37=2020,INDEX(Semaines!$T$2:$T$523,MATCH(Tableau!GJ37&amp;Tableau!GK37,Semaines!$K$2:$K$523&amp;Semaines!$L$2:$L$523,0)),IF($AE37=2021,INDEX(Semaines!$U$2:$U$523,MATCH(Tableau!GJ37&amp;Tableau!GK37,Semaines!$K$2:$K$523&amp;Semaines!$L$2:$L$523,0)),IF($AE37=2022,INDEX(Semaines!$V$2:$V$523,MATCH(Tableau!GJ37&amp;Tableau!GK37,Semaines!$K$2:$K$523&amp;Semaines!$L$2:$L$523,0)))))))))))))</f>
        <v/>
      </c>
      <c r="GM37" s="120" t="str">
        <f>IF(Tableau!$AE37="","",IF(Tableau!GK37="","",Tableau!$AE37))</f>
        <v/>
      </c>
      <c r="GN37" s="118">
        <f t="shared" si="257"/>
        <v>42</v>
      </c>
      <c r="GO37" s="119">
        <f t="shared" si="114"/>
        <v>2016</v>
      </c>
      <c r="GP37" s="121" t="str">
        <f t="array" ref="GP37">IF(OR(Tableau!GN37="",Tableau!GO37=""),"",IF($AE37=2013,INDEX(Semaines!$M$2:$M$523,MATCH(Tableau!GN37&amp;Tableau!GO37,Semaines!$K$2:$K$523&amp;Semaines!$L$2:$L$523,0)),IF($AE37=2014,INDEX(Semaines!$N$2:$N$523,MATCH(Tableau!GN37&amp;Tableau!GO37,Semaines!$K$2:$K$523&amp;Semaines!$L$2:$L$523,0)),IF($AE37=2015,INDEX(Semaines!$O$2:$O$523,MATCH(Tableau!GN37&amp;Tableau!GO37,Semaines!$K$2:$K$523&amp;Semaines!$L$2:$L$523,0)),IF($AE37=2016,INDEX(Semaines!$P$2:$P$523,MATCH(Tableau!GN37&amp;Tableau!GO37,Semaines!$K$2:$K$523&amp;Semaines!$L$2:$L$523,0)),IF($AE37=2017,INDEX(Semaines!$Q$2:$Q$523,MATCH(Tableau!GN37&amp;Tableau!GO37,Semaines!$K$2:$K$523&amp;Semaines!$L$2:$L$523,0)),IF($AE37=2018,INDEX(Semaines!$R$2:$R$523,MATCH(Tableau!GN37&amp;Tableau!GO37,Semaines!$K$2:$K$523&amp;Semaines!$L$2:$L$523,0)),IF($AE37=2019,INDEX(Semaines!$S$2:$S$523,MATCH(Tableau!GN37&amp;Tableau!GO37,Semaines!$K$2:$K$523&amp;Semaines!$L$2:$L$523,0)),IF($AE37=2020,INDEX(Semaines!$T$2:$T$523,MATCH(Tableau!GN37&amp;Tableau!GO37,Semaines!$K$2:$K$523&amp;Semaines!$L$2:$L$523,0)),IF($AE37=2021,INDEX(Semaines!$U$2:$U$523,MATCH(Tableau!GN37&amp;Tableau!GO37,Semaines!$K$2:$K$523&amp;Semaines!$L$2:$L$523,0)),IF($AE37=2022,INDEX(Semaines!$V$2:$V$523,MATCH(Tableau!GN37&amp;Tableau!GO37,Semaines!$K$2:$K$523&amp;Semaines!$L$2:$L$523,0)))))))))))))</f>
        <v/>
      </c>
      <c r="GQ37" s="120" t="str">
        <f>IF(Tableau!$AE37="","",IF(Tableau!GO37="","",Tableau!$AE37))</f>
        <v/>
      </c>
      <c r="GR37" s="112"/>
      <c r="GS37" s="114"/>
      <c r="GT37" s="114"/>
      <c r="GU37" s="107"/>
      <c r="GV37" s="114"/>
      <c r="GW37" s="107"/>
      <c r="GX37" s="118">
        <f t="shared" si="258"/>
        <v>43</v>
      </c>
      <c r="GY37" s="119">
        <f t="shared" si="115"/>
        <v>2016</v>
      </c>
      <c r="GZ37" s="121" t="str">
        <f t="array" ref="GZ37">IF(OR(Tableau!GX37="",Tableau!GY37=""),"",IF($AE37=2013,INDEX(Semaines!$M$2:$M$523,MATCH(Tableau!GX37&amp;Tableau!GY37,Semaines!$K$2:$K$523&amp;Semaines!$L$2:$L$523,0)),IF($AE37=2014,INDEX(Semaines!$N$2:$N$523,MATCH(Tableau!GX37&amp;Tableau!GY37,Semaines!$K$2:$K$523&amp;Semaines!$L$2:$L$523,0)),IF($AE37=2015,INDEX(Semaines!$O$2:$O$523,MATCH(Tableau!GX37&amp;Tableau!GY37,Semaines!$K$2:$K$523&amp;Semaines!$L$2:$L$523,0)),IF($AE37=2016,INDEX(Semaines!$P$2:$P$523,MATCH(Tableau!GX37&amp;Tableau!GY37,Semaines!$K$2:$K$523&amp;Semaines!$L$2:$L$523,0)),IF($AE37=2017,INDEX(Semaines!$Q$2:$Q$523,MATCH(Tableau!GX37&amp;Tableau!GY37,Semaines!$K$2:$K$523&amp;Semaines!$L$2:$L$523,0)),IF($AE37=2018,INDEX(Semaines!$R$2:$R$523,MATCH(Tableau!GX37&amp;Tableau!GY37,Semaines!$K$2:$K$523&amp;Semaines!$L$2:$L$523,0)),IF($AE37=2019,INDEX(Semaines!$S$2:$S$523,MATCH(Tableau!GX37&amp;Tableau!GY37,Semaines!$K$2:$K$523&amp;Semaines!$L$2:$L$523,0)),IF($AE37=2020,INDEX(Semaines!$T$2:$T$523,MATCH(Tableau!GX37&amp;Tableau!GY37,Semaines!$K$2:$K$523&amp;Semaines!$L$2:$L$523,0)),IF($AE37=2021,INDEX(Semaines!$U$2:$U$523,MATCH(Tableau!GX37&amp;Tableau!GY37,Semaines!$K$2:$K$523&amp;Semaines!$L$2:$L$523,0)),IF($AE37=2022,INDEX(Semaines!$V$2:$V$523,MATCH(Tableau!GX37&amp;Tableau!GY37,Semaines!$K$2:$K$523&amp;Semaines!$L$2:$L$523,0)))))))))))))</f>
        <v/>
      </c>
      <c r="HA37" s="120" t="str">
        <f>IF(Tableau!$AE37="","",IF(Tableau!GY37="","",Tableau!$AE37))</f>
        <v/>
      </c>
      <c r="HC37" s="100"/>
      <c r="HD37" s="101"/>
      <c r="HE37" s="111"/>
      <c r="HF37" s="107"/>
      <c r="HH37" s="118">
        <f t="shared" si="259"/>
        <v>44</v>
      </c>
      <c r="HI37" s="119">
        <f t="shared" si="116"/>
        <v>2016</v>
      </c>
      <c r="HJ37" s="121" t="str">
        <f t="array" ref="HJ37">IF(OR(Tableau!HH37="",Tableau!HI37=""),"",IF($AE37=2013,INDEX(Semaines!$M$2:$M$523,MATCH(Tableau!HH37&amp;Tableau!HI37,Semaines!$K$2:$K$523&amp;Semaines!$L$2:$L$523,0)),IF($AE37=2014,INDEX(Semaines!$N$2:$N$523,MATCH(Tableau!HH37&amp;Tableau!HI37,Semaines!$K$2:$K$523&amp;Semaines!$L$2:$L$523,0)),IF($AE37=2015,INDEX(Semaines!$O$2:$O$523,MATCH(Tableau!HH37&amp;Tableau!HI37,Semaines!$K$2:$K$523&amp;Semaines!$L$2:$L$523,0)),IF($AE37=2016,INDEX(Semaines!$P$2:$P$523,MATCH(Tableau!HH37&amp;Tableau!HI37,Semaines!$K$2:$K$523&amp;Semaines!$L$2:$L$523,0)),IF($AE37=2017,INDEX(Semaines!$Q$2:$Q$523,MATCH(Tableau!HH37&amp;Tableau!HI37,Semaines!$K$2:$K$523&amp;Semaines!$L$2:$L$523,0)),IF($AE37=2018,INDEX(Semaines!$R$2:$R$523,MATCH(Tableau!HH37&amp;Tableau!HI37,Semaines!$K$2:$K$523&amp;Semaines!$L$2:$L$523,0)),IF($AE37=2019,INDEX(Semaines!$S$2:$S$523,MATCH(Tableau!HH37&amp;Tableau!HI37,Semaines!$K$2:$K$523&amp;Semaines!$L$2:$L$523,0)),IF($AE37=2020,INDEX(Semaines!$T$2:$T$523,MATCH(Tableau!HH37&amp;Tableau!HI37,Semaines!$K$2:$K$523&amp;Semaines!$L$2:$L$523,0)),IF($AE37=2021,INDEX(Semaines!$U$2:$U$523,MATCH(Tableau!HH37&amp;Tableau!HI37,Semaines!$K$2:$K$523&amp;Semaines!$L$2:$L$523,0)),IF($AE37=2022,INDEX(Semaines!$V$2:$V$523,MATCH(Tableau!HH37&amp;Tableau!HI37,Semaines!$K$2:$K$523&amp;Semaines!$L$2:$L$523,0)))))))))))))</f>
        <v/>
      </c>
      <c r="HK37" s="120" t="str">
        <f>IF(Tableau!$AE37="","",IF(Tableau!HI37="","",Tableau!$AE37))</f>
        <v/>
      </c>
      <c r="HL37" s="121" t="str">
        <f t="array" ref="HL37">IF(OR(Tableau!HJ37="",Tableau!HK37=""),"",IF($AE37=2013,INDEX(Semaines!$M$2:$M$523,MATCH(Tableau!HJ37&amp;Tableau!HK37,Semaines!$K$2:$K$523&amp;Semaines!$L$2:$L$523,0)),IF($AE37=2014,INDEX(Semaines!$N$2:$N$523,MATCH(Tableau!HJ37&amp;Tableau!HK37,Semaines!$K$2:$K$523&amp;Semaines!$L$2:$L$523,0)),IF($AE37=2015,INDEX(Semaines!$O$2:$O$523,MATCH(Tableau!HJ37&amp;Tableau!HK37,Semaines!$K$2:$K$523&amp;Semaines!$L$2:$L$523,0)),IF($AE37=2016,INDEX(Semaines!$P$2:$P$523,MATCH(Tableau!HJ37&amp;Tableau!HK37,Semaines!$K$2:$K$523&amp;Semaines!$L$2:$L$523,0)),IF($AE37=2017,INDEX(Semaines!$Q$2:$Q$523,MATCH(Tableau!HJ37&amp;Tableau!HK37,Semaines!$K$2:$K$523&amp;Semaines!$L$2:$L$523,0)),IF($AE37=2018,INDEX(Semaines!$R$2:$R$523,MATCH(Tableau!HJ37&amp;Tableau!HK37,Semaines!$K$2:$K$523&amp;Semaines!$L$2:$L$523,0)),IF($AE37=2019,INDEX(Semaines!$S$2:$S$523,MATCH(Tableau!HJ37&amp;Tableau!HK37,Semaines!$K$2:$K$523&amp;Semaines!$L$2:$L$523,0)),IF($AE37=2020,INDEX(Semaines!$T$2:$T$523,MATCH(Tableau!HJ37&amp;Tableau!HK37,Semaines!$K$2:$K$523&amp;Semaines!$L$2:$L$523,0)),IF($AE37=2021,INDEX(Semaines!$U$2:$U$523,MATCH(Tableau!HJ37&amp;Tableau!HK37,Semaines!$K$2:$K$523&amp;Semaines!$L$2:$L$523,0)),IF($AE37=2022,INDEX(Semaines!$V$2:$V$523,MATCH(Tableau!HJ37&amp;Tableau!HK37,Semaines!$K$2:$K$523&amp;Semaines!$L$2:$L$523,0)))))))))))))</f>
        <v/>
      </c>
      <c r="HM37" s="120" t="str">
        <f>IF(Tableau!$AE37="","",IF(Tableau!HK37="","",Tableau!$AE37))</f>
        <v/>
      </c>
      <c r="HN37" s="118">
        <f t="shared" si="260"/>
        <v>45</v>
      </c>
      <c r="HO37" s="119">
        <f t="shared" si="117"/>
        <v>2016</v>
      </c>
      <c r="HP37" s="121" t="str">
        <f t="array" ref="HP37">IF(OR(Tableau!HN37="",Tableau!HO37=""),"",IF($AE37=2013,INDEX(Semaines!$M$2:$M$523,MATCH(Tableau!HN37&amp;Tableau!HO37,Semaines!$K$2:$K$523&amp;Semaines!$L$2:$L$523,0)),IF($AE37=2014,INDEX(Semaines!$N$2:$N$523,MATCH(Tableau!HN37&amp;Tableau!HO37,Semaines!$K$2:$K$523&amp;Semaines!$L$2:$L$523,0)),IF($AE37=2015,INDEX(Semaines!$O$2:$O$523,MATCH(Tableau!HN37&amp;Tableau!HO37,Semaines!$K$2:$K$523&amp;Semaines!$L$2:$L$523,0)),IF($AE37=2016,INDEX(Semaines!$P$2:$P$523,MATCH(Tableau!HN37&amp;Tableau!HO37,Semaines!$K$2:$K$523&amp;Semaines!$L$2:$L$523,0)),IF($AE37=2017,INDEX(Semaines!$Q$2:$Q$523,MATCH(Tableau!HN37&amp;Tableau!HO37,Semaines!$K$2:$K$523&amp;Semaines!$L$2:$L$523,0)),IF($AE37=2018,INDEX(Semaines!$R$2:$R$523,MATCH(Tableau!HN37&amp;Tableau!HO37,Semaines!$K$2:$K$523&amp;Semaines!$L$2:$L$523,0)),IF($AE37=2019,INDEX(Semaines!$S$2:$S$523,MATCH(Tableau!HN37&amp;Tableau!HO37,Semaines!$K$2:$K$523&amp;Semaines!$L$2:$L$523,0)),IF($AE37=2020,INDEX(Semaines!$T$2:$T$523,MATCH(Tableau!HN37&amp;Tableau!HO37,Semaines!$K$2:$K$523&amp;Semaines!$L$2:$L$523,0)),IF($AE37=2021,INDEX(Semaines!$U$2:$U$523,MATCH(Tableau!HN37&amp;Tableau!HO37,Semaines!$K$2:$K$523&amp;Semaines!$L$2:$L$523,0)),IF($AE37=2022,INDEX(Semaines!$V$2:$V$523,MATCH(Tableau!HN37&amp;Tableau!HO37,Semaines!$K$2:$K$523&amp;Semaines!$L$2:$L$523,0)))))))))))))</f>
        <v/>
      </c>
      <c r="HQ37" s="120" t="str">
        <f>IF(Tableau!$AE37="","",IF(Tableau!HO37="","",Tableau!$AE37))</f>
        <v/>
      </c>
      <c r="HR37" s="112"/>
      <c r="HS37" s="114"/>
      <c r="HT37" s="114"/>
      <c r="HU37" s="107"/>
      <c r="HV37" s="115"/>
      <c r="HW37" s="99"/>
      <c r="HX37" s="99"/>
      <c r="HY37" s="99"/>
      <c r="HZ37" s="99"/>
      <c r="IA37" s="118">
        <f t="shared" si="261"/>
        <v>46</v>
      </c>
      <c r="IB37" s="119">
        <f t="shared" si="118"/>
        <v>2016</v>
      </c>
      <c r="IC37" s="121" t="str">
        <f t="array" ref="IC37">IF(OR(Tableau!IA37="",Tableau!IB37=""),"",IF($AE37=2013,INDEX(Semaines!$M$2:$M$523,MATCH(Tableau!IA37&amp;Tableau!IB37,Semaines!$K$2:$K$523&amp;Semaines!$L$2:$L$523,0)),IF($AE37=2014,INDEX(Semaines!$N$2:$N$523,MATCH(Tableau!IA37&amp;Tableau!IB37,Semaines!$K$2:$K$523&amp;Semaines!$L$2:$L$523,0)),IF($AE37=2015,INDEX(Semaines!$O$2:$O$523,MATCH(Tableau!IA37&amp;Tableau!IB37,Semaines!$K$2:$K$523&amp;Semaines!$L$2:$L$523,0)),IF($AE37=2016,INDEX(Semaines!$P$2:$P$523,MATCH(Tableau!IA37&amp;Tableau!IB37,Semaines!$K$2:$K$523&amp;Semaines!$L$2:$L$523,0)),IF($AE37=2017,INDEX(Semaines!$Q$2:$Q$523,MATCH(Tableau!IA37&amp;Tableau!IB37,Semaines!$K$2:$K$523&amp;Semaines!$L$2:$L$523,0)),IF($AE37=2018,INDEX(Semaines!$R$2:$R$523,MATCH(Tableau!IA37&amp;Tableau!IB37,Semaines!$K$2:$K$523&amp;Semaines!$L$2:$L$523,0)),IF($AE37=2019,INDEX(Semaines!$S$2:$S$523,MATCH(Tableau!IA37&amp;Tableau!IB37,Semaines!$K$2:$K$523&amp;Semaines!$L$2:$L$523,0)),IF($AE37=2020,INDEX(Semaines!$T$2:$T$523,MATCH(Tableau!IA37&amp;Tableau!IB37,Semaines!$K$2:$K$523&amp;Semaines!$L$2:$L$523,0)),IF($AE37=2021,INDEX(Semaines!$U$2:$U$523,MATCH(Tableau!IA37&amp;Tableau!IB37,Semaines!$K$2:$K$523&amp;Semaines!$L$2:$L$523,0)),IF($AE37=2022,INDEX(Semaines!$V$2:$V$523,MATCH(Tableau!IA37&amp;Tableau!IB37,Semaines!$K$2:$K$523&amp;Semaines!$L$2:$L$523,0)))))))))))))</f>
        <v/>
      </c>
      <c r="ID37" s="120" t="str">
        <f>IF(Tableau!$AE37="","",IF(Tableau!IB37="","",Tableau!$AE37))</f>
        <v/>
      </c>
      <c r="IE37" s="118">
        <f t="shared" si="262"/>
        <v>46</v>
      </c>
      <c r="IF37" s="119">
        <f t="shared" si="119"/>
        <v>2016</v>
      </c>
      <c r="IG37" s="121" t="str">
        <f t="array" ref="IG37">IF(OR(Tableau!IE37="",Tableau!IF37=""),"",IF($AE37=2013,INDEX(Semaines!$M$2:$M$523,MATCH(Tableau!IE37&amp;Tableau!IF37,Semaines!$K$2:$K$523&amp;Semaines!$L$2:$L$523,0)),IF($AE37=2014,INDEX(Semaines!$N$2:$N$523,MATCH(Tableau!IE37&amp;Tableau!IF37,Semaines!$K$2:$K$523&amp;Semaines!$L$2:$L$523,0)),IF($AE37=2015,INDEX(Semaines!$O$2:$O$523,MATCH(Tableau!IE37&amp;Tableau!IF37,Semaines!$K$2:$K$523&amp;Semaines!$L$2:$L$523,0)),IF($AE37=2016,INDEX(Semaines!$P$2:$P$523,MATCH(Tableau!IE37&amp;Tableau!IF37,Semaines!$K$2:$K$523&amp;Semaines!$L$2:$L$523,0)),IF($AE37=2017,INDEX(Semaines!$Q$2:$Q$523,MATCH(Tableau!IE37&amp;Tableau!IF37,Semaines!$K$2:$K$523&amp;Semaines!$L$2:$L$523,0)),IF($AE37=2018,INDEX(Semaines!$R$2:$R$523,MATCH(Tableau!IE37&amp;Tableau!IF37,Semaines!$K$2:$K$523&amp;Semaines!$L$2:$L$523,0)),IF($AE37=2019,INDEX(Semaines!$S$2:$S$523,MATCH(Tableau!IE37&amp;Tableau!IF37,Semaines!$K$2:$K$523&amp;Semaines!$L$2:$L$523,0)),IF($AE37=2020,INDEX(Semaines!$T$2:$T$523,MATCH(Tableau!IE37&amp;Tableau!IF37,Semaines!$K$2:$K$523&amp;Semaines!$L$2:$L$523,0)),IF($AE37=2021,INDEX(Semaines!$U$2:$U$523,MATCH(Tableau!IE37&amp;Tableau!IF37,Semaines!$K$2:$K$523&amp;Semaines!$L$2:$L$523,0)),IF($AE37=2022,INDEX(Semaines!$V$2:$V$523,MATCH(Tableau!IE37&amp;Tableau!IF37,Semaines!$K$2:$K$523&amp;Semaines!$L$2:$L$523,0)))))))))))))</f>
        <v/>
      </c>
      <c r="IH37" s="120" t="str">
        <f>IF(Tableau!$AE37="","",IF(Tableau!IF37="","",Tableau!$AE37))</f>
        <v/>
      </c>
      <c r="II37" s="130">
        <f>IF(Import!AY27=0,"",Import!AY27)</f>
        <v>42758</v>
      </c>
      <c r="IJ37" s="118">
        <f t="shared" si="225"/>
        <v>4</v>
      </c>
      <c r="IK37" s="119">
        <f t="shared" si="226"/>
        <v>2017</v>
      </c>
      <c r="IL37" s="121" t="str">
        <f>IF(Tableau!IJ37="","",Tableau!IJ37)</f>
        <v/>
      </c>
      <c r="IM37" s="120" t="str">
        <f>IF(Tableau!IK37="","",Tableau!IK37)</f>
        <v/>
      </c>
      <c r="IO37" s="118">
        <f t="shared" si="227"/>
        <v>47</v>
      </c>
      <c r="IP37" s="119">
        <f t="shared" si="78"/>
        <v>2016</v>
      </c>
      <c r="IQ37" s="121" t="str">
        <f t="array" ref="IQ37">IF(OR(Tableau!IO37="",Tableau!IP37=""),"",IF($AE37=2013,INDEX(Semaines!$M$2:$M$523,MATCH(Tableau!IO37&amp;Tableau!IP37,Semaines!$K$2:$K$523&amp;Semaines!$L$2:$L$523,0)),IF($AE37=2014,INDEX(Semaines!$N$2:$N$523,MATCH(Tableau!IO37&amp;Tableau!IP37,Semaines!$K$2:$K$523&amp;Semaines!$L$2:$L$523,0)),IF($AE37=2015,INDEX(Semaines!$O$2:$O$523,MATCH(Tableau!IO37&amp;Tableau!IP37,Semaines!$K$2:$K$523&amp;Semaines!$L$2:$L$523,0)),IF($AE37=2016,INDEX(Semaines!$P$2:$P$523,MATCH(Tableau!IO37&amp;Tableau!IP37,Semaines!$K$2:$K$523&amp;Semaines!$L$2:$L$523,0)),IF($AE37=2017,INDEX(Semaines!$Q$2:$Q$523,MATCH(Tableau!IO37&amp;Tableau!IP37,Semaines!$K$2:$K$523&amp;Semaines!$L$2:$L$523,0)),IF($AE37=2018,INDEX(Semaines!$R$2:$R$523,MATCH(Tableau!IO37&amp;Tableau!IP37,Semaines!$K$2:$K$523&amp;Semaines!$L$2:$L$523,0)),IF($AE37=2019,INDEX(Semaines!$S$2:$S$523,MATCH(Tableau!IO37&amp;Tableau!IP37,Semaines!$K$2:$K$523&amp;Semaines!$L$2:$L$523,0)),IF($AE37=2020,INDEX(Semaines!$T$2:$T$523,MATCH(Tableau!IO37&amp;Tableau!IP37,Semaines!$K$2:$K$523&amp;Semaines!$L$2:$L$523,0)),IF($AE37=2021,INDEX(Semaines!$U$2:$U$523,MATCH(Tableau!IO37&amp;Tableau!IP37,Semaines!$K$2:$K$523&amp;Semaines!$L$2:$L$523,0)),IF($AE37=2022,INDEX(Semaines!$V$2:$V$523,MATCH(Tableau!IO37&amp;Tableau!IP37,Semaines!$K$2:$K$523&amp;Semaines!$L$2:$L$523,0)))))))))))))</f>
        <v/>
      </c>
      <c r="IR37" s="120" t="str">
        <f>IF(Tableau!$AE37="","",IF(Tableau!IP37="","",Tableau!$AE37))</f>
        <v/>
      </c>
      <c r="IS37" s="118">
        <f t="shared" si="228"/>
        <v>48</v>
      </c>
      <c r="IT37" s="119">
        <f t="shared" si="80"/>
        <v>2016</v>
      </c>
      <c r="IU37" s="121" t="str">
        <f t="array" ref="IU37">IF(OR(Tableau!IS37="",Tableau!IT37=""),"",IF($AE37=2013,INDEX(Semaines!$M$2:$M$523,MATCH(Tableau!IS37&amp;Tableau!IT37,Semaines!$K$2:$K$523&amp;Semaines!$L$2:$L$523,0)),IF($AE37=2014,INDEX(Semaines!$N$2:$N$523,MATCH(Tableau!IS37&amp;Tableau!IT37,Semaines!$K$2:$K$523&amp;Semaines!$L$2:$L$523,0)),IF($AE37=2015,INDEX(Semaines!$O$2:$O$523,MATCH(Tableau!IS37&amp;Tableau!IT37,Semaines!$K$2:$K$523&amp;Semaines!$L$2:$L$523,0)),IF($AE37=2016,INDEX(Semaines!$P$2:$P$523,MATCH(Tableau!IS37&amp;Tableau!IT37,Semaines!$K$2:$K$523&amp;Semaines!$L$2:$L$523,0)),IF($AE37=2017,INDEX(Semaines!$Q$2:$Q$523,MATCH(Tableau!IS37&amp;Tableau!IT37,Semaines!$K$2:$K$523&amp;Semaines!$L$2:$L$523,0)),IF($AE37=2018,INDEX(Semaines!$R$2:$R$523,MATCH(Tableau!IS37&amp;Tableau!IT37,Semaines!$K$2:$K$523&amp;Semaines!$L$2:$L$523,0)),IF($AE37=2019,INDEX(Semaines!$S$2:$S$523,MATCH(Tableau!IS37&amp;Tableau!IT37,Semaines!$K$2:$K$523&amp;Semaines!$L$2:$L$523,0)),IF($AE37=2020,INDEX(Semaines!$T$2:$T$523,MATCH(Tableau!IS37&amp;Tableau!IT37,Semaines!$K$2:$K$523&amp;Semaines!$L$2:$L$523,0)),IF($AE37=2021,INDEX(Semaines!$U$2:$U$523,MATCH(Tableau!IS37&amp;Tableau!IT37,Semaines!$K$2:$K$523&amp;Semaines!$L$2:$L$523,0)),IF($AE37=2022,INDEX(Semaines!$V$2:$V$523,MATCH(Tableau!IS37&amp;Tableau!IT37,Semaines!$K$2:$K$523&amp;Semaines!$L$2:$L$523,0)))))))))))))</f>
        <v/>
      </c>
      <c r="IV37" s="120" t="str">
        <f>IF(Tableau!$AE37="","",IF(Tableau!IT37="","",Tableau!$AE37))</f>
        <v/>
      </c>
      <c r="IW37" s="99"/>
      <c r="IX37" s="99"/>
      <c r="IY37" s="99"/>
      <c r="IZ37" s="99"/>
      <c r="JA37" s="118">
        <f t="shared" si="229"/>
        <v>48</v>
      </c>
      <c r="JB37" s="119">
        <f t="shared" si="82"/>
        <v>2016</v>
      </c>
      <c r="JC37" s="121" t="str">
        <f t="array" ref="JC37">IF(OR(Tableau!JA37="",Tableau!JB37=""),"",IF($AE37=2013,INDEX(Semaines!$M$2:$M$523,MATCH(Tableau!JA37&amp;Tableau!JB37,Semaines!$K$2:$K$523&amp;Semaines!$L$2:$L$523,0)),IF($AE37=2014,INDEX(Semaines!$N$2:$N$523,MATCH(Tableau!JA37&amp;Tableau!JB37,Semaines!$K$2:$K$523&amp;Semaines!$L$2:$L$523,0)),IF($AE37=2015,INDEX(Semaines!$O$2:$O$523,MATCH(Tableau!JA37&amp;Tableau!JB37,Semaines!$K$2:$K$523&amp;Semaines!$L$2:$L$523,0)),IF($AE37=2016,INDEX(Semaines!$P$2:$P$523,MATCH(Tableau!JA37&amp;Tableau!JB37,Semaines!$K$2:$K$523&amp;Semaines!$L$2:$L$523,0)),IF($AE37=2017,INDEX(Semaines!$Q$2:$Q$523,MATCH(Tableau!JA37&amp;Tableau!JB37,Semaines!$K$2:$K$523&amp;Semaines!$L$2:$L$523,0)),IF($AE37=2018,INDEX(Semaines!$R$2:$R$523,MATCH(Tableau!JA37&amp;Tableau!JB37,Semaines!$K$2:$K$523&amp;Semaines!$L$2:$L$523,0)),IF($AE37=2019,INDEX(Semaines!$S$2:$S$523,MATCH(Tableau!JA37&amp;Tableau!JB37,Semaines!$K$2:$K$523&amp;Semaines!$L$2:$L$523,0)),IF($AE37=2020,INDEX(Semaines!$T$2:$T$523,MATCH(Tableau!JA37&amp;Tableau!JB37,Semaines!$K$2:$K$523&amp;Semaines!$L$2:$L$523,0)),IF($AE37=2021,INDEX(Semaines!$U$2:$U$523,MATCH(Tableau!JA37&amp;Tableau!JB37,Semaines!$K$2:$K$523&amp;Semaines!$L$2:$L$523,0)),IF($AE37=2022,INDEX(Semaines!$V$2:$V$523,MATCH(Tableau!JA37&amp;Tableau!JB37,Semaines!$K$2:$K$523&amp;Semaines!$L$2:$L$523,0)))))))))))))</f>
        <v/>
      </c>
      <c r="JD37" s="120" t="str">
        <f>IF(Tableau!$AE37="","",IF(Tableau!JB37="","",Tableau!$AE37))</f>
        <v/>
      </c>
      <c r="JE37" s="112"/>
      <c r="JF37" s="114"/>
      <c r="JG37" s="114"/>
      <c r="JH37" s="107"/>
      <c r="JJ37" s="118">
        <f t="shared" si="230"/>
        <v>49</v>
      </c>
      <c r="JK37" s="119">
        <f t="shared" si="84"/>
        <v>2016</v>
      </c>
      <c r="JL37" s="121" t="str">
        <f t="array" ref="JL37">IF(OR(Tableau!JJ37="",Tableau!JK37=""),"",IF($AE37=2013,INDEX(Semaines!$M$2:$M$523,MATCH(Tableau!JJ37&amp;Tableau!JK37,Semaines!$K$2:$K$523&amp;Semaines!$L$2:$L$523,0)),IF($AE37=2014,INDEX(Semaines!$N$2:$N$523,MATCH(Tableau!JJ37&amp;Tableau!JK37,Semaines!$K$2:$K$523&amp;Semaines!$L$2:$L$523,0)),IF($AE37=2015,INDEX(Semaines!$O$2:$O$523,MATCH(Tableau!JJ37&amp;Tableau!JK37,Semaines!$K$2:$K$523&amp;Semaines!$L$2:$L$523,0)),IF($AE37=2016,INDEX(Semaines!$P$2:$P$523,MATCH(Tableau!JJ37&amp;Tableau!JK37,Semaines!$K$2:$K$523&amp;Semaines!$L$2:$L$523,0)),IF($AE37=2017,INDEX(Semaines!$Q$2:$Q$523,MATCH(Tableau!JJ37&amp;Tableau!JK37,Semaines!$K$2:$K$523&amp;Semaines!$L$2:$L$523,0)),IF($AE37=2018,INDEX(Semaines!$R$2:$R$523,MATCH(Tableau!JJ37&amp;Tableau!JK37,Semaines!$K$2:$K$523&amp;Semaines!$L$2:$L$523,0)),IF($AE37=2019,INDEX(Semaines!$S$2:$S$523,MATCH(Tableau!JJ37&amp;Tableau!JK37,Semaines!$K$2:$K$523&amp;Semaines!$L$2:$L$523,0)),IF($AE37=2020,INDEX(Semaines!$T$2:$T$523,MATCH(Tableau!JJ37&amp;Tableau!JK37,Semaines!$K$2:$K$523&amp;Semaines!$L$2:$L$523,0)),IF($AE37=2021,INDEX(Semaines!$U$2:$U$523,MATCH(Tableau!JJ37&amp;Tableau!JK37,Semaines!$K$2:$K$523&amp;Semaines!$L$2:$L$523,0)),IF($AE37=2022,INDEX(Semaines!$V$2:$V$523,MATCH(Tableau!JJ37&amp;Tableau!JK37,Semaines!$K$2:$K$523&amp;Semaines!$L$2:$L$523,0)))))))))))))</f>
        <v/>
      </c>
      <c r="JM37" s="120" t="str">
        <f>IF(Tableau!$AE37="","",IF(Tableau!JK37="","",Tableau!$AE37))</f>
        <v/>
      </c>
      <c r="JN37" s="118">
        <f t="shared" si="231"/>
        <v>50</v>
      </c>
      <c r="JO37" s="119">
        <f t="shared" si="86"/>
        <v>2016</v>
      </c>
      <c r="JP37" s="121" t="str">
        <f t="array" ref="JP37">IF(OR(Tableau!JN37="",Tableau!JO37=""),"",IF($AE37=2013,INDEX(Semaines!$M$2:$M$523,MATCH(Tableau!JN37&amp;Tableau!JO37,Semaines!$K$2:$K$523&amp;Semaines!$L$2:$L$523,0)),IF($AE37=2014,INDEX(Semaines!$N$2:$N$523,MATCH(Tableau!JN37&amp;Tableau!JO37,Semaines!$K$2:$K$523&amp;Semaines!$L$2:$L$523,0)),IF($AE37=2015,INDEX(Semaines!$O$2:$O$523,MATCH(Tableau!JN37&amp;Tableau!JO37,Semaines!$K$2:$K$523&amp;Semaines!$L$2:$L$523,0)),IF($AE37=2016,INDEX(Semaines!$P$2:$P$523,MATCH(Tableau!JN37&amp;Tableau!JO37,Semaines!$K$2:$K$523&amp;Semaines!$L$2:$L$523,0)),IF($AE37=2017,INDEX(Semaines!$Q$2:$Q$523,MATCH(Tableau!JN37&amp;Tableau!JO37,Semaines!$K$2:$K$523&amp;Semaines!$L$2:$L$523,0)),IF($AE37=2018,INDEX(Semaines!$R$2:$R$523,MATCH(Tableau!JN37&amp;Tableau!JO37,Semaines!$K$2:$K$523&amp;Semaines!$L$2:$L$523,0)),IF($AE37=2019,INDEX(Semaines!$S$2:$S$523,MATCH(Tableau!JN37&amp;Tableau!JO37,Semaines!$K$2:$K$523&amp;Semaines!$L$2:$L$523,0)),IF($AE37=2020,INDEX(Semaines!$T$2:$T$523,MATCH(Tableau!JN37&amp;Tableau!JO37,Semaines!$K$2:$K$523&amp;Semaines!$L$2:$L$523,0)),IF($AE37=2021,INDEX(Semaines!$U$2:$U$523,MATCH(Tableau!JN37&amp;Tableau!JO37,Semaines!$K$2:$K$523&amp;Semaines!$L$2:$L$523,0)),IF($AE37=2022,INDEX(Semaines!$V$2:$V$523,MATCH(Tableau!JN37&amp;Tableau!JO37,Semaines!$K$2:$K$523&amp;Semaines!$L$2:$L$523,0)))))))))))))</f>
        <v/>
      </c>
      <c r="JQ37" s="120" t="str">
        <f>IF(Tableau!$AE37="","",IF(Tableau!JO37="","",Tableau!$AE37))</f>
        <v/>
      </c>
      <c r="JR37" s="128">
        <f>IF(Import!BC27=0,"",Import!BC27)</f>
        <v>42773</v>
      </c>
      <c r="JS37" s="118">
        <f t="shared" si="232"/>
        <v>6</v>
      </c>
      <c r="JT37" s="119">
        <f t="shared" si="233"/>
        <v>2017</v>
      </c>
      <c r="JU37" s="121">
        <f t="array" ref="JU37">IF(JR37="",JS37,IF($AE37="","",IF($AE37=2013,INDEX(Semaines!$M$2:$M$523,MATCH(JS37&amp;JT37,Semaines!$K$2:$K$523&amp;Semaines!$L$2:$L$523,0)),IF($AE37=2014,INDEX(Semaines!$N$2:$N$523,MATCH(JS37&amp;JT37,Semaines!$K$2:$K$523&amp;Semaines!$L$2:$L$523,0)),IF($AE37=2015,INDEX(Semaines!$O$2:$O$523,MATCH(JS37&amp;JT37,Semaines!$K$2:$K$523&amp;Semaines!$L$2:$L$523,0)),IF($AE37=2016,INDEX(Semaines!$P$2:$P$523,MATCH(JS37&amp;JT37,Semaines!$K$2:$K$523&amp;Semaines!$L$2:$L$523,0)),IF($AE37=2017,INDEX(Semaines!$Q$2:$Q$523,MATCH(JS37&amp;JT37,Semaines!$K$2:$K$523&amp;Semaines!$L$2:$L$523,0)),IF($AE37=2018,INDEX(Semaines!$R$2:$R$523,MATCH(JS37&amp;JT37,Semaines!$K$2:$K$523&amp;Semaines!$L$2:$L$523,0)),IF($AE37=2019,INDEX(Semaines!$S$2:$S$523,MATCH(JS37&amp;JT37,Semaines!$K$2:$K$523&amp;Semaines!$L$2:$L$523,0)),IF($AE37=2020,INDEX(Semaines!$T$2:$T$523,MATCH(JS37&amp;JT37,Semaines!$K$2:$K$523&amp;Semaines!$L$2:$L$523,0)),IF($AE37=2021,INDEX(Semaines!$U$2:$U$523,MATCH(JS37&amp;JT37,Semaines!$K$2:$K$523&amp;Semaines!$L$2:$L$523,0)),IF($AE37=2022,INDEX(Semaines!$V$2:$V$523,MATCH(JS37&amp;JT37,Semaines!$K$2:$K$523&amp;Semaines!$L$2:$L$523,0))))))))))))))</f>
        <v>58</v>
      </c>
      <c r="JV37" s="119">
        <f t="shared" si="132"/>
        <v>2016</v>
      </c>
    </row>
    <row r="38" spans="1:282" x14ac:dyDescent="0.3">
      <c r="A38" s="61" t="str">
        <f>IF(Import!A28=0,"",Import!A28)</f>
        <v>27</v>
      </c>
      <c r="B38" s="38" t="str">
        <f>IF(Import!D28=0,"",Import!D28)</f>
        <v>27</v>
      </c>
      <c r="C38" s="38" t="str">
        <f>IF(Import!E28=0,"",Import!E28)</f>
        <v/>
      </c>
      <c r="D38" s="44" t="str">
        <f t="shared" si="0"/>
        <v/>
      </c>
      <c r="E38" s="38" t="str">
        <f>IF(Import!I28=0,"",Import!I28)</f>
        <v/>
      </c>
      <c r="F38" s="38" t="str">
        <f>IF(Import!J28="","",Import!J28)</f>
        <v/>
      </c>
      <c r="G38" s="38" t="str">
        <f>IF(Import!K28="","",Import!K28)</f>
        <v/>
      </c>
      <c r="H38" s="45" t="str">
        <f>IF(Import!L28=0,"",Import!L28)</f>
        <v>17</v>
      </c>
      <c r="I38" s="38" t="str">
        <f>IF(Import!N28=0,"",Import!N28)</f>
        <v/>
      </c>
      <c r="J38" s="37"/>
      <c r="K38" s="46">
        <f>IF(Import!O28=0,"",Import!O28)</f>
        <v>42982</v>
      </c>
      <c r="L38" s="46" t="str">
        <f>IF(Import!P28=0,"",Import!P28)</f>
        <v/>
      </c>
      <c r="M38" s="60" t="str">
        <f>IF(L38&lt;&gt;"","Annulé",IF(Import!R28=0,"",Import!R28))</f>
        <v/>
      </c>
      <c r="N38" s="60">
        <f>IF(L38&lt;&gt;"","Annulé",IF(Import!S28=0,"",Import!S28))</f>
        <v>100000</v>
      </c>
      <c r="O38" s="60" t="str">
        <f>IF(N38="Annulé","Annulé",IF(Import!T28=0,"",Import!T28))</f>
        <v/>
      </c>
      <c r="P38" s="46">
        <f>IF(Import!U28=0,IF($L38&lt;&gt;"","Annulé",IF($K38="","","En attente")),Import!U28)</f>
        <v>42990</v>
      </c>
      <c r="Q38" s="46">
        <f>IF(Import!V28=0,IF($L38&lt;&gt;"","Annulé",IF($K38="","","En attente")),Import!V28)</f>
        <v>43060</v>
      </c>
      <c r="R38" s="46">
        <f>IF(Import!W28=0,IF($L38&lt;&gt;"","Annulé",IF($K38="","","En attente")),Import!W28)</f>
        <v>43066</v>
      </c>
      <c r="S38" s="46">
        <f>IF(Import!X28=0,IF($L38&lt;&gt;"","Annulé",IF($K38="","","En attente")),Import!X28)</f>
        <v>43076</v>
      </c>
      <c r="T38" s="46">
        <f>IF(Import!Y28=0,IF($L38&lt;&gt;"","Annulé",IF($K38="","","En attente")),Import!Y28)</f>
        <v>43076</v>
      </c>
      <c r="U38" s="46">
        <f>IF(Import!Z28=0,IF($L38&lt;&gt;"","Annulé",IF($K38="","","En attente")),Import!Z28)</f>
        <v>43130</v>
      </c>
      <c r="V38" s="130" t="str">
        <f>IF(Tableau!V38="","",Tableau!V38)</f>
        <v/>
      </c>
      <c r="W38" s="46">
        <f>IF($L38&lt;&gt;"","Annulé",IF(Import!AA28=0,IF(K38="","","Pas ouvert"),Import!AA28))</f>
        <v>43187</v>
      </c>
      <c r="X38" s="46">
        <f>IF($L38&lt;&gt;"","Annulé",IF(Import!AB28=0,IF($W38&lt;&gt;"",IF(W38="Pas ouvert","Pas ouvert","En cours"),""),Import!AB28))</f>
        <v>43493</v>
      </c>
      <c r="Y38" s="60">
        <f>IF($L38&lt;&gt;"","Annulé",IF(Import!AC28=0,"",Import!AC28))</f>
        <v>74611</v>
      </c>
      <c r="Z38" s="60">
        <f>IF($L38&lt;&gt;"","Annulé",IF(Import!AD28=0,"",Import!AD28))</f>
        <v>20139.689999999999</v>
      </c>
      <c r="AA38" s="65">
        <f t="shared" si="243"/>
        <v>13</v>
      </c>
      <c r="AB38" s="129">
        <f>Tableau!AB38</f>
        <v>2018</v>
      </c>
      <c r="AC38" s="62"/>
      <c r="AD38" s="86">
        <f t="shared" si="121"/>
        <v>13</v>
      </c>
      <c r="AE38" s="85">
        <f t="shared" si="122"/>
        <v>2018</v>
      </c>
      <c r="AF38" s="116">
        <f>IF(Import!AE28=0,"",Import!AE28)</f>
        <v>43187</v>
      </c>
      <c r="AG38" s="114"/>
      <c r="AH38" s="107"/>
      <c r="AJ38" s="118">
        <f t="shared" si="239"/>
        <v>14</v>
      </c>
      <c r="AK38" s="119">
        <f t="shared" si="240"/>
        <v>2018</v>
      </c>
      <c r="AL38" s="121" t="str">
        <f>IF(OR(Tableau!AL38="",Tableau!AM38=""),"",IF($AE38=2013,INDEX(Semaines!$M$2:$M$523,MATCH(Tableau!AL38&amp;Tableau!AM38,Semaines!$K$2:$K$523&amp;Semaines!$L$2:$L$523,0)),IF($AE38=2014,INDEX(Semaines!$N$2:$N$523,MATCH(Tableau!AL38&amp;Tableau!AM38,Semaines!$K$2:$K$523&amp;Semaines!$L$2:$L$523,0)),IF($AE38=2015,INDEX(Semaines!$O$2:$O$523,MATCH(Tableau!AL38&amp;Tableau!AM38,Semaines!$K$2:$K$523&amp;Semaines!$L$2:$L$523,0)),IF($AE38=2016,INDEX(Semaines!$P$2:$P$523,MATCH(Tableau!AL38&amp;Tableau!AM38,Semaines!$K$2:$K$523&amp;Semaines!$L$2:$L$523,0)),IF($AE38=2017,INDEX(Semaines!$Q$2:$Q$523,MATCH(Tableau!AL38&amp;Tableau!AM38,Semaines!$K$2:$K$523&amp;Semaines!$L$2:$L$523,0)),IF($AE38=2018,INDEX(Semaines!$R$2:$R$523,MATCH(Tableau!AL38&amp;Tableau!AM38,Semaines!$K$2:$K$523&amp;Semaines!$L$2:$L$523,0)),IF($AE38=2019,INDEX(Semaines!$S$2:$S$523,MATCH(Tableau!AL38&amp;Tableau!AM38,Semaines!$K$2:$K$523&amp;Semaines!$L$2:$L$523,0)),IF($AE38=2020,INDEX(Semaines!$T$2:$T$523,MATCH(Tableau!AL38&amp;Tableau!AM38,Semaines!$K$2:$K$523&amp;Semaines!$L$2:$L$523,0)),IF($AE38=2021,INDEX(Semaines!$U$2:$U$523,MATCH(Tableau!AL38&amp;Tableau!AM38,Semaines!$K$2:$K$523&amp;Semaines!$L$2:$L$523,0)),IF($AE38=2022,INDEX(Semaines!$V$2:$V$523,MATCH(Tableau!AL38&amp;Tableau!AM38,Semaines!$K$2:$K$523&amp;Semaines!$L$2:$L$523,0)))))))))))))</f>
        <v/>
      </c>
      <c r="AM38" s="120" t="str">
        <f>IF(Tableau!$AE38="","",IF(Tableau!AM38="","",Tableau!$AE38))</f>
        <v/>
      </c>
      <c r="AN38" s="128">
        <f>IF(Import!AI28=0,"",Import!AI28)</f>
        <v>43196</v>
      </c>
      <c r="AO38" s="118">
        <f t="shared" si="241"/>
        <v>14</v>
      </c>
      <c r="AP38" s="119">
        <f t="shared" si="242"/>
        <v>2018</v>
      </c>
      <c r="AQ38" s="121" t="str">
        <f>IF(Tableau!AQ38="","",Tableau!AQ38)</f>
        <v/>
      </c>
      <c r="AR38" s="120" t="str">
        <f>IF(Tableau!AR38="","",Tableau!AR38)</f>
        <v/>
      </c>
      <c r="AS38" s="112"/>
      <c r="AT38" s="107"/>
      <c r="AU38" s="99"/>
      <c r="AV38" s="99"/>
      <c r="AW38" s="118">
        <f t="shared" si="189"/>
        <v>15</v>
      </c>
      <c r="AX38" s="119">
        <f t="shared" si="123"/>
        <v>2018</v>
      </c>
      <c r="AY38" s="121" t="str">
        <f t="array" ref="AY38">IF(OR(Tableau!AY38="",Tableau!AZ38=""),"",IF($AE38=2013,INDEX(Semaines!$M$2:$M$523,MATCH(Tableau!AY38&amp;Tableau!AZ38,Semaines!$K$2:$K$523&amp;Semaines!$L$2:$L$523,0)),IF($AE38=2014,INDEX(Semaines!$N$2:$N$523,MATCH(Tableau!AY38&amp;Tableau!AZ38,Semaines!$K$2:$K$523&amp;Semaines!$L$2:$L$523,0)),IF($AE38=2015,INDEX(Semaines!$O$2:$O$523,MATCH(Tableau!AY38&amp;Tableau!AZ38,Semaines!$K$2:$K$523&amp;Semaines!$L$2:$L$523,0)),IF($AE38=2016,INDEX(Semaines!$P$2:$P$523,MATCH(Tableau!AY38&amp;Tableau!AZ38,Semaines!$K$2:$K$523&amp;Semaines!$L$2:$L$523,0)),IF($AE38=2017,INDEX(Semaines!$Q$2:$Q$523,MATCH(Tableau!AY38&amp;Tableau!AZ38,Semaines!$K$2:$K$523&amp;Semaines!$L$2:$L$523,0)),IF($AE38=2018,INDEX(Semaines!$R$2:$R$523,MATCH(Tableau!AY38&amp;Tableau!AZ38,Semaines!$K$2:$K$523&amp;Semaines!$L$2:$L$523,0)),IF($AE38=2019,INDEX(Semaines!$S$2:$S$523,MATCH(Tableau!AY38&amp;Tableau!AZ38,Semaines!$K$2:$K$523&amp;Semaines!$L$2:$L$523,0)),IF($AE38=2020,INDEX(Semaines!$T$2:$T$523,MATCH(Tableau!AY38&amp;Tableau!AZ38,Semaines!$K$2:$K$523&amp;Semaines!$L$2:$L$523,0)),IF($AE38=2021,INDEX(Semaines!$U$2:$U$523,MATCH(Tableau!AY38&amp;Tableau!AZ38,Semaines!$K$2:$K$523&amp;Semaines!$L$2:$L$523,0)),IF($AE38=2022,INDEX(Semaines!$V$2:$V$523,MATCH(Tableau!AY38&amp;Tableau!AZ38,Semaines!$K$2:$K$523&amp;Semaines!$L$2:$L$523,0)))))))))))))</f>
        <v/>
      </c>
      <c r="AZ38" s="120" t="str">
        <f>IF(Tableau!$AE38="","",IF(Tableau!AZ38="","",Tableau!$AE38))</f>
        <v/>
      </c>
      <c r="BA38" s="118">
        <f t="shared" si="234"/>
        <v>17</v>
      </c>
      <c r="BB38" s="119">
        <f t="shared" si="125"/>
        <v>2018</v>
      </c>
      <c r="BC38" s="121" t="str">
        <f t="array" ref="BC38">IF(OR(Tableau!BC38="",Tableau!BD38=""),"",IF($AE38=2013,INDEX(Semaines!$M$2:$M$523,MATCH(Tableau!BC38&amp;Tableau!BD38,Semaines!$K$2:$K$523&amp;Semaines!$L$2:$L$523,0)),IF($AE38=2014,INDEX(Semaines!$N$2:$N$523,MATCH(Tableau!BC38&amp;Tableau!BD38,Semaines!$K$2:$K$523&amp;Semaines!$L$2:$L$523,0)),IF($AE38=2015,INDEX(Semaines!$O$2:$O$523,MATCH(Tableau!BC38&amp;Tableau!BD38,Semaines!$K$2:$K$523&amp;Semaines!$L$2:$L$523,0)),IF($AE38=2016,INDEX(Semaines!$P$2:$P$523,MATCH(Tableau!BC38&amp;Tableau!BD38,Semaines!$K$2:$K$523&amp;Semaines!$L$2:$L$523,0)),IF($AE38=2017,INDEX(Semaines!$Q$2:$Q$523,MATCH(Tableau!BC38&amp;Tableau!BD38,Semaines!$K$2:$K$523&amp;Semaines!$L$2:$L$523,0)),IF($AE38=2018,INDEX(Semaines!$R$2:$R$523,MATCH(Tableau!BC38&amp;Tableau!BD38,Semaines!$K$2:$K$523&amp;Semaines!$L$2:$L$523,0)),IF($AE38=2019,INDEX(Semaines!$S$2:$S$523,MATCH(Tableau!BC38&amp;Tableau!BD38,Semaines!$K$2:$K$523&amp;Semaines!$L$2:$L$523,0)),IF($AE38=2020,INDEX(Semaines!$T$2:$T$523,MATCH(Tableau!BC38&amp;Tableau!BD38,Semaines!$K$2:$K$523&amp;Semaines!$L$2:$L$523,0)),IF($AE38=2021,INDEX(Semaines!$U$2:$U$523,MATCH(Tableau!BC38&amp;Tableau!BD38,Semaines!$K$2:$K$523&amp;Semaines!$L$2:$L$523,0)),IF($AE38=2022,INDEX(Semaines!$V$2:$V$523,MATCH(Tableau!BC38&amp;Tableau!BD38,Semaines!$K$2:$K$523&amp;Semaines!$L$2:$L$523,0)))))))))))))</f>
        <v/>
      </c>
      <c r="BD38" s="120" t="str">
        <f>IF(Tableau!$AE38="","",IF(Tableau!BD38="","",Tableau!$AE38))</f>
        <v/>
      </c>
      <c r="BE38" s="118">
        <f t="shared" si="235"/>
        <v>19</v>
      </c>
      <c r="BF38" s="119">
        <f t="shared" si="127"/>
        <v>2018</v>
      </c>
      <c r="BG38" s="121" t="str">
        <f t="array" ref="BG38">IF(OR(Tableau!BG38="",Tableau!BH38=""),"",IF($AE38=2013,INDEX(Semaines!$M$2:$M$523,MATCH(Tableau!BG38&amp;Tableau!BH38,Semaines!$K$2:$K$523&amp;Semaines!$L$2:$L$523,0)),IF($AE38=2014,INDEX(Semaines!$N$2:$N$523,MATCH(Tableau!BG38&amp;Tableau!BH38,Semaines!$K$2:$K$523&amp;Semaines!$L$2:$L$523,0)),IF($AE38=2015,INDEX(Semaines!$O$2:$O$523,MATCH(Tableau!BG38&amp;Tableau!BH38,Semaines!$K$2:$K$523&amp;Semaines!$L$2:$L$523,0)),IF($AE38=2016,INDEX(Semaines!$P$2:$P$523,MATCH(Tableau!BG38&amp;Tableau!BH38,Semaines!$K$2:$K$523&amp;Semaines!$L$2:$L$523,0)),IF($AE38=2017,INDEX(Semaines!$Q$2:$Q$523,MATCH(Tableau!BG38&amp;Tableau!BH38,Semaines!$K$2:$K$523&amp;Semaines!$L$2:$L$523,0)),IF($AE38=2018,INDEX(Semaines!$R$2:$R$523,MATCH(Tableau!BG38&amp;Tableau!BH38,Semaines!$K$2:$K$523&amp;Semaines!$L$2:$L$523,0)),IF($AE38=2019,INDEX(Semaines!$S$2:$S$523,MATCH(Tableau!BG38&amp;Tableau!BH38,Semaines!$K$2:$K$523&amp;Semaines!$L$2:$L$523,0)),IF($AE38=2020,INDEX(Semaines!$T$2:$T$523,MATCH(Tableau!BG38&amp;Tableau!BH38,Semaines!$K$2:$K$523&amp;Semaines!$L$2:$L$523,0)),IF($AE38=2021,INDEX(Semaines!$U$2:$U$523,MATCH(Tableau!BG38&amp;Tableau!BH38,Semaines!$K$2:$K$523&amp;Semaines!$L$2:$L$523,0)),IF($AE38=2022,INDEX(Semaines!$V$2:$V$523,MATCH(Tableau!BG38&amp;Tableau!BH38,Semaines!$K$2:$K$523&amp;Semaines!$L$2:$L$523,0)))))))))))))</f>
        <v/>
      </c>
      <c r="BH38" s="120" t="str">
        <f>IF(Tableau!$AE38="","",IF(Tableau!BH38="","",Tableau!$AE38))</f>
        <v/>
      </c>
      <c r="BI38" s="130">
        <f>IF(Import!AM28=0,"",Import!AM28)</f>
        <v>43265</v>
      </c>
      <c r="BJ38" s="118">
        <f t="shared" si="236"/>
        <v>24</v>
      </c>
      <c r="BK38" s="119">
        <f t="shared" si="237"/>
        <v>2018</v>
      </c>
      <c r="BL38" s="121" t="str">
        <f>IF(Tableau!BL38="","",Tableau!BL38)</f>
        <v/>
      </c>
      <c r="BM38" s="120" t="str">
        <f>IF(Tableau!BM38="","",Tableau!BM38)</f>
        <v/>
      </c>
      <c r="BN38" s="118">
        <f t="shared" si="238"/>
        <v>20</v>
      </c>
      <c r="BO38" s="119">
        <f t="shared" si="131"/>
        <v>2018</v>
      </c>
      <c r="BP38" s="121" t="str">
        <f t="array" ref="BP38">IF(OR(Tableau!BP38="",Tableau!BQ38=""),"",IF($AE38=2013,INDEX(Semaines!$M$2:$M$523,MATCH(Tableau!BP38&amp;Tableau!BQ38,Semaines!$K$2:$K$523&amp;Semaines!$L$2:$L$523,0)),IF($AE38=2014,INDEX(Semaines!$N$2:$N$523,MATCH(Tableau!BP38&amp;Tableau!BQ38,Semaines!$K$2:$K$523&amp;Semaines!$L$2:$L$523,0)),IF($AE38=2015,INDEX(Semaines!$O$2:$O$523,MATCH(Tableau!BP38&amp;Tableau!BQ38,Semaines!$K$2:$K$523&amp;Semaines!$L$2:$L$523,0)),IF($AE38=2016,INDEX(Semaines!$P$2:$P$523,MATCH(Tableau!BP38&amp;Tableau!BQ38,Semaines!$K$2:$K$523&amp;Semaines!$L$2:$L$523,0)),IF($AE38=2017,INDEX(Semaines!$Q$2:$Q$523,MATCH(Tableau!BP38&amp;Tableau!BQ38,Semaines!$K$2:$K$523&amp;Semaines!$L$2:$L$523,0)),IF($AE38=2018,INDEX(Semaines!$R$2:$R$523,MATCH(Tableau!BP38&amp;Tableau!BQ38,Semaines!$K$2:$K$523&amp;Semaines!$L$2:$L$523,0)),IF($AE38=2019,INDEX(Semaines!$S$2:$S$523,MATCH(Tableau!BP38&amp;Tableau!BQ38,Semaines!$K$2:$K$523&amp;Semaines!$L$2:$L$523,0)),IF($AE38=2020,INDEX(Semaines!$T$2:$T$523,MATCH(Tableau!BP38&amp;Tableau!BQ38,Semaines!$K$2:$K$523&amp;Semaines!$L$2:$L$523,0)),IF($AE38=2021,INDEX(Semaines!$U$2:$U$523,MATCH(Tableau!BP38&amp;Tableau!BQ38,Semaines!$K$2:$K$523&amp;Semaines!$L$2:$L$523,0)),IF($AE38=2022,INDEX(Semaines!$V$2:$V$523,MATCH(Tableau!BP38&amp;Tableau!BQ38,Semaines!$K$2:$K$523&amp;Semaines!$L$2:$L$523,0)))))))))))))</f>
        <v/>
      </c>
      <c r="BQ38" s="120" t="str">
        <f>IF(Tableau!$AE38="","",IF(Tableau!BQ38="","",Tableau!$AE38))</f>
        <v/>
      </c>
      <c r="BS38" s="118">
        <f t="shared" si="190"/>
        <v>22</v>
      </c>
      <c r="BT38" s="119">
        <f t="shared" si="95"/>
        <v>2018</v>
      </c>
      <c r="BU38" s="121" t="str">
        <f t="array" ref="BU38">IF(OR(Tableau!BU38="",Tableau!BV38=""),"",IF($AE38=2013,INDEX(Semaines!$M$2:$M$523,MATCH(Tableau!BU38&amp;Tableau!BV38,Semaines!$K$2:$K$523&amp;Semaines!$L$2:$L$523,0)),IF($AE38=2014,INDEX(Semaines!$N$2:$N$523,MATCH(Tableau!BU38&amp;Tableau!BV38,Semaines!$K$2:$K$523&amp;Semaines!$L$2:$L$523,0)),IF($AE38=2015,INDEX(Semaines!$O$2:$O$523,MATCH(Tableau!BU38&amp;Tableau!BV38,Semaines!$K$2:$K$523&amp;Semaines!$L$2:$L$523,0)),IF($AE38=2016,INDEX(Semaines!$P$2:$P$523,MATCH(Tableau!BU38&amp;Tableau!BV38,Semaines!$K$2:$K$523&amp;Semaines!$L$2:$L$523,0)),IF($AE38=2017,INDEX(Semaines!$Q$2:$Q$523,MATCH(Tableau!BU38&amp;Tableau!BV38,Semaines!$K$2:$K$523&amp;Semaines!$L$2:$L$523,0)),IF($AE38=2018,INDEX(Semaines!$R$2:$R$523,MATCH(Tableau!BU38&amp;Tableau!BV38,Semaines!$K$2:$K$523&amp;Semaines!$L$2:$L$523,0)),IF($AE38=2019,INDEX(Semaines!$S$2:$S$523,MATCH(Tableau!BU38&amp;Tableau!BV38,Semaines!$K$2:$K$523&amp;Semaines!$L$2:$L$523,0)),IF($AE38=2020,INDEX(Semaines!$T$2:$T$523,MATCH(Tableau!BU38&amp;Tableau!BV38,Semaines!$K$2:$K$523&amp;Semaines!$L$2:$L$523,0)),IF($AE38=2021,INDEX(Semaines!$U$2:$U$523,MATCH(Tableau!BU38&amp;Tableau!BV38,Semaines!$K$2:$K$523&amp;Semaines!$L$2:$L$523,0)),IF($AE38=2022,INDEX(Semaines!$V$2:$V$523,MATCH(Tableau!BU38&amp;Tableau!BV38,Semaines!$K$2:$K$523&amp;Semaines!$L$2:$L$523,0)))))))))))))</f>
        <v/>
      </c>
      <c r="BV38" s="120" t="str">
        <f>IF(Tableau!$AE38="","",IF(Tableau!BV38="","",Tableau!$AE38))</f>
        <v/>
      </c>
      <c r="BX38" s="118">
        <f t="shared" si="202"/>
        <v>24</v>
      </c>
      <c r="BY38" s="119">
        <f t="shared" si="96"/>
        <v>2018</v>
      </c>
      <c r="BZ38" s="121" t="str">
        <f t="array" ref="BZ38">IF(OR(Tableau!BZ38="",Tableau!CA38=""),"",IF($AE38=2013,INDEX(Semaines!$M$2:$M$523,MATCH(Tableau!BZ38&amp;Tableau!CA38,Semaines!$K$2:$K$523&amp;Semaines!$L$2:$L$523,0)),IF($AE38=2014,INDEX(Semaines!$N$2:$N$523,MATCH(Tableau!BZ38&amp;Tableau!CA38,Semaines!$K$2:$K$523&amp;Semaines!$L$2:$L$523,0)),IF($AE38=2015,INDEX(Semaines!$O$2:$O$523,MATCH(Tableau!BZ38&amp;Tableau!CA38,Semaines!$K$2:$K$523&amp;Semaines!$L$2:$L$523,0)),IF($AE38=2016,INDEX(Semaines!$P$2:$P$523,MATCH(Tableau!BZ38&amp;Tableau!CA38,Semaines!$K$2:$K$523&amp;Semaines!$L$2:$L$523,0)),IF($AE38=2017,INDEX(Semaines!$Q$2:$Q$523,MATCH(Tableau!BZ38&amp;Tableau!CA38,Semaines!$K$2:$K$523&amp;Semaines!$L$2:$L$523,0)),IF($AE38=2018,INDEX(Semaines!$R$2:$R$523,MATCH(Tableau!BZ38&amp;Tableau!CA38,Semaines!$K$2:$K$523&amp;Semaines!$L$2:$L$523,0)),IF($AE38=2019,INDEX(Semaines!$S$2:$S$523,MATCH(Tableau!BZ38&amp;Tableau!CA38,Semaines!$K$2:$K$523&amp;Semaines!$L$2:$L$523,0)),IF($AE38=2020,INDEX(Semaines!$T$2:$T$523,MATCH(Tableau!BZ38&amp;Tableau!CA38,Semaines!$K$2:$K$523&amp;Semaines!$L$2:$L$523,0)),IF($AE38=2021,INDEX(Semaines!$U$2:$U$523,MATCH(Tableau!BZ38&amp;Tableau!CA38,Semaines!$K$2:$K$523&amp;Semaines!$L$2:$L$523,0)),IF($AE38=2022,INDEX(Semaines!$V$2:$V$523,MATCH(Tableau!BZ38&amp;Tableau!CA38,Semaines!$K$2:$K$523&amp;Semaines!$L$2:$L$523,0)))))))))))))</f>
        <v/>
      </c>
      <c r="CA38" s="120" t="str">
        <f>IF(Tableau!$AE38="","",IF(Tableau!CA38="","",Tableau!$AE38))</f>
        <v/>
      </c>
      <c r="CB38" s="130">
        <f>IF(Import!AQ28=0,"",Import!AQ28)</f>
        <v>43293</v>
      </c>
      <c r="CC38" s="118">
        <f t="shared" si="191"/>
        <v>28</v>
      </c>
      <c r="CD38" s="119">
        <f t="shared" si="192"/>
        <v>2018</v>
      </c>
      <c r="CE38" s="121" t="str">
        <f>IF(Tableau!CE38="","",Tableau!CE38)</f>
        <v/>
      </c>
      <c r="CF38" s="120" t="str">
        <f>IF(Tableau!CF38="","",Tableau!CF38)</f>
        <v/>
      </c>
      <c r="CG38" s="118">
        <f t="shared" si="193"/>
        <v>25</v>
      </c>
      <c r="CH38" s="119">
        <f t="shared" si="97"/>
        <v>2018</v>
      </c>
      <c r="CI38" s="121" t="str">
        <f t="array" ref="CI38">IF(OR(Tableau!CI38="",Tableau!CJ38=""),"",IF($AE38=2013,INDEX(Semaines!$M$2:$M$523,MATCH(Tableau!CI38&amp;Tableau!CJ38,Semaines!$K$2:$K$523&amp;Semaines!$L$2:$L$523,0)),IF($AE38=2014,INDEX(Semaines!$N$2:$N$523,MATCH(Tableau!CI38&amp;Tableau!CJ38,Semaines!$K$2:$K$523&amp;Semaines!$L$2:$L$523,0)),IF($AE38=2015,INDEX(Semaines!$O$2:$O$523,MATCH(Tableau!CI38&amp;Tableau!CJ38,Semaines!$K$2:$K$523&amp;Semaines!$L$2:$L$523,0)),IF($AE38=2016,INDEX(Semaines!$P$2:$P$523,MATCH(Tableau!CI38&amp;Tableau!CJ38,Semaines!$K$2:$K$523&amp;Semaines!$L$2:$L$523,0)),IF($AE38=2017,INDEX(Semaines!$Q$2:$Q$523,MATCH(Tableau!CI38&amp;Tableau!CJ38,Semaines!$K$2:$K$523&amp;Semaines!$L$2:$L$523,0)),IF($AE38=2018,INDEX(Semaines!$R$2:$R$523,MATCH(Tableau!CI38&amp;Tableau!CJ38,Semaines!$K$2:$K$523&amp;Semaines!$L$2:$L$523,0)),IF($AE38=2019,INDEX(Semaines!$S$2:$S$523,MATCH(Tableau!CI38&amp;Tableau!CJ38,Semaines!$K$2:$K$523&amp;Semaines!$L$2:$L$523,0)),IF($AE38=2020,INDEX(Semaines!$T$2:$T$523,MATCH(Tableau!CI38&amp;Tableau!CJ38,Semaines!$K$2:$K$523&amp;Semaines!$L$2:$L$523,0)),IF($AE38=2021,INDEX(Semaines!$U$2:$U$523,MATCH(Tableau!CI38&amp;Tableau!CJ38,Semaines!$K$2:$K$523&amp;Semaines!$L$2:$L$523,0)),IF($AE38=2022,INDEX(Semaines!$V$2:$V$523,MATCH(Tableau!CI38&amp;Tableau!CJ38,Semaines!$K$2:$K$523&amp;Semaines!$L$2:$L$523,0)))))))))))))</f>
        <v/>
      </c>
      <c r="CJ38" s="120" t="str">
        <f>IF(Tableau!$AE38="","",IF(Tableau!CJ38="","",Tableau!$AE38))</f>
        <v/>
      </c>
      <c r="CL38" s="118">
        <f t="shared" si="194"/>
        <v>26</v>
      </c>
      <c r="CM38" s="119">
        <f t="shared" si="98"/>
        <v>2018</v>
      </c>
      <c r="CN38" s="121" t="str">
        <f t="array" ref="CN38">IF(OR(Tableau!CN38="",Tableau!CO38=""),"",IF($AE38=2013,INDEX(Semaines!$M$2:$M$523,MATCH(Tableau!CN38&amp;Tableau!CO38,Semaines!$K$2:$K$523&amp;Semaines!$L$2:$L$523,0)),IF($AE38=2014,INDEX(Semaines!$N$2:$N$523,MATCH(Tableau!CN38&amp;Tableau!CO38,Semaines!$K$2:$K$523&amp;Semaines!$L$2:$L$523,0)),IF($AE38=2015,INDEX(Semaines!$O$2:$O$523,MATCH(Tableau!CN38&amp;Tableau!CO38,Semaines!$K$2:$K$523&amp;Semaines!$L$2:$L$523,0)),IF($AE38=2016,INDEX(Semaines!$P$2:$P$523,MATCH(Tableau!CN38&amp;Tableau!CO38,Semaines!$K$2:$K$523&amp;Semaines!$L$2:$L$523,0)),IF($AE38=2017,INDEX(Semaines!$Q$2:$Q$523,MATCH(Tableau!CN38&amp;Tableau!CO38,Semaines!$K$2:$K$523&amp;Semaines!$L$2:$L$523,0)),IF($AE38=2018,INDEX(Semaines!$R$2:$R$523,MATCH(Tableau!CN38&amp;Tableau!CO38,Semaines!$K$2:$K$523&amp;Semaines!$L$2:$L$523,0)),IF($AE38=2019,INDEX(Semaines!$S$2:$S$523,MATCH(Tableau!CN38&amp;Tableau!CO38,Semaines!$K$2:$K$523&amp;Semaines!$L$2:$L$523,0)),IF($AE38=2020,INDEX(Semaines!$T$2:$T$523,MATCH(Tableau!CN38&amp;Tableau!CO38,Semaines!$K$2:$K$523&amp;Semaines!$L$2:$L$523,0)),IF($AE38=2021,INDEX(Semaines!$U$2:$U$523,MATCH(Tableau!CN38&amp;Tableau!CO38,Semaines!$K$2:$K$523&amp;Semaines!$L$2:$L$523,0)),IF($AE38=2022,INDEX(Semaines!$V$2:$V$523,MATCH(Tableau!CN38&amp;Tableau!CO38,Semaines!$K$2:$K$523&amp;Semaines!$L$2:$L$523,0)))))))))))))</f>
        <v/>
      </c>
      <c r="CO38" s="120" t="str">
        <f>IF(Tableau!$AE38="","",IF(Tableau!CO38="","",Tableau!$AE38))</f>
        <v/>
      </c>
      <c r="CP38" s="118">
        <f t="shared" si="203"/>
        <v>26</v>
      </c>
      <c r="CQ38" s="119">
        <f t="shared" si="99"/>
        <v>2018</v>
      </c>
      <c r="CR38" s="121" t="str">
        <f t="array" ref="CR38">IF(OR(Tableau!CR38="",Tableau!CS38=""),"",IF($AE38=2013,INDEX(Semaines!$M$2:$M$523,MATCH(Tableau!CR38&amp;Tableau!CS38,Semaines!$K$2:$K$523&amp;Semaines!$L$2:$L$523,0)),IF($AE38=2014,INDEX(Semaines!$N$2:$N$523,MATCH(Tableau!CR38&amp;Tableau!CS38,Semaines!$K$2:$K$523&amp;Semaines!$L$2:$L$523,0)),IF($AE38=2015,INDEX(Semaines!$O$2:$O$523,MATCH(Tableau!CR38&amp;Tableau!CS38,Semaines!$K$2:$K$523&amp;Semaines!$L$2:$L$523,0)),IF($AE38=2016,INDEX(Semaines!$P$2:$P$523,MATCH(Tableau!CR38&amp;Tableau!CS38,Semaines!$K$2:$K$523&amp;Semaines!$L$2:$L$523,0)),IF($AE38=2017,INDEX(Semaines!$Q$2:$Q$523,MATCH(Tableau!CR38&amp;Tableau!CS38,Semaines!$K$2:$K$523&amp;Semaines!$L$2:$L$523,0)),IF($AE38=2018,INDEX(Semaines!$R$2:$R$523,MATCH(Tableau!CR38&amp;Tableau!CS38,Semaines!$K$2:$K$523&amp;Semaines!$L$2:$L$523,0)),IF($AE38=2019,INDEX(Semaines!$S$2:$S$523,MATCH(Tableau!CR38&amp;Tableau!CS38,Semaines!$K$2:$K$523&amp;Semaines!$L$2:$L$523,0)),IF($AE38=2020,INDEX(Semaines!$T$2:$T$523,MATCH(Tableau!CR38&amp;Tableau!CS38,Semaines!$K$2:$K$523&amp;Semaines!$L$2:$L$523,0)),IF($AE38=2021,INDEX(Semaines!$U$2:$U$523,MATCH(Tableau!CR38&amp;Tableau!CS38,Semaines!$K$2:$K$523&amp;Semaines!$L$2:$L$523,0)),IF($AE38=2022,INDEX(Semaines!$V$2:$V$523,MATCH(Tableau!CR38&amp;Tableau!CS38,Semaines!$K$2:$K$523&amp;Semaines!$L$2:$L$523,0)))))))))))))</f>
        <v/>
      </c>
      <c r="CS38" s="120" t="str">
        <f>IF(Tableau!$AE38="","",IF(Tableau!CS38="","",Tableau!$AE38))</f>
        <v/>
      </c>
      <c r="CU38" s="139">
        <f t="shared" si="195"/>
        <v>28</v>
      </c>
      <c r="CV38" s="118">
        <f t="shared" si="204"/>
        <v>26</v>
      </c>
      <c r="CW38" s="119">
        <f t="shared" si="25"/>
        <v>2018</v>
      </c>
      <c r="CX38" s="121"/>
      <c r="CY38" s="120" t="str">
        <f>IF(Tableau!$AE38="","",IF(Tableau!CX38="","",Tableau!$AE38))</f>
        <v/>
      </c>
      <c r="DA38" s="139">
        <f t="shared" si="196"/>
        <v>28</v>
      </c>
      <c r="DB38" s="118">
        <f t="shared" si="205"/>
        <v>26</v>
      </c>
      <c r="DC38" s="119">
        <f t="shared" si="28"/>
        <v>2018</v>
      </c>
      <c r="DD38" s="121"/>
      <c r="DE38" s="120"/>
      <c r="DF38" s="112"/>
      <c r="DG38" s="107"/>
      <c r="DI38" s="118">
        <f t="shared" si="197"/>
        <v>27</v>
      </c>
      <c r="DJ38" s="119">
        <f t="shared" si="30"/>
        <v>2018</v>
      </c>
      <c r="DK38" s="121"/>
      <c r="DL38" s="120" t="str">
        <f>IF(Tableau!$AE38="","",IF(Tableau!DJ38="","",Tableau!$AE38))</f>
        <v/>
      </c>
      <c r="DN38" s="118">
        <f t="shared" si="198"/>
        <v>28</v>
      </c>
      <c r="DO38" s="119">
        <f t="shared" si="32"/>
        <v>2018</v>
      </c>
      <c r="DP38" s="121" t="str">
        <f t="array" ref="DP38">IF(OR(Tableau!DN38="",Tableau!DO38=""),"",IF($AE38=2013,INDEX(Semaines!$M$2:$M$523,MATCH(Tableau!DN38&amp;Tableau!DO38,Semaines!$K$2:$K$523&amp;Semaines!$L$2:$L$523,0)),IF($AE38=2014,INDEX(Semaines!$N$2:$N$523,MATCH(Tableau!DN38&amp;Tableau!DO38,Semaines!$K$2:$K$523&amp;Semaines!$L$2:$L$523,0)),IF($AE38=2015,INDEX(Semaines!$O$2:$O$523,MATCH(Tableau!DN38&amp;Tableau!DO38,Semaines!$K$2:$K$523&amp;Semaines!$L$2:$L$523,0)),IF($AE38=2016,INDEX(Semaines!$P$2:$P$523,MATCH(Tableau!DN38&amp;Tableau!DO38,Semaines!$K$2:$K$523&amp;Semaines!$L$2:$L$523,0)),IF($AE38=2017,INDEX(Semaines!$Q$2:$Q$523,MATCH(Tableau!DN38&amp;Tableau!DO38,Semaines!$K$2:$K$523&amp;Semaines!$L$2:$L$523,0)),IF($AE38=2018,INDEX(Semaines!$R$2:$R$523,MATCH(Tableau!DN38&amp;Tableau!DO38,Semaines!$K$2:$K$523&amp;Semaines!$L$2:$L$523,0)),IF($AE38=2019,INDEX(Semaines!$S$2:$S$523,MATCH(Tableau!DN38&amp;Tableau!DO38,Semaines!$K$2:$K$523&amp;Semaines!$L$2:$L$523,0)),IF($AE38=2020,INDEX(Semaines!$T$2:$T$523,MATCH(Tableau!DN38&amp;Tableau!DO38,Semaines!$K$2:$K$523&amp;Semaines!$L$2:$L$523,0)),IF($AE38=2021,INDEX(Semaines!$U$2:$U$523,MATCH(Tableau!DN38&amp;Tableau!DO38,Semaines!$K$2:$K$523&amp;Semaines!$L$2:$L$523,0)),IF($AE38=2022,INDEX(Semaines!$V$2:$V$523,MATCH(Tableau!DN38&amp;Tableau!DO38,Semaines!$K$2:$K$523&amp;Semaines!$L$2:$L$523,0)))))))))))))</f>
        <v/>
      </c>
      <c r="DQ38" s="120" t="str">
        <f>IF(Tableau!$AE38="","",IF(Tableau!DO38="","",Tableau!$AE38))</f>
        <v/>
      </c>
      <c r="DR38" s="99"/>
      <c r="DS38" s="107"/>
      <c r="DT38" s="137"/>
      <c r="DU38" s="118">
        <f t="shared" si="199"/>
        <v>28</v>
      </c>
      <c r="DV38" s="119">
        <f t="shared" si="100"/>
        <v>2018</v>
      </c>
      <c r="DW38" s="121" t="str">
        <f t="array" ref="DW38">IF(OR(Tableau!DU38="",Tableau!DV38=""),"",IF($AE38=2013,INDEX(Semaines!$M$2:$M$523,MATCH(Tableau!DU38&amp;Tableau!DV38,Semaines!$K$2:$K$523&amp;Semaines!$L$2:$L$523,0)),IF($AE38=2014,INDEX(Semaines!$N$2:$N$523,MATCH(Tableau!DU38&amp;Tableau!DV38,Semaines!$K$2:$K$523&amp;Semaines!$L$2:$L$523,0)),IF($AE38=2015,INDEX(Semaines!$O$2:$O$523,MATCH(Tableau!DU38&amp;Tableau!DV38,Semaines!$K$2:$K$523&amp;Semaines!$L$2:$L$523,0)),IF($AE38=2016,INDEX(Semaines!$P$2:$P$523,MATCH(Tableau!DU38&amp;Tableau!DV38,Semaines!$K$2:$K$523&amp;Semaines!$L$2:$L$523,0)),IF($AE38=2017,INDEX(Semaines!$Q$2:$Q$523,MATCH(Tableau!DU38&amp;Tableau!DV38,Semaines!$K$2:$K$523&amp;Semaines!$L$2:$L$523,0)),IF($AE38=2018,INDEX(Semaines!$R$2:$R$523,MATCH(Tableau!DU38&amp;Tableau!DV38,Semaines!$K$2:$K$523&amp;Semaines!$L$2:$L$523,0)),IF($AE38=2019,INDEX(Semaines!$S$2:$S$523,MATCH(Tableau!DU38&amp;Tableau!DV38,Semaines!$K$2:$K$523&amp;Semaines!$L$2:$L$523,0)),IF($AE38=2020,INDEX(Semaines!$T$2:$T$523,MATCH(Tableau!DU38&amp;Tableau!DV38,Semaines!$K$2:$K$523&amp;Semaines!$L$2:$L$523,0)),IF($AE38=2021,INDEX(Semaines!$U$2:$U$523,MATCH(Tableau!DU38&amp;Tableau!DV38,Semaines!$K$2:$K$523&amp;Semaines!$L$2:$L$523,0)),IF($AE38=2022,INDEX(Semaines!$V$2:$V$523,MATCH(Tableau!DU38&amp;Tableau!DV38,Semaines!$K$2:$K$523&amp;Semaines!$L$2:$L$523,0)))))))))))))</f>
        <v/>
      </c>
      <c r="DX38" s="120" t="str">
        <f>IF(Tableau!$AE38="","",IF(Tableau!DV38="","",Tableau!$AE38))</f>
        <v/>
      </c>
      <c r="DY38" s="118">
        <f t="shared" si="244"/>
        <v>29</v>
      </c>
      <c r="DZ38" s="119">
        <f t="shared" si="101"/>
        <v>2018</v>
      </c>
      <c r="EA38" s="121" t="str">
        <f t="array" ref="EA38">IF(OR(Tableau!DY38="",Tableau!DZ38=""),"",IF($AE38=2013,INDEX(Semaines!$M$2:$M$523,MATCH(Tableau!DY38&amp;Tableau!DZ38,Semaines!$K$2:$K$523&amp;Semaines!$L$2:$L$523,0)),IF($AE38=2014,INDEX(Semaines!$N$2:$N$523,MATCH(Tableau!DY38&amp;Tableau!DZ38,Semaines!$K$2:$K$523&amp;Semaines!$L$2:$L$523,0)),IF($AE38=2015,INDEX(Semaines!$O$2:$O$523,MATCH(Tableau!DY38&amp;Tableau!DZ38,Semaines!$K$2:$K$523&amp;Semaines!$L$2:$L$523,0)),IF($AE38=2016,INDEX(Semaines!$P$2:$P$523,MATCH(Tableau!DY38&amp;Tableau!DZ38,Semaines!$K$2:$K$523&amp;Semaines!$L$2:$L$523,0)),IF($AE38=2017,INDEX(Semaines!$Q$2:$Q$523,MATCH(Tableau!DY38&amp;Tableau!DZ38,Semaines!$K$2:$K$523&amp;Semaines!$L$2:$L$523,0)),IF($AE38=2018,INDEX(Semaines!$R$2:$R$523,MATCH(Tableau!DY38&amp;Tableau!DZ38,Semaines!$K$2:$K$523&amp;Semaines!$L$2:$L$523,0)),IF($AE38=2019,INDEX(Semaines!$S$2:$S$523,MATCH(Tableau!DY38&amp;Tableau!DZ38,Semaines!$K$2:$K$523&amp;Semaines!$L$2:$L$523,0)),IF($AE38=2020,INDEX(Semaines!$T$2:$T$523,MATCH(Tableau!DY38&amp;Tableau!DZ38,Semaines!$K$2:$K$523&amp;Semaines!$L$2:$L$523,0)),IF($AE38=2021,INDEX(Semaines!$U$2:$U$523,MATCH(Tableau!DY38&amp;Tableau!DZ38,Semaines!$K$2:$K$523&amp;Semaines!$L$2:$L$523,0)),IF($AE38=2022,INDEX(Semaines!$V$2:$V$523,MATCH(Tableau!DY38&amp;Tableau!DZ38,Semaines!$K$2:$K$523&amp;Semaines!$L$2:$L$523,0)))))))))))))</f>
        <v/>
      </c>
      <c r="EB38" s="120" t="str">
        <f>IF(Tableau!$AE38="","",IF(Tableau!DZ38="","",Tableau!$AE38))</f>
        <v/>
      </c>
      <c r="EC38" s="118">
        <f t="shared" si="245"/>
        <v>29</v>
      </c>
      <c r="ED38" s="119">
        <f t="shared" si="102"/>
        <v>2018</v>
      </c>
      <c r="EE38" s="121" t="str">
        <f t="array" ref="EE38">IF(OR(Tableau!EC38="",Tableau!ED38=""),"",IF($AE38=2013,INDEX(Semaines!$M$2:$M$523,MATCH(Tableau!EC38&amp;Tableau!ED38,Semaines!$K$2:$K$523&amp;Semaines!$L$2:$L$523,0)),IF($AE38=2014,INDEX(Semaines!$N$2:$N$523,MATCH(Tableau!EC38&amp;Tableau!ED38,Semaines!$K$2:$K$523&amp;Semaines!$L$2:$L$523,0)),IF($AE38=2015,INDEX(Semaines!$O$2:$O$523,MATCH(Tableau!EC38&amp;Tableau!ED38,Semaines!$K$2:$K$523&amp;Semaines!$L$2:$L$523,0)),IF($AE38=2016,INDEX(Semaines!$P$2:$P$523,MATCH(Tableau!EC38&amp;Tableau!ED38,Semaines!$K$2:$K$523&amp;Semaines!$L$2:$L$523,0)),IF($AE38=2017,INDEX(Semaines!$Q$2:$Q$523,MATCH(Tableau!EC38&amp;Tableau!ED38,Semaines!$K$2:$K$523&amp;Semaines!$L$2:$L$523,0)),IF($AE38=2018,INDEX(Semaines!$R$2:$R$523,MATCH(Tableau!EC38&amp;Tableau!ED38,Semaines!$K$2:$K$523&amp;Semaines!$L$2:$L$523,0)),IF($AE38=2019,INDEX(Semaines!$S$2:$S$523,MATCH(Tableau!EC38&amp;Tableau!ED38,Semaines!$K$2:$K$523&amp;Semaines!$L$2:$L$523,0)),IF($AE38=2020,INDEX(Semaines!$T$2:$T$523,MATCH(Tableau!EC38&amp;Tableau!ED38,Semaines!$K$2:$K$523&amp;Semaines!$L$2:$L$523,0)),IF($AE38=2021,INDEX(Semaines!$U$2:$U$523,MATCH(Tableau!EC38&amp;Tableau!ED38,Semaines!$K$2:$K$523&amp;Semaines!$L$2:$L$523,0)),IF($AE38=2022,INDEX(Semaines!$V$2:$V$523,MATCH(Tableau!EC38&amp;Tableau!ED38,Semaines!$K$2:$K$523&amp;Semaines!$L$2:$L$523,0)))))))))))))</f>
        <v/>
      </c>
      <c r="EF38" s="120" t="str">
        <f>IF(Tableau!$AE38="","",IF(Tableau!ED38="","",Tableau!$AE38))</f>
        <v/>
      </c>
      <c r="EG38" s="118">
        <f t="shared" si="246"/>
        <v>29</v>
      </c>
      <c r="EH38" s="119">
        <f t="shared" si="103"/>
        <v>2018</v>
      </c>
      <c r="EI38" s="121" t="str">
        <f t="array" ref="EI38">IF(OR(Tableau!EG38="",Tableau!EH38=""),"",IF($AE38=2013,INDEX(Semaines!$M$2:$M$523,MATCH(Tableau!EG38&amp;Tableau!EH38,Semaines!$K$2:$K$523&amp;Semaines!$L$2:$L$523,0)),IF($AE38=2014,INDEX(Semaines!$N$2:$N$523,MATCH(Tableau!EG38&amp;Tableau!EH38,Semaines!$K$2:$K$523&amp;Semaines!$L$2:$L$523,0)),IF($AE38=2015,INDEX(Semaines!$O$2:$O$523,MATCH(Tableau!EG38&amp;Tableau!EH38,Semaines!$K$2:$K$523&amp;Semaines!$L$2:$L$523,0)),IF($AE38=2016,INDEX(Semaines!$P$2:$P$523,MATCH(Tableau!EG38&amp;Tableau!EH38,Semaines!$K$2:$K$523&amp;Semaines!$L$2:$L$523,0)),IF($AE38=2017,INDEX(Semaines!$Q$2:$Q$523,MATCH(Tableau!EG38&amp;Tableau!EH38,Semaines!$K$2:$K$523&amp;Semaines!$L$2:$L$523,0)),IF($AE38=2018,INDEX(Semaines!$R$2:$R$523,MATCH(Tableau!EG38&amp;Tableau!EH38,Semaines!$K$2:$K$523&amp;Semaines!$L$2:$L$523,0)),IF($AE38=2019,INDEX(Semaines!$S$2:$S$523,MATCH(Tableau!EG38&amp;Tableau!EH38,Semaines!$K$2:$K$523&amp;Semaines!$L$2:$L$523,0)),IF($AE38=2020,INDEX(Semaines!$T$2:$T$523,MATCH(Tableau!EG38&amp;Tableau!EH38,Semaines!$K$2:$K$523&amp;Semaines!$L$2:$L$523,0)),IF($AE38=2021,INDEX(Semaines!$U$2:$U$523,MATCH(Tableau!EG38&amp;Tableau!EH38,Semaines!$K$2:$K$523&amp;Semaines!$L$2:$L$523,0)),IF($AE38=2022,INDEX(Semaines!$V$2:$V$523,MATCH(Tableau!EG38&amp;Tableau!EH38,Semaines!$K$2:$K$523&amp;Semaines!$L$2:$L$523,0)))))))))))))</f>
        <v/>
      </c>
      <c r="EJ38" s="120" t="str">
        <f>IF(Tableau!$AE38="","",IF(Tableau!EH38="","",Tableau!$AE38))</f>
        <v/>
      </c>
      <c r="EK38" s="130">
        <f>IF(Import!AU28=0,"",Import!AU28)</f>
        <v>43390</v>
      </c>
      <c r="EL38" s="118">
        <f t="shared" si="200"/>
        <v>42</v>
      </c>
      <c r="EM38" s="119">
        <f t="shared" si="201"/>
        <v>2018</v>
      </c>
      <c r="EN38" s="121" t="str">
        <f>IF(Tableau!EL38="","",Tableau!EL38)</f>
        <v/>
      </c>
      <c r="EO38" s="120" t="str">
        <f>IF(Tableau!EM38="","",Tableau!EM38)</f>
        <v/>
      </c>
      <c r="EP38" s="112"/>
      <c r="EQ38" s="107"/>
      <c r="ES38" s="118">
        <f t="shared" si="247"/>
        <v>30</v>
      </c>
      <c r="ET38" s="119">
        <f t="shared" si="104"/>
        <v>2018</v>
      </c>
      <c r="EU38" s="121" t="str">
        <f t="array" ref="EU38">IF(OR(Tableau!ES38="",Tableau!ET38=""),"",IF($AE38=2013,INDEX(Semaines!$M$2:$M$523,MATCH(Tableau!ES38&amp;Tableau!ET38,Semaines!$K$2:$K$523&amp;Semaines!$L$2:$L$523,0)),IF($AE38=2014,INDEX(Semaines!$N$2:$N$523,MATCH(Tableau!ES38&amp;Tableau!ET38,Semaines!$K$2:$K$523&amp;Semaines!$L$2:$L$523,0)),IF($AE38=2015,INDEX(Semaines!$O$2:$O$523,MATCH(Tableau!ES38&amp;Tableau!ET38,Semaines!$K$2:$K$523&amp;Semaines!$L$2:$L$523,0)),IF($AE38=2016,INDEX(Semaines!$P$2:$P$523,MATCH(Tableau!ES38&amp;Tableau!ET38,Semaines!$K$2:$K$523&amp;Semaines!$L$2:$L$523,0)),IF($AE38=2017,INDEX(Semaines!$Q$2:$Q$523,MATCH(Tableau!ES38&amp;Tableau!ET38,Semaines!$K$2:$K$523&amp;Semaines!$L$2:$L$523,0)),IF($AE38=2018,INDEX(Semaines!$R$2:$R$523,MATCH(Tableau!ES38&amp;Tableau!ET38,Semaines!$K$2:$K$523&amp;Semaines!$L$2:$L$523,0)),IF($AE38=2019,INDEX(Semaines!$S$2:$S$523,MATCH(Tableau!ES38&amp;Tableau!ET38,Semaines!$K$2:$K$523&amp;Semaines!$L$2:$L$523,0)),IF($AE38=2020,INDEX(Semaines!$T$2:$T$523,MATCH(Tableau!ES38&amp;Tableau!ET38,Semaines!$K$2:$K$523&amp;Semaines!$L$2:$L$523,0)),IF($AE38=2021,INDEX(Semaines!$U$2:$U$523,MATCH(Tableau!ES38&amp;Tableau!ET38,Semaines!$K$2:$K$523&amp;Semaines!$L$2:$L$523,0)),IF($AE38=2022,INDEX(Semaines!$V$2:$V$523,MATCH(Tableau!ES38&amp;Tableau!ET38,Semaines!$K$2:$K$523&amp;Semaines!$L$2:$L$523,0)))))))))))))</f>
        <v/>
      </c>
      <c r="EV38" s="120" t="str">
        <f>IF(Tableau!$AE38="","",IF(Tableau!ET38="","",Tableau!$AE38))</f>
        <v/>
      </c>
      <c r="EW38" s="118">
        <f t="shared" si="248"/>
        <v>31</v>
      </c>
      <c r="EX38" s="119">
        <f t="shared" si="105"/>
        <v>2018</v>
      </c>
      <c r="EY38" s="121" t="str">
        <f t="array" ref="EY38">IF(OR(Tableau!EW38="",Tableau!EX38=""),"",IF($AE38=2013,INDEX(Semaines!$M$2:$M$523,MATCH(Tableau!EW38&amp;Tableau!EX38,Semaines!$K$2:$K$523&amp;Semaines!$L$2:$L$523,0)),IF($AE38=2014,INDEX(Semaines!$N$2:$N$523,MATCH(Tableau!EW38&amp;Tableau!EX38,Semaines!$K$2:$K$523&amp;Semaines!$L$2:$L$523,0)),IF($AE38=2015,INDEX(Semaines!$O$2:$O$523,MATCH(Tableau!EW38&amp;Tableau!EX38,Semaines!$K$2:$K$523&amp;Semaines!$L$2:$L$523,0)),IF($AE38=2016,INDEX(Semaines!$P$2:$P$523,MATCH(Tableau!EW38&amp;Tableau!EX38,Semaines!$K$2:$K$523&amp;Semaines!$L$2:$L$523,0)),IF($AE38=2017,INDEX(Semaines!$Q$2:$Q$523,MATCH(Tableau!EW38&amp;Tableau!EX38,Semaines!$K$2:$K$523&amp;Semaines!$L$2:$L$523,0)),IF($AE38=2018,INDEX(Semaines!$R$2:$R$523,MATCH(Tableau!EW38&amp;Tableau!EX38,Semaines!$K$2:$K$523&amp;Semaines!$L$2:$L$523,0)),IF($AE38=2019,INDEX(Semaines!$S$2:$S$523,MATCH(Tableau!EW38&amp;Tableau!EX38,Semaines!$K$2:$K$523&amp;Semaines!$L$2:$L$523,0)),IF($AE38=2020,INDEX(Semaines!$T$2:$T$523,MATCH(Tableau!EW38&amp;Tableau!EX38,Semaines!$K$2:$K$523&amp;Semaines!$L$2:$L$523,0)),IF($AE38=2021,INDEX(Semaines!$U$2:$U$523,MATCH(Tableau!EW38&amp;Tableau!EX38,Semaines!$K$2:$K$523&amp;Semaines!$L$2:$L$523,0)),IF($AE38=2022,INDEX(Semaines!$V$2:$V$523,MATCH(Tableau!EW38&amp;Tableau!EX38,Semaines!$K$2:$K$523&amp;Semaines!$L$2:$L$523,0)))))))))))))</f>
        <v/>
      </c>
      <c r="EZ38" s="120" t="str">
        <f>IF(Tableau!$AE38="","",IF(Tableau!EX38="","",Tableau!$AE38))</f>
        <v/>
      </c>
      <c r="FB38" s="118">
        <f t="shared" si="249"/>
        <v>31</v>
      </c>
      <c r="FC38" s="119">
        <f t="shared" si="106"/>
        <v>2018</v>
      </c>
      <c r="FD38" s="121" t="str">
        <f t="array" ref="FD38">IF(OR(Tableau!FB38="",Tableau!FC38=""),"",IF($AE38=2013,INDEX(Semaines!$M$2:$M$523,MATCH(Tableau!FB38&amp;Tableau!FC38,Semaines!$K$2:$K$523&amp;Semaines!$L$2:$L$523,0)),IF($AE38=2014,INDEX(Semaines!$N$2:$N$523,MATCH(Tableau!FB38&amp;Tableau!FC38,Semaines!$K$2:$K$523&amp;Semaines!$L$2:$L$523,0)),IF($AE38=2015,INDEX(Semaines!$O$2:$O$523,MATCH(Tableau!FB38&amp;Tableau!FC38,Semaines!$K$2:$K$523&amp;Semaines!$L$2:$L$523,0)),IF($AE38=2016,INDEX(Semaines!$P$2:$P$523,MATCH(Tableau!FB38&amp;Tableau!FC38,Semaines!$K$2:$K$523&amp;Semaines!$L$2:$L$523,0)),IF($AE38=2017,INDEX(Semaines!$Q$2:$Q$523,MATCH(Tableau!FB38&amp;Tableau!FC38,Semaines!$K$2:$K$523&amp;Semaines!$L$2:$L$523,0)),IF($AE38=2018,INDEX(Semaines!$R$2:$R$523,MATCH(Tableau!FB38&amp;Tableau!FC38,Semaines!$K$2:$K$523&amp;Semaines!$L$2:$L$523,0)),IF($AE38=2019,INDEX(Semaines!$S$2:$S$523,MATCH(Tableau!FB38&amp;Tableau!FC38,Semaines!$K$2:$K$523&amp;Semaines!$L$2:$L$523,0)),IF($AE38=2020,INDEX(Semaines!$T$2:$T$523,MATCH(Tableau!FB38&amp;Tableau!FC38,Semaines!$K$2:$K$523&amp;Semaines!$L$2:$L$523,0)),IF($AE38=2021,INDEX(Semaines!$U$2:$U$523,MATCH(Tableau!FB38&amp;Tableau!FC38,Semaines!$K$2:$K$523&amp;Semaines!$L$2:$L$523,0)),IF($AE38=2022,INDEX(Semaines!$V$2:$V$523,MATCH(Tableau!FB38&amp;Tableau!FC38,Semaines!$K$2:$K$523&amp;Semaines!$L$2:$L$523,0)))))))))))))</f>
        <v/>
      </c>
      <c r="FE38" s="120" t="str">
        <f>IF(Tableau!$AE38="","",IF(Tableau!FC38="","",Tableau!$AE38))</f>
        <v/>
      </c>
      <c r="FF38" s="112"/>
      <c r="FG38" s="107"/>
      <c r="FH38" s="118">
        <f t="shared" si="250"/>
        <v>32</v>
      </c>
      <c r="FI38" s="119">
        <f t="shared" si="107"/>
        <v>2018</v>
      </c>
      <c r="FJ38" s="121" t="str">
        <f t="array" ref="FJ38">IF(OR(Tableau!FH38="",Tableau!FI38=""),"",IF($AE38=2013,INDEX(Semaines!$M$2:$M$523,MATCH(Tableau!FH38&amp;Tableau!FI38,Semaines!$K$2:$K$523&amp;Semaines!$L$2:$L$523,0)),IF($AE38=2014,INDEX(Semaines!$N$2:$N$523,MATCH(Tableau!FH38&amp;Tableau!FI38,Semaines!$K$2:$K$523&amp;Semaines!$L$2:$L$523,0)),IF($AE38=2015,INDEX(Semaines!$O$2:$O$523,MATCH(Tableau!FH38&amp;Tableau!FI38,Semaines!$K$2:$K$523&amp;Semaines!$L$2:$L$523,0)),IF($AE38=2016,INDEX(Semaines!$P$2:$P$523,MATCH(Tableau!FH38&amp;Tableau!FI38,Semaines!$K$2:$K$523&amp;Semaines!$L$2:$L$523,0)),IF($AE38=2017,INDEX(Semaines!$Q$2:$Q$523,MATCH(Tableau!FH38&amp;Tableau!FI38,Semaines!$K$2:$K$523&amp;Semaines!$L$2:$L$523,0)),IF($AE38=2018,INDEX(Semaines!$R$2:$R$523,MATCH(Tableau!FH38&amp;Tableau!FI38,Semaines!$K$2:$K$523&amp;Semaines!$L$2:$L$523,0)),IF($AE38=2019,INDEX(Semaines!$S$2:$S$523,MATCH(Tableau!FH38&amp;Tableau!FI38,Semaines!$K$2:$K$523&amp;Semaines!$L$2:$L$523,0)),IF($AE38=2020,INDEX(Semaines!$T$2:$T$523,MATCH(Tableau!FH38&amp;Tableau!FI38,Semaines!$K$2:$K$523&amp;Semaines!$L$2:$L$523,0)),IF($AE38=2021,INDEX(Semaines!$U$2:$U$523,MATCH(Tableau!FH38&amp;Tableau!FI38,Semaines!$K$2:$K$523&amp;Semaines!$L$2:$L$523,0)),IF($AE38=2022,INDEX(Semaines!$V$2:$V$523,MATCH(Tableau!FH38&amp;Tableau!FI38,Semaines!$K$2:$K$523&amp;Semaines!$L$2:$L$523,0)))))))))))))</f>
        <v/>
      </c>
      <c r="FK38" s="120" t="str">
        <f>IF(Tableau!$AE38="","",IF(Tableau!FI38="","",Tableau!$AE38))</f>
        <v/>
      </c>
      <c r="FM38" s="118">
        <f t="shared" si="251"/>
        <v>32</v>
      </c>
      <c r="FN38" s="119">
        <f t="shared" si="108"/>
        <v>2018</v>
      </c>
      <c r="FO38" s="121" t="str">
        <f t="array" ref="FO38">IF(OR(Tableau!FM38="",Tableau!FN38=""),"",IF($AE38=2013,INDEX(Semaines!$M$2:$M$523,MATCH(Tableau!FM38&amp;Tableau!FN38,Semaines!$K$2:$K$523&amp;Semaines!$L$2:$L$523,0)),IF($AE38=2014,INDEX(Semaines!$N$2:$N$523,MATCH(Tableau!FM38&amp;Tableau!FN38,Semaines!$K$2:$K$523&amp;Semaines!$L$2:$L$523,0)),IF($AE38=2015,INDEX(Semaines!$O$2:$O$523,MATCH(Tableau!FM38&amp;Tableau!FN38,Semaines!$K$2:$K$523&amp;Semaines!$L$2:$L$523,0)),IF($AE38=2016,INDEX(Semaines!$P$2:$P$523,MATCH(Tableau!FM38&amp;Tableau!FN38,Semaines!$K$2:$K$523&amp;Semaines!$L$2:$L$523,0)),IF($AE38=2017,INDEX(Semaines!$Q$2:$Q$523,MATCH(Tableau!FM38&amp;Tableau!FN38,Semaines!$K$2:$K$523&amp;Semaines!$L$2:$L$523,0)),IF($AE38=2018,INDEX(Semaines!$R$2:$R$523,MATCH(Tableau!FM38&amp;Tableau!FN38,Semaines!$K$2:$K$523&amp;Semaines!$L$2:$L$523,0)),IF($AE38=2019,INDEX(Semaines!$S$2:$S$523,MATCH(Tableau!FM38&amp;Tableau!FN38,Semaines!$K$2:$K$523&amp;Semaines!$L$2:$L$523,0)),IF($AE38=2020,INDEX(Semaines!$T$2:$T$523,MATCH(Tableau!FM38&amp;Tableau!FN38,Semaines!$K$2:$K$523&amp;Semaines!$L$2:$L$523,0)),IF($AE38=2021,INDEX(Semaines!$U$2:$U$523,MATCH(Tableau!FM38&amp;Tableau!FN38,Semaines!$K$2:$K$523&amp;Semaines!$L$2:$L$523,0)),IF($AE38=2022,INDEX(Semaines!$V$2:$V$523,MATCH(Tableau!FM38&amp;Tableau!FN38,Semaines!$K$2:$K$523&amp;Semaines!$L$2:$L$523,0)))))))))))))</f>
        <v/>
      </c>
      <c r="FP38" s="120" t="str">
        <f>IF(Tableau!$AE38="","",IF(Tableau!FN38="","",Tableau!$AE38))</f>
        <v/>
      </c>
      <c r="FQ38" s="118">
        <f t="shared" si="252"/>
        <v>33</v>
      </c>
      <c r="FR38" s="119">
        <f t="shared" si="109"/>
        <v>2018</v>
      </c>
      <c r="FS38" s="121" t="str">
        <f t="array" ref="FS38">IF(OR(Tableau!FQ38="",Tableau!FR38=""),"",IF($AE38=2013,INDEX(Semaines!$M$2:$M$523,MATCH(Tableau!FQ38&amp;Tableau!FR38,Semaines!$K$2:$K$523&amp;Semaines!$L$2:$L$523,0)),IF($AE38=2014,INDEX(Semaines!$N$2:$N$523,MATCH(Tableau!FQ38&amp;Tableau!FR38,Semaines!$K$2:$K$523&amp;Semaines!$L$2:$L$523,0)),IF($AE38=2015,INDEX(Semaines!$O$2:$O$523,MATCH(Tableau!FQ38&amp;Tableau!FR38,Semaines!$K$2:$K$523&amp;Semaines!$L$2:$L$523,0)),IF($AE38=2016,INDEX(Semaines!$P$2:$P$523,MATCH(Tableau!FQ38&amp;Tableau!FR38,Semaines!$K$2:$K$523&amp;Semaines!$L$2:$L$523,0)),IF($AE38=2017,INDEX(Semaines!$Q$2:$Q$523,MATCH(Tableau!FQ38&amp;Tableau!FR38,Semaines!$K$2:$K$523&amp;Semaines!$L$2:$L$523,0)),IF($AE38=2018,INDEX(Semaines!$R$2:$R$523,MATCH(Tableau!FQ38&amp;Tableau!FR38,Semaines!$K$2:$K$523&amp;Semaines!$L$2:$L$523,0)),IF($AE38=2019,INDEX(Semaines!$S$2:$S$523,MATCH(Tableau!FQ38&amp;Tableau!FR38,Semaines!$K$2:$K$523&amp;Semaines!$L$2:$L$523,0)),IF($AE38=2020,INDEX(Semaines!$T$2:$T$523,MATCH(Tableau!FQ38&amp;Tableau!FR38,Semaines!$K$2:$K$523&amp;Semaines!$L$2:$L$523,0)),IF($AE38=2021,INDEX(Semaines!$U$2:$U$523,MATCH(Tableau!FQ38&amp;Tableau!FR38,Semaines!$K$2:$K$523&amp;Semaines!$L$2:$L$523,0)),IF($AE38=2022,INDEX(Semaines!$V$2:$V$523,MATCH(Tableau!FQ38&amp;Tableau!FR38,Semaines!$K$2:$K$523&amp;Semaines!$L$2:$L$523,0)))))))))))))</f>
        <v/>
      </c>
      <c r="FT38" s="120" t="str">
        <f>IF(Tableau!$AE38="","",IF(Tableau!FR38="","",Tableau!$AE38))</f>
        <v/>
      </c>
      <c r="FU38" s="121" t="str">
        <f t="array" ref="FU38">IF(OR(Tableau!FS38="",Tableau!FT38=""),"",IF($AE38=2013,INDEX(Semaines!$M$2:$M$523,MATCH(Tableau!FS38&amp;Tableau!FT38,Semaines!$K$2:$K$523&amp;Semaines!$L$2:$L$523,0)),IF($AE38=2014,INDEX(Semaines!$N$2:$N$523,MATCH(Tableau!FS38&amp;Tableau!FT38,Semaines!$K$2:$K$523&amp;Semaines!$L$2:$L$523,0)),IF($AE38=2015,INDEX(Semaines!$O$2:$O$523,MATCH(Tableau!FS38&amp;Tableau!FT38,Semaines!$K$2:$K$523&amp;Semaines!$L$2:$L$523,0)),IF($AE38=2016,INDEX(Semaines!$P$2:$P$523,MATCH(Tableau!FS38&amp;Tableau!FT38,Semaines!$K$2:$K$523&amp;Semaines!$L$2:$L$523,0)),IF($AE38=2017,INDEX(Semaines!$Q$2:$Q$523,MATCH(Tableau!FS38&amp;Tableau!FT38,Semaines!$K$2:$K$523&amp;Semaines!$L$2:$L$523,0)),IF($AE38=2018,INDEX(Semaines!$R$2:$R$523,MATCH(Tableau!FS38&amp;Tableau!FT38,Semaines!$K$2:$K$523&amp;Semaines!$L$2:$L$523,0)),IF($AE38=2019,INDEX(Semaines!$S$2:$S$523,MATCH(Tableau!FS38&amp;Tableau!FT38,Semaines!$K$2:$K$523&amp;Semaines!$L$2:$L$523,0)),IF($AE38=2020,INDEX(Semaines!$T$2:$T$523,MATCH(Tableau!FS38&amp;Tableau!FT38,Semaines!$K$2:$K$523&amp;Semaines!$L$2:$L$523,0)),IF($AE38=2021,INDEX(Semaines!$U$2:$U$523,MATCH(Tableau!FS38&amp;Tableau!FT38,Semaines!$K$2:$K$523&amp;Semaines!$L$2:$L$523,0)),IF($AE38=2022,INDEX(Semaines!$V$2:$V$523,MATCH(Tableau!FS38&amp;Tableau!FT38,Semaines!$K$2:$K$523&amp;Semaines!$L$2:$L$523,0)))))))))))))</f>
        <v/>
      </c>
      <c r="FV38" s="120" t="str">
        <f>IF(Tableau!$AE38="","",IF(Tableau!FT38="","",Tableau!$AE38))</f>
        <v/>
      </c>
      <c r="FW38" s="118">
        <f t="shared" si="253"/>
        <v>35</v>
      </c>
      <c r="FX38" s="119">
        <f t="shared" si="110"/>
        <v>2018</v>
      </c>
      <c r="FY38" s="121" t="str">
        <f t="array" ref="FY38">IF(OR(Tableau!FW38="",Tableau!FX38=""),"",IF($AE38=2013,INDEX(Semaines!$M$2:$M$523,MATCH(Tableau!FW38&amp;Tableau!FX38,Semaines!$K$2:$K$523&amp;Semaines!$L$2:$L$523,0)),IF($AE38=2014,INDEX(Semaines!$N$2:$N$523,MATCH(Tableau!FW38&amp;Tableau!FX38,Semaines!$K$2:$K$523&amp;Semaines!$L$2:$L$523,0)),IF($AE38=2015,INDEX(Semaines!$O$2:$O$523,MATCH(Tableau!FW38&amp;Tableau!FX38,Semaines!$K$2:$K$523&amp;Semaines!$L$2:$L$523,0)),IF($AE38=2016,INDEX(Semaines!$P$2:$P$523,MATCH(Tableau!FW38&amp;Tableau!FX38,Semaines!$K$2:$K$523&amp;Semaines!$L$2:$L$523,0)),IF($AE38=2017,INDEX(Semaines!$Q$2:$Q$523,MATCH(Tableau!FW38&amp;Tableau!FX38,Semaines!$K$2:$K$523&amp;Semaines!$L$2:$L$523,0)),IF($AE38=2018,INDEX(Semaines!$R$2:$R$523,MATCH(Tableau!FW38&amp;Tableau!FX38,Semaines!$K$2:$K$523&amp;Semaines!$L$2:$L$523,0)),IF($AE38=2019,INDEX(Semaines!$S$2:$S$523,MATCH(Tableau!FW38&amp;Tableau!FX38,Semaines!$K$2:$K$523&amp;Semaines!$L$2:$L$523,0)),IF($AE38=2020,INDEX(Semaines!$T$2:$T$523,MATCH(Tableau!FW38&amp;Tableau!FX38,Semaines!$K$2:$K$523&amp;Semaines!$L$2:$L$523,0)),IF($AE38=2021,INDEX(Semaines!$U$2:$U$523,MATCH(Tableau!FW38&amp;Tableau!FX38,Semaines!$K$2:$K$523&amp;Semaines!$L$2:$L$523,0)),IF($AE38=2022,INDEX(Semaines!$V$2:$V$523,MATCH(Tableau!FW38&amp;Tableau!FX38,Semaines!$K$2:$K$523&amp;Semaines!$L$2:$L$523,0)))))))))))))</f>
        <v/>
      </c>
      <c r="FZ38" s="120" t="str">
        <f>IF(Tableau!$AE38="","",IF(Tableau!FX38="","",Tableau!$AE38))</f>
        <v/>
      </c>
      <c r="GA38" s="118">
        <f t="shared" si="254"/>
        <v>36</v>
      </c>
      <c r="GB38" s="119">
        <f t="shared" si="111"/>
        <v>2018</v>
      </c>
      <c r="GC38" s="121" t="str">
        <f t="array" ref="GC38">IF(OR(Tableau!GA38="",Tableau!GB38=""),"",IF($AE38=2013,INDEX(Semaines!$M$2:$M$523,MATCH(Tableau!GA38&amp;Tableau!GB38,Semaines!$K$2:$K$523&amp;Semaines!$L$2:$L$523,0)),IF($AE38=2014,INDEX(Semaines!$N$2:$N$523,MATCH(Tableau!GA38&amp;Tableau!GB38,Semaines!$K$2:$K$523&amp;Semaines!$L$2:$L$523,0)),IF($AE38=2015,INDEX(Semaines!$O$2:$O$523,MATCH(Tableau!GA38&amp;Tableau!GB38,Semaines!$K$2:$K$523&amp;Semaines!$L$2:$L$523,0)),IF($AE38=2016,INDEX(Semaines!$P$2:$P$523,MATCH(Tableau!GA38&amp;Tableau!GB38,Semaines!$K$2:$K$523&amp;Semaines!$L$2:$L$523,0)),IF($AE38=2017,INDEX(Semaines!$Q$2:$Q$523,MATCH(Tableau!GA38&amp;Tableau!GB38,Semaines!$K$2:$K$523&amp;Semaines!$L$2:$L$523,0)),IF($AE38=2018,INDEX(Semaines!$R$2:$R$523,MATCH(Tableau!GA38&amp;Tableau!GB38,Semaines!$K$2:$K$523&amp;Semaines!$L$2:$L$523,0)),IF($AE38=2019,INDEX(Semaines!$S$2:$S$523,MATCH(Tableau!GA38&amp;Tableau!GB38,Semaines!$K$2:$K$523&amp;Semaines!$L$2:$L$523,0)),IF($AE38=2020,INDEX(Semaines!$T$2:$T$523,MATCH(Tableau!GA38&amp;Tableau!GB38,Semaines!$K$2:$K$523&amp;Semaines!$L$2:$L$523,0)),IF($AE38=2021,INDEX(Semaines!$U$2:$U$523,MATCH(Tableau!GA38&amp;Tableau!GB38,Semaines!$K$2:$K$523&amp;Semaines!$L$2:$L$523,0)),IF($AE38=2022,INDEX(Semaines!$V$2:$V$523,MATCH(Tableau!GA38&amp;Tableau!GB38,Semaines!$K$2:$K$523&amp;Semaines!$L$2:$L$523,0)))))))))))))</f>
        <v/>
      </c>
      <c r="GD38" s="120" t="str">
        <f>IF(Tableau!$AE38="","",IF(Tableau!GB38="","",Tableau!$AE38))</f>
        <v/>
      </c>
      <c r="GE38" s="118">
        <f t="shared" si="255"/>
        <v>36</v>
      </c>
      <c r="GF38" s="119">
        <f t="shared" si="112"/>
        <v>2018</v>
      </c>
      <c r="GG38" s="121" t="str">
        <f t="array" ref="GG38">IF(OR(Tableau!GE38="",Tableau!GF38=""),"",IF($AE38=2013,INDEX(Semaines!$M$2:$M$523,MATCH(Tableau!GE38&amp;Tableau!GF38,Semaines!$K$2:$K$523&amp;Semaines!$L$2:$L$523,0)),IF($AE38=2014,INDEX(Semaines!$N$2:$N$523,MATCH(Tableau!GE38&amp;Tableau!GF38,Semaines!$K$2:$K$523&amp;Semaines!$L$2:$L$523,0)),IF($AE38=2015,INDEX(Semaines!$O$2:$O$523,MATCH(Tableau!GE38&amp;Tableau!GF38,Semaines!$K$2:$K$523&amp;Semaines!$L$2:$L$523,0)),IF($AE38=2016,INDEX(Semaines!$P$2:$P$523,MATCH(Tableau!GE38&amp;Tableau!GF38,Semaines!$K$2:$K$523&amp;Semaines!$L$2:$L$523,0)),IF($AE38=2017,INDEX(Semaines!$Q$2:$Q$523,MATCH(Tableau!GE38&amp;Tableau!GF38,Semaines!$K$2:$K$523&amp;Semaines!$L$2:$L$523,0)),IF($AE38=2018,INDEX(Semaines!$R$2:$R$523,MATCH(Tableau!GE38&amp;Tableau!GF38,Semaines!$K$2:$K$523&amp;Semaines!$L$2:$L$523,0)),IF($AE38=2019,INDEX(Semaines!$S$2:$S$523,MATCH(Tableau!GE38&amp;Tableau!GF38,Semaines!$K$2:$K$523&amp;Semaines!$L$2:$L$523,0)),IF($AE38=2020,INDEX(Semaines!$T$2:$T$523,MATCH(Tableau!GE38&amp;Tableau!GF38,Semaines!$K$2:$K$523&amp;Semaines!$L$2:$L$523,0)),IF($AE38=2021,INDEX(Semaines!$U$2:$U$523,MATCH(Tableau!GE38&amp;Tableau!GF38,Semaines!$K$2:$K$523&amp;Semaines!$L$2:$L$523,0)),IF($AE38=2022,INDEX(Semaines!$V$2:$V$523,MATCH(Tableau!GE38&amp;Tableau!GF38,Semaines!$K$2:$K$523&amp;Semaines!$L$2:$L$523,0)))))))))))))</f>
        <v/>
      </c>
      <c r="GH38" s="120" t="str">
        <f>IF(Tableau!$AE38="","",IF(Tableau!GF38="","",Tableau!$AE38))</f>
        <v/>
      </c>
      <c r="GJ38" s="118">
        <f t="shared" si="256"/>
        <v>37</v>
      </c>
      <c r="GK38" s="119">
        <f t="shared" si="113"/>
        <v>2018</v>
      </c>
      <c r="GL38" s="121" t="str">
        <f t="array" ref="GL38">IF(OR(Tableau!GJ38="",Tableau!GK38=""),"",IF($AE38=2013,INDEX(Semaines!$M$2:$M$523,MATCH(Tableau!GJ38&amp;Tableau!GK38,Semaines!$K$2:$K$523&amp;Semaines!$L$2:$L$523,0)),IF($AE38=2014,INDEX(Semaines!$N$2:$N$523,MATCH(Tableau!GJ38&amp;Tableau!GK38,Semaines!$K$2:$K$523&amp;Semaines!$L$2:$L$523,0)),IF($AE38=2015,INDEX(Semaines!$O$2:$O$523,MATCH(Tableau!GJ38&amp;Tableau!GK38,Semaines!$K$2:$K$523&amp;Semaines!$L$2:$L$523,0)),IF($AE38=2016,INDEX(Semaines!$P$2:$P$523,MATCH(Tableau!GJ38&amp;Tableau!GK38,Semaines!$K$2:$K$523&amp;Semaines!$L$2:$L$523,0)),IF($AE38=2017,INDEX(Semaines!$Q$2:$Q$523,MATCH(Tableau!GJ38&amp;Tableau!GK38,Semaines!$K$2:$K$523&amp;Semaines!$L$2:$L$523,0)),IF($AE38=2018,INDEX(Semaines!$R$2:$R$523,MATCH(Tableau!GJ38&amp;Tableau!GK38,Semaines!$K$2:$K$523&amp;Semaines!$L$2:$L$523,0)),IF($AE38=2019,INDEX(Semaines!$S$2:$S$523,MATCH(Tableau!GJ38&amp;Tableau!GK38,Semaines!$K$2:$K$523&amp;Semaines!$L$2:$L$523,0)),IF($AE38=2020,INDEX(Semaines!$T$2:$T$523,MATCH(Tableau!GJ38&amp;Tableau!GK38,Semaines!$K$2:$K$523&amp;Semaines!$L$2:$L$523,0)),IF($AE38=2021,INDEX(Semaines!$U$2:$U$523,MATCH(Tableau!GJ38&amp;Tableau!GK38,Semaines!$K$2:$K$523&amp;Semaines!$L$2:$L$523,0)),IF($AE38=2022,INDEX(Semaines!$V$2:$V$523,MATCH(Tableau!GJ38&amp;Tableau!GK38,Semaines!$K$2:$K$523&amp;Semaines!$L$2:$L$523,0)))))))))))))</f>
        <v/>
      </c>
      <c r="GM38" s="120" t="str">
        <f>IF(Tableau!$AE38="","",IF(Tableau!GK38="","",Tableau!$AE38))</f>
        <v/>
      </c>
      <c r="GN38" s="118">
        <f t="shared" si="257"/>
        <v>38</v>
      </c>
      <c r="GO38" s="119">
        <f t="shared" si="114"/>
        <v>2018</v>
      </c>
      <c r="GP38" s="121" t="str">
        <f t="array" ref="GP38">IF(OR(Tableau!GN38="",Tableau!GO38=""),"",IF($AE38=2013,INDEX(Semaines!$M$2:$M$523,MATCH(Tableau!GN38&amp;Tableau!GO38,Semaines!$K$2:$K$523&amp;Semaines!$L$2:$L$523,0)),IF($AE38=2014,INDEX(Semaines!$N$2:$N$523,MATCH(Tableau!GN38&amp;Tableau!GO38,Semaines!$K$2:$K$523&amp;Semaines!$L$2:$L$523,0)),IF($AE38=2015,INDEX(Semaines!$O$2:$O$523,MATCH(Tableau!GN38&amp;Tableau!GO38,Semaines!$K$2:$K$523&amp;Semaines!$L$2:$L$523,0)),IF($AE38=2016,INDEX(Semaines!$P$2:$P$523,MATCH(Tableau!GN38&amp;Tableau!GO38,Semaines!$K$2:$K$523&amp;Semaines!$L$2:$L$523,0)),IF($AE38=2017,INDEX(Semaines!$Q$2:$Q$523,MATCH(Tableau!GN38&amp;Tableau!GO38,Semaines!$K$2:$K$523&amp;Semaines!$L$2:$L$523,0)),IF($AE38=2018,INDEX(Semaines!$R$2:$R$523,MATCH(Tableau!GN38&amp;Tableau!GO38,Semaines!$K$2:$K$523&amp;Semaines!$L$2:$L$523,0)),IF($AE38=2019,INDEX(Semaines!$S$2:$S$523,MATCH(Tableau!GN38&amp;Tableau!GO38,Semaines!$K$2:$K$523&amp;Semaines!$L$2:$L$523,0)),IF($AE38=2020,INDEX(Semaines!$T$2:$T$523,MATCH(Tableau!GN38&amp;Tableau!GO38,Semaines!$K$2:$K$523&amp;Semaines!$L$2:$L$523,0)),IF($AE38=2021,INDEX(Semaines!$U$2:$U$523,MATCH(Tableau!GN38&amp;Tableau!GO38,Semaines!$K$2:$K$523&amp;Semaines!$L$2:$L$523,0)),IF($AE38=2022,INDEX(Semaines!$V$2:$V$523,MATCH(Tableau!GN38&amp;Tableau!GO38,Semaines!$K$2:$K$523&amp;Semaines!$L$2:$L$523,0)))))))))))))</f>
        <v/>
      </c>
      <c r="GQ38" s="120" t="str">
        <f>IF(Tableau!$AE38="","",IF(Tableau!GO38="","",Tableau!$AE38))</f>
        <v/>
      </c>
      <c r="GR38" s="112"/>
      <c r="GS38" s="114"/>
      <c r="GT38" s="114"/>
      <c r="GU38" s="107"/>
      <c r="GV38" s="114"/>
      <c r="GW38" s="107"/>
      <c r="GX38" s="118">
        <f t="shared" si="258"/>
        <v>39</v>
      </c>
      <c r="GY38" s="119">
        <f t="shared" si="115"/>
        <v>2018</v>
      </c>
      <c r="GZ38" s="121" t="str">
        <f t="array" ref="GZ38">IF(OR(Tableau!GX38="",Tableau!GY38=""),"",IF($AE38=2013,INDEX(Semaines!$M$2:$M$523,MATCH(Tableau!GX38&amp;Tableau!GY38,Semaines!$K$2:$K$523&amp;Semaines!$L$2:$L$523,0)),IF($AE38=2014,INDEX(Semaines!$N$2:$N$523,MATCH(Tableau!GX38&amp;Tableau!GY38,Semaines!$K$2:$K$523&amp;Semaines!$L$2:$L$523,0)),IF($AE38=2015,INDEX(Semaines!$O$2:$O$523,MATCH(Tableau!GX38&amp;Tableau!GY38,Semaines!$K$2:$K$523&amp;Semaines!$L$2:$L$523,0)),IF($AE38=2016,INDEX(Semaines!$P$2:$P$523,MATCH(Tableau!GX38&amp;Tableau!GY38,Semaines!$K$2:$K$523&amp;Semaines!$L$2:$L$523,0)),IF($AE38=2017,INDEX(Semaines!$Q$2:$Q$523,MATCH(Tableau!GX38&amp;Tableau!GY38,Semaines!$K$2:$K$523&amp;Semaines!$L$2:$L$523,0)),IF($AE38=2018,INDEX(Semaines!$R$2:$R$523,MATCH(Tableau!GX38&amp;Tableau!GY38,Semaines!$K$2:$K$523&amp;Semaines!$L$2:$L$523,0)),IF($AE38=2019,INDEX(Semaines!$S$2:$S$523,MATCH(Tableau!GX38&amp;Tableau!GY38,Semaines!$K$2:$K$523&amp;Semaines!$L$2:$L$523,0)),IF($AE38=2020,INDEX(Semaines!$T$2:$T$523,MATCH(Tableau!GX38&amp;Tableau!GY38,Semaines!$K$2:$K$523&amp;Semaines!$L$2:$L$523,0)),IF($AE38=2021,INDEX(Semaines!$U$2:$U$523,MATCH(Tableau!GX38&amp;Tableau!GY38,Semaines!$K$2:$K$523&amp;Semaines!$L$2:$L$523,0)),IF($AE38=2022,INDEX(Semaines!$V$2:$V$523,MATCH(Tableau!GX38&amp;Tableau!GY38,Semaines!$K$2:$K$523&amp;Semaines!$L$2:$L$523,0)))))))))))))</f>
        <v/>
      </c>
      <c r="HA38" s="120" t="str">
        <f>IF(Tableau!$AE38="","",IF(Tableau!GY38="","",Tableau!$AE38))</f>
        <v/>
      </c>
      <c r="HC38" s="100"/>
      <c r="HD38" s="101"/>
      <c r="HE38" s="111"/>
      <c r="HF38" s="107"/>
      <c r="HH38" s="118">
        <f t="shared" si="259"/>
        <v>40</v>
      </c>
      <c r="HI38" s="119">
        <f t="shared" si="116"/>
        <v>2018</v>
      </c>
      <c r="HJ38" s="121" t="str">
        <f t="array" ref="HJ38">IF(OR(Tableau!HH38="",Tableau!HI38=""),"",IF($AE38=2013,INDEX(Semaines!$M$2:$M$523,MATCH(Tableau!HH38&amp;Tableau!HI38,Semaines!$K$2:$K$523&amp;Semaines!$L$2:$L$523,0)),IF($AE38=2014,INDEX(Semaines!$N$2:$N$523,MATCH(Tableau!HH38&amp;Tableau!HI38,Semaines!$K$2:$K$523&amp;Semaines!$L$2:$L$523,0)),IF($AE38=2015,INDEX(Semaines!$O$2:$O$523,MATCH(Tableau!HH38&amp;Tableau!HI38,Semaines!$K$2:$K$523&amp;Semaines!$L$2:$L$523,0)),IF($AE38=2016,INDEX(Semaines!$P$2:$P$523,MATCH(Tableau!HH38&amp;Tableau!HI38,Semaines!$K$2:$K$523&amp;Semaines!$L$2:$L$523,0)),IF($AE38=2017,INDEX(Semaines!$Q$2:$Q$523,MATCH(Tableau!HH38&amp;Tableau!HI38,Semaines!$K$2:$K$523&amp;Semaines!$L$2:$L$523,0)),IF($AE38=2018,INDEX(Semaines!$R$2:$R$523,MATCH(Tableau!HH38&amp;Tableau!HI38,Semaines!$K$2:$K$523&amp;Semaines!$L$2:$L$523,0)),IF($AE38=2019,INDEX(Semaines!$S$2:$S$523,MATCH(Tableau!HH38&amp;Tableau!HI38,Semaines!$K$2:$K$523&amp;Semaines!$L$2:$L$523,0)),IF($AE38=2020,INDEX(Semaines!$T$2:$T$523,MATCH(Tableau!HH38&amp;Tableau!HI38,Semaines!$K$2:$K$523&amp;Semaines!$L$2:$L$523,0)),IF($AE38=2021,INDEX(Semaines!$U$2:$U$523,MATCH(Tableau!HH38&amp;Tableau!HI38,Semaines!$K$2:$K$523&amp;Semaines!$L$2:$L$523,0)),IF($AE38=2022,INDEX(Semaines!$V$2:$V$523,MATCH(Tableau!HH38&amp;Tableau!HI38,Semaines!$K$2:$K$523&amp;Semaines!$L$2:$L$523,0)))))))))))))</f>
        <v/>
      </c>
      <c r="HK38" s="120" t="str">
        <f>IF(Tableau!$AE38="","",IF(Tableau!HI38="","",Tableau!$AE38))</f>
        <v/>
      </c>
      <c r="HL38" s="121" t="str">
        <f t="array" ref="HL38">IF(OR(Tableau!HJ38="",Tableau!HK38=""),"",IF($AE38=2013,INDEX(Semaines!$M$2:$M$523,MATCH(Tableau!HJ38&amp;Tableau!HK38,Semaines!$K$2:$K$523&amp;Semaines!$L$2:$L$523,0)),IF($AE38=2014,INDEX(Semaines!$N$2:$N$523,MATCH(Tableau!HJ38&amp;Tableau!HK38,Semaines!$K$2:$K$523&amp;Semaines!$L$2:$L$523,0)),IF($AE38=2015,INDEX(Semaines!$O$2:$O$523,MATCH(Tableau!HJ38&amp;Tableau!HK38,Semaines!$K$2:$K$523&amp;Semaines!$L$2:$L$523,0)),IF($AE38=2016,INDEX(Semaines!$P$2:$P$523,MATCH(Tableau!HJ38&amp;Tableau!HK38,Semaines!$K$2:$K$523&amp;Semaines!$L$2:$L$523,0)),IF($AE38=2017,INDEX(Semaines!$Q$2:$Q$523,MATCH(Tableau!HJ38&amp;Tableau!HK38,Semaines!$K$2:$K$523&amp;Semaines!$L$2:$L$523,0)),IF($AE38=2018,INDEX(Semaines!$R$2:$R$523,MATCH(Tableau!HJ38&amp;Tableau!HK38,Semaines!$K$2:$K$523&amp;Semaines!$L$2:$L$523,0)),IF($AE38=2019,INDEX(Semaines!$S$2:$S$523,MATCH(Tableau!HJ38&amp;Tableau!HK38,Semaines!$K$2:$K$523&amp;Semaines!$L$2:$L$523,0)),IF($AE38=2020,INDEX(Semaines!$T$2:$T$523,MATCH(Tableau!HJ38&amp;Tableau!HK38,Semaines!$K$2:$K$523&amp;Semaines!$L$2:$L$523,0)),IF($AE38=2021,INDEX(Semaines!$U$2:$U$523,MATCH(Tableau!HJ38&amp;Tableau!HK38,Semaines!$K$2:$K$523&amp;Semaines!$L$2:$L$523,0)),IF($AE38=2022,INDEX(Semaines!$V$2:$V$523,MATCH(Tableau!HJ38&amp;Tableau!HK38,Semaines!$K$2:$K$523&amp;Semaines!$L$2:$L$523,0)))))))))))))</f>
        <v/>
      </c>
      <c r="HM38" s="120" t="str">
        <f>IF(Tableau!$AE38="","",IF(Tableau!HK38="","",Tableau!$AE38))</f>
        <v/>
      </c>
      <c r="HN38" s="118">
        <f t="shared" si="260"/>
        <v>41</v>
      </c>
      <c r="HO38" s="119">
        <f t="shared" si="117"/>
        <v>2018</v>
      </c>
      <c r="HP38" s="121" t="str">
        <f t="array" ref="HP38">IF(OR(Tableau!HN38="",Tableau!HO38=""),"",IF($AE38=2013,INDEX(Semaines!$M$2:$M$523,MATCH(Tableau!HN38&amp;Tableau!HO38,Semaines!$K$2:$K$523&amp;Semaines!$L$2:$L$523,0)),IF($AE38=2014,INDEX(Semaines!$N$2:$N$523,MATCH(Tableau!HN38&amp;Tableau!HO38,Semaines!$K$2:$K$523&amp;Semaines!$L$2:$L$523,0)),IF($AE38=2015,INDEX(Semaines!$O$2:$O$523,MATCH(Tableau!HN38&amp;Tableau!HO38,Semaines!$K$2:$K$523&amp;Semaines!$L$2:$L$523,0)),IF($AE38=2016,INDEX(Semaines!$P$2:$P$523,MATCH(Tableau!HN38&amp;Tableau!HO38,Semaines!$K$2:$K$523&amp;Semaines!$L$2:$L$523,0)),IF($AE38=2017,INDEX(Semaines!$Q$2:$Q$523,MATCH(Tableau!HN38&amp;Tableau!HO38,Semaines!$K$2:$K$523&amp;Semaines!$L$2:$L$523,0)),IF($AE38=2018,INDEX(Semaines!$R$2:$R$523,MATCH(Tableau!HN38&amp;Tableau!HO38,Semaines!$K$2:$K$523&amp;Semaines!$L$2:$L$523,0)),IF($AE38=2019,INDEX(Semaines!$S$2:$S$523,MATCH(Tableau!HN38&amp;Tableau!HO38,Semaines!$K$2:$K$523&amp;Semaines!$L$2:$L$523,0)),IF($AE38=2020,INDEX(Semaines!$T$2:$T$523,MATCH(Tableau!HN38&amp;Tableau!HO38,Semaines!$K$2:$K$523&amp;Semaines!$L$2:$L$523,0)),IF($AE38=2021,INDEX(Semaines!$U$2:$U$523,MATCH(Tableau!HN38&amp;Tableau!HO38,Semaines!$K$2:$K$523&amp;Semaines!$L$2:$L$523,0)),IF($AE38=2022,INDEX(Semaines!$V$2:$V$523,MATCH(Tableau!HN38&amp;Tableau!HO38,Semaines!$K$2:$K$523&amp;Semaines!$L$2:$L$523,0)))))))))))))</f>
        <v/>
      </c>
      <c r="HQ38" s="120" t="str">
        <f>IF(Tableau!$AE38="","",IF(Tableau!HO38="","",Tableau!$AE38))</f>
        <v/>
      </c>
      <c r="HR38" s="112"/>
      <c r="HS38" s="114"/>
      <c r="HT38" s="114"/>
      <c r="HU38" s="107"/>
      <c r="HV38" s="115"/>
      <c r="HW38" s="99"/>
      <c r="HX38" s="99"/>
      <c r="HY38" s="99"/>
      <c r="HZ38" s="99"/>
      <c r="IA38" s="118">
        <f t="shared" si="261"/>
        <v>42</v>
      </c>
      <c r="IB38" s="119">
        <f t="shared" si="118"/>
        <v>2018</v>
      </c>
      <c r="IC38" s="121" t="str">
        <f t="array" ref="IC38">IF(OR(Tableau!IA38="",Tableau!IB38=""),"",IF($AE38=2013,INDEX(Semaines!$M$2:$M$523,MATCH(Tableau!IA38&amp;Tableau!IB38,Semaines!$K$2:$K$523&amp;Semaines!$L$2:$L$523,0)),IF($AE38=2014,INDEX(Semaines!$N$2:$N$523,MATCH(Tableau!IA38&amp;Tableau!IB38,Semaines!$K$2:$K$523&amp;Semaines!$L$2:$L$523,0)),IF($AE38=2015,INDEX(Semaines!$O$2:$O$523,MATCH(Tableau!IA38&amp;Tableau!IB38,Semaines!$K$2:$K$523&amp;Semaines!$L$2:$L$523,0)),IF($AE38=2016,INDEX(Semaines!$P$2:$P$523,MATCH(Tableau!IA38&amp;Tableau!IB38,Semaines!$K$2:$K$523&amp;Semaines!$L$2:$L$523,0)),IF($AE38=2017,INDEX(Semaines!$Q$2:$Q$523,MATCH(Tableau!IA38&amp;Tableau!IB38,Semaines!$K$2:$K$523&amp;Semaines!$L$2:$L$523,0)),IF($AE38=2018,INDEX(Semaines!$R$2:$R$523,MATCH(Tableau!IA38&amp;Tableau!IB38,Semaines!$K$2:$K$523&amp;Semaines!$L$2:$L$523,0)),IF($AE38=2019,INDEX(Semaines!$S$2:$S$523,MATCH(Tableau!IA38&amp;Tableau!IB38,Semaines!$K$2:$K$523&amp;Semaines!$L$2:$L$523,0)),IF($AE38=2020,INDEX(Semaines!$T$2:$T$523,MATCH(Tableau!IA38&amp;Tableau!IB38,Semaines!$K$2:$K$523&amp;Semaines!$L$2:$L$523,0)),IF($AE38=2021,INDEX(Semaines!$U$2:$U$523,MATCH(Tableau!IA38&amp;Tableau!IB38,Semaines!$K$2:$K$523&amp;Semaines!$L$2:$L$523,0)),IF($AE38=2022,INDEX(Semaines!$V$2:$V$523,MATCH(Tableau!IA38&amp;Tableau!IB38,Semaines!$K$2:$K$523&amp;Semaines!$L$2:$L$523,0)))))))))))))</f>
        <v/>
      </c>
      <c r="ID38" s="120" t="str">
        <f>IF(Tableau!$AE38="","",IF(Tableau!IB38="","",Tableau!$AE38))</f>
        <v/>
      </c>
      <c r="IE38" s="118">
        <f t="shared" si="262"/>
        <v>42</v>
      </c>
      <c r="IF38" s="119">
        <f t="shared" si="119"/>
        <v>2018</v>
      </c>
      <c r="IG38" s="121" t="str">
        <f t="array" ref="IG38">IF(OR(Tableau!IE38="",Tableau!IF38=""),"",IF($AE38=2013,INDEX(Semaines!$M$2:$M$523,MATCH(Tableau!IE38&amp;Tableau!IF38,Semaines!$K$2:$K$523&amp;Semaines!$L$2:$L$523,0)),IF($AE38=2014,INDEX(Semaines!$N$2:$N$523,MATCH(Tableau!IE38&amp;Tableau!IF38,Semaines!$K$2:$K$523&amp;Semaines!$L$2:$L$523,0)),IF($AE38=2015,INDEX(Semaines!$O$2:$O$523,MATCH(Tableau!IE38&amp;Tableau!IF38,Semaines!$K$2:$K$523&amp;Semaines!$L$2:$L$523,0)),IF($AE38=2016,INDEX(Semaines!$P$2:$P$523,MATCH(Tableau!IE38&amp;Tableau!IF38,Semaines!$K$2:$K$523&amp;Semaines!$L$2:$L$523,0)),IF($AE38=2017,INDEX(Semaines!$Q$2:$Q$523,MATCH(Tableau!IE38&amp;Tableau!IF38,Semaines!$K$2:$K$523&amp;Semaines!$L$2:$L$523,0)),IF($AE38=2018,INDEX(Semaines!$R$2:$R$523,MATCH(Tableau!IE38&amp;Tableau!IF38,Semaines!$K$2:$K$523&amp;Semaines!$L$2:$L$523,0)),IF($AE38=2019,INDEX(Semaines!$S$2:$S$523,MATCH(Tableau!IE38&amp;Tableau!IF38,Semaines!$K$2:$K$523&amp;Semaines!$L$2:$L$523,0)),IF($AE38=2020,INDEX(Semaines!$T$2:$T$523,MATCH(Tableau!IE38&amp;Tableau!IF38,Semaines!$K$2:$K$523&amp;Semaines!$L$2:$L$523,0)),IF($AE38=2021,INDEX(Semaines!$U$2:$U$523,MATCH(Tableau!IE38&amp;Tableau!IF38,Semaines!$K$2:$K$523&amp;Semaines!$L$2:$L$523,0)),IF($AE38=2022,INDEX(Semaines!$V$2:$V$523,MATCH(Tableau!IE38&amp;Tableau!IF38,Semaines!$K$2:$K$523&amp;Semaines!$L$2:$L$523,0)))))))))))))</f>
        <v/>
      </c>
      <c r="IH38" s="120" t="str">
        <f>IF(Tableau!$AE38="","",IF(Tableau!IF38="","",Tableau!$AE38))</f>
        <v/>
      </c>
      <c r="II38" s="130">
        <f>IF(Import!AY28=0,"",Import!AY28)</f>
        <v>43451</v>
      </c>
      <c r="IJ38" s="118">
        <f t="shared" si="225"/>
        <v>51</v>
      </c>
      <c r="IK38" s="119">
        <f t="shared" si="226"/>
        <v>2018</v>
      </c>
      <c r="IL38" s="121" t="str">
        <f>IF(Tableau!IJ38="","",Tableau!IJ38)</f>
        <v/>
      </c>
      <c r="IM38" s="120" t="str">
        <f>IF(Tableau!IK38="","",Tableau!IK38)</f>
        <v/>
      </c>
      <c r="IO38" s="118">
        <f t="shared" si="227"/>
        <v>43</v>
      </c>
      <c r="IP38" s="119">
        <f t="shared" si="78"/>
        <v>2018</v>
      </c>
      <c r="IQ38" s="121" t="str">
        <f t="array" ref="IQ38">IF(OR(Tableau!IO38="",Tableau!IP38=""),"",IF($AE38=2013,INDEX(Semaines!$M$2:$M$523,MATCH(Tableau!IO38&amp;Tableau!IP38,Semaines!$K$2:$K$523&amp;Semaines!$L$2:$L$523,0)),IF($AE38=2014,INDEX(Semaines!$N$2:$N$523,MATCH(Tableau!IO38&amp;Tableau!IP38,Semaines!$K$2:$K$523&amp;Semaines!$L$2:$L$523,0)),IF($AE38=2015,INDEX(Semaines!$O$2:$O$523,MATCH(Tableau!IO38&amp;Tableau!IP38,Semaines!$K$2:$K$523&amp;Semaines!$L$2:$L$523,0)),IF($AE38=2016,INDEX(Semaines!$P$2:$P$523,MATCH(Tableau!IO38&amp;Tableau!IP38,Semaines!$K$2:$K$523&amp;Semaines!$L$2:$L$523,0)),IF($AE38=2017,INDEX(Semaines!$Q$2:$Q$523,MATCH(Tableau!IO38&amp;Tableau!IP38,Semaines!$K$2:$K$523&amp;Semaines!$L$2:$L$523,0)),IF($AE38=2018,INDEX(Semaines!$R$2:$R$523,MATCH(Tableau!IO38&amp;Tableau!IP38,Semaines!$K$2:$K$523&amp;Semaines!$L$2:$L$523,0)),IF($AE38=2019,INDEX(Semaines!$S$2:$S$523,MATCH(Tableau!IO38&amp;Tableau!IP38,Semaines!$K$2:$K$523&amp;Semaines!$L$2:$L$523,0)),IF($AE38=2020,INDEX(Semaines!$T$2:$T$523,MATCH(Tableau!IO38&amp;Tableau!IP38,Semaines!$K$2:$K$523&amp;Semaines!$L$2:$L$523,0)),IF($AE38=2021,INDEX(Semaines!$U$2:$U$523,MATCH(Tableau!IO38&amp;Tableau!IP38,Semaines!$K$2:$K$523&amp;Semaines!$L$2:$L$523,0)),IF($AE38=2022,INDEX(Semaines!$V$2:$V$523,MATCH(Tableau!IO38&amp;Tableau!IP38,Semaines!$K$2:$K$523&amp;Semaines!$L$2:$L$523,0)))))))))))))</f>
        <v/>
      </c>
      <c r="IR38" s="120" t="str">
        <f>IF(Tableau!$AE38="","",IF(Tableau!IP38="","",Tableau!$AE38))</f>
        <v/>
      </c>
      <c r="IS38" s="118">
        <f t="shared" si="228"/>
        <v>44</v>
      </c>
      <c r="IT38" s="119">
        <f t="shared" si="80"/>
        <v>2018</v>
      </c>
      <c r="IU38" s="121" t="str">
        <f t="array" ref="IU38">IF(OR(Tableau!IS38="",Tableau!IT38=""),"",IF($AE38=2013,INDEX(Semaines!$M$2:$M$523,MATCH(Tableau!IS38&amp;Tableau!IT38,Semaines!$K$2:$K$523&amp;Semaines!$L$2:$L$523,0)),IF($AE38=2014,INDEX(Semaines!$N$2:$N$523,MATCH(Tableau!IS38&amp;Tableau!IT38,Semaines!$K$2:$K$523&amp;Semaines!$L$2:$L$523,0)),IF($AE38=2015,INDEX(Semaines!$O$2:$O$523,MATCH(Tableau!IS38&amp;Tableau!IT38,Semaines!$K$2:$K$523&amp;Semaines!$L$2:$L$523,0)),IF($AE38=2016,INDEX(Semaines!$P$2:$P$523,MATCH(Tableau!IS38&amp;Tableau!IT38,Semaines!$K$2:$K$523&amp;Semaines!$L$2:$L$523,0)),IF($AE38=2017,INDEX(Semaines!$Q$2:$Q$523,MATCH(Tableau!IS38&amp;Tableau!IT38,Semaines!$K$2:$K$523&amp;Semaines!$L$2:$L$523,0)),IF($AE38=2018,INDEX(Semaines!$R$2:$R$523,MATCH(Tableau!IS38&amp;Tableau!IT38,Semaines!$K$2:$K$523&amp;Semaines!$L$2:$L$523,0)),IF($AE38=2019,INDEX(Semaines!$S$2:$S$523,MATCH(Tableau!IS38&amp;Tableau!IT38,Semaines!$K$2:$K$523&amp;Semaines!$L$2:$L$523,0)),IF($AE38=2020,INDEX(Semaines!$T$2:$T$523,MATCH(Tableau!IS38&amp;Tableau!IT38,Semaines!$K$2:$K$523&amp;Semaines!$L$2:$L$523,0)),IF($AE38=2021,INDEX(Semaines!$U$2:$U$523,MATCH(Tableau!IS38&amp;Tableau!IT38,Semaines!$K$2:$K$523&amp;Semaines!$L$2:$L$523,0)),IF($AE38=2022,INDEX(Semaines!$V$2:$V$523,MATCH(Tableau!IS38&amp;Tableau!IT38,Semaines!$K$2:$K$523&amp;Semaines!$L$2:$L$523,0)))))))))))))</f>
        <v/>
      </c>
      <c r="IV38" s="120" t="str">
        <f>IF(Tableau!$AE38="","",IF(Tableau!IT38="","",Tableau!$AE38))</f>
        <v/>
      </c>
      <c r="IW38" s="99"/>
      <c r="IX38" s="99"/>
      <c r="IY38" s="99"/>
      <c r="IZ38" s="99"/>
      <c r="JA38" s="118">
        <f t="shared" si="229"/>
        <v>44</v>
      </c>
      <c r="JB38" s="119">
        <f t="shared" si="82"/>
        <v>2018</v>
      </c>
      <c r="JC38" s="121" t="str">
        <f t="array" ref="JC38">IF(OR(Tableau!JA38="",Tableau!JB38=""),"",IF($AE38=2013,INDEX(Semaines!$M$2:$M$523,MATCH(Tableau!JA38&amp;Tableau!JB38,Semaines!$K$2:$K$523&amp;Semaines!$L$2:$L$523,0)),IF($AE38=2014,INDEX(Semaines!$N$2:$N$523,MATCH(Tableau!JA38&amp;Tableau!JB38,Semaines!$K$2:$K$523&amp;Semaines!$L$2:$L$523,0)),IF($AE38=2015,INDEX(Semaines!$O$2:$O$523,MATCH(Tableau!JA38&amp;Tableau!JB38,Semaines!$K$2:$K$523&amp;Semaines!$L$2:$L$523,0)),IF($AE38=2016,INDEX(Semaines!$P$2:$P$523,MATCH(Tableau!JA38&amp;Tableau!JB38,Semaines!$K$2:$K$523&amp;Semaines!$L$2:$L$523,0)),IF($AE38=2017,INDEX(Semaines!$Q$2:$Q$523,MATCH(Tableau!JA38&amp;Tableau!JB38,Semaines!$K$2:$K$523&amp;Semaines!$L$2:$L$523,0)),IF($AE38=2018,INDEX(Semaines!$R$2:$R$523,MATCH(Tableau!JA38&amp;Tableau!JB38,Semaines!$K$2:$K$523&amp;Semaines!$L$2:$L$523,0)),IF($AE38=2019,INDEX(Semaines!$S$2:$S$523,MATCH(Tableau!JA38&amp;Tableau!JB38,Semaines!$K$2:$K$523&amp;Semaines!$L$2:$L$523,0)),IF($AE38=2020,INDEX(Semaines!$T$2:$T$523,MATCH(Tableau!JA38&amp;Tableau!JB38,Semaines!$K$2:$K$523&amp;Semaines!$L$2:$L$523,0)),IF($AE38=2021,INDEX(Semaines!$U$2:$U$523,MATCH(Tableau!JA38&amp;Tableau!JB38,Semaines!$K$2:$K$523&amp;Semaines!$L$2:$L$523,0)),IF($AE38=2022,INDEX(Semaines!$V$2:$V$523,MATCH(Tableau!JA38&amp;Tableau!JB38,Semaines!$K$2:$K$523&amp;Semaines!$L$2:$L$523,0)))))))))))))</f>
        <v/>
      </c>
      <c r="JD38" s="120" t="str">
        <f>IF(Tableau!$AE38="","",IF(Tableau!JB38="","",Tableau!$AE38))</f>
        <v/>
      </c>
      <c r="JE38" s="112"/>
      <c r="JF38" s="114"/>
      <c r="JG38" s="114"/>
      <c r="JH38" s="107"/>
      <c r="JJ38" s="118">
        <f t="shared" si="230"/>
        <v>45</v>
      </c>
      <c r="JK38" s="119">
        <f t="shared" si="84"/>
        <v>2018</v>
      </c>
      <c r="JL38" s="121" t="str">
        <f t="array" ref="JL38">IF(OR(Tableau!JJ38="",Tableau!JK38=""),"",IF($AE38=2013,INDEX(Semaines!$M$2:$M$523,MATCH(Tableau!JJ38&amp;Tableau!JK38,Semaines!$K$2:$K$523&amp;Semaines!$L$2:$L$523,0)),IF($AE38=2014,INDEX(Semaines!$N$2:$N$523,MATCH(Tableau!JJ38&amp;Tableau!JK38,Semaines!$K$2:$K$523&amp;Semaines!$L$2:$L$523,0)),IF($AE38=2015,INDEX(Semaines!$O$2:$O$523,MATCH(Tableau!JJ38&amp;Tableau!JK38,Semaines!$K$2:$K$523&amp;Semaines!$L$2:$L$523,0)),IF($AE38=2016,INDEX(Semaines!$P$2:$P$523,MATCH(Tableau!JJ38&amp;Tableau!JK38,Semaines!$K$2:$K$523&amp;Semaines!$L$2:$L$523,0)),IF($AE38=2017,INDEX(Semaines!$Q$2:$Q$523,MATCH(Tableau!JJ38&amp;Tableau!JK38,Semaines!$K$2:$K$523&amp;Semaines!$L$2:$L$523,0)),IF($AE38=2018,INDEX(Semaines!$R$2:$R$523,MATCH(Tableau!JJ38&amp;Tableau!JK38,Semaines!$K$2:$K$523&amp;Semaines!$L$2:$L$523,0)),IF($AE38=2019,INDEX(Semaines!$S$2:$S$523,MATCH(Tableau!JJ38&amp;Tableau!JK38,Semaines!$K$2:$K$523&amp;Semaines!$L$2:$L$523,0)),IF($AE38=2020,INDEX(Semaines!$T$2:$T$523,MATCH(Tableau!JJ38&amp;Tableau!JK38,Semaines!$K$2:$K$523&amp;Semaines!$L$2:$L$523,0)),IF($AE38=2021,INDEX(Semaines!$U$2:$U$523,MATCH(Tableau!JJ38&amp;Tableau!JK38,Semaines!$K$2:$K$523&amp;Semaines!$L$2:$L$523,0)),IF($AE38=2022,INDEX(Semaines!$V$2:$V$523,MATCH(Tableau!JJ38&amp;Tableau!JK38,Semaines!$K$2:$K$523&amp;Semaines!$L$2:$L$523,0)))))))))))))</f>
        <v/>
      </c>
      <c r="JM38" s="120" t="str">
        <f>IF(Tableau!$AE38="","",IF(Tableau!JK38="","",Tableau!$AE38))</f>
        <v/>
      </c>
      <c r="JN38" s="118">
        <f t="shared" si="231"/>
        <v>46</v>
      </c>
      <c r="JO38" s="119">
        <f t="shared" si="86"/>
        <v>2018</v>
      </c>
      <c r="JP38" s="121" t="str">
        <f t="array" ref="JP38">IF(OR(Tableau!JN38="",Tableau!JO38=""),"",IF($AE38=2013,INDEX(Semaines!$M$2:$M$523,MATCH(Tableau!JN38&amp;Tableau!JO38,Semaines!$K$2:$K$523&amp;Semaines!$L$2:$L$523,0)),IF($AE38=2014,INDEX(Semaines!$N$2:$N$523,MATCH(Tableau!JN38&amp;Tableau!JO38,Semaines!$K$2:$K$523&amp;Semaines!$L$2:$L$523,0)),IF($AE38=2015,INDEX(Semaines!$O$2:$O$523,MATCH(Tableau!JN38&amp;Tableau!JO38,Semaines!$K$2:$K$523&amp;Semaines!$L$2:$L$523,0)),IF($AE38=2016,INDEX(Semaines!$P$2:$P$523,MATCH(Tableau!JN38&amp;Tableau!JO38,Semaines!$K$2:$K$523&amp;Semaines!$L$2:$L$523,0)),IF($AE38=2017,INDEX(Semaines!$Q$2:$Q$523,MATCH(Tableau!JN38&amp;Tableau!JO38,Semaines!$K$2:$K$523&amp;Semaines!$L$2:$L$523,0)),IF($AE38=2018,INDEX(Semaines!$R$2:$R$523,MATCH(Tableau!JN38&amp;Tableau!JO38,Semaines!$K$2:$K$523&amp;Semaines!$L$2:$L$523,0)),IF($AE38=2019,INDEX(Semaines!$S$2:$S$523,MATCH(Tableau!JN38&amp;Tableau!JO38,Semaines!$K$2:$K$523&amp;Semaines!$L$2:$L$523,0)),IF($AE38=2020,INDEX(Semaines!$T$2:$T$523,MATCH(Tableau!JN38&amp;Tableau!JO38,Semaines!$K$2:$K$523&amp;Semaines!$L$2:$L$523,0)),IF($AE38=2021,INDEX(Semaines!$U$2:$U$523,MATCH(Tableau!JN38&amp;Tableau!JO38,Semaines!$K$2:$K$523&amp;Semaines!$L$2:$L$523,0)),IF($AE38=2022,INDEX(Semaines!$V$2:$V$523,MATCH(Tableau!JN38&amp;Tableau!JO38,Semaines!$K$2:$K$523&amp;Semaines!$L$2:$L$523,0)))))))))))))</f>
        <v/>
      </c>
      <c r="JQ38" s="120" t="str">
        <f>IF(Tableau!$AE38="","",IF(Tableau!JO38="","",Tableau!$AE38))</f>
        <v/>
      </c>
      <c r="JR38" s="128">
        <f>IF(Import!BC28=0,"",Import!BC28)</f>
        <v>43493</v>
      </c>
      <c r="JS38" s="118">
        <f t="shared" si="232"/>
        <v>5</v>
      </c>
      <c r="JT38" s="119">
        <f t="shared" si="233"/>
        <v>2019</v>
      </c>
      <c r="JU38" s="121">
        <f t="array" ref="JU38">IF(JR38="",JS38,IF($AE38="","",IF($AE38=2013,INDEX(Semaines!$M$2:$M$523,MATCH(JS38&amp;JT38,Semaines!$K$2:$K$523&amp;Semaines!$L$2:$L$523,0)),IF($AE38=2014,INDEX(Semaines!$N$2:$N$523,MATCH(JS38&amp;JT38,Semaines!$K$2:$K$523&amp;Semaines!$L$2:$L$523,0)),IF($AE38=2015,INDEX(Semaines!$O$2:$O$523,MATCH(JS38&amp;JT38,Semaines!$K$2:$K$523&amp;Semaines!$L$2:$L$523,0)),IF($AE38=2016,INDEX(Semaines!$P$2:$P$523,MATCH(JS38&amp;JT38,Semaines!$K$2:$K$523&amp;Semaines!$L$2:$L$523,0)),IF($AE38=2017,INDEX(Semaines!$Q$2:$Q$523,MATCH(JS38&amp;JT38,Semaines!$K$2:$K$523&amp;Semaines!$L$2:$L$523,0)),IF($AE38=2018,INDEX(Semaines!$R$2:$R$523,MATCH(JS38&amp;JT38,Semaines!$K$2:$K$523&amp;Semaines!$L$2:$L$523,0)),IF($AE38=2019,INDEX(Semaines!$S$2:$S$523,MATCH(JS38&amp;JT38,Semaines!$K$2:$K$523&amp;Semaines!$L$2:$L$523,0)),IF($AE38=2020,INDEX(Semaines!$T$2:$T$523,MATCH(JS38&amp;JT38,Semaines!$K$2:$K$523&amp;Semaines!$L$2:$L$523,0)),IF($AE38=2021,INDEX(Semaines!$U$2:$U$523,MATCH(JS38&amp;JT38,Semaines!$K$2:$K$523&amp;Semaines!$L$2:$L$523,0)),IF($AE38=2022,INDEX(Semaines!$V$2:$V$523,MATCH(JS38&amp;JT38,Semaines!$K$2:$K$523&amp;Semaines!$L$2:$L$523,0))))))))))))))</f>
        <v>57</v>
      </c>
      <c r="JV38" s="119">
        <f t="shared" si="132"/>
        <v>2018</v>
      </c>
    </row>
    <row r="39" spans="1:282" x14ac:dyDescent="0.3">
      <c r="A39" s="61" t="str">
        <f>IF(Import!A29=0,"",Import!A29)</f>
        <v>28</v>
      </c>
      <c r="B39" s="38" t="str">
        <f>IF(Import!D29=0,"",Import!D29)</f>
        <v>28</v>
      </c>
      <c r="C39" s="38" t="str">
        <f>IF(Import!E29=0,"",Import!E29)</f>
        <v/>
      </c>
      <c r="D39" s="44" t="str">
        <f t="shared" si="0"/>
        <v/>
      </c>
      <c r="E39" s="38" t="str">
        <f>IF(Import!I29=0,"",Import!I29)</f>
        <v/>
      </c>
      <c r="F39" s="38" t="str">
        <f>IF(Import!J29="","",Import!J29)</f>
        <v/>
      </c>
      <c r="G39" s="38" t="str">
        <f>IF(Import!K29="","",Import!K29)</f>
        <v/>
      </c>
      <c r="H39" s="45" t="str">
        <f>IF(Import!L29=0,"",Import!L29)</f>
        <v>17</v>
      </c>
      <c r="I39" s="38" t="str">
        <f>IF(Import!N29=0,"",Import!N29)</f>
        <v/>
      </c>
      <c r="J39" s="37"/>
      <c r="K39" s="46">
        <f>IF(Import!O29=0,"",Import!O29)</f>
        <v>42493</v>
      </c>
      <c r="L39" s="46" t="str">
        <f>IF(Import!P29=0,"",Import!P29)</f>
        <v/>
      </c>
      <c r="M39" s="60" t="str">
        <f>IF(L39&lt;&gt;"","Annulé",IF(Import!R29=0,"",Import!R29))</f>
        <v/>
      </c>
      <c r="N39" s="60">
        <f>IF(L39&lt;&gt;"","Annulé",IF(Import!S29=0,"",Import!S29))</f>
        <v>100000</v>
      </c>
      <c r="O39" s="60" t="str">
        <f>IF(N39="Annulé","Annulé",IF(Import!T29=0,"",Import!T29))</f>
        <v/>
      </c>
      <c r="P39" s="46">
        <f>IF(Import!U29=0,IF($L39&lt;&gt;"","Annulé",IF($K39="","","En attente")),Import!U29)</f>
        <v>42528</v>
      </c>
      <c r="Q39" s="46">
        <f>IF(Import!V29=0,IF($L39&lt;&gt;"","Annulé",IF($K39="","","En attente")),Import!V29)</f>
        <v>42566</v>
      </c>
      <c r="R39" s="46">
        <f>IF(Import!W29=0,IF($L39&lt;&gt;"","Annulé",IF($K39="","","En attente")),Import!W29)</f>
        <v>42493</v>
      </c>
      <c r="S39" s="46">
        <f>IF(Import!X29=0,IF($L39&lt;&gt;"","Annulé",IF($K39="","","En attente")),Import!X29)</f>
        <v>42520</v>
      </c>
      <c r="T39" s="46">
        <f>IF(Import!Y29=0,IF($L39&lt;&gt;"","Annulé",IF($K39="","","En attente")),Import!Y29)</f>
        <v>42577</v>
      </c>
      <c r="U39" s="46" t="str">
        <f>IF(Import!Z29=0,IF($L39&lt;&gt;"","Annulé",IF($K39="","","En attente")),Import!Z29)</f>
        <v>En attente</v>
      </c>
      <c r="V39" s="130" t="str">
        <f>IF(Tableau!V39="","",Tableau!V39)</f>
        <v/>
      </c>
      <c r="W39" s="46">
        <f>IF($L39&lt;&gt;"","Annulé",IF(Import!AA29=0,IF(K39="","","Pas ouvert"),Import!AA29))</f>
        <v>42643</v>
      </c>
      <c r="X39" s="46">
        <f>IF($L39&lt;&gt;"","Annulé",IF(Import!AB29=0,IF($W39&lt;&gt;"",IF(W39="Pas ouvert","Pas ouvert","En cours"),""),Import!AB29))</f>
        <v>42886</v>
      </c>
      <c r="Y39" s="60">
        <f>IF($L39&lt;&gt;"","Annulé",IF(Import!AC29=0,"",Import!AC29))</f>
        <v>90431</v>
      </c>
      <c r="Z39" s="60">
        <f>IF($L39&lt;&gt;"","Annulé",IF(Import!AD29=0,"",Import!AD29))</f>
        <v>27263.82</v>
      </c>
      <c r="AA39" s="65">
        <f t="shared" si="243"/>
        <v>39</v>
      </c>
      <c r="AB39" s="129">
        <f>Tableau!AB39</f>
        <v>2016</v>
      </c>
      <c r="AC39" s="62"/>
      <c r="AD39" s="86">
        <f t="shared" si="121"/>
        <v>39</v>
      </c>
      <c r="AE39" s="85">
        <f t="shared" si="122"/>
        <v>2016</v>
      </c>
      <c r="AF39" s="116">
        <f>IF(Import!AE29=0,"",Import!AE29)</f>
        <v>42643</v>
      </c>
      <c r="AG39" s="114"/>
      <c r="AH39" s="107"/>
      <c r="AJ39" s="118">
        <f t="shared" si="239"/>
        <v>40</v>
      </c>
      <c r="AK39" s="119">
        <f t="shared" si="240"/>
        <v>2016</v>
      </c>
      <c r="AL39" s="121" t="str">
        <f>IF(OR(Tableau!AL39="",Tableau!AM39=""),"",IF($AE39=2013,INDEX(Semaines!$M$2:$M$523,MATCH(Tableau!AL39&amp;Tableau!AM39,Semaines!$K$2:$K$523&amp;Semaines!$L$2:$L$523,0)),IF($AE39=2014,INDEX(Semaines!$N$2:$N$523,MATCH(Tableau!AL39&amp;Tableau!AM39,Semaines!$K$2:$K$523&amp;Semaines!$L$2:$L$523,0)),IF($AE39=2015,INDEX(Semaines!$O$2:$O$523,MATCH(Tableau!AL39&amp;Tableau!AM39,Semaines!$K$2:$K$523&amp;Semaines!$L$2:$L$523,0)),IF($AE39=2016,INDEX(Semaines!$P$2:$P$523,MATCH(Tableau!AL39&amp;Tableau!AM39,Semaines!$K$2:$K$523&amp;Semaines!$L$2:$L$523,0)),IF($AE39=2017,INDEX(Semaines!$Q$2:$Q$523,MATCH(Tableau!AL39&amp;Tableau!AM39,Semaines!$K$2:$K$523&amp;Semaines!$L$2:$L$523,0)),IF($AE39=2018,INDEX(Semaines!$R$2:$R$523,MATCH(Tableau!AL39&amp;Tableau!AM39,Semaines!$K$2:$K$523&amp;Semaines!$L$2:$L$523,0)),IF($AE39=2019,INDEX(Semaines!$S$2:$S$523,MATCH(Tableau!AL39&amp;Tableau!AM39,Semaines!$K$2:$K$523&amp;Semaines!$L$2:$L$523,0)),IF($AE39=2020,INDEX(Semaines!$T$2:$T$523,MATCH(Tableau!AL39&amp;Tableau!AM39,Semaines!$K$2:$K$523&amp;Semaines!$L$2:$L$523,0)),IF($AE39=2021,INDEX(Semaines!$U$2:$U$523,MATCH(Tableau!AL39&amp;Tableau!AM39,Semaines!$K$2:$K$523&amp;Semaines!$L$2:$L$523,0)),IF($AE39=2022,INDEX(Semaines!$V$2:$V$523,MATCH(Tableau!AL39&amp;Tableau!AM39,Semaines!$K$2:$K$523&amp;Semaines!$L$2:$L$523,0)))))))))))))</f>
        <v/>
      </c>
      <c r="AM39" s="120" t="str">
        <f>IF(Tableau!$AE39="","",IF(Tableau!AM39="","",Tableau!$AE39))</f>
        <v/>
      </c>
      <c r="AN39" s="128">
        <f>IF(Import!AI29=0,"",Import!AI29)</f>
        <v>42643</v>
      </c>
      <c r="AO39" s="118">
        <f t="shared" si="241"/>
        <v>39</v>
      </c>
      <c r="AP39" s="119">
        <f t="shared" si="242"/>
        <v>2016</v>
      </c>
      <c r="AQ39" s="121" t="str">
        <f>IF(Tableau!AQ39="","",Tableau!AQ39)</f>
        <v/>
      </c>
      <c r="AR39" s="120" t="str">
        <f>IF(Tableau!AR39="","",Tableau!AR39)</f>
        <v/>
      </c>
      <c r="AS39" s="112"/>
      <c r="AT39" s="107"/>
      <c r="AU39" s="99"/>
      <c r="AV39" s="99"/>
      <c r="AW39" s="118">
        <f t="shared" si="189"/>
        <v>41</v>
      </c>
      <c r="AX39" s="119">
        <f t="shared" si="123"/>
        <v>2016</v>
      </c>
      <c r="AY39" s="121" t="str">
        <f t="array" ref="AY39">IF(OR(Tableau!AY39="",Tableau!AZ39=""),"",IF($AE39=2013,INDEX(Semaines!$M$2:$M$523,MATCH(Tableau!AY39&amp;Tableau!AZ39,Semaines!$K$2:$K$523&amp;Semaines!$L$2:$L$523,0)),IF($AE39=2014,INDEX(Semaines!$N$2:$N$523,MATCH(Tableau!AY39&amp;Tableau!AZ39,Semaines!$K$2:$K$523&amp;Semaines!$L$2:$L$523,0)),IF($AE39=2015,INDEX(Semaines!$O$2:$O$523,MATCH(Tableau!AY39&amp;Tableau!AZ39,Semaines!$K$2:$K$523&amp;Semaines!$L$2:$L$523,0)),IF($AE39=2016,INDEX(Semaines!$P$2:$P$523,MATCH(Tableau!AY39&amp;Tableau!AZ39,Semaines!$K$2:$K$523&amp;Semaines!$L$2:$L$523,0)),IF($AE39=2017,INDEX(Semaines!$Q$2:$Q$523,MATCH(Tableau!AY39&amp;Tableau!AZ39,Semaines!$K$2:$K$523&amp;Semaines!$L$2:$L$523,0)),IF($AE39=2018,INDEX(Semaines!$R$2:$R$523,MATCH(Tableau!AY39&amp;Tableau!AZ39,Semaines!$K$2:$K$523&amp;Semaines!$L$2:$L$523,0)),IF($AE39=2019,INDEX(Semaines!$S$2:$S$523,MATCH(Tableau!AY39&amp;Tableau!AZ39,Semaines!$K$2:$K$523&amp;Semaines!$L$2:$L$523,0)),IF($AE39=2020,INDEX(Semaines!$T$2:$T$523,MATCH(Tableau!AY39&amp;Tableau!AZ39,Semaines!$K$2:$K$523&amp;Semaines!$L$2:$L$523,0)),IF($AE39=2021,INDEX(Semaines!$U$2:$U$523,MATCH(Tableau!AY39&amp;Tableau!AZ39,Semaines!$K$2:$K$523&amp;Semaines!$L$2:$L$523,0)),IF($AE39=2022,INDEX(Semaines!$V$2:$V$523,MATCH(Tableau!AY39&amp;Tableau!AZ39,Semaines!$K$2:$K$523&amp;Semaines!$L$2:$L$523,0)))))))))))))</f>
        <v/>
      </c>
      <c r="AZ39" s="120" t="str">
        <f>IF(Tableau!$AE39="","",IF(Tableau!AZ39="","",Tableau!$AE39))</f>
        <v/>
      </c>
      <c r="BA39" s="118">
        <f t="shared" si="234"/>
        <v>43</v>
      </c>
      <c r="BB39" s="119">
        <f t="shared" si="125"/>
        <v>2016</v>
      </c>
      <c r="BC39" s="121" t="str">
        <f t="array" ref="BC39">IF(OR(Tableau!BC39="",Tableau!BD39=""),"",IF($AE39=2013,INDEX(Semaines!$M$2:$M$523,MATCH(Tableau!BC39&amp;Tableau!BD39,Semaines!$K$2:$K$523&amp;Semaines!$L$2:$L$523,0)),IF($AE39=2014,INDEX(Semaines!$N$2:$N$523,MATCH(Tableau!BC39&amp;Tableau!BD39,Semaines!$K$2:$K$523&amp;Semaines!$L$2:$L$523,0)),IF($AE39=2015,INDEX(Semaines!$O$2:$O$523,MATCH(Tableau!BC39&amp;Tableau!BD39,Semaines!$K$2:$K$523&amp;Semaines!$L$2:$L$523,0)),IF($AE39=2016,INDEX(Semaines!$P$2:$P$523,MATCH(Tableau!BC39&amp;Tableau!BD39,Semaines!$K$2:$K$523&amp;Semaines!$L$2:$L$523,0)),IF($AE39=2017,INDEX(Semaines!$Q$2:$Q$523,MATCH(Tableau!BC39&amp;Tableau!BD39,Semaines!$K$2:$K$523&amp;Semaines!$L$2:$L$523,0)),IF($AE39=2018,INDEX(Semaines!$R$2:$R$523,MATCH(Tableau!BC39&amp;Tableau!BD39,Semaines!$K$2:$K$523&amp;Semaines!$L$2:$L$523,0)),IF($AE39=2019,INDEX(Semaines!$S$2:$S$523,MATCH(Tableau!BC39&amp;Tableau!BD39,Semaines!$K$2:$K$523&amp;Semaines!$L$2:$L$523,0)),IF($AE39=2020,INDEX(Semaines!$T$2:$T$523,MATCH(Tableau!BC39&amp;Tableau!BD39,Semaines!$K$2:$K$523&amp;Semaines!$L$2:$L$523,0)),IF($AE39=2021,INDEX(Semaines!$U$2:$U$523,MATCH(Tableau!BC39&amp;Tableau!BD39,Semaines!$K$2:$K$523&amp;Semaines!$L$2:$L$523,0)),IF($AE39=2022,INDEX(Semaines!$V$2:$V$523,MATCH(Tableau!BC39&amp;Tableau!BD39,Semaines!$K$2:$K$523&amp;Semaines!$L$2:$L$523,0)))))))))))))</f>
        <v/>
      </c>
      <c r="BD39" s="120" t="str">
        <f>IF(Tableau!$AE39="","",IF(Tableau!BD39="","",Tableau!$AE39))</f>
        <v/>
      </c>
      <c r="BE39" s="118">
        <f t="shared" si="235"/>
        <v>45</v>
      </c>
      <c r="BF39" s="119">
        <f t="shared" si="127"/>
        <v>2016</v>
      </c>
      <c r="BG39" s="121" t="str">
        <f t="array" ref="BG39">IF(OR(Tableau!BG39="",Tableau!BH39=""),"",IF($AE39=2013,INDEX(Semaines!$M$2:$M$523,MATCH(Tableau!BG39&amp;Tableau!BH39,Semaines!$K$2:$K$523&amp;Semaines!$L$2:$L$523,0)),IF($AE39=2014,INDEX(Semaines!$N$2:$N$523,MATCH(Tableau!BG39&amp;Tableau!BH39,Semaines!$K$2:$K$523&amp;Semaines!$L$2:$L$523,0)),IF($AE39=2015,INDEX(Semaines!$O$2:$O$523,MATCH(Tableau!BG39&amp;Tableau!BH39,Semaines!$K$2:$K$523&amp;Semaines!$L$2:$L$523,0)),IF($AE39=2016,INDEX(Semaines!$P$2:$P$523,MATCH(Tableau!BG39&amp;Tableau!BH39,Semaines!$K$2:$K$523&amp;Semaines!$L$2:$L$523,0)),IF($AE39=2017,INDEX(Semaines!$Q$2:$Q$523,MATCH(Tableau!BG39&amp;Tableau!BH39,Semaines!$K$2:$K$523&amp;Semaines!$L$2:$L$523,0)),IF($AE39=2018,INDEX(Semaines!$R$2:$R$523,MATCH(Tableau!BG39&amp;Tableau!BH39,Semaines!$K$2:$K$523&amp;Semaines!$L$2:$L$523,0)),IF($AE39=2019,INDEX(Semaines!$S$2:$S$523,MATCH(Tableau!BG39&amp;Tableau!BH39,Semaines!$K$2:$K$523&amp;Semaines!$L$2:$L$523,0)),IF($AE39=2020,INDEX(Semaines!$T$2:$T$523,MATCH(Tableau!BG39&amp;Tableau!BH39,Semaines!$K$2:$K$523&amp;Semaines!$L$2:$L$523,0)),IF($AE39=2021,INDEX(Semaines!$U$2:$U$523,MATCH(Tableau!BG39&amp;Tableau!BH39,Semaines!$K$2:$K$523&amp;Semaines!$L$2:$L$523,0)),IF($AE39=2022,INDEX(Semaines!$V$2:$V$523,MATCH(Tableau!BG39&amp;Tableau!BH39,Semaines!$K$2:$K$523&amp;Semaines!$L$2:$L$523,0)))))))))))))</f>
        <v/>
      </c>
      <c r="BH39" s="120" t="str">
        <f>IF(Tableau!$AE39="","",IF(Tableau!BH39="","",Tableau!$AE39))</f>
        <v/>
      </c>
      <c r="BI39" s="130">
        <f>IF(Import!AM29=0,"",Import!AM29)</f>
        <v>42682</v>
      </c>
      <c r="BJ39" s="118">
        <f t="shared" si="236"/>
        <v>45</v>
      </c>
      <c r="BK39" s="119">
        <f t="shared" si="237"/>
        <v>2016</v>
      </c>
      <c r="BL39" s="121" t="str">
        <f>IF(Tableau!BL39="","",Tableau!BL39)</f>
        <v/>
      </c>
      <c r="BM39" s="120" t="str">
        <f>IF(Tableau!BM39="","",Tableau!BM39)</f>
        <v/>
      </c>
      <c r="BN39" s="118">
        <f t="shared" si="238"/>
        <v>46</v>
      </c>
      <c r="BO39" s="119">
        <f t="shared" si="131"/>
        <v>2016</v>
      </c>
      <c r="BP39" s="121" t="str">
        <f t="array" ref="BP39">IF(OR(Tableau!BP39="",Tableau!BQ39=""),"",IF($AE39=2013,INDEX(Semaines!$M$2:$M$523,MATCH(Tableau!BP39&amp;Tableau!BQ39,Semaines!$K$2:$K$523&amp;Semaines!$L$2:$L$523,0)),IF($AE39=2014,INDEX(Semaines!$N$2:$N$523,MATCH(Tableau!BP39&amp;Tableau!BQ39,Semaines!$K$2:$K$523&amp;Semaines!$L$2:$L$523,0)),IF($AE39=2015,INDEX(Semaines!$O$2:$O$523,MATCH(Tableau!BP39&amp;Tableau!BQ39,Semaines!$K$2:$K$523&amp;Semaines!$L$2:$L$523,0)),IF($AE39=2016,INDEX(Semaines!$P$2:$P$523,MATCH(Tableau!BP39&amp;Tableau!BQ39,Semaines!$K$2:$K$523&amp;Semaines!$L$2:$L$523,0)),IF($AE39=2017,INDEX(Semaines!$Q$2:$Q$523,MATCH(Tableau!BP39&amp;Tableau!BQ39,Semaines!$K$2:$K$523&amp;Semaines!$L$2:$L$523,0)),IF($AE39=2018,INDEX(Semaines!$R$2:$R$523,MATCH(Tableau!BP39&amp;Tableau!BQ39,Semaines!$K$2:$K$523&amp;Semaines!$L$2:$L$523,0)),IF($AE39=2019,INDEX(Semaines!$S$2:$S$523,MATCH(Tableau!BP39&amp;Tableau!BQ39,Semaines!$K$2:$K$523&amp;Semaines!$L$2:$L$523,0)),IF($AE39=2020,INDEX(Semaines!$T$2:$T$523,MATCH(Tableau!BP39&amp;Tableau!BQ39,Semaines!$K$2:$K$523&amp;Semaines!$L$2:$L$523,0)),IF($AE39=2021,INDEX(Semaines!$U$2:$U$523,MATCH(Tableau!BP39&amp;Tableau!BQ39,Semaines!$K$2:$K$523&amp;Semaines!$L$2:$L$523,0)),IF($AE39=2022,INDEX(Semaines!$V$2:$V$523,MATCH(Tableau!BP39&amp;Tableau!BQ39,Semaines!$K$2:$K$523&amp;Semaines!$L$2:$L$523,0)))))))))))))</f>
        <v/>
      </c>
      <c r="BQ39" s="120" t="str">
        <f>IF(Tableau!$AE39="","",IF(Tableau!BQ39="","",Tableau!$AE39))</f>
        <v/>
      </c>
      <c r="BS39" s="118">
        <f t="shared" si="190"/>
        <v>48</v>
      </c>
      <c r="BT39" s="119">
        <f t="shared" si="95"/>
        <v>2016</v>
      </c>
      <c r="BU39" s="121" t="str">
        <f t="array" ref="BU39">IF(OR(Tableau!BU39="",Tableau!BV39=""),"",IF($AE39=2013,INDEX(Semaines!$M$2:$M$523,MATCH(Tableau!BU39&amp;Tableau!BV39,Semaines!$K$2:$K$523&amp;Semaines!$L$2:$L$523,0)),IF($AE39=2014,INDEX(Semaines!$N$2:$N$523,MATCH(Tableau!BU39&amp;Tableau!BV39,Semaines!$K$2:$K$523&amp;Semaines!$L$2:$L$523,0)),IF($AE39=2015,INDEX(Semaines!$O$2:$O$523,MATCH(Tableau!BU39&amp;Tableau!BV39,Semaines!$K$2:$K$523&amp;Semaines!$L$2:$L$523,0)),IF($AE39=2016,INDEX(Semaines!$P$2:$P$523,MATCH(Tableau!BU39&amp;Tableau!BV39,Semaines!$K$2:$K$523&amp;Semaines!$L$2:$L$523,0)),IF($AE39=2017,INDEX(Semaines!$Q$2:$Q$523,MATCH(Tableau!BU39&amp;Tableau!BV39,Semaines!$K$2:$K$523&amp;Semaines!$L$2:$L$523,0)),IF($AE39=2018,INDEX(Semaines!$R$2:$R$523,MATCH(Tableau!BU39&amp;Tableau!BV39,Semaines!$K$2:$K$523&amp;Semaines!$L$2:$L$523,0)),IF($AE39=2019,INDEX(Semaines!$S$2:$S$523,MATCH(Tableau!BU39&amp;Tableau!BV39,Semaines!$K$2:$K$523&amp;Semaines!$L$2:$L$523,0)),IF($AE39=2020,INDEX(Semaines!$T$2:$T$523,MATCH(Tableau!BU39&amp;Tableau!BV39,Semaines!$K$2:$K$523&amp;Semaines!$L$2:$L$523,0)),IF($AE39=2021,INDEX(Semaines!$U$2:$U$523,MATCH(Tableau!BU39&amp;Tableau!BV39,Semaines!$K$2:$K$523&amp;Semaines!$L$2:$L$523,0)),IF($AE39=2022,INDEX(Semaines!$V$2:$V$523,MATCH(Tableau!BU39&amp;Tableau!BV39,Semaines!$K$2:$K$523&amp;Semaines!$L$2:$L$523,0)))))))))))))</f>
        <v/>
      </c>
      <c r="BV39" s="120" t="str">
        <f>IF(Tableau!$AE39="","",IF(Tableau!BV39="","",Tableau!$AE39))</f>
        <v/>
      </c>
      <c r="BX39" s="118">
        <f t="shared" si="202"/>
        <v>50</v>
      </c>
      <c r="BY39" s="119">
        <f t="shared" si="96"/>
        <v>2016</v>
      </c>
      <c r="BZ39" s="121" t="str">
        <f t="array" ref="BZ39">IF(OR(Tableau!BZ39="",Tableau!CA39=""),"",IF($AE39=2013,INDEX(Semaines!$M$2:$M$523,MATCH(Tableau!BZ39&amp;Tableau!CA39,Semaines!$K$2:$K$523&amp;Semaines!$L$2:$L$523,0)),IF($AE39=2014,INDEX(Semaines!$N$2:$N$523,MATCH(Tableau!BZ39&amp;Tableau!CA39,Semaines!$K$2:$K$523&amp;Semaines!$L$2:$L$523,0)),IF($AE39=2015,INDEX(Semaines!$O$2:$O$523,MATCH(Tableau!BZ39&amp;Tableau!CA39,Semaines!$K$2:$K$523&amp;Semaines!$L$2:$L$523,0)),IF($AE39=2016,INDEX(Semaines!$P$2:$P$523,MATCH(Tableau!BZ39&amp;Tableau!CA39,Semaines!$K$2:$K$523&amp;Semaines!$L$2:$L$523,0)),IF($AE39=2017,INDEX(Semaines!$Q$2:$Q$523,MATCH(Tableau!BZ39&amp;Tableau!CA39,Semaines!$K$2:$K$523&amp;Semaines!$L$2:$L$523,0)),IF($AE39=2018,INDEX(Semaines!$R$2:$R$523,MATCH(Tableau!BZ39&amp;Tableau!CA39,Semaines!$K$2:$K$523&amp;Semaines!$L$2:$L$523,0)),IF($AE39=2019,INDEX(Semaines!$S$2:$S$523,MATCH(Tableau!BZ39&amp;Tableau!CA39,Semaines!$K$2:$K$523&amp;Semaines!$L$2:$L$523,0)),IF($AE39=2020,INDEX(Semaines!$T$2:$T$523,MATCH(Tableau!BZ39&amp;Tableau!CA39,Semaines!$K$2:$K$523&amp;Semaines!$L$2:$L$523,0)),IF($AE39=2021,INDEX(Semaines!$U$2:$U$523,MATCH(Tableau!BZ39&amp;Tableau!CA39,Semaines!$K$2:$K$523&amp;Semaines!$L$2:$L$523,0)),IF($AE39=2022,INDEX(Semaines!$V$2:$V$523,MATCH(Tableau!BZ39&amp;Tableau!CA39,Semaines!$K$2:$K$523&amp;Semaines!$L$2:$L$523,0)))))))))))))</f>
        <v/>
      </c>
      <c r="CA39" s="120" t="str">
        <f>IF(Tableau!$AE39="","",IF(Tableau!CA39="","",Tableau!$AE39))</f>
        <v/>
      </c>
      <c r="CB39" s="130">
        <f>IF(Import!AQ29=0,"",Import!AQ29)</f>
        <v>42682</v>
      </c>
      <c r="CC39" s="118">
        <f t="shared" si="191"/>
        <v>45</v>
      </c>
      <c r="CD39" s="119">
        <f t="shared" si="192"/>
        <v>2016</v>
      </c>
      <c r="CE39" s="121" t="str">
        <f>IF(Tableau!CE39="","",Tableau!CE39)</f>
        <v/>
      </c>
      <c r="CF39" s="120" t="str">
        <f>IF(Tableau!CF39="","",Tableau!CF39)</f>
        <v/>
      </c>
      <c r="CG39" s="118">
        <f t="shared" si="193"/>
        <v>51</v>
      </c>
      <c r="CH39" s="119">
        <f t="shared" si="97"/>
        <v>2016</v>
      </c>
      <c r="CI39" s="121" t="str">
        <f t="array" ref="CI39">IF(OR(Tableau!CI39="",Tableau!CJ39=""),"",IF($AE39=2013,INDEX(Semaines!$M$2:$M$523,MATCH(Tableau!CI39&amp;Tableau!CJ39,Semaines!$K$2:$K$523&amp;Semaines!$L$2:$L$523,0)),IF($AE39=2014,INDEX(Semaines!$N$2:$N$523,MATCH(Tableau!CI39&amp;Tableau!CJ39,Semaines!$K$2:$K$523&amp;Semaines!$L$2:$L$523,0)),IF($AE39=2015,INDEX(Semaines!$O$2:$O$523,MATCH(Tableau!CI39&amp;Tableau!CJ39,Semaines!$K$2:$K$523&amp;Semaines!$L$2:$L$523,0)),IF($AE39=2016,INDEX(Semaines!$P$2:$P$523,MATCH(Tableau!CI39&amp;Tableau!CJ39,Semaines!$K$2:$K$523&amp;Semaines!$L$2:$L$523,0)),IF($AE39=2017,INDEX(Semaines!$Q$2:$Q$523,MATCH(Tableau!CI39&amp;Tableau!CJ39,Semaines!$K$2:$K$523&amp;Semaines!$L$2:$L$523,0)),IF($AE39=2018,INDEX(Semaines!$R$2:$R$523,MATCH(Tableau!CI39&amp;Tableau!CJ39,Semaines!$K$2:$K$523&amp;Semaines!$L$2:$L$523,0)),IF($AE39=2019,INDEX(Semaines!$S$2:$S$523,MATCH(Tableau!CI39&amp;Tableau!CJ39,Semaines!$K$2:$K$523&amp;Semaines!$L$2:$L$523,0)),IF($AE39=2020,INDEX(Semaines!$T$2:$T$523,MATCH(Tableau!CI39&amp;Tableau!CJ39,Semaines!$K$2:$K$523&amp;Semaines!$L$2:$L$523,0)),IF($AE39=2021,INDEX(Semaines!$U$2:$U$523,MATCH(Tableau!CI39&amp;Tableau!CJ39,Semaines!$K$2:$K$523&amp;Semaines!$L$2:$L$523,0)),IF($AE39=2022,INDEX(Semaines!$V$2:$V$523,MATCH(Tableau!CI39&amp;Tableau!CJ39,Semaines!$K$2:$K$523&amp;Semaines!$L$2:$L$523,0)))))))))))))</f>
        <v/>
      </c>
      <c r="CJ39" s="120" t="str">
        <f>IF(Tableau!$AE39="","",IF(Tableau!CJ39="","",Tableau!$AE39))</f>
        <v/>
      </c>
      <c r="CL39" s="118">
        <f t="shared" si="194"/>
        <v>52</v>
      </c>
      <c r="CM39" s="119">
        <f t="shared" si="98"/>
        <v>2016</v>
      </c>
      <c r="CN39" s="121" t="str">
        <f t="array" ref="CN39">IF(OR(Tableau!CN39="",Tableau!CO39=""),"",IF($AE39=2013,INDEX(Semaines!$M$2:$M$523,MATCH(Tableau!CN39&amp;Tableau!CO39,Semaines!$K$2:$K$523&amp;Semaines!$L$2:$L$523,0)),IF($AE39=2014,INDEX(Semaines!$N$2:$N$523,MATCH(Tableau!CN39&amp;Tableau!CO39,Semaines!$K$2:$K$523&amp;Semaines!$L$2:$L$523,0)),IF($AE39=2015,INDEX(Semaines!$O$2:$O$523,MATCH(Tableau!CN39&amp;Tableau!CO39,Semaines!$K$2:$K$523&amp;Semaines!$L$2:$L$523,0)),IF($AE39=2016,INDEX(Semaines!$P$2:$P$523,MATCH(Tableau!CN39&amp;Tableau!CO39,Semaines!$K$2:$K$523&amp;Semaines!$L$2:$L$523,0)),IF($AE39=2017,INDEX(Semaines!$Q$2:$Q$523,MATCH(Tableau!CN39&amp;Tableau!CO39,Semaines!$K$2:$K$523&amp;Semaines!$L$2:$L$523,0)),IF($AE39=2018,INDEX(Semaines!$R$2:$R$523,MATCH(Tableau!CN39&amp;Tableau!CO39,Semaines!$K$2:$K$523&amp;Semaines!$L$2:$L$523,0)),IF($AE39=2019,INDEX(Semaines!$S$2:$S$523,MATCH(Tableau!CN39&amp;Tableau!CO39,Semaines!$K$2:$K$523&amp;Semaines!$L$2:$L$523,0)),IF($AE39=2020,INDEX(Semaines!$T$2:$T$523,MATCH(Tableau!CN39&amp;Tableau!CO39,Semaines!$K$2:$K$523&amp;Semaines!$L$2:$L$523,0)),IF($AE39=2021,INDEX(Semaines!$U$2:$U$523,MATCH(Tableau!CN39&amp;Tableau!CO39,Semaines!$K$2:$K$523&amp;Semaines!$L$2:$L$523,0)),IF($AE39=2022,INDEX(Semaines!$V$2:$V$523,MATCH(Tableau!CN39&amp;Tableau!CO39,Semaines!$K$2:$K$523&amp;Semaines!$L$2:$L$523,0)))))))))))))</f>
        <v/>
      </c>
      <c r="CO39" s="120" t="str">
        <f>IF(Tableau!$AE39="","",IF(Tableau!CO39="","",Tableau!$AE39))</f>
        <v/>
      </c>
      <c r="CP39" s="118">
        <f t="shared" si="203"/>
        <v>52</v>
      </c>
      <c r="CQ39" s="119">
        <f t="shared" si="99"/>
        <v>2016</v>
      </c>
      <c r="CR39" s="121" t="str">
        <f t="array" ref="CR39">IF(OR(Tableau!CR39="",Tableau!CS39=""),"",IF($AE39=2013,INDEX(Semaines!$M$2:$M$523,MATCH(Tableau!CR39&amp;Tableau!CS39,Semaines!$K$2:$K$523&amp;Semaines!$L$2:$L$523,0)),IF($AE39=2014,INDEX(Semaines!$N$2:$N$523,MATCH(Tableau!CR39&amp;Tableau!CS39,Semaines!$K$2:$K$523&amp;Semaines!$L$2:$L$523,0)),IF($AE39=2015,INDEX(Semaines!$O$2:$O$523,MATCH(Tableau!CR39&amp;Tableau!CS39,Semaines!$K$2:$K$523&amp;Semaines!$L$2:$L$523,0)),IF($AE39=2016,INDEX(Semaines!$P$2:$P$523,MATCH(Tableau!CR39&amp;Tableau!CS39,Semaines!$K$2:$K$523&amp;Semaines!$L$2:$L$523,0)),IF($AE39=2017,INDEX(Semaines!$Q$2:$Q$523,MATCH(Tableau!CR39&amp;Tableau!CS39,Semaines!$K$2:$K$523&amp;Semaines!$L$2:$L$523,0)),IF($AE39=2018,INDEX(Semaines!$R$2:$R$523,MATCH(Tableau!CR39&amp;Tableau!CS39,Semaines!$K$2:$K$523&amp;Semaines!$L$2:$L$523,0)),IF($AE39=2019,INDEX(Semaines!$S$2:$S$523,MATCH(Tableau!CR39&amp;Tableau!CS39,Semaines!$K$2:$K$523&amp;Semaines!$L$2:$L$523,0)),IF($AE39=2020,INDEX(Semaines!$T$2:$T$523,MATCH(Tableau!CR39&amp;Tableau!CS39,Semaines!$K$2:$K$523&amp;Semaines!$L$2:$L$523,0)),IF($AE39=2021,INDEX(Semaines!$U$2:$U$523,MATCH(Tableau!CR39&amp;Tableau!CS39,Semaines!$K$2:$K$523&amp;Semaines!$L$2:$L$523,0)),IF($AE39=2022,INDEX(Semaines!$V$2:$V$523,MATCH(Tableau!CR39&amp;Tableau!CS39,Semaines!$K$2:$K$523&amp;Semaines!$L$2:$L$523,0)))))))))))))</f>
        <v/>
      </c>
      <c r="CS39" s="120" t="str">
        <f>IF(Tableau!$AE39="","",IF(Tableau!CS39="","",Tableau!$AE39))</f>
        <v/>
      </c>
      <c r="CU39" s="139">
        <f t="shared" si="195"/>
        <v>54</v>
      </c>
      <c r="CV39" s="118">
        <f t="shared" si="204"/>
        <v>52</v>
      </c>
      <c r="CW39" s="119">
        <f t="shared" si="25"/>
        <v>2016</v>
      </c>
      <c r="CX39" s="121"/>
      <c r="CY39" s="120" t="str">
        <f>IF(Tableau!$AE39="","",IF(Tableau!CX39="","",Tableau!$AE39))</f>
        <v/>
      </c>
      <c r="DA39" s="139">
        <f t="shared" si="196"/>
        <v>54</v>
      </c>
      <c r="DB39" s="118">
        <f t="shared" si="205"/>
        <v>52</v>
      </c>
      <c r="DC39" s="119">
        <f t="shared" si="28"/>
        <v>2016</v>
      </c>
      <c r="DD39" s="121"/>
      <c r="DE39" s="120"/>
      <c r="DF39" s="112"/>
      <c r="DG39" s="107"/>
      <c r="DI39" s="118">
        <f t="shared" si="197"/>
        <v>53</v>
      </c>
      <c r="DJ39" s="119">
        <f t="shared" si="30"/>
        <v>2016</v>
      </c>
      <c r="DK39" s="121"/>
      <c r="DL39" s="120" t="str">
        <f>IF(Tableau!$AE39="","",IF(Tableau!DJ39="","",Tableau!$AE39))</f>
        <v/>
      </c>
      <c r="DN39" s="118">
        <f t="shared" si="198"/>
        <v>54</v>
      </c>
      <c r="DO39" s="119">
        <f t="shared" si="32"/>
        <v>2016</v>
      </c>
      <c r="DP39" s="121" t="str">
        <f t="array" ref="DP39">IF(OR(Tableau!DN39="",Tableau!DO39=""),"",IF($AE39=2013,INDEX(Semaines!$M$2:$M$523,MATCH(Tableau!DN39&amp;Tableau!DO39,Semaines!$K$2:$K$523&amp;Semaines!$L$2:$L$523,0)),IF($AE39=2014,INDEX(Semaines!$N$2:$N$523,MATCH(Tableau!DN39&amp;Tableau!DO39,Semaines!$K$2:$K$523&amp;Semaines!$L$2:$L$523,0)),IF($AE39=2015,INDEX(Semaines!$O$2:$O$523,MATCH(Tableau!DN39&amp;Tableau!DO39,Semaines!$K$2:$K$523&amp;Semaines!$L$2:$L$523,0)),IF($AE39=2016,INDEX(Semaines!$P$2:$P$523,MATCH(Tableau!DN39&amp;Tableau!DO39,Semaines!$K$2:$K$523&amp;Semaines!$L$2:$L$523,0)),IF($AE39=2017,INDEX(Semaines!$Q$2:$Q$523,MATCH(Tableau!DN39&amp;Tableau!DO39,Semaines!$K$2:$K$523&amp;Semaines!$L$2:$L$523,0)),IF($AE39=2018,INDEX(Semaines!$R$2:$R$523,MATCH(Tableau!DN39&amp;Tableau!DO39,Semaines!$K$2:$K$523&amp;Semaines!$L$2:$L$523,0)),IF($AE39=2019,INDEX(Semaines!$S$2:$S$523,MATCH(Tableau!DN39&amp;Tableau!DO39,Semaines!$K$2:$K$523&amp;Semaines!$L$2:$L$523,0)),IF($AE39=2020,INDEX(Semaines!$T$2:$T$523,MATCH(Tableau!DN39&amp;Tableau!DO39,Semaines!$K$2:$K$523&amp;Semaines!$L$2:$L$523,0)),IF($AE39=2021,INDEX(Semaines!$U$2:$U$523,MATCH(Tableau!DN39&amp;Tableau!DO39,Semaines!$K$2:$K$523&amp;Semaines!$L$2:$L$523,0)),IF($AE39=2022,INDEX(Semaines!$V$2:$V$523,MATCH(Tableau!DN39&amp;Tableau!DO39,Semaines!$K$2:$K$523&amp;Semaines!$L$2:$L$523,0)))))))))))))</f>
        <v/>
      </c>
      <c r="DQ39" s="120" t="str">
        <f>IF(Tableau!$AE39="","",IF(Tableau!DO39="","",Tableau!$AE39))</f>
        <v/>
      </c>
      <c r="DR39" s="99"/>
      <c r="DS39" s="107"/>
      <c r="DT39" s="137"/>
      <c r="DU39" s="118">
        <f t="shared" si="199"/>
        <v>54</v>
      </c>
      <c r="DV39" s="119">
        <f t="shared" si="100"/>
        <v>2016</v>
      </c>
      <c r="DW39" s="121" t="str">
        <f t="array" ref="DW39">IF(OR(Tableau!DU39="",Tableau!DV39=""),"",IF($AE39=2013,INDEX(Semaines!$M$2:$M$523,MATCH(Tableau!DU39&amp;Tableau!DV39,Semaines!$K$2:$K$523&amp;Semaines!$L$2:$L$523,0)),IF($AE39=2014,INDEX(Semaines!$N$2:$N$523,MATCH(Tableau!DU39&amp;Tableau!DV39,Semaines!$K$2:$K$523&amp;Semaines!$L$2:$L$523,0)),IF($AE39=2015,INDEX(Semaines!$O$2:$O$523,MATCH(Tableau!DU39&amp;Tableau!DV39,Semaines!$K$2:$K$523&amp;Semaines!$L$2:$L$523,0)),IF($AE39=2016,INDEX(Semaines!$P$2:$P$523,MATCH(Tableau!DU39&amp;Tableau!DV39,Semaines!$K$2:$K$523&amp;Semaines!$L$2:$L$523,0)),IF($AE39=2017,INDEX(Semaines!$Q$2:$Q$523,MATCH(Tableau!DU39&amp;Tableau!DV39,Semaines!$K$2:$K$523&amp;Semaines!$L$2:$L$523,0)),IF($AE39=2018,INDEX(Semaines!$R$2:$R$523,MATCH(Tableau!DU39&amp;Tableau!DV39,Semaines!$K$2:$K$523&amp;Semaines!$L$2:$L$523,0)),IF($AE39=2019,INDEX(Semaines!$S$2:$S$523,MATCH(Tableau!DU39&amp;Tableau!DV39,Semaines!$K$2:$K$523&amp;Semaines!$L$2:$L$523,0)),IF($AE39=2020,INDEX(Semaines!$T$2:$T$523,MATCH(Tableau!DU39&amp;Tableau!DV39,Semaines!$K$2:$K$523&amp;Semaines!$L$2:$L$523,0)),IF($AE39=2021,INDEX(Semaines!$U$2:$U$523,MATCH(Tableau!DU39&amp;Tableau!DV39,Semaines!$K$2:$K$523&amp;Semaines!$L$2:$L$523,0)),IF($AE39=2022,INDEX(Semaines!$V$2:$V$523,MATCH(Tableau!DU39&amp;Tableau!DV39,Semaines!$K$2:$K$523&amp;Semaines!$L$2:$L$523,0)))))))))))))</f>
        <v/>
      </c>
      <c r="DX39" s="120" t="str">
        <f>IF(Tableau!$AE39="","",IF(Tableau!DV39="","",Tableau!$AE39))</f>
        <v/>
      </c>
      <c r="DY39" s="118">
        <f t="shared" si="244"/>
        <v>55</v>
      </c>
      <c r="DZ39" s="119">
        <f t="shared" si="101"/>
        <v>2016</v>
      </c>
      <c r="EA39" s="121" t="str">
        <f t="array" ref="EA39">IF(OR(Tableau!DY39="",Tableau!DZ39=""),"",IF($AE39=2013,INDEX(Semaines!$M$2:$M$523,MATCH(Tableau!DY39&amp;Tableau!DZ39,Semaines!$K$2:$K$523&amp;Semaines!$L$2:$L$523,0)),IF($AE39=2014,INDEX(Semaines!$N$2:$N$523,MATCH(Tableau!DY39&amp;Tableau!DZ39,Semaines!$K$2:$K$523&amp;Semaines!$L$2:$L$523,0)),IF($AE39=2015,INDEX(Semaines!$O$2:$O$523,MATCH(Tableau!DY39&amp;Tableau!DZ39,Semaines!$K$2:$K$523&amp;Semaines!$L$2:$L$523,0)),IF($AE39=2016,INDEX(Semaines!$P$2:$P$523,MATCH(Tableau!DY39&amp;Tableau!DZ39,Semaines!$K$2:$K$523&amp;Semaines!$L$2:$L$523,0)),IF($AE39=2017,INDEX(Semaines!$Q$2:$Q$523,MATCH(Tableau!DY39&amp;Tableau!DZ39,Semaines!$K$2:$K$523&amp;Semaines!$L$2:$L$523,0)),IF($AE39=2018,INDEX(Semaines!$R$2:$R$523,MATCH(Tableau!DY39&amp;Tableau!DZ39,Semaines!$K$2:$K$523&amp;Semaines!$L$2:$L$523,0)),IF($AE39=2019,INDEX(Semaines!$S$2:$S$523,MATCH(Tableau!DY39&amp;Tableau!DZ39,Semaines!$K$2:$K$523&amp;Semaines!$L$2:$L$523,0)),IF($AE39=2020,INDEX(Semaines!$T$2:$T$523,MATCH(Tableau!DY39&amp;Tableau!DZ39,Semaines!$K$2:$K$523&amp;Semaines!$L$2:$L$523,0)),IF($AE39=2021,INDEX(Semaines!$U$2:$U$523,MATCH(Tableau!DY39&amp;Tableau!DZ39,Semaines!$K$2:$K$523&amp;Semaines!$L$2:$L$523,0)),IF($AE39=2022,INDEX(Semaines!$V$2:$V$523,MATCH(Tableau!DY39&amp;Tableau!DZ39,Semaines!$K$2:$K$523&amp;Semaines!$L$2:$L$523,0)))))))))))))</f>
        <v/>
      </c>
      <c r="EB39" s="120" t="str">
        <f>IF(Tableau!$AE39="","",IF(Tableau!DZ39="","",Tableau!$AE39))</f>
        <v/>
      </c>
      <c r="EC39" s="118">
        <f t="shared" si="245"/>
        <v>55</v>
      </c>
      <c r="ED39" s="119">
        <f t="shared" si="102"/>
        <v>2016</v>
      </c>
      <c r="EE39" s="121" t="str">
        <f t="array" ref="EE39">IF(OR(Tableau!EC39="",Tableau!ED39=""),"",IF($AE39=2013,INDEX(Semaines!$M$2:$M$523,MATCH(Tableau!EC39&amp;Tableau!ED39,Semaines!$K$2:$K$523&amp;Semaines!$L$2:$L$523,0)),IF($AE39=2014,INDEX(Semaines!$N$2:$N$523,MATCH(Tableau!EC39&amp;Tableau!ED39,Semaines!$K$2:$K$523&amp;Semaines!$L$2:$L$523,0)),IF($AE39=2015,INDEX(Semaines!$O$2:$O$523,MATCH(Tableau!EC39&amp;Tableau!ED39,Semaines!$K$2:$K$523&amp;Semaines!$L$2:$L$523,0)),IF($AE39=2016,INDEX(Semaines!$P$2:$P$523,MATCH(Tableau!EC39&amp;Tableau!ED39,Semaines!$K$2:$K$523&amp;Semaines!$L$2:$L$523,0)),IF($AE39=2017,INDEX(Semaines!$Q$2:$Q$523,MATCH(Tableau!EC39&amp;Tableau!ED39,Semaines!$K$2:$K$523&amp;Semaines!$L$2:$L$523,0)),IF($AE39=2018,INDEX(Semaines!$R$2:$R$523,MATCH(Tableau!EC39&amp;Tableau!ED39,Semaines!$K$2:$K$523&amp;Semaines!$L$2:$L$523,0)),IF($AE39=2019,INDEX(Semaines!$S$2:$S$523,MATCH(Tableau!EC39&amp;Tableau!ED39,Semaines!$K$2:$K$523&amp;Semaines!$L$2:$L$523,0)),IF($AE39=2020,INDEX(Semaines!$T$2:$T$523,MATCH(Tableau!EC39&amp;Tableau!ED39,Semaines!$K$2:$K$523&amp;Semaines!$L$2:$L$523,0)),IF($AE39=2021,INDEX(Semaines!$U$2:$U$523,MATCH(Tableau!EC39&amp;Tableau!ED39,Semaines!$K$2:$K$523&amp;Semaines!$L$2:$L$523,0)),IF($AE39=2022,INDEX(Semaines!$V$2:$V$523,MATCH(Tableau!EC39&amp;Tableau!ED39,Semaines!$K$2:$K$523&amp;Semaines!$L$2:$L$523,0)))))))))))))</f>
        <v/>
      </c>
      <c r="EF39" s="120" t="str">
        <f>IF(Tableau!$AE39="","",IF(Tableau!ED39="","",Tableau!$AE39))</f>
        <v/>
      </c>
      <c r="EG39" s="118">
        <f t="shared" si="246"/>
        <v>55</v>
      </c>
      <c r="EH39" s="119">
        <f t="shared" si="103"/>
        <v>2016</v>
      </c>
      <c r="EI39" s="121" t="str">
        <f t="array" ref="EI39">IF(OR(Tableau!EG39="",Tableau!EH39=""),"",IF($AE39=2013,INDEX(Semaines!$M$2:$M$523,MATCH(Tableau!EG39&amp;Tableau!EH39,Semaines!$K$2:$K$523&amp;Semaines!$L$2:$L$523,0)),IF($AE39=2014,INDEX(Semaines!$N$2:$N$523,MATCH(Tableau!EG39&amp;Tableau!EH39,Semaines!$K$2:$K$523&amp;Semaines!$L$2:$L$523,0)),IF($AE39=2015,INDEX(Semaines!$O$2:$O$523,MATCH(Tableau!EG39&amp;Tableau!EH39,Semaines!$K$2:$K$523&amp;Semaines!$L$2:$L$523,0)),IF($AE39=2016,INDEX(Semaines!$P$2:$P$523,MATCH(Tableau!EG39&amp;Tableau!EH39,Semaines!$K$2:$K$523&amp;Semaines!$L$2:$L$523,0)),IF($AE39=2017,INDEX(Semaines!$Q$2:$Q$523,MATCH(Tableau!EG39&amp;Tableau!EH39,Semaines!$K$2:$K$523&amp;Semaines!$L$2:$L$523,0)),IF($AE39=2018,INDEX(Semaines!$R$2:$R$523,MATCH(Tableau!EG39&amp;Tableau!EH39,Semaines!$K$2:$K$523&amp;Semaines!$L$2:$L$523,0)),IF($AE39=2019,INDEX(Semaines!$S$2:$S$523,MATCH(Tableau!EG39&amp;Tableau!EH39,Semaines!$K$2:$K$523&amp;Semaines!$L$2:$L$523,0)),IF($AE39=2020,INDEX(Semaines!$T$2:$T$523,MATCH(Tableau!EG39&amp;Tableau!EH39,Semaines!$K$2:$K$523&amp;Semaines!$L$2:$L$523,0)),IF($AE39=2021,INDEX(Semaines!$U$2:$U$523,MATCH(Tableau!EG39&amp;Tableau!EH39,Semaines!$K$2:$K$523&amp;Semaines!$L$2:$L$523,0)),IF($AE39=2022,INDEX(Semaines!$V$2:$V$523,MATCH(Tableau!EG39&amp;Tableau!EH39,Semaines!$K$2:$K$523&amp;Semaines!$L$2:$L$523,0)))))))))))))</f>
        <v/>
      </c>
      <c r="EJ39" s="120" t="str">
        <f>IF(Tableau!$AE39="","",IF(Tableau!EH39="","",Tableau!$AE39))</f>
        <v/>
      </c>
      <c r="EK39" s="130">
        <f>IF(Import!AU29=0,"",Import!AU29)</f>
        <v>42773</v>
      </c>
      <c r="EL39" s="118">
        <f t="shared" si="200"/>
        <v>6</v>
      </c>
      <c r="EM39" s="119">
        <f t="shared" si="201"/>
        <v>2017</v>
      </c>
      <c r="EN39" s="121" t="str">
        <f>IF(Tableau!EL39="","",Tableau!EL39)</f>
        <v/>
      </c>
      <c r="EO39" s="120" t="str">
        <f>IF(Tableau!EM39="","",Tableau!EM39)</f>
        <v/>
      </c>
      <c r="EP39" s="112"/>
      <c r="EQ39" s="107"/>
      <c r="ES39" s="118">
        <f t="shared" si="247"/>
        <v>56</v>
      </c>
      <c r="ET39" s="119">
        <f t="shared" si="104"/>
        <v>2016</v>
      </c>
      <c r="EU39" s="121" t="str">
        <f t="array" ref="EU39">IF(OR(Tableau!ES39="",Tableau!ET39=""),"",IF($AE39=2013,INDEX(Semaines!$M$2:$M$523,MATCH(Tableau!ES39&amp;Tableau!ET39,Semaines!$K$2:$K$523&amp;Semaines!$L$2:$L$523,0)),IF($AE39=2014,INDEX(Semaines!$N$2:$N$523,MATCH(Tableau!ES39&amp;Tableau!ET39,Semaines!$K$2:$K$523&amp;Semaines!$L$2:$L$523,0)),IF($AE39=2015,INDEX(Semaines!$O$2:$O$523,MATCH(Tableau!ES39&amp;Tableau!ET39,Semaines!$K$2:$K$523&amp;Semaines!$L$2:$L$523,0)),IF($AE39=2016,INDEX(Semaines!$P$2:$P$523,MATCH(Tableau!ES39&amp;Tableau!ET39,Semaines!$K$2:$K$523&amp;Semaines!$L$2:$L$523,0)),IF($AE39=2017,INDEX(Semaines!$Q$2:$Q$523,MATCH(Tableau!ES39&amp;Tableau!ET39,Semaines!$K$2:$K$523&amp;Semaines!$L$2:$L$523,0)),IF($AE39=2018,INDEX(Semaines!$R$2:$R$523,MATCH(Tableau!ES39&amp;Tableau!ET39,Semaines!$K$2:$K$523&amp;Semaines!$L$2:$L$523,0)),IF($AE39=2019,INDEX(Semaines!$S$2:$S$523,MATCH(Tableau!ES39&amp;Tableau!ET39,Semaines!$K$2:$K$523&amp;Semaines!$L$2:$L$523,0)),IF($AE39=2020,INDEX(Semaines!$T$2:$T$523,MATCH(Tableau!ES39&amp;Tableau!ET39,Semaines!$K$2:$K$523&amp;Semaines!$L$2:$L$523,0)),IF($AE39=2021,INDEX(Semaines!$U$2:$U$523,MATCH(Tableau!ES39&amp;Tableau!ET39,Semaines!$K$2:$K$523&amp;Semaines!$L$2:$L$523,0)),IF($AE39=2022,INDEX(Semaines!$V$2:$V$523,MATCH(Tableau!ES39&amp;Tableau!ET39,Semaines!$K$2:$K$523&amp;Semaines!$L$2:$L$523,0)))))))))))))</f>
        <v/>
      </c>
      <c r="EV39" s="120" t="str">
        <f>IF(Tableau!$AE39="","",IF(Tableau!ET39="","",Tableau!$AE39))</f>
        <v/>
      </c>
      <c r="EW39" s="118">
        <f t="shared" si="248"/>
        <v>57</v>
      </c>
      <c r="EX39" s="119">
        <f t="shared" si="105"/>
        <v>2016</v>
      </c>
      <c r="EY39" s="121" t="str">
        <f t="array" ref="EY39">IF(OR(Tableau!EW39="",Tableau!EX39=""),"",IF($AE39=2013,INDEX(Semaines!$M$2:$M$523,MATCH(Tableau!EW39&amp;Tableau!EX39,Semaines!$K$2:$K$523&amp;Semaines!$L$2:$L$523,0)),IF($AE39=2014,INDEX(Semaines!$N$2:$N$523,MATCH(Tableau!EW39&amp;Tableau!EX39,Semaines!$K$2:$K$523&amp;Semaines!$L$2:$L$523,0)),IF($AE39=2015,INDEX(Semaines!$O$2:$O$523,MATCH(Tableau!EW39&amp;Tableau!EX39,Semaines!$K$2:$K$523&amp;Semaines!$L$2:$L$523,0)),IF($AE39=2016,INDEX(Semaines!$P$2:$P$523,MATCH(Tableau!EW39&amp;Tableau!EX39,Semaines!$K$2:$K$523&amp;Semaines!$L$2:$L$523,0)),IF($AE39=2017,INDEX(Semaines!$Q$2:$Q$523,MATCH(Tableau!EW39&amp;Tableau!EX39,Semaines!$K$2:$K$523&amp;Semaines!$L$2:$L$523,0)),IF($AE39=2018,INDEX(Semaines!$R$2:$R$523,MATCH(Tableau!EW39&amp;Tableau!EX39,Semaines!$K$2:$K$523&amp;Semaines!$L$2:$L$523,0)),IF($AE39=2019,INDEX(Semaines!$S$2:$S$523,MATCH(Tableau!EW39&amp;Tableau!EX39,Semaines!$K$2:$K$523&amp;Semaines!$L$2:$L$523,0)),IF($AE39=2020,INDEX(Semaines!$T$2:$T$523,MATCH(Tableau!EW39&amp;Tableau!EX39,Semaines!$K$2:$K$523&amp;Semaines!$L$2:$L$523,0)),IF($AE39=2021,INDEX(Semaines!$U$2:$U$523,MATCH(Tableau!EW39&amp;Tableau!EX39,Semaines!$K$2:$K$523&amp;Semaines!$L$2:$L$523,0)),IF($AE39=2022,INDEX(Semaines!$V$2:$V$523,MATCH(Tableau!EW39&amp;Tableau!EX39,Semaines!$K$2:$K$523&amp;Semaines!$L$2:$L$523,0)))))))))))))</f>
        <v/>
      </c>
      <c r="EZ39" s="120" t="str">
        <f>IF(Tableau!$AE39="","",IF(Tableau!EX39="","",Tableau!$AE39))</f>
        <v/>
      </c>
      <c r="FB39" s="118">
        <f t="shared" si="249"/>
        <v>57</v>
      </c>
      <c r="FC39" s="119">
        <f t="shared" si="106"/>
        <v>2016</v>
      </c>
      <c r="FD39" s="121" t="str">
        <f t="array" ref="FD39">IF(OR(Tableau!FB39="",Tableau!FC39=""),"",IF($AE39=2013,INDEX(Semaines!$M$2:$M$523,MATCH(Tableau!FB39&amp;Tableau!FC39,Semaines!$K$2:$K$523&amp;Semaines!$L$2:$L$523,0)),IF($AE39=2014,INDEX(Semaines!$N$2:$N$523,MATCH(Tableau!FB39&amp;Tableau!FC39,Semaines!$K$2:$K$523&amp;Semaines!$L$2:$L$523,0)),IF($AE39=2015,INDEX(Semaines!$O$2:$O$523,MATCH(Tableau!FB39&amp;Tableau!FC39,Semaines!$K$2:$K$523&amp;Semaines!$L$2:$L$523,0)),IF($AE39=2016,INDEX(Semaines!$P$2:$P$523,MATCH(Tableau!FB39&amp;Tableau!FC39,Semaines!$K$2:$K$523&amp;Semaines!$L$2:$L$523,0)),IF($AE39=2017,INDEX(Semaines!$Q$2:$Q$523,MATCH(Tableau!FB39&amp;Tableau!FC39,Semaines!$K$2:$K$523&amp;Semaines!$L$2:$L$523,0)),IF($AE39=2018,INDEX(Semaines!$R$2:$R$523,MATCH(Tableau!FB39&amp;Tableau!FC39,Semaines!$K$2:$K$523&amp;Semaines!$L$2:$L$523,0)),IF($AE39=2019,INDEX(Semaines!$S$2:$S$523,MATCH(Tableau!FB39&amp;Tableau!FC39,Semaines!$K$2:$K$523&amp;Semaines!$L$2:$L$523,0)),IF($AE39=2020,INDEX(Semaines!$T$2:$T$523,MATCH(Tableau!FB39&amp;Tableau!FC39,Semaines!$K$2:$K$523&amp;Semaines!$L$2:$L$523,0)),IF($AE39=2021,INDEX(Semaines!$U$2:$U$523,MATCH(Tableau!FB39&amp;Tableau!FC39,Semaines!$K$2:$K$523&amp;Semaines!$L$2:$L$523,0)),IF($AE39=2022,INDEX(Semaines!$V$2:$V$523,MATCH(Tableau!FB39&amp;Tableau!FC39,Semaines!$K$2:$K$523&amp;Semaines!$L$2:$L$523,0)))))))))))))</f>
        <v/>
      </c>
      <c r="FE39" s="120" t="str">
        <f>IF(Tableau!$AE39="","",IF(Tableau!FC39="","",Tableau!$AE39))</f>
        <v/>
      </c>
      <c r="FF39" s="112"/>
      <c r="FG39" s="107"/>
      <c r="FH39" s="118">
        <f t="shared" si="250"/>
        <v>58</v>
      </c>
      <c r="FI39" s="119">
        <f t="shared" si="107"/>
        <v>2016</v>
      </c>
      <c r="FJ39" s="121" t="str">
        <f t="array" ref="FJ39">IF(OR(Tableau!FH39="",Tableau!FI39=""),"",IF($AE39=2013,INDEX(Semaines!$M$2:$M$523,MATCH(Tableau!FH39&amp;Tableau!FI39,Semaines!$K$2:$K$523&amp;Semaines!$L$2:$L$523,0)),IF($AE39=2014,INDEX(Semaines!$N$2:$N$523,MATCH(Tableau!FH39&amp;Tableau!FI39,Semaines!$K$2:$K$523&amp;Semaines!$L$2:$L$523,0)),IF($AE39=2015,INDEX(Semaines!$O$2:$O$523,MATCH(Tableau!FH39&amp;Tableau!FI39,Semaines!$K$2:$K$523&amp;Semaines!$L$2:$L$523,0)),IF($AE39=2016,INDEX(Semaines!$P$2:$P$523,MATCH(Tableau!FH39&amp;Tableau!FI39,Semaines!$K$2:$K$523&amp;Semaines!$L$2:$L$523,0)),IF($AE39=2017,INDEX(Semaines!$Q$2:$Q$523,MATCH(Tableau!FH39&amp;Tableau!FI39,Semaines!$K$2:$K$523&amp;Semaines!$L$2:$L$523,0)),IF($AE39=2018,INDEX(Semaines!$R$2:$R$523,MATCH(Tableau!FH39&amp;Tableau!FI39,Semaines!$K$2:$K$523&amp;Semaines!$L$2:$L$523,0)),IF($AE39=2019,INDEX(Semaines!$S$2:$S$523,MATCH(Tableau!FH39&amp;Tableau!FI39,Semaines!$K$2:$K$523&amp;Semaines!$L$2:$L$523,0)),IF($AE39=2020,INDEX(Semaines!$T$2:$T$523,MATCH(Tableau!FH39&amp;Tableau!FI39,Semaines!$K$2:$K$523&amp;Semaines!$L$2:$L$523,0)),IF($AE39=2021,INDEX(Semaines!$U$2:$U$523,MATCH(Tableau!FH39&amp;Tableau!FI39,Semaines!$K$2:$K$523&amp;Semaines!$L$2:$L$523,0)),IF($AE39=2022,INDEX(Semaines!$V$2:$V$523,MATCH(Tableau!FH39&amp;Tableau!FI39,Semaines!$K$2:$K$523&amp;Semaines!$L$2:$L$523,0)))))))))))))</f>
        <v/>
      </c>
      <c r="FK39" s="120" t="str">
        <f>IF(Tableau!$AE39="","",IF(Tableau!FI39="","",Tableau!$AE39))</f>
        <v/>
      </c>
      <c r="FM39" s="118">
        <f t="shared" si="251"/>
        <v>58</v>
      </c>
      <c r="FN39" s="119">
        <f t="shared" si="108"/>
        <v>2016</v>
      </c>
      <c r="FO39" s="121" t="str">
        <f t="array" ref="FO39">IF(OR(Tableau!FM39="",Tableau!FN39=""),"",IF($AE39=2013,INDEX(Semaines!$M$2:$M$523,MATCH(Tableau!FM39&amp;Tableau!FN39,Semaines!$K$2:$K$523&amp;Semaines!$L$2:$L$523,0)),IF($AE39=2014,INDEX(Semaines!$N$2:$N$523,MATCH(Tableau!FM39&amp;Tableau!FN39,Semaines!$K$2:$K$523&amp;Semaines!$L$2:$L$523,0)),IF($AE39=2015,INDEX(Semaines!$O$2:$O$523,MATCH(Tableau!FM39&amp;Tableau!FN39,Semaines!$K$2:$K$523&amp;Semaines!$L$2:$L$523,0)),IF($AE39=2016,INDEX(Semaines!$P$2:$P$523,MATCH(Tableau!FM39&amp;Tableau!FN39,Semaines!$K$2:$K$523&amp;Semaines!$L$2:$L$523,0)),IF($AE39=2017,INDEX(Semaines!$Q$2:$Q$523,MATCH(Tableau!FM39&amp;Tableau!FN39,Semaines!$K$2:$K$523&amp;Semaines!$L$2:$L$523,0)),IF($AE39=2018,INDEX(Semaines!$R$2:$R$523,MATCH(Tableau!FM39&amp;Tableau!FN39,Semaines!$K$2:$K$523&amp;Semaines!$L$2:$L$523,0)),IF($AE39=2019,INDEX(Semaines!$S$2:$S$523,MATCH(Tableau!FM39&amp;Tableau!FN39,Semaines!$K$2:$K$523&amp;Semaines!$L$2:$L$523,0)),IF($AE39=2020,INDEX(Semaines!$T$2:$T$523,MATCH(Tableau!FM39&amp;Tableau!FN39,Semaines!$K$2:$K$523&amp;Semaines!$L$2:$L$523,0)),IF($AE39=2021,INDEX(Semaines!$U$2:$U$523,MATCH(Tableau!FM39&amp;Tableau!FN39,Semaines!$K$2:$K$523&amp;Semaines!$L$2:$L$523,0)),IF($AE39=2022,INDEX(Semaines!$V$2:$V$523,MATCH(Tableau!FM39&amp;Tableau!FN39,Semaines!$K$2:$K$523&amp;Semaines!$L$2:$L$523,0)))))))))))))</f>
        <v/>
      </c>
      <c r="FP39" s="120" t="str">
        <f>IF(Tableau!$AE39="","",IF(Tableau!FN39="","",Tableau!$AE39))</f>
        <v/>
      </c>
      <c r="FQ39" s="118">
        <f t="shared" si="252"/>
        <v>59</v>
      </c>
      <c r="FR39" s="119">
        <f t="shared" si="109"/>
        <v>2016</v>
      </c>
      <c r="FS39" s="121" t="str">
        <f t="array" ref="FS39">IF(OR(Tableau!FQ39="",Tableau!FR39=""),"",IF($AE39=2013,INDEX(Semaines!$M$2:$M$523,MATCH(Tableau!FQ39&amp;Tableau!FR39,Semaines!$K$2:$K$523&amp;Semaines!$L$2:$L$523,0)),IF($AE39=2014,INDEX(Semaines!$N$2:$N$523,MATCH(Tableau!FQ39&amp;Tableau!FR39,Semaines!$K$2:$K$523&amp;Semaines!$L$2:$L$523,0)),IF($AE39=2015,INDEX(Semaines!$O$2:$O$523,MATCH(Tableau!FQ39&amp;Tableau!FR39,Semaines!$K$2:$K$523&amp;Semaines!$L$2:$L$523,0)),IF($AE39=2016,INDEX(Semaines!$P$2:$P$523,MATCH(Tableau!FQ39&amp;Tableau!FR39,Semaines!$K$2:$K$523&amp;Semaines!$L$2:$L$523,0)),IF($AE39=2017,INDEX(Semaines!$Q$2:$Q$523,MATCH(Tableau!FQ39&amp;Tableau!FR39,Semaines!$K$2:$K$523&amp;Semaines!$L$2:$L$523,0)),IF($AE39=2018,INDEX(Semaines!$R$2:$R$523,MATCH(Tableau!FQ39&amp;Tableau!FR39,Semaines!$K$2:$K$523&amp;Semaines!$L$2:$L$523,0)),IF($AE39=2019,INDEX(Semaines!$S$2:$S$523,MATCH(Tableau!FQ39&amp;Tableau!FR39,Semaines!$K$2:$K$523&amp;Semaines!$L$2:$L$523,0)),IF($AE39=2020,INDEX(Semaines!$T$2:$T$523,MATCH(Tableau!FQ39&amp;Tableau!FR39,Semaines!$K$2:$K$523&amp;Semaines!$L$2:$L$523,0)),IF($AE39=2021,INDEX(Semaines!$U$2:$U$523,MATCH(Tableau!FQ39&amp;Tableau!FR39,Semaines!$K$2:$K$523&amp;Semaines!$L$2:$L$523,0)),IF($AE39=2022,INDEX(Semaines!$V$2:$V$523,MATCH(Tableau!FQ39&amp;Tableau!FR39,Semaines!$K$2:$K$523&amp;Semaines!$L$2:$L$523,0)))))))))))))</f>
        <v/>
      </c>
      <c r="FT39" s="120" t="str">
        <f>IF(Tableau!$AE39="","",IF(Tableau!FR39="","",Tableau!$AE39))</f>
        <v/>
      </c>
      <c r="FU39" s="121" t="str">
        <f t="array" ref="FU39">IF(OR(Tableau!FS39="",Tableau!FT39=""),"",IF($AE39=2013,INDEX(Semaines!$M$2:$M$523,MATCH(Tableau!FS39&amp;Tableau!FT39,Semaines!$K$2:$K$523&amp;Semaines!$L$2:$L$523,0)),IF($AE39=2014,INDEX(Semaines!$N$2:$N$523,MATCH(Tableau!FS39&amp;Tableau!FT39,Semaines!$K$2:$K$523&amp;Semaines!$L$2:$L$523,0)),IF($AE39=2015,INDEX(Semaines!$O$2:$O$523,MATCH(Tableau!FS39&amp;Tableau!FT39,Semaines!$K$2:$K$523&amp;Semaines!$L$2:$L$523,0)),IF($AE39=2016,INDEX(Semaines!$P$2:$P$523,MATCH(Tableau!FS39&amp;Tableau!FT39,Semaines!$K$2:$K$523&amp;Semaines!$L$2:$L$523,0)),IF($AE39=2017,INDEX(Semaines!$Q$2:$Q$523,MATCH(Tableau!FS39&amp;Tableau!FT39,Semaines!$K$2:$K$523&amp;Semaines!$L$2:$L$523,0)),IF($AE39=2018,INDEX(Semaines!$R$2:$R$523,MATCH(Tableau!FS39&amp;Tableau!FT39,Semaines!$K$2:$K$523&amp;Semaines!$L$2:$L$523,0)),IF($AE39=2019,INDEX(Semaines!$S$2:$S$523,MATCH(Tableau!FS39&amp;Tableau!FT39,Semaines!$K$2:$K$523&amp;Semaines!$L$2:$L$523,0)),IF($AE39=2020,INDEX(Semaines!$T$2:$T$523,MATCH(Tableau!FS39&amp;Tableau!FT39,Semaines!$K$2:$K$523&amp;Semaines!$L$2:$L$523,0)),IF($AE39=2021,INDEX(Semaines!$U$2:$U$523,MATCH(Tableau!FS39&amp;Tableau!FT39,Semaines!$K$2:$K$523&amp;Semaines!$L$2:$L$523,0)),IF($AE39=2022,INDEX(Semaines!$V$2:$V$523,MATCH(Tableau!FS39&amp;Tableau!FT39,Semaines!$K$2:$K$523&amp;Semaines!$L$2:$L$523,0)))))))))))))</f>
        <v/>
      </c>
      <c r="FV39" s="120" t="str">
        <f>IF(Tableau!$AE39="","",IF(Tableau!FT39="","",Tableau!$AE39))</f>
        <v/>
      </c>
      <c r="FW39" s="118">
        <f t="shared" si="253"/>
        <v>61</v>
      </c>
      <c r="FX39" s="119">
        <f t="shared" si="110"/>
        <v>2016</v>
      </c>
      <c r="FY39" s="121" t="str">
        <f t="array" ref="FY39">IF(OR(Tableau!FW39="",Tableau!FX39=""),"",IF($AE39=2013,INDEX(Semaines!$M$2:$M$523,MATCH(Tableau!FW39&amp;Tableau!FX39,Semaines!$K$2:$K$523&amp;Semaines!$L$2:$L$523,0)),IF($AE39=2014,INDEX(Semaines!$N$2:$N$523,MATCH(Tableau!FW39&amp;Tableau!FX39,Semaines!$K$2:$K$523&amp;Semaines!$L$2:$L$523,0)),IF($AE39=2015,INDEX(Semaines!$O$2:$O$523,MATCH(Tableau!FW39&amp;Tableau!FX39,Semaines!$K$2:$K$523&amp;Semaines!$L$2:$L$523,0)),IF($AE39=2016,INDEX(Semaines!$P$2:$P$523,MATCH(Tableau!FW39&amp;Tableau!FX39,Semaines!$K$2:$K$523&amp;Semaines!$L$2:$L$523,0)),IF($AE39=2017,INDEX(Semaines!$Q$2:$Q$523,MATCH(Tableau!FW39&amp;Tableau!FX39,Semaines!$K$2:$K$523&amp;Semaines!$L$2:$L$523,0)),IF($AE39=2018,INDEX(Semaines!$R$2:$R$523,MATCH(Tableau!FW39&amp;Tableau!FX39,Semaines!$K$2:$K$523&amp;Semaines!$L$2:$L$523,0)),IF($AE39=2019,INDEX(Semaines!$S$2:$S$523,MATCH(Tableau!FW39&amp;Tableau!FX39,Semaines!$K$2:$K$523&amp;Semaines!$L$2:$L$523,0)),IF($AE39=2020,INDEX(Semaines!$T$2:$T$523,MATCH(Tableau!FW39&amp;Tableau!FX39,Semaines!$K$2:$K$523&amp;Semaines!$L$2:$L$523,0)),IF($AE39=2021,INDEX(Semaines!$U$2:$U$523,MATCH(Tableau!FW39&amp;Tableau!FX39,Semaines!$K$2:$K$523&amp;Semaines!$L$2:$L$523,0)),IF($AE39=2022,INDEX(Semaines!$V$2:$V$523,MATCH(Tableau!FW39&amp;Tableau!FX39,Semaines!$K$2:$K$523&amp;Semaines!$L$2:$L$523,0)))))))))))))</f>
        <v/>
      </c>
      <c r="FZ39" s="120" t="str">
        <f>IF(Tableau!$AE39="","",IF(Tableau!FX39="","",Tableau!$AE39))</f>
        <v/>
      </c>
      <c r="GA39" s="118">
        <f t="shared" si="254"/>
        <v>62</v>
      </c>
      <c r="GB39" s="119">
        <f t="shared" si="111"/>
        <v>2016</v>
      </c>
      <c r="GC39" s="121" t="str">
        <f t="array" ref="GC39">IF(OR(Tableau!GA39="",Tableau!GB39=""),"",IF($AE39=2013,INDEX(Semaines!$M$2:$M$523,MATCH(Tableau!GA39&amp;Tableau!GB39,Semaines!$K$2:$K$523&amp;Semaines!$L$2:$L$523,0)),IF($AE39=2014,INDEX(Semaines!$N$2:$N$523,MATCH(Tableau!GA39&amp;Tableau!GB39,Semaines!$K$2:$K$523&amp;Semaines!$L$2:$L$523,0)),IF($AE39=2015,INDEX(Semaines!$O$2:$O$523,MATCH(Tableau!GA39&amp;Tableau!GB39,Semaines!$K$2:$K$523&amp;Semaines!$L$2:$L$523,0)),IF($AE39=2016,INDEX(Semaines!$P$2:$P$523,MATCH(Tableau!GA39&amp;Tableau!GB39,Semaines!$K$2:$K$523&amp;Semaines!$L$2:$L$523,0)),IF($AE39=2017,INDEX(Semaines!$Q$2:$Q$523,MATCH(Tableau!GA39&amp;Tableau!GB39,Semaines!$K$2:$K$523&amp;Semaines!$L$2:$L$523,0)),IF($AE39=2018,INDEX(Semaines!$R$2:$R$523,MATCH(Tableau!GA39&amp;Tableau!GB39,Semaines!$K$2:$K$523&amp;Semaines!$L$2:$L$523,0)),IF($AE39=2019,INDEX(Semaines!$S$2:$S$523,MATCH(Tableau!GA39&amp;Tableau!GB39,Semaines!$K$2:$K$523&amp;Semaines!$L$2:$L$523,0)),IF($AE39=2020,INDEX(Semaines!$T$2:$T$523,MATCH(Tableau!GA39&amp;Tableau!GB39,Semaines!$K$2:$K$523&amp;Semaines!$L$2:$L$523,0)),IF($AE39=2021,INDEX(Semaines!$U$2:$U$523,MATCH(Tableau!GA39&amp;Tableau!GB39,Semaines!$K$2:$K$523&amp;Semaines!$L$2:$L$523,0)),IF($AE39=2022,INDEX(Semaines!$V$2:$V$523,MATCH(Tableau!GA39&amp;Tableau!GB39,Semaines!$K$2:$K$523&amp;Semaines!$L$2:$L$523,0)))))))))))))</f>
        <v/>
      </c>
      <c r="GD39" s="120" t="str">
        <f>IF(Tableau!$AE39="","",IF(Tableau!GB39="","",Tableau!$AE39))</f>
        <v/>
      </c>
      <c r="GE39" s="118">
        <f t="shared" si="255"/>
        <v>62</v>
      </c>
      <c r="GF39" s="119">
        <f t="shared" si="112"/>
        <v>2016</v>
      </c>
      <c r="GG39" s="121" t="str">
        <f t="array" ref="GG39">IF(OR(Tableau!GE39="",Tableau!GF39=""),"",IF($AE39=2013,INDEX(Semaines!$M$2:$M$523,MATCH(Tableau!GE39&amp;Tableau!GF39,Semaines!$K$2:$K$523&amp;Semaines!$L$2:$L$523,0)),IF($AE39=2014,INDEX(Semaines!$N$2:$N$523,MATCH(Tableau!GE39&amp;Tableau!GF39,Semaines!$K$2:$K$523&amp;Semaines!$L$2:$L$523,0)),IF($AE39=2015,INDEX(Semaines!$O$2:$O$523,MATCH(Tableau!GE39&amp;Tableau!GF39,Semaines!$K$2:$K$523&amp;Semaines!$L$2:$L$523,0)),IF($AE39=2016,INDEX(Semaines!$P$2:$P$523,MATCH(Tableau!GE39&amp;Tableau!GF39,Semaines!$K$2:$K$523&amp;Semaines!$L$2:$L$523,0)),IF($AE39=2017,INDEX(Semaines!$Q$2:$Q$523,MATCH(Tableau!GE39&amp;Tableau!GF39,Semaines!$K$2:$K$523&amp;Semaines!$L$2:$L$523,0)),IF($AE39=2018,INDEX(Semaines!$R$2:$R$523,MATCH(Tableau!GE39&amp;Tableau!GF39,Semaines!$K$2:$K$523&amp;Semaines!$L$2:$L$523,0)),IF($AE39=2019,INDEX(Semaines!$S$2:$S$523,MATCH(Tableau!GE39&amp;Tableau!GF39,Semaines!$K$2:$K$523&amp;Semaines!$L$2:$L$523,0)),IF($AE39=2020,INDEX(Semaines!$T$2:$T$523,MATCH(Tableau!GE39&amp;Tableau!GF39,Semaines!$K$2:$K$523&amp;Semaines!$L$2:$L$523,0)),IF($AE39=2021,INDEX(Semaines!$U$2:$U$523,MATCH(Tableau!GE39&amp;Tableau!GF39,Semaines!$K$2:$K$523&amp;Semaines!$L$2:$L$523,0)),IF($AE39=2022,INDEX(Semaines!$V$2:$V$523,MATCH(Tableau!GE39&amp;Tableau!GF39,Semaines!$K$2:$K$523&amp;Semaines!$L$2:$L$523,0)))))))))))))</f>
        <v/>
      </c>
      <c r="GH39" s="120" t="str">
        <f>IF(Tableau!$AE39="","",IF(Tableau!GF39="","",Tableau!$AE39))</f>
        <v/>
      </c>
      <c r="GJ39" s="118">
        <f t="shared" si="256"/>
        <v>63</v>
      </c>
      <c r="GK39" s="119">
        <f t="shared" si="113"/>
        <v>2016</v>
      </c>
      <c r="GL39" s="121" t="str">
        <f t="array" ref="GL39">IF(OR(Tableau!GJ39="",Tableau!GK39=""),"",IF($AE39=2013,INDEX(Semaines!$M$2:$M$523,MATCH(Tableau!GJ39&amp;Tableau!GK39,Semaines!$K$2:$K$523&amp;Semaines!$L$2:$L$523,0)),IF($AE39=2014,INDEX(Semaines!$N$2:$N$523,MATCH(Tableau!GJ39&amp;Tableau!GK39,Semaines!$K$2:$K$523&amp;Semaines!$L$2:$L$523,0)),IF($AE39=2015,INDEX(Semaines!$O$2:$O$523,MATCH(Tableau!GJ39&amp;Tableau!GK39,Semaines!$K$2:$K$523&amp;Semaines!$L$2:$L$523,0)),IF($AE39=2016,INDEX(Semaines!$P$2:$P$523,MATCH(Tableau!GJ39&amp;Tableau!GK39,Semaines!$K$2:$K$523&amp;Semaines!$L$2:$L$523,0)),IF($AE39=2017,INDEX(Semaines!$Q$2:$Q$523,MATCH(Tableau!GJ39&amp;Tableau!GK39,Semaines!$K$2:$K$523&amp;Semaines!$L$2:$L$523,0)),IF($AE39=2018,INDEX(Semaines!$R$2:$R$523,MATCH(Tableau!GJ39&amp;Tableau!GK39,Semaines!$K$2:$K$523&amp;Semaines!$L$2:$L$523,0)),IF($AE39=2019,INDEX(Semaines!$S$2:$S$523,MATCH(Tableau!GJ39&amp;Tableau!GK39,Semaines!$K$2:$K$523&amp;Semaines!$L$2:$L$523,0)),IF($AE39=2020,INDEX(Semaines!$T$2:$T$523,MATCH(Tableau!GJ39&amp;Tableau!GK39,Semaines!$K$2:$K$523&amp;Semaines!$L$2:$L$523,0)),IF($AE39=2021,INDEX(Semaines!$U$2:$U$523,MATCH(Tableau!GJ39&amp;Tableau!GK39,Semaines!$K$2:$K$523&amp;Semaines!$L$2:$L$523,0)),IF($AE39=2022,INDEX(Semaines!$V$2:$V$523,MATCH(Tableau!GJ39&amp;Tableau!GK39,Semaines!$K$2:$K$523&amp;Semaines!$L$2:$L$523,0)))))))))))))</f>
        <v/>
      </c>
      <c r="GM39" s="120" t="str">
        <f>IF(Tableau!$AE39="","",IF(Tableau!GK39="","",Tableau!$AE39))</f>
        <v/>
      </c>
      <c r="GN39" s="118">
        <f t="shared" si="257"/>
        <v>64</v>
      </c>
      <c r="GO39" s="119">
        <f t="shared" si="114"/>
        <v>2016</v>
      </c>
      <c r="GP39" s="121" t="str">
        <f t="array" ref="GP39">IF(OR(Tableau!GN39="",Tableau!GO39=""),"",IF($AE39=2013,INDEX(Semaines!$M$2:$M$523,MATCH(Tableau!GN39&amp;Tableau!GO39,Semaines!$K$2:$K$523&amp;Semaines!$L$2:$L$523,0)),IF($AE39=2014,INDEX(Semaines!$N$2:$N$523,MATCH(Tableau!GN39&amp;Tableau!GO39,Semaines!$K$2:$K$523&amp;Semaines!$L$2:$L$523,0)),IF($AE39=2015,INDEX(Semaines!$O$2:$O$523,MATCH(Tableau!GN39&amp;Tableau!GO39,Semaines!$K$2:$K$523&amp;Semaines!$L$2:$L$523,0)),IF($AE39=2016,INDEX(Semaines!$P$2:$P$523,MATCH(Tableau!GN39&amp;Tableau!GO39,Semaines!$K$2:$K$523&amp;Semaines!$L$2:$L$523,0)),IF($AE39=2017,INDEX(Semaines!$Q$2:$Q$523,MATCH(Tableau!GN39&amp;Tableau!GO39,Semaines!$K$2:$K$523&amp;Semaines!$L$2:$L$523,0)),IF($AE39=2018,INDEX(Semaines!$R$2:$R$523,MATCH(Tableau!GN39&amp;Tableau!GO39,Semaines!$K$2:$K$523&amp;Semaines!$L$2:$L$523,0)),IF($AE39=2019,INDEX(Semaines!$S$2:$S$523,MATCH(Tableau!GN39&amp;Tableau!GO39,Semaines!$K$2:$K$523&amp;Semaines!$L$2:$L$523,0)),IF($AE39=2020,INDEX(Semaines!$T$2:$T$523,MATCH(Tableau!GN39&amp;Tableau!GO39,Semaines!$K$2:$K$523&amp;Semaines!$L$2:$L$523,0)),IF($AE39=2021,INDEX(Semaines!$U$2:$U$523,MATCH(Tableau!GN39&amp;Tableau!GO39,Semaines!$K$2:$K$523&amp;Semaines!$L$2:$L$523,0)),IF($AE39=2022,INDEX(Semaines!$V$2:$V$523,MATCH(Tableau!GN39&amp;Tableau!GO39,Semaines!$K$2:$K$523&amp;Semaines!$L$2:$L$523,0)))))))))))))</f>
        <v/>
      </c>
      <c r="GQ39" s="120" t="str">
        <f>IF(Tableau!$AE39="","",IF(Tableau!GO39="","",Tableau!$AE39))</f>
        <v/>
      </c>
      <c r="GR39" s="112"/>
      <c r="GS39" s="114"/>
      <c r="GT39" s="114"/>
      <c r="GU39" s="107"/>
      <c r="GV39" s="114"/>
      <c r="GW39" s="107"/>
      <c r="GX39" s="118">
        <f t="shared" si="258"/>
        <v>65</v>
      </c>
      <c r="GY39" s="119">
        <f t="shared" si="115"/>
        <v>2016</v>
      </c>
      <c r="GZ39" s="121" t="str">
        <f t="array" ref="GZ39">IF(OR(Tableau!GX39="",Tableau!GY39=""),"",IF($AE39=2013,INDEX(Semaines!$M$2:$M$523,MATCH(Tableau!GX39&amp;Tableau!GY39,Semaines!$K$2:$K$523&amp;Semaines!$L$2:$L$523,0)),IF($AE39=2014,INDEX(Semaines!$N$2:$N$523,MATCH(Tableau!GX39&amp;Tableau!GY39,Semaines!$K$2:$K$523&amp;Semaines!$L$2:$L$523,0)),IF($AE39=2015,INDEX(Semaines!$O$2:$O$523,MATCH(Tableau!GX39&amp;Tableau!GY39,Semaines!$K$2:$K$523&amp;Semaines!$L$2:$L$523,0)),IF($AE39=2016,INDEX(Semaines!$P$2:$P$523,MATCH(Tableau!GX39&amp;Tableau!GY39,Semaines!$K$2:$K$523&amp;Semaines!$L$2:$L$523,0)),IF($AE39=2017,INDEX(Semaines!$Q$2:$Q$523,MATCH(Tableau!GX39&amp;Tableau!GY39,Semaines!$K$2:$K$523&amp;Semaines!$L$2:$L$523,0)),IF($AE39=2018,INDEX(Semaines!$R$2:$R$523,MATCH(Tableau!GX39&amp;Tableau!GY39,Semaines!$K$2:$K$523&amp;Semaines!$L$2:$L$523,0)),IF($AE39=2019,INDEX(Semaines!$S$2:$S$523,MATCH(Tableau!GX39&amp;Tableau!GY39,Semaines!$K$2:$K$523&amp;Semaines!$L$2:$L$523,0)),IF($AE39=2020,INDEX(Semaines!$T$2:$T$523,MATCH(Tableau!GX39&amp;Tableau!GY39,Semaines!$K$2:$K$523&amp;Semaines!$L$2:$L$523,0)),IF($AE39=2021,INDEX(Semaines!$U$2:$U$523,MATCH(Tableau!GX39&amp;Tableau!GY39,Semaines!$K$2:$K$523&amp;Semaines!$L$2:$L$523,0)),IF($AE39=2022,INDEX(Semaines!$V$2:$V$523,MATCH(Tableau!GX39&amp;Tableau!GY39,Semaines!$K$2:$K$523&amp;Semaines!$L$2:$L$523,0)))))))))))))</f>
        <v/>
      </c>
      <c r="HA39" s="120" t="str">
        <f>IF(Tableau!$AE39="","",IF(Tableau!GY39="","",Tableau!$AE39))</f>
        <v/>
      </c>
      <c r="HC39" s="100"/>
      <c r="HD39" s="101"/>
      <c r="HE39" s="111"/>
      <c r="HF39" s="107"/>
      <c r="HH39" s="118">
        <f t="shared" si="259"/>
        <v>66</v>
      </c>
      <c r="HI39" s="119">
        <f t="shared" si="116"/>
        <v>2016</v>
      </c>
      <c r="HJ39" s="121" t="str">
        <f t="array" ref="HJ39">IF(OR(Tableau!HH39="",Tableau!HI39=""),"",IF($AE39=2013,INDEX(Semaines!$M$2:$M$523,MATCH(Tableau!HH39&amp;Tableau!HI39,Semaines!$K$2:$K$523&amp;Semaines!$L$2:$L$523,0)),IF($AE39=2014,INDEX(Semaines!$N$2:$N$523,MATCH(Tableau!HH39&amp;Tableau!HI39,Semaines!$K$2:$K$523&amp;Semaines!$L$2:$L$523,0)),IF($AE39=2015,INDEX(Semaines!$O$2:$O$523,MATCH(Tableau!HH39&amp;Tableau!HI39,Semaines!$K$2:$K$523&amp;Semaines!$L$2:$L$523,0)),IF($AE39=2016,INDEX(Semaines!$P$2:$P$523,MATCH(Tableau!HH39&amp;Tableau!HI39,Semaines!$K$2:$K$523&amp;Semaines!$L$2:$L$523,0)),IF($AE39=2017,INDEX(Semaines!$Q$2:$Q$523,MATCH(Tableau!HH39&amp;Tableau!HI39,Semaines!$K$2:$K$523&amp;Semaines!$L$2:$L$523,0)),IF($AE39=2018,INDEX(Semaines!$R$2:$R$523,MATCH(Tableau!HH39&amp;Tableau!HI39,Semaines!$K$2:$K$523&amp;Semaines!$L$2:$L$523,0)),IF($AE39=2019,INDEX(Semaines!$S$2:$S$523,MATCH(Tableau!HH39&amp;Tableau!HI39,Semaines!$K$2:$K$523&amp;Semaines!$L$2:$L$523,0)),IF($AE39=2020,INDEX(Semaines!$T$2:$T$523,MATCH(Tableau!HH39&amp;Tableau!HI39,Semaines!$K$2:$K$523&amp;Semaines!$L$2:$L$523,0)),IF($AE39=2021,INDEX(Semaines!$U$2:$U$523,MATCH(Tableau!HH39&amp;Tableau!HI39,Semaines!$K$2:$K$523&amp;Semaines!$L$2:$L$523,0)),IF($AE39=2022,INDEX(Semaines!$V$2:$V$523,MATCH(Tableau!HH39&amp;Tableau!HI39,Semaines!$K$2:$K$523&amp;Semaines!$L$2:$L$523,0)))))))))))))</f>
        <v/>
      </c>
      <c r="HK39" s="120" t="str">
        <f>IF(Tableau!$AE39="","",IF(Tableau!HI39="","",Tableau!$AE39))</f>
        <v/>
      </c>
      <c r="HL39" s="121" t="str">
        <f t="array" ref="HL39">IF(OR(Tableau!HJ39="",Tableau!HK39=""),"",IF($AE39=2013,INDEX(Semaines!$M$2:$M$523,MATCH(Tableau!HJ39&amp;Tableau!HK39,Semaines!$K$2:$K$523&amp;Semaines!$L$2:$L$523,0)),IF($AE39=2014,INDEX(Semaines!$N$2:$N$523,MATCH(Tableau!HJ39&amp;Tableau!HK39,Semaines!$K$2:$K$523&amp;Semaines!$L$2:$L$523,0)),IF($AE39=2015,INDEX(Semaines!$O$2:$O$523,MATCH(Tableau!HJ39&amp;Tableau!HK39,Semaines!$K$2:$K$523&amp;Semaines!$L$2:$L$523,0)),IF($AE39=2016,INDEX(Semaines!$P$2:$P$523,MATCH(Tableau!HJ39&amp;Tableau!HK39,Semaines!$K$2:$K$523&amp;Semaines!$L$2:$L$523,0)),IF($AE39=2017,INDEX(Semaines!$Q$2:$Q$523,MATCH(Tableau!HJ39&amp;Tableau!HK39,Semaines!$K$2:$K$523&amp;Semaines!$L$2:$L$523,0)),IF($AE39=2018,INDEX(Semaines!$R$2:$R$523,MATCH(Tableau!HJ39&amp;Tableau!HK39,Semaines!$K$2:$K$523&amp;Semaines!$L$2:$L$523,0)),IF($AE39=2019,INDEX(Semaines!$S$2:$S$523,MATCH(Tableau!HJ39&amp;Tableau!HK39,Semaines!$K$2:$K$523&amp;Semaines!$L$2:$L$523,0)),IF($AE39=2020,INDEX(Semaines!$T$2:$T$523,MATCH(Tableau!HJ39&amp;Tableau!HK39,Semaines!$K$2:$K$523&amp;Semaines!$L$2:$L$523,0)),IF($AE39=2021,INDEX(Semaines!$U$2:$U$523,MATCH(Tableau!HJ39&amp;Tableau!HK39,Semaines!$K$2:$K$523&amp;Semaines!$L$2:$L$523,0)),IF($AE39=2022,INDEX(Semaines!$V$2:$V$523,MATCH(Tableau!HJ39&amp;Tableau!HK39,Semaines!$K$2:$K$523&amp;Semaines!$L$2:$L$523,0)))))))))))))</f>
        <v/>
      </c>
      <c r="HM39" s="120" t="str">
        <f>IF(Tableau!$AE39="","",IF(Tableau!HK39="","",Tableau!$AE39))</f>
        <v/>
      </c>
      <c r="HN39" s="118">
        <f t="shared" si="260"/>
        <v>67</v>
      </c>
      <c r="HO39" s="119">
        <f t="shared" si="117"/>
        <v>2016</v>
      </c>
      <c r="HP39" s="121" t="str">
        <f t="array" ref="HP39">IF(OR(Tableau!HN39="",Tableau!HO39=""),"",IF($AE39=2013,INDEX(Semaines!$M$2:$M$523,MATCH(Tableau!HN39&amp;Tableau!HO39,Semaines!$K$2:$K$523&amp;Semaines!$L$2:$L$523,0)),IF($AE39=2014,INDEX(Semaines!$N$2:$N$523,MATCH(Tableau!HN39&amp;Tableau!HO39,Semaines!$K$2:$K$523&amp;Semaines!$L$2:$L$523,0)),IF($AE39=2015,INDEX(Semaines!$O$2:$O$523,MATCH(Tableau!HN39&amp;Tableau!HO39,Semaines!$K$2:$K$523&amp;Semaines!$L$2:$L$523,0)),IF($AE39=2016,INDEX(Semaines!$P$2:$P$523,MATCH(Tableau!HN39&amp;Tableau!HO39,Semaines!$K$2:$K$523&amp;Semaines!$L$2:$L$523,0)),IF($AE39=2017,INDEX(Semaines!$Q$2:$Q$523,MATCH(Tableau!HN39&amp;Tableau!HO39,Semaines!$K$2:$K$523&amp;Semaines!$L$2:$L$523,0)),IF($AE39=2018,INDEX(Semaines!$R$2:$R$523,MATCH(Tableau!HN39&amp;Tableau!HO39,Semaines!$K$2:$K$523&amp;Semaines!$L$2:$L$523,0)),IF($AE39=2019,INDEX(Semaines!$S$2:$S$523,MATCH(Tableau!HN39&amp;Tableau!HO39,Semaines!$K$2:$K$523&amp;Semaines!$L$2:$L$523,0)),IF($AE39=2020,INDEX(Semaines!$T$2:$T$523,MATCH(Tableau!HN39&amp;Tableau!HO39,Semaines!$K$2:$K$523&amp;Semaines!$L$2:$L$523,0)),IF($AE39=2021,INDEX(Semaines!$U$2:$U$523,MATCH(Tableau!HN39&amp;Tableau!HO39,Semaines!$K$2:$K$523&amp;Semaines!$L$2:$L$523,0)),IF($AE39=2022,INDEX(Semaines!$V$2:$V$523,MATCH(Tableau!HN39&amp;Tableau!HO39,Semaines!$K$2:$K$523&amp;Semaines!$L$2:$L$523,0)))))))))))))</f>
        <v/>
      </c>
      <c r="HQ39" s="120" t="str">
        <f>IF(Tableau!$AE39="","",IF(Tableau!HO39="","",Tableau!$AE39))</f>
        <v/>
      </c>
      <c r="HR39" s="112"/>
      <c r="HS39" s="114"/>
      <c r="HT39" s="114"/>
      <c r="HU39" s="107"/>
      <c r="HV39" s="115"/>
      <c r="HW39" s="99"/>
      <c r="HX39" s="99"/>
      <c r="HY39" s="99"/>
      <c r="HZ39" s="99"/>
      <c r="IA39" s="118">
        <f t="shared" si="261"/>
        <v>68</v>
      </c>
      <c r="IB39" s="119">
        <f t="shared" si="118"/>
        <v>2016</v>
      </c>
      <c r="IC39" s="121" t="str">
        <f t="array" ref="IC39">IF(OR(Tableau!IA39="",Tableau!IB39=""),"",IF($AE39=2013,INDEX(Semaines!$M$2:$M$523,MATCH(Tableau!IA39&amp;Tableau!IB39,Semaines!$K$2:$K$523&amp;Semaines!$L$2:$L$523,0)),IF($AE39=2014,INDEX(Semaines!$N$2:$N$523,MATCH(Tableau!IA39&amp;Tableau!IB39,Semaines!$K$2:$K$523&amp;Semaines!$L$2:$L$523,0)),IF($AE39=2015,INDEX(Semaines!$O$2:$O$523,MATCH(Tableau!IA39&amp;Tableau!IB39,Semaines!$K$2:$K$523&amp;Semaines!$L$2:$L$523,0)),IF($AE39=2016,INDEX(Semaines!$P$2:$P$523,MATCH(Tableau!IA39&amp;Tableau!IB39,Semaines!$K$2:$K$523&amp;Semaines!$L$2:$L$523,0)),IF($AE39=2017,INDEX(Semaines!$Q$2:$Q$523,MATCH(Tableau!IA39&amp;Tableau!IB39,Semaines!$K$2:$K$523&amp;Semaines!$L$2:$L$523,0)),IF($AE39=2018,INDEX(Semaines!$R$2:$R$523,MATCH(Tableau!IA39&amp;Tableau!IB39,Semaines!$K$2:$K$523&amp;Semaines!$L$2:$L$523,0)),IF($AE39=2019,INDEX(Semaines!$S$2:$S$523,MATCH(Tableau!IA39&amp;Tableau!IB39,Semaines!$K$2:$K$523&amp;Semaines!$L$2:$L$523,0)),IF($AE39=2020,INDEX(Semaines!$T$2:$T$523,MATCH(Tableau!IA39&amp;Tableau!IB39,Semaines!$K$2:$K$523&amp;Semaines!$L$2:$L$523,0)),IF($AE39=2021,INDEX(Semaines!$U$2:$U$523,MATCH(Tableau!IA39&amp;Tableau!IB39,Semaines!$K$2:$K$523&amp;Semaines!$L$2:$L$523,0)),IF($AE39=2022,INDEX(Semaines!$V$2:$V$523,MATCH(Tableau!IA39&amp;Tableau!IB39,Semaines!$K$2:$K$523&amp;Semaines!$L$2:$L$523,0)))))))))))))</f>
        <v/>
      </c>
      <c r="ID39" s="120" t="str">
        <f>IF(Tableau!$AE39="","",IF(Tableau!IB39="","",Tableau!$AE39))</f>
        <v/>
      </c>
      <c r="IE39" s="118">
        <f t="shared" si="262"/>
        <v>68</v>
      </c>
      <c r="IF39" s="119">
        <f t="shared" si="119"/>
        <v>2016</v>
      </c>
      <c r="IG39" s="121" t="str">
        <f t="array" ref="IG39">IF(OR(Tableau!IE39="",Tableau!IF39=""),"",IF($AE39=2013,INDEX(Semaines!$M$2:$M$523,MATCH(Tableau!IE39&amp;Tableau!IF39,Semaines!$K$2:$K$523&amp;Semaines!$L$2:$L$523,0)),IF($AE39=2014,INDEX(Semaines!$N$2:$N$523,MATCH(Tableau!IE39&amp;Tableau!IF39,Semaines!$K$2:$K$523&amp;Semaines!$L$2:$L$523,0)),IF($AE39=2015,INDEX(Semaines!$O$2:$O$523,MATCH(Tableau!IE39&amp;Tableau!IF39,Semaines!$K$2:$K$523&amp;Semaines!$L$2:$L$523,0)),IF($AE39=2016,INDEX(Semaines!$P$2:$P$523,MATCH(Tableau!IE39&amp;Tableau!IF39,Semaines!$K$2:$K$523&amp;Semaines!$L$2:$L$523,0)),IF($AE39=2017,INDEX(Semaines!$Q$2:$Q$523,MATCH(Tableau!IE39&amp;Tableau!IF39,Semaines!$K$2:$K$523&amp;Semaines!$L$2:$L$523,0)),IF($AE39=2018,INDEX(Semaines!$R$2:$R$523,MATCH(Tableau!IE39&amp;Tableau!IF39,Semaines!$K$2:$K$523&amp;Semaines!$L$2:$L$523,0)),IF($AE39=2019,INDEX(Semaines!$S$2:$S$523,MATCH(Tableau!IE39&amp;Tableau!IF39,Semaines!$K$2:$K$523&amp;Semaines!$L$2:$L$523,0)),IF($AE39=2020,INDEX(Semaines!$T$2:$T$523,MATCH(Tableau!IE39&amp;Tableau!IF39,Semaines!$K$2:$K$523&amp;Semaines!$L$2:$L$523,0)),IF($AE39=2021,INDEX(Semaines!$U$2:$U$523,MATCH(Tableau!IE39&amp;Tableau!IF39,Semaines!$K$2:$K$523&amp;Semaines!$L$2:$L$523,0)),IF($AE39=2022,INDEX(Semaines!$V$2:$V$523,MATCH(Tableau!IE39&amp;Tableau!IF39,Semaines!$K$2:$K$523&amp;Semaines!$L$2:$L$523,0)))))))))))))</f>
        <v/>
      </c>
      <c r="IH39" s="120" t="str">
        <f>IF(Tableau!$AE39="","",IF(Tableau!IF39="","",Tableau!$AE39))</f>
        <v/>
      </c>
      <c r="II39" s="130">
        <f>IF(Import!AY29=0,"",Import!AY29)</f>
        <v>42877</v>
      </c>
      <c r="IJ39" s="118">
        <f t="shared" si="225"/>
        <v>21</v>
      </c>
      <c r="IK39" s="119">
        <f t="shared" si="226"/>
        <v>2017</v>
      </c>
      <c r="IL39" s="121" t="str">
        <f>IF(Tableau!IJ39="","",Tableau!IJ39)</f>
        <v/>
      </c>
      <c r="IM39" s="120" t="str">
        <f>IF(Tableau!IK39="","",Tableau!IK39)</f>
        <v/>
      </c>
      <c r="IO39" s="118">
        <f t="shared" si="227"/>
        <v>69</v>
      </c>
      <c r="IP39" s="119">
        <f t="shared" si="78"/>
        <v>2016</v>
      </c>
      <c r="IQ39" s="121" t="str">
        <f t="array" ref="IQ39">IF(OR(Tableau!IO39="",Tableau!IP39=""),"",IF($AE39=2013,INDEX(Semaines!$M$2:$M$523,MATCH(Tableau!IO39&amp;Tableau!IP39,Semaines!$K$2:$K$523&amp;Semaines!$L$2:$L$523,0)),IF($AE39=2014,INDEX(Semaines!$N$2:$N$523,MATCH(Tableau!IO39&amp;Tableau!IP39,Semaines!$K$2:$K$523&amp;Semaines!$L$2:$L$523,0)),IF($AE39=2015,INDEX(Semaines!$O$2:$O$523,MATCH(Tableau!IO39&amp;Tableau!IP39,Semaines!$K$2:$K$523&amp;Semaines!$L$2:$L$523,0)),IF($AE39=2016,INDEX(Semaines!$P$2:$P$523,MATCH(Tableau!IO39&amp;Tableau!IP39,Semaines!$K$2:$K$523&amp;Semaines!$L$2:$L$523,0)),IF($AE39=2017,INDEX(Semaines!$Q$2:$Q$523,MATCH(Tableau!IO39&amp;Tableau!IP39,Semaines!$K$2:$K$523&amp;Semaines!$L$2:$L$523,0)),IF($AE39=2018,INDEX(Semaines!$R$2:$R$523,MATCH(Tableau!IO39&amp;Tableau!IP39,Semaines!$K$2:$K$523&amp;Semaines!$L$2:$L$523,0)),IF($AE39=2019,INDEX(Semaines!$S$2:$S$523,MATCH(Tableau!IO39&amp;Tableau!IP39,Semaines!$K$2:$K$523&amp;Semaines!$L$2:$L$523,0)),IF($AE39=2020,INDEX(Semaines!$T$2:$T$523,MATCH(Tableau!IO39&amp;Tableau!IP39,Semaines!$K$2:$K$523&amp;Semaines!$L$2:$L$523,0)),IF($AE39=2021,INDEX(Semaines!$U$2:$U$523,MATCH(Tableau!IO39&amp;Tableau!IP39,Semaines!$K$2:$K$523&amp;Semaines!$L$2:$L$523,0)),IF($AE39=2022,INDEX(Semaines!$V$2:$V$523,MATCH(Tableau!IO39&amp;Tableau!IP39,Semaines!$K$2:$K$523&amp;Semaines!$L$2:$L$523,0)))))))))))))</f>
        <v/>
      </c>
      <c r="IR39" s="120" t="str">
        <f>IF(Tableau!$AE39="","",IF(Tableau!IP39="","",Tableau!$AE39))</f>
        <v/>
      </c>
      <c r="IS39" s="118">
        <f t="shared" si="228"/>
        <v>70</v>
      </c>
      <c r="IT39" s="119">
        <f t="shared" si="80"/>
        <v>2016</v>
      </c>
      <c r="IU39" s="121" t="str">
        <f t="array" ref="IU39">IF(OR(Tableau!IS39="",Tableau!IT39=""),"",IF($AE39=2013,INDEX(Semaines!$M$2:$M$523,MATCH(Tableau!IS39&amp;Tableau!IT39,Semaines!$K$2:$K$523&amp;Semaines!$L$2:$L$523,0)),IF($AE39=2014,INDEX(Semaines!$N$2:$N$523,MATCH(Tableau!IS39&amp;Tableau!IT39,Semaines!$K$2:$K$523&amp;Semaines!$L$2:$L$523,0)),IF($AE39=2015,INDEX(Semaines!$O$2:$O$523,MATCH(Tableau!IS39&amp;Tableau!IT39,Semaines!$K$2:$K$523&amp;Semaines!$L$2:$L$523,0)),IF($AE39=2016,INDEX(Semaines!$P$2:$P$523,MATCH(Tableau!IS39&amp;Tableau!IT39,Semaines!$K$2:$K$523&amp;Semaines!$L$2:$L$523,0)),IF($AE39=2017,INDEX(Semaines!$Q$2:$Q$523,MATCH(Tableau!IS39&amp;Tableau!IT39,Semaines!$K$2:$K$523&amp;Semaines!$L$2:$L$523,0)),IF($AE39=2018,INDEX(Semaines!$R$2:$R$523,MATCH(Tableau!IS39&amp;Tableau!IT39,Semaines!$K$2:$K$523&amp;Semaines!$L$2:$L$523,0)),IF($AE39=2019,INDEX(Semaines!$S$2:$S$523,MATCH(Tableau!IS39&amp;Tableau!IT39,Semaines!$K$2:$K$523&amp;Semaines!$L$2:$L$523,0)),IF($AE39=2020,INDEX(Semaines!$T$2:$T$523,MATCH(Tableau!IS39&amp;Tableau!IT39,Semaines!$K$2:$K$523&amp;Semaines!$L$2:$L$523,0)),IF($AE39=2021,INDEX(Semaines!$U$2:$U$523,MATCH(Tableau!IS39&amp;Tableau!IT39,Semaines!$K$2:$K$523&amp;Semaines!$L$2:$L$523,0)),IF($AE39=2022,INDEX(Semaines!$V$2:$V$523,MATCH(Tableau!IS39&amp;Tableau!IT39,Semaines!$K$2:$K$523&amp;Semaines!$L$2:$L$523,0)))))))))))))</f>
        <v/>
      </c>
      <c r="IV39" s="120" t="str">
        <f>IF(Tableau!$AE39="","",IF(Tableau!IT39="","",Tableau!$AE39))</f>
        <v/>
      </c>
      <c r="IW39" s="99"/>
      <c r="IX39" s="99"/>
      <c r="IY39" s="99"/>
      <c r="IZ39" s="99"/>
      <c r="JA39" s="118">
        <f t="shared" si="229"/>
        <v>70</v>
      </c>
      <c r="JB39" s="119">
        <f t="shared" si="82"/>
        <v>2016</v>
      </c>
      <c r="JC39" s="121" t="str">
        <f t="array" ref="JC39">IF(OR(Tableau!JA39="",Tableau!JB39=""),"",IF($AE39=2013,INDEX(Semaines!$M$2:$M$523,MATCH(Tableau!JA39&amp;Tableau!JB39,Semaines!$K$2:$K$523&amp;Semaines!$L$2:$L$523,0)),IF($AE39=2014,INDEX(Semaines!$N$2:$N$523,MATCH(Tableau!JA39&amp;Tableau!JB39,Semaines!$K$2:$K$523&amp;Semaines!$L$2:$L$523,0)),IF($AE39=2015,INDEX(Semaines!$O$2:$O$523,MATCH(Tableau!JA39&amp;Tableau!JB39,Semaines!$K$2:$K$523&amp;Semaines!$L$2:$L$523,0)),IF($AE39=2016,INDEX(Semaines!$P$2:$P$523,MATCH(Tableau!JA39&amp;Tableau!JB39,Semaines!$K$2:$K$523&amp;Semaines!$L$2:$L$523,0)),IF($AE39=2017,INDEX(Semaines!$Q$2:$Q$523,MATCH(Tableau!JA39&amp;Tableau!JB39,Semaines!$K$2:$K$523&amp;Semaines!$L$2:$L$523,0)),IF($AE39=2018,INDEX(Semaines!$R$2:$R$523,MATCH(Tableau!JA39&amp;Tableau!JB39,Semaines!$K$2:$K$523&amp;Semaines!$L$2:$L$523,0)),IF($AE39=2019,INDEX(Semaines!$S$2:$S$523,MATCH(Tableau!JA39&amp;Tableau!JB39,Semaines!$K$2:$K$523&amp;Semaines!$L$2:$L$523,0)),IF($AE39=2020,INDEX(Semaines!$T$2:$T$523,MATCH(Tableau!JA39&amp;Tableau!JB39,Semaines!$K$2:$K$523&amp;Semaines!$L$2:$L$523,0)),IF($AE39=2021,INDEX(Semaines!$U$2:$U$523,MATCH(Tableau!JA39&amp;Tableau!JB39,Semaines!$K$2:$K$523&amp;Semaines!$L$2:$L$523,0)),IF($AE39=2022,INDEX(Semaines!$V$2:$V$523,MATCH(Tableau!JA39&amp;Tableau!JB39,Semaines!$K$2:$K$523&amp;Semaines!$L$2:$L$523,0)))))))))))))</f>
        <v/>
      </c>
      <c r="JD39" s="120" t="str">
        <f>IF(Tableau!$AE39="","",IF(Tableau!JB39="","",Tableau!$AE39))</f>
        <v/>
      </c>
      <c r="JE39" s="112"/>
      <c r="JF39" s="114"/>
      <c r="JG39" s="114"/>
      <c r="JH39" s="107"/>
      <c r="JJ39" s="118">
        <f t="shared" si="230"/>
        <v>71</v>
      </c>
      <c r="JK39" s="119">
        <f t="shared" si="84"/>
        <v>2016</v>
      </c>
      <c r="JL39" s="121" t="str">
        <f t="array" ref="JL39">IF(OR(Tableau!JJ39="",Tableau!JK39=""),"",IF($AE39=2013,INDEX(Semaines!$M$2:$M$523,MATCH(Tableau!JJ39&amp;Tableau!JK39,Semaines!$K$2:$K$523&amp;Semaines!$L$2:$L$523,0)),IF($AE39=2014,INDEX(Semaines!$N$2:$N$523,MATCH(Tableau!JJ39&amp;Tableau!JK39,Semaines!$K$2:$K$523&amp;Semaines!$L$2:$L$523,0)),IF($AE39=2015,INDEX(Semaines!$O$2:$O$523,MATCH(Tableau!JJ39&amp;Tableau!JK39,Semaines!$K$2:$K$523&amp;Semaines!$L$2:$L$523,0)),IF($AE39=2016,INDEX(Semaines!$P$2:$P$523,MATCH(Tableau!JJ39&amp;Tableau!JK39,Semaines!$K$2:$K$523&amp;Semaines!$L$2:$L$523,0)),IF($AE39=2017,INDEX(Semaines!$Q$2:$Q$523,MATCH(Tableau!JJ39&amp;Tableau!JK39,Semaines!$K$2:$K$523&amp;Semaines!$L$2:$L$523,0)),IF($AE39=2018,INDEX(Semaines!$R$2:$R$523,MATCH(Tableau!JJ39&amp;Tableau!JK39,Semaines!$K$2:$K$523&amp;Semaines!$L$2:$L$523,0)),IF($AE39=2019,INDEX(Semaines!$S$2:$S$523,MATCH(Tableau!JJ39&amp;Tableau!JK39,Semaines!$K$2:$K$523&amp;Semaines!$L$2:$L$523,0)),IF($AE39=2020,INDEX(Semaines!$T$2:$T$523,MATCH(Tableau!JJ39&amp;Tableau!JK39,Semaines!$K$2:$K$523&amp;Semaines!$L$2:$L$523,0)),IF($AE39=2021,INDEX(Semaines!$U$2:$U$523,MATCH(Tableau!JJ39&amp;Tableau!JK39,Semaines!$K$2:$K$523&amp;Semaines!$L$2:$L$523,0)),IF($AE39=2022,INDEX(Semaines!$V$2:$V$523,MATCH(Tableau!JJ39&amp;Tableau!JK39,Semaines!$K$2:$K$523&amp;Semaines!$L$2:$L$523,0)))))))))))))</f>
        <v/>
      </c>
      <c r="JM39" s="120" t="str">
        <f>IF(Tableau!$AE39="","",IF(Tableau!JK39="","",Tableau!$AE39))</f>
        <v/>
      </c>
      <c r="JN39" s="118">
        <f t="shared" si="231"/>
        <v>72</v>
      </c>
      <c r="JO39" s="119">
        <f t="shared" si="86"/>
        <v>2016</v>
      </c>
      <c r="JP39" s="121" t="str">
        <f t="array" ref="JP39">IF(OR(Tableau!JN39="",Tableau!JO39=""),"",IF($AE39=2013,INDEX(Semaines!$M$2:$M$523,MATCH(Tableau!JN39&amp;Tableau!JO39,Semaines!$K$2:$K$523&amp;Semaines!$L$2:$L$523,0)),IF($AE39=2014,INDEX(Semaines!$N$2:$N$523,MATCH(Tableau!JN39&amp;Tableau!JO39,Semaines!$K$2:$K$523&amp;Semaines!$L$2:$L$523,0)),IF($AE39=2015,INDEX(Semaines!$O$2:$O$523,MATCH(Tableau!JN39&amp;Tableau!JO39,Semaines!$K$2:$K$523&amp;Semaines!$L$2:$L$523,0)),IF($AE39=2016,INDEX(Semaines!$P$2:$P$523,MATCH(Tableau!JN39&amp;Tableau!JO39,Semaines!$K$2:$K$523&amp;Semaines!$L$2:$L$523,0)),IF($AE39=2017,INDEX(Semaines!$Q$2:$Q$523,MATCH(Tableau!JN39&amp;Tableau!JO39,Semaines!$K$2:$K$523&amp;Semaines!$L$2:$L$523,0)),IF($AE39=2018,INDEX(Semaines!$R$2:$R$523,MATCH(Tableau!JN39&amp;Tableau!JO39,Semaines!$K$2:$K$523&amp;Semaines!$L$2:$L$523,0)),IF($AE39=2019,INDEX(Semaines!$S$2:$S$523,MATCH(Tableau!JN39&amp;Tableau!JO39,Semaines!$K$2:$K$523&amp;Semaines!$L$2:$L$523,0)),IF($AE39=2020,INDEX(Semaines!$T$2:$T$523,MATCH(Tableau!JN39&amp;Tableau!JO39,Semaines!$K$2:$K$523&amp;Semaines!$L$2:$L$523,0)),IF($AE39=2021,INDEX(Semaines!$U$2:$U$523,MATCH(Tableau!JN39&amp;Tableau!JO39,Semaines!$K$2:$K$523&amp;Semaines!$L$2:$L$523,0)),IF($AE39=2022,INDEX(Semaines!$V$2:$V$523,MATCH(Tableau!JN39&amp;Tableau!JO39,Semaines!$K$2:$K$523&amp;Semaines!$L$2:$L$523,0)))))))))))))</f>
        <v/>
      </c>
      <c r="JQ39" s="120" t="str">
        <f>IF(Tableau!$AE39="","",IF(Tableau!JO39="","",Tableau!$AE39))</f>
        <v/>
      </c>
      <c r="JR39" s="128">
        <f>IF(Import!BC29=0,"",Import!BC29)</f>
        <v>42885</v>
      </c>
      <c r="JS39" s="118">
        <f t="shared" si="232"/>
        <v>22</v>
      </c>
      <c r="JT39" s="119">
        <f t="shared" si="233"/>
        <v>2017</v>
      </c>
      <c r="JU39" s="121">
        <f t="array" ref="JU39">IF(JR39="",JS39,IF($AE39="","",IF($AE39=2013,INDEX(Semaines!$M$2:$M$523,MATCH(JS39&amp;JT39,Semaines!$K$2:$K$523&amp;Semaines!$L$2:$L$523,0)),IF($AE39=2014,INDEX(Semaines!$N$2:$N$523,MATCH(JS39&amp;JT39,Semaines!$K$2:$K$523&amp;Semaines!$L$2:$L$523,0)),IF($AE39=2015,INDEX(Semaines!$O$2:$O$523,MATCH(JS39&amp;JT39,Semaines!$K$2:$K$523&amp;Semaines!$L$2:$L$523,0)),IF($AE39=2016,INDEX(Semaines!$P$2:$P$523,MATCH(JS39&amp;JT39,Semaines!$K$2:$K$523&amp;Semaines!$L$2:$L$523,0)),IF($AE39=2017,INDEX(Semaines!$Q$2:$Q$523,MATCH(JS39&amp;JT39,Semaines!$K$2:$K$523&amp;Semaines!$L$2:$L$523,0)),IF($AE39=2018,INDEX(Semaines!$R$2:$R$523,MATCH(JS39&amp;JT39,Semaines!$K$2:$K$523&amp;Semaines!$L$2:$L$523,0)),IF($AE39=2019,INDEX(Semaines!$S$2:$S$523,MATCH(JS39&amp;JT39,Semaines!$K$2:$K$523&amp;Semaines!$L$2:$L$523,0)),IF($AE39=2020,INDEX(Semaines!$T$2:$T$523,MATCH(JS39&amp;JT39,Semaines!$K$2:$K$523&amp;Semaines!$L$2:$L$523,0)),IF($AE39=2021,INDEX(Semaines!$U$2:$U$523,MATCH(JS39&amp;JT39,Semaines!$K$2:$K$523&amp;Semaines!$L$2:$L$523,0)),IF($AE39=2022,INDEX(Semaines!$V$2:$V$523,MATCH(JS39&amp;JT39,Semaines!$K$2:$K$523&amp;Semaines!$L$2:$L$523,0))))))))))))))</f>
        <v>74</v>
      </c>
      <c r="JV39" s="119">
        <f t="shared" si="132"/>
        <v>2016</v>
      </c>
    </row>
    <row r="40" spans="1:282" x14ac:dyDescent="0.3">
      <c r="A40" s="61" t="str">
        <f>IF(Import!A30=0,"",Import!A30)</f>
        <v>29</v>
      </c>
      <c r="B40" s="38" t="str">
        <f>IF(Import!D30=0,"",Import!D30)</f>
        <v>29</v>
      </c>
      <c r="C40" s="38" t="str">
        <f>IF(Import!E30=0,"",Import!E30)</f>
        <v/>
      </c>
      <c r="D40" s="44" t="str">
        <f t="shared" si="0"/>
        <v/>
      </c>
      <c r="E40" s="38" t="str">
        <f>IF(Import!I30=0,"",Import!I30)</f>
        <v/>
      </c>
      <c r="F40" s="38" t="str">
        <f>IF(Import!J30="","",Import!J30)</f>
        <v/>
      </c>
      <c r="G40" s="38" t="str">
        <f>IF(Import!K30="","",Import!K30)</f>
        <v/>
      </c>
      <c r="H40" s="45" t="str">
        <f>IF(Import!L30=0,"",Import!L30)</f>
        <v>17</v>
      </c>
      <c r="I40" s="38" t="str">
        <f>IF(Import!N30=0,"",Import!N30)</f>
        <v/>
      </c>
      <c r="J40" s="37"/>
      <c r="K40" s="46">
        <f>IF(Import!O30=0,"",Import!O30)</f>
        <v>42165</v>
      </c>
      <c r="L40" s="46">
        <f>IF(Import!P30=0,"",Import!P30)</f>
        <v>42466</v>
      </c>
      <c r="M40" s="60" t="str">
        <f>IF(L40&lt;&gt;"","Annulé",IF(Import!R30=0,"",Import!R30))</f>
        <v>Annulé</v>
      </c>
      <c r="N40" s="60" t="str">
        <f>IF(L40&lt;&gt;"","Annulé",IF(Import!S30=0,"",Import!S30))</f>
        <v>Annulé</v>
      </c>
      <c r="O40" s="60" t="str">
        <f>IF(N40="Annulé","Annulé",IF(Import!T30=0,"",Import!T30))</f>
        <v>Annulé</v>
      </c>
      <c r="P40" s="46" t="str">
        <f>IF(Import!U30=0,IF($L40&lt;&gt;"","Annulé",IF($K40="","","En attente")),Import!U30)</f>
        <v>Annulé</v>
      </c>
      <c r="Q40" s="46" t="str">
        <f>IF(Import!V30=0,IF($L40&lt;&gt;"","Annulé",IF($K40="","","En attente")),Import!V30)</f>
        <v>Annulé</v>
      </c>
      <c r="R40" s="46" t="str">
        <f>IF(Import!W30=0,IF($L40&lt;&gt;"","Annulé",IF($K40="","","En attente")),Import!W30)</f>
        <v>Annulé</v>
      </c>
      <c r="S40" s="46" t="str">
        <f>IF(Import!X30=0,IF($L40&lt;&gt;"","Annulé",IF($K40="","","En attente")),Import!X30)</f>
        <v>Annulé</v>
      </c>
      <c r="T40" s="46" t="str">
        <f>IF(Import!Y30=0,IF($L40&lt;&gt;"","Annulé",IF($K40="","","En attente")),Import!Y30)</f>
        <v>Annulé</v>
      </c>
      <c r="U40" s="46" t="str">
        <f>IF(Import!Z30=0,IF($L40&lt;&gt;"","Annulé",IF($K40="","","En attente")),Import!Z30)</f>
        <v>Annulé</v>
      </c>
      <c r="V40" s="130" t="str">
        <f>IF(Tableau!V40="","",Tableau!V40)</f>
        <v/>
      </c>
      <c r="W40" s="46" t="str">
        <f>IF($L40&lt;&gt;"","Annulé",IF(Import!AA30=0,IF(K40="","","Pas ouvert"),Import!AA30))</f>
        <v>Annulé</v>
      </c>
      <c r="X40" s="46" t="str">
        <f>IF($L40&lt;&gt;"","Annulé",IF(Import!AB30=0,IF($W40&lt;&gt;"",IF(W40="Pas ouvert","Pas ouvert","En cours"),""),Import!AB30))</f>
        <v>Annulé</v>
      </c>
      <c r="Y40" s="60" t="str">
        <f>IF($L40&lt;&gt;"","Annulé",IF(Import!AC30=0,"",Import!AC30))</f>
        <v>Annulé</v>
      </c>
      <c r="Z40" s="60" t="str">
        <f>IF($L40&lt;&gt;"","Annulé",IF(Import!AD30=0,"",Import!AD30))</f>
        <v>Annulé</v>
      </c>
      <c r="AA40" s="65" t="str">
        <f t="shared" si="243"/>
        <v>Annulé</v>
      </c>
      <c r="AB40" s="129" t="str">
        <f>Tableau!AB40</f>
        <v/>
      </c>
      <c r="AC40" s="62"/>
      <c r="AD40" s="86" t="str">
        <f t="shared" si="121"/>
        <v/>
      </c>
      <c r="AE40" s="85" t="str">
        <f t="shared" si="122"/>
        <v/>
      </c>
      <c r="AF40" s="116" t="str">
        <f>IF(Import!AE30=0,"",Import!AE30)</f>
        <v/>
      </c>
      <c r="AG40" s="114"/>
      <c r="AH40" s="107"/>
      <c r="AJ40" s="118" t="str">
        <f t="shared" si="239"/>
        <v/>
      </c>
      <c r="AK40" s="119" t="str">
        <f t="shared" si="240"/>
        <v/>
      </c>
      <c r="AL40" s="121" t="str">
        <f>IF(OR(Tableau!AL40="",Tableau!AM40=""),"",IF($AE40=2013,INDEX(Semaines!$M$2:$M$523,MATCH(Tableau!AL40&amp;Tableau!AM40,Semaines!$K$2:$K$523&amp;Semaines!$L$2:$L$523,0)),IF($AE40=2014,INDEX(Semaines!$N$2:$N$523,MATCH(Tableau!AL40&amp;Tableau!AM40,Semaines!$K$2:$K$523&amp;Semaines!$L$2:$L$523,0)),IF($AE40=2015,INDEX(Semaines!$O$2:$O$523,MATCH(Tableau!AL40&amp;Tableau!AM40,Semaines!$K$2:$K$523&amp;Semaines!$L$2:$L$523,0)),IF($AE40=2016,INDEX(Semaines!$P$2:$P$523,MATCH(Tableau!AL40&amp;Tableau!AM40,Semaines!$K$2:$K$523&amp;Semaines!$L$2:$L$523,0)),IF($AE40=2017,INDEX(Semaines!$Q$2:$Q$523,MATCH(Tableau!AL40&amp;Tableau!AM40,Semaines!$K$2:$K$523&amp;Semaines!$L$2:$L$523,0)),IF($AE40=2018,INDEX(Semaines!$R$2:$R$523,MATCH(Tableau!AL40&amp;Tableau!AM40,Semaines!$K$2:$K$523&amp;Semaines!$L$2:$L$523,0)),IF($AE40=2019,INDEX(Semaines!$S$2:$S$523,MATCH(Tableau!AL40&amp;Tableau!AM40,Semaines!$K$2:$K$523&amp;Semaines!$L$2:$L$523,0)),IF($AE40=2020,INDEX(Semaines!$T$2:$T$523,MATCH(Tableau!AL40&amp;Tableau!AM40,Semaines!$K$2:$K$523&amp;Semaines!$L$2:$L$523,0)),IF($AE40=2021,INDEX(Semaines!$U$2:$U$523,MATCH(Tableau!AL40&amp;Tableau!AM40,Semaines!$K$2:$K$523&amp;Semaines!$L$2:$L$523,0)),IF($AE40=2022,INDEX(Semaines!$V$2:$V$523,MATCH(Tableau!AL40&amp;Tableau!AM40,Semaines!$K$2:$K$523&amp;Semaines!$L$2:$L$523,0)))))))))))))</f>
        <v/>
      </c>
      <c r="AM40" s="120" t="str">
        <f>IF(Tableau!$AE40="","",IF(Tableau!AM40="","",Tableau!$AE40))</f>
        <v/>
      </c>
      <c r="AN40" s="128" t="str">
        <f>IF(Import!AI30=0,"",Import!AI30)</f>
        <v/>
      </c>
      <c r="AO40" s="118" t="str">
        <f t="shared" si="241"/>
        <v/>
      </c>
      <c r="AP40" s="119" t="str">
        <f t="shared" si="242"/>
        <v/>
      </c>
      <c r="AQ40" s="121" t="str">
        <f>IF(Tableau!AQ40="","",Tableau!AQ40)</f>
        <v/>
      </c>
      <c r="AR40" s="120" t="str">
        <f>IF(Tableau!AR40="","",Tableau!AR40)</f>
        <v/>
      </c>
      <c r="AS40" s="112"/>
      <c r="AT40" s="107"/>
      <c r="AU40" s="99"/>
      <c r="AV40" s="99"/>
      <c r="AW40" s="118" t="str">
        <f t="shared" si="189"/>
        <v/>
      </c>
      <c r="AX40" s="119" t="str">
        <f t="shared" si="123"/>
        <v/>
      </c>
      <c r="AY40" s="121" t="str">
        <f t="array" ref="AY40">IF(OR(Tableau!AY40="",Tableau!AZ40=""),"",IF($AE40=2013,INDEX(Semaines!$M$2:$M$523,MATCH(Tableau!AY40&amp;Tableau!AZ40,Semaines!$K$2:$K$523&amp;Semaines!$L$2:$L$523,0)),IF($AE40=2014,INDEX(Semaines!$N$2:$N$523,MATCH(Tableau!AY40&amp;Tableau!AZ40,Semaines!$K$2:$K$523&amp;Semaines!$L$2:$L$523,0)),IF($AE40=2015,INDEX(Semaines!$O$2:$O$523,MATCH(Tableau!AY40&amp;Tableau!AZ40,Semaines!$K$2:$K$523&amp;Semaines!$L$2:$L$523,0)),IF($AE40=2016,INDEX(Semaines!$P$2:$P$523,MATCH(Tableau!AY40&amp;Tableau!AZ40,Semaines!$K$2:$K$523&amp;Semaines!$L$2:$L$523,0)),IF($AE40=2017,INDEX(Semaines!$Q$2:$Q$523,MATCH(Tableau!AY40&amp;Tableau!AZ40,Semaines!$K$2:$K$523&amp;Semaines!$L$2:$L$523,0)),IF($AE40=2018,INDEX(Semaines!$R$2:$R$523,MATCH(Tableau!AY40&amp;Tableau!AZ40,Semaines!$K$2:$K$523&amp;Semaines!$L$2:$L$523,0)),IF($AE40=2019,INDEX(Semaines!$S$2:$S$523,MATCH(Tableau!AY40&amp;Tableau!AZ40,Semaines!$K$2:$K$523&amp;Semaines!$L$2:$L$523,0)),IF($AE40=2020,INDEX(Semaines!$T$2:$T$523,MATCH(Tableau!AY40&amp;Tableau!AZ40,Semaines!$K$2:$K$523&amp;Semaines!$L$2:$L$523,0)),IF($AE40=2021,INDEX(Semaines!$U$2:$U$523,MATCH(Tableau!AY40&amp;Tableau!AZ40,Semaines!$K$2:$K$523&amp;Semaines!$L$2:$L$523,0)),IF($AE40=2022,INDEX(Semaines!$V$2:$V$523,MATCH(Tableau!AY40&amp;Tableau!AZ40,Semaines!$K$2:$K$523&amp;Semaines!$L$2:$L$523,0)))))))))))))</f>
        <v/>
      </c>
      <c r="AZ40" s="120" t="str">
        <f>IF(Tableau!$AE40="","",IF(Tableau!AZ40="","",Tableau!$AE40))</f>
        <v/>
      </c>
      <c r="BA40" s="118" t="str">
        <f t="shared" si="234"/>
        <v/>
      </c>
      <c r="BB40" s="119" t="str">
        <f t="shared" si="125"/>
        <v/>
      </c>
      <c r="BC40" s="121" t="str">
        <f t="array" ref="BC40">IF(OR(Tableau!BC40="",Tableau!BD40=""),"",IF($AE40=2013,INDEX(Semaines!$M$2:$M$523,MATCH(Tableau!BC40&amp;Tableau!BD40,Semaines!$K$2:$K$523&amp;Semaines!$L$2:$L$523,0)),IF($AE40=2014,INDEX(Semaines!$N$2:$N$523,MATCH(Tableau!BC40&amp;Tableau!BD40,Semaines!$K$2:$K$523&amp;Semaines!$L$2:$L$523,0)),IF($AE40=2015,INDEX(Semaines!$O$2:$O$523,MATCH(Tableau!BC40&amp;Tableau!BD40,Semaines!$K$2:$K$523&amp;Semaines!$L$2:$L$523,0)),IF($AE40=2016,INDEX(Semaines!$P$2:$P$523,MATCH(Tableau!BC40&amp;Tableau!BD40,Semaines!$K$2:$K$523&amp;Semaines!$L$2:$L$523,0)),IF($AE40=2017,INDEX(Semaines!$Q$2:$Q$523,MATCH(Tableau!BC40&amp;Tableau!BD40,Semaines!$K$2:$K$523&amp;Semaines!$L$2:$L$523,0)),IF($AE40=2018,INDEX(Semaines!$R$2:$R$523,MATCH(Tableau!BC40&amp;Tableau!BD40,Semaines!$K$2:$K$523&amp;Semaines!$L$2:$L$523,0)),IF($AE40=2019,INDEX(Semaines!$S$2:$S$523,MATCH(Tableau!BC40&amp;Tableau!BD40,Semaines!$K$2:$K$523&amp;Semaines!$L$2:$L$523,0)),IF($AE40=2020,INDEX(Semaines!$T$2:$T$523,MATCH(Tableau!BC40&amp;Tableau!BD40,Semaines!$K$2:$K$523&amp;Semaines!$L$2:$L$523,0)),IF($AE40=2021,INDEX(Semaines!$U$2:$U$523,MATCH(Tableau!BC40&amp;Tableau!BD40,Semaines!$K$2:$K$523&amp;Semaines!$L$2:$L$523,0)),IF($AE40=2022,INDEX(Semaines!$V$2:$V$523,MATCH(Tableau!BC40&amp;Tableau!BD40,Semaines!$K$2:$K$523&amp;Semaines!$L$2:$L$523,0)))))))))))))</f>
        <v/>
      </c>
      <c r="BD40" s="120" t="str">
        <f>IF(Tableau!$AE40="","",IF(Tableau!BD40="","",Tableau!$AE40))</f>
        <v/>
      </c>
      <c r="BE40" s="118" t="str">
        <f t="shared" si="235"/>
        <v/>
      </c>
      <c r="BF40" s="119" t="str">
        <f t="shared" si="127"/>
        <v/>
      </c>
      <c r="BG40" s="121" t="str">
        <f t="array" ref="BG40">IF(OR(Tableau!BG40="",Tableau!BH40=""),"",IF($AE40=2013,INDEX(Semaines!$M$2:$M$523,MATCH(Tableau!BG40&amp;Tableau!BH40,Semaines!$K$2:$K$523&amp;Semaines!$L$2:$L$523,0)),IF($AE40=2014,INDEX(Semaines!$N$2:$N$523,MATCH(Tableau!BG40&amp;Tableau!BH40,Semaines!$K$2:$K$523&amp;Semaines!$L$2:$L$523,0)),IF($AE40=2015,INDEX(Semaines!$O$2:$O$523,MATCH(Tableau!BG40&amp;Tableau!BH40,Semaines!$K$2:$K$523&amp;Semaines!$L$2:$L$523,0)),IF($AE40=2016,INDEX(Semaines!$P$2:$P$523,MATCH(Tableau!BG40&amp;Tableau!BH40,Semaines!$K$2:$K$523&amp;Semaines!$L$2:$L$523,0)),IF($AE40=2017,INDEX(Semaines!$Q$2:$Q$523,MATCH(Tableau!BG40&amp;Tableau!BH40,Semaines!$K$2:$K$523&amp;Semaines!$L$2:$L$523,0)),IF($AE40=2018,INDEX(Semaines!$R$2:$R$523,MATCH(Tableau!BG40&amp;Tableau!BH40,Semaines!$K$2:$K$523&amp;Semaines!$L$2:$L$523,0)),IF($AE40=2019,INDEX(Semaines!$S$2:$S$523,MATCH(Tableau!BG40&amp;Tableau!BH40,Semaines!$K$2:$K$523&amp;Semaines!$L$2:$L$523,0)),IF($AE40=2020,INDEX(Semaines!$T$2:$T$523,MATCH(Tableau!BG40&amp;Tableau!BH40,Semaines!$K$2:$K$523&amp;Semaines!$L$2:$L$523,0)),IF($AE40=2021,INDEX(Semaines!$U$2:$U$523,MATCH(Tableau!BG40&amp;Tableau!BH40,Semaines!$K$2:$K$523&amp;Semaines!$L$2:$L$523,0)),IF($AE40=2022,INDEX(Semaines!$V$2:$V$523,MATCH(Tableau!BG40&amp;Tableau!BH40,Semaines!$K$2:$K$523&amp;Semaines!$L$2:$L$523,0)))))))))))))</f>
        <v/>
      </c>
      <c r="BH40" s="120" t="str">
        <f>IF(Tableau!$AE40="","",IF(Tableau!BH40="","",Tableau!$AE40))</f>
        <v/>
      </c>
      <c r="BI40" s="130" t="str">
        <f>IF(Import!AM30=0,"",Import!AM30)</f>
        <v/>
      </c>
      <c r="BJ40" s="118" t="str">
        <f t="shared" si="236"/>
        <v/>
      </c>
      <c r="BK40" s="119" t="str">
        <f t="shared" si="237"/>
        <v/>
      </c>
      <c r="BL40" s="121" t="str">
        <f>IF(Tableau!BL40="","",Tableau!BL40)</f>
        <v/>
      </c>
      <c r="BM40" s="120" t="str">
        <f>IF(Tableau!BM40="","",Tableau!BM40)</f>
        <v/>
      </c>
      <c r="BN40" s="118" t="str">
        <f t="shared" si="238"/>
        <v/>
      </c>
      <c r="BO40" s="119" t="str">
        <f t="shared" si="131"/>
        <v/>
      </c>
      <c r="BP40" s="121" t="str">
        <f t="array" ref="BP40">IF(OR(Tableau!BP40="",Tableau!BQ40=""),"",IF($AE40=2013,INDEX(Semaines!$M$2:$M$523,MATCH(Tableau!BP40&amp;Tableau!BQ40,Semaines!$K$2:$K$523&amp;Semaines!$L$2:$L$523,0)),IF($AE40=2014,INDEX(Semaines!$N$2:$N$523,MATCH(Tableau!BP40&amp;Tableau!BQ40,Semaines!$K$2:$K$523&amp;Semaines!$L$2:$L$523,0)),IF($AE40=2015,INDEX(Semaines!$O$2:$O$523,MATCH(Tableau!BP40&amp;Tableau!BQ40,Semaines!$K$2:$K$523&amp;Semaines!$L$2:$L$523,0)),IF($AE40=2016,INDEX(Semaines!$P$2:$P$523,MATCH(Tableau!BP40&amp;Tableau!BQ40,Semaines!$K$2:$K$523&amp;Semaines!$L$2:$L$523,0)),IF($AE40=2017,INDEX(Semaines!$Q$2:$Q$523,MATCH(Tableau!BP40&amp;Tableau!BQ40,Semaines!$K$2:$K$523&amp;Semaines!$L$2:$L$523,0)),IF($AE40=2018,INDEX(Semaines!$R$2:$R$523,MATCH(Tableau!BP40&amp;Tableau!BQ40,Semaines!$K$2:$K$523&amp;Semaines!$L$2:$L$523,0)),IF($AE40=2019,INDEX(Semaines!$S$2:$S$523,MATCH(Tableau!BP40&amp;Tableau!BQ40,Semaines!$K$2:$K$523&amp;Semaines!$L$2:$L$523,0)),IF($AE40=2020,INDEX(Semaines!$T$2:$T$523,MATCH(Tableau!BP40&amp;Tableau!BQ40,Semaines!$K$2:$K$523&amp;Semaines!$L$2:$L$523,0)),IF($AE40=2021,INDEX(Semaines!$U$2:$U$523,MATCH(Tableau!BP40&amp;Tableau!BQ40,Semaines!$K$2:$K$523&amp;Semaines!$L$2:$L$523,0)),IF($AE40=2022,INDEX(Semaines!$V$2:$V$523,MATCH(Tableau!BP40&amp;Tableau!BQ40,Semaines!$K$2:$K$523&amp;Semaines!$L$2:$L$523,0)))))))))))))</f>
        <v/>
      </c>
      <c r="BQ40" s="120" t="str">
        <f>IF(Tableau!$AE40="","",IF(Tableau!BQ40="","",Tableau!$AE40))</f>
        <v/>
      </c>
      <c r="BS40" s="118" t="str">
        <f t="shared" si="190"/>
        <v/>
      </c>
      <c r="BT40" s="119" t="str">
        <f t="shared" si="95"/>
        <v/>
      </c>
      <c r="BU40" s="121" t="str">
        <f t="array" ref="BU40">IF(OR(Tableau!BU40="",Tableau!BV40=""),"",IF($AE40=2013,INDEX(Semaines!$M$2:$M$523,MATCH(Tableau!BU40&amp;Tableau!BV40,Semaines!$K$2:$K$523&amp;Semaines!$L$2:$L$523,0)),IF($AE40=2014,INDEX(Semaines!$N$2:$N$523,MATCH(Tableau!BU40&amp;Tableau!BV40,Semaines!$K$2:$K$523&amp;Semaines!$L$2:$L$523,0)),IF($AE40=2015,INDEX(Semaines!$O$2:$O$523,MATCH(Tableau!BU40&amp;Tableau!BV40,Semaines!$K$2:$K$523&amp;Semaines!$L$2:$L$523,0)),IF($AE40=2016,INDEX(Semaines!$P$2:$P$523,MATCH(Tableau!BU40&amp;Tableau!BV40,Semaines!$K$2:$K$523&amp;Semaines!$L$2:$L$523,0)),IF($AE40=2017,INDEX(Semaines!$Q$2:$Q$523,MATCH(Tableau!BU40&amp;Tableau!BV40,Semaines!$K$2:$K$523&amp;Semaines!$L$2:$L$523,0)),IF($AE40=2018,INDEX(Semaines!$R$2:$R$523,MATCH(Tableau!BU40&amp;Tableau!BV40,Semaines!$K$2:$K$523&amp;Semaines!$L$2:$L$523,0)),IF($AE40=2019,INDEX(Semaines!$S$2:$S$523,MATCH(Tableau!BU40&amp;Tableau!BV40,Semaines!$K$2:$K$523&amp;Semaines!$L$2:$L$523,0)),IF($AE40=2020,INDEX(Semaines!$T$2:$T$523,MATCH(Tableau!BU40&amp;Tableau!BV40,Semaines!$K$2:$K$523&amp;Semaines!$L$2:$L$523,0)),IF($AE40=2021,INDEX(Semaines!$U$2:$U$523,MATCH(Tableau!BU40&amp;Tableau!BV40,Semaines!$K$2:$K$523&amp;Semaines!$L$2:$L$523,0)),IF($AE40=2022,INDEX(Semaines!$V$2:$V$523,MATCH(Tableau!BU40&amp;Tableau!BV40,Semaines!$K$2:$K$523&amp;Semaines!$L$2:$L$523,0)))))))))))))</f>
        <v/>
      </c>
      <c r="BV40" s="120" t="str">
        <f>IF(Tableau!$AE40="","",IF(Tableau!BV40="","",Tableau!$AE40))</f>
        <v/>
      </c>
      <c r="BX40" s="118" t="str">
        <f t="shared" si="202"/>
        <v/>
      </c>
      <c r="BY40" s="119" t="str">
        <f t="shared" si="96"/>
        <v/>
      </c>
      <c r="BZ40" s="121" t="str">
        <f t="array" ref="BZ40">IF(OR(Tableau!BZ40="",Tableau!CA40=""),"",IF($AE40=2013,INDEX(Semaines!$M$2:$M$523,MATCH(Tableau!BZ40&amp;Tableau!CA40,Semaines!$K$2:$K$523&amp;Semaines!$L$2:$L$523,0)),IF($AE40=2014,INDEX(Semaines!$N$2:$N$523,MATCH(Tableau!BZ40&amp;Tableau!CA40,Semaines!$K$2:$K$523&amp;Semaines!$L$2:$L$523,0)),IF($AE40=2015,INDEX(Semaines!$O$2:$O$523,MATCH(Tableau!BZ40&amp;Tableau!CA40,Semaines!$K$2:$K$523&amp;Semaines!$L$2:$L$523,0)),IF($AE40=2016,INDEX(Semaines!$P$2:$P$523,MATCH(Tableau!BZ40&amp;Tableau!CA40,Semaines!$K$2:$K$523&amp;Semaines!$L$2:$L$523,0)),IF($AE40=2017,INDEX(Semaines!$Q$2:$Q$523,MATCH(Tableau!BZ40&amp;Tableau!CA40,Semaines!$K$2:$K$523&amp;Semaines!$L$2:$L$523,0)),IF($AE40=2018,INDEX(Semaines!$R$2:$R$523,MATCH(Tableau!BZ40&amp;Tableau!CA40,Semaines!$K$2:$K$523&amp;Semaines!$L$2:$L$523,0)),IF($AE40=2019,INDEX(Semaines!$S$2:$S$523,MATCH(Tableau!BZ40&amp;Tableau!CA40,Semaines!$K$2:$K$523&amp;Semaines!$L$2:$L$523,0)),IF($AE40=2020,INDEX(Semaines!$T$2:$T$523,MATCH(Tableau!BZ40&amp;Tableau!CA40,Semaines!$K$2:$K$523&amp;Semaines!$L$2:$L$523,0)),IF($AE40=2021,INDEX(Semaines!$U$2:$U$523,MATCH(Tableau!BZ40&amp;Tableau!CA40,Semaines!$K$2:$K$523&amp;Semaines!$L$2:$L$523,0)),IF($AE40=2022,INDEX(Semaines!$V$2:$V$523,MATCH(Tableau!BZ40&amp;Tableau!CA40,Semaines!$K$2:$K$523&amp;Semaines!$L$2:$L$523,0)))))))))))))</f>
        <v/>
      </c>
      <c r="CA40" s="120" t="str">
        <f>IF(Tableau!$AE40="","",IF(Tableau!CA40="","",Tableau!$AE40))</f>
        <v/>
      </c>
      <c r="CB40" s="130" t="str">
        <f>IF(Import!AQ30=0,"",Import!AQ30)</f>
        <v/>
      </c>
      <c r="CC40" s="118" t="str">
        <f t="shared" si="191"/>
        <v/>
      </c>
      <c r="CD40" s="119" t="str">
        <f t="shared" si="192"/>
        <v/>
      </c>
      <c r="CE40" s="121" t="str">
        <f>IF(Tableau!CE40="","",Tableau!CE40)</f>
        <v/>
      </c>
      <c r="CF40" s="120" t="str">
        <f>IF(Tableau!CF40="","",Tableau!CF40)</f>
        <v/>
      </c>
      <c r="CG40" s="118" t="str">
        <f t="shared" si="193"/>
        <v/>
      </c>
      <c r="CH40" s="119" t="str">
        <f t="shared" si="97"/>
        <v/>
      </c>
      <c r="CI40" s="121" t="str">
        <f t="array" ref="CI40">IF(OR(Tableau!CI40="",Tableau!CJ40=""),"",IF($AE40=2013,INDEX(Semaines!$M$2:$M$523,MATCH(Tableau!CI40&amp;Tableau!CJ40,Semaines!$K$2:$K$523&amp;Semaines!$L$2:$L$523,0)),IF($AE40=2014,INDEX(Semaines!$N$2:$N$523,MATCH(Tableau!CI40&amp;Tableau!CJ40,Semaines!$K$2:$K$523&amp;Semaines!$L$2:$L$523,0)),IF($AE40=2015,INDEX(Semaines!$O$2:$O$523,MATCH(Tableau!CI40&amp;Tableau!CJ40,Semaines!$K$2:$K$523&amp;Semaines!$L$2:$L$523,0)),IF($AE40=2016,INDEX(Semaines!$P$2:$P$523,MATCH(Tableau!CI40&amp;Tableau!CJ40,Semaines!$K$2:$K$523&amp;Semaines!$L$2:$L$523,0)),IF($AE40=2017,INDEX(Semaines!$Q$2:$Q$523,MATCH(Tableau!CI40&amp;Tableau!CJ40,Semaines!$K$2:$K$523&amp;Semaines!$L$2:$L$523,0)),IF($AE40=2018,INDEX(Semaines!$R$2:$R$523,MATCH(Tableau!CI40&amp;Tableau!CJ40,Semaines!$K$2:$K$523&amp;Semaines!$L$2:$L$523,0)),IF($AE40=2019,INDEX(Semaines!$S$2:$S$523,MATCH(Tableau!CI40&amp;Tableau!CJ40,Semaines!$K$2:$K$523&amp;Semaines!$L$2:$L$523,0)),IF($AE40=2020,INDEX(Semaines!$T$2:$T$523,MATCH(Tableau!CI40&amp;Tableau!CJ40,Semaines!$K$2:$K$523&amp;Semaines!$L$2:$L$523,0)),IF($AE40=2021,INDEX(Semaines!$U$2:$U$523,MATCH(Tableau!CI40&amp;Tableau!CJ40,Semaines!$K$2:$K$523&amp;Semaines!$L$2:$L$523,0)),IF($AE40=2022,INDEX(Semaines!$V$2:$V$523,MATCH(Tableau!CI40&amp;Tableau!CJ40,Semaines!$K$2:$K$523&amp;Semaines!$L$2:$L$523,0)))))))))))))</f>
        <v/>
      </c>
      <c r="CJ40" s="120" t="str">
        <f>IF(Tableau!$AE40="","",IF(Tableau!CJ40="","",Tableau!$AE40))</f>
        <v/>
      </c>
      <c r="CL40" s="118" t="str">
        <f t="shared" si="194"/>
        <v/>
      </c>
      <c r="CM40" s="119" t="str">
        <f t="shared" si="98"/>
        <v/>
      </c>
      <c r="CN40" s="121" t="str">
        <f t="array" ref="CN40">IF(OR(Tableau!CN40="",Tableau!CO40=""),"",IF($AE40=2013,INDEX(Semaines!$M$2:$M$523,MATCH(Tableau!CN40&amp;Tableau!CO40,Semaines!$K$2:$K$523&amp;Semaines!$L$2:$L$523,0)),IF($AE40=2014,INDEX(Semaines!$N$2:$N$523,MATCH(Tableau!CN40&amp;Tableau!CO40,Semaines!$K$2:$K$523&amp;Semaines!$L$2:$L$523,0)),IF($AE40=2015,INDEX(Semaines!$O$2:$O$523,MATCH(Tableau!CN40&amp;Tableau!CO40,Semaines!$K$2:$K$523&amp;Semaines!$L$2:$L$523,0)),IF($AE40=2016,INDEX(Semaines!$P$2:$P$523,MATCH(Tableau!CN40&amp;Tableau!CO40,Semaines!$K$2:$K$523&amp;Semaines!$L$2:$L$523,0)),IF($AE40=2017,INDEX(Semaines!$Q$2:$Q$523,MATCH(Tableau!CN40&amp;Tableau!CO40,Semaines!$K$2:$K$523&amp;Semaines!$L$2:$L$523,0)),IF($AE40=2018,INDEX(Semaines!$R$2:$R$523,MATCH(Tableau!CN40&amp;Tableau!CO40,Semaines!$K$2:$K$523&amp;Semaines!$L$2:$L$523,0)),IF($AE40=2019,INDEX(Semaines!$S$2:$S$523,MATCH(Tableau!CN40&amp;Tableau!CO40,Semaines!$K$2:$K$523&amp;Semaines!$L$2:$L$523,0)),IF($AE40=2020,INDEX(Semaines!$T$2:$T$523,MATCH(Tableau!CN40&amp;Tableau!CO40,Semaines!$K$2:$K$523&amp;Semaines!$L$2:$L$523,0)),IF($AE40=2021,INDEX(Semaines!$U$2:$U$523,MATCH(Tableau!CN40&amp;Tableau!CO40,Semaines!$K$2:$K$523&amp;Semaines!$L$2:$L$523,0)),IF($AE40=2022,INDEX(Semaines!$V$2:$V$523,MATCH(Tableau!CN40&amp;Tableau!CO40,Semaines!$K$2:$K$523&amp;Semaines!$L$2:$L$523,0)))))))))))))</f>
        <v/>
      </c>
      <c r="CO40" s="120" t="str">
        <f>IF(Tableau!$AE40="","",IF(Tableau!CO40="","",Tableau!$AE40))</f>
        <v/>
      </c>
      <c r="CP40" s="118" t="str">
        <f t="shared" si="203"/>
        <v/>
      </c>
      <c r="CQ40" s="119" t="str">
        <f t="shared" si="99"/>
        <v/>
      </c>
      <c r="CR40" s="121" t="str">
        <f t="array" ref="CR40">IF(OR(Tableau!CR40="",Tableau!CS40=""),"",IF($AE40=2013,INDEX(Semaines!$M$2:$M$523,MATCH(Tableau!CR40&amp;Tableau!CS40,Semaines!$K$2:$K$523&amp;Semaines!$L$2:$L$523,0)),IF($AE40=2014,INDEX(Semaines!$N$2:$N$523,MATCH(Tableau!CR40&amp;Tableau!CS40,Semaines!$K$2:$K$523&amp;Semaines!$L$2:$L$523,0)),IF($AE40=2015,INDEX(Semaines!$O$2:$O$523,MATCH(Tableau!CR40&amp;Tableau!CS40,Semaines!$K$2:$K$523&amp;Semaines!$L$2:$L$523,0)),IF($AE40=2016,INDEX(Semaines!$P$2:$P$523,MATCH(Tableau!CR40&amp;Tableau!CS40,Semaines!$K$2:$K$523&amp;Semaines!$L$2:$L$523,0)),IF($AE40=2017,INDEX(Semaines!$Q$2:$Q$523,MATCH(Tableau!CR40&amp;Tableau!CS40,Semaines!$K$2:$K$523&amp;Semaines!$L$2:$L$523,0)),IF($AE40=2018,INDEX(Semaines!$R$2:$R$523,MATCH(Tableau!CR40&amp;Tableau!CS40,Semaines!$K$2:$K$523&amp;Semaines!$L$2:$L$523,0)),IF($AE40=2019,INDEX(Semaines!$S$2:$S$523,MATCH(Tableau!CR40&amp;Tableau!CS40,Semaines!$K$2:$K$523&amp;Semaines!$L$2:$L$523,0)),IF($AE40=2020,INDEX(Semaines!$T$2:$T$523,MATCH(Tableau!CR40&amp;Tableau!CS40,Semaines!$K$2:$K$523&amp;Semaines!$L$2:$L$523,0)),IF($AE40=2021,INDEX(Semaines!$U$2:$U$523,MATCH(Tableau!CR40&amp;Tableau!CS40,Semaines!$K$2:$K$523&amp;Semaines!$L$2:$L$523,0)),IF($AE40=2022,INDEX(Semaines!$V$2:$V$523,MATCH(Tableau!CR40&amp;Tableau!CS40,Semaines!$K$2:$K$523&amp;Semaines!$L$2:$L$523,0)))))))))))))</f>
        <v/>
      </c>
      <c r="CS40" s="120" t="str">
        <f>IF(Tableau!$AE40="","",IF(Tableau!CS40="","",Tableau!$AE40))</f>
        <v/>
      </c>
      <c r="CU40" s="139" t="str">
        <f t="shared" si="195"/>
        <v/>
      </c>
      <c r="CV40" s="118" t="str">
        <f t="shared" si="204"/>
        <v/>
      </c>
      <c r="CW40" s="119" t="str">
        <f t="shared" si="25"/>
        <v/>
      </c>
      <c r="CX40" s="121"/>
      <c r="CY40" s="120" t="str">
        <f>IF(Tableau!$AE40="","",IF(Tableau!CX40="","",Tableau!$AE40))</f>
        <v/>
      </c>
      <c r="DA40" s="139" t="str">
        <f t="shared" si="196"/>
        <v/>
      </c>
      <c r="DB40" s="118" t="str">
        <f t="shared" si="205"/>
        <v/>
      </c>
      <c r="DC40" s="119" t="str">
        <f t="shared" si="28"/>
        <v/>
      </c>
      <c r="DD40" s="121"/>
      <c r="DE40" s="120"/>
      <c r="DF40" s="112"/>
      <c r="DG40" s="107"/>
      <c r="DI40" s="118" t="str">
        <f t="shared" si="197"/>
        <v/>
      </c>
      <c r="DJ40" s="119" t="str">
        <f t="shared" si="30"/>
        <v/>
      </c>
      <c r="DK40" s="121"/>
      <c r="DL40" s="120" t="str">
        <f>IF(Tableau!$AE40="","",IF(Tableau!DJ40="","",Tableau!$AE40))</f>
        <v/>
      </c>
      <c r="DN40" s="118" t="str">
        <f t="shared" si="198"/>
        <v/>
      </c>
      <c r="DO40" s="119" t="str">
        <f t="shared" si="32"/>
        <v/>
      </c>
      <c r="DP40" s="121" t="str">
        <f t="array" ref="DP40">IF(OR(Tableau!DN40="",Tableau!DO40=""),"",IF($AE40=2013,INDEX(Semaines!$M$2:$M$523,MATCH(Tableau!DN40&amp;Tableau!DO40,Semaines!$K$2:$K$523&amp;Semaines!$L$2:$L$523,0)),IF($AE40=2014,INDEX(Semaines!$N$2:$N$523,MATCH(Tableau!DN40&amp;Tableau!DO40,Semaines!$K$2:$K$523&amp;Semaines!$L$2:$L$523,0)),IF($AE40=2015,INDEX(Semaines!$O$2:$O$523,MATCH(Tableau!DN40&amp;Tableau!DO40,Semaines!$K$2:$K$523&amp;Semaines!$L$2:$L$523,0)),IF($AE40=2016,INDEX(Semaines!$P$2:$P$523,MATCH(Tableau!DN40&amp;Tableau!DO40,Semaines!$K$2:$K$523&amp;Semaines!$L$2:$L$523,0)),IF($AE40=2017,INDEX(Semaines!$Q$2:$Q$523,MATCH(Tableau!DN40&amp;Tableau!DO40,Semaines!$K$2:$K$523&amp;Semaines!$L$2:$L$523,0)),IF($AE40=2018,INDEX(Semaines!$R$2:$R$523,MATCH(Tableau!DN40&amp;Tableau!DO40,Semaines!$K$2:$K$523&amp;Semaines!$L$2:$L$523,0)),IF($AE40=2019,INDEX(Semaines!$S$2:$S$523,MATCH(Tableau!DN40&amp;Tableau!DO40,Semaines!$K$2:$K$523&amp;Semaines!$L$2:$L$523,0)),IF($AE40=2020,INDEX(Semaines!$T$2:$T$523,MATCH(Tableau!DN40&amp;Tableau!DO40,Semaines!$K$2:$K$523&amp;Semaines!$L$2:$L$523,0)),IF($AE40=2021,INDEX(Semaines!$U$2:$U$523,MATCH(Tableau!DN40&amp;Tableau!DO40,Semaines!$K$2:$K$523&amp;Semaines!$L$2:$L$523,0)),IF($AE40=2022,INDEX(Semaines!$V$2:$V$523,MATCH(Tableau!DN40&amp;Tableau!DO40,Semaines!$K$2:$K$523&amp;Semaines!$L$2:$L$523,0)))))))))))))</f>
        <v/>
      </c>
      <c r="DQ40" s="120" t="str">
        <f>IF(Tableau!$AE40="","",IF(Tableau!DO40="","",Tableau!$AE40))</f>
        <v/>
      </c>
      <c r="DR40" s="99"/>
      <c r="DS40" s="107"/>
      <c r="DT40" s="137"/>
      <c r="DU40" s="118" t="str">
        <f t="shared" si="199"/>
        <v/>
      </c>
      <c r="DV40" s="119" t="str">
        <f t="shared" si="100"/>
        <v/>
      </c>
      <c r="DW40" s="121" t="str">
        <f t="array" ref="DW40">IF(OR(Tableau!DU40="",Tableau!DV40=""),"",IF($AE40=2013,INDEX(Semaines!$M$2:$M$523,MATCH(Tableau!DU40&amp;Tableau!DV40,Semaines!$K$2:$K$523&amp;Semaines!$L$2:$L$523,0)),IF($AE40=2014,INDEX(Semaines!$N$2:$N$523,MATCH(Tableau!DU40&amp;Tableau!DV40,Semaines!$K$2:$K$523&amp;Semaines!$L$2:$L$523,0)),IF($AE40=2015,INDEX(Semaines!$O$2:$O$523,MATCH(Tableau!DU40&amp;Tableau!DV40,Semaines!$K$2:$K$523&amp;Semaines!$L$2:$L$523,0)),IF($AE40=2016,INDEX(Semaines!$P$2:$P$523,MATCH(Tableau!DU40&amp;Tableau!DV40,Semaines!$K$2:$K$523&amp;Semaines!$L$2:$L$523,0)),IF($AE40=2017,INDEX(Semaines!$Q$2:$Q$523,MATCH(Tableau!DU40&amp;Tableau!DV40,Semaines!$K$2:$K$523&amp;Semaines!$L$2:$L$523,0)),IF($AE40=2018,INDEX(Semaines!$R$2:$R$523,MATCH(Tableau!DU40&amp;Tableau!DV40,Semaines!$K$2:$K$523&amp;Semaines!$L$2:$L$523,0)),IF($AE40=2019,INDEX(Semaines!$S$2:$S$523,MATCH(Tableau!DU40&amp;Tableau!DV40,Semaines!$K$2:$K$523&amp;Semaines!$L$2:$L$523,0)),IF($AE40=2020,INDEX(Semaines!$T$2:$T$523,MATCH(Tableau!DU40&amp;Tableau!DV40,Semaines!$K$2:$K$523&amp;Semaines!$L$2:$L$523,0)),IF($AE40=2021,INDEX(Semaines!$U$2:$U$523,MATCH(Tableau!DU40&amp;Tableau!DV40,Semaines!$K$2:$K$523&amp;Semaines!$L$2:$L$523,0)),IF($AE40=2022,INDEX(Semaines!$V$2:$V$523,MATCH(Tableau!DU40&amp;Tableau!DV40,Semaines!$K$2:$K$523&amp;Semaines!$L$2:$L$523,0)))))))))))))</f>
        <v/>
      </c>
      <c r="DX40" s="120" t="str">
        <f>IF(Tableau!$AE40="","",IF(Tableau!DV40="","",Tableau!$AE40))</f>
        <v/>
      </c>
      <c r="DY40" s="118" t="str">
        <f t="shared" si="244"/>
        <v/>
      </c>
      <c r="DZ40" s="119" t="str">
        <f t="shared" si="101"/>
        <v/>
      </c>
      <c r="EA40" s="121" t="str">
        <f t="array" ref="EA40">IF(OR(Tableau!DY40="",Tableau!DZ40=""),"",IF($AE40=2013,INDEX(Semaines!$M$2:$M$523,MATCH(Tableau!DY40&amp;Tableau!DZ40,Semaines!$K$2:$K$523&amp;Semaines!$L$2:$L$523,0)),IF($AE40=2014,INDEX(Semaines!$N$2:$N$523,MATCH(Tableau!DY40&amp;Tableau!DZ40,Semaines!$K$2:$K$523&amp;Semaines!$L$2:$L$523,0)),IF($AE40=2015,INDEX(Semaines!$O$2:$O$523,MATCH(Tableau!DY40&amp;Tableau!DZ40,Semaines!$K$2:$K$523&amp;Semaines!$L$2:$L$523,0)),IF($AE40=2016,INDEX(Semaines!$P$2:$P$523,MATCH(Tableau!DY40&amp;Tableau!DZ40,Semaines!$K$2:$K$523&amp;Semaines!$L$2:$L$523,0)),IF($AE40=2017,INDEX(Semaines!$Q$2:$Q$523,MATCH(Tableau!DY40&amp;Tableau!DZ40,Semaines!$K$2:$K$523&amp;Semaines!$L$2:$L$523,0)),IF($AE40=2018,INDEX(Semaines!$R$2:$R$523,MATCH(Tableau!DY40&amp;Tableau!DZ40,Semaines!$K$2:$K$523&amp;Semaines!$L$2:$L$523,0)),IF($AE40=2019,INDEX(Semaines!$S$2:$S$523,MATCH(Tableau!DY40&amp;Tableau!DZ40,Semaines!$K$2:$K$523&amp;Semaines!$L$2:$L$523,0)),IF($AE40=2020,INDEX(Semaines!$T$2:$T$523,MATCH(Tableau!DY40&amp;Tableau!DZ40,Semaines!$K$2:$K$523&amp;Semaines!$L$2:$L$523,0)),IF($AE40=2021,INDEX(Semaines!$U$2:$U$523,MATCH(Tableau!DY40&amp;Tableau!DZ40,Semaines!$K$2:$K$523&amp;Semaines!$L$2:$L$523,0)),IF($AE40=2022,INDEX(Semaines!$V$2:$V$523,MATCH(Tableau!DY40&amp;Tableau!DZ40,Semaines!$K$2:$K$523&amp;Semaines!$L$2:$L$523,0)))))))))))))</f>
        <v/>
      </c>
      <c r="EB40" s="120" t="str">
        <f>IF(Tableau!$AE40="","",IF(Tableau!DZ40="","",Tableau!$AE40))</f>
        <v/>
      </c>
      <c r="EC40" s="118" t="str">
        <f t="shared" si="245"/>
        <v/>
      </c>
      <c r="ED40" s="119" t="str">
        <f t="shared" si="102"/>
        <v/>
      </c>
      <c r="EE40" s="121" t="str">
        <f t="array" ref="EE40">IF(OR(Tableau!EC40="",Tableau!ED40=""),"",IF($AE40=2013,INDEX(Semaines!$M$2:$M$523,MATCH(Tableau!EC40&amp;Tableau!ED40,Semaines!$K$2:$K$523&amp;Semaines!$L$2:$L$523,0)),IF($AE40=2014,INDEX(Semaines!$N$2:$N$523,MATCH(Tableau!EC40&amp;Tableau!ED40,Semaines!$K$2:$K$523&amp;Semaines!$L$2:$L$523,0)),IF($AE40=2015,INDEX(Semaines!$O$2:$O$523,MATCH(Tableau!EC40&amp;Tableau!ED40,Semaines!$K$2:$K$523&amp;Semaines!$L$2:$L$523,0)),IF($AE40=2016,INDEX(Semaines!$P$2:$P$523,MATCH(Tableau!EC40&amp;Tableau!ED40,Semaines!$K$2:$K$523&amp;Semaines!$L$2:$L$523,0)),IF($AE40=2017,INDEX(Semaines!$Q$2:$Q$523,MATCH(Tableau!EC40&amp;Tableau!ED40,Semaines!$K$2:$K$523&amp;Semaines!$L$2:$L$523,0)),IF($AE40=2018,INDEX(Semaines!$R$2:$R$523,MATCH(Tableau!EC40&amp;Tableau!ED40,Semaines!$K$2:$K$523&amp;Semaines!$L$2:$L$523,0)),IF($AE40=2019,INDEX(Semaines!$S$2:$S$523,MATCH(Tableau!EC40&amp;Tableau!ED40,Semaines!$K$2:$K$523&amp;Semaines!$L$2:$L$523,0)),IF($AE40=2020,INDEX(Semaines!$T$2:$T$523,MATCH(Tableau!EC40&amp;Tableau!ED40,Semaines!$K$2:$K$523&amp;Semaines!$L$2:$L$523,0)),IF($AE40=2021,INDEX(Semaines!$U$2:$U$523,MATCH(Tableau!EC40&amp;Tableau!ED40,Semaines!$K$2:$K$523&amp;Semaines!$L$2:$L$523,0)),IF($AE40=2022,INDEX(Semaines!$V$2:$V$523,MATCH(Tableau!EC40&amp;Tableau!ED40,Semaines!$K$2:$K$523&amp;Semaines!$L$2:$L$523,0)))))))))))))</f>
        <v/>
      </c>
      <c r="EF40" s="120" t="str">
        <f>IF(Tableau!$AE40="","",IF(Tableau!ED40="","",Tableau!$AE40))</f>
        <v/>
      </c>
      <c r="EG40" s="118" t="str">
        <f t="shared" si="246"/>
        <v/>
      </c>
      <c r="EH40" s="119" t="str">
        <f t="shared" si="103"/>
        <v/>
      </c>
      <c r="EI40" s="121" t="str">
        <f t="array" ref="EI40">IF(OR(Tableau!EG40="",Tableau!EH40=""),"",IF($AE40=2013,INDEX(Semaines!$M$2:$M$523,MATCH(Tableau!EG40&amp;Tableau!EH40,Semaines!$K$2:$K$523&amp;Semaines!$L$2:$L$523,0)),IF($AE40=2014,INDEX(Semaines!$N$2:$N$523,MATCH(Tableau!EG40&amp;Tableau!EH40,Semaines!$K$2:$K$523&amp;Semaines!$L$2:$L$523,0)),IF($AE40=2015,INDEX(Semaines!$O$2:$O$523,MATCH(Tableau!EG40&amp;Tableau!EH40,Semaines!$K$2:$K$523&amp;Semaines!$L$2:$L$523,0)),IF($AE40=2016,INDEX(Semaines!$P$2:$P$523,MATCH(Tableau!EG40&amp;Tableau!EH40,Semaines!$K$2:$K$523&amp;Semaines!$L$2:$L$523,0)),IF($AE40=2017,INDEX(Semaines!$Q$2:$Q$523,MATCH(Tableau!EG40&amp;Tableau!EH40,Semaines!$K$2:$K$523&amp;Semaines!$L$2:$L$523,0)),IF($AE40=2018,INDEX(Semaines!$R$2:$R$523,MATCH(Tableau!EG40&amp;Tableau!EH40,Semaines!$K$2:$K$523&amp;Semaines!$L$2:$L$523,0)),IF($AE40=2019,INDEX(Semaines!$S$2:$S$523,MATCH(Tableau!EG40&amp;Tableau!EH40,Semaines!$K$2:$K$523&amp;Semaines!$L$2:$L$523,0)),IF($AE40=2020,INDEX(Semaines!$T$2:$T$523,MATCH(Tableau!EG40&amp;Tableau!EH40,Semaines!$K$2:$K$523&amp;Semaines!$L$2:$L$523,0)),IF($AE40=2021,INDEX(Semaines!$U$2:$U$523,MATCH(Tableau!EG40&amp;Tableau!EH40,Semaines!$K$2:$K$523&amp;Semaines!$L$2:$L$523,0)),IF($AE40=2022,INDEX(Semaines!$V$2:$V$523,MATCH(Tableau!EG40&amp;Tableau!EH40,Semaines!$K$2:$K$523&amp;Semaines!$L$2:$L$523,0)))))))))))))</f>
        <v/>
      </c>
      <c r="EJ40" s="120" t="str">
        <f>IF(Tableau!$AE40="","",IF(Tableau!EH40="","",Tableau!$AE40))</f>
        <v/>
      </c>
      <c r="EK40" s="130" t="str">
        <f>IF(Import!AU30=0,"",Import!AU30)</f>
        <v/>
      </c>
      <c r="EL40" s="118" t="str">
        <f t="shared" si="200"/>
        <v/>
      </c>
      <c r="EM40" s="119" t="str">
        <f t="shared" si="201"/>
        <v/>
      </c>
      <c r="EN40" s="121" t="str">
        <f>IF(Tableau!EL40="","",Tableau!EL40)</f>
        <v/>
      </c>
      <c r="EO40" s="120" t="str">
        <f>IF(Tableau!EM40="","",Tableau!EM40)</f>
        <v/>
      </c>
      <c r="EP40" s="112"/>
      <c r="EQ40" s="107"/>
      <c r="ES40" s="118" t="str">
        <f t="shared" si="247"/>
        <v/>
      </c>
      <c r="ET40" s="119" t="str">
        <f t="shared" si="104"/>
        <v/>
      </c>
      <c r="EU40" s="121" t="str">
        <f t="array" ref="EU40">IF(OR(Tableau!ES40="",Tableau!ET40=""),"",IF($AE40=2013,INDEX(Semaines!$M$2:$M$523,MATCH(Tableau!ES40&amp;Tableau!ET40,Semaines!$K$2:$K$523&amp;Semaines!$L$2:$L$523,0)),IF($AE40=2014,INDEX(Semaines!$N$2:$N$523,MATCH(Tableau!ES40&amp;Tableau!ET40,Semaines!$K$2:$K$523&amp;Semaines!$L$2:$L$523,0)),IF($AE40=2015,INDEX(Semaines!$O$2:$O$523,MATCH(Tableau!ES40&amp;Tableau!ET40,Semaines!$K$2:$K$523&amp;Semaines!$L$2:$L$523,0)),IF($AE40=2016,INDEX(Semaines!$P$2:$P$523,MATCH(Tableau!ES40&amp;Tableau!ET40,Semaines!$K$2:$K$523&amp;Semaines!$L$2:$L$523,0)),IF($AE40=2017,INDEX(Semaines!$Q$2:$Q$523,MATCH(Tableau!ES40&amp;Tableau!ET40,Semaines!$K$2:$K$523&amp;Semaines!$L$2:$L$523,0)),IF($AE40=2018,INDEX(Semaines!$R$2:$R$523,MATCH(Tableau!ES40&amp;Tableau!ET40,Semaines!$K$2:$K$523&amp;Semaines!$L$2:$L$523,0)),IF($AE40=2019,INDEX(Semaines!$S$2:$S$523,MATCH(Tableau!ES40&amp;Tableau!ET40,Semaines!$K$2:$K$523&amp;Semaines!$L$2:$L$523,0)),IF($AE40=2020,INDEX(Semaines!$T$2:$T$523,MATCH(Tableau!ES40&amp;Tableau!ET40,Semaines!$K$2:$K$523&amp;Semaines!$L$2:$L$523,0)),IF($AE40=2021,INDEX(Semaines!$U$2:$U$523,MATCH(Tableau!ES40&amp;Tableau!ET40,Semaines!$K$2:$K$523&amp;Semaines!$L$2:$L$523,0)),IF($AE40=2022,INDEX(Semaines!$V$2:$V$523,MATCH(Tableau!ES40&amp;Tableau!ET40,Semaines!$K$2:$K$523&amp;Semaines!$L$2:$L$523,0)))))))))))))</f>
        <v/>
      </c>
      <c r="EV40" s="120" t="str">
        <f>IF(Tableau!$AE40="","",IF(Tableau!ET40="","",Tableau!$AE40))</f>
        <v/>
      </c>
      <c r="EW40" s="118" t="str">
        <f t="shared" si="248"/>
        <v/>
      </c>
      <c r="EX40" s="119" t="str">
        <f t="shared" si="105"/>
        <v/>
      </c>
      <c r="EY40" s="121" t="str">
        <f t="array" ref="EY40">IF(OR(Tableau!EW40="",Tableau!EX40=""),"",IF($AE40=2013,INDEX(Semaines!$M$2:$M$523,MATCH(Tableau!EW40&amp;Tableau!EX40,Semaines!$K$2:$K$523&amp;Semaines!$L$2:$L$523,0)),IF($AE40=2014,INDEX(Semaines!$N$2:$N$523,MATCH(Tableau!EW40&amp;Tableau!EX40,Semaines!$K$2:$K$523&amp;Semaines!$L$2:$L$523,0)),IF($AE40=2015,INDEX(Semaines!$O$2:$O$523,MATCH(Tableau!EW40&amp;Tableau!EX40,Semaines!$K$2:$K$523&amp;Semaines!$L$2:$L$523,0)),IF($AE40=2016,INDEX(Semaines!$P$2:$P$523,MATCH(Tableau!EW40&amp;Tableau!EX40,Semaines!$K$2:$K$523&amp;Semaines!$L$2:$L$523,0)),IF($AE40=2017,INDEX(Semaines!$Q$2:$Q$523,MATCH(Tableau!EW40&amp;Tableau!EX40,Semaines!$K$2:$K$523&amp;Semaines!$L$2:$L$523,0)),IF($AE40=2018,INDEX(Semaines!$R$2:$R$523,MATCH(Tableau!EW40&amp;Tableau!EX40,Semaines!$K$2:$K$523&amp;Semaines!$L$2:$L$523,0)),IF($AE40=2019,INDEX(Semaines!$S$2:$S$523,MATCH(Tableau!EW40&amp;Tableau!EX40,Semaines!$K$2:$K$523&amp;Semaines!$L$2:$L$523,0)),IF($AE40=2020,INDEX(Semaines!$T$2:$T$523,MATCH(Tableau!EW40&amp;Tableau!EX40,Semaines!$K$2:$K$523&amp;Semaines!$L$2:$L$523,0)),IF($AE40=2021,INDEX(Semaines!$U$2:$U$523,MATCH(Tableau!EW40&amp;Tableau!EX40,Semaines!$K$2:$K$523&amp;Semaines!$L$2:$L$523,0)),IF($AE40=2022,INDEX(Semaines!$V$2:$V$523,MATCH(Tableau!EW40&amp;Tableau!EX40,Semaines!$K$2:$K$523&amp;Semaines!$L$2:$L$523,0)))))))))))))</f>
        <v/>
      </c>
      <c r="EZ40" s="120" t="str">
        <f>IF(Tableau!$AE40="","",IF(Tableau!EX40="","",Tableau!$AE40))</f>
        <v/>
      </c>
      <c r="FB40" s="118" t="str">
        <f t="shared" si="249"/>
        <v/>
      </c>
      <c r="FC40" s="119" t="str">
        <f t="shared" si="106"/>
        <v/>
      </c>
      <c r="FD40" s="121" t="str">
        <f t="array" ref="FD40">IF(OR(Tableau!FB40="",Tableau!FC40=""),"",IF($AE40=2013,INDEX(Semaines!$M$2:$M$523,MATCH(Tableau!FB40&amp;Tableau!FC40,Semaines!$K$2:$K$523&amp;Semaines!$L$2:$L$523,0)),IF($AE40=2014,INDEX(Semaines!$N$2:$N$523,MATCH(Tableau!FB40&amp;Tableau!FC40,Semaines!$K$2:$K$523&amp;Semaines!$L$2:$L$523,0)),IF($AE40=2015,INDEX(Semaines!$O$2:$O$523,MATCH(Tableau!FB40&amp;Tableau!FC40,Semaines!$K$2:$K$523&amp;Semaines!$L$2:$L$523,0)),IF($AE40=2016,INDEX(Semaines!$P$2:$P$523,MATCH(Tableau!FB40&amp;Tableau!FC40,Semaines!$K$2:$K$523&amp;Semaines!$L$2:$L$523,0)),IF($AE40=2017,INDEX(Semaines!$Q$2:$Q$523,MATCH(Tableau!FB40&amp;Tableau!FC40,Semaines!$K$2:$K$523&amp;Semaines!$L$2:$L$523,0)),IF($AE40=2018,INDEX(Semaines!$R$2:$R$523,MATCH(Tableau!FB40&amp;Tableau!FC40,Semaines!$K$2:$K$523&amp;Semaines!$L$2:$L$523,0)),IF($AE40=2019,INDEX(Semaines!$S$2:$S$523,MATCH(Tableau!FB40&amp;Tableau!FC40,Semaines!$K$2:$K$523&amp;Semaines!$L$2:$L$523,0)),IF($AE40=2020,INDEX(Semaines!$T$2:$T$523,MATCH(Tableau!FB40&amp;Tableau!FC40,Semaines!$K$2:$K$523&amp;Semaines!$L$2:$L$523,0)),IF($AE40=2021,INDEX(Semaines!$U$2:$U$523,MATCH(Tableau!FB40&amp;Tableau!FC40,Semaines!$K$2:$K$523&amp;Semaines!$L$2:$L$523,0)),IF($AE40=2022,INDEX(Semaines!$V$2:$V$523,MATCH(Tableau!FB40&amp;Tableau!FC40,Semaines!$K$2:$K$523&amp;Semaines!$L$2:$L$523,0)))))))))))))</f>
        <v/>
      </c>
      <c r="FE40" s="120" t="str">
        <f>IF(Tableau!$AE40="","",IF(Tableau!FC40="","",Tableau!$AE40))</f>
        <v/>
      </c>
      <c r="FF40" s="112"/>
      <c r="FG40" s="107"/>
      <c r="FH40" s="118" t="str">
        <f t="shared" si="250"/>
        <v/>
      </c>
      <c r="FI40" s="119" t="str">
        <f t="shared" si="107"/>
        <v/>
      </c>
      <c r="FJ40" s="121" t="str">
        <f t="array" ref="FJ40">IF(OR(Tableau!FH40="",Tableau!FI40=""),"",IF($AE40=2013,INDEX(Semaines!$M$2:$M$523,MATCH(Tableau!FH40&amp;Tableau!FI40,Semaines!$K$2:$K$523&amp;Semaines!$L$2:$L$523,0)),IF($AE40=2014,INDEX(Semaines!$N$2:$N$523,MATCH(Tableau!FH40&amp;Tableau!FI40,Semaines!$K$2:$K$523&amp;Semaines!$L$2:$L$523,0)),IF($AE40=2015,INDEX(Semaines!$O$2:$O$523,MATCH(Tableau!FH40&amp;Tableau!FI40,Semaines!$K$2:$K$523&amp;Semaines!$L$2:$L$523,0)),IF($AE40=2016,INDEX(Semaines!$P$2:$P$523,MATCH(Tableau!FH40&amp;Tableau!FI40,Semaines!$K$2:$K$523&amp;Semaines!$L$2:$L$523,0)),IF($AE40=2017,INDEX(Semaines!$Q$2:$Q$523,MATCH(Tableau!FH40&amp;Tableau!FI40,Semaines!$K$2:$K$523&amp;Semaines!$L$2:$L$523,0)),IF($AE40=2018,INDEX(Semaines!$R$2:$R$523,MATCH(Tableau!FH40&amp;Tableau!FI40,Semaines!$K$2:$K$523&amp;Semaines!$L$2:$L$523,0)),IF($AE40=2019,INDEX(Semaines!$S$2:$S$523,MATCH(Tableau!FH40&amp;Tableau!FI40,Semaines!$K$2:$K$523&amp;Semaines!$L$2:$L$523,0)),IF($AE40=2020,INDEX(Semaines!$T$2:$T$523,MATCH(Tableau!FH40&amp;Tableau!FI40,Semaines!$K$2:$K$523&amp;Semaines!$L$2:$L$523,0)),IF($AE40=2021,INDEX(Semaines!$U$2:$U$523,MATCH(Tableau!FH40&amp;Tableau!FI40,Semaines!$K$2:$K$523&amp;Semaines!$L$2:$L$523,0)),IF($AE40=2022,INDEX(Semaines!$V$2:$V$523,MATCH(Tableau!FH40&amp;Tableau!FI40,Semaines!$K$2:$K$523&amp;Semaines!$L$2:$L$523,0)))))))))))))</f>
        <v/>
      </c>
      <c r="FK40" s="120" t="str">
        <f>IF(Tableau!$AE40="","",IF(Tableau!FI40="","",Tableau!$AE40))</f>
        <v/>
      </c>
      <c r="FM40" s="118" t="str">
        <f t="shared" si="251"/>
        <v/>
      </c>
      <c r="FN40" s="119" t="str">
        <f t="shared" si="108"/>
        <v/>
      </c>
      <c r="FO40" s="121" t="str">
        <f t="array" ref="FO40">IF(OR(Tableau!FM40="",Tableau!FN40=""),"",IF($AE40=2013,INDEX(Semaines!$M$2:$M$523,MATCH(Tableau!FM40&amp;Tableau!FN40,Semaines!$K$2:$K$523&amp;Semaines!$L$2:$L$523,0)),IF($AE40=2014,INDEX(Semaines!$N$2:$N$523,MATCH(Tableau!FM40&amp;Tableau!FN40,Semaines!$K$2:$K$523&amp;Semaines!$L$2:$L$523,0)),IF($AE40=2015,INDEX(Semaines!$O$2:$O$523,MATCH(Tableau!FM40&amp;Tableau!FN40,Semaines!$K$2:$K$523&amp;Semaines!$L$2:$L$523,0)),IF($AE40=2016,INDEX(Semaines!$P$2:$P$523,MATCH(Tableau!FM40&amp;Tableau!FN40,Semaines!$K$2:$K$523&amp;Semaines!$L$2:$L$523,0)),IF($AE40=2017,INDEX(Semaines!$Q$2:$Q$523,MATCH(Tableau!FM40&amp;Tableau!FN40,Semaines!$K$2:$K$523&amp;Semaines!$L$2:$L$523,0)),IF($AE40=2018,INDEX(Semaines!$R$2:$R$523,MATCH(Tableau!FM40&amp;Tableau!FN40,Semaines!$K$2:$K$523&amp;Semaines!$L$2:$L$523,0)),IF($AE40=2019,INDEX(Semaines!$S$2:$S$523,MATCH(Tableau!FM40&amp;Tableau!FN40,Semaines!$K$2:$K$523&amp;Semaines!$L$2:$L$523,0)),IF($AE40=2020,INDEX(Semaines!$T$2:$T$523,MATCH(Tableau!FM40&amp;Tableau!FN40,Semaines!$K$2:$K$523&amp;Semaines!$L$2:$L$523,0)),IF($AE40=2021,INDEX(Semaines!$U$2:$U$523,MATCH(Tableau!FM40&amp;Tableau!FN40,Semaines!$K$2:$K$523&amp;Semaines!$L$2:$L$523,0)),IF($AE40=2022,INDEX(Semaines!$V$2:$V$523,MATCH(Tableau!FM40&amp;Tableau!FN40,Semaines!$K$2:$K$523&amp;Semaines!$L$2:$L$523,0)))))))))))))</f>
        <v/>
      </c>
      <c r="FP40" s="120" t="str">
        <f>IF(Tableau!$AE40="","",IF(Tableau!FN40="","",Tableau!$AE40))</f>
        <v/>
      </c>
      <c r="FQ40" s="118" t="str">
        <f t="shared" si="252"/>
        <v/>
      </c>
      <c r="FR40" s="119" t="str">
        <f t="shared" si="109"/>
        <v/>
      </c>
      <c r="FS40" s="121" t="str">
        <f t="array" ref="FS40">IF(OR(Tableau!FQ40="",Tableau!FR40=""),"",IF($AE40=2013,INDEX(Semaines!$M$2:$M$523,MATCH(Tableau!FQ40&amp;Tableau!FR40,Semaines!$K$2:$K$523&amp;Semaines!$L$2:$L$523,0)),IF($AE40=2014,INDEX(Semaines!$N$2:$N$523,MATCH(Tableau!FQ40&amp;Tableau!FR40,Semaines!$K$2:$K$523&amp;Semaines!$L$2:$L$523,0)),IF($AE40=2015,INDEX(Semaines!$O$2:$O$523,MATCH(Tableau!FQ40&amp;Tableau!FR40,Semaines!$K$2:$K$523&amp;Semaines!$L$2:$L$523,0)),IF($AE40=2016,INDEX(Semaines!$P$2:$P$523,MATCH(Tableau!FQ40&amp;Tableau!FR40,Semaines!$K$2:$K$523&amp;Semaines!$L$2:$L$523,0)),IF($AE40=2017,INDEX(Semaines!$Q$2:$Q$523,MATCH(Tableau!FQ40&amp;Tableau!FR40,Semaines!$K$2:$K$523&amp;Semaines!$L$2:$L$523,0)),IF($AE40=2018,INDEX(Semaines!$R$2:$R$523,MATCH(Tableau!FQ40&amp;Tableau!FR40,Semaines!$K$2:$K$523&amp;Semaines!$L$2:$L$523,0)),IF($AE40=2019,INDEX(Semaines!$S$2:$S$523,MATCH(Tableau!FQ40&amp;Tableau!FR40,Semaines!$K$2:$K$523&amp;Semaines!$L$2:$L$523,0)),IF($AE40=2020,INDEX(Semaines!$T$2:$T$523,MATCH(Tableau!FQ40&amp;Tableau!FR40,Semaines!$K$2:$K$523&amp;Semaines!$L$2:$L$523,0)),IF($AE40=2021,INDEX(Semaines!$U$2:$U$523,MATCH(Tableau!FQ40&amp;Tableau!FR40,Semaines!$K$2:$K$523&amp;Semaines!$L$2:$L$523,0)),IF($AE40=2022,INDEX(Semaines!$V$2:$V$523,MATCH(Tableau!FQ40&amp;Tableau!FR40,Semaines!$K$2:$K$523&amp;Semaines!$L$2:$L$523,0)))))))))))))</f>
        <v/>
      </c>
      <c r="FT40" s="120" t="str">
        <f>IF(Tableau!$AE40="","",IF(Tableau!FR40="","",Tableau!$AE40))</f>
        <v/>
      </c>
      <c r="FU40" s="121" t="str">
        <f t="array" ref="FU40">IF(OR(Tableau!FS40="",Tableau!FT40=""),"",IF($AE40=2013,INDEX(Semaines!$M$2:$M$523,MATCH(Tableau!FS40&amp;Tableau!FT40,Semaines!$K$2:$K$523&amp;Semaines!$L$2:$L$523,0)),IF($AE40=2014,INDEX(Semaines!$N$2:$N$523,MATCH(Tableau!FS40&amp;Tableau!FT40,Semaines!$K$2:$K$523&amp;Semaines!$L$2:$L$523,0)),IF($AE40=2015,INDEX(Semaines!$O$2:$O$523,MATCH(Tableau!FS40&amp;Tableau!FT40,Semaines!$K$2:$K$523&amp;Semaines!$L$2:$L$523,0)),IF($AE40=2016,INDEX(Semaines!$P$2:$P$523,MATCH(Tableau!FS40&amp;Tableau!FT40,Semaines!$K$2:$K$523&amp;Semaines!$L$2:$L$523,0)),IF($AE40=2017,INDEX(Semaines!$Q$2:$Q$523,MATCH(Tableau!FS40&amp;Tableau!FT40,Semaines!$K$2:$K$523&amp;Semaines!$L$2:$L$523,0)),IF($AE40=2018,INDEX(Semaines!$R$2:$R$523,MATCH(Tableau!FS40&amp;Tableau!FT40,Semaines!$K$2:$K$523&amp;Semaines!$L$2:$L$523,0)),IF($AE40=2019,INDEX(Semaines!$S$2:$S$523,MATCH(Tableau!FS40&amp;Tableau!FT40,Semaines!$K$2:$K$523&amp;Semaines!$L$2:$L$523,0)),IF($AE40=2020,INDEX(Semaines!$T$2:$T$523,MATCH(Tableau!FS40&amp;Tableau!FT40,Semaines!$K$2:$K$523&amp;Semaines!$L$2:$L$523,0)),IF($AE40=2021,INDEX(Semaines!$U$2:$U$523,MATCH(Tableau!FS40&amp;Tableau!FT40,Semaines!$K$2:$K$523&amp;Semaines!$L$2:$L$523,0)),IF($AE40=2022,INDEX(Semaines!$V$2:$V$523,MATCH(Tableau!FS40&amp;Tableau!FT40,Semaines!$K$2:$K$523&amp;Semaines!$L$2:$L$523,0)))))))))))))</f>
        <v/>
      </c>
      <c r="FV40" s="120" t="str">
        <f>IF(Tableau!$AE40="","",IF(Tableau!FT40="","",Tableau!$AE40))</f>
        <v/>
      </c>
      <c r="FW40" s="118" t="str">
        <f t="shared" si="253"/>
        <v/>
      </c>
      <c r="FX40" s="119" t="str">
        <f t="shared" si="110"/>
        <v/>
      </c>
      <c r="FY40" s="121" t="str">
        <f t="array" ref="FY40">IF(OR(Tableau!FW40="",Tableau!FX40=""),"",IF($AE40=2013,INDEX(Semaines!$M$2:$M$523,MATCH(Tableau!FW40&amp;Tableau!FX40,Semaines!$K$2:$K$523&amp;Semaines!$L$2:$L$523,0)),IF($AE40=2014,INDEX(Semaines!$N$2:$N$523,MATCH(Tableau!FW40&amp;Tableau!FX40,Semaines!$K$2:$K$523&amp;Semaines!$L$2:$L$523,0)),IF($AE40=2015,INDEX(Semaines!$O$2:$O$523,MATCH(Tableau!FW40&amp;Tableau!FX40,Semaines!$K$2:$K$523&amp;Semaines!$L$2:$L$523,0)),IF($AE40=2016,INDEX(Semaines!$P$2:$P$523,MATCH(Tableau!FW40&amp;Tableau!FX40,Semaines!$K$2:$K$523&amp;Semaines!$L$2:$L$523,0)),IF($AE40=2017,INDEX(Semaines!$Q$2:$Q$523,MATCH(Tableau!FW40&amp;Tableau!FX40,Semaines!$K$2:$K$523&amp;Semaines!$L$2:$L$523,0)),IF($AE40=2018,INDEX(Semaines!$R$2:$R$523,MATCH(Tableau!FW40&amp;Tableau!FX40,Semaines!$K$2:$K$523&amp;Semaines!$L$2:$L$523,0)),IF($AE40=2019,INDEX(Semaines!$S$2:$S$523,MATCH(Tableau!FW40&amp;Tableau!FX40,Semaines!$K$2:$K$523&amp;Semaines!$L$2:$L$523,0)),IF($AE40=2020,INDEX(Semaines!$T$2:$T$523,MATCH(Tableau!FW40&amp;Tableau!FX40,Semaines!$K$2:$K$523&amp;Semaines!$L$2:$L$523,0)),IF($AE40=2021,INDEX(Semaines!$U$2:$U$523,MATCH(Tableau!FW40&amp;Tableau!FX40,Semaines!$K$2:$K$523&amp;Semaines!$L$2:$L$523,0)),IF($AE40=2022,INDEX(Semaines!$V$2:$V$523,MATCH(Tableau!FW40&amp;Tableau!FX40,Semaines!$K$2:$K$523&amp;Semaines!$L$2:$L$523,0)))))))))))))</f>
        <v/>
      </c>
      <c r="FZ40" s="120" t="str">
        <f>IF(Tableau!$AE40="","",IF(Tableau!FX40="","",Tableau!$AE40))</f>
        <v/>
      </c>
      <c r="GA40" s="118" t="str">
        <f t="shared" si="254"/>
        <v/>
      </c>
      <c r="GB40" s="119" t="str">
        <f t="shared" si="111"/>
        <v/>
      </c>
      <c r="GC40" s="121" t="str">
        <f t="array" ref="GC40">IF(OR(Tableau!GA40="",Tableau!GB40=""),"",IF($AE40=2013,INDEX(Semaines!$M$2:$M$523,MATCH(Tableau!GA40&amp;Tableau!GB40,Semaines!$K$2:$K$523&amp;Semaines!$L$2:$L$523,0)),IF($AE40=2014,INDEX(Semaines!$N$2:$N$523,MATCH(Tableau!GA40&amp;Tableau!GB40,Semaines!$K$2:$K$523&amp;Semaines!$L$2:$L$523,0)),IF($AE40=2015,INDEX(Semaines!$O$2:$O$523,MATCH(Tableau!GA40&amp;Tableau!GB40,Semaines!$K$2:$K$523&amp;Semaines!$L$2:$L$523,0)),IF($AE40=2016,INDEX(Semaines!$P$2:$P$523,MATCH(Tableau!GA40&amp;Tableau!GB40,Semaines!$K$2:$K$523&amp;Semaines!$L$2:$L$523,0)),IF($AE40=2017,INDEX(Semaines!$Q$2:$Q$523,MATCH(Tableau!GA40&amp;Tableau!GB40,Semaines!$K$2:$K$523&amp;Semaines!$L$2:$L$523,0)),IF($AE40=2018,INDEX(Semaines!$R$2:$R$523,MATCH(Tableau!GA40&amp;Tableau!GB40,Semaines!$K$2:$K$523&amp;Semaines!$L$2:$L$523,0)),IF($AE40=2019,INDEX(Semaines!$S$2:$S$523,MATCH(Tableau!GA40&amp;Tableau!GB40,Semaines!$K$2:$K$523&amp;Semaines!$L$2:$L$523,0)),IF($AE40=2020,INDEX(Semaines!$T$2:$T$523,MATCH(Tableau!GA40&amp;Tableau!GB40,Semaines!$K$2:$K$523&amp;Semaines!$L$2:$L$523,0)),IF($AE40=2021,INDEX(Semaines!$U$2:$U$523,MATCH(Tableau!GA40&amp;Tableau!GB40,Semaines!$K$2:$K$523&amp;Semaines!$L$2:$L$523,0)),IF($AE40=2022,INDEX(Semaines!$V$2:$V$523,MATCH(Tableau!GA40&amp;Tableau!GB40,Semaines!$K$2:$K$523&amp;Semaines!$L$2:$L$523,0)))))))))))))</f>
        <v/>
      </c>
      <c r="GD40" s="120" t="str">
        <f>IF(Tableau!$AE40="","",IF(Tableau!GB40="","",Tableau!$AE40))</f>
        <v/>
      </c>
      <c r="GE40" s="118" t="str">
        <f t="shared" si="255"/>
        <v/>
      </c>
      <c r="GF40" s="119" t="str">
        <f t="shared" si="112"/>
        <v/>
      </c>
      <c r="GG40" s="121" t="str">
        <f t="array" ref="GG40">IF(OR(Tableau!GE40="",Tableau!GF40=""),"",IF($AE40=2013,INDEX(Semaines!$M$2:$M$523,MATCH(Tableau!GE40&amp;Tableau!GF40,Semaines!$K$2:$K$523&amp;Semaines!$L$2:$L$523,0)),IF($AE40=2014,INDEX(Semaines!$N$2:$N$523,MATCH(Tableau!GE40&amp;Tableau!GF40,Semaines!$K$2:$K$523&amp;Semaines!$L$2:$L$523,0)),IF($AE40=2015,INDEX(Semaines!$O$2:$O$523,MATCH(Tableau!GE40&amp;Tableau!GF40,Semaines!$K$2:$K$523&amp;Semaines!$L$2:$L$523,0)),IF($AE40=2016,INDEX(Semaines!$P$2:$P$523,MATCH(Tableau!GE40&amp;Tableau!GF40,Semaines!$K$2:$K$523&amp;Semaines!$L$2:$L$523,0)),IF($AE40=2017,INDEX(Semaines!$Q$2:$Q$523,MATCH(Tableau!GE40&amp;Tableau!GF40,Semaines!$K$2:$K$523&amp;Semaines!$L$2:$L$523,0)),IF($AE40=2018,INDEX(Semaines!$R$2:$R$523,MATCH(Tableau!GE40&amp;Tableau!GF40,Semaines!$K$2:$K$523&amp;Semaines!$L$2:$L$523,0)),IF($AE40=2019,INDEX(Semaines!$S$2:$S$523,MATCH(Tableau!GE40&amp;Tableau!GF40,Semaines!$K$2:$K$523&amp;Semaines!$L$2:$L$523,0)),IF($AE40=2020,INDEX(Semaines!$T$2:$T$523,MATCH(Tableau!GE40&amp;Tableau!GF40,Semaines!$K$2:$K$523&amp;Semaines!$L$2:$L$523,0)),IF($AE40=2021,INDEX(Semaines!$U$2:$U$523,MATCH(Tableau!GE40&amp;Tableau!GF40,Semaines!$K$2:$K$523&amp;Semaines!$L$2:$L$523,0)),IF($AE40=2022,INDEX(Semaines!$V$2:$V$523,MATCH(Tableau!GE40&amp;Tableau!GF40,Semaines!$K$2:$K$523&amp;Semaines!$L$2:$L$523,0)))))))))))))</f>
        <v/>
      </c>
      <c r="GH40" s="120" t="str">
        <f>IF(Tableau!$AE40="","",IF(Tableau!GF40="","",Tableau!$AE40))</f>
        <v/>
      </c>
      <c r="GJ40" s="118" t="str">
        <f t="shared" si="256"/>
        <v/>
      </c>
      <c r="GK40" s="119" t="str">
        <f t="shared" si="113"/>
        <v/>
      </c>
      <c r="GL40" s="121" t="str">
        <f t="array" ref="GL40">IF(OR(Tableau!GJ40="",Tableau!GK40=""),"",IF($AE40=2013,INDEX(Semaines!$M$2:$M$523,MATCH(Tableau!GJ40&amp;Tableau!GK40,Semaines!$K$2:$K$523&amp;Semaines!$L$2:$L$523,0)),IF($AE40=2014,INDEX(Semaines!$N$2:$N$523,MATCH(Tableau!GJ40&amp;Tableau!GK40,Semaines!$K$2:$K$523&amp;Semaines!$L$2:$L$523,0)),IF($AE40=2015,INDEX(Semaines!$O$2:$O$523,MATCH(Tableau!GJ40&amp;Tableau!GK40,Semaines!$K$2:$K$523&amp;Semaines!$L$2:$L$523,0)),IF($AE40=2016,INDEX(Semaines!$P$2:$P$523,MATCH(Tableau!GJ40&amp;Tableau!GK40,Semaines!$K$2:$K$523&amp;Semaines!$L$2:$L$523,0)),IF($AE40=2017,INDEX(Semaines!$Q$2:$Q$523,MATCH(Tableau!GJ40&amp;Tableau!GK40,Semaines!$K$2:$K$523&amp;Semaines!$L$2:$L$523,0)),IF($AE40=2018,INDEX(Semaines!$R$2:$R$523,MATCH(Tableau!GJ40&amp;Tableau!GK40,Semaines!$K$2:$K$523&amp;Semaines!$L$2:$L$523,0)),IF($AE40=2019,INDEX(Semaines!$S$2:$S$523,MATCH(Tableau!GJ40&amp;Tableau!GK40,Semaines!$K$2:$K$523&amp;Semaines!$L$2:$L$523,0)),IF($AE40=2020,INDEX(Semaines!$T$2:$T$523,MATCH(Tableau!GJ40&amp;Tableau!GK40,Semaines!$K$2:$K$523&amp;Semaines!$L$2:$L$523,0)),IF($AE40=2021,INDEX(Semaines!$U$2:$U$523,MATCH(Tableau!GJ40&amp;Tableau!GK40,Semaines!$K$2:$K$523&amp;Semaines!$L$2:$L$523,0)),IF($AE40=2022,INDEX(Semaines!$V$2:$V$523,MATCH(Tableau!GJ40&amp;Tableau!GK40,Semaines!$K$2:$K$523&amp;Semaines!$L$2:$L$523,0)))))))))))))</f>
        <v/>
      </c>
      <c r="GM40" s="120" t="str">
        <f>IF(Tableau!$AE40="","",IF(Tableau!GK40="","",Tableau!$AE40))</f>
        <v/>
      </c>
      <c r="GN40" s="118" t="str">
        <f t="shared" si="257"/>
        <v/>
      </c>
      <c r="GO40" s="119" t="str">
        <f t="shared" si="114"/>
        <v/>
      </c>
      <c r="GP40" s="121" t="str">
        <f t="array" ref="GP40">IF(OR(Tableau!GN40="",Tableau!GO40=""),"",IF($AE40=2013,INDEX(Semaines!$M$2:$M$523,MATCH(Tableau!GN40&amp;Tableau!GO40,Semaines!$K$2:$K$523&amp;Semaines!$L$2:$L$523,0)),IF($AE40=2014,INDEX(Semaines!$N$2:$N$523,MATCH(Tableau!GN40&amp;Tableau!GO40,Semaines!$K$2:$K$523&amp;Semaines!$L$2:$L$523,0)),IF($AE40=2015,INDEX(Semaines!$O$2:$O$523,MATCH(Tableau!GN40&amp;Tableau!GO40,Semaines!$K$2:$K$523&amp;Semaines!$L$2:$L$523,0)),IF($AE40=2016,INDEX(Semaines!$P$2:$P$523,MATCH(Tableau!GN40&amp;Tableau!GO40,Semaines!$K$2:$K$523&amp;Semaines!$L$2:$L$523,0)),IF($AE40=2017,INDEX(Semaines!$Q$2:$Q$523,MATCH(Tableau!GN40&amp;Tableau!GO40,Semaines!$K$2:$K$523&amp;Semaines!$L$2:$L$523,0)),IF($AE40=2018,INDEX(Semaines!$R$2:$R$523,MATCH(Tableau!GN40&amp;Tableau!GO40,Semaines!$K$2:$K$523&amp;Semaines!$L$2:$L$523,0)),IF($AE40=2019,INDEX(Semaines!$S$2:$S$523,MATCH(Tableau!GN40&amp;Tableau!GO40,Semaines!$K$2:$K$523&amp;Semaines!$L$2:$L$523,0)),IF($AE40=2020,INDEX(Semaines!$T$2:$T$523,MATCH(Tableau!GN40&amp;Tableau!GO40,Semaines!$K$2:$K$523&amp;Semaines!$L$2:$L$523,0)),IF($AE40=2021,INDEX(Semaines!$U$2:$U$523,MATCH(Tableau!GN40&amp;Tableau!GO40,Semaines!$K$2:$K$523&amp;Semaines!$L$2:$L$523,0)),IF($AE40=2022,INDEX(Semaines!$V$2:$V$523,MATCH(Tableau!GN40&amp;Tableau!GO40,Semaines!$K$2:$K$523&amp;Semaines!$L$2:$L$523,0)))))))))))))</f>
        <v/>
      </c>
      <c r="GQ40" s="120" t="str">
        <f>IF(Tableau!$AE40="","",IF(Tableau!GO40="","",Tableau!$AE40))</f>
        <v/>
      </c>
      <c r="GR40" s="112"/>
      <c r="GS40" s="114"/>
      <c r="GT40" s="114"/>
      <c r="GU40" s="107"/>
      <c r="GV40" s="114"/>
      <c r="GW40" s="107"/>
      <c r="GX40" s="118" t="str">
        <f t="shared" si="258"/>
        <v/>
      </c>
      <c r="GY40" s="119" t="str">
        <f t="shared" si="115"/>
        <v/>
      </c>
      <c r="GZ40" s="121" t="str">
        <f t="array" ref="GZ40">IF(OR(Tableau!GX40="",Tableau!GY40=""),"",IF($AE40=2013,INDEX(Semaines!$M$2:$M$523,MATCH(Tableau!GX40&amp;Tableau!GY40,Semaines!$K$2:$K$523&amp;Semaines!$L$2:$L$523,0)),IF($AE40=2014,INDEX(Semaines!$N$2:$N$523,MATCH(Tableau!GX40&amp;Tableau!GY40,Semaines!$K$2:$K$523&amp;Semaines!$L$2:$L$523,0)),IF($AE40=2015,INDEX(Semaines!$O$2:$O$523,MATCH(Tableau!GX40&amp;Tableau!GY40,Semaines!$K$2:$K$523&amp;Semaines!$L$2:$L$523,0)),IF($AE40=2016,INDEX(Semaines!$P$2:$P$523,MATCH(Tableau!GX40&amp;Tableau!GY40,Semaines!$K$2:$K$523&amp;Semaines!$L$2:$L$523,0)),IF($AE40=2017,INDEX(Semaines!$Q$2:$Q$523,MATCH(Tableau!GX40&amp;Tableau!GY40,Semaines!$K$2:$K$523&amp;Semaines!$L$2:$L$523,0)),IF($AE40=2018,INDEX(Semaines!$R$2:$R$523,MATCH(Tableau!GX40&amp;Tableau!GY40,Semaines!$K$2:$K$523&amp;Semaines!$L$2:$L$523,0)),IF($AE40=2019,INDEX(Semaines!$S$2:$S$523,MATCH(Tableau!GX40&amp;Tableau!GY40,Semaines!$K$2:$K$523&amp;Semaines!$L$2:$L$523,0)),IF($AE40=2020,INDEX(Semaines!$T$2:$T$523,MATCH(Tableau!GX40&amp;Tableau!GY40,Semaines!$K$2:$K$523&amp;Semaines!$L$2:$L$523,0)),IF($AE40=2021,INDEX(Semaines!$U$2:$U$523,MATCH(Tableau!GX40&amp;Tableau!GY40,Semaines!$K$2:$K$523&amp;Semaines!$L$2:$L$523,0)),IF($AE40=2022,INDEX(Semaines!$V$2:$V$523,MATCH(Tableau!GX40&amp;Tableau!GY40,Semaines!$K$2:$K$523&amp;Semaines!$L$2:$L$523,0)))))))))))))</f>
        <v/>
      </c>
      <c r="HA40" s="120" t="str">
        <f>IF(Tableau!$AE40="","",IF(Tableau!GY40="","",Tableau!$AE40))</f>
        <v/>
      </c>
      <c r="HC40" s="100"/>
      <c r="HD40" s="101"/>
      <c r="HE40" s="111"/>
      <c r="HF40" s="107"/>
      <c r="HH40" s="118" t="str">
        <f t="shared" si="259"/>
        <v/>
      </c>
      <c r="HI40" s="119" t="str">
        <f t="shared" si="116"/>
        <v/>
      </c>
      <c r="HJ40" s="121" t="str">
        <f t="array" ref="HJ40">IF(OR(Tableau!HH40="",Tableau!HI40=""),"",IF($AE40=2013,INDEX(Semaines!$M$2:$M$523,MATCH(Tableau!HH40&amp;Tableau!HI40,Semaines!$K$2:$K$523&amp;Semaines!$L$2:$L$523,0)),IF($AE40=2014,INDEX(Semaines!$N$2:$N$523,MATCH(Tableau!HH40&amp;Tableau!HI40,Semaines!$K$2:$K$523&amp;Semaines!$L$2:$L$523,0)),IF($AE40=2015,INDEX(Semaines!$O$2:$O$523,MATCH(Tableau!HH40&amp;Tableau!HI40,Semaines!$K$2:$K$523&amp;Semaines!$L$2:$L$523,0)),IF($AE40=2016,INDEX(Semaines!$P$2:$P$523,MATCH(Tableau!HH40&amp;Tableau!HI40,Semaines!$K$2:$K$523&amp;Semaines!$L$2:$L$523,0)),IF($AE40=2017,INDEX(Semaines!$Q$2:$Q$523,MATCH(Tableau!HH40&amp;Tableau!HI40,Semaines!$K$2:$K$523&amp;Semaines!$L$2:$L$523,0)),IF($AE40=2018,INDEX(Semaines!$R$2:$R$523,MATCH(Tableau!HH40&amp;Tableau!HI40,Semaines!$K$2:$K$523&amp;Semaines!$L$2:$L$523,0)),IF($AE40=2019,INDEX(Semaines!$S$2:$S$523,MATCH(Tableau!HH40&amp;Tableau!HI40,Semaines!$K$2:$K$523&amp;Semaines!$L$2:$L$523,0)),IF($AE40=2020,INDEX(Semaines!$T$2:$T$523,MATCH(Tableau!HH40&amp;Tableau!HI40,Semaines!$K$2:$K$523&amp;Semaines!$L$2:$L$523,0)),IF($AE40=2021,INDEX(Semaines!$U$2:$U$523,MATCH(Tableau!HH40&amp;Tableau!HI40,Semaines!$K$2:$K$523&amp;Semaines!$L$2:$L$523,0)),IF($AE40=2022,INDEX(Semaines!$V$2:$V$523,MATCH(Tableau!HH40&amp;Tableau!HI40,Semaines!$K$2:$K$523&amp;Semaines!$L$2:$L$523,0)))))))))))))</f>
        <v/>
      </c>
      <c r="HK40" s="120" t="str">
        <f>IF(Tableau!$AE40="","",IF(Tableau!HI40="","",Tableau!$AE40))</f>
        <v/>
      </c>
      <c r="HL40" s="121" t="str">
        <f t="array" ref="HL40">IF(OR(Tableau!HJ40="",Tableau!HK40=""),"",IF($AE40=2013,INDEX(Semaines!$M$2:$M$523,MATCH(Tableau!HJ40&amp;Tableau!HK40,Semaines!$K$2:$K$523&amp;Semaines!$L$2:$L$523,0)),IF($AE40=2014,INDEX(Semaines!$N$2:$N$523,MATCH(Tableau!HJ40&amp;Tableau!HK40,Semaines!$K$2:$K$523&amp;Semaines!$L$2:$L$523,0)),IF($AE40=2015,INDEX(Semaines!$O$2:$O$523,MATCH(Tableau!HJ40&amp;Tableau!HK40,Semaines!$K$2:$K$523&amp;Semaines!$L$2:$L$523,0)),IF($AE40=2016,INDEX(Semaines!$P$2:$P$523,MATCH(Tableau!HJ40&amp;Tableau!HK40,Semaines!$K$2:$K$523&amp;Semaines!$L$2:$L$523,0)),IF($AE40=2017,INDEX(Semaines!$Q$2:$Q$523,MATCH(Tableau!HJ40&amp;Tableau!HK40,Semaines!$K$2:$K$523&amp;Semaines!$L$2:$L$523,0)),IF($AE40=2018,INDEX(Semaines!$R$2:$R$523,MATCH(Tableau!HJ40&amp;Tableau!HK40,Semaines!$K$2:$K$523&amp;Semaines!$L$2:$L$523,0)),IF($AE40=2019,INDEX(Semaines!$S$2:$S$523,MATCH(Tableau!HJ40&amp;Tableau!HK40,Semaines!$K$2:$K$523&amp;Semaines!$L$2:$L$523,0)),IF($AE40=2020,INDEX(Semaines!$T$2:$T$523,MATCH(Tableau!HJ40&amp;Tableau!HK40,Semaines!$K$2:$K$523&amp;Semaines!$L$2:$L$523,0)),IF($AE40=2021,INDEX(Semaines!$U$2:$U$523,MATCH(Tableau!HJ40&amp;Tableau!HK40,Semaines!$K$2:$K$523&amp;Semaines!$L$2:$L$523,0)),IF($AE40=2022,INDEX(Semaines!$V$2:$V$523,MATCH(Tableau!HJ40&amp;Tableau!HK40,Semaines!$K$2:$K$523&amp;Semaines!$L$2:$L$523,0)))))))))))))</f>
        <v/>
      </c>
      <c r="HM40" s="120" t="str">
        <f>IF(Tableau!$AE40="","",IF(Tableau!HK40="","",Tableau!$AE40))</f>
        <v/>
      </c>
      <c r="HN40" s="118" t="str">
        <f t="shared" si="260"/>
        <v/>
      </c>
      <c r="HO40" s="119" t="str">
        <f t="shared" si="117"/>
        <v/>
      </c>
      <c r="HP40" s="121" t="str">
        <f t="array" ref="HP40">IF(OR(Tableau!HN40="",Tableau!HO40=""),"",IF($AE40=2013,INDEX(Semaines!$M$2:$M$523,MATCH(Tableau!HN40&amp;Tableau!HO40,Semaines!$K$2:$K$523&amp;Semaines!$L$2:$L$523,0)),IF($AE40=2014,INDEX(Semaines!$N$2:$N$523,MATCH(Tableau!HN40&amp;Tableau!HO40,Semaines!$K$2:$K$523&amp;Semaines!$L$2:$L$523,0)),IF($AE40=2015,INDEX(Semaines!$O$2:$O$523,MATCH(Tableau!HN40&amp;Tableau!HO40,Semaines!$K$2:$K$523&amp;Semaines!$L$2:$L$523,0)),IF($AE40=2016,INDEX(Semaines!$P$2:$P$523,MATCH(Tableau!HN40&amp;Tableau!HO40,Semaines!$K$2:$K$523&amp;Semaines!$L$2:$L$523,0)),IF($AE40=2017,INDEX(Semaines!$Q$2:$Q$523,MATCH(Tableau!HN40&amp;Tableau!HO40,Semaines!$K$2:$K$523&amp;Semaines!$L$2:$L$523,0)),IF($AE40=2018,INDEX(Semaines!$R$2:$R$523,MATCH(Tableau!HN40&amp;Tableau!HO40,Semaines!$K$2:$K$523&amp;Semaines!$L$2:$L$523,0)),IF($AE40=2019,INDEX(Semaines!$S$2:$S$523,MATCH(Tableau!HN40&amp;Tableau!HO40,Semaines!$K$2:$K$523&amp;Semaines!$L$2:$L$523,0)),IF($AE40=2020,INDEX(Semaines!$T$2:$T$523,MATCH(Tableau!HN40&amp;Tableau!HO40,Semaines!$K$2:$K$523&amp;Semaines!$L$2:$L$523,0)),IF($AE40=2021,INDEX(Semaines!$U$2:$U$523,MATCH(Tableau!HN40&amp;Tableau!HO40,Semaines!$K$2:$K$523&amp;Semaines!$L$2:$L$523,0)),IF($AE40=2022,INDEX(Semaines!$V$2:$V$523,MATCH(Tableau!HN40&amp;Tableau!HO40,Semaines!$K$2:$K$523&amp;Semaines!$L$2:$L$523,0)))))))))))))</f>
        <v/>
      </c>
      <c r="HQ40" s="120" t="str">
        <f>IF(Tableau!$AE40="","",IF(Tableau!HO40="","",Tableau!$AE40))</f>
        <v/>
      </c>
      <c r="HR40" s="112"/>
      <c r="HS40" s="114"/>
      <c r="HT40" s="114"/>
      <c r="HU40" s="107"/>
      <c r="HV40" s="115"/>
      <c r="HW40" s="99"/>
      <c r="HX40" s="99"/>
      <c r="HY40" s="99"/>
      <c r="HZ40" s="99"/>
      <c r="IA40" s="118" t="str">
        <f t="shared" si="261"/>
        <v/>
      </c>
      <c r="IB40" s="119" t="str">
        <f t="shared" si="118"/>
        <v/>
      </c>
      <c r="IC40" s="121" t="str">
        <f t="array" ref="IC40">IF(OR(Tableau!IA40="",Tableau!IB40=""),"",IF($AE40=2013,INDEX(Semaines!$M$2:$M$523,MATCH(Tableau!IA40&amp;Tableau!IB40,Semaines!$K$2:$K$523&amp;Semaines!$L$2:$L$523,0)),IF($AE40=2014,INDEX(Semaines!$N$2:$N$523,MATCH(Tableau!IA40&amp;Tableau!IB40,Semaines!$K$2:$K$523&amp;Semaines!$L$2:$L$523,0)),IF($AE40=2015,INDEX(Semaines!$O$2:$O$523,MATCH(Tableau!IA40&amp;Tableau!IB40,Semaines!$K$2:$K$523&amp;Semaines!$L$2:$L$523,0)),IF($AE40=2016,INDEX(Semaines!$P$2:$P$523,MATCH(Tableau!IA40&amp;Tableau!IB40,Semaines!$K$2:$K$523&amp;Semaines!$L$2:$L$523,0)),IF($AE40=2017,INDEX(Semaines!$Q$2:$Q$523,MATCH(Tableau!IA40&amp;Tableau!IB40,Semaines!$K$2:$K$523&amp;Semaines!$L$2:$L$523,0)),IF($AE40=2018,INDEX(Semaines!$R$2:$R$523,MATCH(Tableau!IA40&amp;Tableau!IB40,Semaines!$K$2:$K$523&amp;Semaines!$L$2:$L$523,0)),IF($AE40=2019,INDEX(Semaines!$S$2:$S$523,MATCH(Tableau!IA40&amp;Tableau!IB40,Semaines!$K$2:$K$523&amp;Semaines!$L$2:$L$523,0)),IF($AE40=2020,INDEX(Semaines!$T$2:$T$523,MATCH(Tableau!IA40&amp;Tableau!IB40,Semaines!$K$2:$K$523&amp;Semaines!$L$2:$L$523,0)),IF($AE40=2021,INDEX(Semaines!$U$2:$U$523,MATCH(Tableau!IA40&amp;Tableau!IB40,Semaines!$K$2:$K$523&amp;Semaines!$L$2:$L$523,0)),IF($AE40=2022,INDEX(Semaines!$V$2:$V$523,MATCH(Tableau!IA40&amp;Tableau!IB40,Semaines!$K$2:$K$523&amp;Semaines!$L$2:$L$523,0)))))))))))))</f>
        <v/>
      </c>
      <c r="ID40" s="120" t="str">
        <f>IF(Tableau!$AE40="","",IF(Tableau!IB40="","",Tableau!$AE40))</f>
        <v/>
      </c>
      <c r="IE40" s="118" t="str">
        <f t="shared" si="262"/>
        <v/>
      </c>
      <c r="IF40" s="119" t="str">
        <f t="shared" si="119"/>
        <v/>
      </c>
      <c r="IG40" s="121" t="str">
        <f t="array" ref="IG40">IF(OR(Tableau!IE40="",Tableau!IF40=""),"",IF($AE40=2013,INDEX(Semaines!$M$2:$M$523,MATCH(Tableau!IE40&amp;Tableau!IF40,Semaines!$K$2:$K$523&amp;Semaines!$L$2:$L$523,0)),IF($AE40=2014,INDEX(Semaines!$N$2:$N$523,MATCH(Tableau!IE40&amp;Tableau!IF40,Semaines!$K$2:$K$523&amp;Semaines!$L$2:$L$523,0)),IF($AE40=2015,INDEX(Semaines!$O$2:$O$523,MATCH(Tableau!IE40&amp;Tableau!IF40,Semaines!$K$2:$K$523&amp;Semaines!$L$2:$L$523,0)),IF($AE40=2016,INDEX(Semaines!$P$2:$P$523,MATCH(Tableau!IE40&amp;Tableau!IF40,Semaines!$K$2:$K$523&amp;Semaines!$L$2:$L$523,0)),IF($AE40=2017,INDEX(Semaines!$Q$2:$Q$523,MATCH(Tableau!IE40&amp;Tableau!IF40,Semaines!$K$2:$K$523&amp;Semaines!$L$2:$L$523,0)),IF($AE40=2018,INDEX(Semaines!$R$2:$R$523,MATCH(Tableau!IE40&amp;Tableau!IF40,Semaines!$K$2:$K$523&amp;Semaines!$L$2:$L$523,0)),IF($AE40=2019,INDEX(Semaines!$S$2:$S$523,MATCH(Tableau!IE40&amp;Tableau!IF40,Semaines!$K$2:$K$523&amp;Semaines!$L$2:$L$523,0)),IF($AE40=2020,INDEX(Semaines!$T$2:$T$523,MATCH(Tableau!IE40&amp;Tableau!IF40,Semaines!$K$2:$K$523&amp;Semaines!$L$2:$L$523,0)),IF($AE40=2021,INDEX(Semaines!$U$2:$U$523,MATCH(Tableau!IE40&amp;Tableau!IF40,Semaines!$K$2:$K$523&amp;Semaines!$L$2:$L$523,0)),IF($AE40=2022,INDEX(Semaines!$V$2:$V$523,MATCH(Tableau!IE40&amp;Tableau!IF40,Semaines!$K$2:$K$523&amp;Semaines!$L$2:$L$523,0)))))))))))))</f>
        <v/>
      </c>
      <c r="IH40" s="120" t="str">
        <f>IF(Tableau!$AE40="","",IF(Tableau!IF40="","",Tableau!$AE40))</f>
        <v/>
      </c>
      <c r="II40" s="130" t="str">
        <f>IF(Import!AY30=0,"",Import!AY30)</f>
        <v/>
      </c>
      <c r="IJ40" s="118" t="str">
        <f t="shared" si="225"/>
        <v/>
      </c>
      <c r="IK40" s="119" t="str">
        <f t="shared" si="226"/>
        <v/>
      </c>
      <c r="IL40" s="121" t="str">
        <f>IF(Tableau!IJ40="","",Tableau!IJ40)</f>
        <v/>
      </c>
      <c r="IM40" s="120" t="str">
        <f>IF(Tableau!IK40="","",Tableau!IK40)</f>
        <v/>
      </c>
      <c r="IO40" s="118" t="str">
        <f t="shared" si="227"/>
        <v/>
      </c>
      <c r="IP40" s="119" t="str">
        <f t="shared" si="78"/>
        <v/>
      </c>
      <c r="IQ40" s="121" t="str">
        <f t="array" ref="IQ40">IF(OR(Tableau!IO40="",Tableau!IP40=""),"",IF($AE40=2013,INDEX(Semaines!$M$2:$M$523,MATCH(Tableau!IO40&amp;Tableau!IP40,Semaines!$K$2:$K$523&amp;Semaines!$L$2:$L$523,0)),IF($AE40=2014,INDEX(Semaines!$N$2:$N$523,MATCH(Tableau!IO40&amp;Tableau!IP40,Semaines!$K$2:$K$523&amp;Semaines!$L$2:$L$523,0)),IF($AE40=2015,INDEX(Semaines!$O$2:$O$523,MATCH(Tableau!IO40&amp;Tableau!IP40,Semaines!$K$2:$K$523&amp;Semaines!$L$2:$L$523,0)),IF($AE40=2016,INDEX(Semaines!$P$2:$P$523,MATCH(Tableau!IO40&amp;Tableau!IP40,Semaines!$K$2:$K$523&amp;Semaines!$L$2:$L$523,0)),IF($AE40=2017,INDEX(Semaines!$Q$2:$Q$523,MATCH(Tableau!IO40&amp;Tableau!IP40,Semaines!$K$2:$K$523&amp;Semaines!$L$2:$L$523,0)),IF($AE40=2018,INDEX(Semaines!$R$2:$R$523,MATCH(Tableau!IO40&amp;Tableau!IP40,Semaines!$K$2:$K$523&amp;Semaines!$L$2:$L$523,0)),IF($AE40=2019,INDEX(Semaines!$S$2:$S$523,MATCH(Tableau!IO40&amp;Tableau!IP40,Semaines!$K$2:$K$523&amp;Semaines!$L$2:$L$523,0)),IF($AE40=2020,INDEX(Semaines!$T$2:$T$523,MATCH(Tableau!IO40&amp;Tableau!IP40,Semaines!$K$2:$K$523&amp;Semaines!$L$2:$L$523,0)),IF($AE40=2021,INDEX(Semaines!$U$2:$U$523,MATCH(Tableau!IO40&amp;Tableau!IP40,Semaines!$K$2:$K$523&amp;Semaines!$L$2:$L$523,0)),IF($AE40=2022,INDEX(Semaines!$V$2:$V$523,MATCH(Tableau!IO40&amp;Tableau!IP40,Semaines!$K$2:$K$523&amp;Semaines!$L$2:$L$523,0)))))))))))))</f>
        <v/>
      </c>
      <c r="IR40" s="120" t="str">
        <f>IF(Tableau!$AE40="","",IF(Tableau!IP40="","",Tableau!$AE40))</f>
        <v/>
      </c>
      <c r="IS40" s="118" t="str">
        <f t="shared" si="228"/>
        <v/>
      </c>
      <c r="IT40" s="119" t="str">
        <f t="shared" si="80"/>
        <v/>
      </c>
      <c r="IU40" s="121" t="str">
        <f t="array" ref="IU40">IF(OR(Tableau!IS40="",Tableau!IT40=""),"",IF($AE40=2013,INDEX(Semaines!$M$2:$M$523,MATCH(Tableau!IS40&amp;Tableau!IT40,Semaines!$K$2:$K$523&amp;Semaines!$L$2:$L$523,0)),IF($AE40=2014,INDEX(Semaines!$N$2:$N$523,MATCH(Tableau!IS40&amp;Tableau!IT40,Semaines!$K$2:$K$523&amp;Semaines!$L$2:$L$523,0)),IF($AE40=2015,INDEX(Semaines!$O$2:$O$523,MATCH(Tableau!IS40&amp;Tableau!IT40,Semaines!$K$2:$K$523&amp;Semaines!$L$2:$L$523,0)),IF($AE40=2016,INDEX(Semaines!$P$2:$P$523,MATCH(Tableau!IS40&amp;Tableau!IT40,Semaines!$K$2:$K$523&amp;Semaines!$L$2:$L$523,0)),IF($AE40=2017,INDEX(Semaines!$Q$2:$Q$523,MATCH(Tableau!IS40&amp;Tableau!IT40,Semaines!$K$2:$K$523&amp;Semaines!$L$2:$L$523,0)),IF($AE40=2018,INDEX(Semaines!$R$2:$R$523,MATCH(Tableau!IS40&amp;Tableau!IT40,Semaines!$K$2:$K$523&amp;Semaines!$L$2:$L$523,0)),IF($AE40=2019,INDEX(Semaines!$S$2:$S$523,MATCH(Tableau!IS40&amp;Tableau!IT40,Semaines!$K$2:$K$523&amp;Semaines!$L$2:$L$523,0)),IF($AE40=2020,INDEX(Semaines!$T$2:$T$523,MATCH(Tableau!IS40&amp;Tableau!IT40,Semaines!$K$2:$K$523&amp;Semaines!$L$2:$L$523,0)),IF($AE40=2021,INDEX(Semaines!$U$2:$U$523,MATCH(Tableau!IS40&amp;Tableau!IT40,Semaines!$K$2:$K$523&amp;Semaines!$L$2:$L$523,0)),IF($AE40=2022,INDEX(Semaines!$V$2:$V$523,MATCH(Tableau!IS40&amp;Tableau!IT40,Semaines!$K$2:$K$523&amp;Semaines!$L$2:$L$523,0)))))))))))))</f>
        <v/>
      </c>
      <c r="IV40" s="120" t="str">
        <f>IF(Tableau!$AE40="","",IF(Tableau!IT40="","",Tableau!$AE40))</f>
        <v/>
      </c>
      <c r="IW40" s="99"/>
      <c r="IX40" s="99"/>
      <c r="IY40" s="99"/>
      <c r="IZ40" s="99"/>
      <c r="JA40" s="118" t="str">
        <f t="shared" si="229"/>
        <v/>
      </c>
      <c r="JB40" s="119" t="str">
        <f t="shared" si="82"/>
        <v/>
      </c>
      <c r="JC40" s="121" t="str">
        <f t="array" ref="JC40">IF(OR(Tableau!JA40="",Tableau!JB40=""),"",IF($AE40=2013,INDEX(Semaines!$M$2:$M$523,MATCH(Tableau!JA40&amp;Tableau!JB40,Semaines!$K$2:$K$523&amp;Semaines!$L$2:$L$523,0)),IF($AE40=2014,INDEX(Semaines!$N$2:$N$523,MATCH(Tableau!JA40&amp;Tableau!JB40,Semaines!$K$2:$K$523&amp;Semaines!$L$2:$L$523,0)),IF($AE40=2015,INDEX(Semaines!$O$2:$O$523,MATCH(Tableau!JA40&amp;Tableau!JB40,Semaines!$K$2:$K$523&amp;Semaines!$L$2:$L$523,0)),IF($AE40=2016,INDEX(Semaines!$P$2:$P$523,MATCH(Tableau!JA40&amp;Tableau!JB40,Semaines!$K$2:$K$523&amp;Semaines!$L$2:$L$523,0)),IF($AE40=2017,INDEX(Semaines!$Q$2:$Q$523,MATCH(Tableau!JA40&amp;Tableau!JB40,Semaines!$K$2:$K$523&amp;Semaines!$L$2:$L$523,0)),IF($AE40=2018,INDEX(Semaines!$R$2:$R$523,MATCH(Tableau!JA40&amp;Tableau!JB40,Semaines!$K$2:$K$523&amp;Semaines!$L$2:$L$523,0)),IF($AE40=2019,INDEX(Semaines!$S$2:$S$523,MATCH(Tableau!JA40&amp;Tableau!JB40,Semaines!$K$2:$K$523&amp;Semaines!$L$2:$L$523,0)),IF($AE40=2020,INDEX(Semaines!$T$2:$T$523,MATCH(Tableau!JA40&amp;Tableau!JB40,Semaines!$K$2:$K$523&amp;Semaines!$L$2:$L$523,0)),IF($AE40=2021,INDEX(Semaines!$U$2:$U$523,MATCH(Tableau!JA40&amp;Tableau!JB40,Semaines!$K$2:$K$523&amp;Semaines!$L$2:$L$523,0)),IF($AE40=2022,INDEX(Semaines!$V$2:$V$523,MATCH(Tableau!JA40&amp;Tableau!JB40,Semaines!$K$2:$K$523&amp;Semaines!$L$2:$L$523,0)))))))))))))</f>
        <v/>
      </c>
      <c r="JD40" s="120" t="str">
        <f>IF(Tableau!$AE40="","",IF(Tableau!JB40="","",Tableau!$AE40))</f>
        <v/>
      </c>
      <c r="JE40" s="112"/>
      <c r="JF40" s="114"/>
      <c r="JG40" s="114"/>
      <c r="JH40" s="107"/>
      <c r="JJ40" s="118" t="str">
        <f t="shared" si="230"/>
        <v/>
      </c>
      <c r="JK40" s="119" t="str">
        <f t="shared" si="84"/>
        <v/>
      </c>
      <c r="JL40" s="121" t="str">
        <f t="array" ref="JL40">IF(OR(Tableau!JJ40="",Tableau!JK40=""),"",IF($AE40=2013,INDEX(Semaines!$M$2:$M$523,MATCH(Tableau!JJ40&amp;Tableau!JK40,Semaines!$K$2:$K$523&amp;Semaines!$L$2:$L$523,0)),IF($AE40=2014,INDEX(Semaines!$N$2:$N$523,MATCH(Tableau!JJ40&amp;Tableau!JK40,Semaines!$K$2:$K$523&amp;Semaines!$L$2:$L$523,0)),IF($AE40=2015,INDEX(Semaines!$O$2:$O$523,MATCH(Tableau!JJ40&amp;Tableau!JK40,Semaines!$K$2:$K$523&amp;Semaines!$L$2:$L$523,0)),IF($AE40=2016,INDEX(Semaines!$P$2:$P$523,MATCH(Tableau!JJ40&amp;Tableau!JK40,Semaines!$K$2:$K$523&amp;Semaines!$L$2:$L$523,0)),IF($AE40=2017,INDEX(Semaines!$Q$2:$Q$523,MATCH(Tableau!JJ40&amp;Tableau!JK40,Semaines!$K$2:$K$523&amp;Semaines!$L$2:$L$523,0)),IF($AE40=2018,INDEX(Semaines!$R$2:$R$523,MATCH(Tableau!JJ40&amp;Tableau!JK40,Semaines!$K$2:$K$523&amp;Semaines!$L$2:$L$523,0)),IF($AE40=2019,INDEX(Semaines!$S$2:$S$523,MATCH(Tableau!JJ40&amp;Tableau!JK40,Semaines!$K$2:$K$523&amp;Semaines!$L$2:$L$523,0)),IF($AE40=2020,INDEX(Semaines!$T$2:$T$523,MATCH(Tableau!JJ40&amp;Tableau!JK40,Semaines!$K$2:$K$523&amp;Semaines!$L$2:$L$523,0)),IF($AE40=2021,INDEX(Semaines!$U$2:$U$523,MATCH(Tableau!JJ40&amp;Tableau!JK40,Semaines!$K$2:$K$523&amp;Semaines!$L$2:$L$523,0)),IF($AE40=2022,INDEX(Semaines!$V$2:$V$523,MATCH(Tableau!JJ40&amp;Tableau!JK40,Semaines!$K$2:$K$523&amp;Semaines!$L$2:$L$523,0)))))))))))))</f>
        <v/>
      </c>
      <c r="JM40" s="120" t="str">
        <f>IF(Tableau!$AE40="","",IF(Tableau!JK40="","",Tableau!$AE40))</f>
        <v/>
      </c>
      <c r="JN40" s="118" t="str">
        <f t="shared" si="231"/>
        <v/>
      </c>
      <c r="JO40" s="119" t="str">
        <f t="shared" si="86"/>
        <v/>
      </c>
      <c r="JP40" s="121" t="str">
        <f t="array" ref="JP40">IF(OR(Tableau!JN40="",Tableau!JO40=""),"",IF($AE40=2013,INDEX(Semaines!$M$2:$M$523,MATCH(Tableau!JN40&amp;Tableau!JO40,Semaines!$K$2:$K$523&amp;Semaines!$L$2:$L$523,0)),IF($AE40=2014,INDEX(Semaines!$N$2:$N$523,MATCH(Tableau!JN40&amp;Tableau!JO40,Semaines!$K$2:$K$523&amp;Semaines!$L$2:$L$523,0)),IF($AE40=2015,INDEX(Semaines!$O$2:$O$523,MATCH(Tableau!JN40&amp;Tableau!JO40,Semaines!$K$2:$K$523&amp;Semaines!$L$2:$L$523,0)),IF($AE40=2016,INDEX(Semaines!$P$2:$P$523,MATCH(Tableau!JN40&amp;Tableau!JO40,Semaines!$K$2:$K$523&amp;Semaines!$L$2:$L$523,0)),IF($AE40=2017,INDEX(Semaines!$Q$2:$Q$523,MATCH(Tableau!JN40&amp;Tableau!JO40,Semaines!$K$2:$K$523&amp;Semaines!$L$2:$L$523,0)),IF($AE40=2018,INDEX(Semaines!$R$2:$R$523,MATCH(Tableau!JN40&amp;Tableau!JO40,Semaines!$K$2:$K$523&amp;Semaines!$L$2:$L$523,0)),IF($AE40=2019,INDEX(Semaines!$S$2:$S$523,MATCH(Tableau!JN40&amp;Tableau!JO40,Semaines!$K$2:$K$523&amp;Semaines!$L$2:$L$523,0)),IF($AE40=2020,INDEX(Semaines!$T$2:$T$523,MATCH(Tableau!JN40&amp;Tableau!JO40,Semaines!$K$2:$K$523&amp;Semaines!$L$2:$L$523,0)),IF($AE40=2021,INDEX(Semaines!$U$2:$U$523,MATCH(Tableau!JN40&amp;Tableau!JO40,Semaines!$K$2:$K$523&amp;Semaines!$L$2:$L$523,0)),IF($AE40=2022,INDEX(Semaines!$V$2:$V$523,MATCH(Tableau!JN40&amp;Tableau!JO40,Semaines!$K$2:$K$523&amp;Semaines!$L$2:$L$523,0)))))))))))))</f>
        <v/>
      </c>
      <c r="JQ40" s="120" t="str">
        <f>IF(Tableau!$AE40="","",IF(Tableau!JO40="","",Tableau!$AE40))</f>
        <v/>
      </c>
      <c r="JR40" s="128" t="str">
        <f>IF(Import!BC30=0,"",Import!BC30)</f>
        <v/>
      </c>
      <c r="JS40" s="118" t="str">
        <f t="shared" si="232"/>
        <v/>
      </c>
      <c r="JT40" s="119" t="str">
        <f t="shared" si="233"/>
        <v/>
      </c>
      <c r="JU40" s="121" t="str">
        <f t="array" ref="JU40">IF(JR40="",JS40,IF($AE40="","",IF($AE40=2013,INDEX(Semaines!$M$2:$M$523,MATCH(JS40&amp;JT40,Semaines!$K$2:$K$523&amp;Semaines!$L$2:$L$523,0)),IF($AE40=2014,INDEX(Semaines!$N$2:$N$523,MATCH(JS40&amp;JT40,Semaines!$K$2:$K$523&amp;Semaines!$L$2:$L$523,0)),IF($AE40=2015,INDEX(Semaines!$O$2:$O$523,MATCH(JS40&amp;JT40,Semaines!$K$2:$K$523&amp;Semaines!$L$2:$L$523,0)),IF($AE40=2016,INDEX(Semaines!$P$2:$P$523,MATCH(JS40&amp;JT40,Semaines!$K$2:$K$523&amp;Semaines!$L$2:$L$523,0)),IF($AE40=2017,INDEX(Semaines!$Q$2:$Q$523,MATCH(JS40&amp;JT40,Semaines!$K$2:$K$523&amp;Semaines!$L$2:$L$523,0)),IF($AE40=2018,INDEX(Semaines!$R$2:$R$523,MATCH(JS40&amp;JT40,Semaines!$K$2:$K$523&amp;Semaines!$L$2:$L$523,0)),IF($AE40=2019,INDEX(Semaines!$S$2:$S$523,MATCH(JS40&amp;JT40,Semaines!$K$2:$K$523&amp;Semaines!$L$2:$L$523,0)),IF($AE40=2020,INDEX(Semaines!$T$2:$T$523,MATCH(JS40&amp;JT40,Semaines!$K$2:$K$523&amp;Semaines!$L$2:$L$523,0)),IF($AE40=2021,INDEX(Semaines!$U$2:$U$523,MATCH(JS40&amp;JT40,Semaines!$K$2:$K$523&amp;Semaines!$L$2:$L$523,0)),IF($AE40=2022,INDEX(Semaines!$V$2:$V$523,MATCH(JS40&amp;JT40,Semaines!$K$2:$K$523&amp;Semaines!$L$2:$L$523,0))))))))))))))</f>
        <v/>
      </c>
      <c r="JV40" s="119" t="str">
        <f t="shared" si="132"/>
        <v/>
      </c>
    </row>
    <row r="41" spans="1:282" x14ac:dyDescent="0.3">
      <c r="A41" s="61" t="str">
        <f>IF(Import!A31=0,"",Import!A31)</f>
        <v>30</v>
      </c>
      <c r="B41" s="38" t="str">
        <f>IF(Import!D31=0,"",Import!D31)</f>
        <v>30</v>
      </c>
      <c r="C41" s="38" t="str">
        <f>IF(Import!E31=0,"",Import!E31)</f>
        <v/>
      </c>
      <c r="D41" s="44" t="str">
        <f t="shared" si="0"/>
        <v/>
      </c>
      <c r="E41" s="38" t="str">
        <f>IF(Import!I31=0,"",Import!I31)</f>
        <v/>
      </c>
      <c r="F41" s="38" t="str">
        <f>IF(Import!J31="","",Import!J31)</f>
        <v/>
      </c>
      <c r="G41" s="38" t="str">
        <f>IF(Import!K31="","",Import!K31)</f>
        <v/>
      </c>
      <c r="H41" s="45" t="str">
        <f>IF(Import!L31=0,"",Import!L31)</f>
        <v>17</v>
      </c>
      <c r="I41" s="38" t="str">
        <f>IF(Import!N31=0,"",Import!N31)</f>
        <v/>
      </c>
      <c r="J41" s="37"/>
      <c r="K41" s="46">
        <f>IF(Import!O31=0,"",Import!O31)</f>
        <v>41571</v>
      </c>
      <c r="L41" s="46" t="str">
        <f>IF(Import!P31=0,"",Import!P31)</f>
        <v/>
      </c>
      <c r="M41" s="60" t="str">
        <f>IF(L41&lt;&gt;"","Annulé",IF(Import!R31=0,"",Import!R31))</f>
        <v/>
      </c>
      <c r="N41" s="60">
        <f>IF(L41&lt;&gt;"","Annulé",IF(Import!S31=0,"",Import!S31))</f>
        <v>100000</v>
      </c>
      <c r="O41" s="60" t="str">
        <f>IF(N41="Annulé","Annulé",IF(Import!T31=0,"",Import!T31))</f>
        <v/>
      </c>
      <c r="P41" s="46">
        <f>IF(Import!U31=0,IF($L41&lt;&gt;"","Annulé",IF($K41="","","En attente")),Import!U31)</f>
        <v>41578</v>
      </c>
      <c r="Q41" s="46">
        <f>IF(Import!V31=0,IF($L41&lt;&gt;"","Annulé",IF($K41="","","En attente")),Import!V31)</f>
        <v>41717</v>
      </c>
      <c r="R41" s="46">
        <f>IF(Import!W31=0,IF($L41&lt;&gt;"","Annulé",IF($K41="","","En attente")),Import!W31)</f>
        <v>41687</v>
      </c>
      <c r="S41" s="46">
        <f>IF(Import!X31=0,IF($L41&lt;&gt;"","Annulé",IF($K41="","","En attente")),Import!X31)</f>
        <v>41729</v>
      </c>
      <c r="T41" s="46">
        <f>IF(Import!Y31=0,IF($L41&lt;&gt;"","Annulé",IF($K41="","","En attente")),Import!Y31)</f>
        <v>41688</v>
      </c>
      <c r="U41" s="46" t="str">
        <f>IF(Import!Z31=0,IF($L41&lt;&gt;"","Annulé",IF($K41="","","En attente")),Import!Z31)</f>
        <v>En attente</v>
      </c>
      <c r="V41" s="130" t="str">
        <f>IF(Tableau!V41="","",Tableau!V41)</f>
        <v/>
      </c>
      <c r="W41" s="46">
        <f>IF($L41&lt;&gt;"","Annulé",IF(Import!AA31=0,IF(K41="","","Pas ouvert"),Import!AA31))</f>
        <v>41779</v>
      </c>
      <c r="X41" s="46">
        <f>IF($L41&lt;&gt;"","Annulé",IF(Import!AB31=0,IF($W41&lt;&gt;"",IF(W41="Pas ouvert","Pas ouvert","En cours"),""),Import!AB31))</f>
        <v>42086</v>
      </c>
      <c r="Y41" s="60">
        <f>IF($L41&lt;&gt;"","Annulé",IF(Import!AC31=0,"",Import!AC31))</f>
        <v>98758</v>
      </c>
      <c r="Z41" s="60">
        <f>IF($L41&lt;&gt;"","Annulé",IF(Import!AD31=0,"",Import!AD31))</f>
        <v>13018.28</v>
      </c>
      <c r="AA41" s="65">
        <f t="shared" si="243"/>
        <v>21</v>
      </c>
      <c r="AB41" s="129">
        <f>Tableau!AB41</f>
        <v>2014</v>
      </c>
      <c r="AC41" s="62"/>
      <c r="AD41" s="86">
        <f t="shared" si="121"/>
        <v>21</v>
      </c>
      <c r="AE41" s="85">
        <f t="shared" si="122"/>
        <v>2014</v>
      </c>
      <c r="AF41" s="116">
        <f>IF(Import!AE31=0,"",Import!AE31)</f>
        <v>41786</v>
      </c>
      <c r="AG41" s="114"/>
      <c r="AH41" s="107"/>
      <c r="AJ41" s="118">
        <f t="shared" si="239"/>
        <v>22</v>
      </c>
      <c r="AK41" s="119">
        <f t="shared" si="240"/>
        <v>2014</v>
      </c>
      <c r="AL41" s="121" t="str">
        <f>IF(OR(Tableau!AL41="",Tableau!AM41=""),"",IF($AE41=2013,INDEX(Semaines!$M$2:$M$523,MATCH(Tableau!AL41&amp;Tableau!AM41,Semaines!$K$2:$K$523&amp;Semaines!$L$2:$L$523,0)),IF($AE41=2014,INDEX(Semaines!$N$2:$N$523,MATCH(Tableau!AL41&amp;Tableau!AM41,Semaines!$K$2:$K$523&amp;Semaines!$L$2:$L$523,0)),IF($AE41=2015,INDEX(Semaines!$O$2:$O$523,MATCH(Tableau!AL41&amp;Tableau!AM41,Semaines!$K$2:$K$523&amp;Semaines!$L$2:$L$523,0)),IF($AE41=2016,INDEX(Semaines!$P$2:$P$523,MATCH(Tableau!AL41&amp;Tableau!AM41,Semaines!$K$2:$K$523&amp;Semaines!$L$2:$L$523,0)),IF($AE41=2017,INDEX(Semaines!$Q$2:$Q$523,MATCH(Tableau!AL41&amp;Tableau!AM41,Semaines!$K$2:$K$523&amp;Semaines!$L$2:$L$523,0)),IF($AE41=2018,INDEX(Semaines!$R$2:$R$523,MATCH(Tableau!AL41&amp;Tableau!AM41,Semaines!$K$2:$K$523&amp;Semaines!$L$2:$L$523,0)),IF($AE41=2019,INDEX(Semaines!$S$2:$S$523,MATCH(Tableau!AL41&amp;Tableau!AM41,Semaines!$K$2:$K$523&amp;Semaines!$L$2:$L$523,0)),IF($AE41=2020,INDEX(Semaines!$T$2:$T$523,MATCH(Tableau!AL41&amp;Tableau!AM41,Semaines!$K$2:$K$523&amp;Semaines!$L$2:$L$523,0)),IF($AE41=2021,INDEX(Semaines!$U$2:$U$523,MATCH(Tableau!AL41&amp;Tableau!AM41,Semaines!$K$2:$K$523&amp;Semaines!$L$2:$L$523,0)),IF($AE41=2022,INDEX(Semaines!$V$2:$V$523,MATCH(Tableau!AL41&amp;Tableau!AM41,Semaines!$K$2:$K$523&amp;Semaines!$L$2:$L$523,0)))))))))))))</f>
        <v/>
      </c>
      <c r="AM41" s="120" t="str">
        <f>IF(Tableau!$AE41="","",IF(Tableau!AM41="","",Tableau!$AE41))</f>
        <v/>
      </c>
      <c r="AN41" s="128">
        <f>IF(Import!AI31=0,"",Import!AI31)</f>
        <v>41786</v>
      </c>
      <c r="AO41" s="118">
        <f t="shared" si="241"/>
        <v>22</v>
      </c>
      <c r="AP41" s="119">
        <f t="shared" si="242"/>
        <v>2014</v>
      </c>
      <c r="AQ41" s="121" t="str">
        <f>IF(Tableau!AQ41="","",Tableau!AQ41)</f>
        <v/>
      </c>
      <c r="AR41" s="120" t="str">
        <f>IF(Tableau!AR41="","",Tableau!AR41)</f>
        <v/>
      </c>
      <c r="AS41" s="112"/>
      <c r="AT41" s="107"/>
      <c r="AU41" s="99"/>
      <c r="AV41" s="99"/>
      <c r="AW41" s="118">
        <f t="shared" si="189"/>
        <v>23</v>
      </c>
      <c r="AX41" s="119">
        <f t="shared" si="123"/>
        <v>2014</v>
      </c>
      <c r="AY41" s="121" t="str">
        <f t="array" ref="AY41">IF(OR(Tableau!AY41="",Tableau!AZ41=""),"",IF($AE41=2013,INDEX(Semaines!$M$2:$M$523,MATCH(Tableau!AY41&amp;Tableau!AZ41,Semaines!$K$2:$K$523&amp;Semaines!$L$2:$L$523,0)),IF($AE41=2014,INDEX(Semaines!$N$2:$N$523,MATCH(Tableau!AY41&amp;Tableau!AZ41,Semaines!$K$2:$K$523&amp;Semaines!$L$2:$L$523,0)),IF($AE41=2015,INDEX(Semaines!$O$2:$O$523,MATCH(Tableau!AY41&amp;Tableau!AZ41,Semaines!$K$2:$K$523&amp;Semaines!$L$2:$L$523,0)),IF($AE41=2016,INDEX(Semaines!$P$2:$P$523,MATCH(Tableau!AY41&amp;Tableau!AZ41,Semaines!$K$2:$K$523&amp;Semaines!$L$2:$L$523,0)),IF($AE41=2017,INDEX(Semaines!$Q$2:$Q$523,MATCH(Tableau!AY41&amp;Tableau!AZ41,Semaines!$K$2:$K$523&amp;Semaines!$L$2:$L$523,0)),IF($AE41=2018,INDEX(Semaines!$R$2:$R$523,MATCH(Tableau!AY41&amp;Tableau!AZ41,Semaines!$K$2:$K$523&amp;Semaines!$L$2:$L$523,0)),IF($AE41=2019,INDEX(Semaines!$S$2:$S$523,MATCH(Tableau!AY41&amp;Tableau!AZ41,Semaines!$K$2:$K$523&amp;Semaines!$L$2:$L$523,0)),IF($AE41=2020,INDEX(Semaines!$T$2:$T$523,MATCH(Tableau!AY41&amp;Tableau!AZ41,Semaines!$K$2:$K$523&amp;Semaines!$L$2:$L$523,0)),IF($AE41=2021,INDEX(Semaines!$U$2:$U$523,MATCH(Tableau!AY41&amp;Tableau!AZ41,Semaines!$K$2:$K$523&amp;Semaines!$L$2:$L$523,0)),IF($AE41=2022,INDEX(Semaines!$V$2:$V$523,MATCH(Tableau!AY41&amp;Tableau!AZ41,Semaines!$K$2:$K$523&amp;Semaines!$L$2:$L$523,0)))))))))))))</f>
        <v/>
      </c>
      <c r="AZ41" s="120" t="str">
        <f>IF(Tableau!$AE41="","",IF(Tableau!AZ41="","",Tableau!$AE41))</f>
        <v/>
      </c>
      <c r="BA41" s="118">
        <f t="shared" si="234"/>
        <v>25</v>
      </c>
      <c r="BB41" s="119">
        <f t="shared" si="125"/>
        <v>2014</v>
      </c>
      <c r="BC41" s="121" t="str">
        <f t="array" ref="BC41">IF(OR(Tableau!BC41="",Tableau!BD41=""),"",IF($AE41=2013,INDEX(Semaines!$M$2:$M$523,MATCH(Tableau!BC41&amp;Tableau!BD41,Semaines!$K$2:$K$523&amp;Semaines!$L$2:$L$523,0)),IF($AE41=2014,INDEX(Semaines!$N$2:$N$523,MATCH(Tableau!BC41&amp;Tableau!BD41,Semaines!$K$2:$K$523&amp;Semaines!$L$2:$L$523,0)),IF($AE41=2015,INDEX(Semaines!$O$2:$O$523,MATCH(Tableau!BC41&amp;Tableau!BD41,Semaines!$K$2:$K$523&amp;Semaines!$L$2:$L$523,0)),IF($AE41=2016,INDEX(Semaines!$P$2:$P$523,MATCH(Tableau!BC41&amp;Tableau!BD41,Semaines!$K$2:$K$523&amp;Semaines!$L$2:$L$523,0)),IF($AE41=2017,INDEX(Semaines!$Q$2:$Q$523,MATCH(Tableau!BC41&amp;Tableau!BD41,Semaines!$K$2:$K$523&amp;Semaines!$L$2:$L$523,0)),IF($AE41=2018,INDEX(Semaines!$R$2:$R$523,MATCH(Tableau!BC41&amp;Tableau!BD41,Semaines!$K$2:$K$523&amp;Semaines!$L$2:$L$523,0)),IF($AE41=2019,INDEX(Semaines!$S$2:$S$523,MATCH(Tableau!BC41&amp;Tableau!BD41,Semaines!$K$2:$K$523&amp;Semaines!$L$2:$L$523,0)),IF($AE41=2020,INDEX(Semaines!$T$2:$T$523,MATCH(Tableau!BC41&amp;Tableau!BD41,Semaines!$K$2:$K$523&amp;Semaines!$L$2:$L$523,0)),IF($AE41=2021,INDEX(Semaines!$U$2:$U$523,MATCH(Tableau!BC41&amp;Tableau!BD41,Semaines!$K$2:$K$523&amp;Semaines!$L$2:$L$523,0)),IF($AE41=2022,INDEX(Semaines!$V$2:$V$523,MATCH(Tableau!BC41&amp;Tableau!BD41,Semaines!$K$2:$K$523&amp;Semaines!$L$2:$L$523,0)))))))))))))</f>
        <v/>
      </c>
      <c r="BD41" s="120" t="str">
        <f>IF(Tableau!$AE41="","",IF(Tableau!BD41="","",Tableau!$AE41))</f>
        <v/>
      </c>
      <c r="BE41" s="118">
        <f t="shared" si="235"/>
        <v>27</v>
      </c>
      <c r="BF41" s="119">
        <f t="shared" si="127"/>
        <v>2014</v>
      </c>
      <c r="BG41" s="121" t="str">
        <f t="array" ref="BG41">IF(OR(Tableau!BG41="",Tableau!BH41=""),"",IF($AE41=2013,INDEX(Semaines!$M$2:$M$523,MATCH(Tableau!BG41&amp;Tableau!BH41,Semaines!$K$2:$K$523&amp;Semaines!$L$2:$L$523,0)),IF($AE41=2014,INDEX(Semaines!$N$2:$N$523,MATCH(Tableau!BG41&amp;Tableau!BH41,Semaines!$K$2:$K$523&amp;Semaines!$L$2:$L$523,0)),IF($AE41=2015,INDEX(Semaines!$O$2:$O$523,MATCH(Tableau!BG41&amp;Tableau!BH41,Semaines!$K$2:$K$523&amp;Semaines!$L$2:$L$523,0)),IF($AE41=2016,INDEX(Semaines!$P$2:$P$523,MATCH(Tableau!BG41&amp;Tableau!BH41,Semaines!$K$2:$K$523&amp;Semaines!$L$2:$L$523,0)),IF($AE41=2017,INDEX(Semaines!$Q$2:$Q$523,MATCH(Tableau!BG41&amp;Tableau!BH41,Semaines!$K$2:$K$523&amp;Semaines!$L$2:$L$523,0)),IF($AE41=2018,INDEX(Semaines!$R$2:$R$523,MATCH(Tableau!BG41&amp;Tableau!BH41,Semaines!$K$2:$K$523&amp;Semaines!$L$2:$L$523,0)),IF($AE41=2019,INDEX(Semaines!$S$2:$S$523,MATCH(Tableau!BG41&amp;Tableau!BH41,Semaines!$K$2:$K$523&amp;Semaines!$L$2:$L$523,0)),IF($AE41=2020,INDEX(Semaines!$T$2:$T$523,MATCH(Tableau!BG41&amp;Tableau!BH41,Semaines!$K$2:$K$523&amp;Semaines!$L$2:$L$523,0)),IF($AE41=2021,INDEX(Semaines!$U$2:$U$523,MATCH(Tableau!BG41&amp;Tableau!BH41,Semaines!$K$2:$K$523&amp;Semaines!$L$2:$L$523,0)),IF($AE41=2022,INDEX(Semaines!$V$2:$V$523,MATCH(Tableau!BG41&amp;Tableau!BH41,Semaines!$K$2:$K$523&amp;Semaines!$L$2:$L$523,0)))))))))))))</f>
        <v/>
      </c>
      <c r="BH41" s="120" t="str">
        <f>IF(Tableau!$AE41="","",IF(Tableau!BH41="","",Tableau!$AE41))</f>
        <v/>
      </c>
      <c r="BI41" s="130">
        <f>IF(Import!AM31=0,"",Import!AM31)</f>
        <v>41851</v>
      </c>
      <c r="BJ41" s="118">
        <f t="shared" si="236"/>
        <v>31</v>
      </c>
      <c r="BK41" s="119">
        <f t="shared" si="237"/>
        <v>2014</v>
      </c>
      <c r="BL41" s="121" t="str">
        <f>IF(Tableau!BL41="","",Tableau!BL41)</f>
        <v/>
      </c>
      <c r="BM41" s="120" t="str">
        <f>IF(Tableau!BM41="","",Tableau!BM41)</f>
        <v/>
      </c>
      <c r="BN41" s="118">
        <f t="shared" si="238"/>
        <v>28</v>
      </c>
      <c r="BO41" s="119">
        <f t="shared" si="131"/>
        <v>2014</v>
      </c>
      <c r="BP41" s="121" t="str">
        <f t="array" ref="BP41">IF(OR(Tableau!BP41="",Tableau!BQ41=""),"",IF($AE41=2013,INDEX(Semaines!$M$2:$M$523,MATCH(Tableau!BP41&amp;Tableau!BQ41,Semaines!$K$2:$K$523&amp;Semaines!$L$2:$L$523,0)),IF($AE41=2014,INDEX(Semaines!$N$2:$N$523,MATCH(Tableau!BP41&amp;Tableau!BQ41,Semaines!$K$2:$K$523&amp;Semaines!$L$2:$L$523,0)),IF($AE41=2015,INDEX(Semaines!$O$2:$O$523,MATCH(Tableau!BP41&amp;Tableau!BQ41,Semaines!$K$2:$K$523&amp;Semaines!$L$2:$L$523,0)),IF($AE41=2016,INDEX(Semaines!$P$2:$P$523,MATCH(Tableau!BP41&amp;Tableau!BQ41,Semaines!$K$2:$K$523&amp;Semaines!$L$2:$L$523,0)),IF($AE41=2017,INDEX(Semaines!$Q$2:$Q$523,MATCH(Tableau!BP41&amp;Tableau!BQ41,Semaines!$K$2:$K$523&amp;Semaines!$L$2:$L$523,0)),IF($AE41=2018,INDEX(Semaines!$R$2:$R$523,MATCH(Tableau!BP41&amp;Tableau!BQ41,Semaines!$K$2:$K$523&amp;Semaines!$L$2:$L$523,0)),IF($AE41=2019,INDEX(Semaines!$S$2:$S$523,MATCH(Tableau!BP41&amp;Tableau!BQ41,Semaines!$K$2:$K$523&amp;Semaines!$L$2:$L$523,0)),IF($AE41=2020,INDEX(Semaines!$T$2:$T$523,MATCH(Tableau!BP41&amp;Tableau!BQ41,Semaines!$K$2:$K$523&amp;Semaines!$L$2:$L$523,0)),IF($AE41=2021,INDEX(Semaines!$U$2:$U$523,MATCH(Tableau!BP41&amp;Tableau!BQ41,Semaines!$K$2:$K$523&amp;Semaines!$L$2:$L$523,0)),IF($AE41=2022,INDEX(Semaines!$V$2:$V$523,MATCH(Tableau!BP41&amp;Tableau!BQ41,Semaines!$K$2:$K$523&amp;Semaines!$L$2:$L$523,0)))))))))))))</f>
        <v/>
      </c>
      <c r="BQ41" s="120" t="str">
        <f>IF(Tableau!$AE41="","",IF(Tableau!BQ41="","",Tableau!$AE41))</f>
        <v/>
      </c>
      <c r="BS41" s="118">
        <f t="shared" si="190"/>
        <v>30</v>
      </c>
      <c r="BT41" s="119">
        <f t="shared" si="95"/>
        <v>2014</v>
      </c>
      <c r="BU41" s="121" t="str">
        <f t="array" ref="BU41">IF(OR(Tableau!BU41="",Tableau!BV41=""),"",IF($AE41=2013,INDEX(Semaines!$M$2:$M$523,MATCH(Tableau!BU41&amp;Tableau!BV41,Semaines!$K$2:$K$523&amp;Semaines!$L$2:$L$523,0)),IF($AE41=2014,INDEX(Semaines!$N$2:$N$523,MATCH(Tableau!BU41&amp;Tableau!BV41,Semaines!$K$2:$K$523&amp;Semaines!$L$2:$L$523,0)),IF($AE41=2015,INDEX(Semaines!$O$2:$O$523,MATCH(Tableau!BU41&amp;Tableau!BV41,Semaines!$K$2:$K$523&amp;Semaines!$L$2:$L$523,0)),IF($AE41=2016,INDEX(Semaines!$P$2:$P$523,MATCH(Tableau!BU41&amp;Tableau!BV41,Semaines!$K$2:$K$523&amp;Semaines!$L$2:$L$523,0)),IF($AE41=2017,INDEX(Semaines!$Q$2:$Q$523,MATCH(Tableau!BU41&amp;Tableau!BV41,Semaines!$K$2:$K$523&amp;Semaines!$L$2:$L$523,0)),IF($AE41=2018,INDEX(Semaines!$R$2:$R$523,MATCH(Tableau!BU41&amp;Tableau!BV41,Semaines!$K$2:$K$523&amp;Semaines!$L$2:$L$523,0)),IF($AE41=2019,INDEX(Semaines!$S$2:$S$523,MATCH(Tableau!BU41&amp;Tableau!BV41,Semaines!$K$2:$K$523&amp;Semaines!$L$2:$L$523,0)),IF($AE41=2020,INDEX(Semaines!$T$2:$T$523,MATCH(Tableau!BU41&amp;Tableau!BV41,Semaines!$K$2:$K$523&amp;Semaines!$L$2:$L$523,0)),IF($AE41=2021,INDEX(Semaines!$U$2:$U$523,MATCH(Tableau!BU41&amp;Tableau!BV41,Semaines!$K$2:$K$523&amp;Semaines!$L$2:$L$523,0)),IF($AE41=2022,INDEX(Semaines!$V$2:$V$523,MATCH(Tableau!BU41&amp;Tableau!BV41,Semaines!$K$2:$K$523&amp;Semaines!$L$2:$L$523,0)))))))))))))</f>
        <v/>
      </c>
      <c r="BV41" s="120" t="str">
        <f>IF(Tableau!$AE41="","",IF(Tableau!BV41="","",Tableau!$AE41))</f>
        <v/>
      </c>
      <c r="BX41" s="118">
        <f t="shared" si="202"/>
        <v>32</v>
      </c>
      <c r="BY41" s="119">
        <f t="shared" si="96"/>
        <v>2014</v>
      </c>
      <c r="BZ41" s="121" t="str">
        <f t="array" ref="BZ41">IF(OR(Tableau!BZ41="",Tableau!CA41=""),"",IF($AE41=2013,INDEX(Semaines!$M$2:$M$523,MATCH(Tableau!BZ41&amp;Tableau!CA41,Semaines!$K$2:$K$523&amp;Semaines!$L$2:$L$523,0)),IF($AE41=2014,INDEX(Semaines!$N$2:$N$523,MATCH(Tableau!BZ41&amp;Tableau!CA41,Semaines!$K$2:$K$523&amp;Semaines!$L$2:$L$523,0)),IF($AE41=2015,INDEX(Semaines!$O$2:$O$523,MATCH(Tableau!BZ41&amp;Tableau!CA41,Semaines!$K$2:$K$523&amp;Semaines!$L$2:$L$523,0)),IF($AE41=2016,INDEX(Semaines!$P$2:$P$523,MATCH(Tableau!BZ41&amp;Tableau!CA41,Semaines!$K$2:$K$523&amp;Semaines!$L$2:$L$523,0)),IF($AE41=2017,INDEX(Semaines!$Q$2:$Q$523,MATCH(Tableau!BZ41&amp;Tableau!CA41,Semaines!$K$2:$K$523&amp;Semaines!$L$2:$L$523,0)),IF($AE41=2018,INDEX(Semaines!$R$2:$R$523,MATCH(Tableau!BZ41&amp;Tableau!CA41,Semaines!$K$2:$K$523&amp;Semaines!$L$2:$L$523,0)),IF($AE41=2019,INDEX(Semaines!$S$2:$S$523,MATCH(Tableau!BZ41&amp;Tableau!CA41,Semaines!$K$2:$K$523&amp;Semaines!$L$2:$L$523,0)),IF($AE41=2020,INDEX(Semaines!$T$2:$T$523,MATCH(Tableau!BZ41&amp;Tableau!CA41,Semaines!$K$2:$K$523&amp;Semaines!$L$2:$L$523,0)),IF($AE41=2021,INDEX(Semaines!$U$2:$U$523,MATCH(Tableau!BZ41&amp;Tableau!CA41,Semaines!$K$2:$K$523&amp;Semaines!$L$2:$L$523,0)),IF($AE41=2022,INDEX(Semaines!$V$2:$V$523,MATCH(Tableau!BZ41&amp;Tableau!CA41,Semaines!$K$2:$K$523&amp;Semaines!$L$2:$L$523,0)))))))))))))</f>
        <v/>
      </c>
      <c r="CA41" s="120" t="str">
        <f>IF(Tableau!$AE41="","",IF(Tableau!CA41="","",Tableau!$AE41))</f>
        <v/>
      </c>
      <c r="CB41" s="130">
        <f>IF(Import!AQ31=0,"",Import!AQ31)</f>
        <v>41851</v>
      </c>
      <c r="CC41" s="118">
        <f t="shared" si="191"/>
        <v>31</v>
      </c>
      <c r="CD41" s="119">
        <f t="shared" si="192"/>
        <v>2014</v>
      </c>
      <c r="CE41" s="121" t="str">
        <f>IF(Tableau!CE41="","",Tableau!CE41)</f>
        <v/>
      </c>
      <c r="CF41" s="120" t="str">
        <f>IF(Tableau!CF41="","",Tableau!CF41)</f>
        <v/>
      </c>
      <c r="CG41" s="118">
        <f t="shared" si="193"/>
        <v>33</v>
      </c>
      <c r="CH41" s="119">
        <f t="shared" si="97"/>
        <v>2014</v>
      </c>
      <c r="CI41" s="121" t="str">
        <f t="array" ref="CI41">IF(OR(Tableau!CI41="",Tableau!CJ41=""),"",IF($AE41=2013,INDEX(Semaines!$M$2:$M$523,MATCH(Tableau!CI41&amp;Tableau!CJ41,Semaines!$K$2:$K$523&amp;Semaines!$L$2:$L$523,0)),IF($AE41=2014,INDEX(Semaines!$N$2:$N$523,MATCH(Tableau!CI41&amp;Tableau!CJ41,Semaines!$K$2:$K$523&amp;Semaines!$L$2:$L$523,0)),IF($AE41=2015,INDEX(Semaines!$O$2:$O$523,MATCH(Tableau!CI41&amp;Tableau!CJ41,Semaines!$K$2:$K$523&amp;Semaines!$L$2:$L$523,0)),IF($AE41=2016,INDEX(Semaines!$P$2:$P$523,MATCH(Tableau!CI41&amp;Tableau!CJ41,Semaines!$K$2:$K$523&amp;Semaines!$L$2:$L$523,0)),IF($AE41=2017,INDEX(Semaines!$Q$2:$Q$523,MATCH(Tableau!CI41&amp;Tableau!CJ41,Semaines!$K$2:$K$523&amp;Semaines!$L$2:$L$523,0)),IF($AE41=2018,INDEX(Semaines!$R$2:$R$523,MATCH(Tableau!CI41&amp;Tableau!CJ41,Semaines!$K$2:$K$523&amp;Semaines!$L$2:$L$523,0)),IF($AE41=2019,INDEX(Semaines!$S$2:$S$523,MATCH(Tableau!CI41&amp;Tableau!CJ41,Semaines!$K$2:$K$523&amp;Semaines!$L$2:$L$523,0)),IF($AE41=2020,INDEX(Semaines!$T$2:$T$523,MATCH(Tableau!CI41&amp;Tableau!CJ41,Semaines!$K$2:$K$523&amp;Semaines!$L$2:$L$523,0)),IF($AE41=2021,INDEX(Semaines!$U$2:$U$523,MATCH(Tableau!CI41&amp;Tableau!CJ41,Semaines!$K$2:$K$523&amp;Semaines!$L$2:$L$523,0)),IF($AE41=2022,INDEX(Semaines!$V$2:$V$523,MATCH(Tableau!CI41&amp;Tableau!CJ41,Semaines!$K$2:$K$523&amp;Semaines!$L$2:$L$523,0)))))))))))))</f>
        <v/>
      </c>
      <c r="CJ41" s="120" t="str">
        <f>IF(Tableau!$AE41="","",IF(Tableau!CJ41="","",Tableau!$AE41))</f>
        <v/>
      </c>
      <c r="CL41" s="118">
        <f t="shared" si="194"/>
        <v>34</v>
      </c>
      <c r="CM41" s="119">
        <f t="shared" si="98"/>
        <v>2014</v>
      </c>
      <c r="CN41" s="121" t="str">
        <f t="array" ref="CN41">IF(OR(Tableau!CN41="",Tableau!CO41=""),"",IF($AE41=2013,INDEX(Semaines!$M$2:$M$523,MATCH(Tableau!CN41&amp;Tableau!CO41,Semaines!$K$2:$K$523&amp;Semaines!$L$2:$L$523,0)),IF($AE41=2014,INDEX(Semaines!$N$2:$N$523,MATCH(Tableau!CN41&amp;Tableau!CO41,Semaines!$K$2:$K$523&amp;Semaines!$L$2:$L$523,0)),IF($AE41=2015,INDEX(Semaines!$O$2:$O$523,MATCH(Tableau!CN41&amp;Tableau!CO41,Semaines!$K$2:$K$523&amp;Semaines!$L$2:$L$523,0)),IF($AE41=2016,INDEX(Semaines!$P$2:$P$523,MATCH(Tableau!CN41&amp;Tableau!CO41,Semaines!$K$2:$K$523&amp;Semaines!$L$2:$L$523,0)),IF($AE41=2017,INDEX(Semaines!$Q$2:$Q$523,MATCH(Tableau!CN41&amp;Tableau!CO41,Semaines!$K$2:$K$523&amp;Semaines!$L$2:$L$523,0)),IF($AE41=2018,INDEX(Semaines!$R$2:$R$523,MATCH(Tableau!CN41&amp;Tableau!CO41,Semaines!$K$2:$K$523&amp;Semaines!$L$2:$L$523,0)),IF($AE41=2019,INDEX(Semaines!$S$2:$S$523,MATCH(Tableau!CN41&amp;Tableau!CO41,Semaines!$K$2:$K$523&amp;Semaines!$L$2:$L$523,0)),IF($AE41=2020,INDEX(Semaines!$T$2:$T$523,MATCH(Tableau!CN41&amp;Tableau!CO41,Semaines!$K$2:$K$523&amp;Semaines!$L$2:$L$523,0)),IF($AE41=2021,INDEX(Semaines!$U$2:$U$523,MATCH(Tableau!CN41&amp;Tableau!CO41,Semaines!$K$2:$K$523&amp;Semaines!$L$2:$L$523,0)),IF($AE41=2022,INDEX(Semaines!$V$2:$V$523,MATCH(Tableau!CN41&amp;Tableau!CO41,Semaines!$K$2:$K$523&amp;Semaines!$L$2:$L$523,0)))))))))))))</f>
        <v/>
      </c>
      <c r="CO41" s="120" t="str">
        <f>IF(Tableau!$AE41="","",IF(Tableau!CO41="","",Tableau!$AE41))</f>
        <v/>
      </c>
      <c r="CP41" s="118">
        <f t="shared" si="203"/>
        <v>34</v>
      </c>
      <c r="CQ41" s="119">
        <f t="shared" si="99"/>
        <v>2014</v>
      </c>
      <c r="CR41" s="121" t="str">
        <f t="array" ref="CR41">IF(OR(Tableau!CR41="",Tableau!CS41=""),"",IF($AE41=2013,INDEX(Semaines!$M$2:$M$523,MATCH(Tableau!CR41&amp;Tableau!CS41,Semaines!$K$2:$K$523&amp;Semaines!$L$2:$L$523,0)),IF($AE41=2014,INDEX(Semaines!$N$2:$N$523,MATCH(Tableau!CR41&amp;Tableau!CS41,Semaines!$K$2:$K$523&amp;Semaines!$L$2:$L$523,0)),IF($AE41=2015,INDEX(Semaines!$O$2:$O$523,MATCH(Tableau!CR41&amp;Tableau!CS41,Semaines!$K$2:$K$523&amp;Semaines!$L$2:$L$523,0)),IF($AE41=2016,INDEX(Semaines!$P$2:$P$523,MATCH(Tableau!CR41&amp;Tableau!CS41,Semaines!$K$2:$K$523&amp;Semaines!$L$2:$L$523,0)),IF($AE41=2017,INDEX(Semaines!$Q$2:$Q$523,MATCH(Tableau!CR41&amp;Tableau!CS41,Semaines!$K$2:$K$523&amp;Semaines!$L$2:$L$523,0)),IF($AE41=2018,INDEX(Semaines!$R$2:$R$523,MATCH(Tableau!CR41&amp;Tableau!CS41,Semaines!$K$2:$K$523&amp;Semaines!$L$2:$L$523,0)),IF($AE41=2019,INDEX(Semaines!$S$2:$S$523,MATCH(Tableau!CR41&amp;Tableau!CS41,Semaines!$K$2:$K$523&amp;Semaines!$L$2:$L$523,0)),IF($AE41=2020,INDEX(Semaines!$T$2:$T$523,MATCH(Tableau!CR41&amp;Tableau!CS41,Semaines!$K$2:$K$523&amp;Semaines!$L$2:$L$523,0)),IF($AE41=2021,INDEX(Semaines!$U$2:$U$523,MATCH(Tableau!CR41&amp;Tableau!CS41,Semaines!$K$2:$K$523&amp;Semaines!$L$2:$L$523,0)),IF($AE41=2022,INDEX(Semaines!$V$2:$V$523,MATCH(Tableau!CR41&amp;Tableau!CS41,Semaines!$K$2:$K$523&amp;Semaines!$L$2:$L$523,0)))))))))))))</f>
        <v/>
      </c>
      <c r="CS41" s="120" t="str">
        <f>IF(Tableau!$AE41="","",IF(Tableau!CS41="","",Tableau!$AE41))</f>
        <v/>
      </c>
      <c r="CU41" s="139">
        <f t="shared" si="195"/>
        <v>36</v>
      </c>
      <c r="CV41" s="118">
        <f t="shared" si="204"/>
        <v>34</v>
      </c>
      <c r="CW41" s="119">
        <f t="shared" si="25"/>
        <v>2014</v>
      </c>
      <c r="CX41" s="121"/>
      <c r="CY41" s="120" t="str">
        <f>IF(Tableau!$AE41="","",IF(Tableau!CX41="","",Tableau!$AE41))</f>
        <v/>
      </c>
      <c r="DA41" s="139">
        <f t="shared" si="196"/>
        <v>36</v>
      </c>
      <c r="DB41" s="118">
        <f t="shared" si="205"/>
        <v>34</v>
      </c>
      <c r="DC41" s="119">
        <f t="shared" si="28"/>
        <v>2014</v>
      </c>
      <c r="DD41" s="121"/>
      <c r="DE41" s="120"/>
      <c r="DF41" s="112"/>
      <c r="DG41" s="107"/>
      <c r="DI41" s="118">
        <f t="shared" si="197"/>
        <v>35</v>
      </c>
      <c r="DJ41" s="119">
        <f t="shared" si="30"/>
        <v>2014</v>
      </c>
      <c r="DK41" s="121"/>
      <c r="DL41" s="120" t="str">
        <f>IF(Tableau!$AE41="","",IF(Tableau!DJ41="","",Tableau!$AE41))</f>
        <v/>
      </c>
      <c r="DN41" s="118">
        <f t="shared" si="198"/>
        <v>36</v>
      </c>
      <c r="DO41" s="119">
        <f t="shared" si="32"/>
        <v>2014</v>
      </c>
      <c r="DP41" s="121" t="str">
        <f t="array" ref="DP41">IF(OR(Tableau!DN41="",Tableau!DO41=""),"",IF($AE41=2013,INDEX(Semaines!$M$2:$M$523,MATCH(Tableau!DN41&amp;Tableau!DO41,Semaines!$K$2:$K$523&amp;Semaines!$L$2:$L$523,0)),IF($AE41=2014,INDEX(Semaines!$N$2:$N$523,MATCH(Tableau!DN41&amp;Tableau!DO41,Semaines!$K$2:$K$523&amp;Semaines!$L$2:$L$523,0)),IF($AE41=2015,INDEX(Semaines!$O$2:$O$523,MATCH(Tableau!DN41&amp;Tableau!DO41,Semaines!$K$2:$K$523&amp;Semaines!$L$2:$L$523,0)),IF($AE41=2016,INDEX(Semaines!$P$2:$P$523,MATCH(Tableau!DN41&amp;Tableau!DO41,Semaines!$K$2:$K$523&amp;Semaines!$L$2:$L$523,0)),IF($AE41=2017,INDEX(Semaines!$Q$2:$Q$523,MATCH(Tableau!DN41&amp;Tableau!DO41,Semaines!$K$2:$K$523&amp;Semaines!$L$2:$L$523,0)),IF($AE41=2018,INDEX(Semaines!$R$2:$R$523,MATCH(Tableau!DN41&amp;Tableau!DO41,Semaines!$K$2:$K$523&amp;Semaines!$L$2:$L$523,0)),IF($AE41=2019,INDEX(Semaines!$S$2:$S$523,MATCH(Tableau!DN41&amp;Tableau!DO41,Semaines!$K$2:$K$523&amp;Semaines!$L$2:$L$523,0)),IF($AE41=2020,INDEX(Semaines!$T$2:$T$523,MATCH(Tableau!DN41&amp;Tableau!DO41,Semaines!$K$2:$K$523&amp;Semaines!$L$2:$L$523,0)),IF($AE41=2021,INDEX(Semaines!$U$2:$U$523,MATCH(Tableau!DN41&amp;Tableau!DO41,Semaines!$K$2:$K$523&amp;Semaines!$L$2:$L$523,0)),IF($AE41=2022,INDEX(Semaines!$V$2:$V$523,MATCH(Tableau!DN41&amp;Tableau!DO41,Semaines!$K$2:$K$523&amp;Semaines!$L$2:$L$523,0)))))))))))))</f>
        <v/>
      </c>
      <c r="DQ41" s="120" t="str">
        <f>IF(Tableau!$AE41="","",IF(Tableau!DO41="","",Tableau!$AE41))</f>
        <v/>
      </c>
      <c r="DR41" s="99"/>
      <c r="DS41" s="107"/>
      <c r="DT41" s="137"/>
      <c r="DU41" s="118">
        <f t="shared" si="199"/>
        <v>36</v>
      </c>
      <c r="DV41" s="119">
        <f t="shared" si="100"/>
        <v>2014</v>
      </c>
      <c r="DW41" s="121" t="str">
        <f t="array" ref="DW41">IF(OR(Tableau!DU41="",Tableau!DV41=""),"",IF($AE41=2013,INDEX(Semaines!$M$2:$M$523,MATCH(Tableau!DU41&amp;Tableau!DV41,Semaines!$K$2:$K$523&amp;Semaines!$L$2:$L$523,0)),IF($AE41=2014,INDEX(Semaines!$N$2:$N$523,MATCH(Tableau!DU41&amp;Tableau!DV41,Semaines!$K$2:$K$523&amp;Semaines!$L$2:$L$523,0)),IF($AE41=2015,INDEX(Semaines!$O$2:$O$523,MATCH(Tableau!DU41&amp;Tableau!DV41,Semaines!$K$2:$K$523&amp;Semaines!$L$2:$L$523,0)),IF($AE41=2016,INDEX(Semaines!$P$2:$P$523,MATCH(Tableau!DU41&amp;Tableau!DV41,Semaines!$K$2:$K$523&amp;Semaines!$L$2:$L$523,0)),IF($AE41=2017,INDEX(Semaines!$Q$2:$Q$523,MATCH(Tableau!DU41&amp;Tableau!DV41,Semaines!$K$2:$K$523&amp;Semaines!$L$2:$L$523,0)),IF($AE41=2018,INDEX(Semaines!$R$2:$R$523,MATCH(Tableau!DU41&amp;Tableau!DV41,Semaines!$K$2:$K$523&amp;Semaines!$L$2:$L$523,0)),IF($AE41=2019,INDEX(Semaines!$S$2:$S$523,MATCH(Tableau!DU41&amp;Tableau!DV41,Semaines!$K$2:$K$523&amp;Semaines!$L$2:$L$523,0)),IF($AE41=2020,INDEX(Semaines!$T$2:$T$523,MATCH(Tableau!DU41&amp;Tableau!DV41,Semaines!$K$2:$K$523&amp;Semaines!$L$2:$L$523,0)),IF($AE41=2021,INDEX(Semaines!$U$2:$U$523,MATCH(Tableau!DU41&amp;Tableau!DV41,Semaines!$K$2:$K$523&amp;Semaines!$L$2:$L$523,0)),IF($AE41=2022,INDEX(Semaines!$V$2:$V$523,MATCH(Tableau!DU41&amp;Tableau!DV41,Semaines!$K$2:$K$523&amp;Semaines!$L$2:$L$523,0)))))))))))))</f>
        <v/>
      </c>
      <c r="DX41" s="120" t="str">
        <f>IF(Tableau!$AE41="","",IF(Tableau!DV41="","",Tableau!$AE41))</f>
        <v/>
      </c>
      <c r="DY41" s="118">
        <f t="shared" si="244"/>
        <v>37</v>
      </c>
      <c r="DZ41" s="119">
        <f t="shared" si="101"/>
        <v>2014</v>
      </c>
      <c r="EA41" s="121" t="str">
        <f t="array" ref="EA41">IF(OR(Tableau!DY41="",Tableau!DZ41=""),"",IF($AE41=2013,INDEX(Semaines!$M$2:$M$523,MATCH(Tableau!DY41&amp;Tableau!DZ41,Semaines!$K$2:$K$523&amp;Semaines!$L$2:$L$523,0)),IF($AE41=2014,INDEX(Semaines!$N$2:$N$523,MATCH(Tableau!DY41&amp;Tableau!DZ41,Semaines!$K$2:$K$523&amp;Semaines!$L$2:$L$523,0)),IF($AE41=2015,INDEX(Semaines!$O$2:$O$523,MATCH(Tableau!DY41&amp;Tableau!DZ41,Semaines!$K$2:$K$523&amp;Semaines!$L$2:$L$523,0)),IF($AE41=2016,INDEX(Semaines!$P$2:$P$523,MATCH(Tableau!DY41&amp;Tableau!DZ41,Semaines!$K$2:$K$523&amp;Semaines!$L$2:$L$523,0)),IF($AE41=2017,INDEX(Semaines!$Q$2:$Q$523,MATCH(Tableau!DY41&amp;Tableau!DZ41,Semaines!$K$2:$K$523&amp;Semaines!$L$2:$L$523,0)),IF($AE41=2018,INDEX(Semaines!$R$2:$R$523,MATCH(Tableau!DY41&amp;Tableau!DZ41,Semaines!$K$2:$K$523&amp;Semaines!$L$2:$L$523,0)),IF($AE41=2019,INDEX(Semaines!$S$2:$S$523,MATCH(Tableau!DY41&amp;Tableau!DZ41,Semaines!$K$2:$K$523&amp;Semaines!$L$2:$L$523,0)),IF($AE41=2020,INDEX(Semaines!$T$2:$T$523,MATCH(Tableau!DY41&amp;Tableau!DZ41,Semaines!$K$2:$K$523&amp;Semaines!$L$2:$L$523,0)),IF($AE41=2021,INDEX(Semaines!$U$2:$U$523,MATCH(Tableau!DY41&amp;Tableau!DZ41,Semaines!$K$2:$K$523&amp;Semaines!$L$2:$L$523,0)),IF($AE41=2022,INDEX(Semaines!$V$2:$V$523,MATCH(Tableau!DY41&amp;Tableau!DZ41,Semaines!$K$2:$K$523&amp;Semaines!$L$2:$L$523,0)))))))))))))</f>
        <v/>
      </c>
      <c r="EB41" s="120" t="str">
        <f>IF(Tableau!$AE41="","",IF(Tableau!DZ41="","",Tableau!$AE41))</f>
        <v/>
      </c>
      <c r="EC41" s="118">
        <f t="shared" si="245"/>
        <v>37</v>
      </c>
      <c r="ED41" s="119">
        <f t="shared" si="102"/>
        <v>2014</v>
      </c>
      <c r="EE41" s="121" t="str">
        <f t="array" ref="EE41">IF(OR(Tableau!EC41="",Tableau!ED41=""),"",IF($AE41=2013,INDEX(Semaines!$M$2:$M$523,MATCH(Tableau!EC41&amp;Tableau!ED41,Semaines!$K$2:$K$523&amp;Semaines!$L$2:$L$523,0)),IF($AE41=2014,INDEX(Semaines!$N$2:$N$523,MATCH(Tableau!EC41&amp;Tableau!ED41,Semaines!$K$2:$K$523&amp;Semaines!$L$2:$L$523,0)),IF($AE41=2015,INDEX(Semaines!$O$2:$O$523,MATCH(Tableau!EC41&amp;Tableau!ED41,Semaines!$K$2:$K$523&amp;Semaines!$L$2:$L$523,0)),IF($AE41=2016,INDEX(Semaines!$P$2:$P$523,MATCH(Tableau!EC41&amp;Tableau!ED41,Semaines!$K$2:$K$523&amp;Semaines!$L$2:$L$523,0)),IF($AE41=2017,INDEX(Semaines!$Q$2:$Q$523,MATCH(Tableau!EC41&amp;Tableau!ED41,Semaines!$K$2:$K$523&amp;Semaines!$L$2:$L$523,0)),IF($AE41=2018,INDEX(Semaines!$R$2:$R$523,MATCH(Tableau!EC41&amp;Tableau!ED41,Semaines!$K$2:$K$523&amp;Semaines!$L$2:$L$523,0)),IF($AE41=2019,INDEX(Semaines!$S$2:$S$523,MATCH(Tableau!EC41&amp;Tableau!ED41,Semaines!$K$2:$K$523&amp;Semaines!$L$2:$L$523,0)),IF($AE41=2020,INDEX(Semaines!$T$2:$T$523,MATCH(Tableau!EC41&amp;Tableau!ED41,Semaines!$K$2:$K$523&amp;Semaines!$L$2:$L$523,0)),IF($AE41=2021,INDEX(Semaines!$U$2:$U$523,MATCH(Tableau!EC41&amp;Tableau!ED41,Semaines!$K$2:$K$523&amp;Semaines!$L$2:$L$523,0)),IF($AE41=2022,INDEX(Semaines!$V$2:$V$523,MATCH(Tableau!EC41&amp;Tableau!ED41,Semaines!$K$2:$K$523&amp;Semaines!$L$2:$L$523,0)))))))))))))</f>
        <v/>
      </c>
      <c r="EF41" s="120" t="str">
        <f>IF(Tableau!$AE41="","",IF(Tableau!ED41="","",Tableau!$AE41))</f>
        <v/>
      </c>
      <c r="EG41" s="118">
        <f t="shared" si="246"/>
        <v>37</v>
      </c>
      <c r="EH41" s="119">
        <f t="shared" si="103"/>
        <v>2014</v>
      </c>
      <c r="EI41" s="121" t="str">
        <f t="array" ref="EI41">IF(OR(Tableau!EG41="",Tableau!EH41=""),"",IF($AE41=2013,INDEX(Semaines!$M$2:$M$523,MATCH(Tableau!EG41&amp;Tableau!EH41,Semaines!$K$2:$K$523&amp;Semaines!$L$2:$L$523,0)),IF($AE41=2014,INDEX(Semaines!$N$2:$N$523,MATCH(Tableau!EG41&amp;Tableau!EH41,Semaines!$K$2:$K$523&amp;Semaines!$L$2:$L$523,0)),IF($AE41=2015,INDEX(Semaines!$O$2:$O$523,MATCH(Tableau!EG41&amp;Tableau!EH41,Semaines!$K$2:$K$523&amp;Semaines!$L$2:$L$523,0)),IF($AE41=2016,INDEX(Semaines!$P$2:$P$523,MATCH(Tableau!EG41&amp;Tableau!EH41,Semaines!$K$2:$K$523&amp;Semaines!$L$2:$L$523,0)),IF($AE41=2017,INDEX(Semaines!$Q$2:$Q$523,MATCH(Tableau!EG41&amp;Tableau!EH41,Semaines!$K$2:$K$523&amp;Semaines!$L$2:$L$523,0)),IF($AE41=2018,INDEX(Semaines!$R$2:$R$523,MATCH(Tableau!EG41&amp;Tableau!EH41,Semaines!$K$2:$K$523&amp;Semaines!$L$2:$L$523,0)),IF($AE41=2019,INDEX(Semaines!$S$2:$S$523,MATCH(Tableau!EG41&amp;Tableau!EH41,Semaines!$K$2:$K$523&amp;Semaines!$L$2:$L$523,0)),IF($AE41=2020,INDEX(Semaines!$T$2:$T$523,MATCH(Tableau!EG41&amp;Tableau!EH41,Semaines!$K$2:$K$523&amp;Semaines!$L$2:$L$523,0)),IF($AE41=2021,INDEX(Semaines!$U$2:$U$523,MATCH(Tableau!EG41&amp;Tableau!EH41,Semaines!$K$2:$K$523&amp;Semaines!$L$2:$L$523,0)),IF($AE41=2022,INDEX(Semaines!$V$2:$V$523,MATCH(Tableau!EG41&amp;Tableau!EH41,Semaines!$K$2:$K$523&amp;Semaines!$L$2:$L$523,0)))))))))))))</f>
        <v/>
      </c>
      <c r="EJ41" s="120" t="str">
        <f>IF(Tableau!$AE41="","",IF(Tableau!EH41="","",Tableau!$AE41))</f>
        <v/>
      </c>
      <c r="EK41" s="130">
        <f>IF(Import!AU31=0,"",Import!AU31)</f>
        <v>41943</v>
      </c>
      <c r="EL41" s="118">
        <f t="shared" si="200"/>
        <v>44</v>
      </c>
      <c r="EM41" s="119">
        <f t="shared" si="201"/>
        <v>2014</v>
      </c>
      <c r="EN41" s="121" t="str">
        <f>IF(Tableau!EL41="","",Tableau!EL41)</f>
        <v/>
      </c>
      <c r="EO41" s="120" t="str">
        <f>IF(Tableau!EM41="","",Tableau!EM41)</f>
        <v/>
      </c>
      <c r="EP41" s="112"/>
      <c r="EQ41" s="107"/>
      <c r="ES41" s="118">
        <f t="shared" si="247"/>
        <v>38</v>
      </c>
      <c r="ET41" s="119">
        <f t="shared" si="104"/>
        <v>2014</v>
      </c>
      <c r="EU41" s="121" t="str">
        <f t="array" ref="EU41">IF(OR(Tableau!ES41="",Tableau!ET41=""),"",IF($AE41=2013,INDEX(Semaines!$M$2:$M$523,MATCH(Tableau!ES41&amp;Tableau!ET41,Semaines!$K$2:$K$523&amp;Semaines!$L$2:$L$523,0)),IF($AE41=2014,INDEX(Semaines!$N$2:$N$523,MATCH(Tableau!ES41&amp;Tableau!ET41,Semaines!$K$2:$K$523&amp;Semaines!$L$2:$L$523,0)),IF($AE41=2015,INDEX(Semaines!$O$2:$O$523,MATCH(Tableau!ES41&amp;Tableau!ET41,Semaines!$K$2:$K$523&amp;Semaines!$L$2:$L$523,0)),IF($AE41=2016,INDEX(Semaines!$P$2:$P$523,MATCH(Tableau!ES41&amp;Tableau!ET41,Semaines!$K$2:$K$523&amp;Semaines!$L$2:$L$523,0)),IF($AE41=2017,INDEX(Semaines!$Q$2:$Q$523,MATCH(Tableau!ES41&amp;Tableau!ET41,Semaines!$K$2:$K$523&amp;Semaines!$L$2:$L$523,0)),IF($AE41=2018,INDEX(Semaines!$R$2:$R$523,MATCH(Tableau!ES41&amp;Tableau!ET41,Semaines!$K$2:$K$523&amp;Semaines!$L$2:$L$523,0)),IF($AE41=2019,INDEX(Semaines!$S$2:$S$523,MATCH(Tableau!ES41&amp;Tableau!ET41,Semaines!$K$2:$K$523&amp;Semaines!$L$2:$L$523,0)),IF($AE41=2020,INDEX(Semaines!$T$2:$T$523,MATCH(Tableau!ES41&amp;Tableau!ET41,Semaines!$K$2:$K$523&amp;Semaines!$L$2:$L$523,0)),IF($AE41=2021,INDEX(Semaines!$U$2:$U$523,MATCH(Tableau!ES41&amp;Tableau!ET41,Semaines!$K$2:$K$523&amp;Semaines!$L$2:$L$523,0)),IF($AE41=2022,INDEX(Semaines!$V$2:$V$523,MATCH(Tableau!ES41&amp;Tableau!ET41,Semaines!$K$2:$K$523&amp;Semaines!$L$2:$L$523,0)))))))))))))</f>
        <v/>
      </c>
      <c r="EV41" s="120" t="str">
        <f>IF(Tableau!$AE41="","",IF(Tableau!ET41="","",Tableau!$AE41))</f>
        <v/>
      </c>
      <c r="EW41" s="118">
        <f t="shared" si="248"/>
        <v>39</v>
      </c>
      <c r="EX41" s="119">
        <f t="shared" si="105"/>
        <v>2014</v>
      </c>
      <c r="EY41" s="121" t="str">
        <f t="array" ref="EY41">IF(OR(Tableau!EW41="",Tableau!EX41=""),"",IF($AE41=2013,INDEX(Semaines!$M$2:$M$523,MATCH(Tableau!EW41&amp;Tableau!EX41,Semaines!$K$2:$K$523&amp;Semaines!$L$2:$L$523,0)),IF($AE41=2014,INDEX(Semaines!$N$2:$N$523,MATCH(Tableau!EW41&amp;Tableau!EX41,Semaines!$K$2:$K$523&amp;Semaines!$L$2:$L$523,0)),IF($AE41=2015,INDEX(Semaines!$O$2:$O$523,MATCH(Tableau!EW41&amp;Tableau!EX41,Semaines!$K$2:$K$523&amp;Semaines!$L$2:$L$523,0)),IF($AE41=2016,INDEX(Semaines!$P$2:$P$523,MATCH(Tableau!EW41&amp;Tableau!EX41,Semaines!$K$2:$K$523&amp;Semaines!$L$2:$L$523,0)),IF($AE41=2017,INDEX(Semaines!$Q$2:$Q$523,MATCH(Tableau!EW41&amp;Tableau!EX41,Semaines!$K$2:$K$523&amp;Semaines!$L$2:$L$523,0)),IF($AE41=2018,INDEX(Semaines!$R$2:$R$523,MATCH(Tableau!EW41&amp;Tableau!EX41,Semaines!$K$2:$K$523&amp;Semaines!$L$2:$L$523,0)),IF($AE41=2019,INDEX(Semaines!$S$2:$S$523,MATCH(Tableau!EW41&amp;Tableau!EX41,Semaines!$K$2:$K$523&amp;Semaines!$L$2:$L$523,0)),IF($AE41=2020,INDEX(Semaines!$T$2:$T$523,MATCH(Tableau!EW41&amp;Tableau!EX41,Semaines!$K$2:$K$523&amp;Semaines!$L$2:$L$523,0)),IF($AE41=2021,INDEX(Semaines!$U$2:$U$523,MATCH(Tableau!EW41&amp;Tableau!EX41,Semaines!$K$2:$K$523&amp;Semaines!$L$2:$L$523,0)),IF($AE41=2022,INDEX(Semaines!$V$2:$V$523,MATCH(Tableau!EW41&amp;Tableau!EX41,Semaines!$K$2:$K$523&amp;Semaines!$L$2:$L$523,0)))))))))))))</f>
        <v/>
      </c>
      <c r="EZ41" s="120" t="str">
        <f>IF(Tableau!$AE41="","",IF(Tableau!EX41="","",Tableau!$AE41))</f>
        <v/>
      </c>
      <c r="FB41" s="118">
        <f t="shared" si="249"/>
        <v>39</v>
      </c>
      <c r="FC41" s="119">
        <f t="shared" si="106"/>
        <v>2014</v>
      </c>
      <c r="FD41" s="121" t="str">
        <f t="array" ref="FD41">IF(OR(Tableau!FB41="",Tableau!FC41=""),"",IF($AE41=2013,INDEX(Semaines!$M$2:$M$523,MATCH(Tableau!FB41&amp;Tableau!FC41,Semaines!$K$2:$K$523&amp;Semaines!$L$2:$L$523,0)),IF($AE41=2014,INDEX(Semaines!$N$2:$N$523,MATCH(Tableau!FB41&amp;Tableau!FC41,Semaines!$K$2:$K$523&amp;Semaines!$L$2:$L$523,0)),IF($AE41=2015,INDEX(Semaines!$O$2:$O$523,MATCH(Tableau!FB41&amp;Tableau!FC41,Semaines!$K$2:$K$523&amp;Semaines!$L$2:$L$523,0)),IF($AE41=2016,INDEX(Semaines!$P$2:$P$523,MATCH(Tableau!FB41&amp;Tableau!FC41,Semaines!$K$2:$K$523&amp;Semaines!$L$2:$L$523,0)),IF($AE41=2017,INDEX(Semaines!$Q$2:$Q$523,MATCH(Tableau!FB41&amp;Tableau!FC41,Semaines!$K$2:$K$523&amp;Semaines!$L$2:$L$523,0)),IF($AE41=2018,INDEX(Semaines!$R$2:$R$523,MATCH(Tableau!FB41&amp;Tableau!FC41,Semaines!$K$2:$K$523&amp;Semaines!$L$2:$L$523,0)),IF($AE41=2019,INDEX(Semaines!$S$2:$S$523,MATCH(Tableau!FB41&amp;Tableau!FC41,Semaines!$K$2:$K$523&amp;Semaines!$L$2:$L$523,0)),IF($AE41=2020,INDEX(Semaines!$T$2:$T$523,MATCH(Tableau!FB41&amp;Tableau!FC41,Semaines!$K$2:$K$523&amp;Semaines!$L$2:$L$523,0)),IF($AE41=2021,INDEX(Semaines!$U$2:$U$523,MATCH(Tableau!FB41&amp;Tableau!FC41,Semaines!$K$2:$K$523&amp;Semaines!$L$2:$L$523,0)),IF($AE41=2022,INDEX(Semaines!$V$2:$V$523,MATCH(Tableau!FB41&amp;Tableau!FC41,Semaines!$K$2:$K$523&amp;Semaines!$L$2:$L$523,0)))))))))))))</f>
        <v/>
      </c>
      <c r="FE41" s="120" t="str">
        <f>IF(Tableau!$AE41="","",IF(Tableau!FC41="","",Tableau!$AE41))</f>
        <v/>
      </c>
      <c r="FF41" s="112"/>
      <c r="FG41" s="107"/>
      <c r="FH41" s="118">
        <f t="shared" si="250"/>
        <v>40</v>
      </c>
      <c r="FI41" s="119">
        <f t="shared" si="107"/>
        <v>2014</v>
      </c>
      <c r="FJ41" s="121" t="str">
        <f t="array" ref="FJ41">IF(OR(Tableau!FH41="",Tableau!FI41=""),"",IF($AE41=2013,INDEX(Semaines!$M$2:$M$523,MATCH(Tableau!FH41&amp;Tableau!FI41,Semaines!$K$2:$K$523&amp;Semaines!$L$2:$L$523,0)),IF($AE41=2014,INDEX(Semaines!$N$2:$N$523,MATCH(Tableau!FH41&amp;Tableau!FI41,Semaines!$K$2:$K$523&amp;Semaines!$L$2:$L$523,0)),IF($AE41=2015,INDEX(Semaines!$O$2:$O$523,MATCH(Tableau!FH41&amp;Tableau!FI41,Semaines!$K$2:$K$523&amp;Semaines!$L$2:$L$523,0)),IF($AE41=2016,INDEX(Semaines!$P$2:$P$523,MATCH(Tableau!FH41&amp;Tableau!FI41,Semaines!$K$2:$K$523&amp;Semaines!$L$2:$L$523,0)),IF($AE41=2017,INDEX(Semaines!$Q$2:$Q$523,MATCH(Tableau!FH41&amp;Tableau!FI41,Semaines!$K$2:$K$523&amp;Semaines!$L$2:$L$523,0)),IF($AE41=2018,INDEX(Semaines!$R$2:$R$523,MATCH(Tableau!FH41&amp;Tableau!FI41,Semaines!$K$2:$K$523&amp;Semaines!$L$2:$L$523,0)),IF($AE41=2019,INDEX(Semaines!$S$2:$S$523,MATCH(Tableau!FH41&amp;Tableau!FI41,Semaines!$K$2:$K$523&amp;Semaines!$L$2:$L$523,0)),IF($AE41=2020,INDEX(Semaines!$T$2:$T$523,MATCH(Tableau!FH41&amp;Tableau!FI41,Semaines!$K$2:$K$523&amp;Semaines!$L$2:$L$523,0)),IF($AE41=2021,INDEX(Semaines!$U$2:$U$523,MATCH(Tableau!FH41&amp;Tableau!FI41,Semaines!$K$2:$K$523&amp;Semaines!$L$2:$L$523,0)),IF($AE41=2022,INDEX(Semaines!$V$2:$V$523,MATCH(Tableau!FH41&amp;Tableau!FI41,Semaines!$K$2:$K$523&amp;Semaines!$L$2:$L$523,0)))))))))))))</f>
        <v/>
      </c>
      <c r="FK41" s="120" t="str">
        <f>IF(Tableau!$AE41="","",IF(Tableau!FI41="","",Tableau!$AE41))</f>
        <v/>
      </c>
      <c r="FM41" s="118">
        <f t="shared" si="251"/>
        <v>40</v>
      </c>
      <c r="FN41" s="119">
        <f t="shared" si="108"/>
        <v>2014</v>
      </c>
      <c r="FO41" s="121" t="str">
        <f t="array" ref="FO41">IF(OR(Tableau!FM41="",Tableau!FN41=""),"",IF($AE41=2013,INDEX(Semaines!$M$2:$M$523,MATCH(Tableau!FM41&amp;Tableau!FN41,Semaines!$K$2:$K$523&amp;Semaines!$L$2:$L$523,0)),IF($AE41=2014,INDEX(Semaines!$N$2:$N$523,MATCH(Tableau!FM41&amp;Tableau!FN41,Semaines!$K$2:$K$523&amp;Semaines!$L$2:$L$523,0)),IF($AE41=2015,INDEX(Semaines!$O$2:$O$523,MATCH(Tableau!FM41&amp;Tableau!FN41,Semaines!$K$2:$K$523&amp;Semaines!$L$2:$L$523,0)),IF($AE41=2016,INDEX(Semaines!$P$2:$P$523,MATCH(Tableau!FM41&amp;Tableau!FN41,Semaines!$K$2:$K$523&amp;Semaines!$L$2:$L$523,0)),IF($AE41=2017,INDEX(Semaines!$Q$2:$Q$523,MATCH(Tableau!FM41&amp;Tableau!FN41,Semaines!$K$2:$K$523&amp;Semaines!$L$2:$L$523,0)),IF($AE41=2018,INDEX(Semaines!$R$2:$R$523,MATCH(Tableau!FM41&amp;Tableau!FN41,Semaines!$K$2:$K$523&amp;Semaines!$L$2:$L$523,0)),IF($AE41=2019,INDEX(Semaines!$S$2:$S$523,MATCH(Tableau!FM41&amp;Tableau!FN41,Semaines!$K$2:$K$523&amp;Semaines!$L$2:$L$523,0)),IF($AE41=2020,INDEX(Semaines!$T$2:$T$523,MATCH(Tableau!FM41&amp;Tableau!FN41,Semaines!$K$2:$K$523&amp;Semaines!$L$2:$L$523,0)),IF($AE41=2021,INDEX(Semaines!$U$2:$U$523,MATCH(Tableau!FM41&amp;Tableau!FN41,Semaines!$K$2:$K$523&amp;Semaines!$L$2:$L$523,0)),IF($AE41=2022,INDEX(Semaines!$V$2:$V$523,MATCH(Tableau!FM41&amp;Tableau!FN41,Semaines!$K$2:$K$523&amp;Semaines!$L$2:$L$523,0)))))))))))))</f>
        <v/>
      </c>
      <c r="FP41" s="120" t="str">
        <f>IF(Tableau!$AE41="","",IF(Tableau!FN41="","",Tableau!$AE41))</f>
        <v/>
      </c>
      <c r="FQ41" s="118">
        <f t="shared" si="252"/>
        <v>41</v>
      </c>
      <c r="FR41" s="119">
        <f t="shared" si="109"/>
        <v>2014</v>
      </c>
      <c r="FS41" s="121" t="str">
        <f t="array" ref="FS41">IF(OR(Tableau!FQ41="",Tableau!FR41=""),"",IF($AE41=2013,INDEX(Semaines!$M$2:$M$523,MATCH(Tableau!FQ41&amp;Tableau!FR41,Semaines!$K$2:$K$523&amp;Semaines!$L$2:$L$523,0)),IF($AE41=2014,INDEX(Semaines!$N$2:$N$523,MATCH(Tableau!FQ41&amp;Tableau!FR41,Semaines!$K$2:$K$523&amp;Semaines!$L$2:$L$523,0)),IF($AE41=2015,INDEX(Semaines!$O$2:$O$523,MATCH(Tableau!FQ41&amp;Tableau!FR41,Semaines!$K$2:$K$523&amp;Semaines!$L$2:$L$523,0)),IF($AE41=2016,INDEX(Semaines!$P$2:$P$523,MATCH(Tableau!FQ41&amp;Tableau!FR41,Semaines!$K$2:$K$523&amp;Semaines!$L$2:$L$523,0)),IF($AE41=2017,INDEX(Semaines!$Q$2:$Q$523,MATCH(Tableau!FQ41&amp;Tableau!FR41,Semaines!$K$2:$K$523&amp;Semaines!$L$2:$L$523,0)),IF($AE41=2018,INDEX(Semaines!$R$2:$R$523,MATCH(Tableau!FQ41&amp;Tableau!FR41,Semaines!$K$2:$K$523&amp;Semaines!$L$2:$L$523,0)),IF($AE41=2019,INDEX(Semaines!$S$2:$S$523,MATCH(Tableau!FQ41&amp;Tableau!FR41,Semaines!$K$2:$K$523&amp;Semaines!$L$2:$L$523,0)),IF($AE41=2020,INDEX(Semaines!$T$2:$T$523,MATCH(Tableau!FQ41&amp;Tableau!FR41,Semaines!$K$2:$K$523&amp;Semaines!$L$2:$L$523,0)),IF($AE41=2021,INDEX(Semaines!$U$2:$U$523,MATCH(Tableau!FQ41&amp;Tableau!FR41,Semaines!$K$2:$K$523&amp;Semaines!$L$2:$L$523,0)),IF($AE41=2022,INDEX(Semaines!$V$2:$V$523,MATCH(Tableau!FQ41&amp;Tableau!FR41,Semaines!$K$2:$K$523&amp;Semaines!$L$2:$L$523,0)))))))))))))</f>
        <v/>
      </c>
      <c r="FT41" s="120" t="str">
        <f>IF(Tableau!$AE41="","",IF(Tableau!FR41="","",Tableau!$AE41))</f>
        <v/>
      </c>
      <c r="FU41" s="121" t="str">
        <f t="array" ref="FU41">IF(OR(Tableau!FS41="",Tableau!FT41=""),"",IF($AE41=2013,INDEX(Semaines!$M$2:$M$523,MATCH(Tableau!FS41&amp;Tableau!FT41,Semaines!$K$2:$K$523&amp;Semaines!$L$2:$L$523,0)),IF($AE41=2014,INDEX(Semaines!$N$2:$N$523,MATCH(Tableau!FS41&amp;Tableau!FT41,Semaines!$K$2:$K$523&amp;Semaines!$L$2:$L$523,0)),IF($AE41=2015,INDEX(Semaines!$O$2:$O$523,MATCH(Tableau!FS41&amp;Tableau!FT41,Semaines!$K$2:$K$523&amp;Semaines!$L$2:$L$523,0)),IF($AE41=2016,INDEX(Semaines!$P$2:$P$523,MATCH(Tableau!FS41&amp;Tableau!FT41,Semaines!$K$2:$K$523&amp;Semaines!$L$2:$L$523,0)),IF($AE41=2017,INDEX(Semaines!$Q$2:$Q$523,MATCH(Tableau!FS41&amp;Tableau!FT41,Semaines!$K$2:$K$523&amp;Semaines!$L$2:$L$523,0)),IF($AE41=2018,INDEX(Semaines!$R$2:$R$523,MATCH(Tableau!FS41&amp;Tableau!FT41,Semaines!$K$2:$K$523&amp;Semaines!$L$2:$L$523,0)),IF($AE41=2019,INDEX(Semaines!$S$2:$S$523,MATCH(Tableau!FS41&amp;Tableau!FT41,Semaines!$K$2:$K$523&amp;Semaines!$L$2:$L$523,0)),IF($AE41=2020,INDEX(Semaines!$T$2:$T$523,MATCH(Tableau!FS41&amp;Tableau!FT41,Semaines!$K$2:$K$523&amp;Semaines!$L$2:$L$523,0)),IF($AE41=2021,INDEX(Semaines!$U$2:$U$523,MATCH(Tableau!FS41&amp;Tableau!FT41,Semaines!$K$2:$K$523&amp;Semaines!$L$2:$L$523,0)),IF($AE41=2022,INDEX(Semaines!$V$2:$V$523,MATCH(Tableau!FS41&amp;Tableau!FT41,Semaines!$K$2:$K$523&amp;Semaines!$L$2:$L$523,0)))))))))))))</f>
        <v/>
      </c>
      <c r="FV41" s="120" t="str">
        <f>IF(Tableau!$AE41="","",IF(Tableau!FT41="","",Tableau!$AE41))</f>
        <v/>
      </c>
      <c r="FW41" s="118">
        <f t="shared" si="253"/>
        <v>43</v>
      </c>
      <c r="FX41" s="119">
        <f t="shared" si="110"/>
        <v>2014</v>
      </c>
      <c r="FY41" s="121" t="str">
        <f t="array" ref="FY41">IF(OR(Tableau!FW41="",Tableau!FX41=""),"",IF($AE41=2013,INDEX(Semaines!$M$2:$M$523,MATCH(Tableau!FW41&amp;Tableau!FX41,Semaines!$K$2:$K$523&amp;Semaines!$L$2:$L$523,0)),IF($AE41=2014,INDEX(Semaines!$N$2:$N$523,MATCH(Tableau!FW41&amp;Tableau!FX41,Semaines!$K$2:$K$523&amp;Semaines!$L$2:$L$523,0)),IF($AE41=2015,INDEX(Semaines!$O$2:$O$523,MATCH(Tableau!FW41&amp;Tableau!FX41,Semaines!$K$2:$K$523&amp;Semaines!$L$2:$L$523,0)),IF($AE41=2016,INDEX(Semaines!$P$2:$P$523,MATCH(Tableau!FW41&amp;Tableau!FX41,Semaines!$K$2:$K$523&amp;Semaines!$L$2:$L$523,0)),IF($AE41=2017,INDEX(Semaines!$Q$2:$Q$523,MATCH(Tableau!FW41&amp;Tableau!FX41,Semaines!$K$2:$K$523&amp;Semaines!$L$2:$L$523,0)),IF($AE41=2018,INDEX(Semaines!$R$2:$R$523,MATCH(Tableau!FW41&amp;Tableau!FX41,Semaines!$K$2:$K$523&amp;Semaines!$L$2:$L$523,0)),IF($AE41=2019,INDEX(Semaines!$S$2:$S$523,MATCH(Tableau!FW41&amp;Tableau!FX41,Semaines!$K$2:$K$523&amp;Semaines!$L$2:$L$523,0)),IF($AE41=2020,INDEX(Semaines!$T$2:$T$523,MATCH(Tableau!FW41&amp;Tableau!FX41,Semaines!$K$2:$K$523&amp;Semaines!$L$2:$L$523,0)),IF($AE41=2021,INDEX(Semaines!$U$2:$U$523,MATCH(Tableau!FW41&amp;Tableau!FX41,Semaines!$K$2:$K$523&amp;Semaines!$L$2:$L$523,0)),IF($AE41=2022,INDEX(Semaines!$V$2:$V$523,MATCH(Tableau!FW41&amp;Tableau!FX41,Semaines!$K$2:$K$523&amp;Semaines!$L$2:$L$523,0)))))))))))))</f>
        <v/>
      </c>
      <c r="FZ41" s="120" t="str">
        <f>IF(Tableau!$AE41="","",IF(Tableau!FX41="","",Tableau!$AE41))</f>
        <v/>
      </c>
      <c r="GA41" s="118">
        <f t="shared" si="254"/>
        <v>44</v>
      </c>
      <c r="GB41" s="119">
        <f t="shared" si="111"/>
        <v>2014</v>
      </c>
      <c r="GC41" s="121" t="str">
        <f t="array" ref="GC41">IF(OR(Tableau!GA41="",Tableau!GB41=""),"",IF($AE41=2013,INDEX(Semaines!$M$2:$M$523,MATCH(Tableau!GA41&amp;Tableau!GB41,Semaines!$K$2:$K$523&amp;Semaines!$L$2:$L$523,0)),IF($AE41=2014,INDEX(Semaines!$N$2:$N$523,MATCH(Tableau!GA41&amp;Tableau!GB41,Semaines!$K$2:$K$523&amp;Semaines!$L$2:$L$523,0)),IF($AE41=2015,INDEX(Semaines!$O$2:$O$523,MATCH(Tableau!GA41&amp;Tableau!GB41,Semaines!$K$2:$K$523&amp;Semaines!$L$2:$L$523,0)),IF($AE41=2016,INDEX(Semaines!$P$2:$P$523,MATCH(Tableau!GA41&amp;Tableau!GB41,Semaines!$K$2:$K$523&amp;Semaines!$L$2:$L$523,0)),IF($AE41=2017,INDEX(Semaines!$Q$2:$Q$523,MATCH(Tableau!GA41&amp;Tableau!GB41,Semaines!$K$2:$K$523&amp;Semaines!$L$2:$L$523,0)),IF($AE41=2018,INDEX(Semaines!$R$2:$R$523,MATCH(Tableau!GA41&amp;Tableau!GB41,Semaines!$K$2:$K$523&amp;Semaines!$L$2:$L$523,0)),IF($AE41=2019,INDEX(Semaines!$S$2:$S$523,MATCH(Tableau!GA41&amp;Tableau!GB41,Semaines!$K$2:$K$523&amp;Semaines!$L$2:$L$523,0)),IF($AE41=2020,INDEX(Semaines!$T$2:$T$523,MATCH(Tableau!GA41&amp;Tableau!GB41,Semaines!$K$2:$K$523&amp;Semaines!$L$2:$L$523,0)),IF($AE41=2021,INDEX(Semaines!$U$2:$U$523,MATCH(Tableau!GA41&amp;Tableau!GB41,Semaines!$K$2:$K$523&amp;Semaines!$L$2:$L$523,0)),IF($AE41=2022,INDEX(Semaines!$V$2:$V$523,MATCH(Tableau!GA41&amp;Tableau!GB41,Semaines!$K$2:$K$523&amp;Semaines!$L$2:$L$523,0)))))))))))))</f>
        <v/>
      </c>
      <c r="GD41" s="120" t="str">
        <f>IF(Tableau!$AE41="","",IF(Tableau!GB41="","",Tableau!$AE41))</f>
        <v/>
      </c>
      <c r="GE41" s="118">
        <f t="shared" si="255"/>
        <v>44</v>
      </c>
      <c r="GF41" s="119">
        <f t="shared" si="112"/>
        <v>2014</v>
      </c>
      <c r="GG41" s="121" t="str">
        <f t="array" ref="GG41">IF(OR(Tableau!GE41="",Tableau!GF41=""),"",IF($AE41=2013,INDEX(Semaines!$M$2:$M$523,MATCH(Tableau!GE41&amp;Tableau!GF41,Semaines!$K$2:$K$523&amp;Semaines!$L$2:$L$523,0)),IF($AE41=2014,INDEX(Semaines!$N$2:$N$523,MATCH(Tableau!GE41&amp;Tableau!GF41,Semaines!$K$2:$K$523&amp;Semaines!$L$2:$L$523,0)),IF($AE41=2015,INDEX(Semaines!$O$2:$O$523,MATCH(Tableau!GE41&amp;Tableau!GF41,Semaines!$K$2:$K$523&amp;Semaines!$L$2:$L$523,0)),IF($AE41=2016,INDEX(Semaines!$P$2:$P$523,MATCH(Tableau!GE41&amp;Tableau!GF41,Semaines!$K$2:$K$523&amp;Semaines!$L$2:$L$523,0)),IF($AE41=2017,INDEX(Semaines!$Q$2:$Q$523,MATCH(Tableau!GE41&amp;Tableau!GF41,Semaines!$K$2:$K$523&amp;Semaines!$L$2:$L$523,0)),IF($AE41=2018,INDEX(Semaines!$R$2:$R$523,MATCH(Tableau!GE41&amp;Tableau!GF41,Semaines!$K$2:$K$523&amp;Semaines!$L$2:$L$523,0)),IF($AE41=2019,INDEX(Semaines!$S$2:$S$523,MATCH(Tableau!GE41&amp;Tableau!GF41,Semaines!$K$2:$K$523&amp;Semaines!$L$2:$L$523,0)),IF($AE41=2020,INDEX(Semaines!$T$2:$T$523,MATCH(Tableau!GE41&amp;Tableau!GF41,Semaines!$K$2:$K$523&amp;Semaines!$L$2:$L$523,0)),IF($AE41=2021,INDEX(Semaines!$U$2:$U$523,MATCH(Tableau!GE41&amp;Tableau!GF41,Semaines!$K$2:$K$523&amp;Semaines!$L$2:$L$523,0)),IF($AE41=2022,INDEX(Semaines!$V$2:$V$523,MATCH(Tableau!GE41&amp;Tableau!GF41,Semaines!$K$2:$K$523&amp;Semaines!$L$2:$L$523,0)))))))))))))</f>
        <v/>
      </c>
      <c r="GH41" s="120" t="str">
        <f>IF(Tableau!$AE41="","",IF(Tableau!GF41="","",Tableau!$AE41))</f>
        <v/>
      </c>
      <c r="GJ41" s="118">
        <f t="shared" si="256"/>
        <v>45</v>
      </c>
      <c r="GK41" s="119">
        <f t="shared" si="113"/>
        <v>2014</v>
      </c>
      <c r="GL41" s="121" t="str">
        <f t="array" ref="GL41">IF(OR(Tableau!GJ41="",Tableau!GK41=""),"",IF($AE41=2013,INDEX(Semaines!$M$2:$M$523,MATCH(Tableau!GJ41&amp;Tableau!GK41,Semaines!$K$2:$K$523&amp;Semaines!$L$2:$L$523,0)),IF($AE41=2014,INDEX(Semaines!$N$2:$N$523,MATCH(Tableau!GJ41&amp;Tableau!GK41,Semaines!$K$2:$K$523&amp;Semaines!$L$2:$L$523,0)),IF($AE41=2015,INDEX(Semaines!$O$2:$O$523,MATCH(Tableau!GJ41&amp;Tableau!GK41,Semaines!$K$2:$K$523&amp;Semaines!$L$2:$L$523,0)),IF($AE41=2016,INDEX(Semaines!$P$2:$P$523,MATCH(Tableau!GJ41&amp;Tableau!GK41,Semaines!$K$2:$K$523&amp;Semaines!$L$2:$L$523,0)),IF($AE41=2017,INDEX(Semaines!$Q$2:$Q$523,MATCH(Tableau!GJ41&amp;Tableau!GK41,Semaines!$K$2:$K$523&amp;Semaines!$L$2:$L$523,0)),IF($AE41=2018,INDEX(Semaines!$R$2:$R$523,MATCH(Tableau!GJ41&amp;Tableau!GK41,Semaines!$K$2:$K$523&amp;Semaines!$L$2:$L$523,0)),IF($AE41=2019,INDEX(Semaines!$S$2:$S$523,MATCH(Tableau!GJ41&amp;Tableau!GK41,Semaines!$K$2:$K$523&amp;Semaines!$L$2:$L$523,0)),IF($AE41=2020,INDEX(Semaines!$T$2:$T$523,MATCH(Tableau!GJ41&amp;Tableau!GK41,Semaines!$K$2:$K$523&amp;Semaines!$L$2:$L$523,0)),IF($AE41=2021,INDEX(Semaines!$U$2:$U$523,MATCH(Tableau!GJ41&amp;Tableau!GK41,Semaines!$K$2:$K$523&amp;Semaines!$L$2:$L$523,0)),IF($AE41=2022,INDEX(Semaines!$V$2:$V$523,MATCH(Tableau!GJ41&amp;Tableau!GK41,Semaines!$K$2:$K$523&amp;Semaines!$L$2:$L$523,0)))))))))))))</f>
        <v/>
      </c>
      <c r="GM41" s="120" t="str">
        <f>IF(Tableau!$AE41="","",IF(Tableau!GK41="","",Tableau!$AE41))</f>
        <v/>
      </c>
      <c r="GN41" s="118">
        <f t="shared" si="257"/>
        <v>46</v>
      </c>
      <c r="GO41" s="119">
        <f t="shared" si="114"/>
        <v>2014</v>
      </c>
      <c r="GP41" s="121" t="str">
        <f t="array" ref="GP41">IF(OR(Tableau!GN41="",Tableau!GO41=""),"",IF($AE41=2013,INDEX(Semaines!$M$2:$M$523,MATCH(Tableau!GN41&amp;Tableau!GO41,Semaines!$K$2:$K$523&amp;Semaines!$L$2:$L$523,0)),IF($AE41=2014,INDEX(Semaines!$N$2:$N$523,MATCH(Tableau!GN41&amp;Tableau!GO41,Semaines!$K$2:$K$523&amp;Semaines!$L$2:$L$523,0)),IF($AE41=2015,INDEX(Semaines!$O$2:$O$523,MATCH(Tableau!GN41&amp;Tableau!GO41,Semaines!$K$2:$K$523&amp;Semaines!$L$2:$L$523,0)),IF($AE41=2016,INDEX(Semaines!$P$2:$P$523,MATCH(Tableau!GN41&amp;Tableau!GO41,Semaines!$K$2:$K$523&amp;Semaines!$L$2:$L$523,0)),IF($AE41=2017,INDEX(Semaines!$Q$2:$Q$523,MATCH(Tableau!GN41&amp;Tableau!GO41,Semaines!$K$2:$K$523&amp;Semaines!$L$2:$L$523,0)),IF($AE41=2018,INDEX(Semaines!$R$2:$R$523,MATCH(Tableau!GN41&amp;Tableau!GO41,Semaines!$K$2:$K$523&amp;Semaines!$L$2:$L$523,0)),IF($AE41=2019,INDEX(Semaines!$S$2:$S$523,MATCH(Tableau!GN41&amp;Tableau!GO41,Semaines!$K$2:$K$523&amp;Semaines!$L$2:$L$523,0)),IF($AE41=2020,INDEX(Semaines!$T$2:$T$523,MATCH(Tableau!GN41&amp;Tableau!GO41,Semaines!$K$2:$K$523&amp;Semaines!$L$2:$L$523,0)),IF($AE41=2021,INDEX(Semaines!$U$2:$U$523,MATCH(Tableau!GN41&amp;Tableau!GO41,Semaines!$K$2:$K$523&amp;Semaines!$L$2:$L$523,0)),IF($AE41=2022,INDEX(Semaines!$V$2:$V$523,MATCH(Tableau!GN41&amp;Tableau!GO41,Semaines!$K$2:$K$523&amp;Semaines!$L$2:$L$523,0)))))))))))))</f>
        <v/>
      </c>
      <c r="GQ41" s="120" t="str">
        <f>IF(Tableau!$AE41="","",IF(Tableau!GO41="","",Tableau!$AE41))</f>
        <v/>
      </c>
      <c r="GR41" s="112"/>
      <c r="GS41" s="114"/>
      <c r="GT41" s="114"/>
      <c r="GU41" s="107"/>
      <c r="GV41" s="114"/>
      <c r="GW41" s="107"/>
      <c r="GX41" s="118">
        <f t="shared" si="258"/>
        <v>47</v>
      </c>
      <c r="GY41" s="119">
        <f t="shared" si="115"/>
        <v>2014</v>
      </c>
      <c r="GZ41" s="121" t="str">
        <f t="array" ref="GZ41">IF(OR(Tableau!GX41="",Tableau!GY41=""),"",IF($AE41=2013,INDEX(Semaines!$M$2:$M$523,MATCH(Tableau!GX41&amp;Tableau!GY41,Semaines!$K$2:$K$523&amp;Semaines!$L$2:$L$523,0)),IF($AE41=2014,INDEX(Semaines!$N$2:$N$523,MATCH(Tableau!GX41&amp;Tableau!GY41,Semaines!$K$2:$K$523&amp;Semaines!$L$2:$L$523,0)),IF($AE41=2015,INDEX(Semaines!$O$2:$O$523,MATCH(Tableau!GX41&amp;Tableau!GY41,Semaines!$K$2:$K$523&amp;Semaines!$L$2:$L$523,0)),IF($AE41=2016,INDEX(Semaines!$P$2:$P$523,MATCH(Tableau!GX41&amp;Tableau!GY41,Semaines!$K$2:$K$523&amp;Semaines!$L$2:$L$523,0)),IF($AE41=2017,INDEX(Semaines!$Q$2:$Q$523,MATCH(Tableau!GX41&amp;Tableau!GY41,Semaines!$K$2:$K$523&amp;Semaines!$L$2:$L$523,0)),IF($AE41=2018,INDEX(Semaines!$R$2:$R$523,MATCH(Tableau!GX41&amp;Tableau!GY41,Semaines!$K$2:$K$523&amp;Semaines!$L$2:$L$523,0)),IF($AE41=2019,INDEX(Semaines!$S$2:$S$523,MATCH(Tableau!GX41&amp;Tableau!GY41,Semaines!$K$2:$K$523&amp;Semaines!$L$2:$L$523,0)),IF($AE41=2020,INDEX(Semaines!$T$2:$T$523,MATCH(Tableau!GX41&amp;Tableau!GY41,Semaines!$K$2:$K$523&amp;Semaines!$L$2:$L$523,0)),IF($AE41=2021,INDEX(Semaines!$U$2:$U$523,MATCH(Tableau!GX41&amp;Tableau!GY41,Semaines!$K$2:$K$523&amp;Semaines!$L$2:$L$523,0)),IF($AE41=2022,INDEX(Semaines!$V$2:$V$523,MATCH(Tableau!GX41&amp;Tableau!GY41,Semaines!$K$2:$K$523&amp;Semaines!$L$2:$L$523,0)))))))))))))</f>
        <v/>
      </c>
      <c r="HA41" s="120" t="str">
        <f>IF(Tableau!$AE41="","",IF(Tableau!GY41="","",Tableau!$AE41))</f>
        <v/>
      </c>
      <c r="HC41" s="100"/>
      <c r="HD41" s="101"/>
      <c r="HE41" s="111"/>
      <c r="HF41" s="107"/>
      <c r="HH41" s="118">
        <f t="shared" si="259"/>
        <v>48</v>
      </c>
      <c r="HI41" s="119">
        <f t="shared" si="116"/>
        <v>2014</v>
      </c>
      <c r="HJ41" s="121" t="str">
        <f t="array" ref="HJ41">IF(OR(Tableau!HH41="",Tableau!HI41=""),"",IF($AE41=2013,INDEX(Semaines!$M$2:$M$523,MATCH(Tableau!HH41&amp;Tableau!HI41,Semaines!$K$2:$K$523&amp;Semaines!$L$2:$L$523,0)),IF($AE41=2014,INDEX(Semaines!$N$2:$N$523,MATCH(Tableau!HH41&amp;Tableau!HI41,Semaines!$K$2:$K$523&amp;Semaines!$L$2:$L$523,0)),IF($AE41=2015,INDEX(Semaines!$O$2:$O$523,MATCH(Tableau!HH41&amp;Tableau!HI41,Semaines!$K$2:$K$523&amp;Semaines!$L$2:$L$523,0)),IF($AE41=2016,INDEX(Semaines!$P$2:$P$523,MATCH(Tableau!HH41&amp;Tableau!HI41,Semaines!$K$2:$K$523&amp;Semaines!$L$2:$L$523,0)),IF($AE41=2017,INDEX(Semaines!$Q$2:$Q$523,MATCH(Tableau!HH41&amp;Tableau!HI41,Semaines!$K$2:$K$523&amp;Semaines!$L$2:$L$523,0)),IF($AE41=2018,INDEX(Semaines!$R$2:$R$523,MATCH(Tableau!HH41&amp;Tableau!HI41,Semaines!$K$2:$K$523&amp;Semaines!$L$2:$L$523,0)),IF($AE41=2019,INDEX(Semaines!$S$2:$S$523,MATCH(Tableau!HH41&amp;Tableau!HI41,Semaines!$K$2:$K$523&amp;Semaines!$L$2:$L$523,0)),IF($AE41=2020,INDEX(Semaines!$T$2:$T$523,MATCH(Tableau!HH41&amp;Tableau!HI41,Semaines!$K$2:$K$523&amp;Semaines!$L$2:$L$523,0)),IF($AE41=2021,INDEX(Semaines!$U$2:$U$523,MATCH(Tableau!HH41&amp;Tableau!HI41,Semaines!$K$2:$K$523&amp;Semaines!$L$2:$L$523,0)),IF($AE41=2022,INDEX(Semaines!$V$2:$V$523,MATCH(Tableau!HH41&amp;Tableau!HI41,Semaines!$K$2:$K$523&amp;Semaines!$L$2:$L$523,0)))))))))))))</f>
        <v/>
      </c>
      <c r="HK41" s="120" t="str">
        <f>IF(Tableau!$AE41="","",IF(Tableau!HI41="","",Tableau!$AE41))</f>
        <v/>
      </c>
      <c r="HL41" s="121" t="str">
        <f t="array" ref="HL41">IF(OR(Tableau!HJ41="",Tableau!HK41=""),"",IF($AE41=2013,INDEX(Semaines!$M$2:$M$523,MATCH(Tableau!HJ41&amp;Tableau!HK41,Semaines!$K$2:$K$523&amp;Semaines!$L$2:$L$523,0)),IF($AE41=2014,INDEX(Semaines!$N$2:$N$523,MATCH(Tableau!HJ41&amp;Tableau!HK41,Semaines!$K$2:$K$523&amp;Semaines!$L$2:$L$523,0)),IF($AE41=2015,INDEX(Semaines!$O$2:$O$523,MATCH(Tableau!HJ41&amp;Tableau!HK41,Semaines!$K$2:$K$523&amp;Semaines!$L$2:$L$523,0)),IF($AE41=2016,INDEX(Semaines!$P$2:$P$523,MATCH(Tableau!HJ41&amp;Tableau!HK41,Semaines!$K$2:$K$523&amp;Semaines!$L$2:$L$523,0)),IF($AE41=2017,INDEX(Semaines!$Q$2:$Q$523,MATCH(Tableau!HJ41&amp;Tableau!HK41,Semaines!$K$2:$K$523&amp;Semaines!$L$2:$L$523,0)),IF($AE41=2018,INDEX(Semaines!$R$2:$R$523,MATCH(Tableau!HJ41&amp;Tableau!HK41,Semaines!$K$2:$K$523&amp;Semaines!$L$2:$L$523,0)),IF($AE41=2019,INDEX(Semaines!$S$2:$S$523,MATCH(Tableau!HJ41&amp;Tableau!HK41,Semaines!$K$2:$K$523&amp;Semaines!$L$2:$L$523,0)),IF($AE41=2020,INDEX(Semaines!$T$2:$T$523,MATCH(Tableau!HJ41&amp;Tableau!HK41,Semaines!$K$2:$K$523&amp;Semaines!$L$2:$L$523,0)),IF($AE41=2021,INDEX(Semaines!$U$2:$U$523,MATCH(Tableau!HJ41&amp;Tableau!HK41,Semaines!$K$2:$K$523&amp;Semaines!$L$2:$L$523,0)),IF($AE41=2022,INDEX(Semaines!$V$2:$V$523,MATCH(Tableau!HJ41&amp;Tableau!HK41,Semaines!$K$2:$K$523&amp;Semaines!$L$2:$L$523,0)))))))))))))</f>
        <v/>
      </c>
      <c r="HM41" s="120" t="str">
        <f>IF(Tableau!$AE41="","",IF(Tableau!HK41="","",Tableau!$AE41))</f>
        <v/>
      </c>
      <c r="HN41" s="118">
        <f t="shared" si="260"/>
        <v>49</v>
      </c>
      <c r="HO41" s="119">
        <f t="shared" si="117"/>
        <v>2014</v>
      </c>
      <c r="HP41" s="121" t="str">
        <f t="array" ref="HP41">IF(OR(Tableau!HN41="",Tableau!HO41=""),"",IF($AE41=2013,INDEX(Semaines!$M$2:$M$523,MATCH(Tableau!HN41&amp;Tableau!HO41,Semaines!$K$2:$K$523&amp;Semaines!$L$2:$L$523,0)),IF($AE41=2014,INDEX(Semaines!$N$2:$N$523,MATCH(Tableau!HN41&amp;Tableau!HO41,Semaines!$K$2:$K$523&amp;Semaines!$L$2:$L$523,0)),IF($AE41=2015,INDEX(Semaines!$O$2:$O$523,MATCH(Tableau!HN41&amp;Tableau!HO41,Semaines!$K$2:$K$523&amp;Semaines!$L$2:$L$523,0)),IF($AE41=2016,INDEX(Semaines!$P$2:$P$523,MATCH(Tableau!HN41&amp;Tableau!HO41,Semaines!$K$2:$K$523&amp;Semaines!$L$2:$L$523,0)),IF($AE41=2017,INDEX(Semaines!$Q$2:$Q$523,MATCH(Tableau!HN41&amp;Tableau!HO41,Semaines!$K$2:$K$523&amp;Semaines!$L$2:$L$523,0)),IF($AE41=2018,INDEX(Semaines!$R$2:$R$523,MATCH(Tableau!HN41&amp;Tableau!HO41,Semaines!$K$2:$K$523&amp;Semaines!$L$2:$L$523,0)),IF($AE41=2019,INDEX(Semaines!$S$2:$S$523,MATCH(Tableau!HN41&amp;Tableau!HO41,Semaines!$K$2:$K$523&amp;Semaines!$L$2:$L$523,0)),IF($AE41=2020,INDEX(Semaines!$T$2:$T$523,MATCH(Tableau!HN41&amp;Tableau!HO41,Semaines!$K$2:$K$523&amp;Semaines!$L$2:$L$523,0)),IF($AE41=2021,INDEX(Semaines!$U$2:$U$523,MATCH(Tableau!HN41&amp;Tableau!HO41,Semaines!$K$2:$K$523&amp;Semaines!$L$2:$L$523,0)),IF($AE41=2022,INDEX(Semaines!$V$2:$V$523,MATCH(Tableau!HN41&amp;Tableau!HO41,Semaines!$K$2:$K$523&amp;Semaines!$L$2:$L$523,0)))))))))))))</f>
        <v/>
      </c>
      <c r="HQ41" s="120" t="str">
        <f>IF(Tableau!$AE41="","",IF(Tableau!HO41="","",Tableau!$AE41))</f>
        <v/>
      </c>
      <c r="HR41" s="112"/>
      <c r="HS41" s="114"/>
      <c r="HT41" s="114"/>
      <c r="HU41" s="107"/>
      <c r="HV41" s="115"/>
      <c r="HW41" s="99"/>
      <c r="HX41" s="99"/>
      <c r="HY41" s="99"/>
      <c r="HZ41" s="99"/>
      <c r="IA41" s="118">
        <f t="shared" si="261"/>
        <v>50</v>
      </c>
      <c r="IB41" s="119">
        <f t="shared" si="118"/>
        <v>2014</v>
      </c>
      <c r="IC41" s="121" t="str">
        <f t="array" ref="IC41">IF(OR(Tableau!IA41="",Tableau!IB41=""),"",IF($AE41=2013,INDEX(Semaines!$M$2:$M$523,MATCH(Tableau!IA41&amp;Tableau!IB41,Semaines!$K$2:$K$523&amp;Semaines!$L$2:$L$523,0)),IF($AE41=2014,INDEX(Semaines!$N$2:$N$523,MATCH(Tableau!IA41&amp;Tableau!IB41,Semaines!$K$2:$K$523&amp;Semaines!$L$2:$L$523,0)),IF($AE41=2015,INDEX(Semaines!$O$2:$O$523,MATCH(Tableau!IA41&amp;Tableau!IB41,Semaines!$K$2:$K$523&amp;Semaines!$L$2:$L$523,0)),IF($AE41=2016,INDEX(Semaines!$P$2:$P$523,MATCH(Tableau!IA41&amp;Tableau!IB41,Semaines!$K$2:$K$523&amp;Semaines!$L$2:$L$523,0)),IF($AE41=2017,INDEX(Semaines!$Q$2:$Q$523,MATCH(Tableau!IA41&amp;Tableau!IB41,Semaines!$K$2:$K$523&amp;Semaines!$L$2:$L$523,0)),IF($AE41=2018,INDEX(Semaines!$R$2:$R$523,MATCH(Tableau!IA41&amp;Tableau!IB41,Semaines!$K$2:$K$523&amp;Semaines!$L$2:$L$523,0)),IF($AE41=2019,INDEX(Semaines!$S$2:$S$523,MATCH(Tableau!IA41&amp;Tableau!IB41,Semaines!$K$2:$K$523&amp;Semaines!$L$2:$L$523,0)),IF($AE41=2020,INDEX(Semaines!$T$2:$T$523,MATCH(Tableau!IA41&amp;Tableau!IB41,Semaines!$K$2:$K$523&amp;Semaines!$L$2:$L$523,0)),IF($AE41=2021,INDEX(Semaines!$U$2:$U$523,MATCH(Tableau!IA41&amp;Tableau!IB41,Semaines!$K$2:$K$523&amp;Semaines!$L$2:$L$523,0)),IF($AE41=2022,INDEX(Semaines!$V$2:$V$523,MATCH(Tableau!IA41&amp;Tableau!IB41,Semaines!$K$2:$K$523&amp;Semaines!$L$2:$L$523,0)))))))))))))</f>
        <v/>
      </c>
      <c r="ID41" s="120" t="str">
        <f>IF(Tableau!$AE41="","",IF(Tableau!IB41="","",Tableau!$AE41))</f>
        <v/>
      </c>
      <c r="IE41" s="118">
        <f t="shared" si="262"/>
        <v>50</v>
      </c>
      <c r="IF41" s="119">
        <f t="shared" si="119"/>
        <v>2014</v>
      </c>
      <c r="IG41" s="121" t="str">
        <f t="array" ref="IG41">IF(OR(Tableau!IE41="",Tableau!IF41=""),"",IF($AE41=2013,INDEX(Semaines!$M$2:$M$523,MATCH(Tableau!IE41&amp;Tableau!IF41,Semaines!$K$2:$K$523&amp;Semaines!$L$2:$L$523,0)),IF($AE41=2014,INDEX(Semaines!$N$2:$N$523,MATCH(Tableau!IE41&amp;Tableau!IF41,Semaines!$K$2:$K$523&amp;Semaines!$L$2:$L$523,0)),IF($AE41=2015,INDEX(Semaines!$O$2:$O$523,MATCH(Tableau!IE41&amp;Tableau!IF41,Semaines!$K$2:$K$523&amp;Semaines!$L$2:$L$523,0)),IF($AE41=2016,INDEX(Semaines!$P$2:$P$523,MATCH(Tableau!IE41&amp;Tableau!IF41,Semaines!$K$2:$K$523&amp;Semaines!$L$2:$L$523,0)),IF($AE41=2017,INDEX(Semaines!$Q$2:$Q$523,MATCH(Tableau!IE41&amp;Tableau!IF41,Semaines!$K$2:$K$523&amp;Semaines!$L$2:$L$523,0)),IF($AE41=2018,INDEX(Semaines!$R$2:$R$523,MATCH(Tableau!IE41&amp;Tableau!IF41,Semaines!$K$2:$K$523&amp;Semaines!$L$2:$L$523,0)),IF($AE41=2019,INDEX(Semaines!$S$2:$S$523,MATCH(Tableau!IE41&amp;Tableau!IF41,Semaines!$K$2:$K$523&amp;Semaines!$L$2:$L$523,0)),IF($AE41=2020,INDEX(Semaines!$T$2:$T$523,MATCH(Tableau!IE41&amp;Tableau!IF41,Semaines!$K$2:$K$523&amp;Semaines!$L$2:$L$523,0)),IF($AE41=2021,INDEX(Semaines!$U$2:$U$523,MATCH(Tableau!IE41&amp;Tableau!IF41,Semaines!$K$2:$K$523&amp;Semaines!$L$2:$L$523,0)),IF($AE41=2022,INDEX(Semaines!$V$2:$V$523,MATCH(Tableau!IE41&amp;Tableau!IF41,Semaines!$K$2:$K$523&amp;Semaines!$L$2:$L$523,0)))))))))))))</f>
        <v/>
      </c>
      <c r="IH41" s="120" t="str">
        <f>IF(Tableau!$AE41="","",IF(Tableau!IF41="","",Tableau!$AE41))</f>
        <v/>
      </c>
      <c r="II41" s="130">
        <f>IF(Import!AY31=0,"",Import!AY31)</f>
        <v>42053</v>
      </c>
      <c r="IJ41" s="118">
        <f t="shared" si="225"/>
        <v>8</v>
      </c>
      <c r="IK41" s="119">
        <f t="shared" si="226"/>
        <v>2015</v>
      </c>
      <c r="IL41" s="121" t="str">
        <f>IF(Tableau!IJ41="","",Tableau!IJ41)</f>
        <v/>
      </c>
      <c r="IM41" s="120" t="str">
        <f>IF(Tableau!IK41="","",Tableau!IK41)</f>
        <v/>
      </c>
      <c r="IO41" s="118">
        <f t="shared" si="227"/>
        <v>51</v>
      </c>
      <c r="IP41" s="119">
        <f t="shared" si="78"/>
        <v>2014</v>
      </c>
      <c r="IQ41" s="121" t="str">
        <f t="array" ref="IQ41">IF(OR(Tableau!IO41="",Tableau!IP41=""),"",IF($AE41=2013,INDEX(Semaines!$M$2:$M$523,MATCH(Tableau!IO41&amp;Tableau!IP41,Semaines!$K$2:$K$523&amp;Semaines!$L$2:$L$523,0)),IF($AE41=2014,INDEX(Semaines!$N$2:$N$523,MATCH(Tableau!IO41&amp;Tableau!IP41,Semaines!$K$2:$K$523&amp;Semaines!$L$2:$L$523,0)),IF($AE41=2015,INDEX(Semaines!$O$2:$O$523,MATCH(Tableau!IO41&amp;Tableau!IP41,Semaines!$K$2:$K$523&amp;Semaines!$L$2:$L$523,0)),IF($AE41=2016,INDEX(Semaines!$P$2:$P$523,MATCH(Tableau!IO41&amp;Tableau!IP41,Semaines!$K$2:$K$523&amp;Semaines!$L$2:$L$523,0)),IF($AE41=2017,INDEX(Semaines!$Q$2:$Q$523,MATCH(Tableau!IO41&amp;Tableau!IP41,Semaines!$K$2:$K$523&amp;Semaines!$L$2:$L$523,0)),IF($AE41=2018,INDEX(Semaines!$R$2:$R$523,MATCH(Tableau!IO41&amp;Tableau!IP41,Semaines!$K$2:$K$523&amp;Semaines!$L$2:$L$523,0)),IF($AE41=2019,INDEX(Semaines!$S$2:$S$523,MATCH(Tableau!IO41&amp;Tableau!IP41,Semaines!$K$2:$K$523&amp;Semaines!$L$2:$L$523,0)),IF($AE41=2020,INDEX(Semaines!$T$2:$T$523,MATCH(Tableau!IO41&amp;Tableau!IP41,Semaines!$K$2:$K$523&amp;Semaines!$L$2:$L$523,0)),IF($AE41=2021,INDEX(Semaines!$U$2:$U$523,MATCH(Tableau!IO41&amp;Tableau!IP41,Semaines!$K$2:$K$523&amp;Semaines!$L$2:$L$523,0)),IF($AE41=2022,INDEX(Semaines!$V$2:$V$523,MATCH(Tableau!IO41&amp;Tableau!IP41,Semaines!$K$2:$K$523&amp;Semaines!$L$2:$L$523,0)))))))))))))</f>
        <v/>
      </c>
      <c r="IR41" s="120" t="str">
        <f>IF(Tableau!$AE41="","",IF(Tableau!IP41="","",Tableau!$AE41))</f>
        <v/>
      </c>
      <c r="IS41" s="118">
        <f t="shared" si="228"/>
        <v>52</v>
      </c>
      <c r="IT41" s="119">
        <f t="shared" si="80"/>
        <v>2014</v>
      </c>
      <c r="IU41" s="121" t="str">
        <f t="array" ref="IU41">IF(OR(Tableau!IS41="",Tableau!IT41=""),"",IF($AE41=2013,INDEX(Semaines!$M$2:$M$523,MATCH(Tableau!IS41&amp;Tableau!IT41,Semaines!$K$2:$K$523&amp;Semaines!$L$2:$L$523,0)),IF($AE41=2014,INDEX(Semaines!$N$2:$N$523,MATCH(Tableau!IS41&amp;Tableau!IT41,Semaines!$K$2:$K$523&amp;Semaines!$L$2:$L$523,0)),IF($AE41=2015,INDEX(Semaines!$O$2:$O$523,MATCH(Tableau!IS41&amp;Tableau!IT41,Semaines!$K$2:$K$523&amp;Semaines!$L$2:$L$523,0)),IF($AE41=2016,INDEX(Semaines!$P$2:$P$523,MATCH(Tableau!IS41&amp;Tableau!IT41,Semaines!$K$2:$K$523&amp;Semaines!$L$2:$L$523,0)),IF($AE41=2017,INDEX(Semaines!$Q$2:$Q$523,MATCH(Tableau!IS41&amp;Tableau!IT41,Semaines!$K$2:$K$523&amp;Semaines!$L$2:$L$523,0)),IF($AE41=2018,INDEX(Semaines!$R$2:$R$523,MATCH(Tableau!IS41&amp;Tableau!IT41,Semaines!$K$2:$K$523&amp;Semaines!$L$2:$L$523,0)),IF($AE41=2019,INDEX(Semaines!$S$2:$S$523,MATCH(Tableau!IS41&amp;Tableau!IT41,Semaines!$K$2:$K$523&amp;Semaines!$L$2:$L$523,0)),IF($AE41=2020,INDEX(Semaines!$T$2:$T$523,MATCH(Tableau!IS41&amp;Tableau!IT41,Semaines!$K$2:$K$523&amp;Semaines!$L$2:$L$523,0)),IF($AE41=2021,INDEX(Semaines!$U$2:$U$523,MATCH(Tableau!IS41&amp;Tableau!IT41,Semaines!$K$2:$K$523&amp;Semaines!$L$2:$L$523,0)),IF($AE41=2022,INDEX(Semaines!$V$2:$V$523,MATCH(Tableau!IS41&amp;Tableau!IT41,Semaines!$K$2:$K$523&amp;Semaines!$L$2:$L$523,0)))))))))))))</f>
        <v/>
      </c>
      <c r="IV41" s="120" t="str">
        <f>IF(Tableau!$AE41="","",IF(Tableau!IT41="","",Tableau!$AE41))</f>
        <v/>
      </c>
      <c r="IW41" s="99"/>
      <c r="IX41" s="99"/>
      <c r="IY41" s="99"/>
      <c r="IZ41" s="99"/>
      <c r="JA41" s="118">
        <f t="shared" si="229"/>
        <v>52</v>
      </c>
      <c r="JB41" s="119">
        <f t="shared" si="82"/>
        <v>2014</v>
      </c>
      <c r="JC41" s="121" t="str">
        <f t="array" ref="JC41">IF(OR(Tableau!JA41="",Tableau!JB41=""),"",IF($AE41=2013,INDEX(Semaines!$M$2:$M$523,MATCH(Tableau!JA41&amp;Tableau!JB41,Semaines!$K$2:$K$523&amp;Semaines!$L$2:$L$523,0)),IF($AE41=2014,INDEX(Semaines!$N$2:$N$523,MATCH(Tableau!JA41&amp;Tableau!JB41,Semaines!$K$2:$K$523&amp;Semaines!$L$2:$L$523,0)),IF($AE41=2015,INDEX(Semaines!$O$2:$O$523,MATCH(Tableau!JA41&amp;Tableau!JB41,Semaines!$K$2:$K$523&amp;Semaines!$L$2:$L$523,0)),IF($AE41=2016,INDEX(Semaines!$P$2:$P$523,MATCH(Tableau!JA41&amp;Tableau!JB41,Semaines!$K$2:$K$523&amp;Semaines!$L$2:$L$523,0)),IF($AE41=2017,INDEX(Semaines!$Q$2:$Q$523,MATCH(Tableau!JA41&amp;Tableau!JB41,Semaines!$K$2:$K$523&amp;Semaines!$L$2:$L$523,0)),IF($AE41=2018,INDEX(Semaines!$R$2:$R$523,MATCH(Tableau!JA41&amp;Tableau!JB41,Semaines!$K$2:$K$523&amp;Semaines!$L$2:$L$523,0)),IF($AE41=2019,INDEX(Semaines!$S$2:$S$523,MATCH(Tableau!JA41&amp;Tableau!JB41,Semaines!$K$2:$K$523&amp;Semaines!$L$2:$L$523,0)),IF($AE41=2020,INDEX(Semaines!$T$2:$T$523,MATCH(Tableau!JA41&amp;Tableau!JB41,Semaines!$K$2:$K$523&amp;Semaines!$L$2:$L$523,0)),IF($AE41=2021,INDEX(Semaines!$U$2:$U$523,MATCH(Tableau!JA41&amp;Tableau!JB41,Semaines!$K$2:$K$523&amp;Semaines!$L$2:$L$523,0)),IF($AE41=2022,INDEX(Semaines!$V$2:$V$523,MATCH(Tableau!JA41&amp;Tableau!JB41,Semaines!$K$2:$K$523&amp;Semaines!$L$2:$L$523,0)))))))))))))</f>
        <v/>
      </c>
      <c r="JD41" s="120" t="str">
        <f>IF(Tableau!$AE41="","",IF(Tableau!JB41="","",Tableau!$AE41))</f>
        <v/>
      </c>
      <c r="JE41" s="112"/>
      <c r="JF41" s="114"/>
      <c r="JG41" s="114"/>
      <c r="JH41" s="107"/>
      <c r="JJ41" s="118">
        <f t="shared" si="230"/>
        <v>53</v>
      </c>
      <c r="JK41" s="119">
        <f t="shared" si="84"/>
        <v>2014</v>
      </c>
      <c r="JL41" s="121" t="str">
        <f t="array" ref="JL41">IF(OR(Tableau!JJ41="",Tableau!JK41=""),"",IF($AE41=2013,INDEX(Semaines!$M$2:$M$523,MATCH(Tableau!JJ41&amp;Tableau!JK41,Semaines!$K$2:$K$523&amp;Semaines!$L$2:$L$523,0)),IF($AE41=2014,INDEX(Semaines!$N$2:$N$523,MATCH(Tableau!JJ41&amp;Tableau!JK41,Semaines!$K$2:$K$523&amp;Semaines!$L$2:$L$523,0)),IF($AE41=2015,INDEX(Semaines!$O$2:$O$523,MATCH(Tableau!JJ41&amp;Tableau!JK41,Semaines!$K$2:$K$523&amp;Semaines!$L$2:$L$523,0)),IF($AE41=2016,INDEX(Semaines!$P$2:$P$523,MATCH(Tableau!JJ41&amp;Tableau!JK41,Semaines!$K$2:$K$523&amp;Semaines!$L$2:$L$523,0)),IF($AE41=2017,INDEX(Semaines!$Q$2:$Q$523,MATCH(Tableau!JJ41&amp;Tableau!JK41,Semaines!$K$2:$K$523&amp;Semaines!$L$2:$L$523,0)),IF($AE41=2018,INDEX(Semaines!$R$2:$R$523,MATCH(Tableau!JJ41&amp;Tableau!JK41,Semaines!$K$2:$K$523&amp;Semaines!$L$2:$L$523,0)),IF($AE41=2019,INDEX(Semaines!$S$2:$S$523,MATCH(Tableau!JJ41&amp;Tableau!JK41,Semaines!$K$2:$K$523&amp;Semaines!$L$2:$L$523,0)),IF($AE41=2020,INDEX(Semaines!$T$2:$T$523,MATCH(Tableau!JJ41&amp;Tableau!JK41,Semaines!$K$2:$K$523&amp;Semaines!$L$2:$L$523,0)),IF($AE41=2021,INDEX(Semaines!$U$2:$U$523,MATCH(Tableau!JJ41&amp;Tableau!JK41,Semaines!$K$2:$K$523&amp;Semaines!$L$2:$L$523,0)),IF($AE41=2022,INDEX(Semaines!$V$2:$V$523,MATCH(Tableau!JJ41&amp;Tableau!JK41,Semaines!$K$2:$K$523&amp;Semaines!$L$2:$L$523,0)))))))))))))</f>
        <v/>
      </c>
      <c r="JM41" s="120" t="str">
        <f>IF(Tableau!$AE41="","",IF(Tableau!JK41="","",Tableau!$AE41))</f>
        <v/>
      </c>
      <c r="JN41" s="118">
        <f t="shared" si="231"/>
        <v>54</v>
      </c>
      <c r="JO41" s="119">
        <f t="shared" si="86"/>
        <v>2014</v>
      </c>
      <c r="JP41" s="121" t="str">
        <f t="array" ref="JP41">IF(OR(Tableau!JN41="",Tableau!JO41=""),"",IF($AE41=2013,INDEX(Semaines!$M$2:$M$523,MATCH(Tableau!JN41&amp;Tableau!JO41,Semaines!$K$2:$K$523&amp;Semaines!$L$2:$L$523,0)),IF($AE41=2014,INDEX(Semaines!$N$2:$N$523,MATCH(Tableau!JN41&amp;Tableau!JO41,Semaines!$K$2:$K$523&amp;Semaines!$L$2:$L$523,0)),IF($AE41=2015,INDEX(Semaines!$O$2:$O$523,MATCH(Tableau!JN41&amp;Tableau!JO41,Semaines!$K$2:$K$523&amp;Semaines!$L$2:$L$523,0)),IF($AE41=2016,INDEX(Semaines!$P$2:$P$523,MATCH(Tableau!JN41&amp;Tableau!JO41,Semaines!$K$2:$K$523&amp;Semaines!$L$2:$L$523,0)),IF($AE41=2017,INDEX(Semaines!$Q$2:$Q$523,MATCH(Tableau!JN41&amp;Tableau!JO41,Semaines!$K$2:$K$523&amp;Semaines!$L$2:$L$523,0)),IF($AE41=2018,INDEX(Semaines!$R$2:$R$523,MATCH(Tableau!JN41&amp;Tableau!JO41,Semaines!$K$2:$K$523&amp;Semaines!$L$2:$L$523,0)),IF($AE41=2019,INDEX(Semaines!$S$2:$S$523,MATCH(Tableau!JN41&amp;Tableau!JO41,Semaines!$K$2:$K$523&amp;Semaines!$L$2:$L$523,0)),IF($AE41=2020,INDEX(Semaines!$T$2:$T$523,MATCH(Tableau!JN41&amp;Tableau!JO41,Semaines!$K$2:$K$523&amp;Semaines!$L$2:$L$523,0)),IF($AE41=2021,INDEX(Semaines!$U$2:$U$523,MATCH(Tableau!JN41&amp;Tableau!JO41,Semaines!$K$2:$K$523&amp;Semaines!$L$2:$L$523,0)),IF($AE41=2022,INDEX(Semaines!$V$2:$V$523,MATCH(Tableau!JN41&amp;Tableau!JO41,Semaines!$K$2:$K$523&amp;Semaines!$L$2:$L$523,0)))))))))))))</f>
        <v/>
      </c>
      <c r="JQ41" s="120" t="str">
        <f>IF(Tableau!$AE41="","",IF(Tableau!JO41="","",Tableau!$AE41))</f>
        <v/>
      </c>
      <c r="JR41" s="128">
        <f>IF(Import!BC31=0,"",Import!BC31)</f>
        <v>42083</v>
      </c>
      <c r="JS41" s="118">
        <f t="shared" si="232"/>
        <v>12</v>
      </c>
      <c r="JT41" s="119">
        <f t="shared" si="233"/>
        <v>2015</v>
      </c>
      <c r="JU41" s="121">
        <f t="array" ref="JU41">IF(JR41="",JS41,IF($AE41="","",IF($AE41=2013,INDEX(Semaines!$M$2:$M$523,MATCH(JS41&amp;JT41,Semaines!$K$2:$K$523&amp;Semaines!$L$2:$L$523,0)),IF($AE41=2014,INDEX(Semaines!$N$2:$N$523,MATCH(JS41&amp;JT41,Semaines!$K$2:$K$523&amp;Semaines!$L$2:$L$523,0)),IF($AE41=2015,INDEX(Semaines!$O$2:$O$523,MATCH(JS41&amp;JT41,Semaines!$K$2:$K$523&amp;Semaines!$L$2:$L$523,0)),IF($AE41=2016,INDEX(Semaines!$P$2:$P$523,MATCH(JS41&amp;JT41,Semaines!$K$2:$K$523&amp;Semaines!$L$2:$L$523,0)),IF($AE41=2017,INDEX(Semaines!$Q$2:$Q$523,MATCH(JS41&amp;JT41,Semaines!$K$2:$K$523&amp;Semaines!$L$2:$L$523,0)),IF($AE41=2018,INDEX(Semaines!$R$2:$R$523,MATCH(JS41&amp;JT41,Semaines!$K$2:$K$523&amp;Semaines!$L$2:$L$523,0)),IF($AE41=2019,INDEX(Semaines!$S$2:$S$523,MATCH(JS41&amp;JT41,Semaines!$K$2:$K$523&amp;Semaines!$L$2:$L$523,0)),IF($AE41=2020,INDEX(Semaines!$T$2:$T$523,MATCH(JS41&amp;JT41,Semaines!$K$2:$K$523&amp;Semaines!$L$2:$L$523,0)),IF($AE41=2021,INDEX(Semaines!$U$2:$U$523,MATCH(JS41&amp;JT41,Semaines!$K$2:$K$523&amp;Semaines!$L$2:$L$523,0)),IF($AE41=2022,INDEX(Semaines!$V$2:$V$523,MATCH(JS41&amp;JT41,Semaines!$K$2:$K$523&amp;Semaines!$L$2:$L$523,0))))))))))))))</f>
        <v>64</v>
      </c>
      <c r="JV41" s="119">
        <f t="shared" si="132"/>
        <v>2014</v>
      </c>
    </row>
    <row r="42" spans="1:282" x14ac:dyDescent="0.3">
      <c r="A42" s="61" t="str">
        <f>IF(Import!A32=0,"",Import!A32)</f>
        <v>31</v>
      </c>
      <c r="B42" s="38" t="str">
        <f>IF(Import!D32=0,"",Import!D32)</f>
        <v>31</v>
      </c>
      <c r="C42" s="38" t="str">
        <f>IF(Import!E32=0,"",Import!E32)</f>
        <v/>
      </c>
      <c r="D42" s="44" t="str">
        <f t="shared" si="0"/>
        <v/>
      </c>
      <c r="E42" s="38" t="str">
        <f>IF(Import!I32=0,"",Import!I32)</f>
        <v/>
      </c>
      <c r="F42" s="38" t="str">
        <f>IF(Import!J32="","",Import!J32)</f>
        <v/>
      </c>
      <c r="G42" s="38" t="str">
        <f>IF(Import!K32="","",Import!K32)</f>
        <v/>
      </c>
      <c r="H42" s="45" t="str">
        <f>IF(Import!L32=0,"",Import!L32)</f>
        <v>17</v>
      </c>
      <c r="I42" s="38" t="str">
        <f>IF(Import!N32=0,"",Import!N32)</f>
        <v/>
      </c>
      <c r="J42" s="37"/>
      <c r="K42" s="46">
        <f>IF(Import!O32=0,"",Import!O32)</f>
        <v>42768</v>
      </c>
      <c r="L42" s="46" t="str">
        <f>IF(Import!P32=0,"",Import!P32)</f>
        <v/>
      </c>
      <c r="M42" s="60" t="str">
        <f>IF(L42&lt;&gt;"","Annulé",IF(Import!R32=0,"",Import!R32))</f>
        <v/>
      </c>
      <c r="N42" s="60">
        <f>IF(L42&lt;&gt;"","Annulé",IF(Import!S32=0,"",Import!S32))</f>
        <v>100000</v>
      </c>
      <c r="O42" s="60" t="str">
        <f>IF(N42="Annulé","Annulé",IF(Import!T32=0,"",Import!T32))</f>
        <v/>
      </c>
      <c r="P42" s="46">
        <f>IF(Import!U32=0,IF($L42&lt;&gt;"","Annulé",IF($K42="","","En attente")),Import!U32)</f>
        <v>42822</v>
      </c>
      <c r="Q42" s="46">
        <f>IF(Import!V32=0,IF($L42&lt;&gt;"","Annulé",IF($K42="","","En attente")),Import!V32)</f>
        <v>42878</v>
      </c>
      <c r="R42" s="46">
        <f>IF(Import!W32=0,IF($L42&lt;&gt;"","Annulé",IF($K42="","","En attente")),Import!W32)</f>
        <v>42871</v>
      </c>
      <c r="S42" s="46">
        <f>IF(Import!X32=0,IF($L42&lt;&gt;"","Annulé",IF($K42="","","En attente")),Import!X32)</f>
        <v>42963</v>
      </c>
      <c r="T42" s="46">
        <f>IF(Import!Y32=0,IF($L42&lt;&gt;"","Annulé",IF($K42="","","En attente")),Import!Y32)</f>
        <v>42915</v>
      </c>
      <c r="U42" s="46">
        <f>IF(Import!Z32=0,IF($L42&lt;&gt;"","Annulé",IF($K42="","","En attente")),Import!Z32)</f>
        <v>43005</v>
      </c>
      <c r="V42" s="130" t="str">
        <f>IF(Tableau!V42="","",Tableau!V42)</f>
        <v/>
      </c>
      <c r="W42" s="46">
        <f>IF($L42&lt;&gt;"","Annulé",IF(Import!AA32=0,IF(K42="","","Pas ouvert"),Import!AA32))</f>
        <v>43048</v>
      </c>
      <c r="X42" s="46">
        <f>IF($L42&lt;&gt;"","Annulé",IF(Import!AB32=0,IF($W42&lt;&gt;"",IF(W42="Pas ouvert","Pas ouvert","En cours"),""),Import!AB32))</f>
        <v>43388</v>
      </c>
      <c r="Y42" s="60">
        <f>IF($L42&lt;&gt;"","Annulé",IF(Import!AC32=0,"",Import!AC32))</f>
        <v>74264</v>
      </c>
      <c r="Z42" s="60">
        <f>IF($L42&lt;&gt;"","Annulé",IF(Import!AD32=0,"",Import!AD32))</f>
        <v>20041.07</v>
      </c>
      <c r="AA42" s="65">
        <f t="shared" si="243"/>
        <v>45</v>
      </c>
      <c r="AB42" s="129">
        <f>Tableau!AB42</f>
        <v>2017</v>
      </c>
      <c r="AC42" s="62"/>
      <c r="AD42" s="86">
        <f t="shared" si="121"/>
        <v>45</v>
      </c>
      <c r="AE42" s="85">
        <f t="shared" si="122"/>
        <v>2017</v>
      </c>
      <c r="AF42" s="116">
        <f>IF(Import!AE32=0,"",Import!AE32)</f>
        <v>43048</v>
      </c>
      <c r="AG42" s="114"/>
      <c r="AH42" s="107"/>
      <c r="AJ42" s="118">
        <f t="shared" si="239"/>
        <v>46</v>
      </c>
      <c r="AK42" s="119">
        <f t="shared" si="240"/>
        <v>2017</v>
      </c>
      <c r="AL42" s="121" t="str">
        <f>IF(OR(Tableau!AL42="",Tableau!AM42=""),"",IF($AE42=2013,INDEX(Semaines!$M$2:$M$523,MATCH(Tableau!AL42&amp;Tableau!AM42,Semaines!$K$2:$K$523&amp;Semaines!$L$2:$L$523,0)),IF($AE42=2014,INDEX(Semaines!$N$2:$N$523,MATCH(Tableau!AL42&amp;Tableau!AM42,Semaines!$K$2:$K$523&amp;Semaines!$L$2:$L$523,0)),IF($AE42=2015,INDEX(Semaines!$O$2:$O$523,MATCH(Tableau!AL42&amp;Tableau!AM42,Semaines!$K$2:$K$523&amp;Semaines!$L$2:$L$523,0)),IF($AE42=2016,INDEX(Semaines!$P$2:$P$523,MATCH(Tableau!AL42&amp;Tableau!AM42,Semaines!$K$2:$K$523&amp;Semaines!$L$2:$L$523,0)),IF($AE42=2017,INDEX(Semaines!$Q$2:$Q$523,MATCH(Tableau!AL42&amp;Tableau!AM42,Semaines!$K$2:$K$523&amp;Semaines!$L$2:$L$523,0)),IF($AE42=2018,INDEX(Semaines!$R$2:$R$523,MATCH(Tableau!AL42&amp;Tableau!AM42,Semaines!$K$2:$K$523&amp;Semaines!$L$2:$L$523,0)),IF($AE42=2019,INDEX(Semaines!$S$2:$S$523,MATCH(Tableau!AL42&amp;Tableau!AM42,Semaines!$K$2:$K$523&amp;Semaines!$L$2:$L$523,0)),IF($AE42=2020,INDEX(Semaines!$T$2:$T$523,MATCH(Tableau!AL42&amp;Tableau!AM42,Semaines!$K$2:$K$523&amp;Semaines!$L$2:$L$523,0)),IF($AE42=2021,INDEX(Semaines!$U$2:$U$523,MATCH(Tableau!AL42&amp;Tableau!AM42,Semaines!$K$2:$K$523&amp;Semaines!$L$2:$L$523,0)),IF($AE42=2022,INDEX(Semaines!$V$2:$V$523,MATCH(Tableau!AL42&amp;Tableau!AM42,Semaines!$K$2:$K$523&amp;Semaines!$L$2:$L$523,0)))))))))))))</f>
        <v/>
      </c>
      <c r="AM42" s="120" t="str">
        <f>IF(Tableau!$AE42="","",IF(Tableau!AM42="","",Tableau!$AE42))</f>
        <v/>
      </c>
      <c r="AN42" s="128">
        <f>IF(Import!AI32=0,"",Import!AI32)</f>
        <v>43048</v>
      </c>
      <c r="AO42" s="118">
        <f t="shared" si="241"/>
        <v>45</v>
      </c>
      <c r="AP42" s="119">
        <f t="shared" si="242"/>
        <v>2017</v>
      </c>
      <c r="AQ42" s="121" t="str">
        <f>IF(Tableau!AQ42="","",Tableau!AQ42)</f>
        <v/>
      </c>
      <c r="AR42" s="120" t="str">
        <f>IF(Tableau!AR42="","",Tableau!AR42)</f>
        <v/>
      </c>
      <c r="AS42" s="112"/>
      <c r="AT42" s="107"/>
      <c r="AU42" s="99"/>
      <c r="AV42" s="99"/>
      <c r="AW42" s="118">
        <f t="shared" si="189"/>
        <v>47</v>
      </c>
      <c r="AX42" s="119">
        <f t="shared" si="123"/>
        <v>2017</v>
      </c>
      <c r="AY42" s="121" t="str">
        <f t="array" ref="AY42">IF(OR(Tableau!AY42="",Tableau!AZ42=""),"",IF($AE42=2013,INDEX(Semaines!$M$2:$M$523,MATCH(Tableau!AY42&amp;Tableau!AZ42,Semaines!$K$2:$K$523&amp;Semaines!$L$2:$L$523,0)),IF($AE42=2014,INDEX(Semaines!$N$2:$N$523,MATCH(Tableau!AY42&amp;Tableau!AZ42,Semaines!$K$2:$K$523&amp;Semaines!$L$2:$L$523,0)),IF($AE42=2015,INDEX(Semaines!$O$2:$O$523,MATCH(Tableau!AY42&amp;Tableau!AZ42,Semaines!$K$2:$K$523&amp;Semaines!$L$2:$L$523,0)),IF($AE42=2016,INDEX(Semaines!$P$2:$P$523,MATCH(Tableau!AY42&amp;Tableau!AZ42,Semaines!$K$2:$K$523&amp;Semaines!$L$2:$L$523,0)),IF($AE42=2017,INDEX(Semaines!$Q$2:$Q$523,MATCH(Tableau!AY42&amp;Tableau!AZ42,Semaines!$K$2:$K$523&amp;Semaines!$L$2:$L$523,0)),IF($AE42=2018,INDEX(Semaines!$R$2:$R$523,MATCH(Tableau!AY42&amp;Tableau!AZ42,Semaines!$K$2:$K$523&amp;Semaines!$L$2:$L$523,0)),IF($AE42=2019,INDEX(Semaines!$S$2:$S$523,MATCH(Tableau!AY42&amp;Tableau!AZ42,Semaines!$K$2:$K$523&amp;Semaines!$L$2:$L$523,0)),IF($AE42=2020,INDEX(Semaines!$T$2:$T$523,MATCH(Tableau!AY42&amp;Tableau!AZ42,Semaines!$K$2:$K$523&amp;Semaines!$L$2:$L$523,0)),IF($AE42=2021,INDEX(Semaines!$U$2:$U$523,MATCH(Tableau!AY42&amp;Tableau!AZ42,Semaines!$K$2:$K$523&amp;Semaines!$L$2:$L$523,0)),IF($AE42=2022,INDEX(Semaines!$V$2:$V$523,MATCH(Tableau!AY42&amp;Tableau!AZ42,Semaines!$K$2:$K$523&amp;Semaines!$L$2:$L$523,0)))))))))))))</f>
        <v/>
      </c>
      <c r="AZ42" s="120" t="str">
        <f>IF(Tableau!$AE42="","",IF(Tableau!AZ42="","",Tableau!$AE42))</f>
        <v/>
      </c>
      <c r="BA42" s="118">
        <f t="shared" si="234"/>
        <v>49</v>
      </c>
      <c r="BB42" s="119">
        <f t="shared" si="125"/>
        <v>2017</v>
      </c>
      <c r="BC42" s="121" t="str">
        <f t="array" ref="BC42">IF(OR(Tableau!BC42="",Tableau!BD42=""),"",IF($AE42=2013,INDEX(Semaines!$M$2:$M$523,MATCH(Tableau!BC42&amp;Tableau!BD42,Semaines!$K$2:$K$523&amp;Semaines!$L$2:$L$523,0)),IF($AE42=2014,INDEX(Semaines!$N$2:$N$523,MATCH(Tableau!BC42&amp;Tableau!BD42,Semaines!$K$2:$K$523&amp;Semaines!$L$2:$L$523,0)),IF($AE42=2015,INDEX(Semaines!$O$2:$O$523,MATCH(Tableau!BC42&amp;Tableau!BD42,Semaines!$K$2:$K$523&amp;Semaines!$L$2:$L$523,0)),IF($AE42=2016,INDEX(Semaines!$P$2:$P$523,MATCH(Tableau!BC42&amp;Tableau!BD42,Semaines!$K$2:$K$523&amp;Semaines!$L$2:$L$523,0)),IF($AE42=2017,INDEX(Semaines!$Q$2:$Q$523,MATCH(Tableau!BC42&amp;Tableau!BD42,Semaines!$K$2:$K$523&amp;Semaines!$L$2:$L$523,0)),IF($AE42=2018,INDEX(Semaines!$R$2:$R$523,MATCH(Tableau!BC42&amp;Tableau!BD42,Semaines!$K$2:$K$523&amp;Semaines!$L$2:$L$523,0)),IF($AE42=2019,INDEX(Semaines!$S$2:$S$523,MATCH(Tableau!BC42&amp;Tableau!BD42,Semaines!$K$2:$K$523&amp;Semaines!$L$2:$L$523,0)),IF($AE42=2020,INDEX(Semaines!$T$2:$T$523,MATCH(Tableau!BC42&amp;Tableau!BD42,Semaines!$K$2:$K$523&amp;Semaines!$L$2:$L$523,0)),IF($AE42=2021,INDEX(Semaines!$U$2:$U$523,MATCH(Tableau!BC42&amp;Tableau!BD42,Semaines!$K$2:$K$523&amp;Semaines!$L$2:$L$523,0)),IF($AE42=2022,INDEX(Semaines!$V$2:$V$523,MATCH(Tableau!BC42&amp;Tableau!BD42,Semaines!$K$2:$K$523&amp;Semaines!$L$2:$L$523,0)))))))))))))</f>
        <v/>
      </c>
      <c r="BD42" s="120" t="str">
        <f>IF(Tableau!$AE42="","",IF(Tableau!BD42="","",Tableau!$AE42))</f>
        <v/>
      </c>
      <c r="BE42" s="118">
        <f t="shared" si="235"/>
        <v>51</v>
      </c>
      <c r="BF42" s="119">
        <f t="shared" si="127"/>
        <v>2017</v>
      </c>
      <c r="BG42" s="121" t="str">
        <f t="array" ref="BG42">IF(OR(Tableau!BG42="",Tableau!BH42=""),"",IF($AE42=2013,INDEX(Semaines!$M$2:$M$523,MATCH(Tableau!BG42&amp;Tableau!BH42,Semaines!$K$2:$K$523&amp;Semaines!$L$2:$L$523,0)),IF($AE42=2014,INDEX(Semaines!$N$2:$N$523,MATCH(Tableau!BG42&amp;Tableau!BH42,Semaines!$K$2:$K$523&amp;Semaines!$L$2:$L$523,0)),IF($AE42=2015,INDEX(Semaines!$O$2:$O$523,MATCH(Tableau!BG42&amp;Tableau!BH42,Semaines!$K$2:$K$523&amp;Semaines!$L$2:$L$523,0)),IF($AE42=2016,INDEX(Semaines!$P$2:$P$523,MATCH(Tableau!BG42&amp;Tableau!BH42,Semaines!$K$2:$K$523&amp;Semaines!$L$2:$L$523,0)),IF($AE42=2017,INDEX(Semaines!$Q$2:$Q$523,MATCH(Tableau!BG42&amp;Tableau!BH42,Semaines!$K$2:$K$523&amp;Semaines!$L$2:$L$523,0)),IF($AE42=2018,INDEX(Semaines!$R$2:$R$523,MATCH(Tableau!BG42&amp;Tableau!BH42,Semaines!$K$2:$K$523&amp;Semaines!$L$2:$L$523,0)),IF($AE42=2019,INDEX(Semaines!$S$2:$S$523,MATCH(Tableau!BG42&amp;Tableau!BH42,Semaines!$K$2:$K$523&amp;Semaines!$L$2:$L$523,0)),IF($AE42=2020,INDEX(Semaines!$T$2:$T$523,MATCH(Tableau!BG42&amp;Tableau!BH42,Semaines!$K$2:$K$523&amp;Semaines!$L$2:$L$523,0)),IF($AE42=2021,INDEX(Semaines!$U$2:$U$523,MATCH(Tableau!BG42&amp;Tableau!BH42,Semaines!$K$2:$K$523&amp;Semaines!$L$2:$L$523,0)),IF($AE42=2022,INDEX(Semaines!$V$2:$V$523,MATCH(Tableau!BG42&amp;Tableau!BH42,Semaines!$K$2:$K$523&amp;Semaines!$L$2:$L$523,0)))))))))))))</f>
        <v/>
      </c>
      <c r="BH42" s="120" t="str">
        <f>IF(Tableau!$AE42="","",IF(Tableau!BH42="","",Tableau!$AE42))</f>
        <v/>
      </c>
      <c r="BI42" s="130">
        <f>IF(Import!AM32=0,"",Import!AM32)</f>
        <v>43165</v>
      </c>
      <c r="BJ42" s="118">
        <f t="shared" si="236"/>
        <v>10</v>
      </c>
      <c r="BK42" s="119">
        <f t="shared" si="237"/>
        <v>2018</v>
      </c>
      <c r="BL42" s="121" t="str">
        <f>IF(Tableau!BL42="","",Tableau!BL42)</f>
        <v/>
      </c>
      <c r="BM42" s="120" t="str">
        <f>IF(Tableau!BM42="","",Tableau!BM42)</f>
        <v/>
      </c>
      <c r="BN42" s="118">
        <f t="shared" si="238"/>
        <v>52</v>
      </c>
      <c r="BO42" s="119">
        <f t="shared" si="131"/>
        <v>2017</v>
      </c>
      <c r="BP42" s="121" t="str">
        <f t="array" ref="BP42">IF(OR(Tableau!BP42="",Tableau!BQ42=""),"",IF($AE42=2013,INDEX(Semaines!$M$2:$M$523,MATCH(Tableau!BP42&amp;Tableau!BQ42,Semaines!$K$2:$K$523&amp;Semaines!$L$2:$L$523,0)),IF($AE42=2014,INDEX(Semaines!$N$2:$N$523,MATCH(Tableau!BP42&amp;Tableau!BQ42,Semaines!$K$2:$K$523&amp;Semaines!$L$2:$L$523,0)),IF($AE42=2015,INDEX(Semaines!$O$2:$O$523,MATCH(Tableau!BP42&amp;Tableau!BQ42,Semaines!$K$2:$K$523&amp;Semaines!$L$2:$L$523,0)),IF($AE42=2016,INDEX(Semaines!$P$2:$P$523,MATCH(Tableau!BP42&amp;Tableau!BQ42,Semaines!$K$2:$K$523&amp;Semaines!$L$2:$L$523,0)),IF($AE42=2017,INDEX(Semaines!$Q$2:$Q$523,MATCH(Tableau!BP42&amp;Tableau!BQ42,Semaines!$K$2:$K$523&amp;Semaines!$L$2:$L$523,0)),IF($AE42=2018,INDEX(Semaines!$R$2:$R$523,MATCH(Tableau!BP42&amp;Tableau!BQ42,Semaines!$K$2:$K$523&amp;Semaines!$L$2:$L$523,0)),IF($AE42=2019,INDEX(Semaines!$S$2:$S$523,MATCH(Tableau!BP42&amp;Tableau!BQ42,Semaines!$K$2:$K$523&amp;Semaines!$L$2:$L$523,0)),IF($AE42=2020,INDEX(Semaines!$T$2:$T$523,MATCH(Tableau!BP42&amp;Tableau!BQ42,Semaines!$K$2:$K$523&amp;Semaines!$L$2:$L$523,0)),IF($AE42=2021,INDEX(Semaines!$U$2:$U$523,MATCH(Tableau!BP42&amp;Tableau!BQ42,Semaines!$K$2:$K$523&amp;Semaines!$L$2:$L$523,0)),IF($AE42=2022,INDEX(Semaines!$V$2:$V$523,MATCH(Tableau!BP42&amp;Tableau!BQ42,Semaines!$K$2:$K$523&amp;Semaines!$L$2:$L$523,0)))))))))))))</f>
        <v/>
      </c>
      <c r="BQ42" s="120" t="str">
        <f>IF(Tableau!$AE42="","",IF(Tableau!BQ42="","",Tableau!$AE42))</f>
        <v/>
      </c>
      <c r="BS42" s="118">
        <f t="shared" si="190"/>
        <v>54</v>
      </c>
      <c r="BT42" s="119">
        <f t="shared" si="95"/>
        <v>2017</v>
      </c>
      <c r="BU42" s="121" t="str">
        <f t="array" ref="BU42">IF(OR(Tableau!BU42="",Tableau!BV42=""),"",IF($AE42=2013,INDEX(Semaines!$M$2:$M$523,MATCH(Tableau!BU42&amp;Tableau!BV42,Semaines!$K$2:$K$523&amp;Semaines!$L$2:$L$523,0)),IF($AE42=2014,INDEX(Semaines!$N$2:$N$523,MATCH(Tableau!BU42&amp;Tableau!BV42,Semaines!$K$2:$K$523&amp;Semaines!$L$2:$L$523,0)),IF($AE42=2015,INDEX(Semaines!$O$2:$O$523,MATCH(Tableau!BU42&amp;Tableau!BV42,Semaines!$K$2:$K$523&amp;Semaines!$L$2:$L$523,0)),IF($AE42=2016,INDEX(Semaines!$P$2:$P$523,MATCH(Tableau!BU42&amp;Tableau!BV42,Semaines!$K$2:$K$523&amp;Semaines!$L$2:$L$523,0)),IF($AE42=2017,INDEX(Semaines!$Q$2:$Q$523,MATCH(Tableau!BU42&amp;Tableau!BV42,Semaines!$K$2:$K$523&amp;Semaines!$L$2:$L$523,0)),IF($AE42=2018,INDEX(Semaines!$R$2:$R$523,MATCH(Tableau!BU42&amp;Tableau!BV42,Semaines!$K$2:$K$523&amp;Semaines!$L$2:$L$523,0)),IF($AE42=2019,INDEX(Semaines!$S$2:$S$523,MATCH(Tableau!BU42&amp;Tableau!BV42,Semaines!$K$2:$K$523&amp;Semaines!$L$2:$L$523,0)),IF($AE42=2020,INDEX(Semaines!$T$2:$T$523,MATCH(Tableau!BU42&amp;Tableau!BV42,Semaines!$K$2:$K$523&amp;Semaines!$L$2:$L$523,0)),IF($AE42=2021,INDEX(Semaines!$U$2:$U$523,MATCH(Tableau!BU42&amp;Tableau!BV42,Semaines!$K$2:$K$523&amp;Semaines!$L$2:$L$523,0)),IF($AE42=2022,INDEX(Semaines!$V$2:$V$523,MATCH(Tableau!BU42&amp;Tableau!BV42,Semaines!$K$2:$K$523&amp;Semaines!$L$2:$L$523,0)))))))))))))</f>
        <v/>
      </c>
      <c r="BV42" s="120" t="str">
        <f>IF(Tableau!$AE42="","",IF(Tableau!BV42="","",Tableau!$AE42))</f>
        <v/>
      </c>
      <c r="BX42" s="118">
        <f t="shared" si="202"/>
        <v>56</v>
      </c>
      <c r="BY42" s="119">
        <f t="shared" si="96"/>
        <v>2017</v>
      </c>
      <c r="BZ42" s="121" t="str">
        <f t="array" ref="BZ42">IF(OR(Tableau!BZ42="",Tableau!CA42=""),"",IF($AE42=2013,INDEX(Semaines!$M$2:$M$523,MATCH(Tableau!BZ42&amp;Tableau!CA42,Semaines!$K$2:$K$523&amp;Semaines!$L$2:$L$523,0)),IF($AE42=2014,INDEX(Semaines!$N$2:$N$523,MATCH(Tableau!BZ42&amp;Tableau!CA42,Semaines!$K$2:$K$523&amp;Semaines!$L$2:$L$523,0)),IF($AE42=2015,INDEX(Semaines!$O$2:$O$523,MATCH(Tableau!BZ42&amp;Tableau!CA42,Semaines!$K$2:$K$523&amp;Semaines!$L$2:$L$523,0)),IF($AE42=2016,INDEX(Semaines!$P$2:$P$523,MATCH(Tableau!BZ42&amp;Tableau!CA42,Semaines!$K$2:$K$523&amp;Semaines!$L$2:$L$523,0)),IF($AE42=2017,INDEX(Semaines!$Q$2:$Q$523,MATCH(Tableau!BZ42&amp;Tableau!CA42,Semaines!$K$2:$K$523&amp;Semaines!$L$2:$L$523,0)),IF($AE42=2018,INDEX(Semaines!$R$2:$R$523,MATCH(Tableau!BZ42&amp;Tableau!CA42,Semaines!$K$2:$K$523&amp;Semaines!$L$2:$L$523,0)),IF($AE42=2019,INDEX(Semaines!$S$2:$S$523,MATCH(Tableau!BZ42&amp;Tableau!CA42,Semaines!$K$2:$K$523&amp;Semaines!$L$2:$L$523,0)),IF($AE42=2020,INDEX(Semaines!$T$2:$T$523,MATCH(Tableau!BZ42&amp;Tableau!CA42,Semaines!$K$2:$K$523&amp;Semaines!$L$2:$L$523,0)),IF($AE42=2021,INDEX(Semaines!$U$2:$U$523,MATCH(Tableau!BZ42&amp;Tableau!CA42,Semaines!$K$2:$K$523&amp;Semaines!$L$2:$L$523,0)),IF($AE42=2022,INDEX(Semaines!$V$2:$V$523,MATCH(Tableau!BZ42&amp;Tableau!CA42,Semaines!$K$2:$K$523&amp;Semaines!$L$2:$L$523,0)))))))))))))</f>
        <v/>
      </c>
      <c r="CA42" s="120" t="str">
        <f>IF(Tableau!$AE42="","",IF(Tableau!CA42="","",Tableau!$AE42))</f>
        <v/>
      </c>
      <c r="CB42" s="130">
        <f>IF(Import!AQ32=0,"",Import!AQ32)</f>
        <v>43185</v>
      </c>
      <c r="CC42" s="118">
        <f t="shared" si="191"/>
        <v>13</v>
      </c>
      <c r="CD42" s="119">
        <f t="shared" si="192"/>
        <v>2018</v>
      </c>
      <c r="CE42" s="121" t="str">
        <f>IF(Tableau!CE42="","",Tableau!CE42)</f>
        <v/>
      </c>
      <c r="CF42" s="120" t="str">
        <f>IF(Tableau!CF42="","",Tableau!CF42)</f>
        <v/>
      </c>
      <c r="CG42" s="118">
        <f t="shared" si="193"/>
        <v>57</v>
      </c>
      <c r="CH42" s="119">
        <f t="shared" si="97"/>
        <v>2017</v>
      </c>
      <c r="CI42" s="121" t="str">
        <f t="array" ref="CI42">IF(OR(Tableau!CI42="",Tableau!CJ42=""),"",IF($AE42=2013,INDEX(Semaines!$M$2:$M$523,MATCH(Tableau!CI42&amp;Tableau!CJ42,Semaines!$K$2:$K$523&amp;Semaines!$L$2:$L$523,0)),IF($AE42=2014,INDEX(Semaines!$N$2:$N$523,MATCH(Tableau!CI42&amp;Tableau!CJ42,Semaines!$K$2:$K$523&amp;Semaines!$L$2:$L$523,0)),IF($AE42=2015,INDEX(Semaines!$O$2:$O$523,MATCH(Tableau!CI42&amp;Tableau!CJ42,Semaines!$K$2:$K$523&amp;Semaines!$L$2:$L$523,0)),IF($AE42=2016,INDEX(Semaines!$P$2:$P$523,MATCH(Tableau!CI42&amp;Tableau!CJ42,Semaines!$K$2:$K$523&amp;Semaines!$L$2:$L$523,0)),IF($AE42=2017,INDEX(Semaines!$Q$2:$Q$523,MATCH(Tableau!CI42&amp;Tableau!CJ42,Semaines!$K$2:$K$523&amp;Semaines!$L$2:$L$523,0)),IF($AE42=2018,INDEX(Semaines!$R$2:$R$523,MATCH(Tableau!CI42&amp;Tableau!CJ42,Semaines!$K$2:$K$523&amp;Semaines!$L$2:$L$523,0)),IF($AE42=2019,INDEX(Semaines!$S$2:$S$523,MATCH(Tableau!CI42&amp;Tableau!CJ42,Semaines!$K$2:$K$523&amp;Semaines!$L$2:$L$523,0)),IF($AE42=2020,INDEX(Semaines!$T$2:$T$523,MATCH(Tableau!CI42&amp;Tableau!CJ42,Semaines!$K$2:$K$523&amp;Semaines!$L$2:$L$523,0)),IF($AE42=2021,INDEX(Semaines!$U$2:$U$523,MATCH(Tableau!CI42&amp;Tableau!CJ42,Semaines!$K$2:$K$523&amp;Semaines!$L$2:$L$523,0)),IF($AE42=2022,INDEX(Semaines!$V$2:$V$523,MATCH(Tableau!CI42&amp;Tableau!CJ42,Semaines!$K$2:$K$523&amp;Semaines!$L$2:$L$523,0)))))))))))))</f>
        <v/>
      </c>
      <c r="CJ42" s="120" t="str">
        <f>IF(Tableau!$AE42="","",IF(Tableau!CJ42="","",Tableau!$AE42))</f>
        <v/>
      </c>
      <c r="CL42" s="118">
        <f t="shared" si="194"/>
        <v>58</v>
      </c>
      <c r="CM42" s="119">
        <f t="shared" si="98"/>
        <v>2017</v>
      </c>
      <c r="CN42" s="121" t="str">
        <f t="array" ref="CN42">IF(OR(Tableau!CN42="",Tableau!CO42=""),"",IF($AE42=2013,INDEX(Semaines!$M$2:$M$523,MATCH(Tableau!CN42&amp;Tableau!CO42,Semaines!$K$2:$K$523&amp;Semaines!$L$2:$L$523,0)),IF($AE42=2014,INDEX(Semaines!$N$2:$N$523,MATCH(Tableau!CN42&amp;Tableau!CO42,Semaines!$K$2:$K$523&amp;Semaines!$L$2:$L$523,0)),IF($AE42=2015,INDEX(Semaines!$O$2:$O$523,MATCH(Tableau!CN42&amp;Tableau!CO42,Semaines!$K$2:$K$523&amp;Semaines!$L$2:$L$523,0)),IF($AE42=2016,INDEX(Semaines!$P$2:$P$523,MATCH(Tableau!CN42&amp;Tableau!CO42,Semaines!$K$2:$K$523&amp;Semaines!$L$2:$L$523,0)),IF($AE42=2017,INDEX(Semaines!$Q$2:$Q$523,MATCH(Tableau!CN42&amp;Tableau!CO42,Semaines!$K$2:$K$523&amp;Semaines!$L$2:$L$523,0)),IF($AE42=2018,INDEX(Semaines!$R$2:$R$523,MATCH(Tableau!CN42&amp;Tableau!CO42,Semaines!$K$2:$K$523&amp;Semaines!$L$2:$L$523,0)),IF($AE42=2019,INDEX(Semaines!$S$2:$S$523,MATCH(Tableau!CN42&amp;Tableau!CO42,Semaines!$K$2:$K$523&amp;Semaines!$L$2:$L$523,0)),IF($AE42=2020,INDEX(Semaines!$T$2:$T$523,MATCH(Tableau!CN42&amp;Tableau!CO42,Semaines!$K$2:$K$523&amp;Semaines!$L$2:$L$523,0)),IF($AE42=2021,INDEX(Semaines!$U$2:$U$523,MATCH(Tableau!CN42&amp;Tableau!CO42,Semaines!$K$2:$K$523&amp;Semaines!$L$2:$L$523,0)),IF($AE42=2022,INDEX(Semaines!$V$2:$V$523,MATCH(Tableau!CN42&amp;Tableau!CO42,Semaines!$K$2:$K$523&amp;Semaines!$L$2:$L$523,0)))))))))))))</f>
        <v/>
      </c>
      <c r="CO42" s="120" t="str">
        <f>IF(Tableau!$AE42="","",IF(Tableau!CO42="","",Tableau!$AE42))</f>
        <v/>
      </c>
      <c r="CP42" s="118">
        <f t="shared" si="203"/>
        <v>58</v>
      </c>
      <c r="CQ42" s="119">
        <f t="shared" si="99"/>
        <v>2017</v>
      </c>
      <c r="CR42" s="121" t="str">
        <f t="array" ref="CR42">IF(OR(Tableau!CR42="",Tableau!CS42=""),"",IF($AE42=2013,INDEX(Semaines!$M$2:$M$523,MATCH(Tableau!CR42&amp;Tableau!CS42,Semaines!$K$2:$K$523&amp;Semaines!$L$2:$L$523,0)),IF($AE42=2014,INDEX(Semaines!$N$2:$N$523,MATCH(Tableau!CR42&amp;Tableau!CS42,Semaines!$K$2:$K$523&amp;Semaines!$L$2:$L$523,0)),IF($AE42=2015,INDEX(Semaines!$O$2:$O$523,MATCH(Tableau!CR42&amp;Tableau!CS42,Semaines!$K$2:$K$523&amp;Semaines!$L$2:$L$523,0)),IF($AE42=2016,INDEX(Semaines!$P$2:$P$523,MATCH(Tableau!CR42&amp;Tableau!CS42,Semaines!$K$2:$K$523&amp;Semaines!$L$2:$L$523,0)),IF($AE42=2017,INDEX(Semaines!$Q$2:$Q$523,MATCH(Tableau!CR42&amp;Tableau!CS42,Semaines!$K$2:$K$523&amp;Semaines!$L$2:$L$523,0)),IF($AE42=2018,INDEX(Semaines!$R$2:$R$523,MATCH(Tableau!CR42&amp;Tableau!CS42,Semaines!$K$2:$K$523&amp;Semaines!$L$2:$L$523,0)),IF($AE42=2019,INDEX(Semaines!$S$2:$S$523,MATCH(Tableau!CR42&amp;Tableau!CS42,Semaines!$K$2:$K$523&amp;Semaines!$L$2:$L$523,0)),IF($AE42=2020,INDEX(Semaines!$T$2:$T$523,MATCH(Tableau!CR42&amp;Tableau!CS42,Semaines!$K$2:$K$523&amp;Semaines!$L$2:$L$523,0)),IF($AE42=2021,INDEX(Semaines!$U$2:$U$523,MATCH(Tableau!CR42&amp;Tableau!CS42,Semaines!$K$2:$K$523&amp;Semaines!$L$2:$L$523,0)),IF($AE42=2022,INDEX(Semaines!$V$2:$V$523,MATCH(Tableau!CR42&amp;Tableau!CS42,Semaines!$K$2:$K$523&amp;Semaines!$L$2:$L$523,0)))))))))))))</f>
        <v/>
      </c>
      <c r="CS42" s="120" t="str">
        <f>IF(Tableau!$AE42="","",IF(Tableau!CS42="","",Tableau!$AE42))</f>
        <v/>
      </c>
      <c r="CU42" s="139">
        <f t="shared" si="195"/>
        <v>60</v>
      </c>
      <c r="CV42" s="118">
        <f t="shared" si="204"/>
        <v>58</v>
      </c>
      <c r="CW42" s="119">
        <f t="shared" si="25"/>
        <v>2017</v>
      </c>
      <c r="CX42" s="121"/>
      <c r="CY42" s="120" t="str">
        <f>IF(Tableau!$AE42="","",IF(Tableau!CX42="","",Tableau!$AE42))</f>
        <v/>
      </c>
      <c r="DA42" s="139">
        <f t="shared" si="196"/>
        <v>60</v>
      </c>
      <c r="DB42" s="118">
        <f t="shared" si="205"/>
        <v>58</v>
      </c>
      <c r="DC42" s="119">
        <f t="shared" si="28"/>
        <v>2017</v>
      </c>
      <c r="DD42" s="121"/>
      <c r="DE42" s="120"/>
      <c r="DF42" s="112"/>
      <c r="DG42" s="107"/>
      <c r="DI42" s="118">
        <f t="shared" si="197"/>
        <v>59</v>
      </c>
      <c r="DJ42" s="119">
        <f t="shared" si="30"/>
        <v>2017</v>
      </c>
      <c r="DK42" s="121"/>
      <c r="DL42" s="120" t="str">
        <f>IF(Tableau!$AE42="","",IF(Tableau!DJ42="","",Tableau!$AE42))</f>
        <v/>
      </c>
      <c r="DN42" s="118">
        <f t="shared" si="198"/>
        <v>60</v>
      </c>
      <c r="DO42" s="119">
        <f t="shared" si="32"/>
        <v>2017</v>
      </c>
      <c r="DP42" s="121" t="str">
        <f t="array" ref="DP42">IF(OR(Tableau!DN42="",Tableau!DO42=""),"",IF($AE42=2013,INDEX(Semaines!$M$2:$M$523,MATCH(Tableau!DN42&amp;Tableau!DO42,Semaines!$K$2:$K$523&amp;Semaines!$L$2:$L$523,0)),IF($AE42=2014,INDEX(Semaines!$N$2:$N$523,MATCH(Tableau!DN42&amp;Tableau!DO42,Semaines!$K$2:$K$523&amp;Semaines!$L$2:$L$523,0)),IF($AE42=2015,INDEX(Semaines!$O$2:$O$523,MATCH(Tableau!DN42&amp;Tableau!DO42,Semaines!$K$2:$K$523&amp;Semaines!$L$2:$L$523,0)),IF($AE42=2016,INDEX(Semaines!$P$2:$P$523,MATCH(Tableau!DN42&amp;Tableau!DO42,Semaines!$K$2:$K$523&amp;Semaines!$L$2:$L$523,0)),IF($AE42=2017,INDEX(Semaines!$Q$2:$Q$523,MATCH(Tableau!DN42&amp;Tableau!DO42,Semaines!$K$2:$K$523&amp;Semaines!$L$2:$L$523,0)),IF($AE42=2018,INDEX(Semaines!$R$2:$R$523,MATCH(Tableau!DN42&amp;Tableau!DO42,Semaines!$K$2:$K$523&amp;Semaines!$L$2:$L$523,0)),IF($AE42=2019,INDEX(Semaines!$S$2:$S$523,MATCH(Tableau!DN42&amp;Tableau!DO42,Semaines!$K$2:$K$523&amp;Semaines!$L$2:$L$523,0)),IF($AE42=2020,INDEX(Semaines!$T$2:$T$523,MATCH(Tableau!DN42&amp;Tableau!DO42,Semaines!$K$2:$K$523&amp;Semaines!$L$2:$L$523,0)),IF($AE42=2021,INDEX(Semaines!$U$2:$U$523,MATCH(Tableau!DN42&amp;Tableau!DO42,Semaines!$K$2:$K$523&amp;Semaines!$L$2:$L$523,0)),IF($AE42=2022,INDEX(Semaines!$V$2:$V$523,MATCH(Tableau!DN42&amp;Tableau!DO42,Semaines!$K$2:$K$523&amp;Semaines!$L$2:$L$523,0)))))))))))))</f>
        <v/>
      </c>
      <c r="DQ42" s="120" t="str">
        <f>IF(Tableau!$AE42="","",IF(Tableau!DO42="","",Tableau!$AE42))</f>
        <v/>
      </c>
      <c r="DR42" s="99"/>
      <c r="DS42" s="107"/>
      <c r="DT42" s="137"/>
      <c r="DU42" s="118">
        <f t="shared" si="199"/>
        <v>60</v>
      </c>
      <c r="DV42" s="119">
        <f t="shared" si="100"/>
        <v>2017</v>
      </c>
      <c r="DW42" s="121" t="str">
        <f t="array" ref="DW42">IF(OR(Tableau!DU42="",Tableau!DV42=""),"",IF($AE42=2013,INDEX(Semaines!$M$2:$M$523,MATCH(Tableau!DU42&amp;Tableau!DV42,Semaines!$K$2:$K$523&amp;Semaines!$L$2:$L$523,0)),IF($AE42=2014,INDEX(Semaines!$N$2:$N$523,MATCH(Tableau!DU42&amp;Tableau!DV42,Semaines!$K$2:$K$523&amp;Semaines!$L$2:$L$523,0)),IF($AE42=2015,INDEX(Semaines!$O$2:$O$523,MATCH(Tableau!DU42&amp;Tableau!DV42,Semaines!$K$2:$K$523&amp;Semaines!$L$2:$L$523,0)),IF($AE42=2016,INDEX(Semaines!$P$2:$P$523,MATCH(Tableau!DU42&amp;Tableau!DV42,Semaines!$K$2:$K$523&amp;Semaines!$L$2:$L$523,0)),IF($AE42=2017,INDEX(Semaines!$Q$2:$Q$523,MATCH(Tableau!DU42&amp;Tableau!DV42,Semaines!$K$2:$K$523&amp;Semaines!$L$2:$L$523,0)),IF($AE42=2018,INDEX(Semaines!$R$2:$R$523,MATCH(Tableau!DU42&amp;Tableau!DV42,Semaines!$K$2:$K$523&amp;Semaines!$L$2:$L$523,0)),IF($AE42=2019,INDEX(Semaines!$S$2:$S$523,MATCH(Tableau!DU42&amp;Tableau!DV42,Semaines!$K$2:$K$523&amp;Semaines!$L$2:$L$523,0)),IF($AE42=2020,INDEX(Semaines!$T$2:$T$523,MATCH(Tableau!DU42&amp;Tableau!DV42,Semaines!$K$2:$K$523&amp;Semaines!$L$2:$L$523,0)),IF($AE42=2021,INDEX(Semaines!$U$2:$U$523,MATCH(Tableau!DU42&amp;Tableau!DV42,Semaines!$K$2:$K$523&amp;Semaines!$L$2:$L$523,0)),IF($AE42=2022,INDEX(Semaines!$V$2:$V$523,MATCH(Tableau!DU42&amp;Tableau!DV42,Semaines!$K$2:$K$523&amp;Semaines!$L$2:$L$523,0)))))))))))))</f>
        <v/>
      </c>
      <c r="DX42" s="120" t="str">
        <f>IF(Tableau!$AE42="","",IF(Tableau!DV42="","",Tableau!$AE42))</f>
        <v/>
      </c>
      <c r="DY42" s="118">
        <f t="shared" si="244"/>
        <v>61</v>
      </c>
      <c r="DZ42" s="119">
        <f t="shared" si="101"/>
        <v>2017</v>
      </c>
      <c r="EA42" s="121" t="str">
        <f t="array" ref="EA42">IF(OR(Tableau!DY42="",Tableau!DZ42=""),"",IF($AE42=2013,INDEX(Semaines!$M$2:$M$523,MATCH(Tableau!DY42&amp;Tableau!DZ42,Semaines!$K$2:$K$523&amp;Semaines!$L$2:$L$523,0)),IF($AE42=2014,INDEX(Semaines!$N$2:$N$523,MATCH(Tableau!DY42&amp;Tableau!DZ42,Semaines!$K$2:$K$523&amp;Semaines!$L$2:$L$523,0)),IF($AE42=2015,INDEX(Semaines!$O$2:$O$523,MATCH(Tableau!DY42&amp;Tableau!DZ42,Semaines!$K$2:$K$523&amp;Semaines!$L$2:$L$523,0)),IF($AE42=2016,INDEX(Semaines!$P$2:$P$523,MATCH(Tableau!DY42&amp;Tableau!DZ42,Semaines!$K$2:$K$523&amp;Semaines!$L$2:$L$523,0)),IF($AE42=2017,INDEX(Semaines!$Q$2:$Q$523,MATCH(Tableau!DY42&amp;Tableau!DZ42,Semaines!$K$2:$K$523&amp;Semaines!$L$2:$L$523,0)),IF($AE42=2018,INDEX(Semaines!$R$2:$R$523,MATCH(Tableau!DY42&amp;Tableau!DZ42,Semaines!$K$2:$K$523&amp;Semaines!$L$2:$L$523,0)),IF($AE42=2019,INDEX(Semaines!$S$2:$S$523,MATCH(Tableau!DY42&amp;Tableau!DZ42,Semaines!$K$2:$K$523&amp;Semaines!$L$2:$L$523,0)),IF($AE42=2020,INDEX(Semaines!$T$2:$T$523,MATCH(Tableau!DY42&amp;Tableau!DZ42,Semaines!$K$2:$K$523&amp;Semaines!$L$2:$L$523,0)),IF($AE42=2021,INDEX(Semaines!$U$2:$U$523,MATCH(Tableau!DY42&amp;Tableau!DZ42,Semaines!$K$2:$K$523&amp;Semaines!$L$2:$L$523,0)),IF($AE42=2022,INDEX(Semaines!$V$2:$V$523,MATCH(Tableau!DY42&amp;Tableau!DZ42,Semaines!$K$2:$K$523&amp;Semaines!$L$2:$L$523,0)))))))))))))</f>
        <v/>
      </c>
      <c r="EB42" s="120" t="str">
        <f>IF(Tableau!$AE42="","",IF(Tableau!DZ42="","",Tableau!$AE42))</f>
        <v/>
      </c>
      <c r="EC42" s="118">
        <f t="shared" si="245"/>
        <v>61</v>
      </c>
      <c r="ED42" s="119">
        <f t="shared" si="102"/>
        <v>2017</v>
      </c>
      <c r="EE42" s="121" t="str">
        <f t="array" ref="EE42">IF(OR(Tableau!EC42="",Tableau!ED42=""),"",IF($AE42=2013,INDEX(Semaines!$M$2:$M$523,MATCH(Tableau!EC42&amp;Tableau!ED42,Semaines!$K$2:$K$523&amp;Semaines!$L$2:$L$523,0)),IF($AE42=2014,INDEX(Semaines!$N$2:$N$523,MATCH(Tableau!EC42&amp;Tableau!ED42,Semaines!$K$2:$K$523&amp;Semaines!$L$2:$L$523,0)),IF($AE42=2015,INDEX(Semaines!$O$2:$O$523,MATCH(Tableau!EC42&amp;Tableau!ED42,Semaines!$K$2:$K$523&amp;Semaines!$L$2:$L$523,0)),IF($AE42=2016,INDEX(Semaines!$P$2:$P$523,MATCH(Tableau!EC42&amp;Tableau!ED42,Semaines!$K$2:$K$523&amp;Semaines!$L$2:$L$523,0)),IF($AE42=2017,INDEX(Semaines!$Q$2:$Q$523,MATCH(Tableau!EC42&amp;Tableau!ED42,Semaines!$K$2:$K$523&amp;Semaines!$L$2:$L$523,0)),IF($AE42=2018,INDEX(Semaines!$R$2:$R$523,MATCH(Tableau!EC42&amp;Tableau!ED42,Semaines!$K$2:$K$523&amp;Semaines!$L$2:$L$523,0)),IF($AE42=2019,INDEX(Semaines!$S$2:$S$523,MATCH(Tableau!EC42&amp;Tableau!ED42,Semaines!$K$2:$K$523&amp;Semaines!$L$2:$L$523,0)),IF($AE42=2020,INDEX(Semaines!$T$2:$T$523,MATCH(Tableau!EC42&amp;Tableau!ED42,Semaines!$K$2:$K$523&amp;Semaines!$L$2:$L$523,0)),IF($AE42=2021,INDEX(Semaines!$U$2:$U$523,MATCH(Tableau!EC42&amp;Tableau!ED42,Semaines!$K$2:$K$523&amp;Semaines!$L$2:$L$523,0)),IF($AE42=2022,INDEX(Semaines!$V$2:$V$523,MATCH(Tableau!EC42&amp;Tableau!ED42,Semaines!$K$2:$K$523&amp;Semaines!$L$2:$L$523,0)))))))))))))</f>
        <v/>
      </c>
      <c r="EF42" s="120" t="str">
        <f>IF(Tableau!$AE42="","",IF(Tableau!ED42="","",Tableau!$AE42))</f>
        <v/>
      </c>
      <c r="EG42" s="118">
        <f t="shared" si="246"/>
        <v>61</v>
      </c>
      <c r="EH42" s="119">
        <f t="shared" si="103"/>
        <v>2017</v>
      </c>
      <c r="EI42" s="121" t="str">
        <f t="array" ref="EI42">IF(OR(Tableau!EG42="",Tableau!EH42=""),"",IF($AE42=2013,INDEX(Semaines!$M$2:$M$523,MATCH(Tableau!EG42&amp;Tableau!EH42,Semaines!$K$2:$K$523&amp;Semaines!$L$2:$L$523,0)),IF($AE42=2014,INDEX(Semaines!$N$2:$N$523,MATCH(Tableau!EG42&amp;Tableau!EH42,Semaines!$K$2:$K$523&amp;Semaines!$L$2:$L$523,0)),IF($AE42=2015,INDEX(Semaines!$O$2:$O$523,MATCH(Tableau!EG42&amp;Tableau!EH42,Semaines!$K$2:$K$523&amp;Semaines!$L$2:$L$523,0)),IF($AE42=2016,INDEX(Semaines!$P$2:$P$523,MATCH(Tableau!EG42&amp;Tableau!EH42,Semaines!$K$2:$K$523&amp;Semaines!$L$2:$L$523,0)),IF($AE42=2017,INDEX(Semaines!$Q$2:$Q$523,MATCH(Tableau!EG42&amp;Tableau!EH42,Semaines!$K$2:$K$523&amp;Semaines!$L$2:$L$523,0)),IF($AE42=2018,INDEX(Semaines!$R$2:$R$523,MATCH(Tableau!EG42&amp;Tableau!EH42,Semaines!$K$2:$K$523&amp;Semaines!$L$2:$L$523,0)),IF($AE42=2019,INDEX(Semaines!$S$2:$S$523,MATCH(Tableau!EG42&amp;Tableau!EH42,Semaines!$K$2:$K$523&amp;Semaines!$L$2:$L$523,0)),IF($AE42=2020,INDEX(Semaines!$T$2:$T$523,MATCH(Tableau!EG42&amp;Tableau!EH42,Semaines!$K$2:$K$523&amp;Semaines!$L$2:$L$523,0)),IF($AE42=2021,INDEX(Semaines!$U$2:$U$523,MATCH(Tableau!EG42&amp;Tableau!EH42,Semaines!$K$2:$K$523&amp;Semaines!$L$2:$L$523,0)),IF($AE42=2022,INDEX(Semaines!$V$2:$V$523,MATCH(Tableau!EG42&amp;Tableau!EH42,Semaines!$K$2:$K$523&amp;Semaines!$L$2:$L$523,0)))))))))))))</f>
        <v/>
      </c>
      <c r="EJ42" s="120" t="str">
        <f>IF(Tableau!$AE42="","",IF(Tableau!EH42="","",Tableau!$AE42))</f>
        <v/>
      </c>
      <c r="EK42" s="130">
        <f>IF(Import!AU32=0,"",Import!AU32)</f>
        <v>43298</v>
      </c>
      <c r="EL42" s="118">
        <f t="shared" si="200"/>
        <v>29</v>
      </c>
      <c r="EM42" s="119">
        <f t="shared" si="201"/>
        <v>2018</v>
      </c>
      <c r="EN42" s="121" t="str">
        <f>IF(Tableau!EL42="","",Tableau!EL42)</f>
        <v/>
      </c>
      <c r="EO42" s="120" t="str">
        <f>IF(Tableau!EM42="","",Tableau!EM42)</f>
        <v/>
      </c>
      <c r="EP42" s="112"/>
      <c r="EQ42" s="107"/>
      <c r="ES42" s="118">
        <f t="shared" si="247"/>
        <v>62</v>
      </c>
      <c r="ET42" s="119">
        <f t="shared" si="104"/>
        <v>2017</v>
      </c>
      <c r="EU42" s="121" t="str">
        <f t="array" ref="EU42">IF(OR(Tableau!ES42="",Tableau!ET42=""),"",IF($AE42=2013,INDEX(Semaines!$M$2:$M$523,MATCH(Tableau!ES42&amp;Tableau!ET42,Semaines!$K$2:$K$523&amp;Semaines!$L$2:$L$523,0)),IF($AE42=2014,INDEX(Semaines!$N$2:$N$523,MATCH(Tableau!ES42&amp;Tableau!ET42,Semaines!$K$2:$K$523&amp;Semaines!$L$2:$L$523,0)),IF($AE42=2015,INDEX(Semaines!$O$2:$O$523,MATCH(Tableau!ES42&amp;Tableau!ET42,Semaines!$K$2:$K$523&amp;Semaines!$L$2:$L$523,0)),IF($AE42=2016,INDEX(Semaines!$P$2:$P$523,MATCH(Tableau!ES42&amp;Tableau!ET42,Semaines!$K$2:$K$523&amp;Semaines!$L$2:$L$523,0)),IF($AE42=2017,INDEX(Semaines!$Q$2:$Q$523,MATCH(Tableau!ES42&amp;Tableau!ET42,Semaines!$K$2:$K$523&amp;Semaines!$L$2:$L$523,0)),IF($AE42=2018,INDEX(Semaines!$R$2:$R$523,MATCH(Tableau!ES42&amp;Tableau!ET42,Semaines!$K$2:$K$523&amp;Semaines!$L$2:$L$523,0)),IF($AE42=2019,INDEX(Semaines!$S$2:$S$523,MATCH(Tableau!ES42&amp;Tableau!ET42,Semaines!$K$2:$K$523&amp;Semaines!$L$2:$L$523,0)),IF($AE42=2020,INDEX(Semaines!$T$2:$T$523,MATCH(Tableau!ES42&amp;Tableau!ET42,Semaines!$K$2:$K$523&amp;Semaines!$L$2:$L$523,0)),IF($AE42=2021,INDEX(Semaines!$U$2:$U$523,MATCH(Tableau!ES42&amp;Tableau!ET42,Semaines!$K$2:$K$523&amp;Semaines!$L$2:$L$523,0)),IF($AE42=2022,INDEX(Semaines!$V$2:$V$523,MATCH(Tableau!ES42&amp;Tableau!ET42,Semaines!$K$2:$K$523&amp;Semaines!$L$2:$L$523,0)))))))))))))</f>
        <v/>
      </c>
      <c r="EV42" s="120" t="str">
        <f>IF(Tableau!$AE42="","",IF(Tableau!ET42="","",Tableau!$AE42))</f>
        <v/>
      </c>
      <c r="EW42" s="118">
        <f t="shared" si="248"/>
        <v>63</v>
      </c>
      <c r="EX42" s="119">
        <f t="shared" si="105"/>
        <v>2017</v>
      </c>
      <c r="EY42" s="121" t="str">
        <f t="array" ref="EY42">IF(OR(Tableau!EW42="",Tableau!EX42=""),"",IF($AE42=2013,INDEX(Semaines!$M$2:$M$523,MATCH(Tableau!EW42&amp;Tableau!EX42,Semaines!$K$2:$K$523&amp;Semaines!$L$2:$L$523,0)),IF($AE42=2014,INDEX(Semaines!$N$2:$N$523,MATCH(Tableau!EW42&amp;Tableau!EX42,Semaines!$K$2:$K$523&amp;Semaines!$L$2:$L$523,0)),IF($AE42=2015,INDEX(Semaines!$O$2:$O$523,MATCH(Tableau!EW42&amp;Tableau!EX42,Semaines!$K$2:$K$523&amp;Semaines!$L$2:$L$523,0)),IF($AE42=2016,INDEX(Semaines!$P$2:$P$523,MATCH(Tableau!EW42&amp;Tableau!EX42,Semaines!$K$2:$K$523&amp;Semaines!$L$2:$L$523,0)),IF($AE42=2017,INDEX(Semaines!$Q$2:$Q$523,MATCH(Tableau!EW42&amp;Tableau!EX42,Semaines!$K$2:$K$523&amp;Semaines!$L$2:$L$523,0)),IF($AE42=2018,INDEX(Semaines!$R$2:$R$523,MATCH(Tableau!EW42&amp;Tableau!EX42,Semaines!$K$2:$K$523&amp;Semaines!$L$2:$L$523,0)),IF($AE42=2019,INDEX(Semaines!$S$2:$S$523,MATCH(Tableau!EW42&amp;Tableau!EX42,Semaines!$K$2:$K$523&amp;Semaines!$L$2:$L$523,0)),IF($AE42=2020,INDEX(Semaines!$T$2:$T$523,MATCH(Tableau!EW42&amp;Tableau!EX42,Semaines!$K$2:$K$523&amp;Semaines!$L$2:$L$523,0)),IF($AE42=2021,INDEX(Semaines!$U$2:$U$523,MATCH(Tableau!EW42&amp;Tableau!EX42,Semaines!$K$2:$K$523&amp;Semaines!$L$2:$L$523,0)),IF($AE42=2022,INDEX(Semaines!$V$2:$V$523,MATCH(Tableau!EW42&amp;Tableau!EX42,Semaines!$K$2:$K$523&amp;Semaines!$L$2:$L$523,0)))))))))))))</f>
        <v/>
      </c>
      <c r="EZ42" s="120" t="str">
        <f>IF(Tableau!$AE42="","",IF(Tableau!EX42="","",Tableau!$AE42))</f>
        <v/>
      </c>
      <c r="FB42" s="118">
        <f t="shared" si="249"/>
        <v>63</v>
      </c>
      <c r="FC42" s="119">
        <f t="shared" si="106"/>
        <v>2017</v>
      </c>
      <c r="FD42" s="121" t="str">
        <f t="array" ref="FD42">IF(OR(Tableau!FB42="",Tableau!FC42=""),"",IF($AE42=2013,INDEX(Semaines!$M$2:$M$523,MATCH(Tableau!FB42&amp;Tableau!FC42,Semaines!$K$2:$K$523&amp;Semaines!$L$2:$L$523,0)),IF($AE42=2014,INDEX(Semaines!$N$2:$N$523,MATCH(Tableau!FB42&amp;Tableau!FC42,Semaines!$K$2:$K$523&amp;Semaines!$L$2:$L$523,0)),IF($AE42=2015,INDEX(Semaines!$O$2:$O$523,MATCH(Tableau!FB42&amp;Tableau!FC42,Semaines!$K$2:$K$523&amp;Semaines!$L$2:$L$523,0)),IF($AE42=2016,INDEX(Semaines!$P$2:$P$523,MATCH(Tableau!FB42&amp;Tableau!FC42,Semaines!$K$2:$K$523&amp;Semaines!$L$2:$L$523,0)),IF($AE42=2017,INDEX(Semaines!$Q$2:$Q$523,MATCH(Tableau!FB42&amp;Tableau!FC42,Semaines!$K$2:$K$523&amp;Semaines!$L$2:$L$523,0)),IF($AE42=2018,INDEX(Semaines!$R$2:$R$523,MATCH(Tableau!FB42&amp;Tableau!FC42,Semaines!$K$2:$K$523&amp;Semaines!$L$2:$L$523,0)),IF($AE42=2019,INDEX(Semaines!$S$2:$S$523,MATCH(Tableau!FB42&amp;Tableau!FC42,Semaines!$K$2:$K$523&amp;Semaines!$L$2:$L$523,0)),IF($AE42=2020,INDEX(Semaines!$T$2:$T$523,MATCH(Tableau!FB42&amp;Tableau!FC42,Semaines!$K$2:$K$523&amp;Semaines!$L$2:$L$523,0)),IF($AE42=2021,INDEX(Semaines!$U$2:$U$523,MATCH(Tableau!FB42&amp;Tableau!FC42,Semaines!$K$2:$K$523&amp;Semaines!$L$2:$L$523,0)),IF($AE42=2022,INDEX(Semaines!$V$2:$V$523,MATCH(Tableau!FB42&amp;Tableau!FC42,Semaines!$K$2:$K$523&amp;Semaines!$L$2:$L$523,0)))))))))))))</f>
        <v/>
      </c>
      <c r="FE42" s="120" t="str">
        <f>IF(Tableau!$AE42="","",IF(Tableau!FC42="","",Tableau!$AE42))</f>
        <v/>
      </c>
      <c r="FF42" s="112"/>
      <c r="FG42" s="107"/>
      <c r="FH42" s="118">
        <f t="shared" si="250"/>
        <v>64</v>
      </c>
      <c r="FI42" s="119">
        <f t="shared" si="107"/>
        <v>2017</v>
      </c>
      <c r="FJ42" s="121" t="str">
        <f t="array" ref="FJ42">IF(OR(Tableau!FH42="",Tableau!FI42=""),"",IF($AE42=2013,INDEX(Semaines!$M$2:$M$523,MATCH(Tableau!FH42&amp;Tableau!FI42,Semaines!$K$2:$K$523&amp;Semaines!$L$2:$L$523,0)),IF($AE42=2014,INDEX(Semaines!$N$2:$N$523,MATCH(Tableau!FH42&amp;Tableau!FI42,Semaines!$K$2:$K$523&amp;Semaines!$L$2:$L$523,0)),IF($AE42=2015,INDEX(Semaines!$O$2:$O$523,MATCH(Tableau!FH42&amp;Tableau!FI42,Semaines!$K$2:$K$523&amp;Semaines!$L$2:$L$523,0)),IF($AE42=2016,INDEX(Semaines!$P$2:$P$523,MATCH(Tableau!FH42&amp;Tableau!FI42,Semaines!$K$2:$K$523&amp;Semaines!$L$2:$L$523,0)),IF($AE42=2017,INDEX(Semaines!$Q$2:$Q$523,MATCH(Tableau!FH42&amp;Tableau!FI42,Semaines!$K$2:$K$523&amp;Semaines!$L$2:$L$523,0)),IF($AE42=2018,INDEX(Semaines!$R$2:$R$523,MATCH(Tableau!FH42&amp;Tableau!FI42,Semaines!$K$2:$K$523&amp;Semaines!$L$2:$L$523,0)),IF($AE42=2019,INDEX(Semaines!$S$2:$S$523,MATCH(Tableau!FH42&amp;Tableau!FI42,Semaines!$K$2:$K$523&amp;Semaines!$L$2:$L$523,0)),IF($AE42=2020,INDEX(Semaines!$T$2:$T$523,MATCH(Tableau!FH42&amp;Tableau!FI42,Semaines!$K$2:$K$523&amp;Semaines!$L$2:$L$523,0)),IF($AE42=2021,INDEX(Semaines!$U$2:$U$523,MATCH(Tableau!FH42&amp;Tableau!FI42,Semaines!$K$2:$K$523&amp;Semaines!$L$2:$L$523,0)),IF($AE42=2022,INDEX(Semaines!$V$2:$V$523,MATCH(Tableau!FH42&amp;Tableau!FI42,Semaines!$K$2:$K$523&amp;Semaines!$L$2:$L$523,0)))))))))))))</f>
        <v/>
      </c>
      <c r="FK42" s="120" t="str">
        <f>IF(Tableau!$AE42="","",IF(Tableau!FI42="","",Tableau!$AE42))</f>
        <v/>
      </c>
      <c r="FM42" s="118">
        <f t="shared" si="251"/>
        <v>64</v>
      </c>
      <c r="FN42" s="119">
        <f t="shared" si="108"/>
        <v>2017</v>
      </c>
      <c r="FO42" s="121" t="str">
        <f t="array" ref="FO42">IF(OR(Tableau!FM42="",Tableau!FN42=""),"",IF($AE42=2013,INDEX(Semaines!$M$2:$M$523,MATCH(Tableau!FM42&amp;Tableau!FN42,Semaines!$K$2:$K$523&amp;Semaines!$L$2:$L$523,0)),IF($AE42=2014,INDEX(Semaines!$N$2:$N$523,MATCH(Tableau!FM42&amp;Tableau!FN42,Semaines!$K$2:$K$523&amp;Semaines!$L$2:$L$523,0)),IF($AE42=2015,INDEX(Semaines!$O$2:$O$523,MATCH(Tableau!FM42&amp;Tableau!FN42,Semaines!$K$2:$K$523&amp;Semaines!$L$2:$L$523,0)),IF($AE42=2016,INDEX(Semaines!$P$2:$P$523,MATCH(Tableau!FM42&amp;Tableau!FN42,Semaines!$K$2:$K$523&amp;Semaines!$L$2:$L$523,0)),IF($AE42=2017,INDEX(Semaines!$Q$2:$Q$523,MATCH(Tableau!FM42&amp;Tableau!FN42,Semaines!$K$2:$K$523&amp;Semaines!$L$2:$L$523,0)),IF($AE42=2018,INDEX(Semaines!$R$2:$R$523,MATCH(Tableau!FM42&amp;Tableau!FN42,Semaines!$K$2:$K$523&amp;Semaines!$L$2:$L$523,0)),IF($AE42=2019,INDEX(Semaines!$S$2:$S$523,MATCH(Tableau!FM42&amp;Tableau!FN42,Semaines!$K$2:$K$523&amp;Semaines!$L$2:$L$523,0)),IF($AE42=2020,INDEX(Semaines!$T$2:$T$523,MATCH(Tableau!FM42&amp;Tableau!FN42,Semaines!$K$2:$K$523&amp;Semaines!$L$2:$L$523,0)),IF($AE42=2021,INDEX(Semaines!$U$2:$U$523,MATCH(Tableau!FM42&amp;Tableau!FN42,Semaines!$K$2:$K$523&amp;Semaines!$L$2:$L$523,0)),IF($AE42=2022,INDEX(Semaines!$V$2:$V$523,MATCH(Tableau!FM42&amp;Tableau!FN42,Semaines!$K$2:$K$523&amp;Semaines!$L$2:$L$523,0)))))))))))))</f>
        <v/>
      </c>
      <c r="FP42" s="120" t="str">
        <f>IF(Tableau!$AE42="","",IF(Tableau!FN42="","",Tableau!$AE42))</f>
        <v/>
      </c>
      <c r="FQ42" s="118">
        <f t="shared" si="252"/>
        <v>65</v>
      </c>
      <c r="FR42" s="119">
        <f t="shared" si="109"/>
        <v>2017</v>
      </c>
      <c r="FS42" s="121" t="str">
        <f t="array" ref="FS42">IF(OR(Tableau!FQ42="",Tableau!FR42=""),"",IF($AE42=2013,INDEX(Semaines!$M$2:$M$523,MATCH(Tableau!FQ42&amp;Tableau!FR42,Semaines!$K$2:$K$523&amp;Semaines!$L$2:$L$523,0)),IF($AE42=2014,INDEX(Semaines!$N$2:$N$523,MATCH(Tableau!FQ42&amp;Tableau!FR42,Semaines!$K$2:$K$523&amp;Semaines!$L$2:$L$523,0)),IF($AE42=2015,INDEX(Semaines!$O$2:$O$523,MATCH(Tableau!FQ42&amp;Tableau!FR42,Semaines!$K$2:$K$523&amp;Semaines!$L$2:$L$523,0)),IF($AE42=2016,INDEX(Semaines!$P$2:$P$523,MATCH(Tableau!FQ42&amp;Tableau!FR42,Semaines!$K$2:$K$523&amp;Semaines!$L$2:$L$523,0)),IF($AE42=2017,INDEX(Semaines!$Q$2:$Q$523,MATCH(Tableau!FQ42&amp;Tableau!FR42,Semaines!$K$2:$K$523&amp;Semaines!$L$2:$L$523,0)),IF($AE42=2018,INDEX(Semaines!$R$2:$R$523,MATCH(Tableau!FQ42&amp;Tableau!FR42,Semaines!$K$2:$K$523&amp;Semaines!$L$2:$L$523,0)),IF($AE42=2019,INDEX(Semaines!$S$2:$S$523,MATCH(Tableau!FQ42&amp;Tableau!FR42,Semaines!$K$2:$K$523&amp;Semaines!$L$2:$L$523,0)),IF($AE42=2020,INDEX(Semaines!$T$2:$T$523,MATCH(Tableau!FQ42&amp;Tableau!FR42,Semaines!$K$2:$K$523&amp;Semaines!$L$2:$L$523,0)),IF($AE42=2021,INDEX(Semaines!$U$2:$U$523,MATCH(Tableau!FQ42&amp;Tableau!FR42,Semaines!$K$2:$K$523&amp;Semaines!$L$2:$L$523,0)),IF($AE42=2022,INDEX(Semaines!$V$2:$V$523,MATCH(Tableau!FQ42&amp;Tableau!FR42,Semaines!$K$2:$K$523&amp;Semaines!$L$2:$L$523,0)))))))))))))</f>
        <v/>
      </c>
      <c r="FT42" s="120" t="str">
        <f>IF(Tableau!$AE42="","",IF(Tableau!FR42="","",Tableau!$AE42))</f>
        <v/>
      </c>
      <c r="FU42" s="121" t="str">
        <f t="array" ref="FU42">IF(OR(Tableau!FS42="",Tableau!FT42=""),"",IF($AE42=2013,INDEX(Semaines!$M$2:$M$523,MATCH(Tableau!FS42&amp;Tableau!FT42,Semaines!$K$2:$K$523&amp;Semaines!$L$2:$L$523,0)),IF($AE42=2014,INDEX(Semaines!$N$2:$N$523,MATCH(Tableau!FS42&amp;Tableau!FT42,Semaines!$K$2:$K$523&amp;Semaines!$L$2:$L$523,0)),IF($AE42=2015,INDEX(Semaines!$O$2:$O$523,MATCH(Tableau!FS42&amp;Tableau!FT42,Semaines!$K$2:$K$523&amp;Semaines!$L$2:$L$523,0)),IF($AE42=2016,INDEX(Semaines!$P$2:$P$523,MATCH(Tableau!FS42&amp;Tableau!FT42,Semaines!$K$2:$K$523&amp;Semaines!$L$2:$L$523,0)),IF($AE42=2017,INDEX(Semaines!$Q$2:$Q$523,MATCH(Tableau!FS42&amp;Tableau!FT42,Semaines!$K$2:$K$523&amp;Semaines!$L$2:$L$523,0)),IF($AE42=2018,INDEX(Semaines!$R$2:$R$523,MATCH(Tableau!FS42&amp;Tableau!FT42,Semaines!$K$2:$K$523&amp;Semaines!$L$2:$L$523,0)),IF($AE42=2019,INDEX(Semaines!$S$2:$S$523,MATCH(Tableau!FS42&amp;Tableau!FT42,Semaines!$K$2:$K$523&amp;Semaines!$L$2:$L$523,0)),IF($AE42=2020,INDEX(Semaines!$T$2:$T$523,MATCH(Tableau!FS42&amp;Tableau!FT42,Semaines!$K$2:$K$523&amp;Semaines!$L$2:$L$523,0)),IF($AE42=2021,INDEX(Semaines!$U$2:$U$523,MATCH(Tableau!FS42&amp;Tableau!FT42,Semaines!$K$2:$K$523&amp;Semaines!$L$2:$L$523,0)),IF($AE42=2022,INDEX(Semaines!$V$2:$V$523,MATCH(Tableau!FS42&amp;Tableau!FT42,Semaines!$K$2:$K$523&amp;Semaines!$L$2:$L$523,0)))))))))))))</f>
        <v/>
      </c>
      <c r="FV42" s="120" t="str">
        <f>IF(Tableau!$AE42="","",IF(Tableau!FT42="","",Tableau!$AE42))</f>
        <v/>
      </c>
      <c r="FW42" s="118">
        <f t="shared" si="253"/>
        <v>67</v>
      </c>
      <c r="FX42" s="119">
        <f t="shared" si="110"/>
        <v>2017</v>
      </c>
      <c r="FY42" s="121" t="str">
        <f t="array" ref="FY42">IF(OR(Tableau!FW42="",Tableau!FX42=""),"",IF($AE42=2013,INDEX(Semaines!$M$2:$M$523,MATCH(Tableau!FW42&amp;Tableau!FX42,Semaines!$K$2:$K$523&amp;Semaines!$L$2:$L$523,0)),IF($AE42=2014,INDEX(Semaines!$N$2:$N$523,MATCH(Tableau!FW42&amp;Tableau!FX42,Semaines!$K$2:$K$523&amp;Semaines!$L$2:$L$523,0)),IF($AE42=2015,INDEX(Semaines!$O$2:$O$523,MATCH(Tableau!FW42&amp;Tableau!FX42,Semaines!$K$2:$K$523&amp;Semaines!$L$2:$L$523,0)),IF($AE42=2016,INDEX(Semaines!$P$2:$P$523,MATCH(Tableau!FW42&amp;Tableau!FX42,Semaines!$K$2:$K$523&amp;Semaines!$L$2:$L$523,0)),IF($AE42=2017,INDEX(Semaines!$Q$2:$Q$523,MATCH(Tableau!FW42&amp;Tableau!FX42,Semaines!$K$2:$K$523&amp;Semaines!$L$2:$L$523,0)),IF($AE42=2018,INDEX(Semaines!$R$2:$R$523,MATCH(Tableau!FW42&amp;Tableau!FX42,Semaines!$K$2:$K$523&amp;Semaines!$L$2:$L$523,0)),IF($AE42=2019,INDEX(Semaines!$S$2:$S$523,MATCH(Tableau!FW42&amp;Tableau!FX42,Semaines!$K$2:$K$523&amp;Semaines!$L$2:$L$523,0)),IF($AE42=2020,INDEX(Semaines!$T$2:$T$523,MATCH(Tableau!FW42&amp;Tableau!FX42,Semaines!$K$2:$K$523&amp;Semaines!$L$2:$L$523,0)),IF($AE42=2021,INDEX(Semaines!$U$2:$U$523,MATCH(Tableau!FW42&amp;Tableau!FX42,Semaines!$K$2:$K$523&amp;Semaines!$L$2:$L$523,0)),IF($AE42=2022,INDEX(Semaines!$V$2:$V$523,MATCH(Tableau!FW42&amp;Tableau!FX42,Semaines!$K$2:$K$523&amp;Semaines!$L$2:$L$523,0)))))))))))))</f>
        <v/>
      </c>
      <c r="FZ42" s="120" t="str">
        <f>IF(Tableau!$AE42="","",IF(Tableau!FX42="","",Tableau!$AE42))</f>
        <v/>
      </c>
      <c r="GA42" s="118">
        <f t="shared" si="254"/>
        <v>68</v>
      </c>
      <c r="GB42" s="119">
        <f t="shared" si="111"/>
        <v>2017</v>
      </c>
      <c r="GC42" s="121" t="str">
        <f t="array" ref="GC42">IF(OR(Tableau!GA42="",Tableau!GB42=""),"",IF($AE42=2013,INDEX(Semaines!$M$2:$M$523,MATCH(Tableau!GA42&amp;Tableau!GB42,Semaines!$K$2:$K$523&amp;Semaines!$L$2:$L$523,0)),IF($AE42=2014,INDEX(Semaines!$N$2:$N$523,MATCH(Tableau!GA42&amp;Tableau!GB42,Semaines!$K$2:$K$523&amp;Semaines!$L$2:$L$523,0)),IF($AE42=2015,INDEX(Semaines!$O$2:$O$523,MATCH(Tableau!GA42&amp;Tableau!GB42,Semaines!$K$2:$K$523&amp;Semaines!$L$2:$L$523,0)),IF($AE42=2016,INDEX(Semaines!$P$2:$P$523,MATCH(Tableau!GA42&amp;Tableau!GB42,Semaines!$K$2:$K$523&amp;Semaines!$L$2:$L$523,0)),IF($AE42=2017,INDEX(Semaines!$Q$2:$Q$523,MATCH(Tableau!GA42&amp;Tableau!GB42,Semaines!$K$2:$K$523&amp;Semaines!$L$2:$L$523,0)),IF($AE42=2018,INDEX(Semaines!$R$2:$R$523,MATCH(Tableau!GA42&amp;Tableau!GB42,Semaines!$K$2:$K$523&amp;Semaines!$L$2:$L$523,0)),IF($AE42=2019,INDEX(Semaines!$S$2:$S$523,MATCH(Tableau!GA42&amp;Tableau!GB42,Semaines!$K$2:$K$523&amp;Semaines!$L$2:$L$523,0)),IF($AE42=2020,INDEX(Semaines!$T$2:$T$523,MATCH(Tableau!GA42&amp;Tableau!GB42,Semaines!$K$2:$K$523&amp;Semaines!$L$2:$L$523,0)),IF($AE42=2021,INDEX(Semaines!$U$2:$U$523,MATCH(Tableau!GA42&amp;Tableau!GB42,Semaines!$K$2:$K$523&amp;Semaines!$L$2:$L$523,0)),IF($AE42=2022,INDEX(Semaines!$V$2:$V$523,MATCH(Tableau!GA42&amp;Tableau!GB42,Semaines!$K$2:$K$523&amp;Semaines!$L$2:$L$523,0)))))))))))))</f>
        <v/>
      </c>
      <c r="GD42" s="120" t="str">
        <f>IF(Tableau!$AE42="","",IF(Tableau!GB42="","",Tableau!$AE42))</f>
        <v/>
      </c>
      <c r="GE42" s="118">
        <f t="shared" si="255"/>
        <v>68</v>
      </c>
      <c r="GF42" s="119">
        <f t="shared" si="112"/>
        <v>2017</v>
      </c>
      <c r="GG42" s="121" t="str">
        <f t="array" ref="GG42">IF(OR(Tableau!GE42="",Tableau!GF42=""),"",IF($AE42=2013,INDEX(Semaines!$M$2:$M$523,MATCH(Tableau!GE42&amp;Tableau!GF42,Semaines!$K$2:$K$523&amp;Semaines!$L$2:$L$523,0)),IF($AE42=2014,INDEX(Semaines!$N$2:$N$523,MATCH(Tableau!GE42&amp;Tableau!GF42,Semaines!$K$2:$K$523&amp;Semaines!$L$2:$L$523,0)),IF($AE42=2015,INDEX(Semaines!$O$2:$O$523,MATCH(Tableau!GE42&amp;Tableau!GF42,Semaines!$K$2:$K$523&amp;Semaines!$L$2:$L$523,0)),IF($AE42=2016,INDEX(Semaines!$P$2:$P$523,MATCH(Tableau!GE42&amp;Tableau!GF42,Semaines!$K$2:$K$523&amp;Semaines!$L$2:$L$523,0)),IF($AE42=2017,INDEX(Semaines!$Q$2:$Q$523,MATCH(Tableau!GE42&amp;Tableau!GF42,Semaines!$K$2:$K$523&amp;Semaines!$L$2:$L$523,0)),IF($AE42=2018,INDEX(Semaines!$R$2:$R$523,MATCH(Tableau!GE42&amp;Tableau!GF42,Semaines!$K$2:$K$523&amp;Semaines!$L$2:$L$523,0)),IF($AE42=2019,INDEX(Semaines!$S$2:$S$523,MATCH(Tableau!GE42&amp;Tableau!GF42,Semaines!$K$2:$K$523&amp;Semaines!$L$2:$L$523,0)),IF($AE42=2020,INDEX(Semaines!$T$2:$T$523,MATCH(Tableau!GE42&amp;Tableau!GF42,Semaines!$K$2:$K$523&amp;Semaines!$L$2:$L$523,0)),IF($AE42=2021,INDEX(Semaines!$U$2:$U$523,MATCH(Tableau!GE42&amp;Tableau!GF42,Semaines!$K$2:$K$523&amp;Semaines!$L$2:$L$523,0)),IF($AE42=2022,INDEX(Semaines!$V$2:$V$523,MATCH(Tableau!GE42&amp;Tableau!GF42,Semaines!$K$2:$K$523&amp;Semaines!$L$2:$L$523,0)))))))))))))</f>
        <v/>
      </c>
      <c r="GH42" s="120" t="str">
        <f>IF(Tableau!$AE42="","",IF(Tableau!GF42="","",Tableau!$AE42))</f>
        <v/>
      </c>
      <c r="GJ42" s="118">
        <f t="shared" si="256"/>
        <v>69</v>
      </c>
      <c r="GK42" s="119">
        <f t="shared" si="113"/>
        <v>2017</v>
      </c>
      <c r="GL42" s="121" t="str">
        <f t="array" ref="GL42">IF(OR(Tableau!GJ42="",Tableau!GK42=""),"",IF($AE42=2013,INDEX(Semaines!$M$2:$M$523,MATCH(Tableau!GJ42&amp;Tableau!GK42,Semaines!$K$2:$K$523&amp;Semaines!$L$2:$L$523,0)),IF($AE42=2014,INDEX(Semaines!$N$2:$N$523,MATCH(Tableau!GJ42&amp;Tableau!GK42,Semaines!$K$2:$K$523&amp;Semaines!$L$2:$L$523,0)),IF($AE42=2015,INDEX(Semaines!$O$2:$O$523,MATCH(Tableau!GJ42&amp;Tableau!GK42,Semaines!$K$2:$K$523&amp;Semaines!$L$2:$L$523,0)),IF($AE42=2016,INDEX(Semaines!$P$2:$P$523,MATCH(Tableau!GJ42&amp;Tableau!GK42,Semaines!$K$2:$K$523&amp;Semaines!$L$2:$L$523,0)),IF($AE42=2017,INDEX(Semaines!$Q$2:$Q$523,MATCH(Tableau!GJ42&amp;Tableau!GK42,Semaines!$K$2:$K$523&amp;Semaines!$L$2:$L$523,0)),IF($AE42=2018,INDEX(Semaines!$R$2:$R$523,MATCH(Tableau!GJ42&amp;Tableau!GK42,Semaines!$K$2:$K$523&amp;Semaines!$L$2:$L$523,0)),IF($AE42=2019,INDEX(Semaines!$S$2:$S$523,MATCH(Tableau!GJ42&amp;Tableau!GK42,Semaines!$K$2:$K$523&amp;Semaines!$L$2:$L$523,0)),IF($AE42=2020,INDEX(Semaines!$T$2:$T$523,MATCH(Tableau!GJ42&amp;Tableau!GK42,Semaines!$K$2:$K$523&amp;Semaines!$L$2:$L$523,0)),IF($AE42=2021,INDEX(Semaines!$U$2:$U$523,MATCH(Tableau!GJ42&amp;Tableau!GK42,Semaines!$K$2:$K$523&amp;Semaines!$L$2:$L$523,0)),IF($AE42=2022,INDEX(Semaines!$V$2:$V$523,MATCH(Tableau!GJ42&amp;Tableau!GK42,Semaines!$K$2:$K$523&amp;Semaines!$L$2:$L$523,0)))))))))))))</f>
        <v/>
      </c>
      <c r="GM42" s="120" t="str">
        <f>IF(Tableau!$AE42="","",IF(Tableau!GK42="","",Tableau!$AE42))</f>
        <v/>
      </c>
      <c r="GN42" s="118">
        <f t="shared" si="257"/>
        <v>70</v>
      </c>
      <c r="GO42" s="119">
        <f t="shared" si="114"/>
        <v>2017</v>
      </c>
      <c r="GP42" s="121" t="str">
        <f t="array" ref="GP42">IF(OR(Tableau!GN42="",Tableau!GO42=""),"",IF($AE42=2013,INDEX(Semaines!$M$2:$M$523,MATCH(Tableau!GN42&amp;Tableau!GO42,Semaines!$K$2:$K$523&amp;Semaines!$L$2:$L$523,0)),IF($AE42=2014,INDEX(Semaines!$N$2:$N$523,MATCH(Tableau!GN42&amp;Tableau!GO42,Semaines!$K$2:$K$523&amp;Semaines!$L$2:$L$523,0)),IF($AE42=2015,INDEX(Semaines!$O$2:$O$523,MATCH(Tableau!GN42&amp;Tableau!GO42,Semaines!$K$2:$K$523&amp;Semaines!$L$2:$L$523,0)),IF($AE42=2016,INDEX(Semaines!$P$2:$P$523,MATCH(Tableau!GN42&amp;Tableau!GO42,Semaines!$K$2:$K$523&amp;Semaines!$L$2:$L$523,0)),IF($AE42=2017,INDEX(Semaines!$Q$2:$Q$523,MATCH(Tableau!GN42&amp;Tableau!GO42,Semaines!$K$2:$K$523&amp;Semaines!$L$2:$L$523,0)),IF($AE42=2018,INDEX(Semaines!$R$2:$R$523,MATCH(Tableau!GN42&amp;Tableau!GO42,Semaines!$K$2:$K$523&amp;Semaines!$L$2:$L$523,0)),IF($AE42=2019,INDEX(Semaines!$S$2:$S$523,MATCH(Tableau!GN42&amp;Tableau!GO42,Semaines!$K$2:$K$523&amp;Semaines!$L$2:$L$523,0)),IF($AE42=2020,INDEX(Semaines!$T$2:$T$523,MATCH(Tableau!GN42&amp;Tableau!GO42,Semaines!$K$2:$K$523&amp;Semaines!$L$2:$L$523,0)),IF($AE42=2021,INDEX(Semaines!$U$2:$U$523,MATCH(Tableau!GN42&amp;Tableau!GO42,Semaines!$K$2:$K$523&amp;Semaines!$L$2:$L$523,0)),IF($AE42=2022,INDEX(Semaines!$V$2:$V$523,MATCH(Tableau!GN42&amp;Tableau!GO42,Semaines!$K$2:$K$523&amp;Semaines!$L$2:$L$523,0)))))))))))))</f>
        <v/>
      </c>
      <c r="GQ42" s="120" t="str">
        <f>IF(Tableau!$AE42="","",IF(Tableau!GO42="","",Tableau!$AE42))</f>
        <v/>
      </c>
      <c r="GR42" s="112"/>
      <c r="GS42" s="114"/>
      <c r="GT42" s="114"/>
      <c r="GU42" s="107"/>
      <c r="GV42" s="114"/>
      <c r="GW42" s="107"/>
      <c r="GX42" s="118">
        <f t="shared" si="258"/>
        <v>71</v>
      </c>
      <c r="GY42" s="119">
        <f t="shared" si="115"/>
        <v>2017</v>
      </c>
      <c r="GZ42" s="121" t="str">
        <f t="array" ref="GZ42">IF(OR(Tableau!GX42="",Tableau!GY42=""),"",IF($AE42=2013,INDEX(Semaines!$M$2:$M$523,MATCH(Tableau!GX42&amp;Tableau!GY42,Semaines!$K$2:$K$523&amp;Semaines!$L$2:$L$523,0)),IF($AE42=2014,INDEX(Semaines!$N$2:$N$523,MATCH(Tableau!GX42&amp;Tableau!GY42,Semaines!$K$2:$K$523&amp;Semaines!$L$2:$L$523,0)),IF($AE42=2015,INDEX(Semaines!$O$2:$O$523,MATCH(Tableau!GX42&amp;Tableau!GY42,Semaines!$K$2:$K$523&amp;Semaines!$L$2:$L$523,0)),IF($AE42=2016,INDEX(Semaines!$P$2:$P$523,MATCH(Tableau!GX42&amp;Tableau!GY42,Semaines!$K$2:$K$523&amp;Semaines!$L$2:$L$523,0)),IF($AE42=2017,INDEX(Semaines!$Q$2:$Q$523,MATCH(Tableau!GX42&amp;Tableau!GY42,Semaines!$K$2:$K$523&amp;Semaines!$L$2:$L$523,0)),IF($AE42=2018,INDEX(Semaines!$R$2:$R$523,MATCH(Tableau!GX42&amp;Tableau!GY42,Semaines!$K$2:$K$523&amp;Semaines!$L$2:$L$523,0)),IF($AE42=2019,INDEX(Semaines!$S$2:$S$523,MATCH(Tableau!GX42&amp;Tableau!GY42,Semaines!$K$2:$K$523&amp;Semaines!$L$2:$L$523,0)),IF($AE42=2020,INDEX(Semaines!$T$2:$T$523,MATCH(Tableau!GX42&amp;Tableau!GY42,Semaines!$K$2:$K$523&amp;Semaines!$L$2:$L$523,0)),IF($AE42=2021,INDEX(Semaines!$U$2:$U$523,MATCH(Tableau!GX42&amp;Tableau!GY42,Semaines!$K$2:$K$523&amp;Semaines!$L$2:$L$523,0)),IF($AE42=2022,INDEX(Semaines!$V$2:$V$523,MATCH(Tableau!GX42&amp;Tableau!GY42,Semaines!$K$2:$K$523&amp;Semaines!$L$2:$L$523,0)))))))))))))</f>
        <v/>
      </c>
      <c r="HA42" s="120" t="str">
        <f>IF(Tableau!$AE42="","",IF(Tableau!GY42="","",Tableau!$AE42))</f>
        <v/>
      </c>
      <c r="HC42" s="100"/>
      <c r="HD42" s="101"/>
      <c r="HE42" s="111"/>
      <c r="HF42" s="107"/>
      <c r="HH42" s="118">
        <f t="shared" si="259"/>
        <v>72</v>
      </c>
      <c r="HI42" s="119">
        <f t="shared" si="116"/>
        <v>2017</v>
      </c>
      <c r="HJ42" s="121" t="str">
        <f t="array" ref="HJ42">IF(OR(Tableau!HH42="",Tableau!HI42=""),"",IF($AE42=2013,INDEX(Semaines!$M$2:$M$523,MATCH(Tableau!HH42&amp;Tableau!HI42,Semaines!$K$2:$K$523&amp;Semaines!$L$2:$L$523,0)),IF($AE42=2014,INDEX(Semaines!$N$2:$N$523,MATCH(Tableau!HH42&amp;Tableau!HI42,Semaines!$K$2:$K$523&amp;Semaines!$L$2:$L$523,0)),IF($AE42=2015,INDEX(Semaines!$O$2:$O$523,MATCH(Tableau!HH42&amp;Tableau!HI42,Semaines!$K$2:$K$523&amp;Semaines!$L$2:$L$523,0)),IF($AE42=2016,INDEX(Semaines!$P$2:$P$523,MATCH(Tableau!HH42&amp;Tableau!HI42,Semaines!$K$2:$K$523&amp;Semaines!$L$2:$L$523,0)),IF($AE42=2017,INDEX(Semaines!$Q$2:$Q$523,MATCH(Tableau!HH42&amp;Tableau!HI42,Semaines!$K$2:$K$523&amp;Semaines!$L$2:$L$523,0)),IF($AE42=2018,INDEX(Semaines!$R$2:$R$523,MATCH(Tableau!HH42&amp;Tableau!HI42,Semaines!$K$2:$K$523&amp;Semaines!$L$2:$L$523,0)),IF($AE42=2019,INDEX(Semaines!$S$2:$S$523,MATCH(Tableau!HH42&amp;Tableau!HI42,Semaines!$K$2:$K$523&amp;Semaines!$L$2:$L$523,0)),IF($AE42=2020,INDEX(Semaines!$T$2:$T$523,MATCH(Tableau!HH42&amp;Tableau!HI42,Semaines!$K$2:$K$523&amp;Semaines!$L$2:$L$523,0)),IF($AE42=2021,INDEX(Semaines!$U$2:$U$523,MATCH(Tableau!HH42&amp;Tableau!HI42,Semaines!$K$2:$K$523&amp;Semaines!$L$2:$L$523,0)),IF($AE42=2022,INDEX(Semaines!$V$2:$V$523,MATCH(Tableau!HH42&amp;Tableau!HI42,Semaines!$K$2:$K$523&amp;Semaines!$L$2:$L$523,0)))))))))))))</f>
        <v/>
      </c>
      <c r="HK42" s="120" t="str">
        <f>IF(Tableau!$AE42="","",IF(Tableau!HI42="","",Tableau!$AE42))</f>
        <v/>
      </c>
      <c r="HL42" s="121" t="str">
        <f t="array" ref="HL42">IF(OR(Tableau!HJ42="",Tableau!HK42=""),"",IF($AE42=2013,INDEX(Semaines!$M$2:$M$523,MATCH(Tableau!HJ42&amp;Tableau!HK42,Semaines!$K$2:$K$523&amp;Semaines!$L$2:$L$523,0)),IF($AE42=2014,INDEX(Semaines!$N$2:$N$523,MATCH(Tableau!HJ42&amp;Tableau!HK42,Semaines!$K$2:$K$523&amp;Semaines!$L$2:$L$523,0)),IF($AE42=2015,INDEX(Semaines!$O$2:$O$523,MATCH(Tableau!HJ42&amp;Tableau!HK42,Semaines!$K$2:$K$523&amp;Semaines!$L$2:$L$523,0)),IF($AE42=2016,INDEX(Semaines!$P$2:$P$523,MATCH(Tableau!HJ42&amp;Tableau!HK42,Semaines!$K$2:$K$523&amp;Semaines!$L$2:$L$523,0)),IF($AE42=2017,INDEX(Semaines!$Q$2:$Q$523,MATCH(Tableau!HJ42&amp;Tableau!HK42,Semaines!$K$2:$K$523&amp;Semaines!$L$2:$L$523,0)),IF($AE42=2018,INDEX(Semaines!$R$2:$R$523,MATCH(Tableau!HJ42&amp;Tableau!HK42,Semaines!$K$2:$K$523&amp;Semaines!$L$2:$L$523,0)),IF($AE42=2019,INDEX(Semaines!$S$2:$S$523,MATCH(Tableau!HJ42&amp;Tableau!HK42,Semaines!$K$2:$K$523&amp;Semaines!$L$2:$L$523,0)),IF($AE42=2020,INDEX(Semaines!$T$2:$T$523,MATCH(Tableau!HJ42&amp;Tableau!HK42,Semaines!$K$2:$K$523&amp;Semaines!$L$2:$L$523,0)),IF($AE42=2021,INDEX(Semaines!$U$2:$U$523,MATCH(Tableau!HJ42&amp;Tableau!HK42,Semaines!$K$2:$K$523&amp;Semaines!$L$2:$L$523,0)),IF($AE42=2022,INDEX(Semaines!$V$2:$V$523,MATCH(Tableau!HJ42&amp;Tableau!HK42,Semaines!$K$2:$K$523&amp;Semaines!$L$2:$L$523,0)))))))))))))</f>
        <v/>
      </c>
      <c r="HM42" s="120" t="str">
        <f>IF(Tableau!$AE42="","",IF(Tableau!HK42="","",Tableau!$AE42))</f>
        <v/>
      </c>
      <c r="HN42" s="118">
        <f t="shared" si="260"/>
        <v>73</v>
      </c>
      <c r="HO42" s="119">
        <f t="shared" si="117"/>
        <v>2017</v>
      </c>
      <c r="HP42" s="121" t="str">
        <f t="array" ref="HP42">IF(OR(Tableau!HN42="",Tableau!HO42=""),"",IF($AE42=2013,INDEX(Semaines!$M$2:$M$523,MATCH(Tableau!HN42&amp;Tableau!HO42,Semaines!$K$2:$K$523&amp;Semaines!$L$2:$L$523,0)),IF($AE42=2014,INDEX(Semaines!$N$2:$N$523,MATCH(Tableau!HN42&amp;Tableau!HO42,Semaines!$K$2:$K$523&amp;Semaines!$L$2:$L$523,0)),IF($AE42=2015,INDEX(Semaines!$O$2:$O$523,MATCH(Tableau!HN42&amp;Tableau!HO42,Semaines!$K$2:$K$523&amp;Semaines!$L$2:$L$523,0)),IF($AE42=2016,INDEX(Semaines!$P$2:$P$523,MATCH(Tableau!HN42&amp;Tableau!HO42,Semaines!$K$2:$K$523&amp;Semaines!$L$2:$L$523,0)),IF($AE42=2017,INDEX(Semaines!$Q$2:$Q$523,MATCH(Tableau!HN42&amp;Tableau!HO42,Semaines!$K$2:$K$523&amp;Semaines!$L$2:$L$523,0)),IF($AE42=2018,INDEX(Semaines!$R$2:$R$523,MATCH(Tableau!HN42&amp;Tableau!HO42,Semaines!$K$2:$K$523&amp;Semaines!$L$2:$L$523,0)),IF($AE42=2019,INDEX(Semaines!$S$2:$S$523,MATCH(Tableau!HN42&amp;Tableau!HO42,Semaines!$K$2:$K$523&amp;Semaines!$L$2:$L$523,0)),IF($AE42=2020,INDEX(Semaines!$T$2:$T$523,MATCH(Tableau!HN42&amp;Tableau!HO42,Semaines!$K$2:$K$523&amp;Semaines!$L$2:$L$523,0)),IF($AE42=2021,INDEX(Semaines!$U$2:$U$523,MATCH(Tableau!HN42&amp;Tableau!HO42,Semaines!$K$2:$K$523&amp;Semaines!$L$2:$L$523,0)),IF($AE42=2022,INDEX(Semaines!$V$2:$V$523,MATCH(Tableau!HN42&amp;Tableau!HO42,Semaines!$K$2:$K$523&amp;Semaines!$L$2:$L$523,0)))))))))))))</f>
        <v/>
      </c>
      <c r="HQ42" s="120" t="str">
        <f>IF(Tableau!$AE42="","",IF(Tableau!HO42="","",Tableau!$AE42))</f>
        <v/>
      </c>
      <c r="HR42" s="112"/>
      <c r="HS42" s="114"/>
      <c r="HT42" s="114"/>
      <c r="HU42" s="107"/>
      <c r="HV42" s="115"/>
      <c r="HW42" s="99"/>
      <c r="HX42" s="99"/>
      <c r="HY42" s="99"/>
      <c r="HZ42" s="99"/>
      <c r="IA42" s="118">
        <f t="shared" si="261"/>
        <v>74</v>
      </c>
      <c r="IB42" s="119">
        <f t="shared" si="118"/>
        <v>2017</v>
      </c>
      <c r="IC42" s="121" t="str">
        <f t="array" ref="IC42">IF(OR(Tableau!IA42="",Tableau!IB42=""),"",IF($AE42=2013,INDEX(Semaines!$M$2:$M$523,MATCH(Tableau!IA42&amp;Tableau!IB42,Semaines!$K$2:$K$523&amp;Semaines!$L$2:$L$523,0)),IF($AE42=2014,INDEX(Semaines!$N$2:$N$523,MATCH(Tableau!IA42&amp;Tableau!IB42,Semaines!$K$2:$K$523&amp;Semaines!$L$2:$L$523,0)),IF($AE42=2015,INDEX(Semaines!$O$2:$O$523,MATCH(Tableau!IA42&amp;Tableau!IB42,Semaines!$K$2:$K$523&amp;Semaines!$L$2:$L$523,0)),IF($AE42=2016,INDEX(Semaines!$P$2:$P$523,MATCH(Tableau!IA42&amp;Tableau!IB42,Semaines!$K$2:$K$523&amp;Semaines!$L$2:$L$523,0)),IF($AE42=2017,INDEX(Semaines!$Q$2:$Q$523,MATCH(Tableau!IA42&amp;Tableau!IB42,Semaines!$K$2:$K$523&amp;Semaines!$L$2:$L$523,0)),IF($AE42=2018,INDEX(Semaines!$R$2:$R$523,MATCH(Tableau!IA42&amp;Tableau!IB42,Semaines!$K$2:$K$523&amp;Semaines!$L$2:$L$523,0)),IF($AE42=2019,INDEX(Semaines!$S$2:$S$523,MATCH(Tableau!IA42&amp;Tableau!IB42,Semaines!$K$2:$K$523&amp;Semaines!$L$2:$L$523,0)),IF($AE42=2020,INDEX(Semaines!$T$2:$T$523,MATCH(Tableau!IA42&amp;Tableau!IB42,Semaines!$K$2:$K$523&amp;Semaines!$L$2:$L$523,0)),IF($AE42=2021,INDEX(Semaines!$U$2:$U$523,MATCH(Tableau!IA42&amp;Tableau!IB42,Semaines!$K$2:$K$523&amp;Semaines!$L$2:$L$523,0)),IF($AE42=2022,INDEX(Semaines!$V$2:$V$523,MATCH(Tableau!IA42&amp;Tableau!IB42,Semaines!$K$2:$K$523&amp;Semaines!$L$2:$L$523,0)))))))))))))</f>
        <v/>
      </c>
      <c r="ID42" s="120" t="str">
        <f>IF(Tableau!$AE42="","",IF(Tableau!IB42="","",Tableau!$AE42))</f>
        <v/>
      </c>
      <c r="IE42" s="118">
        <f t="shared" si="262"/>
        <v>74</v>
      </c>
      <c r="IF42" s="119">
        <f t="shared" si="119"/>
        <v>2017</v>
      </c>
      <c r="IG42" s="121" t="str">
        <f t="array" ref="IG42">IF(OR(Tableau!IE42="",Tableau!IF42=""),"",IF($AE42=2013,INDEX(Semaines!$M$2:$M$523,MATCH(Tableau!IE42&amp;Tableau!IF42,Semaines!$K$2:$K$523&amp;Semaines!$L$2:$L$523,0)),IF($AE42=2014,INDEX(Semaines!$N$2:$N$523,MATCH(Tableau!IE42&amp;Tableau!IF42,Semaines!$K$2:$K$523&amp;Semaines!$L$2:$L$523,0)),IF($AE42=2015,INDEX(Semaines!$O$2:$O$523,MATCH(Tableau!IE42&amp;Tableau!IF42,Semaines!$K$2:$K$523&amp;Semaines!$L$2:$L$523,0)),IF($AE42=2016,INDEX(Semaines!$P$2:$P$523,MATCH(Tableau!IE42&amp;Tableau!IF42,Semaines!$K$2:$K$523&amp;Semaines!$L$2:$L$523,0)),IF($AE42=2017,INDEX(Semaines!$Q$2:$Q$523,MATCH(Tableau!IE42&amp;Tableau!IF42,Semaines!$K$2:$K$523&amp;Semaines!$L$2:$L$523,0)),IF($AE42=2018,INDEX(Semaines!$R$2:$R$523,MATCH(Tableau!IE42&amp;Tableau!IF42,Semaines!$K$2:$K$523&amp;Semaines!$L$2:$L$523,0)),IF($AE42=2019,INDEX(Semaines!$S$2:$S$523,MATCH(Tableau!IE42&amp;Tableau!IF42,Semaines!$K$2:$K$523&amp;Semaines!$L$2:$L$523,0)),IF($AE42=2020,INDEX(Semaines!$T$2:$T$523,MATCH(Tableau!IE42&amp;Tableau!IF42,Semaines!$K$2:$K$523&amp;Semaines!$L$2:$L$523,0)),IF($AE42=2021,INDEX(Semaines!$U$2:$U$523,MATCH(Tableau!IE42&amp;Tableau!IF42,Semaines!$K$2:$K$523&amp;Semaines!$L$2:$L$523,0)),IF($AE42=2022,INDEX(Semaines!$V$2:$V$523,MATCH(Tableau!IE42&amp;Tableau!IF42,Semaines!$K$2:$K$523&amp;Semaines!$L$2:$L$523,0)))))))))))))</f>
        <v/>
      </c>
      <c r="IH42" s="120" t="str">
        <f>IF(Tableau!$AE42="","",IF(Tableau!IF42="","",Tableau!$AE42))</f>
        <v/>
      </c>
      <c r="II42" s="130">
        <f>IF(Import!AY32=0,"",Import!AY32)</f>
        <v>43364</v>
      </c>
      <c r="IJ42" s="118">
        <f t="shared" si="225"/>
        <v>38</v>
      </c>
      <c r="IK42" s="119">
        <f t="shared" si="226"/>
        <v>2018</v>
      </c>
      <c r="IL42" s="121" t="str">
        <f>IF(Tableau!IJ42="","",Tableau!IJ42)</f>
        <v/>
      </c>
      <c r="IM42" s="120" t="str">
        <f>IF(Tableau!IK42="","",Tableau!IK42)</f>
        <v/>
      </c>
      <c r="IO42" s="118">
        <f t="shared" si="227"/>
        <v>75</v>
      </c>
      <c r="IP42" s="119">
        <f t="shared" si="78"/>
        <v>2017</v>
      </c>
      <c r="IQ42" s="121" t="str">
        <f t="array" ref="IQ42">IF(OR(Tableau!IO42="",Tableau!IP42=""),"",IF($AE42=2013,INDEX(Semaines!$M$2:$M$523,MATCH(Tableau!IO42&amp;Tableau!IP42,Semaines!$K$2:$K$523&amp;Semaines!$L$2:$L$523,0)),IF($AE42=2014,INDEX(Semaines!$N$2:$N$523,MATCH(Tableau!IO42&amp;Tableau!IP42,Semaines!$K$2:$K$523&amp;Semaines!$L$2:$L$523,0)),IF($AE42=2015,INDEX(Semaines!$O$2:$O$523,MATCH(Tableau!IO42&amp;Tableau!IP42,Semaines!$K$2:$K$523&amp;Semaines!$L$2:$L$523,0)),IF($AE42=2016,INDEX(Semaines!$P$2:$P$523,MATCH(Tableau!IO42&amp;Tableau!IP42,Semaines!$K$2:$K$523&amp;Semaines!$L$2:$L$523,0)),IF($AE42=2017,INDEX(Semaines!$Q$2:$Q$523,MATCH(Tableau!IO42&amp;Tableau!IP42,Semaines!$K$2:$K$523&amp;Semaines!$L$2:$L$523,0)),IF($AE42=2018,INDEX(Semaines!$R$2:$R$523,MATCH(Tableau!IO42&amp;Tableau!IP42,Semaines!$K$2:$K$523&amp;Semaines!$L$2:$L$523,0)),IF($AE42=2019,INDEX(Semaines!$S$2:$S$523,MATCH(Tableau!IO42&amp;Tableau!IP42,Semaines!$K$2:$K$523&amp;Semaines!$L$2:$L$523,0)),IF($AE42=2020,INDEX(Semaines!$T$2:$T$523,MATCH(Tableau!IO42&amp;Tableau!IP42,Semaines!$K$2:$K$523&amp;Semaines!$L$2:$L$523,0)),IF($AE42=2021,INDEX(Semaines!$U$2:$U$523,MATCH(Tableau!IO42&amp;Tableau!IP42,Semaines!$K$2:$K$523&amp;Semaines!$L$2:$L$523,0)),IF($AE42=2022,INDEX(Semaines!$V$2:$V$523,MATCH(Tableau!IO42&amp;Tableau!IP42,Semaines!$K$2:$K$523&amp;Semaines!$L$2:$L$523,0)))))))))))))</f>
        <v/>
      </c>
      <c r="IR42" s="120" t="str">
        <f>IF(Tableau!$AE42="","",IF(Tableau!IP42="","",Tableau!$AE42))</f>
        <v/>
      </c>
      <c r="IS42" s="118">
        <f t="shared" si="228"/>
        <v>76</v>
      </c>
      <c r="IT42" s="119">
        <f t="shared" si="80"/>
        <v>2017</v>
      </c>
      <c r="IU42" s="121" t="str">
        <f t="array" ref="IU42">IF(OR(Tableau!IS42="",Tableau!IT42=""),"",IF($AE42=2013,INDEX(Semaines!$M$2:$M$523,MATCH(Tableau!IS42&amp;Tableau!IT42,Semaines!$K$2:$K$523&amp;Semaines!$L$2:$L$523,0)),IF($AE42=2014,INDEX(Semaines!$N$2:$N$523,MATCH(Tableau!IS42&amp;Tableau!IT42,Semaines!$K$2:$K$523&amp;Semaines!$L$2:$L$523,0)),IF($AE42=2015,INDEX(Semaines!$O$2:$O$523,MATCH(Tableau!IS42&amp;Tableau!IT42,Semaines!$K$2:$K$523&amp;Semaines!$L$2:$L$523,0)),IF($AE42=2016,INDEX(Semaines!$P$2:$P$523,MATCH(Tableau!IS42&amp;Tableau!IT42,Semaines!$K$2:$K$523&amp;Semaines!$L$2:$L$523,0)),IF($AE42=2017,INDEX(Semaines!$Q$2:$Q$523,MATCH(Tableau!IS42&amp;Tableau!IT42,Semaines!$K$2:$K$523&amp;Semaines!$L$2:$L$523,0)),IF($AE42=2018,INDEX(Semaines!$R$2:$R$523,MATCH(Tableau!IS42&amp;Tableau!IT42,Semaines!$K$2:$K$523&amp;Semaines!$L$2:$L$523,0)),IF($AE42=2019,INDEX(Semaines!$S$2:$S$523,MATCH(Tableau!IS42&amp;Tableau!IT42,Semaines!$K$2:$K$523&amp;Semaines!$L$2:$L$523,0)),IF($AE42=2020,INDEX(Semaines!$T$2:$T$523,MATCH(Tableau!IS42&amp;Tableau!IT42,Semaines!$K$2:$K$523&amp;Semaines!$L$2:$L$523,0)),IF($AE42=2021,INDEX(Semaines!$U$2:$U$523,MATCH(Tableau!IS42&amp;Tableau!IT42,Semaines!$K$2:$K$523&amp;Semaines!$L$2:$L$523,0)),IF($AE42=2022,INDEX(Semaines!$V$2:$V$523,MATCH(Tableau!IS42&amp;Tableau!IT42,Semaines!$K$2:$K$523&amp;Semaines!$L$2:$L$523,0)))))))))))))</f>
        <v/>
      </c>
      <c r="IV42" s="120" t="str">
        <f>IF(Tableau!$AE42="","",IF(Tableau!IT42="","",Tableau!$AE42))</f>
        <v/>
      </c>
      <c r="IW42" s="99"/>
      <c r="IX42" s="99"/>
      <c r="IY42" s="99"/>
      <c r="IZ42" s="99"/>
      <c r="JA42" s="118">
        <f t="shared" si="229"/>
        <v>76</v>
      </c>
      <c r="JB42" s="119">
        <f t="shared" si="82"/>
        <v>2017</v>
      </c>
      <c r="JC42" s="121" t="str">
        <f t="array" ref="JC42">IF(OR(Tableau!JA42="",Tableau!JB42=""),"",IF($AE42=2013,INDEX(Semaines!$M$2:$M$523,MATCH(Tableau!JA42&amp;Tableau!JB42,Semaines!$K$2:$K$523&amp;Semaines!$L$2:$L$523,0)),IF($AE42=2014,INDEX(Semaines!$N$2:$N$523,MATCH(Tableau!JA42&amp;Tableau!JB42,Semaines!$K$2:$K$523&amp;Semaines!$L$2:$L$523,0)),IF($AE42=2015,INDEX(Semaines!$O$2:$O$523,MATCH(Tableau!JA42&amp;Tableau!JB42,Semaines!$K$2:$K$523&amp;Semaines!$L$2:$L$523,0)),IF($AE42=2016,INDEX(Semaines!$P$2:$P$523,MATCH(Tableau!JA42&amp;Tableau!JB42,Semaines!$K$2:$K$523&amp;Semaines!$L$2:$L$523,0)),IF($AE42=2017,INDEX(Semaines!$Q$2:$Q$523,MATCH(Tableau!JA42&amp;Tableau!JB42,Semaines!$K$2:$K$523&amp;Semaines!$L$2:$L$523,0)),IF($AE42=2018,INDEX(Semaines!$R$2:$R$523,MATCH(Tableau!JA42&amp;Tableau!JB42,Semaines!$K$2:$K$523&amp;Semaines!$L$2:$L$523,0)),IF($AE42=2019,INDEX(Semaines!$S$2:$S$523,MATCH(Tableau!JA42&amp;Tableau!JB42,Semaines!$K$2:$K$523&amp;Semaines!$L$2:$L$523,0)),IF($AE42=2020,INDEX(Semaines!$T$2:$T$523,MATCH(Tableau!JA42&amp;Tableau!JB42,Semaines!$K$2:$K$523&amp;Semaines!$L$2:$L$523,0)),IF($AE42=2021,INDEX(Semaines!$U$2:$U$523,MATCH(Tableau!JA42&amp;Tableau!JB42,Semaines!$K$2:$K$523&amp;Semaines!$L$2:$L$523,0)),IF($AE42=2022,INDEX(Semaines!$V$2:$V$523,MATCH(Tableau!JA42&amp;Tableau!JB42,Semaines!$K$2:$K$523&amp;Semaines!$L$2:$L$523,0)))))))))))))</f>
        <v/>
      </c>
      <c r="JD42" s="120" t="str">
        <f>IF(Tableau!$AE42="","",IF(Tableau!JB42="","",Tableau!$AE42))</f>
        <v/>
      </c>
      <c r="JE42" s="112"/>
      <c r="JF42" s="114"/>
      <c r="JG42" s="114"/>
      <c r="JH42" s="107"/>
      <c r="JJ42" s="118">
        <f t="shared" si="230"/>
        <v>77</v>
      </c>
      <c r="JK42" s="119">
        <f t="shared" si="84"/>
        <v>2017</v>
      </c>
      <c r="JL42" s="121" t="str">
        <f t="array" ref="JL42">IF(OR(Tableau!JJ42="",Tableau!JK42=""),"",IF($AE42=2013,INDEX(Semaines!$M$2:$M$523,MATCH(Tableau!JJ42&amp;Tableau!JK42,Semaines!$K$2:$K$523&amp;Semaines!$L$2:$L$523,0)),IF($AE42=2014,INDEX(Semaines!$N$2:$N$523,MATCH(Tableau!JJ42&amp;Tableau!JK42,Semaines!$K$2:$K$523&amp;Semaines!$L$2:$L$523,0)),IF($AE42=2015,INDEX(Semaines!$O$2:$O$523,MATCH(Tableau!JJ42&amp;Tableau!JK42,Semaines!$K$2:$K$523&amp;Semaines!$L$2:$L$523,0)),IF($AE42=2016,INDEX(Semaines!$P$2:$P$523,MATCH(Tableau!JJ42&amp;Tableau!JK42,Semaines!$K$2:$K$523&amp;Semaines!$L$2:$L$523,0)),IF($AE42=2017,INDEX(Semaines!$Q$2:$Q$523,MATCH(Tableau!JJ42&amp;Tableau!JK42,Semaines!$K$2:$K$523&amp;Semaines!$L$2:$L$523,0)),IF($AE42=2018,INDEX(Semaines!$R$2:$R$523,MATCH(Tableau!JJ42&amp;Tableau!JK42,Semaines!$K$2:$K$523&amp;Semaines!$L$2:$L$523,0)),IF($AE42=2019,INDEX(Semaines!$S$2:$S$523,MATCH(Tableau!JJ42&amp;Tableau!JK42,Semaines!$K$2:$K$523&amp;Semaines!$L$2:$L$523,0)),IF($AE42=2020,INDEX(Semaines!$T$2:$T$523,MATCH(Tableau!JJ42&amp;Tableau!JK42,Semaines!$K$2:$K$523&amp;Semaines!$L$2:$L$523,0)),IF($AE42=2021,INDEX(Semaines!$U$2:$U$523,MATCH(Tableau!JJ42&amp;Tableau!JK42,Semaines!$K$2:$K$523&amp;Semaines!$L$2:$L$523,0)),IF($AE42=2022,INDEX(Semaines!$V$2:$V$523,MATCH(Tableau!JJ42&amp;Tableau!JK42,Semaines!$K$2:$K$523&amp;Semaines!$L$2:$L$523,0)))))))))))))</f>
        <v/>
      </c>
      <c r="JM42" s="120" t="str">
        <f>IF(Tableau!$AE42="","",IF(Tableau!JK42="","",Tableau!$AE42))</f>
        <v/>
      </c>
      <c r="JN42" s="118">
        <f t="shared" si="231"/>
        <v>78</v>
      </c>
      <c r="JO42" s="119">
        <f t="shared" si="86"/>
        <v>2017</v>
      </c>
      <c r="JP42" s="121" t="str">
        <f t="array" ref="JP42">IF(OR(Tableau!JN42="",Tableau!JO42=""),"",IF($AE42=2013,INDEX(Semaines!$M$2:$M$523,MATCH(Tableau!JN42&amp;Tableau!JO42,Semaines!$K$2:$K$523&amp;Semaines!$L$2:$L$523,0)),IF($AE42=2014,INDEX(Semaines!$N$2:$N$523,MATCH(Tableau!JN42&amp;Tableau!JO42,Semaines!$K$2:$K$523&amp;Semaines!$L$2:$L$523,0)),IF($AE42=2015,INDEX(Semaines!$O$2:$O$523,MATCH(Tableau!JN42&amp;Tableau!JO42,Semaines!$K$2:$K$523&amp;Semaines!$L$2:$L$523,0)),IF($AE42=2016,INDEX(Semaines!$P$2:$P$523,MATCH(Tableau!JN42&amp;Tableau!JO42,Semaines!$K$2:$K$523&amp;Semaines!$L$2:$L$523,0)),IF($AE42=2017,INDEX(Semaines!$Q$2:$Q$523,MATCH(Tableau!JN42&amp;Tableau!JO42,Semaines!$K$2:$K$523&amp;Semaines!$L$2:$L$523,0)),IF($AE42=2018,INDEX(Semaines!$R$2:$R$523,MATCH(Tableau!JN42&amp;Tableau!JO42,Semaines!$K$2:$K$523&amp;Semaines!$L$2:$L$523,0)),IF($AE42=2019,INDEX(Semaines!$S$2:$S$523,MATCH(Tableau!JN42&amp;Tableau!JO42,Semaines!$K$2:$K$523&amp;Semaines!$L$2:$L$523,0)),IF($AE42=2020,INDEX(Semaines!$T$2:$T$523,MATCH(Tableau!JN42&amp;Tableau!JO42,Semaines!$K$2:$K$523&amp;Semaines!$L$2:$L$523,0)),IF($AE42=2021,INDEX(Semaines!$U$2:$U$523,MATCH(Tableau!JN42&amp;Tableau!JO42,Semaines!$K$2:$K$523&amp;Semaines!$L$2:$L$523,0)),IF($AE42=2022,INDEX(Semaines!$V$2:$V$523,MATCH(Tableau!JN42&amp;Tableau!JO42,Semaines!$K$2:$K$523&amp;Semaines!$L$2:$L$523,0)))))))))))))</f>
        <v/>
      </c>
      <c r="JQ42" s="120" t="str">
        <f>IF(Tableau!$AE42="","",IF(Tableau!JO42="","",Tableau!$AE42))</f>
        <v/>
      </c>
      <c r="JR42" s="128">
        <f>IF(Import!BC32=0,"",Import!BC32)</f>
        <v>43388</v>
      </c>
      <c r="JS42" s="118">
        <f t="shared" si="232"/>
        <v>42</v>
      </c>
      <c r="JT42" s="119">
        <f t="shared" si="233"/>
        <v>2018</v>
      </c>
      <c r="JU42" s="121">
        <f t="array" ref="JU42">IF(JR42="",JS42,IF($AE42="","",IF($AE42=2013,INDEX(Semaines!$M$2:$M$523,MATCH(JS42&amp;JT42,Semaines!$K$2:$K$523&amp;Semaines!$L$2:$L$523,0)),IF($AE42=2014,INDEX(Semaines!$N$2:$N$523,MATCH(JS42&amp;JT42,Semaines!$K$2:$K$523&amp;Semaines!$L$2:$L$523,0)),IF($AE42=2015,INDEX(Semaines!$O$2:$O$523,MATCH(JS42&amp;JT42,Semaines!$K$2:$K$523&amp;Semaines!$L$2:$L$523,0)),IF($AE42=2016,INDEX(Semaines!$P$2:$P$523,MATCH(JS42&amp;JT42,Semaines!$K$2:$K$523&amp;Semaines!$L$2:$L$523,0)),IF($AE42=2017,INDEX(Semaines!$Q$2:$Q$523,MATCH(JS42&amp;JT42,Semaines!$K$2:$K$523&amp;Semaines!$L$2:$L$523,0)),IF($AE42=2018,INDEX(Semaines!$R$2:$R$523,MATCH(JS42&amp;JT42,Semaines!$K$2:$K$523&amp;Semaines!$L$2:$L$523,0)),IF($AE42=2019,INDEX(Semaines!$S$2:$S$523,MATCH(JS42&amp;JT42,Semaines!$K$2:$K$523&amp;Semaines!$L$2:$L$523,0)),IF($AE42=2020,INDEX(Semaines!$T$2:$T$523,MATCH(JS42&amp;JT42,Semaines!$K$2:$K$523&amp;Semaines!$L$2:$L$523,0)),IF($AE42=2021,INDEX(Semaines!$U$2:$U$523,MATCH(JS42&amp;JT42,Semaines!$K$2:$K$523&amp;Semaines!$L$2:$L$523,0)),IF($AE42=2022,INDEX(Semaines!$V$2:$V$523,MATCH(JS42&amp;JT42,Semaines!$K$2:$K$523&amp;Semaines!$L$2:$L$523,0))))))))))))))</f>
        <v>94</v>
      </c>
      <c r="JV42" s="119">
        <f t="shared" si="132"/>
        <v>2017</v>
      </c>
    </row>
    <row r="43" spans="1:282" x14ac:dyDescent="0.3">
      <c r="A43" s="61" t="str">
        <f>IF(Import!A33=0,"",Import!A33)</f>
        <v>32</v>
      </c>
      <c r="B43" s="38" t="str">
        <f>IF(Import!D33=0,"",Import!D33)</f>
        <v>32</v>
      </c>
      <c r="C43" s="38" t="str">
        <f>IF(Import!E33=0,"",Import!E33)</f>
        <v/>
      </c>
      <c r="D43" s="44" t="str">
        <f t="shared" si="0"/>
        <v/>
      </c>
      <c r="E43" s="38" t="str">
        <f>IF(Import!I33=0,"",Import!I33)</f>
        <v/>
      </c>
      <c r="F43" s="38" t="str">
        <f>IF(Import!J33="","",Import!J33)</f>
        <v/>
      </c>
      <c r="G43" s="38" t="str">
        <f>IF(Import!K33="","",Import!K33)</f>
        <v/>
      </c>
      <c r="H43" s="45" t="str">
        <f>IF(Import!L33=0,"",Import!L33)</f>
        <v>17</v>
      </c>
      <c r="I43" s="38" t="str">
        <f>IF(Import!N33=0,"",Import!N33)</f>
        <v/>
      </c>
      <c r="J43" s="37"/>
      <c r="K43" s="46">
        <f>IF(Import!O33=0,"",Import!O33)</f>
        <v>43448</v>
      </c>
      <c r="L43" s="46" t="str">
        <f>IF(Import!P33=0,"",Import!P33)</f>
        <v/>
      </c>
      <c r="M43" s="60" t="str">
        <f>IF(L43&lt;&gt;"","Annulé",IF(Import!R33=0,"",Import!R33))</f>
        <v/>
      </c>
      <c r="N43" s="60">
        <f>IF(L43&lt;&gt;"","Annulé",IF(Import!S33=0,"",Import!S33))</f>
        <v>100000</v>
      </c>
      <c r="O43" s="60" t="str">
        <f>IF(N43="Annulé","Annulé",IF(Import!T33=0,"",Import!T33))</f>
        <v/>
      </c>
      <c r="P43" s="46">
        <f>IF(Import!U33=0,IF($L43&lt;&gt;"","Annulé",IF($K43="","","En attente")),Import!U33)</f>
        <v>43502</v>
      </c>
      <c r="Q43" s="46">
        <f>IF(Import!V33=0,IF($L43&lt;&gt;"","Annulé",IF($K43="","","En attente")),Import!V33)</f>
        <v>43585</v>
      </c>
      <c r="R43" s="46">
        <f>IF(Import!W33=0,IF($L43&lt;&gt;"","Annulé",IF($K43="","","En attente")),Import!W33)</f>
        <v>43559</v>
      </c>
      <c r="S43" s="46">
        <f>IF(Import!X33=0,IF($L43&lt;&gt;"","Annulé",IF($K43="","","En attente")),Import!X33)</f>
        <v>43574</v>
      </c>
      <c r="T43" s="46">
        <f>IF(Import!Y33=0,IF($L43&lt;&gt;"","Annulé",IF($K43="","","En attente")),Import!Y33)</f>
        <v>43613</v>
      </c>
      <c r="U43" s="46">
        <f>IF(Import!Z33=0,IF($L43&lt;&gt;"","Annulé",IF($K43="","","En attente")),Import!Z33)</f>
        <v>43641</v>
      </c>
      <c r="V43" s="130" t="str">
        <f>IF(Tableau!V43="","",Tableau!V43)</f>
        <v/>
      </c>
      <c r="W43" s="46">
        <f>IF($L43&lt;&gt;"","Annulé",IF(Import!AA33=0,IF(K43="","","Pas ouvert"),Import!AA33))</f>
        <v>43661</v>
      </c>
      <c r="X43" s="46" t="str">
        <f>IF($L43&lt;&gt;"","Annulé",IF(Import!AB33=0,IF($W43&lt;&gt;"",IF(W43="Pas ouvert","Pas ouvert","En cours"),""),Import!AB33))</f>
        <v>En cours</v>
      </c>
      <c r="Y43" s="60">
        <f>IF($L43&lt;&gt;"","Annulé",IF(Import!AC33=0,"",Import!AC33))</f>
        <v>65821</v>
      </c>
      <c r="Z43" s="60">
        <f>IF($L43&lt;&gt;"","Annulé",IF(Import!AD33=0,"",Import!AD33))</f>
        <v>22148.87</v>
      </c>
      <c r="AA43" s="65">
        <f t="shared" si="243"/>
        <v>29</v>
      </c>
      <c r="AB43" s="129">
        <f>Tableau!AB43</f>
        <v>2019</v>
      </c>
      <c r="AC43" s="62"/>
      <c r="AD43" s="86">
        <f t="shared" si="121"/>
        <v>29</v>
      </c>
      <c r="AE43" s="85">
        <f t="shared" si="122"/>
        <v>2019</v>
      </c>
      <c r="AF43" s="116">
        <f>IF(Import!AE33=0,"",Import!AE33)</f>
        <v>43661</v>
      </c>
      <c r="AG43" s="114"/>
      <c r="AH43" s="107"/>
      <c r="AJ43" s="118">
        <f t="shared" si="239"/>
        <v>30</v>
      </c>
      <c r="AK43" s="119">
        <f t="shared" si="240"/>
        <v>2019</v>
      </c>
      <c r="AL43" s="121" t="str">
        <f>IF(OR(Tableau!AL43="",Tableau!AM43=""),"",IF($AE43=2013,INDEX(Semaines!$M$2:$M$523,MATCH(Tableau!AL43&amp;Tableau!AM43,Semaines!$K$2:$K$523&amp;Semaines!$L$2:$L$523,0)),IF($AE43=2014,INDEX(Semaines!$N$2:$N$523,MATCH(Tableau!AL43&amp;Tableau!AM43,Semaines!$K$2:$K$523&amp;Semaines!$L$2:$L$523,0)),IF($AE43=2015,INDEX(Semaines!$O$2:$O$523,MATCH(Tableau!AL43&amp;Tableau!AM43,Semaines!$K$2:$K$523&amp;Semaines!$L$2:$L$523,0)),IF($AE43=2016,INDEX(Semaines!$P$2:$P$523,MATCH(Tableau!AL43&amp;Tableau!AM43,Semaines!$K$2:$K$523&amp;Semaines!$L$2:$L$523,0)),IF($AE43=2017,INDEX(Semaines!$Q$2:$Q$523,MATCH(Tableau!AL43&amp;Tableau!AM43,Semaines!$K$2:$K$523&amp;Semaines!$L$2:$L$523,0)),IF($AE43=2018,INDEX(Semaines!$R$2:$R$523,MATCH(Tableau!AL43&amp;Tableau!AM43,Semaines!$K$2:$K$523&amp;Semaines!$L$2:$L$523,0)),IF($AE43=2019,INDEX(Semaines!$S$2:$S$523,MATCH(Tableau!AL43&amp;Tableau!AM43,Semaines!$K$2:$K$523&amp;Semaines!$L$2:$L$523,0)),IF($AE43=2020,INDEX(Semaines!$T$2:$T$523,MATCH(Tableau!AL43&amp;Tableau!AM43,Semaines!$K$2:$K$523&amp;Semaines!$L$2:$L$523,0)),IF($AE43=2021,INDEX(Semaines!$U$2:$U$523,MATCH(Tableau!AL43&amp;Tableau!AM43,Semaines!$K$2:$K$523&amp;Semaines!$L$2:$L$523,0)),IF($AE43=2022,INDEX(Semaines!$V$2:$V$523,MATCH(Tableau!AL43&amp;Tableau!AM43,Semaines!$K$2:$K$523&amp;Semaines!$L$2:$L$523,0)))))))))))))</f>
        <v/>
      </c>
      <c r="AM43" s="120" t="str">
        <f>IF(Tableau!$AE43="","",IF(Tableau!AM43="","",Tableau!$AE43))</f>
        <v/>
      </c>
      <c r="AN43" s="128">
        <f>IF(Import!AI33=0,"",Import!AI33)</f>
        <v>43661</v>
      </c>
      <c r="AO43" s="118">
        <f t="shared" si="241"/>
        <v>29</v>
      </c>
      <c r="AP43" s="119">
        <f t="shared" si="242"/>
        <v>2019</v>
      </c>
      <c r="AQ43" s="121" t="str">
        <f>IF(Tableau!AQ43="","",Tableau!AQ43)</f>
        <v/>
      </c>
      <c r="AR43" s="120" t="str">
        <f>IF(Tableau!AR43="","",Tableau!AR43)</f>
        <v/>
      </c>
      <c r="AS43" s="112"/>
      <c r="AT43" s="107"/>
      <c r="AU43" s="99"/>
      <c r="AV43" s="99"/>
      <c r="AW43" s="118">
        <f t="shared" si="189"/>
        <v>31</v>
      </c>
      <c r="AX43" s="119">
        <f t="shared" si="123"/>
        <v>2019</v>
      </c>
      <c r="AY43" s="121" t="str">
        <f t="array" ref="AY43">IF(OR(Tableau!AY43="",Tableau!AZ43=""),"",IF($AE43=2013,INDEX(Semaines!$M$2:$M$523,MATCH(Tableau!AY43&amp;Tableau!AZ43,Semaines!$K$2:$K$523&amp;Semaines!$L$2:$L$523,0)),IF($AE43=2014,INDEX(Semaines!$N$2:$N$523,MATCH(Tableau!AY43&amp;Tableau!AZ43,Semaines!$K$2:$K$523&amp;Semaines!$L$2:$L$523,0)),IF($AE43=2015,INDEX(Semaines!$O$2:$O$523,MATCH(Tableau!AY43&amp;Tableau!AZ43,Semaines!$K$2:$K$523&amp;Semaines!$L$2:$L$523,0)),IF($AE43=2016,INDEX(Semaines!$P$2:$P$523,MATCH(Tableau!AY43&amp;Tableau!AZ43,Semaines!$K$2:$K$523&amp;Semaines!$L$2:$L$523,0)),IF($AE43=2017,INDEX(Semaines!$Q$2:$Q$523,MATCH(Tableau!AY43&amp;Tableau!AZ43,Semaines!$K$2:$K$523&amp;Semaines!$L$2:$L$523,0)),IF($AE43=2018,INDEX(Semaines!$R$2:$R$523,MATCH(Tableau!AY43&amp;Tableau!AZ43,Semaines!$K$2:$K$523&amp;Semaines!$L$2:$L$523,0)),IF($AE43=2019,INDEX(Semaines!$S$2:$S$523,MATCH(Tableau!AY43&amp;Tableau!AZ43,Semaines!$K$2:$K$523&amp;Semaines!$L$2:$L$523,0)),IF($AE43=2020,INDEX(Semaines!$T$2:$T$523,MATCH(Tableau!AY43&amp;Tableau!AZ43,Semaines!$K$2:$K$523&amp;Semaines!$L$2:$L$523,0)),IF($AE43=2021,INDEX(Semaines!$U$2:$U$523,MATCH(Tableau!AY43&amp;Tableau!AZ43,Semaines!$K$2:$K$523&amp;Semaines!$L$2:$L$523,0)),IF($AE43=2022,INDEX(Semaines!$V$2:$V$523,MATCH(Tableau!AY43&amp;Tableau!AZ43,Semaines!$K$2:$K$523&amp;Semaines!$L$2:$L$523,0)))))))))))))</f>
        <v/>
      </c>
      <c r="AZ43" s="120" t="str">
        <f>IF(Tableau!$AE43="","",IF(Tableau!AZ43="","",Tableau!$AE43))</f>
        <v/>
      </c>
      <c r="BA43" s="118">
        <f t="shared" si="234"/>
        <v>33</v>
      </c>
      <c r="BB43" s="119">
        <f t="shared" si="125"/>
        <v>2019</v>
      </c>
      <c r="BC43" s="121" t="str">
        <f t="array" ref="BC43">IF(OR(Tableau!BC43="",Tableau!BD43=""),"",IF($AE43=2013,INDEX(Semaines!$M$2:$M$523,MATCH(Tableau!BC43&amp;Tableau!BD43,Semaines!$K$2:$K$523&amp;Semaines!$L$2:$L$523,0)),IF($AE43=2014,INDEX(Semaines!$N$2:$N$523,MATCH(Tableau!BC43&amp;Tableau!BD43,Semaines!$K$2:$K$523&amp;Semaines!$L$2:$L$523,0)),IF($AE43=2015,INDEX(Semaines!$O$2:$O$523,MATCH(Tableau!BC43&amp;Tableau!BD43,Semaines!$K$2:$K$523&amp;Semaines!$L$2:$L$523,0)),IF($AE43=2016,INDEX(Semaines!$P$2:$P$523,MATCH(Tableau!BC43&amp;Tableau!BD43,Semaines!$K$2:$K$523&amp;Semaines!$L$2:$L$523,0)),IF($AE43=2017,INDEX(Semaines!$Q$2:$Q$523,MATCH(Tableau!BC43&amp;Tableau!BD43,Semaines!$K$2:$K$523&amp;Semaines!$L$2:$L$523,0)),IF($AE43=2018,INDEX(Semaines!$R$2:$R$523,MATCH(Tableau!BC43&amp;Tableau!BD43,Semaines!$K$2:$K$523&amp;Semaines!$L$2:$L$523,0)),IF($AE43=2019,INDEX(Semaines!$S$2:$S$523,MATCH(Tableau!BC43&amp;Tableau!BD43,Semaines!$K$2:$K$523&amp;Semaines!$L$2:$L$523,0)),IF($AE43=2020,INDEX(Semaines!$T$2:$T$523,MATCH(Tableau!BC43&amp;Tableau!BD43,Semaines!$K$2:$K$523&amp;Semaines!$L$2:$L$523,0)),IF($AE43=2021,INDEX(Semaines!$U$2:$U$523,MATCH(Tableau!BC43&amp;Tableau!BD43,Semaines!$K$2:$K$523&amp;Semaines!$L$2:$L$523,0)),IF($AE43=2022,INDEX(Semaines!$V$2:$V$523,MATCH(Tableau!BC43&amp;Tableau!BD43,Semaines!$K$2:$K$523&amp;Semaines!$L$2:$L$523,0)))))))))))))</f>
        <v/>
      </c>
      <c r="BD43" s="120" t="str">
        <f>IF(Tableau!$AE43="","",IF(Tableau!BD43="","",Tableau!$AE43))</f>
        <v/>
      </c>
      <c r="BE43" s="118">
        <f t="shared" si="235"/>
        <v>35</v>
      </c>
      <c r="BF43" s="119">
        <f t="shared" si="127"/>
        <v>2019</v>
      </c>
      <c r="BG43" s="121" t="str">
        <f t="array" ref="BG43">IF(OR(Tableau!BG43="",Tableau!BH43=""),"",IF($AE43=2013,INDEX(Semaines!$M$2:$M$523,MATCH(Tableau!BG43&amp;Tableau!BH43,Semaines!$K$2:$K$523&amp;Semaines!$L$2:$L$523,0)),IF($AE43=2014,INDEX(Semaines!$N$2:$N$523,MATCH(Tableau!BG43&amp;Tableau!BH43,Semaines!$K$2:$K$523&amp;Semaines!$L$2:$L$523,0)),IF($AE43=2015,INDEX(Semaines!$O$2:$O$523,MATCH(Tableau!BG43&amp;Tableau!BH43,Semaines!$K$2:$K$523&amp;Semaines!$L$2:$L$523,0)),IF($AE43=2016,INDEX(Semaines!$P$2:$P$523,MATCH(Tableau!BG43&amp;Tableau!BH43,Semaines!$K$2:$K$523&amp;Semaines!$L$2:$L$523,0)),IF($AE43=2017,INDEX(Semaines!$Q$2:$Q$523,MATCH(Tableau!BG43&amp;Tableau!BH43,Semaines!$K$2:$K$523&amp;Semaines!$L$2:$L$523,0)),IF($AE43=2018,INDEX(Semaines!$R$2:$R$523,MATCH(Tableau!BG43&amp;Tableau!BH43,Semaines!$K$2:$K$523&amp;Semaines!$L$2:$L$523,0)),IF($AE43=2019,INDEX(Semaines!$S$2:$S$523,MATCH(Tableau!BG43&amp;Tableau!BH43,Semaines!$K$2:$K$523&amp;Semaines!$L$2:$L$523,0)),IF($AE43=2020,INDEX(Semaines!$T$2:$T$523,MATCH(Tableau!BG43&amp;Tableau!BH43,Semaines!$K$2:$K$523&amp;Semaines!$L$2:$L$523,0)),IF($AE43=2021,INDEX(Semaines!$U$2:$U$523,MATCH(Tableau!BG43&amp;Tableau!BH43,Semaines!$K$2:$K$523&amp;Semaines!$L$2:$L$523,0)),IF($AE43=2022,INDEX(Semaines!$V$2:$V$523,MATCH(Tableau!BG43&amp;Tableau!BH43,Semaines!$K$2:$K$523&amp;Semaines!$L$2:$L$523,0)))))))))))))</f>
        <v/>
      </c>
      <c r="BH43" s="120" t="str">
        <f>IF(Tableau!$AE43="","",IF(Tableau!BH43="","",Tableau!$AE43))</f>
        <v/>
      </c>
      <c r="BI43" s="130">
        <f>IF(Import!AM33=0,"",Import!AM33)</f>
        <v>43749</v>
      </c>
      <c r="BJ43" s="118">
        <f t="shared" si="236"/>
        <v>41</v>
      </c>
      <c r="BK43" s="119">
        <f t="shared" si="237"/>
        <v>2019</v>
      </c>
      <c r="BL43" s="121" t="str">
        <f>IF(Tableau!BL43="","",Tableau!BL43)</f>
        <v/>
      </c>
      <c r="BM43" s="120" t="str">
        <f>IF(Tableau!BM43="","",Tableau!BM43)</f>
        <v/>
      </c>
      <c r="BN43" s="118">
        <f t="shared" si="238"/>
        <v>36</v>
      </c>
      <c r="BO43" s="119">
        <f t="shared" si="131"/>
        <v>2019</v>
      </c>
      <c r="BP43" s="121" t="str">
        <f t="array" ref="BP43">IF(OR(Tableau!BP43="",Tableau!BQ43=""),"",IF($AE43=2013,INDEX(Semaines!$M$2:$M$523,MATCH(Tableau!BP43&amp;Tableau!BQ43,Semaines!$K$2:$K$523&amp;Semaines!$L$2:$L$523,0)),IF($AE43=2014,INDEX(Semaines!$N$2:$N$523,MATCH(Tableau!BP43&amp;Tableau!BQ43,Semaines!$K$2:$K$523&amp;Semaines!$L$2:$L$523,0)),IF($AE43=2015,INDEX(Semaines!$O$2:$O$523,MATCH(Tableau!BP43&amp;Tableau!BQ43,Semaines!$K$2:$K$523&amp;Semaines!$L$2:$L$523,0)),IF($AE43=2016,INDEX(Semaines!$P$2:$P$523,MATCH(Tableau!BP43&amp;Tableau!BQ43,Semaines!$K$2:$K$523&amp;Semaines!$L$2:$L$523,0)),IF($AE43=2017,INDEX(Semaines!$Q$2:$Q$523,MATCH(Tableau!BP43&amp;Tableau!BQ43,Semaines!$K$2:$K$523&amp;Semaines!$L$2:$L$523,0)),IF($AE43=2018,INDEX(Semaines!$R$2:$R$523,MATCH(Tableau!BP43&amp;Tableau!BQ43,Semaines!$K$2:$K$523&amp;Semaines!$L$2:$L$523,0)),IF($AE43=2019,INDEX(Semaines!$S$2:$S$523,MATCH(Tableau!BP43&amp;Tableau!BQ43,Semaines!$K$2:$K$523&amp;Semaines!$L$2:$L$523,0)),IF($AE43=2020,INDEX(Semaines!$T$2:$T$523,MATCH(Tableau!BP43&amp;Tableau!BQ43,Semaines!$K$2:$K$523&amp;Semaines!$L$2:$L$523,0)),IF($AE43=2021,INDEX(Semaines!$U$2:$U$523,MATCH(Tableau!BP43&amp;Tableau!BQ43,Semaines!$K$2:$K$523&amp;Semaines!$L$2:$L$523,0)),IF($AE43=2022,INDEX(Semaines!$V$2:$V$523,MATCH(Tableau!BP43&amp;Tableau!BQ43,Semaines!$K$2:$K$523&amp;Semaines!$L$2:$L$523,0)))))))))))))</f>
        <v/>
      </c>
      <c r="BQ43" s="120" t="str">
        <f>IF(Tableau!$AE43="","",IF(Tableau!BQ43="","",Tableau!$AE43))</f>
        <v/>
      </c>
      <c r="BS43" s="118">
        <f t="shared" si="190"/>
        <v>38</v>
      </c>
      <c r="BT43" s="119">
        <f t="shared" si="95"/>
        <v>2019</v>
      </c>
      <c r="BU43" s="121" t="str">
        <f t="array" ref="BU43">IF(OR(Tableau!BU43="",Tableau!BV43=""),"",IF($AE43=2013,INDEX(Semaines!$M$2:$M$523,MATCH(Tableau!BU43&amp;Tableau!BV43,Semaines!$K$2:$K$523&amp;Semaines!$L$2:$L$523,0)),IF($AE43=2014,INDEX(Semaines!$N$2:$N$523,MATCH(Tableau!BU43&amp;Tableau!BV43,Semaines!$K$2:$K$523&amp;Semaines!$L$2:$L$523,0)),IF($AE43=2015,INDEX(Semaines!$O$2:$O$523,MATCH(Tableau!BU43&amp;Tableau!BV43,Semaines!$K$2:$K$523&amp;Semaines!$L$2:$L$523,0)),IF($AE43=2016,INDEX(Semaines!$P$2:$P$523,MATCH(Tableau!BU43&amp;Tableau!BV43,Semaines!$K$2:$K$523&amp;Semaines!$L$2:$L$523,0)),IF($AE43=2017,INDEX(Semaines!$Q$2:$Q$523,MATCH(Tableau!BU43&amp;Tableau!BV43,Semaines!$K$2:$K$523&amp;Semaines!$L$2:$L$523,0)),IF($AE43=2018,INDEX(Semaines!$R$2:$R$523,MATCH(Tableau!BU43&amp;Tableau!BV43,Semaines!$K$2:$K$523&amp;Semaines!$L$2:$L$523,0)),IF($AE43=2019,INDEX(Semaines!$S$2:$S$523,MATCH(Tableau!BU43&amp;Tableau!BV43,Semaines!$K$2:$K$523&amp;Semaines!$L$2:$L$523,0)),IF($AE43=2020,INDEX(Semaines!$T$2:$T$523,MATCH(Tableau!BU43&amp;Tableau!BV43,Semaines!$K$2:$K$523&amp;Semaines!$L$2:$L$523,0)),IF($AE43=2021,INDEX(Semaines!$U$2:$U$523,MATCH(Tableau!BU43&amp;Tableau!BV43,Semaines!$K$2:$K$523&amp;Semaines!$L$2:$L$523,0)),IF($AE43=2022,INDEX(Semaines!$V$2:$V$523,MATCH(Tableau!BU43&amp;Tableau!BV43,Semaines!$K$2:$K$523&amp;Semaines!$L$2:$L$523,0)))))))))))))</f>
        <v/>
      </c>
      <c r="BV43" s="120" t="str">
        <f>IF(Tableau!$AE43="","",IF(Tableau!BV43="","",Tableau!$AE43))</f>
        <v/>
      </c>
      <c r="BX43" s="118">
        <f t="shared" si="202"/>
        <v>40</v>
      </c>
      <c r="BY43" s="119">
        <f t="shared" si="96"/>
        <v>2019</v>
      </c>
      <c r="BZ43" s="121" t="str">
        <f t="array" ref="BZ43">IF(OR(Tableau!BZ43="",Tableau!CA43=""),"",IF($AE43=2013,INDEX(Semaines!$M$2:$M$523,MATCH(Tableau!BZ43&amp;Tableau!CA43,Semaines!$K$2:$K$523&amp;Semaines!$L$2:$L$523,0)),IF($AE43=2014,INDEX(Semaines!$N$2:$N$523,MATCH(Tableau!BZ43&amp;Tableau!CA43,Semaines!$K$2:$K$523&amp;Semaines!$L$2:$L$523,0)),IF($AE43=2015,INDEX(Semaines!$O$2:$O$523,MATCH(Tableau!BZ43&amp;Tableau!CA43,Semaines!$K$2:$K$523&amp;Semaines!$L$2:$L$523,0)),IF($AE43=2016,INDEX(Semaines!$P$2:$P$523,MATCH(Tableau!BZ43&amp;Tableau!CA43,Semaines!$K$2:$K$523&amp;Semaines!$L$2:$L$523,0)),IF($AE43=2017,INDEX(Semaines!$Q$2:$Q$523,MATCH(Tableau!BZ43&amp;Tableau!CA43,Semaines!$K$2:$K$523&amp;Semaines!$L$2:$L$523,0)),IF($AE43=2018,INDEX(Semaines!$R$2:$R$523,MATCH(Tableau!BZ43&amp;Tableau!CA43,Semaines!$K$2:$K$523&amp;Semaines!$L$2:$L$523,0)),IF($AE43=2019,INDEX(Semaines!$S$2:$S$523,MATCH(Tableau!BZ43&amp;Tableau!CA43,Semaines!$K$2:$K$523&amp;Semaines!$L$2:$L$523,0)),IF($AE43=2020,INDEX(Semaines!$T$2:$T$523,MATCH(Tableau!BZ43&amp;Tableau!CA43,Semaines!$K$2:$K$523&amp;Semaines!$L$2:$L$523,0)),IF($AE43=2021,INDEX(Semaines!$U$2:$U$523,MATCH(Tableau!BZ43&amp;Tableau!CA43,Semaines!$K$2:$K$523&amp;Semaines!$L$2:$L$523,0)),IF($AE43=2022,INDEX(Semaines!$V$2:$V$523,MATCH(Tableau!BZ43&amp;Tableau!CA43,Semaines!$K$2:$K$523&amp;Semaines!$L$2:$L$523,0)))))))))))))</f>
        <v/>
      </c>
      <c r="CA43" s="120" t="str">
        <f>IF(Tableau!$AE43="","",IF(Tableau!CA43="","",Tableau!$AE43))</f>
        <v/>
      </c>
      <c r="CB43" s="130">
        <f>IF(Import!AQ33=0,"",Import!AQ33)</f>
        <v>43775</v>
      </c>
      <c r="CC43" s="118">
        <f t="shared" si="191"/>
        <v>45</v>
      </c>
      <c r="CD43" s="119">
        <f t="shared" si="192"/>
        <v>2019</v>
      </c>
      <c r="CE43" s="121" t="str">
        <f>IF(Tableau!CE43="","",Tableau!CE43)</f>
        <v/>
      </c>
      <c r="CF43" s="120" t="str">
        <f>IF(Tableau!CF43="","",Tableau!CF43)</f>
        <v/>
      </c>
      <c r="CG43" s="118">
        <f t="shared" si="193"/>
        <v>41</v>
      </c>
      <c r="CH43" s="119">
        <f t="shared" si="97"/>
        <v>2019</v>
      </c>
      <c r="CI43" s="121" t="str">
        <f t="array" ref="CI43">IF(OR(Tableau!CI43="",Tableau!CJ43=""),"",IF($AE43=2013,INDEX(Semaines!$M$2:$M$523,MATCH(Tableau!CI43&amp;Tableau!CJ43,Semaines!$K$2:$K$523&amp;Semaines!$L$2:$L$523,0)),IF($AE43=2014,INDEX(Semaines!$N$2:$N$523,MATCH(Tableau!CI43&amp;Tableau!CJ43,Semaines!$K$2:$K$523&amp;Semaines!$L$2:$L$523,0)),IF($AE43=2015,INDEX(Semaines!$O$2:$O$523,MATCH(Tableau!CI43&amp;Tableau!CJ43,Semaines!$K$2:$K$523&amp;Semaines!$L$2:$L$523,0)),IF($AE43=2016,INDEX(Semaines!$P$2:$P$523,MATCH(Tableau!CI43&amp;Tableau!CJ43,Semaines!$K$2:$K$523&amp;Semaines!$L$2:$L$523,0)),IF($AE43=2017,INDEX(Semaines!$Q$2:$Q$523,MATCH(Tableau!CI43&amp;Tableau!CJ43,Semaines!$K$2:$K$523&amp;Semaines!$L$2:$L$523,0)),IF($AE43=2018,INDEX(Semaines!$R$2:$R$523,MATCH(Tableau!CI43&amp;Tableau!CJ43,Semaines!$K$2:$K$523&amp;Semaines!$L$2:$L$523,0)),IF($AE43=2019,INDEX(Semaines!$S$2:$S$523,MATCH(Tableau!CI43&amp;Tableau!CJ43,Semaines!$K$2:$K$523&amp;Semaines!$L$2:$L$523,0)),IF($AE43=2020,INDEX(Semaines!$T$2:$T$523,MATCH(Tableau!CI43&amp;Tableau!CJ43,Semaines!$K$2:$K$523&amp;Semaines!$L$2:$L$523,0)),IF($AE43=2021,INDEX(Semaines!$U$2:$U$523,MATCH(Tableau!CI43&amp;Tableau!CJ43,Semaines!$K$2:$K$523&amp;Semaines!$L$2:$L$523,0)),IF($AE43=2022,INDEX(Semaines!$V$2:$V$523,MATCH(Tableau!CI43&amp;Tableau!CJ43,Semaines!$K$2:$K$523&amp;Semaines!$L$2:$L$523,0)))))))))))))</f>
        <v/>
      </c>
      <c r="CJ43" s="120" t="str">
        <f>IF(Tableau!$AE43="","",IF(Tableau!CJ43="","",Tableau!$AE43))</f>
        <v/>
      </c>
      <c r="CL43" s="118">
        <f t="shared" si="194"/>
        <v>42</v>
      </c>
      <c r="CM43" s="119">
        <f t="shared" si="98"/>
        <v>2019</v>
      </c>
      <c r="CN43" s="121" t="str">
        <f t="array" ref="CN43">IF(OR(Tableau!CN43="",Tableau!CO43=""),"",IF($AE43=2013,INDEX(Semaines!$M$2:$M$523,MATCH(Tableau!CN43&amp;Tableau!CO43,Semaines!$K$2:$K$523&amp;Semaines!$L$2:$L$523,0)),IF($AE43=2014,INDEX(Semaines!$N$2:$N$523,MATCH(Tableau!CN43&amp;Tableau!CO43,Semaines!$K$2:$K$523&amp;Semaines!$L$2:$L$523,0)),IF($AE43=2015,INDEX(Semaines!$O$2:$O$523,MATCH(Tableau!CN43&amp;Tableau!CO43,Semaines!$K$2:$K$523&amp;Semaines!$L$2:$L$523,0)),IF($AE43=2016,INDEX(Semaines!$P$2:$P$523,MATCH(Tableau!CN43&amp;Tableau!CO43,Semaines!$K$2:$K$523&amp;Semaines!$L$2:$L$523,0)),IF($AE43=2017,INDEX(Semaines!$Q$2:$Q$523,MATCH(Tableau!CN43&amp;Tableau!CO43,Semaines!$K$2:$K$523&amp;Semaines!$L$2:$L$523,0)),IF($AE43=2018,INDEX(Semaines!$R$2:$R$523,MATCH(Tableau!CN43&amp;Tableau!CO43,Semaines!$K$2:$K$523&amp;Semaines!$L$2:$L$523,0)),IF($AE43=2019,INDEX(Semaines!$S$2:$S$523,MATCH(Tableau!CN43&amp;Tableau!CO43,Semaines!$K$2:$K$523&amp;Semaines!$L$2:$L$523,0)),IF($AE43=2020,INDEX(Semaines!$T$2:$T$523,MATCH(Tableau!CN43&amp;Tableau!CO43,Semaines!$K$2:$K$523&amp;Semaines!$L$2:$L$523,0)),IF($AE43=2021,INDEX(Semaines!$U$2:$U$523,MATCH(Tableau!CN43&amp;Tableau!CO43,Semaines!$K$2:$K$523&amp;Semaines!$L$2:$L$523,0)),IF($AE43=2022,INDEX(Semaines!$V$2:$V$523,MATCH(Tableau!CN43&amp;Tableau!CO43,Semaines!$K$2:$K$523&amp;Semaines!$L$2:$L$523,0)))))))))))))</f>
        <v/>
      </c>
      <c r="CO43" s="120" t="str">
        <f>IF(Tableau!$AE43="","",IF(Tableau!CO43="","",Tableau!$AE43))</f>
        <v/>
      </c>
      <c r="CP43" s="118">
        <f t="shared" si="203"/>
        <v>42</v>
      </c>
      <c r="CQ43" s="119">
        <f t="shared" si="99"/>
        <v>2019</v>
      </c>
      <c r="CR43" s="121" t="str">
        <f t="array" ref="CR43">IF(OR(Tableau!CR43="",Tableau!CS43=""),"",IF($AE43=2013,INDEX(Semaines!$M$2:$M$523,MATCH(Tableau!CR43&amp;Tableau!CS43,Semaines!$K$2:$K$523&amp;Semaines!$L$2:$L$523,0)),IF($AE43=2014,INDEX(Semaines!$N$2:$N$523,MATCH(Tableau!CR43&amp;Tableau!CS43,Semaines!$K$2:$K$523&amp;Semaines!$L$2:$L$523,0)),IF($AE43=2015,INDEX(Semaines!$O$2:$O$523,MATCH(Tableau!CR43&amp;Tableau!CS43,Semaines!$K$2:$K$523&amp;Semaines!$L$2:$L$523,0)),IF($AE43=2016,INDEX(Semaines!$P$2:$P$523,MATCH(Tableau!CR43&amp;Tableau!CS43,Semaines!$K$2:$K$523&amp;Semaines!$L$2:$L$523,0)),IF($AE43=2017,INDEX(Semaines!$Q$2:$Q$523,MATCH(Tableau!CR43&amp;Tableau!CS43,Semaines!$K$2:$K$523&amp;Semaines!$L$2:$L$523,0)),IF($AE43=2018,INDEX(Semaines!$R$2:$R$523,MATCH(Tableau!CR43&amp;Tableau!CS43,Semaines!$K$2:$K$523&amp;Semaines!$L$2:$L$523,0)),IF($AE43=2019,INDEX(Semaines!$S$2:$S$523,MATCH(Tableau!CR43&amp;Tableau!CS43,Semaines!$K$2:$K$523&amp;Semaines!$L$2:$L$523,0)),IF($AE43=2020,INDEX(Semaines!$T$2:$T$523,MATCH(Tableau!CR43&amp;Tableau!CS43,Semaines!$K$2:$K$523&amp;Semaines!$L$2:$L$523,0)),IF($AE43=2021,INDEX(Semaines!$U$2:$U$523,MATCH(Tableau!CR43&amp;Tableau!CS43,Semaines!$K$2:$K$523&amp;Semaines!$L$2:$L$523,0)),IF($AE43=2022,INDEX(Semaines!$V$2:$V$523,MATCH(Tableau!CR43&amp;Tableau!CS43,Semaines!$K$2:$K$523&amp;Semaines!$L$2:$L$523,0)))))))))))))</f>
        <v/>
      </c>
      <c r="CS43" s="120" t="str">
        <f>IF(Tableau!$AE43="","",IF(Tableau!CS43="","",Tableau!$AE43))</f>
        <v/>
      </c>
      <c r="CU43" s="139">
        <f t="shared" si="195"/>
        <v>44</v>
      </c>
      <c r="CV43" s="118">
        <f t="shared" si="204"/>
        <v>42</v>
      </c>
      <c r="CW43" s="119">
        <f t="shared" si="25"/>
        <v>2019</v>
      </c>
      <c r="CX43" s="121"/>
      <c r="CY43" s="120" t="str">
        <f>IF(Tableau!$AE43="","",IF(Tableau!CX43="","",Tableau!$AE43))</f>
        <v/>
      </c>
      <c r="DA43" s="139">
        <f t="shared" si="196"/>
        <v>44</v>
      </c>
      <c r="DB43" s="118">
        <f t="shared" si="205"/>
        <v>42</v>
      </c>
      <c r="DC43" s="119">
        <f t="shared" si="28"/>
        <v>2019</v>
      </c>
      <c r="DD43" s="121"/>
      <c r="DE43" s="120"/>
      <c r="DF43" s="112"/>
      <c r="DG43" s="107"/>
      <c r="DI43" s="118">
        <f t="shared" si="197"/>
        <v>43</v>
      </c>
      <c r="DJ43" s="119">
        <f t="shared" si="30"/>
        <v>2019</v>
      </c>
      <c r="DK43" s="121"/>
      <c r="DL43" s="120" t="str">
        <f>IF(Tableau!$AE43="","",IF(Tableau!DJ43="","",Tableau!$AE43))</f>
        <v/>
      </c>
      <c r="DN43" s="118">
        <f t="shared" si="198"/>
        <v>44</v>
      </c>
      <c r="DO43" s="119">
        <f t="shared" si="32"/>
        <v>2019</v>
      </c>
      <c r="DP43" s="121" t="str">
        <f t="array" ref="DP43">IF(OR(Tableau!DN43="",Tableau!DO43=""),"",IF($AE43=2013,INDEX(Semaines!$M$2:$M$523,MATCH(Tableau!DN43&amp;Tableau!DO43,Semaines!$K$2:$K$523&amp;Semaines!$L$2:$L$523,0)),IF($AE43=2014,INDEX(Semaines!$N$2:$N$523,MATCH(Tableau!DN43&amp;Tableau!DO43,Semaines!$K$2:$K$523&amp;Semaines!$L$2:$L$523,0)),IF($AE43=2015,INDEX(Semaines!$O$2:$O$523,MATCH(Tableau!DN43&amp;Tableau!DO43,Semaines!$K$2:$K$523&amp;Semaines!$L$2:$L$523,0)),IF($AE43=2016,INDEX(Semaines!$P$2:$P$523,MATCH(Tableau!DN43&amp;Tableau!DO43,Semaines!$K$2:$K$523&amp;Semaines!$L$2:$L$523,0)),IF($AE43=2017,INDEX(Semaines!$Q$2:$Q$523,MATCH(Tableau!DN43&amp;Tableau!DO43,Semaines!$K$2:$K$523&amp;Semaines!$L$2:$L$523,0)),IF($AE43=2018,INDEX(Semaines!$R$2:$R$523,MATCH(Tableau!DN43&amp;Tableau!DO43,Semaines!$K$2:$K$523&amp;Semaines!$L$2:$L$523,0)),IF($AE43=2019,INDEX(Semaines!$S$2:$S$523,MATCH(Tableau!DN43&amp;Tableau!DO43,Semaines!$K$2:$K$523&amp;Semaines!$L$2:$L$523,0)),IF($AE43=2020,INDEX(Semaines!$T$2:$T$523,MATCH(Tableau!DN43&amp;Tableau!DO43,Semaines!$K$2:$K$523&amp;Semaines!$L$2:$L$523,0)),IF($AE43=2021,INDEX(Semaines!$U$2:$U$523,MATCH(Tableau!DN43&amp;Tableau!DO43,Semaines!$K$2:$K$523&amp;Semaines!$L$2:$L$523,0)),IF($AE43=2022,INDEX(Semaines!$V$2:$V$523,MATCH(Tableau!DN43&amp;Tableau!DO43,Semaines!$K$2:$K$523&amp;Semaines!$L$2:$L$523,0)))))))))))))</f>
        <v/>
      </c>
      <c r="DQ43" s="120" t="str">
        <f>IF(Tableau!$AE43="","",IF(Tableau!DO43="","",Tableau!$AE43))</f>
        <v/>
      </c>
      <c r="DR43" s="99"/>
      <c r="DS43" s="107"/>
      <c r="DT43" s="137"/>
      <c r="DU43" s="118">
        <f t="shared" si="199"/>
        <v>44</v>
      </c>
      <c r="DV43" s="119">
        <f t="shared" si="100"/>
        <v>2019</v>
      </c>
      <c r="DW43" s="121" t="str">
        <f t="array" ref="DW43">IF(OR(Tableau!DU43="",Tableau!DV43=""),"",IF($AE43=2013,INDEX(Semaines!$M$2:$M$523,MATCH(Tableau!DU43&amp;Tableau!DV43,Semaines!$K$2:$K$523&amp;Semaines!$L$2:$L$523,0)),IF($AE43=2014,INDEX(Semaines!$N$2:$N$523,MATCH(Tableau!DU43&amp;Tableau!DV43,Semaines!$K$2:$K$523&amp;Semaines!$L$2:$L$523,0)),IF($AE43=2015,INDEX(Semaines!$O$2:$O$523,MATCH(Tableau!DU43&amp;Tableau!DV43,Semaines!$K$2:$K$523&amp;Semaines!$L$2:$L$523,0)),IF($AE43=2016,INDEX(Semaines!$P$2:$P$523,MATCH(Tableau!DU43&amp;Tableau!DV43,Semaines!$K$2:$K$523&amp;Semaines!$L$2:$L$523,0)),IF($AE43=2017,INDEX(Semaines!$Q$2:$Q$523,MATCH(Tableau!DU43&amp;Tableau!DV43,Semaines!$K$2:$K$523&amp;Semaines!$L$2:$L$523,0)),IF($AE43=2018,INDEX(Semaines!$R$2:$R$523,MATCH(Tableau!DU43&amp;Tableau!DV43,Semaines!$K$2:$K$523&amp;Semaines!$L$2:$L$523,0)),IF($AE43=2019,INDEX(Semaines!$S$2:$S$523,MATCH(Tableau!DU43&amp;Tableau!DV43,Semaines!$K$2:$K$523&amp;Semaines!$L$2:$L$523,0)),IF($AE43=2020,INDEX(Semaines!$T$2:$T$523,MATCH(Tableau!DU43&amp;Tableau!DV43,Semaines!$K$2:$K$523&amp;Semaines!$L$2:$L$523,0)),IF($AE43=2021,INDEX(Semaines!$U$2:$U$523,MATCH(Tableau!DU43&amp;Tableau!DV43,Semaines!$K$2:$K$523&amp;Semaines!$L$2:$L$523,0)),IF($AE43=2022,INDEX(Semaines!$V$2:$V$523,MATCH(Tableau!DU43&amp;Tableau!DV43,Semaines!$K$2:$K$523&amp;Semaines!$L$2:$L$523,0)))))))))))))</f>
        <v/>
      </c>
      <c r="DX43" s="120" t="str">
        <f>IF(Tableau!$AE43="","",IF(Tableau!DV43="","",Tableau!$AE43))</f>
        <v/>
      </c>
      <c r="DY43" s="118">
        <f t="shared" si="244"/>
        <v>45</v>
      </c>
      <c r="DZ43" s="119">
        <f t="shared" si="101"/>
        <v>2019</v>
      </c>
      <c r="EA43" s="121" t="str">
        <f t="array" ref="EA43">IF(OR(Tableau!DY43="",Tableau!DZ43=""),"",IF($AE43=2013,INDEX(Semaines!$M$2:$M$523,MATCH(Tableau!DY43&amp;Tableau!DZ43,Semaines!$K$2:$K$523&amp;Semaines!$L$2:$L$523,0)),IF($AE43=2014,INDEX(Semaines!$N$2:$N$523,MATCH(Tableau!DY43&amp;Tableau!DZ43,Semaines!$K$2:$K$523&amp;Semaines!$L$2:$L$523,0)),IF($AE43=2015,INDEX(Semaines!$O$2:$O$523,MATCH(Tableau!DY43&amp;Tableau!DZ43,Semaines!$K$2:$K$523&amp;Semaines!$L$2:$L$523,0)),IF($AE43=2016,INDEX(Semaines!$P$2:$P$523,MATCH(Tableau!DY43&amp;Tableau!DZ43,Semaines!$K$2:$K$523&amp;Semaines!$L$2:$L$523,0)),IF($AE43=2017,INDEX(Semaines!$Q$2:$Q$523,MATCH(Tableau!DY43&amp;Tableau!DZ43,Semaines!$K$2:$K$523&amp;Semaines!$L$2:$L$523,0)),IF($AE43=2018,INDEX(Semaines!$R$2:$R$523,MATCH(Tableau!DY43&amp;Tableau!DZ43,Semaines!$K$2:$K$523&amp;Semaines!$L$2:$L$523,0)),IF($AE43=2019,INDEX(Semaines!$S$2:$S$523,MATCH(Tableau!DY43&amp;Tableau!DZ43,Semaines!$K$2:$K$523&amp;Semaines!$L$2:$L$523,0)),IF($AE43=2020,INDEX(Semaines!$T$2:$T$523,MATCH(Tableau!DY43&amp;Tableau!DZ43,Semaines!$K$2:$K$523&amp;Semaines!$L$2:$L$523,0)),IF($AE43=2021,INDEX(Semaines!$U$2:$U$523,MATCH(Tableau!DY43&amp;Tableau!DZ43,Semaines!$K$2:$K$523&amp;Semaines!$L$2:$L$523,0)),IF($AE43=2022,INDEX(Semaines!$V$2:$V$523,MATCH(Tableau!DY43&amp;Tableau!DZ43,Semaines!$K$2:$K$523&amp;Semaines!$L$2:$L$523,0)))))))))))))</f>
        <v/>
      </c>
      <c r="EB43" s="120" t="str">
        <f>IF(Tableau!$AE43="","",IF(Tableau!DZ43="","",Tableau!$AE43))</f>
        <v/>
      </c>
      <c r="EC43" s="118">
        <f t="shared" si="245"/>
        <v>45</v>
      </c>
      <c r="ED43" s="119">
        <f t="shared" si="102"/>
        <v>2019</v>
      </c>
      <c r="EE43" s="121" t="str">
        <f t="array" ref="EE43">IF(OR(Tableau!EC43="",Tableau!ED43=""),"",IF($AE43=2013,INDEX(Semaines!$M$2:$M$523,MATCH(Tableau!EC43&amp;Tableau!ED43,Semaines!$K$2:$K$523&amp;Semaines!$L$2:$L$523,0)),IF($AE43=2014,INDEX(Semaines!$N$2:$N$523,MATCH(Tableau!EC43&amp;Tableau!ED43,Semaines!$K$2:$K$523&amp;Semaines!$L$2:$L$523,0)),IF($AE43=2015,INDEX(Semaines!$O$2:$O$523,MATCH(Tableau!EC43&amp;Tableau!ED43,Semaines!$K$2:$K$523&amp;Semaines!$L$2:$L$523,0)),IF($AE43=2016,INDEX(Semaines!$P$2:$P$523,MATCH(Tableau!EC43&amp;Tableau!ED43,Semaines!$K$2:$K$523&amp;Semaines!$L$2:$L$523,0)),IF($AE43=2017,INDEX(Semaines!$Q$2:$Q$523,MATCH(Tableau!EC43&amp;Tableau!ED43,Semaines!$K$2:$K$523&amp;Semaines!$L$2:$L$523,0)),IF($AE43=2018,INDEX(Semaines!$R$2:$R$523,MATCH(Tableau!EC43&amp;Tableau!ED43,Semaines!$K$2:$K$523&amp;Semaines!$L$2:$L$523,0)),IF($AE43=2019,INDEX(Semaines!$S$2:$S$523,MATCH(Tableau!EC43&amp;Tableau!ED43,Semaines!$K$2:$K$523&amp;Semaines!$L$2:$L$523,0)),IF($AE43=2020,INDEX(Semaines!$T$2:$T$523,MATCH(Tableau!EC43&amp;Tableau!ED43,Semaines!$K$2:$K$523&amp;Semaines!$L$2:$L$523,0)),IF($AE43=2021,INDEX(Semaines!$U$2:$U$523,MATCH(Tableau!EC43&amp;Tableau!ED43,Semaines!$K$2:$K$523&amp;Semaines!$L$2:$L$523,0)),IF($AE43=2022,INDEX(Semaines!$V$2:$V$523,MATCH(Tableau!EC43&amp;Tableau!ED43,Semaines!$K$2:$K$523&amp;Semaines!$L$2:$L$523,0)))))))))))))</f>
        <v/>
      </c>
      <c r="EF43" s="120" t="str">
        <f>IF(Tableau!$AE43="","",IF(Tableau!ED43="","",Tableau!$AE43))</f>
        <v/>
      </c>
      <c r="EG43" s="118">
        <f t="shared" si="246"/>
        <v>45</v>
      </c>
      <c r="EH43" s="119">
        <f t="shared" si="103"/>
        <v>2019</v>
      </c>
      <c r="EI43" s="121" t="str">
        <f t="array" ref="EI43">IF(OR(Tableau!EG43="",Tableau!EH43=""),"",IF($AE43=2013,INDEX(Semaines!$M$2:$M$523,MATCH(Tableau!EG43&amp;Tableau!EH43,Semaines!$K$2:$K$523&amp;Semaines!$L$2:$L$523,0)),IF($AE43=2014,INDEX(Semaines!$N$2:$N$523,MATCH(Tableau!EG43&amp;Tableau!EH43,Semaines!$K$2:$K$523&amp;Semaines!$L$2:$L$523,0)),IF($AE43=2015,INDEX(Semaines!$O$2:$O$523,MATCH(Tableau!EG43&amp;Tableau!EH43,Semaines!$K$2:$K$523&amp;Semaines!$L$2:$L$523,0)),IF($AE43=2016,INDEX(Semaines!$P$2:$P$523,MATCH(Tableau!EG43&amp;Tableau!EH43,Semaines!$K$2:$K$523&amp;Semaines!$L$2:$L$523,0)),IF($AE43=2017,INDEX(Semaines!$Q$2:$Q$523,MATCH(Tableau!EG43&amp;Tableau!EH43,Semaines!$K$2:$K$523&amp;Semaines!$L$2:$L$523,0)),IF($AE43=2018,INDEX(Semaines!$R$2:$R$523,MATCH(Tableau!EG43&amp;Tableau!EH43,Semaines!$K$2:$K$523&amp;Semaines!$L$2:$L$523,0)),IF($AE43=2019,INDEX(Semaines!$S$2:$S$523,MATCH(Tableau!EG43&amp;Tableau!EH43,Semaines!$K$2:$K$523&amp;Semaines!$L$2:$L$523,0)),IF($AE43=2020,INDEX(Semaines!$T$2:$T$523,MATCH(Tableau!EG43&amp;Tableau!EH43,Semaines!$K$2:$K$523&amp;Semaines!$L$2:$L$523,0)),IF($AE43=2021,INDEX(Semaines!$U$2:$U$523,MATCH(Tableau!EG43&amp;Tableau!EH43,Semaines!$K$2:$K$523&amp;Semaines!$L$2:$L$523,0)),IF($AE43=2022,INDEX(Semaines!$V$2:$V$523,MATCH(Tableau!EG43&amp;Tableau!EH43,Semaines!$K$2:$K$523&amp;Semaines!$L$2:$L$523,0)))))))))))))</f>
        <v/>
      </c>
      <c r="EJ43" s="120" t="str">
        <f>IF(Tableau!$AE43="","",IF(Tableau!EH43="","",Tableau!$AE43))</f>
        <v/>
      </c>
      <c r="EK43" s="130">
        <f>IF(Import!AU33=0,"",Import!AU33)</f>
        <v>43846</v>
      </c>
      <c r="EL43" s="118">
        <f t="shared" si="200"/>
        <v>3</v>
      </c>
      <c r="EM43" s="119">
        <f t="shared" si="201"/>
        <v>2020</v>
      </c>
      <c r="EN43" s="121" t="str">
        <f>IF(Tableau!EL43="","",Tableau!EL43)</f>
        <v/>
      </c>
      <c r="EO43" s="120" t="str">
        <f>IF(Tableau!EM43="","",Tableau!EM43)</f>
        <v/>
      </c>
      <c r="EP43" s="112"/>
      <c r="EQ43" s="107"/>
      <c r="ES43" s="118">
        <f t="shared" si="247"/>
        <v>46</v>
      </c>
      <c r="ET43" s="119">
        <f t="shared" si="104"/>
        <v>2019</v>
      </c>
      <c r="EU43" s="121" t="str">
        <f t="array" ref="EU43">IF(OR(Tableau!ES43="",Tableau!ET43=""),"",IF($AE43=2013,INDEX(Semaines!$M$2:$M$523,MATCH(Tableau!ES43&amp;Tableau!ET43,Semaines!$K$2:$K$523&amp;Semaines!$L$2:$L$523,0)),IF($AE43=2014,INDEX(Semaines!$N$2:$N$523,MATCH(Tableau!ES43&amp;Tableau!ET43,Semaines!$K$2:$K$523&amp;Semaines!$L$2:$L$523,0)),IF($AE43=2015,INDEX(Semaines!$O$2:$O$523,MATCH(Tableau!ES43&amp;Tableau!ET43,Semaines!$K$2:$K$523&amp;Semaines!$L$2:$L$523,0)),IF($AE43=2016,INDEX(Semaines!$P$2:$P$523,MATCH(Tableau!ES43&amp;Tableau!ET43,Semaines!$K$2:$K$523&amp;Semaines!$L$2:$L$523,0)),IF($AE43=2017,INDEX(Semaines!$Q$2:$Q$523,MATCH(Tableau!ES43&amp;Tableau!ET43,Semaines!$K$2:$K$523&amp;Semaines!$L$2:$L$523,0)),IF($AE43=2018,INDEX(Semaines!$R$2:$R$523,MATCH(Tableau!ES43&amp;Tableau!ET43,Semaines!$K$2:$K$523&amp;Semaines!$L$2:$L$523,0)),IF($AE43=2019,INDEX(Semaines!$S$2:$S$523,MATCH(Tableau!ES43&amp;Tableau!ET43,Semaines!$K$2:$K$523&amp;Semaines!$L$2:$L$523,0)),IF($AE43=2020,INDEX(Semaines!$T$2:$T$523,MATCH(Tableau!ES43&amp;Tableau!ET43,Semaines!$K$2:$K$523&amp;Semaines!$L$2:$L$523,0)),IF($AE43=2021,INDEX(Semaines!$U$2:$U$523,MATCH(Tableau!ES43&amp;Tableau!ET43,Semaines!$K$2:$K$523&amp;Semaines!$L$2:$L$523,0)),IF($AE43=2022,INDEX(Semaines!$V$2:$V$523,MATCH(Tableau!ES43&amp;Tableau!ET43,Semaines!$K$2:$K$523&amp;Semaines!$L$2:$L$523,0)))))))))))))</f>
        <v/>
      </c>
      <c r="EV43" s="120" t="str">
        <f>IF(Tableau!$AE43="","",IF(Tableau!ET43="","",Tableau!$AE43))</f>
        <v/>
      </c>
      <c r="EW43" s="118">
        <f t="shared" si="248"/>
        <v>47</v>
      </c>
      <c r="EX43" s="119">
        <f t="shared" si="105"/>
        <v>2019</v>
      </c>
      <c r="EY43" s="121" t="str">
        <f t="array" ref="EY43">IF(OR(Tableau!EW43="",Tableau!EX43=""),"",IF($AE43=2013,INDEX(Semaines!$M$2:$M$523,MATCH(Tableau!EW43&amp;Tableau!EX43,Semaines!$K$2:$K$523&amp;Semaines!$L$2:$L$523,0)),IF($AE43=2014,INDEX(Semaines!$N$2:$N$523,MATCH(Tableau!EW43&amp;Tableau!EX43,Semaines!$K$2:$K$523&amp;Semaines!$L$2:$L$523,0)),IF($AE43=2015,INDEX(Semaines!$O$2:$O$523,MATCH(Tableau!EW43&amp;Tableau!EX43,Semaines!$K$2:$K$523&amp;Semaines!$L$2:$L$523,0)),IF($AE43=2016,INDEX(Semaines!$P$2:$P$523,MATCH(Tableau!EW43&amp;Tableau!EX43,Semaines!$K$2:$K$523&amp;Semaines!$L$2:$L$523,0)),IF($AE43=2017,INDEX(Semaines!$Q$2:$Q$523,MATCH(Tableau!EW43&amp;Tableau!EX43,Semaines!$K$2:$K$523&amp;Semaines!$L$2:$L$523,0)),IF($AE43=2018,INDEX(Semaines!$R$2:$R$523,MATCH(Tableau!EW43&amp;Tableau!EX43,Semaines!$K$2:$K$523&amp;Semaines!$L$2:$L$523,0)),IF($AE43=2019,INDEX(Semaines!$S$2:$S$523,MATCH(Tableau!EW43&amp;Tableau!EX43,Semaines!$K$2:$K$523&amp;Semaines!$L$2:$L$523,0)),IF($AE43=2020,INDEX(Semaines!$T$2:$T$523,MATCH(Tableau!EW43&amp;Tableau!EX43,Semaines!$K$2:$K$523&amp;Semaines!$L$2:$L$523,0)),IF($AE43=2021,INDEX(Semaines!$U$2:$U$523,MATCH(Tableau!EW43&amp;Tableau!EX43,Semaines!$K$2:$K$523&amp;Semaines!$L$2:$L$523,0)),IF($AE43=2022,INDEX(Semaines!$V$2:$V$523,MATCH(Tableau!EW43&amp;Tableau!EX43,Semaines!$K$2:$K$523&amp;Semaines!$L$2:$L$523,0)))))))))))))</f>
        <v/>
      </c>
      <c r="EZ43" s="120" t="str">
        <f>IF(Tableau!$AE43="","",IF(Tableau!EX43="","",Tableau!$AE43))</f>
        <v/>
      </c>
      <c r="FB43" s="118">
        <f t="shared" si="249"/>
        <v>47</v>
      </c>
      <c r="FC43" s="119">
        <f t="shared" si="106"/>
        <v>2019</v>
      </c>
      <c r="FD43" s="121" t="str">
        <f t="array" ref="FD43">IF(OR(Tableau!FB43="",Tableau!FC43=""),"",IF($AE43=2013,INDEX(Semaines!$M$2:$M$523,MATCH(Tableau!FB43&amp;Tableau!FC43,Semaines!$K$2:$K$523&amp;Semaines!$L$2:$L$523,0)),IF($AE43=2014,INDEX(Semaines!$N$2:$N$523,MATCH(Tableau!FB43&amp;Tableau!FC43,Semaines!$K$2:$K$523&amp;Semaines!$L$2:$L$523,0)),IF($AE43=2015,INDEX(Semaines!$O$2:$O$523,MATCH(Tableau!FB43&amp;Tableau!FC43,Semaines!$K$2:$K$523&amp;Semaines!$L$2:$L$523,0)),IF($AE43=2016,INDEX(Semaines!$P$2:$P$523,MATCH(Tableau!FB43&amp;Tableau!FC43,Semaines!$K$2:$K$523&amp;Semaines!$L$2:$L$523,0)),IF($AE43=2017,INDEX(Semaines!$Q$2:$Q$523,MATCH(Tableau!FB43&amp;Tableau!FC43,Semaines!$K$2:$K$523&amp;Semaines!$L$2:$L$523,0)),IF($AE43=2018,INDEX(Semaines!$R$2:$R$523,MATCH(Tableau!FB43&amp;Tableau!FC43,Semaines!$K$2:$K$523&amp;Semaines!$L$2:$L$523,0)),IF($AE43=2019,INDEX(Semaines!$S$2:$S$523,MATCH(Tableau!FB43&amp;Tableau!FC43,Semaines!$K$2:$K$523&amp;Semaines!$L$2:$L$523,0)),IF($AE43=2020,INDEX(Semaines!$T$2:$T$523,MATCH(Tableau!FB43&amp;Tableau!FC43,Semaines!$K$2:$K$523&amp;Semaines!$L$2:$L$523,0)),IF($AE43=2021,INDEX(Semaines!$U$2:$U$523,MATCH(Tableau!FB43&amp;Tableau!FC43,Semaines!$K$2:$K$523&amp;Semaines!$L$2:$L$523,0)),IF($AE43=2022,INDEX(Semaines!$V$2:$V$523,MATCH(Tableau!FB43&amp;Tableau!FC43,Semaines!$K$2:$K$523&amp;Semaines!$L$2:$L$523,0)))))))))))))</f>
        <v/>
      </c>
      <c r="FE43" s="120" t="str">
        <f>IF(Tableau!$AE43="","",IF(Tableau!FC43="","",Tableau!$AE43))</f>
        <v/>
      </c>
      <c r="FF43" s="112"/>
      <c r="FG43" s="107"/>
      <c r="FH43" s="118">
        <f t="shared" si="250"/>
        <v>48</v>
      </c>
      <c r="FI43" s="119">
        <f t="shared" si="107"/>
        <v>2019</v>
      </c>
      <c r="FJ43" s="121" t="str">
        <f t="array" ref="FJ43">IF(OR(Tableau!FH43="",Tableau!FI43=""),"",IF($AE43=2013,INDEX(Semaines!$M$2:$M$523,MATCH(Tableau!FH43&amp;Tableau!FI43,Semaines!$K$2:$K$523&amp;Semaines!$L$2:$L$523,0)),IF($AE43=2014,INDEX(Semaines!$N$2:$N$523,MATCH(Tableau!FH43&amp;Tableau!FI43,Semaines!$K$2:$K$523&amp;Semaines!$L$2:$L$523,0)),IF($AE43=2015,INDEX(Semaines!$O$2:$O$523,MATCH(Tableau!FH43&amp;Tableau!FI43,Semaines!$K$2:$K$523&amp;Semaines!$L$2:$L$523,0)),IF($AE43=2016,INDEX(Semaines!$P$2:$P$523,MATCH(Tableau!FH43&amp;Tableau!FI43,Semaines!$K$2:$K$523&amp;Semaines!$L$2:$L$523,0)),IF($AE43=2017,INDEX(Semaines!$Q$2:$Q$523,MATCH(Tableau!FH43&amp;Tableau!FI43,Semaines!$K$2:$K$523&amp;Semaines!$L$2:$L$523,0)),IF($AE43=2018,INDEX(Semaines!$R$2:$R$523,MATCH(Tableau!FH43&amp;Tableau!FI43,Semaines!$K$2:$K$523&amp;Semaines!$L$2:$L$523,0)),IF($AE43=2019,INDEX(Semaines!$S$2:$S$523,MATCH(Tableau!FH43&amp;Tableau!FI43,Semaines!$K$2:$K$523&amp;Semaines!$L$2:$L$523,0)),IF($AE43=2020,INDEX(Semaines!$T$2:$T$523,MATCH(Tableau!FH43&amp;Tableau!FI43,Semaines!$K$2:$K$523&amp;Semaines!$L$2:$L$523,0)),IF($AE43=2021,INDEX(Semaines!$U$2:$U$523,MATCH(Tableau!FH43&amp;Tableau!FI43,Semaines!$K$2:$K$523&amp;Semaines!$L$2:$L$523,0)),IF($AE43=2022,INDEX(Semaines!$V$2:$V$523,MATCH(Tableau!FH43&amp;Tableau!FI43,Semaines!$K$2:$K$523&amp;Semaines!$L$2:$L$523,0)))))))))))))</f>
        <v/>
      </c>
      <c r="FK43" s="120" t="str">
        <f>IF(Tableau!$AE43="","",IF(Tableau!FI43="","",Tableau!$AE43))</f>
        <v/>
      </c>
      <c r="FM43" s="118">
        <f t="shared" si="251"/>
        <v>48</v>
      </c>
      <c r="FN43" s="119">
        <f t="shared" si="108"/>
        <v>2019</v>
      </c>
      <c r="FO43" s="121" t="str">
        <f t="array" ref="FO43">IF(OR(Tableau!FM43="",Tableau!FN43=""),"",IF($AE43=2013,INDEX(Semaines!$M$2:$M$523,MATCH(Tableau!FM43&amp;Tableau!FN43,Semaines!$K$2:$K$523&amp;Semaines!$L$2:$L$523,0)),IF($AE43=2014,INDEX(Semaines!$N$2:$N$523,MATCH(Tableau!FM43&amp;Tableau!FN43,Semaines!$K$2:$K$523&amp;Semaines!$L$2:$L$523,0)),IF($AE43=2015,INDEX(Semaines!$O$2:$O$523,MATCH(Tableau!FM43&amp;Tableau!FN43,Semaines!$K$2:$K$523&amp;Semaines!$L$2:$L$523,0)),IF($AE43=2016,INDEX(Semaines!$P$2:$P$523,MATCH(Tableau!FM43&amp;Tableau!FN43,Semaines!$K$2:$K$523&amp;Semaines!$L$2:$L$523,0)),IF($AE43=2017,INDEX(Semaines!$Q$2:$Q$523,MATCH(Tableau!FM43&amp;Tableau!FN43,Semaines!$K$2:$K$523&amp;Semaines!$L$2:$L$523,0)),IF($AE43=2018,INDEX(Semaines!$R$2:$R$523,MATCH(Tableau!FM43&amp;Tableau!FN43,Semaines!$K$2:$K$523&amp;Semaines!$L$2:$L$523,0)),IF($AE43=2019,INDEX(Semaines!$S$2:$S$523,MATCH(Tableau!FM43&amp;Tableau!FN43,Semaines!$K$2:$K$523&amp;Semaines!$L$2:$L$523,0)),IF($AE43=2020,INDEX(Semaines!$T$2:$T$523,MATCH(Tableau!FM43&amp;Tableau!FN43,Semaines!$K$2:$K$523&amp;Semaines!$L$2:$L$523,0)),IF($AE43=2021,INDEX(Semaines!$U$2:$U$523,MATCH(Tableau!FM43&amp;Tableau!FN43,Semaines!$K$2:$K$523&amp;Semaines!$L$2:$L$523,0)),IF($AE43=2022,INDEX(Semaines!$V$2:$V$523,MATCH(Tableau!FM43&amp;Tableau!FN43,Semaines!$K$2:$K$523&amp;Semaines!$L$2:$L$523,0)))))))))))))</f>
        <v/>
      </c>
      <c r="FP43" s="120" t="str">
        <f>IF(Tableau!$AE43="","",IF(Tableau!FN43="","",Tableau!$AE43))</f>
        <v/>
      </c>
      <c r="FQ43" s="118">
        <f t="shared" si="252"/>
        <v>49</v>
      </c>
      <c r="FR43" s="119">
        <f t="shared" si="109"/>
        <v>2019</v>
      </c>
      <c r="FS43" s="121" t="str">
        <f t="array" ref="FS43">IF(OR(Tableau!FQ43="",Tableau!FR43=""),"",IF($AE43=2013,INDEX(Semaines!$M$2:$M$523,MATCH(Tableau!FQ43&amp;Tableau!FR43,Semaines!$K$2:$K$523&amp;Semaines!$L$2:$L$523,0)),IF($AE43=2014,INDEX(Semaines!$N$2:$N$523,MATCH(Tableau!FQ43&amp;Tableau!FR43,Semaines!$K$2:$K$523&amp;Semaines!$L$2:$L$523,0)),IF($AE43=2015,INDEX(Semaines!$O$2:$O$523,MATCH(Tableau!FQ43&amp;Tableau!FR43,Semaines!$K$2:$K$523&amp;Semaines!$L$2:$L$523,0)),IF($AE43=2016,INDEX(Semaines!$P$2:$P$523,MATCH(Tableau!FQ43&amp;Tableau!FR43,Semaines!$K$2:$K$523&amp;Semaines!$L$2:$L$523,0)),IF($AE43=2017,INDEX(Semaines!$Q$2:$Q$523,MATCH(Tableau!FQ43&amp;Tableau!FR43,Semaines!$K$2:$K$523&amp;Semaines!$L$2:$L$523,0)),IF($AE43=2018,INDEX(Semaines!$R$2:$R$523,MATCH(Tableau!FQ43&amp;Tableau!FR43,Semaines!$K$2:$K$523&amp;Semaines!$L$2:$L$523,0)),IF($AE43=2019,INDEX(Semaines!$S$2:$S$523,MATCH(Tableau!FQ43&amp;Tableau!FR43,Semaines!$K$2:$K$523&amp;Semaines!$L$2:$L$523,0)),IF($AE43=2020,INDEX(Semaines!$T$2:$T$523,MATCH(Tableau!FQ43&amp;Tableau!FR43,Semaines!$K$2:$K$523&amp;Semaines!$L$2:$L$523,0)),IF($AE43=2021,INDEX(Semaines!$U$2:$U$523,MATCH(Tableau!FQ43&amp;Tableau!FR43,Semaines!$K$2:$K$523&amp;Semaines!$L$2:$L$523,0)),IF($AE43=2022,INDEX(Semaines!$V$2:$V$523,MATCH(Tableau!FQ43&amp;Tableau!FR43,Semaines!$K$2:$K$523&amp;Semaines!$L$2:$L$523,0)))))))))))))</f>
        <v/>
      </c>
      <c r="FT43" s="120" t="str">
        <f>IF(Tableau!$AE43="","",IF(Tableau!FR43="","",Tableau!$AE43))</f>
        <v/>
      </c>
      <c r="FU43" s="121" t="str">
        <f t="array" ref="FU43">IF(OR(Tableau!FS43="",Tableau!FT43=""),"",IF($AE43=2013,INDEX(Semaines!$M$2:$M$523,MATCH(Tableau!FS43&amp;Tableau!FT43,Semaines!$K$2:$K$523&amp;Semaines!$L$2:$L$523,0)),IF($AE43=2014,INDEX(Semaines!$N$2:$N$523,MATCH(Tableau!FS43&amp;Tableau!FT43,Semaines!$K$2:$K$523&amp;Semaines!$L$2:$L$523,0)),IF($AE43=2015,INDEX(Semaines!$O$2:$O$523,MATCH(Tableau!FS43&amp;Tableau!FT43,Semaines!$K$2:$K$523&amp;Semaines!$L$2:$L$523,0)),IF($AE43=2016,INDEX(Semaines!$P$2:$P$523,MATCH(Tableau!FS43&amp;Tableau!FT43,Semaines!$K$2:$K$523&amp;Semaines!$L$2:$L$523,0)),IF($AE43=2017,INDEX(Semaines!$Q$2:$Q$523,MATCH(Tableau!FS43&amp;Tableau!FT43,Semaines!$K$2:$K$523&amp;Semaines!$L$2:$L$523,0)),IF($AE43=2018,INDEX(Semaines!$R$2:$R$523,MATCH(Tableau!FS43&amp;Tableau!FT43,Semaines!$K$2:$K$523&amp;Semaines!$L$2:$L$523,0)),IF($AE43=2019,INDEX(Semaines!$S$2:$S$523,MATCH(Tableau!FS43&amp;Tableau!FT43,Semaines!$K$2:$K$523&amp;Semaines!$L$2:$L$523,0)),IF($AE43=2020,INDEX(Semaines!$T$2:$T$523,MATCH(Tableau!FS43&amp;Tableau!FT43,Semaines!$K$2:$K$523&amp;Semaines!$L$2:$L$523,0)),IF($AE43=2021,INDEX(Semaines!$U$2:$U$523,MATCH(Tableau!FS43&amp;Tableau!FT43,Semaines!$K$2:$K$523&amp;Semaines!$L$2:$L$523,0)),IF($AE43=2022,INDEX(Semaines!$V$2:$V$523,MATCH(Tableau!FS43&amp;Tableau!FT43,Semaines!$K$2:$K$523&amp;Semaines!$L$2:$L$523,0)))))))))))))</f>
        <v/>
      </c>
      <c r="FV43" s="120" t="str">
        <f>IF(Tableau!$AE43="","",IF(Tableau!FT43="","",Tableau!$AE43))</f>
        <v/>
      </c>
      <c r="FW43" s="118">
        <f t="shared" si="253"/>
        <v>51</v>
      </c>
      <c r="FX43" s="119">
        <f t="shared" si="110"/>
        <v>2019</v>
      </c>
      <c r="FY43" s="121" t="str">
        <f t="array" ref="FY43">IF(OR(Tableau!FW43="",Tableau!FX43=""),"",IF($AE43=2013,INDEX(Semaines!$M$2:$M$523,MATCH(Tableau!FW43&amp;Tableau!FX43,Semaines!$K$2:$K$523&amp;Semaines!$L$2:$L$523,0)),IF($AE43=2014,INDEX(Semaines!$N$2:$N$523,MATCH(Tableau!FW43&amp;Tableau!FX43,Semaines!$K$2:$K$523&amp;Semaines!$L$2:$L$523,0)),IF($AE43=2015,INDEX(Semaines!$O$2:$O$523,MATCH(Tableau!FW43&amp;Tableau!FX43,Semaines!$K$2:$K$523&amp;Semaines!$L$2:$L$523,0)),IF($AE43=2016,INDEX(Semaines!$P$2:$P$523,MATCH(Tableau!FW43&amp;Tableau!FX43,Semaines!$K$2:$K$523&amp;Semaines!$L$2:$L$523,0)),IF($AE43=2017,INDEX(Semaines!$Q$2:$Q$523,MATCH(Tableau!FW43&amp;Tableau!FX43,Semaines!$K$2:$K$523&amp;Semaines!$L$2:$L$523,0)),IF($AE43=2018,INDEX(Semaines!$R$2:$R$523,MATCH(Tableau!FW43&amp;Tableau!FX43,Semaines!$K$2:$K$523&amp;Semaines!$L$2:$L$523,0)),IF($AE43=2019,INDEX(Semaines!$S$2:$S$523,MATCH(Tableau!FW43&amp;Tableau!FX43,Semaines!$K$2:$K$523&amp;Semaines!$L$2:$L$523,0)),IF($AE43=2020,INDEX(Semaines!$T$2:$T$523,MATCH(Tableau!FW43&amp;Tableau!FX43,Semaines!$K$2:$K$523&amp;Semaines!$L$2:$L$523,0)),IF($AE43=2021,INDEX(Semaines!$U$2:$U$523,MATCH(Tableau!FW43&amp;Tableau!FX43,Semaines!$K$2:$K$523&amp;Semaines!$L$2:$L$523,0)),IF($AE43=2022,INDEX(Semaines!$V$2:$V$523,MATCH(Tableau!FW43&amp;Tableau!FX43,Semaines!$K$2:$K$523&amp;Semaines!$L$2:$L$523,0)))))))))))))</f>
        <v/>
      </c>
      <c r="FZ43" s="120" t="str">
        <f>IF(Tableau!$AE43="","",IF(Tableau!FX43="","",Tableau!$AE43))</f>
        <v/>
      </c>
      <c r="GA43" s="118">
        <f t="shared" si="254"/>
        <v>52</v>
      </c>
      <c r="GB43" s="119">
        <f t="shared" si="111"/>
        <v>2019</v>
      </c>
      <c r="GC43" s="121" t="str">
        <f t="array" ref="GC43">IF(OR(Tableau!GA43="",Tableau!GB43=""),"",IF($AE43=2013,INDEX(Semaines!$M$2:$M$523,MATCH(Tableau!GA43&amp;Tableau!GB43,Semaines!$K$2:$K$523&amp;Semaines!$L$2:$L$523,0)),IF($AE43=2014,INDEX(Semaines!$N$2:$N$523,MATCH(Tableau!GA43&amp;Tableau!GB43,Semaines!$K$2:$K$523&amp;Semaines!$L$2:$L$523,0)),IF($AE43=2015,INDEX(Semaines!$O$2:$O$523,MATCH(Tableau!GA43&amp;Tableau!GB43,Semaines!$K$2:$K$523&amp;Semaines!$L$2:$L$523,0)),IF($AE43=2016,INDEX(Semaines!$P$2:$P$523,MATCH(Tableau!GA43&amp;Tableau!GB43,Semaines!$K$2:$K$523&amp;Semaines!$L$2:$L$523,0)),IF($AE43=2017,INDEX(Semaines!$Q$2:$Q$523,MATCH(Tableau!GA43&amp;Tableau!GB43,Semaines!$K$2:$K$523&amp;Semaines!$L$2:$L$523,0)),IF($AE43=2018,INDEX(Semaines!$R$2:$R$523,MATCH(Tableau!GA43&amp;Tableau!GB43,Semaines!$K$2:$K$523&amp;Semaines!$L$2:$L$523,0)),IF($AE43=2019,INDEX(Semaines!$S$2:$S$523,MATCH(Tableau!GA43&amp;Tableau!GB43,Semaines!$K$2:$K$523&amp;Semaines!$L$2:$L$523,0)),IF($AE43=2020,INDEX(Semaines!$T$2:$T$523,MATCH(Tableau!GA43&amp;Tableau!GB43,Semaines!$K$2:$K$523&amp;Semaines!$L$2:$L$523,0)),IF($AE43=2021,INDEX(Semaines!$U$2:$U$523,MATCH(Tableau!GA43&amp;Tableau!GB43,Semaines!$K$2:$K$523&amp;Semaines!$L$2:$L$523,0)),IF($AE43=2022,INDEX(Semaines!$V$2:$V$523,MATCH(Tableau!GA43&amp;Tableau!GB43,Semaines!$K$2:$K$523&amp;Semaines!$L$2:$L$523,0)))))))))))))</f>
        <v/>
      </c>
      <c r="GD43" s="120" t="str">
        <f>IF(Tableau!$AE43="","",IF(Tableau!GB43="","",Tableau!$AE43))</f>
        <v/>
      </c>
      <c r="GE43" s="118">
        <f t="shared" si="255"/>
        <v>52</v>
      </c>
      <c r="GF43" s="119">
        <f t="shared" si="112"/>
        <v>2019</v>
      </c>
      <c r="GG43" s="121" t="str">
        <f t="array" ref="GG43">IF(OR(Tableau!GE43="",Tableau!GF43=""),"",IF($AE43=2013,INDEX(Semaines!$M$2:$M$523,MATCH(Tableau!GE43&amp;Tableau!GF43,Semaines!$K$2:$K$523&amp;Semaines!$L$2:$L$523,0)),IF($AE43=2014,INDEX(Semaines!$N$2:$N$523,MATCH(Tableau!GE43&amp;Tableau!GF43,Semaines!$K$2:$K$523&amp;Semaines!$L$2:$L$523,0)),IF($AE43=2015,INDEX(Semaines!$O$2:$O$523,MATCH(Tableau!GE43&amp;Tableau!GF43,Semaines!$K$2:$K$523&amp;Semaines!$L$2:$L$523,0)),IF($AE43=2016,INDEX(Semaines!$P$2:$P$523,MATCH(Tableau!GE43&amp;Tableau!GF43,Semaines!$K$2:$K$523&amp;Semaines!$L$2:$L$523,0)),IF($AE43=2017,INDEX(Semaines!$Q$2:$Q$523,MATCH(Tableau!GE43&amp;Tableau!GF43,Semaines!$K$2:$K$523&amp;Semaines!$L$2:$L$523,0)),IF($AE43=2018,INDEX(Semaines!$R$2:$R$523,MATCH(Tableau!GE43&amp;Tableau!GF43,Semaines!$K$2:$K$523&amp;Semaines!$L$2:$L$523,0)),IF($AE43=2019,INDEX(Semaines!$S$2:$S$523,MATCH(Tableau!GE43&amp;Tableau!GF43,Semaines!$K$2:$K$523&amp;Semaines!$L$2:$L$523,0)),IF($AE43=2020,INDEX(Semaines!$T$2:$T$523,MATCH(Tableau!GE43&amp;Tableau!GF43,Semaines!$K$2:$K$523&amp;Semaines!$L$2:$L$523,0)),IF($AE43=2021,INDEX(Semaines!$U$2:$U$523,MATCH(Tableau!GE43&amp;Tableau!GF43,Semaines!$K$2:$K$523&amp;Semaines!$L$2:$L$523,0)),IF($AE43=2022,INDEX(Semaines!$V$2:$V$523,MATCH(Tableau!GE43&amp;Tableau!GF43,Semaines!$K$2:$K$523&amp;Semaines!$L$2:$L$523,0)))))))))))))</f>
        <v/>
      </c>
      <c r="GH43" s="120" t="str">
        <f>IF(Tableau!$AE43="","",IF(Tableau!GF43="","",Tableau!$AE43))</f>
        <v/>
      </c>
      <c r="GJ43" s="118">
        <f t="shared" si="256"/>
        <v>53</v>
      </c>
      <c r="GK43" s="119">
        <f t="shared" si="113"/>
        <v>2019</v>
      </c>
      <c r="GL43" s="121" t="str">
        <f t="array" ref="GL43">IF(OR(Tableau!GJ43="",Tableau!GK43=""),"",IF($AE43=2013,INDEX(Semaines!$M$2:$M$523,MATCH(Tableau!GJ43&amp;Tableau!GK43,Semaines!$K$2:$K$523&amp;Semaines!$L$2:$L$523,0)),IF($AE43=2014,INDEX(Semaines!$N$2:$N$523,MATCH(Tableau!GJ43&amp;Tableau!GK43,Semaines!$K$2:$K$523&amp;Semaines!$L$2:$L$523,0)),IF($AE43=2015,INDEX(Semaines!$O$2:$O$523,MATCH(Tableau!GJ43&amp;Tableau!GK43,Semaines!$K$2:$K$523&amp;Semaines!$L$2:$L$523,0)),IF($AE43=2016,INDEX(Semaines!$P$2:$P$523,MATCH(Tableau!GJ43&amp;Tableau!GK43,Semaines!$K$2:$K$523&amp;Semaines!$L$2:$L$523,0)),IF($AE43=2017,INDEX(Semaines!$Q$2:$Q$523,MATCH(Tableau!GJ43&amp;Tableau!GK43,Semaines!$K$2:$K$523&amp;Semaines!$L$2:$L$523,0)),IF($AE43=2018,INDEX(Semaines!$R$2:$R$523,MATCH(Tableau!GJ43&amp;Tableau!GK43,Semaines!$K$2:$K$523&amp;Semaines!$L$2:$L$523,0)),IF($AE43=2019,INDEX(Semaines!$S$2:$S$523,MATCH(Tableau!GJ43&amp;Tableau!GK43,Semaines!$K$2:$K$523&amp;Semaines!$L$2:$L$523,0)),IF($AE43=2020,INDEX(Semaines!$T$2:$T$523,MATCH(Tableau!GJ43&amp;Tableau!GK43,Semaines!$K$2:$K$523&amp;Semaines!$L$2:$L$523,0)),IF($AE43=2021,INDEX(Semaines!$U$2:$U$523,MATCH(Tableau!GJ43&amp;Tableau!GK43,Semaines!$K$2:$K$523&amp;Semaines!$L$2:$L$523,0)),IF($AE43=2022,INDEX(Semaines!$V$2:$V$523,MATCH(Tableau!GJ43&amp;Tableau!GK43,Semaines!$K$2:$K$523&amp;Semaines!$L$2:$L$523,0)))))))))))))</f>
        <v/>
      </c>
      <c r="GM43" s="120" t="str">
        <f>IF(Tableau!$AE43="","",IF(Tableau!GK43="","",Tableau!$AE43))</f>
        <v/>
      </c>
      <c r="GN43" s="118">
        <f t="shared" si="257"/>
        <v>54</v>
      </c>
      <c r="GO43" s="119">
        <f t="shared" si="114"/>
        <v>2019</v>
      </c>
      <c r="GP43" s="121" t="str">
        <f t="array" ref="GP43">IF(OR(Tableau!GN43="",Tableau!GO43=""),"",IF($AE43=2013,INDEX(Semaines!$M$2:$M$523,MATCH(Tableau!GN43&amp;Tableau!GO43,Semaines!$K$2:$K$523&amp;Semaines!$L$2:$L$523,0)),IF($AE43=2014,INDEX(Semaines!$N$2:$N$523,MATCH(Tableau!GN43&amp;Tableau!GO43,Semaines!$K$2:$K$523&amp;Semaines!$L$2:$L$523,0)),IF($AE43=2015,INDEX(Semaines!$O$2:$O$523,MATCH(Tableau!GN43&amp;Tableau!GO43,Semaines!$K$2:$K$523&amp;Semaines!$L$2:$L$523,0)),IF($AE43=2016,INDEX(Semaines!$P$2:$P$523,MATCH(Tableau!GN43&amp;Tableau!GO43,Semaines!$K$2:$K$523&amp;Semaines!$L$2:$L$523,0)),IF($AE43=2017,INDEX(Semaines!$Q$2:$Q$523,MATCH(Tableau!GN43&amp;Tableau!GO43,Semaines!$K$2:$K$523&amp;Semaines!$L$2:$L$523,0)),IF($AE43=2018,INDEX(Semaines!$R$2:$R$523,MATCH(Tableau!GN43&amp;Tableau!GO43,Semaines!$K$2:$K$523&amp;Semaines!$L$2:$L$523,0)),IF($AE43=2019,INDEX(Semaines!$S$2:$S$523,MATCH(Tableau!GN43&amp;Tableau!GO43,Semaines!$K$2:$K$523&amp;Semaines!$L$2:$L$523,0)),IF($AE43=2020,INDEX(Semaines!$T$2:$T$523,MATCH(Tableau!GN43&amp;Tableau!GO43,Semaines!$K$2:$K$523&amp;Semaines!$L$2:$L$523,0)),IF($AE43=2021,INDEX(Semaines!$U$2:$U$523,MATCH(Tableau!GN43&amp;Tableau!GO43,Semaines!$K$2:$K$523&amp;Semaines!$L$2:$L$523,0)),IF($AE43=2022,INDEX(Semaines!$V$2:$V$523,MATCH(Tableau!GN43&amp;Tableau!GO43,Semaines!$K$2:$K$523&amp;Semaines!$L$2:$L$523,0)))))))))))))</f>
        <v/>
      </c>
      <c r="GQ43" s="120" t="str">
        <f>IF(Tableau!$AE43="","",IF(Tableau!GO43="","",Tableau!$AE43))</f>
        <v/>
      </c>
      <c r="GR43" s="112"/>
      <c r="GS43" s="114"/>
      <c r="GT43" s="114"/>
      <c r="GU43" s="107"/>
      <c r="GV43" s="114"/>
      <c r="GW43" s="107"/>
      <c r="GX43" s="118">
        <f t="shared" si="258"/>
        <v>55</v>
      </c>
      <c r="GY43" s="119">
        <f t="shared" si="115"/>
        <v>2019</v>
      </c>
      <c r="GZ43" s="121" t="str">
        <f t="array" ref="GZ43">IF(OR(Tableau!GX43="",Tableau!GY43=""),"",IF($AE43=2013,INDEX(Semaines!$M$2:$M$523,MATCH(Tableau!GX43&amp;Tableau!GY43,Semaines!$K$2:$K$523&amp;Semaines!$L$2:$L$523,0)),IF($AE43=2014,INDEX(Semaines!$N$2:$N$523,MATCH(Tableau!GX43&amp;Tableau!GY43,Semaines!$K$2:$K$523&amp;Semaines!$L$2:$L$523,0)),IF($AE43=2015,INDEX(Semaines!$O$2:$O$523,MATCH(Tableau!GX43&amp;Tableau!GY43,Semaines!$K$2:$K$523&amp;Semaines!$L$2:$L$523,0)),IF($AE43=2016,INDEX(Semaines!$P$2:$P$523,MATCH(Tableau!GX43&amp;Tableau!GY43,Semaines!$K$2:$K$523&amp;Semaines!$L$2:$L$523,0)),IF($AE43=2017,INDEX(Semaines!$Q$2:$Q$523,MATCH(Tableau!GX43&amp;Tableau!GY43,Semaines!$K$2:$K$523&amp;Semaines!$L$2:$L$523,0)),IF($AE43=2018,INDEX(Semaines!$R$2:$R$523,MATCH(Tableau!GX43&amp;Tableau!GY43,Semaines!$K$2:$K$523&amp;Semaines!$L$2:$L$523,0)),IF($AE43=2019,INDEX(Semaines!$S$2:$S$523,MATCH(Tableau!GX43&amp;Tableau!GY43,Semaines!$K$2:$K$523&amp;Semaines!$L$2:$L$523,0)),IF($AE43=2020,INDEX(Semaines!$T$2:$T$523,MATCH(Tableau!GX43&amp;Tableau!GY43,Semaines!$K$2:$K$523&amp;Semaines!$L$2:$L$523,0)),IF($AE43=2021,INDEX(Semaines!$U$2:$U$523,MATCH(Tableau!GX43&amp;Tableau!GY43,Semaines!$K$2:$K$523&amp;Semaines!$L$2:$L$523,0)),IF($AE43=2022,INDEX(Semaines!$V$2:$V$523,MATCH(Tableau!GX43&amp;Tableau!GY43,Semaines!$K$2:$K$523&amp;Semaines!$L$2:$L$523,0)))))))))))))</f>
        <v/>
      </c>
      <c r="HA43" s="120" t="str">
        <f>IF(Tableau!$AE43="","",IF(Tableau!GY43="","",Tableau!$AE43))</f>
        <v/>
      </c>
      <c r="HC43" s="100"/>
      <c r="HD43" s="101"/>
      <c r="HE43" s="111"/>
      <c r="HF43" s="107"/>
      <c r="HH43" s="118">
        <f t="shared" si="259"/>
        <v>56</v>
      </c>
      <c r="HI43" s="119">
        <f t="shared" si="116"/>
        <v>2019</v>
      </c>
      <c r="HJ43" s="121" t="str">
        <f t="array" ref="HJ43">IF(OR(Tableau!HH43="",Tableau!HI43=""),"",IF($AE43=2013,INDEX(Semaines!$M$2:$M$523,MATCH(Tableau!HH43&amp;Tableau!HI43,Semaines!$K$2:$K$523&amp;Semaines!$L$2:$L$523,0)),IF($AE43=2014,INDEX(Semaines!$N$2:$N$523,MATCH(Tableau!HH43&amp;Tableau!HI43,Semaines!$K$2:$K$523&amp;Semaines!$L$2:$L$523,0)),IF($AE43=2015,INDEX(Semaines!$O$2:$O$523,MATCH(Tableau!HH43&amp;Tableau!HI43,Semaines!$K$2:$K$523&amp;Semaines!$L$2:$L$523,0)),IF($AE43=2016,INDEX(Semaines!$P$2:$P$523,MATCH(Tableau!HH43&amp;Tableau!HI43,Semaines!$K$2:$K$523&amp;Semaines!$L$2:$L$523,0)),IF($AE43=2017,INDEX(Semaines!$Q$2:$Q$523,MATCH(Tableau!HH43&amp;Tableau!HI43,Semaines!$K$2:$K$523&amp;Semaines!$L$2:$L$523,0)),IF($AE43=2018,INDEX(Semaines!$R$2:$R$523,MATCH(Tableau!HH43&amp;Tableau!HI43,Semaines!$K$2:$K$523&amp;Semaines!$L$2:$L$523,0)),IF($AE43=2019,INDEX(Semaines!$S$2:$S$523,MATCH(Tableau!HH43&amp;Tableau!HI43,Semaines!$K$2:$K$523&amp;Semaines!$L$2:$L$523,0)),IF($AE43=2020,INDEX(Semaines!$T$2:$T$523,MATCH(Tableau!HH43&amp;Tableau!HI43,Semaines!$K$2:$K$523&amp;Semaines!$L$2:$L$523,0)),IF($AE43=2021,INDEX(Semaines!$U$2:$U$523,MATCH(Tableau!HH43&amp;Tableau!HI43,Semaines!$K$2:$K$523&amp;Semaines!$L$2:$L$523,0)),IF($AE43=2022,INDEX(Semaines!$V$2:$V$523,MATCH(Tableau!HH43&amp;Tableau!HI43,Semaines!$K$2:$K$523&amp;Semaines!$L$2:$L$523,0)))))))))))))</f>
        <v/>
      </c>
      <c r="HK43" s="120" t="str">
        <f>IF(Tableau!$AE43="","",IF(Tableau!HI43="","",Tableau!$AE43))</f>
        <v/>
      </c>
      <c r="HL43" s="121" t="str">
        <f t="array" ref="HL43">IF(OR(Tableau!HJ43="",Tableau!HK43=""),"",IF($AE43=2013,INDEX(Semaines!$M$2:$M$523,MATCH(Tableau!HJ43&amp;Tableau!HK43,Semaines!$K$2:$K$523&amp;Semaines!$L$2:$L$523,0)),IF($AE43=2014,INDEX(Semaines!$N$2:$N$523,MATCH(Tableau!HJ43&amp;Tableau!HK43,Semaines!$K$2:$K$523&amp;Semaines!$L$2:$L$523,0)),IF($AE43=2015,INDEX(Semaines!$O$2:$O$523,MATCH(Tableau!HJ43&amp;Tableau!HK43,Semaines!$K$2:$K$523&amp;Semaines!$L$2:$L$523,0)),IF($AE43=2016,INDEX(Semaines!$P$2:$P$523,MATCH(Tableau!HJ43&amp;Tableau!HK43,Semaines!$K$2:$K$523&amp;Semaines!$L$2:$L$523,0)),IF($AE43=2017,INDEX(Semaines!$Q$2:$Q$523,MATCH(Tableau!HJ43&amp;Tableau!HK43,Semaines!$K$2:$K$523&amp;Semaines!$L$2:$L$523,0)),IF($AE43=2018,INDEX(Semaines!$R$2:$R$523,MATCH(Tableau!HJ43&amp;Tableau!HK43,Semaines!$K$2:$K$523&amp;Semaines!$L$2:$L$523,0)),IF($AE43=2019,INDEX(Semaines!$S$2:$S$523,MATCH(Tableau!HJ43&amp;Tableau!HK43,Semaines!$K$2:$K$523&amp;Semaines!$L$2:$L$523,0)),IF($AE43=2020,INDEX(Semaines!$T$2:$T$523,MATCH(Tableau!HJ43&amp;Tableau!HK43,Semaines!$K$2:$K$523&amp;Semaines!$L$2:$L$523,0)),IF($AE43=2021,INDEX(Semaines!$U$2:$U$523,MATCH(Tableau!HJ43&amp;Tableau!HK43,Semaines!$K$2:$K$523&amp;Semaines!$L$2:$L$523,0)),IF($AE43=2022,INDEX(Semaines!$V$2:$V$523,MATCH(Tableau!HJ43&amp;Tableau!HK43,Semaines!$K$2:$K$523&amp;Semaines!$L$2:$L$523,0)))))))))))))</f>
        <v/>
      </c>
      <c r="HM43" s="120" t="str">
        <f>IF(Tableau!$AE43="","",IF(Tableau!HK43="","",Tableau!$AE43))</f>
        <v/>
      </c>
      <c r="HN43" s="118">
        <f t="shared" si="260"/>
        <v>57</v>
      </c>
      <c r="HO43" s="119">
        <f t="shared" si="117"/>
        <v>2019</v>
      </c>
      <c r="HP43" s="121" t="str">
        <f t="array" ref="HP43">IF(OR(Tableau!HN43="",Tableau!HO43=""),"",IF($AE43=2013,INDEX(Semaines!$M$2:$M$523,MATCH(Tableau!HN43&amp;Tableau!HO43,Semaines!$K$2:$K$523&amp;Semaines!$L$2:$L$523,0)),IF($AE43=2014,INDEX(Semaines!$N$2:$N$523,MATCH(Tableau!HN43&amp;Tableau!HO43,Semaines!$K$2:$K$523&amp;Semaines!$L$2:$L$523,0)),IF($AE43=2015,INDEX(Semaines!$O$2:$O$523,MATCH(Tableau!HN43&amp;Tableau!HO43,Semaines!$K$2:$K$523&amp;Semaines!$L$2:$L$523,0)),IF($AE43=2016,INDEX(Semaines!$P$2:$P$523,MATCH(Tableau!HN43&amp;Tableau!HO43,Semaines!$K$2:$K$523&amp;Semaines!$L$2:$L$523,0)),IF($AE43=2017,INDEX(Semaines!$Q$2:$Q$523,MATCH(Tableau!HN43&amp;Tableau!HO43,Semaines!$K$2:$K$523&amp;Semaines!$L$2:$L$523,0)),IF($AE43=2018,INDEX(Semaines!$R$2:$R$523,MATCH(Tableau!HN43&amp;Tableau!HO43,Semaines!$K$2:$K$523&amp;Semaines!$L$2:$L$523,0)),IF($AE43=2019,INDEX(Semaines!$S$2:$S$523,MATCH(Tableau!HN43&amp;Tableau!HO43,Semaines!$K$2:$K$523&amp;Semaines!$L$2:$L$523,0)),IF($AE43=2020,INDEX(Semaines!$T$2:$T$523,MATCH(Tableau!HN43&amp;Tableau!HO43,Semaines!$K$2:$K$523&amp;Semaines!$L$2:$L$523,0)),IF($AE43=2021,INDEX(Semaines!$U$2:$U$523,MATCH(Tableau!HN43&amp;Tableau!HO43,Semaines!$K$2:$K$523&amp;Semaines!$L$2:$L$523,0)),IF($AE43=2022,INDEX(Semaines!$V$2:$V$523,MATCH(Tableau!HN43&amp;Tableau!HO43,Semaines!$K$2:$K$523&amp;Semaines!$L$2:$L$523,0)))))))))))))</f>
        <v/>
      </c>
      <c r="HQ43" s="120" t="str">
        <f>IF(Tableau!$AE43="","",IF(Tableau!HO43="","",Tableau!$AE43))</f>
        <v/>
      </c>
      <c r="HR43" s="112"/>
      <c r="HS43" s="114"/>
      <c r="HT43" s="114"/>
      <c r="HU43" s="107"/>
      <c r="HV43" s="115"/>
      <c r="HW43" s="99"/>
      <c r="HX43" s="99"/>
      <c r="HY43" s="99"/>
      <c r="HZ43" s="99"/>
      <c r="IA43" s="118">
        <f t="shared" si="261"/>
        <v>58</v>
      </c>
      <c r="IB43" s="119">
        <f t="shared" si="118"/>
        <v>2019</v>
      </c>
      <c r="IC43" s="121" t="str">
        <f t="array" ref="IC43">IF(OR(Tableau!IA43="",Tableau!IB43=""),"",IF($AE43=2013,INDEX(Semaines!$M$2:$M$523,MATCH(Tableau!IA43&amp;Tableau!IB43,Semaines!$K$2:$K$523&amp;Semaines!$L$2:$L$523,0)),IF($AE43=2014,INDEX(Semaines!$N$2:$N$523,MATCH(Tableau!IA43&amp;Tableau!IB43,Semaines!$K$2:$K$523&amp;Semaines!$L$2:$L$523,0)),IF($AE43=2015,INDEX(Semaines!$O$2:$O$523,MATCH(Tableau!IA43&amp;Tableau!IB43,Semaines!$K$2:$K$523&amp;Semaines!$L$2:$L$523,0)),IF($AE43=2016,INDEX(Semaines!$P$2:$P$523,MATCH(Tableau!IA43&amp;Tableau!IB43,Semaines!$K$2:$K$523&amp;Semaines!$L$2:$L$523,0)),IF($AE43=2017,INDEX(Semaines!$Q$2:$Q$523,MATCH(Tableau!IA43&amp;Tableau!IB43,Semaines!$K$2:$K$523&amp;Semaines!$L$2:$L$523,0)),IF($AE43=2018,INDEX(Semaines!$R$2:$R$523,MATCH(Tableau!IA43&amp;Tableau!IB43,Semaines!$K$2:$K$523&amp;Semaines!$L$2:$L$523,0)),IF($AE43=2019,INDEX(Semaines!$S$2:$S$523,MATCH(Tableau!IA43&amp;Tableau!IB43,Semaines!$K$2:$K$523&amp;Semaines!$L$2:$L$523,0)),IF($AE43=2020,INDEX(Semaines!$T$2:$T$523,MATCH(Tableau!IA43&amp;Tableau!IB43,Semaines!$K$2:$K$523&amp;Semaines!$L$2:$L$523,0)),IF($AE43=2021,INDEX(Semaines!$U$2:$U$523,MATCH(Tableau!IA43&amp;Tableau!IB43,Semaines!$K$2:$K$523&amp;Semaines!$L$2:$L$523,0)),IF($AE43=2022,INDEX(Semaines!$V$2:$V$523,MATCH(Tableau!IA43&amp;Tableau!IB43,Semaines!$K$2:$K$523&amp;Semaines!$L$2:$L$523,0)))))))))))))</f>
        <v/>
      </c>
      <c r="ID43" s="120" t="str">
        <f>IF(Tableau!$AE43="","",IF(Tableau!IB43="","",Tableau!$AE43))</f>
        <v/>
      </c>
      <c r="IE43" s="118">
        <f t="shared" si="262"/>
        <v>58</v>
      </c>
      <c r="IF43" s="119">
        <f t="shared" si="119"/>
        <v>2019</v>
      </c>
      <c r="IG43" s="121" t="str">
        <f t="array" ref="IG43">IF(OR(Tableau!IE43="",Tableau!IF43=""),"",IF($AE43=2013,INDEX(Semaines!$M$2:$M$523,MATCH(Tableau!IE43&amp;Tableau!IF43,Semaines!$K$2:$K$523&amp;Semaines!$L$2:$L$523,0)),IF($AE43=2014,INDEX(Semaines!$N$2:$N$523,MATCH(Tableau!IE43&amp;Tableau!IF43,Semaines!$K$2:$K$523&amp;Semaines!$L$2:$L$523,0)),IF($AE43=2015,INDEX(Semaines!$O$2:$O$523,MATCH(Tableau!IE43&amp;Tableau!IF43,Semaines!$K$2:$K$523&amp;Semaines!$L$2:$L$523,0)),IF($AE43=2016,INDEX(Semaines!$P$2:$P$523,MATCH(Tableau!IE43&amp;Tableau!IF43,Semaines!$K$2:$K$523&amp;Semaines!$L$2:$L$523,0)),IF($AE43=2017,INDEX(Semaines!$Q$2:$Q$523,MATCH(Tableau!IE43&amp;Tableau!IF43,Semaines!$K$2:$K$523&amp;Semaines!$L$2:$L$523,0)),IF($AE43=2018,INDEX(Semaines!$R$2:$R$523,MATCH(Tableau!IE43&amp;Tableau!IF43,Semaines!$K$2:$K$523&amp;Semaines!$L$2:$L$523,0)),IF($AE43=2019,INDEX(Semaines!$S$2:$S$523,MATCH(Tableau!IE43&amp;Tableau!IF43,Semaines!$K$2:$K$523&amp;Semaines!$L$2:$L$523,0)),IF($AE43=2020,INDEX(Semaines!$T$2:$T$523,MATCH(Tableau!IE43&amp;Tableau!IF43,Semaines!$K$2:$K$523&amp;Semaines!$L$2:$L$523,0)),IF($AE43=2021,INDEX(Semaines!$U$2:$U$523,MATCH(Tableau!IE43&amp;Tableau!IF43,Semaines!$K$2:$K$523&amp;Semaines!$L$2:$L$523,0)),IF($AE43=2022,INDEX(Semaines!$V$2:$V$523,MATCH(Tableau!IE43&amp;Tableau!IF43,Semaines!$K$2:$K$523&amp;Semaines!$L$2:$L$523,0)))))))))))))</f>
        <v/>
      </c>
      <c r="IH43" s="120" t="str">
        <f>IF(Tableau!$AE43="","",IF(Tableau!IF43="","",Tableau!$AE43))</f>
        <v/>
      </c>
      <c r="II43" s="130">
        <f>IF(Import!AY33=0,"",Import!AY33)</f>
        <v>43902</v>
      </c>
      <c r="IJ43" s="118">
        <f t="shared" si="225"/>
        <v>11</v>
      </c>
      <c r="IK43" s="119">
        <f t="shared" si="226"/>
        <v>2020</v>
      </c>
      <c r="IL43" s="121" t="str">
        <f>IF(Tableau!IJ43="","",Tableau!IJ43)</f>
        <v/>
      </c>
      <c r="IM43" s="120" t="str">
        <f>IF(Tableau!IK43="","",Tableau!IK43)</f>
        <v/>
      </c>
      <c r="IO43" s="118">
        <f t="shared" si="227"/>
        <v>59</v>
      </c>
      <c r="IP43" s="119">
        <f t="shared" si="78"/>
        <v>2019</v>
      </c>
      <c r="IQ43" s="121" t="str">
        <f t="array" ref="IQ43">IF(OR(Tableau!IO43="",Tableau!IP43=""),"",IF($AE43=2013,INDEX(Semaines!$M$2:$M$523,MATCH(Tableau!IO43&amp;Tableau!IP43,Semaines!$K$2:$K$523&amp;Semaines!$L$2:$L$523,0)),IF($AE43=2014,INDEX(Semaines!$N$2:$N$523,MATCH(Tableau!IO43&amp;Tableau!IP43,Semaines!$K$2:$K$523&amp;Semaines!$L$2:$L$523,0)),IF($AE43=2015,INDEX(Semaines!$O$2:$O$523,MATCH(Tableau!IO43&amp;Tableau!IP43,Semaines!$K$2:$K$523&amp;Semaines!$L$2:$L$523,0)),IF($AE43=2016,INDEX(Semaines!$P$2:$P$523,MATCH(Tableau!IO43&amp;Tableau!IP43,Semaines!$K$2:$K$523&amp;Semaines!$L$2:$L$523,0)),IF($AE43=2017,INDEX(Semaines!$Q$2:$Q$523,MATCH(Tableau!IO43&amp;Tableau!IP43,Semaines!$K$2:$K$523&amp;Semaines!$L$2:$L$523,0)),IF($AE43=2018,INDEX(Semaines!$R$2:$R$523,MATCH(Tableau!IO43&amp;Tableau!IP43,Semaines!$K$2:$K$523&amp;Semaines!$L$2:$L$523,0)),IF($AE43=2019,INDEX(Semaines!$S$2:$S$523,MATCH(Tableau!IO43&amp;Tableau!IP43,Semaines!$K$2:$K$523&amp;Semaines!$L$2:$L$523,0)),IF($AE43=2020,INDEX(Semaines!$T$2:$T$523,MATCH(Tableau!IO43&amp;Tableau!IP43,Semaines!$K$2:$K$523&amp;Semaines!$L$2:$L$523,0)),IF($AE43=2021,INDEX(Semaines!$U$2:$U$523,MATCH(Tableau!IO43&amp;Tableau!IP43,Semaines!$K$2:$K$523&amp;Semaines!$L$2:$L$523,0)),IF($AE43=2022,INDEX(Semaines!$V$2:$V$523,MATCH(Tableau!IO43&amp;Tableau!IP43,Semaines!$K$2:$K$523&amp;Semaines!$L$2:$L$523,0)))))))))))))</f>
        <v/>
      </c>
      <c r="IR43" s="120" t="str">
        <f>IF(Tableau!$AE43="","",IF(Tableau!IP43="","",Tableau!$AE43))</f>
        <v/>
      </c>
      <c r="IS43" s="118">
        <f t="shared" si="228"/>
        <v>60</v>
      </c>
      <c r="IT43" s="119">
        <f t="shared" si="80"/>
        <v>2019</v>
      </c>
      <c r="IU43" s="121" t="str">
        <f t="array" ref="IU43">IF(OR(Tableau!IS43="",Tableau!IT43=""),"",IF($AE43=2013,INDEX(Semaines!$M$2:$M$523,MATCH(Tableau!IS43&amp;Tableau!IT43,Semaines!$K$2:$K$523&amp;Semaines!$L$2:$L$523,0)),IF($AE43=2014,INDEX(Semaines!$N$2:$N$523,MATCH(Tableau!IS43&amp;Tableau!IT43,Semaines!$K$2:$K$523&amp;Semaines!$L$2:$L$523,0)),IF($AE43=2015,INDEX(Semaines!$O$2:$O$523,MATCH(Tableau!IS43&amp;Tableau!IT43,Semaines!$K$2:$K$523&amp;Semaines!$L$2:$L$523,0)),IF($AE43=2016,INDEX(Semaines!$P$2:$P$523,MATCH(Tableau!IS43&amp;Tableau!IT43,Semaines!$K$2:$K$523&amp;Semaines!$L$2:$L$523,0)),IF($AE43=2017,INDEX(Semaines!$Q$2:$Q$523,MATCH(Tableau!IS43&amp;Tableau!IT43,Semaines!$K$2:$K$523&amp;Semaines!$L$2:$L$523,0)),IF($AE43=2018,INDEX(Semaines!$R$2:$R$523,MATCH(Tableau!IS43&amp;Tableau!IT43,Semaines!$K$2:$K$523&amp;Semaines!$L$2:$L$523,0)),IF($AE43=2019,INDEX(Semaines!$S$2:$S$523,MATCH(Tableau!IS43&amp;Tableau!IT43,Semaines!$K$2:$K$523&amp;Semaines!$L$2:$L$523,0)),IF($AE43=2020,INDEX(Semaines!$T$2:$T$523,MATCH(Tableau!IS43&amp;Tableau!IT43,Semaines!$K$2:$K$523&amp;Semaines!$L$2:$L$523,0)),IF($AE43=2021,INDEX(Semaines!$U$2:$U$523,MATCH(Tableau!IS43&amp;Tableau!IT43,Semaines!$K$2:$K$523&amp;Semaines!$L$2:$L$523,0)),IF($AE43=2022,INDEX(Semaines!$V$2:$V$523,MATCH(Tableau!IS43&amp;Tableau!IT43,Semaines!$K$2:$K$523&amp;Semaines!$L$2:$L$523,0)))))))))))))</f>
        <v/>
      </c>
      <c r="IV43" s="120" t="str">
        <f>IF(Tableau!$AE43="","",IF(Tableau!IT43="","",Tableau!$AE43))</f>
        <v/>
      </c>
      <c r="IW43" s="99"/>
      <c r="IX43" s="99"/>
      <c r="IY43" s="99"/>
      <c r="IZ43" s="99"/>
      <c r="JA43" s="118">
        <f t="shared" si="229"/>
        <v>60</v>
      </c>
      <c r="JB43" s="119">
        <f t="shared" si="82"/>
        <v>2019</v>
      </c>
      <c r="JC43" s="121" t="str">
        <f t="array" ref="JC43">IF(OR(Tableau!JA43="",Tableau!JB43=""),"",IF($AE43=2013,INDEX(Semaines!$M$2:$M$523,MATCH(Tableau!JA43&amp;Tableau!JB43,Semaines!$K$2:$K$523&amp;Semaines!$L$2:$L$523,0)),IF($AE43=2014,INDEX(Semaines!$N$2:$N$523,MATCH(Tableau!JA43&amp;Tableau!JB43,Semaines!$K$2:$K$523&amp;Semaines!$L$2:$L$523,0)),IF($AE43=2015,INDEX(Semaines!$O$2:$O$523,MATCH(Tableau!JA43&amp;Tableau!JB43,Semaines!$K$2:$K$523&amp;Semaines!$L$2:$L$523,0)),IF($AE43=2016,INDEX(Semaines!$P$2:$P$523,MATCH(Tableau!JA43&amp;Tableau!JB43,Semaines!$K$2:$K$523&amp;Semaines!$L$2:$L$523,0)),IF($AE43=2017,INDEX(Semaines!$Q$2:$Q$523,MATCH(Tableau!JA43&amp;Tableau!JB43,Semaines!$K$2:$K$523&amp;Semaines!$L$2:$L$523,0)),IF($AE43=2018,INDEX(Semaines!$R$2:$R$523,MATCH(Tableau!JA43&amp;Tableau!JB43,Semaines!$K$2:$K$523&amp;Semaines!$L$2:$L$523,0)),IF($AE43=2019,INDEX(Semaines!$S$2:$S$523,MATCH(Tableau!JA43&amp;Tableau!JB43,Semaines!$K$2:$K$523&amp;Semaines!$L$2:$L$523,0)),IF($AE43=2020,INDEX(Semaines!$T$2:$T$523,MATCH(Tableau!JA43&amp;Tableau!JB43,Semaines!$K$2:$K$523&amp;Semaines!$L$2:$L$523,0)),IF($AE43=2021,INDEX(Semaines!$U$2:$U$523,MATCH(Tableau!JA43&amp;Tableau!JB43,Semaines!$K$2:$K$523&amp;Semaines!$L$2:$L$523,0)),IF($AE43=2022,INDEX(Semaines!$V$2:$V$523,MATCH(Tableau!JA43&amp;Tableau!JB43,Semaines!$K$2:$K$523&amp;Semaines!$L$2:$L$523,0)))))))))))))</f>
        <v/>
      </c>
      <c r="JD43" s="120" t="str">
        <f>IF(Tableau!$AE43="","",IF(Tableau!JB43="","",Tableau!$AE43))</f>
        <v/>
      </c>
      <c r="JE43" s="112"/>
      <c r="JF43" s="114"/>
      <c r="JG43" s="114"/>
      <c r="JH43" s="107"/>
      <c r="JJ43" s="118">
        <f t="shared" si="230"/>
        <v>61</v>
      </c>
      <c r="JK43" s="119">
        <f t="shared" si="84"/>
        <v>2019</v>
      </c>
      <c r="JL43" s="121" t="str">
        <f t="array" ref="JL43">IF(OR(Tableau!JJ43="",Tableau!JK43=""),"",IF($AE43=2013,INDEX(Semaines!$M$2:$M$523,MATCH(Tableau!JJ43&amp;Tableau!JK43,Semaines!$K$2:$K$523&amp;Semaines!$L$2:$L$523,0)),IF($AE43=2014,INDEX(Semaines!$N$2:$N$523,MATCH(Tableau!JJ43&amp;Tableau!JK43,Semaines!$K$2:$K$523&amp;Semaines!$L$2:$L$523,0)),IF($AE43=2015,INDEX(Semaines!$O$2:$O$523,MATCH(Tableau!JJ43&amp;Tableau!JK43,Semaines!$K$2:$K$523&amp;Semaines!$L$2:$L$523,0)),IF($AE43=2016,INDEX(Semaines!$P$2:$P$523,MATCH(Tableau!JJ43&amp;Tableau!JK43,Semaines!$K$2:$K$523&amp;Semaines!$L$2:$L$523,0)),IF($AE43=2017,INDEX(Semaines!$Q$2:$Q$523,MATCH(Tableau!JJ43&amp;Tableau!JK43,Semaines!$K$2:$K$523&amp;Semaines!$L$2:$L$523,0)),IF($AE43=2018,INDEX(Semaines!$R$2:$R$523,MATCH(Tableau!JJ43&amp;Tableau!JK43,Semaines!$K$2:$K$523&amp;Semaines!$L$2:$L$523,0)),IF($AE43=2019,INDEX(Semaines!$S$2:$S$523,MATCH(Tableau!JJ43&amp;Tableau!JK43,Semaines!$K$2:$K$523&amp;Semaines!$L$2:$L$523,0)),IF($AE43=2020,INDEX(Semaines!$T$2:$T$523,MATCH(Tableau!JJ43&amp;Tableau!JK43,Semaines!$K$2:$K$523&amp;Semaines!$L$2:$L$523,0)),IF($AE43=2021,INDEX(Semaines!$U$2:$U$523,MATCH(Tableau!JJ43&amp;Tableau!JK43,Semaines!$K$2:$K$523&amp;Semaines!$L$2:$L$523,0)),IF($AE43=2022,INDEX(Semaines!$V$2:$V$523,MATCH(Tableau!JJ43&amp;Tableau!JK43,Semaines!$K$2:$K$523&amp;Semaines!$L$2:$L$523,0)))))))))))))</f>
        <v/>
      </c>
      <c r="JM43" s="120" t="str">
        <f>IF(Tableau!$AE43="","",IF(Tableau!JK43="","",Tableau!$AE43))</f>
        <v/>
      </c>
      <c r="JN43" s="118">
        <f t="shared" si="231"/>
        <v>62</v>
      </c>
      <c r="JO43" s="119">
        <f t="shared" si="86"/>
        <v>2019</v>
      </c>
      <c r="JP43" s="121" t="str">
        <f t="array" ref="JP43">IF(OR(Tableau!JN43="",Tableau!JO43=""),"",IF($AE43=2013,INDEX(Semaines!$M$2:$M$523,MATCH(Tableau!JN43&amp;Tableau!JO43,Semaines!$K$2:$K$523&amp;Semaines!$L$2:$L$523,0)),IF($AE43=2014,INDEX(Semaines!$N$2:$N$523,MATCH(Tableau!JN43&amp;Tableau!JO43,Semaines!$K$2:$K$523&amp;Semaines!$L$2:$L$523,0)),IF($AE43=2015,INDEX(Semaines!$O$2:$O$523,MATCH(Tableau!JN43&amp;Tableau!JO43,Semaines!$K$2:$K$523&amp;Semaines!$L$2:$L$523,0)),IF($AE43=2016,INDEX(Semaines!$P$2:$P$523,MATCH(Tableau!JN43&amp;Tableau!JO43,Semaines!$K$2:$K$523&amp;Semaines!$L$2:$L$523,0)),IF($AE43=2017,INDEX(Semaines!$Q$2:$Q$523,MATCH(Tableau!JN43&amp;Tableau!JO43,Semaines!$K$2:$K$523&amp;Semaines!$L$2:$L$523,0)),IF($AE43=2018,INDEX(Semaines!$R$2:$R$523,MATCH(Tableau!JN43&amp;Tableau!JO43,Semaines!$K$2:$K$523&amp;Semaines!$L$2:$L$523,0)),IF($AE43=2019,INDEX(Semaines!$S$2:$S$523,MATCH(Tableau!JN43&amp;Tableau!JO43,Semaines!$K$2:$K$523&amp;Semaines!$L$2:$L$523,0)),IF($AE43=2020,INDEX(Semaines!$T$2:$T$523,MATCH(Tableau!JN43&amp;Tableau!JO43,Semaines!$K$2:$K$523&amp;Semaines!$L$2:$L$523,0)),IF($AE43=2021,INDEX(Semaines!$U$2:$U$523,MATCH(Tableau!JN43&amp;Tableau!JO43,Semaines!$K$2:$K$523&amp;Semaines!$L$2:$L$523,0)),IF($AE43=2022,INDEX(Semaines!$V$2:$V$523,MATCH(Tableau!JN43&amp;Tableau!JO43,Semaines!$K$2:$K$523&amp;Semaines!$L$2:$L$523,0)))))))))))))</f>
        <v/>
      </c>
      <c r="JQ43" s="120" t="str">
        <f>IF(Tableau!$AE43="","",IF(Tableau!JO43="","",Tableau!$AE43))</f>
        <v/>
      </c>
      <c r="JR43" s="128" t="str">
        <f>IF(Import!BC33=0,"",Import!BC33)</f>
        <v/>
      </c>
      <c r="JS43" s="118">
        <f t="shared" si="232"/>
        <v>63</v>
      </c>
      <c r="JT43" s="119">
        <f t="shared" si="233"/>
        <v>2019</v>
      </c>
      <c r="JU43" s="121">
        <f t="array" ref="JU43">IF(JR43="",JS43,IF($AE43="","",IF($AE43=2013,INDEX(Semaines!$M$2:$M$523,MATCH(JS43&amp;JT43,Semaines!$K$2:$K$523&amp;Semaines!$L$2:$L$523,0)),IF($AE43=2014,INDEX(Semaines!$N$2:$N$523,MATCH(JS43&amp;JT43,Semaines!$K$2:$K$523&amp;Semaines!$L$2:$L$523,0)),IF($AE43=2015,INDEX(Semaines!$O$2:$O$523,MATCH(JS43&amp;JT43,Semaines!$K$2:$K$523&amp;Semaines!$L$2:$L$523,0)),IF($AE43=2016,INDEX(Semaines!$P$2:$P$523,MATCH(JS43&amp;JT43,Semaines!$K$2:$K$523&amp;Semaines!$L$2:$L$523,0)),IF($AE43=2017,INDEX(Semaines!$Q$2:$Q$523,MATCH(JS43&amp;JT43,Semaines!$K$2:$K$523&amp;Semaines!$L$2:$L$523,0)),IF($AE43=2018,INDEX(Semaines!$R$2:$R$523,MATCH(JS43&amp;JT43,Semaines!$K$2:$K$523&amp;Semaines!$L$2:$L$523,0)),IF($AE43=2019,INDEX(Semaines!$S$2:$S$523,MATCH(JS43&amp;JT43,Semaines!$K$2:$K$523&amp;Semaines!$L$2:$L$523,0)),IF($AE43=2020,INDEX(Semaines!$T$2:$T$523,MATCH(JS43&amp;JT43,Semaines!$K$2:$K$523&amp;Semaines!$L$2:$L$523,0)),IF($AE43=2021,INDEX(Semaines!$U$2:$U$523,MATCH(JS43&amp;JT43,Semaines!$K$2:$K$523&amp;Semaines!$L$2:$L$523,0)),IF($AE43=2022,INDEX(Semaines!$V$2:$V$523,MATCH(JS43&amp;JT43,Semaines!$K$2:$K$523&amp;Semaines!$L$2:$L$523,0))))))))))))))</f>
        <v>63</v>
      </c>
      <c r="JV43" s="119">
        <f t="shared" si="132"/>
        <v>2019</v>
      </c>
    </row>
    <row r="44" spans="1:282" x14ac:dyDescent="0.3">
      <c r="A44" s="61" t="str">
        <f>IF(Import!A34=0,"",Import!A34)</f>
        <v>33</v>
      </c>
      <c r="B44" s="38" t="str">
        <f>IF(Import!D34=0,"",Import!D34)</f>
        <v>33</v>
      </c>
      <c r="C44" s="38" t="str">
        <f>IF(Import!E34=0,"",Import!E34)</f>
        <v/>
      </c>
      <c r="D44" s="44" t="str">
        <f t="shared" si="0"/>
        <v/>
      </c>
      <c r="E44" s="38" t="str">
        <f>IF(Import!I34=0,"",Import!I34)</f>
        <v/>
      </c>
      <c r="F44" s="38" t="str">
        <f>IF(Import!J34="","",Import!J34)</f>
        <v/>
      </c>
      <c r="G44" s="38" t="str">
        <f>IF(Import!K34="","",Import!K34)</f>
        <v/>
      </c>
      <c r="H44" s="45" t="str">
        <f>IF(Import!L34=0,"",Import!L34)</f>
        <v>17</v>
      </c>
      <c r="I44" s="38" t="str">
        <f>IF(Import!N34=0,"",Import!N34)</f>
        <v/>
      </c>
      <c r="J44" s="37"/>
      <c r="K44" s="46">
        <f>IF(Import!O34=0,"",Import!O34)</f>
        <v>43419</v>
      </c>
      <c r="L44" s="46" t="str">
        <f>IF(Import!P34=0,"",Import!P34)</f>
        <v/>
      </c>
      <c r="M44" s="60" t="str">
        <f>IF(L44&lt;&gt;"","Annulé",IF(Import!R34=0,"",Import!R34))</f>
        <v/>
      </c>
      <c r="N44" s="60">
        <f>IF(L44&lt;&gt;"","Annulé",IF(Import!S34=0,"",Import!S34))</f>
        <v>100000</v>
      </c>
      <c r="O44" s="60" t="str">
        <f>IF(N44="Annulé","Annulé",IF(Import!T34=0,"",Import!T34))</f>
        <v/>
      </c>
      <c r="P44" s="46">
        <f>IF(Import!U34=0,IF($L44&lt;&gt;"","Annulé",IF($K44="","","En attente")),Import!U34)</f>
        <v>43431</v>
      </c>
      <c r="Q44" s="46">
        <f>IF(Import!V34=0,IF($L44&lt;&gt;"","Annulé",IF($K44="","","En attente")),Import!V34)</f>
        <v>43487</v>
      </c>
      <c r="R44" s="46">
        <f>IF(Import!W34=0,IF($L44&lt;&gt;"","Annulé",IF($K44="","","En attente")),Import!W34)</f>
        <v>43530</v>
      </c>
      <c r="S44" s="46">
        <f>IF(Import!X34=0,IF($L44&lt;&gt;"","Annulé",IF($K44="","","En attente")),Import!X34)</f>
        <v>43542</v>
      </c>
      <c r="T44" s="46" t="str">
        <f>IF(Import!Y34=0,IF($L44&lt;&gt;"","Annulé",IF($K44="","","En attente")),Import!Y34)</f>
        <v>En attente</v>
      </c>
      <c r="U44" s="46">
        <f>IF(Import!Z34=0,IF($L44&lt;&gt;"","Annulé",IF($K44="","","En attente")),Import!Z34)</f>
        <v>43606</v>
      </c>
      <c r="V44" s="130" t="str">
        <f>IF(Tableau!V44="","",Tableau!V44)</f>
        <v/>
      </c>
      <c r="W44" s="46">
        <f>IF($L44&lt;&gt;"","Annulé",IF(Import!AA34=0,IF(K44="","","Pas ouvert"),Import!AA34))</f>
        <v>43643</v>
      </c>
      <c r="X44" s="46" t="str">
        <f>IF($L44&lt;&gt;"","Annulé",IF(Import!AB34=0,IF($W44&lt;&gt;"",IF(W44="Pas ouvert","Pas ouvert","En cours"),""),Import!AB34))</f>
        <v>En cours</v>
      </c>
      <c r="Y44" s="60">
        <f>IF($L44&lt;&gt;"","Annulé",IF(Import!AC34=0,"",Import!AC34))</f>
        <v>100459</v>
      </c>
      <c r="Z44" s="60">
        <f>IF($L44&lt;&gt;"","Annulé",IF(Import!AD34=0,"",Import!AD34))</f>
        <v>26578.38</v>
      </c>
      <c r="AA44" s="65">
        <f t="shared" si="243"/>
        <v>26</v>
      </c>
      <c r="AB44" s="129">
        <f>Tableau!AB44</f>
        <v>2019</v>
      </c>
      <c r="AC44" s="62"/>
      <c r="AD44" s="86">
        <f t="shared" si="121"/>
        <v>26</v>
      </c>
      <c r="AE44" s="85">
        <f t="shared" si="122"/>
        <v>2019</v>
      </c>
      <c r="AF44" s="116">
        <f>IF(Import!AE34=0,"",Import!AE34)</f>
        <v>43643</v>
      </c>
      <c r="AG44" s="114"/>
      <c r="AH44" s="107"/>
      <c r="AJ44" s="118">
        <f t="shared" si="239"/>
        <v>27</v>
      </c>
      <c r="AK44" s="119">
        <f t="shared" si="240"/>
        <v>2019</v>
      </c>
      <c r="AL44" s="121" t="str">
        <f>IF(OR(Tableau!AL44="",Tableau!AM44=""),"",IF($AE44=2013,INDEX(Semaines!$M$2:$M$523,MATCH(Tableau!AL44&amp;Tableau!AM44,Semaines!$K$2:$K$523&amp;Semaines!$L$2:$L$523,0)),IF($AE44=2014,INDEX(Semaines!$N$2:$N$523,MATCH(Tableau!AL44&amp;Tableau!AM44,Semaines!$K$2:$K$523&amp;Semaines!$L$2:$L$523,0)),IF($AE44=2015,INDEX(Semaines!$O$2:$O$523,MATCH(Tableau!AL44&amp;Tableau!AM44,Semaines!$K$2:$K$523&amp;Semaines!$L$2:$L$523,0)),IF($AE44=2016,INDEX(Semaines!$P$2:$P$523,MATCH(Tableau!AL44&amp;Tableau!AM44,Semaines!$K$2:$K$523&amp;Semaines!$L$2:$L$523,0)),IF($AE44=2017,INDEX(Semaines!$Q$2:$Q$523,MATCH(Tableau!AL44&amp;Tableau!AM44,Semaines!$K$2:$K$523&amp;Semaines!$L$2:$L$523,0)),IF($AE44=2018,INDEX(Semaines!$R$2:$R$523,MATCH(Tableau!AL44&amp;Tableau!AM44,Semaines!$K$2:$K$523&amp;Semaines!$L$2:$L$523,0)),IF($AE44=2019,INDEX(Semaines!$S$2:$S$523,MATCH(Tableau!AL44&amp;Tableau!AM44,Semaines!$K$2:$K$523&amp;Semaines!$L$2:$L$523,0)),IF($AE44=2020,INDEX(Semaines!$T$2:$T$523,MATCH(Tableau!AL44&amp;Tableau!AM44,Semaines!$K$2:$K$523&amp;Semaines!$L$2:$L$523,0)),IF($AE44=2021,INDEX(Semaines!$U$2:$U$523,MATCH(Tableau!AL44&amp;Tableau!AM44,Semaines!$K$2:$K$523&amp;Semaines!$L$2:$L$523,0)),IF($AE44=2022,INDEX(Semaines!$V$2:$V$523,MATCH(Tableau!AL44&amp;Tableau!AM44,Semaines!$K$2:$K$523&amp;Semaines!$L$2:$L$523,0)))))))))))))</f>
        <v/>
      </c>
      <c r="AM44" s="120" t="str">
        <f>IF(Tableau!$AE44="","",IF(Tableau!AM44="","",Tableau!$AE44))</f>
        <v/>
      </c>
      <c r="AN44" s="128">
        <f>IF(Import!AI34=0,"",Import!AI34)</f>
        <v>43658</v>
      </c>
      <c r="AO44" s="118">
        <f t="shared" si="241"/>
        <v>28</v>
      </c>
      <c r="AP44" s="119">
        <f t="shared" si="242"/>
        <v>2019</v>
      </c>
      <c r="AQ44" s="121" t="str">
        <f>IF(Tableau!AQ44="","",Tableau!AQ44)</f>
        <v/>
      </c>
      <c r="AR44" s="120" t="str">
        <f>IF(Tableau!AR44="","",Tableau!AR44)</f>
        <v/>
      </c>
      <c r="AS44" s="112"/>
      <c r="AT44" s="107"/>
      <c r="AU44" s="99"/>
      <c r="AV44" s="99"/>
      <c r="AW44" s="118">
        <f t="shared" si="189"/>
        <v>28</v>
      </c>
      <c r="AX44" s="119">
        <f t="shared" si="123"/>
        <v>2019</v>
      </c>
      <c r="AY44" s="121" t="str">
        <f t="array" ref="AY44">IF(OR(Tableau!AY44="",Tableau!AZ44=""),"",IF($AE44=2013,INDEX(Semaines!$M$2:$M$523,MATCH(Tableau!AY44&amp;Tableau!AZ44,Semaines!$K$2:$K$523&amp;Semaines!$L$2:$L$523,0)),IF($AE44=2014,INDEX(Semaines!$N$2:$N$523,MATCH(Tableau!AY44&amp;Tableau!AZ44,Semaines!$K$2:$K$523&amp;Semaines!$L$2:$L$523,0)),IF($AE44=2015,INDEX(Semaines!$O$2:$O$523,MATCH(Tableau!AY44&amp;Tableau!AZ44,Semaines!$K$2:$K$523&amp;Semaines!$L$2:$L$523,0)),IF($AE44=2016,INDEX(Semaines!$P$2:$P$523,MATCH(Tableau!AY44&amp;Tableau!AZ44,Semaines!$K$2:$K$523&amp;Semaines!$L$2:$L$523,0)),IF($AE44=2017,INDEX(Semaines!$Q$2:$Q$523,MATCH(Tableau!AY44&amp;Tableau!AZ44,Semaines!$K$2:$K$523&amp;Semaines!$L$2:$L$523,0)),IF($AE44=2018,INDEX(Semaines!$R$2:$R$523,MATCH(Tableau!AY44&amp;Tableau!AZ44,Semaines!$K$2:$K$523&amp;Semaines!$L$2:$L$523,0)),IF($AE44=2019,INDEX(Semaines!$S$2:$S$523,MATCH(Tableau!AY44&amp;Tableau!AZ44,Semaines!$K$2:$K$523&amp;Semaines!$L$2:$L$523,0)),IF($AE44=2020,INDEX(Semaines!$T$2:$T$523,MATCH(Tableau!AY44&amp;Tableau!AZ44,Semaines!$K$2:$K$523&amp;Semaines!$L$2:$L$523,0)),IF($AE44=2021,INDEX(Semaines!$U$2:$U$523,MATCH(Tableau!AY44&amp;Tableau!AZ44,Semaines!$K$2:$K$523&amp;Semaines!$L$2:$L$523,0)),IF($AE44=2022,INDEX(Semaines!$V$2:$V$523,MATCH(Tableau!AY44&amp;Tableau!AZ44,Semaines!$K$2:$K$523&amp;Semaines!$L$2:$L$523,0)))))))))))))</f>
        <v/>
      </c>
      <c r="AZ44" s="120" t="str">
        <f>IF(Tableau!$AE44="","",IF(Tableau!AZ44="","",Tableau!$AE44))</f>
        <v/>
      </c>
      <c r="BA44" s="118">
        <f t="shared" si="234"/>
        <v>30</v>
      </c>
      <c r="BB44" s="119">
        <f t="shared" si="125"/>
        <v>2019</v>
      </c>
      <c r="BC44" s="121" t="str">
        <f t="array" ref="BC44">IF(OR(Tableau!BC44="",Tableau!BD44=""),"",IF($AE44=2013,INDEX(Semaines!$M$2:$M$523,MATCH(Tableau!BC44&amp;Tableau!BD44,Semaines!$K$2:$K$523&amp;Semaines!$L$2:$L$523,0)),IF($AE44=2014,INDEX(Semaines!$N$2:$N$523,MATCH(Tableau!BC44&amp;Tableau!BD44,Semaines!$K$2:$K$523&amp;Semaines!$L$2:$L$523,0)),IF($AE44=2015,INDEX(Semaines!$O$2:$O$523,MATCH(Tableau!BC44&amp;Tableau!BD44,Semaines!$K$2:$K$523&amp;Semaines!$L$2:$L$523,0)),IF($AE44=2016,INDEX(Semaines!$P$2:$P$523,MATCH(Tableau!BC44&amp;Tableau!BD44,Semaines!$K$2:$K$523&amp;Semaines!$L$2:$L$523,0)),IF($AE44=2017,INDEX(Semaines!$Q$2:$Q$523,MATCH(Tableau!BC44&amp;Tableau!BD44,Semaines!$K$2:$K$523&amp;Semaines!$L$2:$L$523,0)),IF($AE44=2018,INDEX(Semaines!$R$2:$R$523,MATCH(Tableau!BC44&amp;Tableau!BD44,Semaines!$K$2:$K$523&amp;Semaines!$L$2:$L$523,0)),IF($AE44=2019,INDEX(Semaines!$S$2:$S$523,MATCH(Tableau!BC44&amp;Tableau!BD44,Semaines!$K$2:$K$523&amp;Semaines!$L$2:$L$523,0)),IF($AE44=2020,INDEX(Semaines!$T$2:$T$523,MATCH(Tableau!BC44&amp;Tableau!BD44,Semaines!$K$2:$K$523&amp;Semaines!$L$2:$L$523,0)),IF($AE44=2021,INDEX(Semaines!$U$2:$U$523,MATCH(Tableau!BC44&amp;Tableau!BD44,Semaines!$K$2:$K$523&amp;Semaines!$L$2:$L$523,0)),IF($AE44=2022,INDEX(Semaines!$V$2:$V$523,MATCH(Tableau!BC44&amp;Tableau!BD44,Semaines!$K$2:$K$523&amp;Semaines!$L$2:$L$523,0)))))))))))))</f>
        <v/>
      </c>
      <c r="BD44" s="120" t="str">
        <f>IF(Tableau!$AE44="","",IF(Tableau!BD44="","",Tableau!$AE44))</f>
        <v/>
      </c>
      <c r="BE44" s="118">
        <f t="shared" si="235"/>
        <v>32</v>
      </c>
      <c r="BF44" s="119">
        <f t="shared" si="127"/>
        <v>2019</v>
      </c>
      <c r="BG44" s="121" t="str">
        <f t="array" ref="BG44">IF(OR(Tableau!BG44="",Tableau!BH44=""),"",IF($AE44=2013,INDEX(Semaines!$M$2:$M$523,MATCH(Tableau!BG44&amp;Tableau!BH44,Semaines!$K$2:$K$523&amp;Semaines!$L$2:$L$523,0)),IF($AE44=2014,INDEX(Semaines!$N$2:$N$523,MATCH(Tableau!BG44&amp;Tableau!BH44,Semaines!$K$2:$K$523&amp;Semaines!$L$2:$L$523,0)),IF($AE44=2015,INDEX(Semaines!$O$2:$O$523,MATCH(Tableau!BG44&amp;Tableau!BH44,Semaines!$K$2:$K$523&amp;Semaines!$L$2:$L$523,0)),IF($AE44=2016,INDEX(Semaines!$P$2:$P$523,MATCH(Tableau!BG44&amp;Tableau!BH44,Semaines!$K$2:$K$523&amp;Semaines!$L$2:$L$523,0)),IF($AE44=2017,INDEX(Semaines!$Q$2:$Q$523,MATCH(Tableau!BG44&amp;Tableau!BH44,Semaines!$K$2:$K$523&amp;Semaines!$L$2:$L$523,0)),IF($AE44=2018,INDEX(Semaines!$R$2:$R$523,MATCH(Tableau!BG44&amp;Tableau!BH44,Semaines!$K$2:$K$523&amp;Semaines!$L$2:$L$523,0)),IF($AE44=2019,INDEX(Semaines!$S$2:$S$523,MATCH(Tableau!BG44&amp;Tableau!BH44,Semaines!$K$2:$K$523&amp;Semaines!$L$2:$L$523,0)),IF($AE44=2020,INDEX(Semaines!$T$2:$T$523,MATCH(Tableau!BG44&amp;Tableau!BH44,Semaines!$K$2:$K$523&amp;Semaines!$L$2:$L$523,0)),IF($AE44=2021,INDEX(Semaines!$U$2:$U$523,MATCH(Tableau!BG44&amp;Tableau!BH44,Semaines!$K$2:$K$523&amp;Semaines!$L$2:$L$523,0)),IF($AE44=2022,INDEX(Semaines!$V$2:$V$523,MATCH(Tableau!BG44&amp;Tableau!BH44,Semaines!$K$2:$K$523&amp;Semaines!$L$2:$L$523,0)))))))))))))</f>
        <v/>
      </c>
      <c r="BH44" s="120" t="str">
        <f>IF(Tableau!$AE44="","",IF(Tableau!BH44="","",Tableau!$AE44))</f>
        <v/>
      </c>
      <c r="BI44" s="130">
        <f>IF(Import!AM34=0,"",Import!AM34)</f>
        <v>43713</v>
      </c>
      <c r="BJ44" s="118">
        <f t="shared" si="236"/>
        <v>36</v>
      </c>
      <c r="BK44" s="119">
        <f t="shared" si="237"/>
        <v>2019</v>
      </c>
      <c r="BL44" s="121" t="str">
        <f>IF(Tableau!BL44="","",Tableau!BL44)</f>
        <v/>
      </c>
      <c r="BM44" s="120" t="str">
        <f>IF(Tableau!BM44="","",Tableau!BM44)</f>
        <v/>
      </c>
      <c r="BN44" s="118">
        <f t="shared" si="238"/>
        <v>33</v>
      </c>
      <c r="BO44" s="119">
        <f t="shared" si="131"/>
        <v>2019</v>
      </c>
      <c r="BP44" s="121" t="str">
        <f t="array" ref="BP44">IF(OR(Tableau!BP44="",Tableau!BQ44=""),"",IF($AE44=2013,INDEX(Semaines!$M$2:$M$523,MATCH(Tableau!BP44&amp;Tableau!BQ44,Semaines!$K$2:$K$523&amp;Semaines!$L$2:$L$523,0)),IF($AE44=2014,INDEX(Semaines!$N$2:$N$523,MATCH(Tableau!BP44&amp;Tableau!BQ44,Semaines!$K$2:$K$523&amp;Semaines!$L$2:$L$523,0)),IF($AE44=2015,INDEX(Semaines!$O$2:$O$523,MATCH(Tableau!BP44&amp;Tableau!BQ44,Semaines!$K$2:$K$523&amp;Semaines!$L$2:$L$523,0)),IF($AE44=2016,INDEX(Semaines!$P$2:$P$523,MATCH(Tableau!BP44&amp;Tableau!BQ44,Semaines!$K$2:$K$523&amp;Semaines!$L$2:$L$523,0)),IF($AE44=2017,INDEX(Semaines!$Q$2:$Q$523,MATCH(Tableau!BP44&amp;Tableau!BQ44,Semaines!$K$2:$K$523&amp;Semaines!$L$2:$L$523,0)),IF($AE44=2018,INDEX(Semaines!$R$2:$R$523,MATCH(Tableau!BP44&amp;Tableau!BQ44,Semaines!$K$2:$K$523&amp;Semaines!$L$2:$L$523,0)),IF($AE44=2019,INDEX(Semaines!$S$2:$S$523,MATCH(Tableau!BP44&amp;Tableau!BQ44,Semaines!$K$2:$K$523&amp;Semaines!$L$2:$L$523,0)),IF($AE44=2020,INDEX(Semaines!$T$2:$T$523,MATCH(Tableau!BP44&amp;Tableau!BQ44,Semaines!$K$2:$K$523&amp;Semaines!$L$2:$L$523,0)),IF($AE44=2021,INDEX(Semaines!$U$2:$U$523,MATCH(Tableau!BP44&amp;Tableau!BQ44,Semaines!$K$2:$K$523&amp;Semaines!$L$2:$L$523,0)),IF($AE44=2022,INDEX(Semaines!$V$2:$V$523,MATCH(Tableau!BP44&amp;Tableau!BQ44,Semaines!$K$2:$K$523&amp;Semaines!$L$2:$L$523,0)))))))))))))</f>
        <v/>
      </c>
      <c r="BQ44" s="120" t="str">
        <f>IF(Tableau!$AE44="","",IF(Tableau!BQ44="","",Tableau!$AE44))</f>
        <v/>
      </c>
      <c r="BS44" s="118">
        <f t="shared" si="190"/>
        <v>35</v>
      </c>
      <c r="BT44" s="119">
        <f t="shared" si="95"/>
        <v>2019</v>
      </c>
      <c r="BU44" s="121" t="str">
        <f t="array" ref="BU44">IF(OR(Tableau!BU44="",Tableau!BV44=""),"",IF($AE44=2013,INDEX(Semaines!$M$2:$M$523,MATCH(Tableau!BU44&amp;Tableau!BV44,Semaines!$K$2:$K$523&amp;Semaines!$L$2:$L$523,0)),IF($AE44=2014,INDEX(Semaines!$N$2:$N$523,MATCH(Tableau!BU44&amp;Tableau!BV44,Semaines!$K$2:$K$523&amp;Semaines!$L$2:$L$523,0)),IF($AE44=2015,INDEX(Semaines!$O$2:$O$523,MATCH(Tableau!BU44&amp;Tableau!BV44,Semaines!$K$2:$K$523&amp;Semaines!$L$2:$L$523,0)),IF($AE44=2016,INDEX(Semaines!$P$2:$P$523,MATCH(Tableau!BU44&amp;Tableau!BV44,Semaines!$K$2:$K$523&amp;Semaines!$L$2:$L$523,0)),IF($AE44=2017,INDEX(Semaines!$Q$2:$Q$523,MATCH(Tableau!BU44&amp;Tableau!BV44,Semaines!$K$2:$K$523&amp;Semaines!$L$2:$L$523,0)),IF($AE44=2018,INDEX(Semaines!$R$2:$R$523,MATCH(Tableau!BU44&amp;Tableau!BV44,Semaines!$K$2:$K$523&amp;Semaines!$L$2:$L$523,0)),IF($AE44=2019,INDEX(Semaines!$S$2:$S$523,MATCH(Tableau!BU44&amp;Tableau!BV44,Semaines!$K$2:$K$523&amp;Semaines!$L$2:$L$523,0)),IF($AE44=2020,INDEX(Semaines!$T$2:$T$523,MATCH(Tableau!BU44&amp;Tableau!BV44,Semaines!$K$2:$K$523&amp;Semaines!$L$2:$L$523,0)),IF($AE44=2021,INDEX(Semaines!$U$2:$U$523,MATCH(Tableau!BU44&amp;Tableau!BV44,Semaines!$K$2:$K$523&amp;Semaines!$L$2:$L$523,0)),IF($AE44=2022,INDEX(Semaines!$V$2:$V$523,MATCH(Tableau!BU44&amp;Tableau!BV44,Semaines!$K$2:$K$523&amp;Semaines!$L$2:$L$523,0)))))))))))))</f>
        <v/>
      </c>
      <c r="BV44" s="120" t="str">
        <f>IF(Tableau!$AE44="","",IF(Tableau!BV44="","",Tableau!$AE44))</f>
        <v/>
      </c>
      <c r="BX44" s="118">
        <f t="shared" si="202"/>
        <v>37</v>
      </c>
      <c r="BY44" s="119">
        <f t="shared" si="96"/>
        <v>2019</v>
      </c>
      <c r="BZ44" s="121" t="str">
        <f t="array" ref="BZ44">IF(OR(Tableau!BZ44="",Tableau!CA44=""),"",IF($AE44=2013,INDEX(Semaines!$M$2:$M$523,MATCH(Tableau!BZ44&amp;Tableau!CA44,Semaines!$K$2:$K$523&amp;Semaines!$L$2:$L$523,0)),IF($AE44=2014,INDEX(Semaines!$N$2:$N$523,MATCH(Tableau!BZ44&amp;Tableau!CA44,Semaines!$K$2:$K$523&amp;Semaines!$L$2:$L$523,0)),IF($AE44=2015,INDEX(Semaines!$O$2:$O$523,MATCH(Tableau!BZ44&amp;Tableau!CA44,Semaines!$K$2:$K$523&amp;Semaines!$L$2:$L$523,0)),IF($AE44=2016,INDEX(Semaines!$P$2:$P$523,MATCH(Tableau!BZ44&amp;Tableau!CA44,Semaines!$K$2:$K$523&amp;Semaines!$L$2:$L$523,0)),IF($AE44=2017,INDEX(Semaines!$Q$2:$Q$523,MATCH(Tableau!BZ44&amp;Tableau!CA44,Semaines!$K$2:$K$523&amp;Semaines!$L$2:$L$523,0)),IF($AE44=2018,INDEX(Semaines!$R$2:$R$523,MATCH(Tableau!BZ44&amp;Tableau!CA44,Semaines!$K$2:$K$523&amp;Semaines!$L$2:$L$523,0)),IF($AE44=2019,INDEX(Semaines!$S$2:$S$523,MATCH(Tableau!BZ44&amp;Tableau!CA44,Semaines!$K$2:$K$523&amp;Semaines!$L$2:$L$523,0)),IF($AE44=2020,INDEX(Semaines!$T$2:$T$523,MATCH(Tableau!BZ44&amp;Tableau!CA44,Semaines!$K$2:$K$523&amp;Semaines!$L$2:$L$523,0)),IF($AE44=2021,INDEX(Semaines!$U$2:$U$523,MATCH(Tableau!BZ44&amp;Tableau!CA44,Semaines!$K$2:$K$523&amp;Semaines!$L$2:$L$523,0)),IF($AE44=2022,INDEX(Semaines!$V$2:$V$523,MATCH(Tableau!BZ44&amp;Tableau!CA44,Semaines!$K$2:$K$523&amp;Semaines!$L$2:$L$523,0)))))))))))))</f>
        <v/>
      </c>
      <c r="CA44" s="120" t="str">
        <f>IF(Tableau!$AE44="","",IF(Tableau!CA44="","",Tableau!$AE44))</f>
        <v/>
      </c>
      <c r="CB44" s="130">
        <f>IF(Import!AQ34=0,"",Import!AQ34)</f>
        <v>43767</v>
      </c>
      <c r="CC44" s="118">
        <f t="shared" si="191"/>
        <v>44</v>
      </c>
      <c r="CD44" s="119">
        <f t="shared" si="192"/>
        <v>2019</v>
      </c>
      <c r="CE44" s="121" t="str">
        <f>IF(Tableau!CE44="","",Tableau!CE44)</f>
        <v/>
      </c>
      <c r="CF44" s="120" t="str">
        <f>IF(Tableau!CF44="","",Tableau!CF44)</f>
        <v/>
      </c>
      <c r="CG44" s="118">
        <f t="shared" si="193"/>
        <v>38</v>
      </c>
      <c r="CH44" s="119">
        <f t="shared" si="97"/>
        <v>2019</v>
      </c>
      <c r="CI44" s="121" t="str">
        <f t="array" ref="CI44">IF(OR(Tableau!CI44="",Tableau!CJ44=""),"",IF($AE44=2013,INDEX(Semaines!$M$2:$M$523,MATCH(Tableau!CI44&amp;Tableau!CJ44,Semaines!$K$2:$K$523&amp;Semaines!$L$2:$L$523,0)),IF($AE44=2014,INDEX(Semaines!$N$2:$N$523,MATCH(Tableau!CI44&amp;Tableau!CJ44,Semaines!$K$2:$K$523&amp;Semaines!$L$2:$L$523,0)),IF($AE44=2015,INDEX(Semaines!$O$2:$O$523,MATCH(Tableau!CI44&amp;Tableau!CJ44,Semaines!$K$2:$K$523&amp;Semaines!$L$2:$L$523,0)),IF($AE44=2016,INDEX(Semaines!$P$2:$P$523,MATCH(Tableau!CI44&amp;Tableau!CJ44,Semaines!$K$2:$K$523&amp;Semaines!$L$2:$L$523,0)),IF($AE44=2017,INDEX(Semaines!$Q$2:$Q$523,MATCH(Tableau!CI44&amp;Tableau!CJ44,Semaines!$K$2:$K$523&amp;Semaines!$L$2:$L$523,0)),IF($AE44=2018,INDEX(Semaines!$R$2:$R$523,MATCH(Tableau!CI44&amp;Tableau!CJ44,Semaines!$K$2:$K$523&amp;Semaines!$L$2:$L$523,0)),IF($AE44=2019,INDEX(Semaines!$S$2:$S$523,MATCH(Tableau!CI44&amp;Tableau!CJ44,Semaines!$K$2:$K$523&amp;Semaines!$L$2:$L$523,0)),IF($AE44=2020,INDEX(Semaines!$T$2:$T$523,MATCH(Tableau!CI44&amp;Tableau!CJ44,Semaines!$K$2:$K$523&amp;Semaines!$L$2:$L$523,0)),IF($AE44=2021,INDEX(Semaines!$U$2:$U$523,MATCH(Tableau!CI44&amp;Tableau!CJ44,Semaines!$K$2:$K$523&amp;Semaines!$L$2:$L$523,0)),IF($AE44=2022,INDEX(Semaines!$V$2:$V$523,MATCH(Tableau!CI44&amp;Tableau!CJ44,Semaines!$K$2:$K$523&amp;Semaines!$L$2:$L$523,0)))))))))))))</f>
        <v/>
      </c>
      <c r="CJ44" s="120" t="str">
        <f>IF(Tableau!$AE44="","",IF(Tableau!CJ44="","",Tableau!$AE44))</f>
        <v/>
      </c>
      <c r="CL44" s="118">
        <f t="shared" si="194"/>
        <v>39</v>
      </c>
      <c r="CM44" s="119">
        <f t="shared" si="98"/>
        <v>2019</v>
      </c>
      <c r="CN44" s="121" t="str">
        <f t="array" ref="CN44">IF(OR(Tableau!CN44="",Tableau!CO44=""),"",IF($AE44=2013,INDEX(Semaines!$M$2:$M$523,MATCH(Tableau!CN44&amp;Tableau!CO44,Semaines!$K$2:$K$523&amp;Semaines!$L$2:$L$523,0)),IF($AE44=2014,INDEX(Semaines!$N$2:$N$523,MATCH(Tableau!CN44&amp;Tableau!CO44,Semaines!$K$2:$K$523&amp;Semaines!$L$2:$L$523,0)),IF($AE44=2015,INDEX(Semaines!$O$2:$O$523,MATCH(Tableau!CN44&amp;Tableau!CO44,Semaines!$K$2:$K$523&amp;Semaines!$L$2:$L$523,0)),IF($AE44=2016,INDEX(Semaines!$P$2:$P$523,MATCH(Tableau!CN44&amp;Tableau!CO44,Semaines!$K$2:$K$523&amp;Semaines!$L$2:$L$523,0)),IF($AE44=2017,INDEX(Semaines!$Q$2:$Q$523,MATCH(Tableau!CN44&amp;Tableau!CO44,Semaines!$K$2:$K$523&amp;Semaines!$L$2:$L$523,0)),IF($AE44=2018,INDEX(Semaines!$R$2:$R$523,MATCH(Tableau!CN44&amp;Tableau!CO44,Semaines!$K$2:$K$523&amp;Semaines!$L$2:$L$523,0)),IF($AE44=2019,INDEX(Semaines!$S$2:$S$523,MATCH(Tableau!CN44&amp;Tableau!CO44,Semaines!$K$2:$K$523&amp;Semaines!$L$2:$L$523,0)),IF($AE44=2020,INDEX(Semaines!$T$2:$T$523,MATCH(Tableau!CN44&amp;Tableau!CO44,Semaines!$K$2:$K$523&amp;Semaines!$L$2:$L$523,0)),IF($AE44=2021,INDEX(Semaines!$U$2:$U$523,MATCH(Tableau!CN44&amp;Tableau!CO44,Semaines!$K$2:$K$523&amp;Semaines!$L$2:$L$523,0)),IF($AE44=2022,INDEX(Semaines!$V$2:$V$523,MATCH(Tableau!CN44&amp;Tableau!CO44,Semaines!$K$2:$K$523&amp;Semaines!$L$2:$L$523,0)))))))))))))</f>
        <v/>
      </c>
      <c r="CO44" s="120" t="str">
        <f>IF(Tableau!$AE44="","",IF(Tableau!CO44="","",Tableau!$AE44))</f>
        <v/>
      </c>
      <c r="CP44" s="118">
        <f t="shared" si="203"/>
        <v>39</v>
      </c>
      <c r="CQ44" s="119">
        <f t="shared" si="99"/>
        <v>2019</v>
      </c>
      <c r="CR44" s="121" t="str">
        <f t="array" ref="CR44">IF(OR(Tableau!CR44="",Tableau!CS44=""),"",IF($AE44=2013,INDEX(Semaines!$M$2:$M$523,MATCH(Tableau!CR44&amp;Tableau!CS44,Semaines!$K$2:$K$523&amp;Semaines!$L$2:$L$523,0)),IF($AE44=2014,INDEX(Semaines!$N$2:$N$523,MATCH(Tableau!CR44&amp;Tableau!CS44,Semaines!$K$2:$K$523&amp;Semaines!$L$2:$L$523,0)),IF($AE44=2015,INDEX(Semaines!$O$2:$O$523,MATCH(Tableau!CR44&amp;Tableau!CS44,Semaines!$K$2:$K$523&amp;Semaines!$L$2:$L$523,0)),IF($AE44=2016,INDEX(Semaines!$P$2:$P$523,MATCH(Tableau!CR44&amp;Tableau!CS44,Semaines!$K$2:$K$523&amp;Semaines!$L$2:$L$523,0)),IF($AE44=2017,INDEX(Semaines!$Q$2:$Q$523,MATCH(Tableau!CR44&amp;Tableau!CS44,Semaines!$K$2:$K$523&amp;Semaines!$L$2:$L$523,0)),IF($AE44=2018,INDEX(Semaines!$R$2:$R$523,MATCH(Tableau!CR44&amp;Tableau!CS44,Semaines!$K$2:$K$523&amp;Semaines!$L$2:$L$523,0)),IF($AE44=2019,INDEX(Semaines!$S$2:$S$523,MATCH(Tableau!CR44&amp;Tableau!CS44,Semaines!$K$2:$K$523&amp;Semaines!$L$2:$L$523,0)),IF($AE44=2020,INDEX(Semaines!$T$2:$T$523,MATCH(Tableau!CR44&amp;Tableau!CS44,Semaines!$K$2:$K$523&amp;Semaines!$L$2:$L$523,0)),IF($AE44=2021,INDEX(Semaines!$U$2:$U$523,MATCH(Tableau!CR44&amp;Tableau!CS44,Semaines!$K$2:$K$523&amp;Semaines!$L$2:$L$523,0)),IF($AE44=2022,INDEX(Semaines!$V$2:$V$523,MATCH(Tableau!CR44&amp;Tableau!CS44,Semaines!$K$2:$K$523&amp;Semaines!$L$2:$L$523,0)))))))))))))</f>
        <v/>
      </c>
      <c r="CS44" s="120" t="str">
        <f>IF(Tableau!$AE44="","",IF(Tableau!CS44="","",Tableau!$AE44))</f>
        <v/>
      </c>
      <c r="CU44" s="139">
        <f t="shared" si="195"/>
        <v>41</v>
      </c>
      <c r="CV44" s="118">
        <f t="shared" si="204"/>
        <v>39</v>
      </c>
      <c r="CW44" s="119">
        <f t="shared" si="25"/>
        <v>2019</v>
      </c>
      <c r="CX44" s="121"/>
      <c r="CY44" s="120" t="str">
        <f>IF(Tableau!$AE44="","",IF(Tableau!CX44="","",Tableau!$AE44))</f>
        <v/>
      </c>
      <c r="DA44" s="139">
        <f t="shared" si="196"/>
        <v>41</v>
      </c>
      <c r="DB44" s="118">
        <f t="shared" si="205"/>
        <v>39</v>
      </c>
      <c r="DC44" s="119">
        <f t="shared" si="28"/>
        <v>2019</v>
      </c>
      <c r="DD44" s="121"/>
      <c r="DE44" s="120"/>
      <c r="DF44" s="112"/>
      <c r="DG44" s="107"/>
      <c r="DI44" s="118">
        <f t="shared" si="197"/>
        <v>40</v>
      </c>
      <c r="DJ44" s="119">
        <f t="shared" si="30"/>
        <v>2019</v>
      </c>
      <c r="DK44" s="121"/>
      <c r="DL44" s="120" t="str">
        <f>IF(Tableau!$AE44="","",IF(Tableau!DJ44="","",Tableau!$AE44))</f>
        <v/>
      </c>
      <c r="DN44" s="118">
        <f t="shared" si="198"/>
        <v>41</v>
      </c>
      <c r="DO44" s="119">
        <f t="shared" si="32"/>
        <v>2019</v>
      </c>
      <c r="DP44" s="121" t="str">
        <f t="array" ref="DP44">IF(OR(Tableau!DN44="",Tableau!DO44=""),"",IF($AE44=2013,INDEX(Semaines!$M$2:$M$523,MATCH(Tableau!DN44&amp;Tableau!DO44,Semaines!$K$2:$K$523&amp;Semaines!$L$2:$L$523,0)),IF($AE44=2014,INDEX(Semaines!$N$2:$N$523,MATCH(Tableau!DN44&amp;Tableau!DO44,Semaines!$K$2:$K$523&amp;Semaines!$L$2:$L$523,0)),IF($AE44=2015,INDEX(Semaines!$O$2:$O$523,MATCH(Tableau!DN44&amp;Tableau!DO44,Semaines!$K$2:$K$523&amp;Semaines!$L$2:$L$523,0)),IF($AE44=2016,INDEX(Semaines!$P$2:$P$523,MATCH(Tableau!DN44&amp;Tableau!DO44,Semaines!$K$2:$K$523&amp;Semaines!$L$2:$L$523,0)),IF($AE44=2017,INDEX(Semaines!$Q$2:$Q$523,MATCH(Tableau!DN44&amp;Tableau!DO44,Semaines!$K$2:$K$523&amp;Semaines!$L$2:$L$523,0)),IF($AE44=2018,INDEX(Semaines!$R$2:$R$523,MATCH(Tableau!DN44&amp;Tableau!DO44,Semaines!$K$2:$K$523&amp;Semaines!$L$2:$L$523,0)),IF($AE44=2019,INDEX(Semaines!$S$2:$S$523,MATCH(Tableau!DN44&amp;Tableau!DO44,Semaines!$K$2:$K$523&amp;Semaines!$L$2:$L$523,0)),IF($AE44=2020,INDEX(Semaines!$T$2:$T$523,MATCH(Tableau!DN44&amp;Tableau!DO44,Semaines!$K$2:$K$523&amp;Semaines!$L$2:$L$523,0)),IF($AE44=2021,INDEX(Semaines!$U$2:$U$523,MATCH(Tableau!DN44&amp;Tableau!DO44,Semaines!$K$2:$K$523&amp;Semaines!$L$2:$L$523,0)),IF($AE44=2022,INDEX(Semaines!$V$2:$V$523,MATCH(Tableau!DN44&amp;Tableau!DO44,Semaines!$K$2:$K$523&amp;Semaines!$L$2:$L$523,0)))))))))))))</f>
        <v/>
      </c>
      <c r="DQ44" s="120" t="str">
        <f>IF(Tableau!$AE44="","",IF(Tableau!DO44="","",Tableau!$AE44))</f>
        <v/>
      </c>
      <c r="DR44" s="99"/>
      <c r="DS44" s="107"/>
      <c r="DT44" s="137"/>
      <c r="DU44" s="118">
        <f t="shared" si="199"/>
        <v>41</v>
      </c>
      <c r="DV44" s="119">
        <f t="shared" si="100"/>
        <v>2019</v>
      </c>
      <c r="DW44" s="121" t="str">
        <f t="array" ref="DW44">IF(OR(Tableau!DU44="",Tableau!DV44=""),"",IF($AE44=2013,INDEX(Semaines!$M$2:$M$523,MATCH(Tableau!DU44&amp;Tableau!DV44,Semaines!$K$2:$K$523&amp;Semaines!$L$2:$L$523,0)),IF($AE44=2014,INDEX(Semaines!$N$2:$N$523,MATCH(Tableau!DU44&amp;Tableau!DV44,Semaines!$K$2:$K$523&amp;Semaines!$L$2:$L$523,0)),IF($AE44=2015,INDEX(Semaines!$O$2:$O$523,MATCH(Tableau!DU44&amp;Tableau!DV44,Semaines!$K$2:$K$523&amp;Semaines!$L$2:$L$523,0)),IF($AE44=2016,INDEX(Semaines!$P$2:$P$523,MATCH(Tableau!DU44&amp;Tableau!DV44,Semaines!$K$2:$K$523&amp;Semaines!$L$2:$L$523,0)),IF($AE44=2017,INDEX(Semaines!$Q$2:$Q$523,MATCH(Tableau!DU44&amp;Tableau!DV44,Semaines!$K$2:$K$523&amp;Semaines!$L$2:$L$523,0)),IF($AE44=2018,INDEX(Semaines!$R$2:$R$523,MATCH(Tableau!DU44&amp;Tableau!DV44,Semaines!$K$2:$K$523&amp;Semaines!$L$2:$L$523,0)),IF($AE44=2019,INDEX(Semaines!$S$2:$S$523,MATCH(Tableau!DU44&amp;Tableau!DV44,Semaines!$K$2:$K$523&amp;Semaines!$L$2:$L$523,0)),IF($AE44=2020,INDEX(Semaines!$T$2:$T$523,MATCH(Tableau!DU44&amp;Tableau!DV44,Semaines!$K$2:$K$523&amp;Semaines!$L$2:$L$523,0)),IF($AE44=2021,INDEX(Semaines!$U$2:$U$523,MATCH(Tableau!DU44&amp;Tableau!DV44,Semaines!$K$2:$K$523&amp;Semaines!$L$2:$L$523,0)),IF($AE44=2022,INDEX(Semaines!$V$2:$V$523,MATCH(Tableau!DU44&amp;Tableau!DV44,Semaines!$K$2:$K$523&amp;Semaines!$L$2:$L$523,0)))))))))))))</f>
        <v/>
      </c>
      <c r="DX44" s="120" t="str">
        <f>IF(Tableau!$AE44="","",IF(Tableau!DV44="","",Tableau!$AE44))</f>
        <v/>
      </c>
      <c r="DY44" s="118">
        <f t="shared" si="244"/>
        <v>42</v>
      </c>
      <c r="DZ44" s="119">
        <f t="shared" si="101"/>
        <v>2019</v>
      </c>
      <c r="EA44" s="121" t="str">
        <f t="array" ref="EA44">IF(OR(Tableau!DY44="",Tableau!DZ44=""),"",IF($AE44=2013,INDEX(Semaines!$M$2:$M$523,MATCH(Tableau!DY44&amp;Tableau!DZ44,Semaines!$K$2:$K$523&amp;Semaines!$L$2:$L$523,0)),IF($AE44=2014,INDEX(Semaines!$N$2:$N$523,MATCH(Tableau!DY44&amp;Tableau!DZ44,Semaines!$K$2:$K$523&amp;Semaines!$L$2:$L$523,0)),IF($AE44=2015,INDEX(Semaines!$O$2:$O$523,MATCH(Tableau!DY44&amp;Tableau!DZ44,Semaines!$K$2:$K$523&amp;Semaines!$L$2:$L$523,0)),IF($AE44=2016,INDEX(Semaines!$P$2:$P$523,MATCH(Tableau!DY44&amp;Tableau!DZ44,Semaines!$K$2:$K$523&amp;Semaines!$L$2:$L$523,0)),IF($AE44=2017,INDEX(Semaines!$Q$2:$Q$523,MATCH(Tableau!DY44&amp;Tableau!DZ44,Semaines!$K$2:$K$523&amp;Semaines!$L$2:$L$523,0)),IF($AE44=2018,INDEX(Semaines!$R$2:$R$523,MATCH(Tableau!DY44&amp;Tableau!DZ44,Semaines!$K$2:$K$523&amp;Semaines!$L$2:$L$523,0)),IF($AE44=2019,INDEX(Semaines!$S$2:$S$523,MATCH(Tableau!DY44&amp;Tableau!DZ44,Semaines!$K$2:$K$523&amp;Semaines!$L$2:$L$523,0)),IF($AE44=2020,INDEX(Semaines!$T$2:$T$523,MATCH(Tableau!DY44&amp;Tableau!DZ44,Semaines!$K$2:$K$523&amp;Semaines!$L$2:$L$523,0)),IF($AE44=2021,INDEX(Semaines!$U$2:$U$523,MATCH(Tableau!DY44&amp;Tableau!DZ44,Semaines!$K$2:$K$523&amp;Semaines!$L$2:$L$523,0)),IF($AE44=2022,INDEX(Semaines!$V$2:$V$523,MATCH(Tableau!DY44&amp;Tableau!DZ44,Semaines!$K$2:$K$523&amp;Semaines!$L$2:$L$523,0)))))))))))))</f>
        <v/>
      </c>
      <c r="EB44" s="120" t="str">
        <f>IF(Tableau!$AE44="","",IF(Tableau!DZ44="","",Tableau!$AE44))</f>
        <v/>
      </c>
      <c r="EC44" s="118">
        <f t="shared" si="245"/>
        <v>42</v>
      </c>
      <c r="ED44" s="119">
        <f t="shared" si="102"/>
        <v>2019</v>
      </c>
      <c r="EE44" s="121" t="str">
        <f t="array" ref="EE44">IF(OR(Tableau!EC44="",Tableau!ED44=""),"",IF($AE44=2013,INDEX(Semaines!$M$2:$M$523,MATCH(Tableau!EC44&amp;Tableau!ED44,Semaines!$K$2:$K$523&amp;Semaines!$L$2:$L$523,0)),IF($AE44=2014,INDEX(Semaines!$N$2:$N$523,MATCH(Tableau!EC44&amp;Tableau!ED44,Semaines!$K$2:$K$523&amp;Semaines!$L$2:$L$523,0)),IF($AE44=2015,INDEX(Semaines!$O$2:$O$523,MATCH(Tableau!EC44&amp;Tableau!ED44,Semaines!$K$2:$K$523&amp;Semaines!$L$2:$L$523,0)),IF($AE44=2016,INDEX(Semaines!$P$2:$P$523,MATCH(Tableau!EC44&amp;Tableau!ED44,Semaines!$K$2:$K$523&amp;Semaines!$L$2:$L$523,0)),IF($AE44=2017,INDEX(Semaines!$Q$2:$Q$523,MATCH(Tableau!EC44&amp;Tableau!ED44,Semaines!$K$2:$K$523&amp;Semaines!$L$2:$L$523,0)),IF($AE44=2018,INDEX(Semaines!$R$2:$R$523,MATCH(Tableau!EC44&amp;Tableau!ED44,Semaines!$K$2:$K$523&amp;Semaines!$L$2:$L$523,0)),IF($AE44=2019,INDEX(Semaines!$S$2:$S$523,MATCH(Tableau!EC44&amp;Tableau!ED44,Semaines!$K$2:$K$523&amp;Semaines!$L$2:$L$523,0)),IF($AE44=2020,INDEX(Semaines!$T$2:$T$523,MATCH(Tableau!EC44&amp;Tableau!ED44,Semaines!$K$2:$K$523&amp;Semaines!$L$2:$L$523,0)),IF($AE44=2021,INDEX(Semaines!$U$2:$U$523,MATCH(Tableau!EC44&amp;Tableau!ED44,Semaines!$K$2:$K$523&amp;Semaines!$L$2:$L$523,0)),IF($AE44=2022,INDEX(Semaines!$V$2:$V$523,MATCH(Tableau!EC44&amp;Tableau!ED44,Semaines!$K$2:$K$523&amp;Semaines!$L$2:$L$523,0)))))))))))))</f>
        <v/>
      </c>
      <c r="EF44" s="120" t="str">
        <f>IF(Tableau!$AE44="","",IF(Tableau!ED44="","",Tableau!$AE44))</f>
        <v/>
      </c>
      <c r="EG44" s="118">
        <f t="shared" si="246"/>
        <v>42</v>
      </c>
      <c r="EH44" s="119">
        <f t="shared" si="103"/>
        <v>2019</v>
      </c>
      <c r="EI44" s="121" t="str">
        <f t="array" ref="EI44">IF(OR(Tableau!EG44="",Tableau!EH44=""),"",IF($AE44=2013,INDEX(Semaines!$M$2:$M$523,MATCH(Tableau!EG44&amp;Tableau!EH44,Semaines!$K$2:$K$523&amp;Semaines!$L$2:$L$523,0)),IF($AE44=2014,INDEX(Semaines!$N$2:$N$523,MATCH(Tableau!EG44&amp;Tableau!EH44,Semaines!$K$2:$K$523&amp;Semaines!$L$2:$L$523,0)),IF($AE44=2015,INDEX(Semaines!$O$2:$O$523,MATCH(Tableau!EG44&amp;Tableau!EH44,Semaines!$K$2:$K$523&amp;Semaines!$L$2:$L$523,0)),IF($AE44=2016,INDEX(Semaines!$P$2:$P$523,MATCH(Tableau!EG44&amp;Tableau!EH44,Semaines!$K$2:$K$523&amp;Semaines!$L$2:$L$523,0)),IF($AE44=2017,INDEX(Semaines!$Q$2:$Q$523,MATCH(Tableau!EG44&amp;Tableau!EH44,Semaines!$K$2:$K$523&amp;Semaines!$L$2:$L$523,0)),IF($AE44=2018,INDEX(Semaines!$R$2:$R$523,MATCH(Tableau!EG44&amp;Tableau!EH44,Semaines!$K$2:$K$523&amp;Semaines!$L$2:$L$523,0)),IF($AE44=2019,INDEX(Semaines!$S$2:$S$523,MATCH(Tableau!EG44&amp;Tableau!EH44,Semaines!$K$2:$K$523&amp;Semaines!$L$2:$L$523,0)),IF($AE44=2020,INDEX(Semaines!$T$2:$T$523,MATCH(Tableau!EG44&amp;Tableau!EH44,Semaines!$K$2:$K$523&amp;Semaines!$L$2:$L$523,0)),IF($AE44=2021,INDEX(Semaines!$U$2:$U$523,MATCH(Tableau!EG44&amp;Tableau!EH44,Semaines!$K$2:$K$523&amp;Semaines!$L$2:$L$523,0)),IF($AE44=2022,INDEX(Semaines!$V$2:$V$523,MATCH(Tableau!EG44&amp;Tableau!EH44,Semaines!$K$2:$K$523&amp;Semaines!$L$2:$L$523,0)))))))))))))</f>
        <v/>
      </c>
      <c r="EJ44" s="120" t="str">
        <f>IF(Tableau!$AE44="","",IF(Tableau!EH44="","",Tableau!$AE44))</f>
        <v/>
      </c>
      <c r="EK44" s="130">
        <f>IF(Import!AU34=0,"",Import!AU34)</f>
        <v>43857</v>
      </c>
      <c r="EL44" s="118">
        <f t="shared" si="200"/>
        <v>5</v>
      </c>
      <c r="EM44" s="119">
        <f t="shared" si="201"/>
        <v>2020</v>
      </c>
      <c r="EN44" s="121" t="str">
        <f>IF(Tableau!EL44="","",Tableau!EL44)</f>
        <v/>
      </c>
      <c r="EO44" s="120" t="str">
        <f>IF(Tableau!EM44="","",Tableau!EM44)</f>
        <v/>
      </c>
      <c r="EP44" s="112"/>
      <c r="EQ44" s="107"/>
      <c r="ES44" s="118">
        <f t="shared" si="247"/>
        <v>43</v>
      </c>
      <c r="ET44" s="119">
        <f t="shared" si="104"/>
        <v>2019</v>
      </c>
      <c r="EU44" s="121" t="str">
        <f t="array" ref="EU44">IF(OR(Tableau!ES44="",Tableau!ET44=""),"",IF($AE44=2013,INDEX(Semaines!$M$2:$M$523,MATCH(Tableau!ES44&amp;Tableau!ET44,Semaines!$K$2:$K$523&amp;Semaines!$L$2:$L$523,0)),IF($AE44=2014,INDEX(Semaines!$N$2:$N$523,MATCH(Tableau!ES44&amp;Tableau!ET44,Semaines!$K$2:$K$523&amp;Semaines!$L$2:$L$523,0)),IF($AE44=2015,INDEX(Semaines!$O$2:$O$523,MATCH(Tableau!ES44&amp;Tableau!ET44,Semaines!$K$2:$K$523&amp;Semaines!$L$2:$L$523,0)),IF($AE44=2016,INDEX(Semaines!$P$2:$P$523,MATCH(Tableau!ES44&amp;Tableau!ET44,Semaines!$K$2:$K$523&amp;Semaines!$L$2:$L$523,0)),IF($AE44=2017,INDEX(Semaines!$Q$2:$Q$523,MATCH(Tableau!ES44&amp;Tableau!ET44,Semaines!$K$2:$K$523&amp;Semaines!$L$2:$L$523,0)),IF($AE44=2018,INDEX(Semaines!$R$2:$R$523,MATCH(Tableau!ES44&amp;Tableau!ET44,Semaines!$K$2:$K$523&amp;Semaines!$L$2:$L$523,0)),IF($AE44=2019,INDEX(Semaines!$S$2:$S$523,MATCH(Tableau!ES44&amp;Tableau!ET44,Semaines!$K$2:$K$523&amp;Semaines!$L$2:$L$523,0)),IF($AE44=2020,INDEX(Semaines!$T$2:$T$523,MATCH(Tableau!ES44&amp;Tableau!ET44,Semaines!$K$2:$K$523&amp;Semaines!$L$2:$L$523,0)),IF($AE44=2021,INDEX(Semaines!$U$2:$U$523,MATCH(Tableau!ES44&amp;Tableau!ET44,Semaines!$K$2:$K$523&amp;Semaines!$L$2:$L$523,0)),IF($AE44=2022,INDEX(Semaines!$V$2:$V$523,MATCH(Tableau!ES44&amp;Tableau!ET44,Semaines!$K$2:$K$523&amp;Semaines!$L$2:$L$523,0)))))))))))))</f>
        <v/>
      </c>
      <c r="EV44" s="120" t="str">
        <f>IF(Tableau!$AE44="","",IF(Tableau!ET44="","",Tableau!$AE44))</f>
        <v/>
      </c>
      <c r="EW44" s="118">
        <f t="shared" si="248"/>
        <v>44</v>
      </c>
      <c r="EX44" s="119">
        <f t="shared" si="105"/>
        <v>2019</v>
      </c>
      <c r="EY44" s="121" t="str">
        <f t="array" ref="EY44">IF(OR(Tableau!EW44="",Tableau!EX44=""),"",IF($AE44=2013,INDEX(Semaines!$M$2:$M$523,MATCH(Tableau!EW44&amp;Tableau!EX44,Semaines!$K$2:$K$523&amp;Semaines!$L$2:$L$523,0)),IF($AE44=2014,INDEX(Semaines!$N$2:$N$523,MATCH(Tableau!EW44&amp;Tableau!EX44,Semaines!$K$2:$K$523&amp;Semaines!$L$2:$L$523,0)),IF($AE44=2015,INDEX(Semaines!$O$2:$O$523,MATCH(Tableau!EW44&amp;Tableau!EX44,Semaines!$K$2:$K$523&amp;Semaines!$L$2:$L$523,0)),IF($AE44=2016,INDEX(Semaines!$P$2:$P$523,MATCH(Tableau!EW44&amp;Tableau!EX44,Semaines!$K$2:$K$523&amp;Semaines!$L$2:$L$523,0)),IF($AE44=2017,INDEX(Semaines!$Q$2:$Q$523,MATCH(Tableau!EW44&amp;Tableau!EX44,Semaines!$K$2:$K$523&amp;Semaines!$L$2:$L$523,0)),IF($AE44=2018,INDEX(Semaines!$R$2:$R$523,MATCH(Tableau!EW44&amp;Tableau!EX44,Semaines!$K$2:$K$523&amp;Semaines!$L$2:$L$523,0)),IF($AE44=2019,INDEX(Semaines!$S$2:$S$523,MATCH(Tableau!EW44&amp;Tableau!EX44,Semaines!$K$2:$K$523&amp;Semaines!$L$2:$L$523,0)),IF($AE44=2020,INDEX(Semaines!$T$2:$T$523,MATCH(Tableau!EW44&amp;Tableau!EX44,Semaines!$K$2:$K$523&amp;Semaines!$L$2:$L$523,0)),IF($AE44=2021,INDEX(Semaines!$U$2:$U$523,MATCH(Tableau!EW44&amp;Tableau!EX44,Semaines!$K$2:$K$523&amp;Semaines!$L$2:$L$523,0)),IF($AE44=2022,INDEX(Semaines!$V$2:$V$523,MATCH(Tableau!EW44&amp;Tableau!EX44,Semaines!$K$2:$K$523&amp;Semaines!$L$2:$L$523,0)))))))))))))</f>
        <v/>
      </c>
      <c r="EZ44" s="120" t="str">
        <f>IF(Tableau!$AE44="","",IF(Tableau!EX44="","",Tableau!$AE44))</f>
        <v/>
      </c>
      <c r="FB44" s="118">
        <f t="shared" si="249"/>
        <v>44</v>
      </c>
      <c r="FC44" s="119">
        <f t="shared" si="106"/>
        <v>2019</v>
      </c>
      <c r="FD44" s="121" t="str">
        <f t="array" ref="FD44">IF(OR(Tableau!FB44="",Tableau!FC44=""),"",IF($AE44=2013,INDEX(Semaines!$M$2:$M$523,MATCH(Tableau!FB44&amp;Tableau!FC44,Semaines!$K$2:$K$523&amp;Semaines!$L$2:$L$523,0)),IF($AE44=2014,INDEX(Semaines!$N$2:$N$523,MATCH(Tableau!FB44&amp;Tableau!FC44,Semaines!$K$2:$K$523&amp;Semaines!$L$2:$L$523,0)),IF($AE44=2015,INDEX(Semaines!$O$2:$O$523,MATCH(Tableau!FB44&amp;Tableau!FC44,Semaines!$K$2:$K$523&amp;Semaines!$L$2:$L$523,0)),IF($AE44=2016,INDEX(Semaines!$P$2:$P$523,MATCH(Tableau!FB44&amp;Tableau!FC44,Semaines!$K$2:$K$523&amp;Semaines!$L$2:$L$523,0)),IF($AE44=2017,INDEX(Semaines!$Q$2:$Q$523,MATCH(Tableau!FB44&amp;Tableau!FC44,Semaines!$K$2:$K$523&amp;Semaines!$L$2:$L$523,0)),IF($AE44=2018,INDEX(Semaines!$R$2:$R$523,MATCH(Tableau!FB44&amp;Tableau!FC44,Semaines!$K$2:$K$523&amp;Semaines!$L$2:$L$523,0)),IF($AE44=2019,INDEX(Semaines!$S$2:$S$523,MATCH(Tableau!FB44&amp;Tableau!FC44,Semaines!$K$2:$K$523&amp;Semaines!$L$2:$L$523,0)),IF($AE44=2020,INDEX(Semaines!$T$2:$T$523,MATCH(Tableau!FB44&amp;Tableau!FC44,Semaines!$K$2:$K$523&amp;Semaines!$L$2:$L$523,0)),IF($AE44=2021,INDEX(Semaines!$U$2:$U$523,MATCH(Tableau!FB44&amp;Tableau!FC44,Semaines!$K$2:$K$523&amp;Semaines!$L$2:$L$523,0)),IF($AE44=2022,INDEX(Semaines!$V$2:$V$523,MATCH(Tableau!FB44&amp;Tableau!FC44,Semaines!$K$2:$K$523&amp;Semaines!$L$2:$L$523,0)))))))))))))</f>
        <v/>
      </c>
      <c r="FE44" s="120" t="str">
        <f>IF(Tableau!$AE44="","",IF(Tableau!FC44="","",Tableau!$AE44))</f>
        <v/>
      </c>
      <c r="FF44" s="112"/>
      <c r="FG44" s="107"/>
      <c r="FH44" s="118">
        <f t="shared" si="250"/>
        <v>45</v>
      </c>
      <c r="FI44" s="119">
        <f t="shared" si="107"/>
        <v>2019</v>
      </c>
      <c r="FJ44" s="121" t="str">
        <f t="array" ref="FJ44">IF(OR(Tableau!FH44="",Tableau!FI44=""),"",IF($AE44=2013,INDEX(Semaines!$M$2:$M$523,MATCH(Tableau!FH44&amp;Tableau!FI44,Semaines!$K$2:$K$523&amp;Semaines!$L$2:$L$523,0)),IF($AE44=2014,INDEX(Semaines!$N$2:$N$523,MATCH(Tableau!FH44&amp;Tableau!FI44,Semaines!$K$2:$K$523&amp;Semaines!$L$2:$L$523,0)),IF($AE44=2015,INDEX(Semaines!$O$2:$O$523,MATCH(Tableau!FH44&amp;Tableau!FI44,Semaines!$K$2:$K$523&amp;Semaines!$L$2:$L$523,0)),IF($AE44=2016,INDEX(Semaines!$P$2:$P$523,MATCH(Tableau!FH44&amp;Tableau!FI44,Semaines!$K$2:$K$523&amp;Semaines!$L$2:$L$523,0)),IF($AE44=2017,INDEX(Semaines!$Q$2:$Q$523,MATCH(Tableau!FH44&amp;Tableau!FI44,Semaines!$K$2:$K$523&amp;Semaines!$L$2:$L$523,0)),IF($AE44=2018,INDEX(Semaines!$R$2:$R$523,MATCH(Tableau!FH44&amp;Tableau!FI44,Semaines!$K$2:$K$523&amp;Semaines!$L$2:$L$523,0)),IF($AE44=2019,INDEX(Semaines!$S$2:$S$523,MATCH(Tableau!FH44&amp;Tableau!FI44,Semaines!$K$2:$K$523&amp;Semaines!$L$2:$L$523,0)),IF($AE44=2020,INDEX(Semaines!$T$2:$T$523,MATCH(Tableau!FH44&amp;Tableau!FI44,Semaines!$K$2:$K$523&amp;Semaines!$L$2:$L$523,0)),IF($AE44=2021,INDEX(Semaines!$U$2:$U$523,MATCH(Tableau!FH44&amp;Tableau!FI44,Semaines!$K$2:$K$523&amp;Semaines!$L$2:$L$523,0)),IF($AE44=2022,INDEX(Semaines!$V$2:$V$523,MATCH(Tableau!FH44&amp;Tableau!FI44,Semaines!$K$2:$K$523&amp;Semaines!$L$2:$L$523,0)))))))))))))</f>
        <v/>
      </c>
      <c r="FK44" s="120" t="str">
        <f>IF(Tableau!$AE44="","",IF(Tableau!FI44="","",Tableau!$AE44))</f>
        <v/>
      </c>
      <c r="FM44" s="118">
        <f t="shared" si="251"/>
        <v>45</v>
      </c>
      <c r="FN44" s="119">
        <f t="shared" si="108"/>
        <v>2019</v>
      </c>
      <c r="FO44" s="121" t="str">
        <f t="array" ref="FO44">IF(OR(Tableau!FM44="",Tableau!FN44=""),"",IF($AE44=2013,INDEX(Semaines!$M$2:$M$523,MATCH(Tableau!FM44&amp;Tableau!FN44,Semaines!$K$2:$K$523&amp;Semaines!$L$2:$L$523,0)),IF($AE44=2014,INDEX(Semaines!$N$2:$N$523,MATCH(Tableau!FM44&amp;Tableau!FN44,Semaines!$K$2:$K$523&amp;Semaines!$L$2:$L$523,0)),IF($AE44=2015,INDEX(Semaines!$O$2:$O$523,MATCH(Tableau!FM44&amp;Tableau!FN44,Semaines!$K$2:$K$523&amp;Semaines!$L$2:$L$523,0)),IF($AE44=2016,INDEX(Semaines!$P$2:$P$523,MATCH(Tableau!FM44&amp;Tableau!FN44,Semaines!$K$2:$K$523&amp;Semaines!$L$2:$L$523,0)),IF($AE44=2017,INDEX(Semaines!$Q$2:$Q$523,MATCH(Tableau!FM44&amp;Tableau!FN44,Semaines!$K$2:$K$523&amp;Semaines!$L$2:$L$523,0)),IF($AE44=2018,INDEX(Semaines!$R$2:$R$523,MATCH(Tableau!FM44&amp;Tableau!FN44,Semaines!$K$2:$K$523&amp;Semaines!$L$2:$L$523,0)),IF($AE44=2019,INDEX(Semaines!$S$2:$S$523,MATCH(Tableau!FM44&amp;Tableau!FN44,Semaines!$K$2:$K$523&amp;Semaines!$L$2:$L$523,0)),IF($AE44=2020,INDEX(Semaines!$T$2:$T$523,MATCH(Tableau!FM44&amp;Tableau!FN44,Semaines!$K$2:$K$523&amp;Semaines!$L$2:$L$523,0)),IF($AE44=2021,INDEX(Semaines!$U$2:$U$523,MATCH(Tableau!FM44&amp;Tableau!FN44,Semaines!$K$2:$K$523&amp;Semaines!$L$2:$L$523,0)),IF($AE44=2022,INDEX(Semaines!$V$2:$V$523,MATCH(Tableau!FM44&amp;Tableau!FN44,Semaines!$K$2:$K$523&amp;Semaines!$L$2:$L$523,0)))))))))))))</f>
        <v/>
      </c>
      <c r="FP44" s="120" t="str">
        <f>IF(Tableau!$AE44="","",IF(Tableau!FN44="","",Tableau!$AE44))</f>
        <v/>
      </c>
      <c r="FQ44" s="118">
        <f t="shared" si="252"/>
        <v>46</v>
      </c>
      <c r="FR44" s="119">
        <f t="shared" si="109"/>
        <v>2019</v>
      </c>
      <c r="FS44" s="121" t="str">
        <f t="array" ref="FS44">IF(OR(Tableau!FQ44="",Tableau!FR44=""),"",IF($AE44=2013,INDEX(Semaines!$M$2:$M$523,MATCH(Tableau!FQ44&amp;Tableau!FR44,Semaines!$K$2:$K$523&amp;Semaines!$L$2:$L$523,0)),IF($AE44=2014,INDEX(Semaines!$N$2:$N$523,MATCH(Tableau!FQ44&amp;Tableau!FR44,Semaines!$K$2:$K$523&amp;Semaines!$L$2:$L$523,0)),IF($AE44=2015,INDEX(Semaines!$O$2:$O$523,MATCH(Tableau!FQ44&amp;Tableau!FR44,Semaines!$K$2:$K$523&amp;Semaines!$L$2:$L$523,0)),IF($AE44=2016,INDEX(Semaines!$P$2:$P$523,MATCH(Tableau!FQ44&amp;Tableau!FR44,Semaines!$K$2:$K$523&amp;Semaines!$L$2:$L$523,0)),IF($AE44=2017,INDEX(Semaines!$Q$2:$Q$523,MATCH(Tableau!FQ44&amp;Tableau!FR44,Semaines!$K$2:$K$523&amp;Semaines!$L$2:$L$523,0)),IF($AE44=2018,INDEX(Semaines!$R$2:$R$523,MATCH(Tableau!FQ44&amp;Tableau!FR44,Semaines!$K$2:$K$523&amp;Semaines!$L$2:$L$523,0)),IF($AE44=2019,INDEX(Semaines!$S$2:$S$523,MATCH(Tableau!FQ44&amp;Tableau!FR44,Semaines!$K$2:$K$523&amp;Semaines!$L$2:$L$523,0)),IF($AE44=2020,INDEX(Semaines!$T$2:$T$523,MATCH(Tableau!FQ44&amp;Tableau!FR44,Semaines!$K$2:$K$523&amp;Semaines!$L$2:$L$523,0)),IF($AE44=2021,INDEX(Semaines!$U$2:$U$523,MATCH(Tableau!FQ44&amp;Tableau!FR44,Semaines!$K$2:$K$523&amp;Semaines!$L$2:$L$523,0)),IF($AE44=2022,INDEX(Semaines!$V$2:$V$523,MATCH(Tableau!FQ44&amp;Tableau!FR44,Semaines!$K$2:$K$523&amp;Semaines!$L$2:$L$523,0)))))))))))))</f>
        <v/>
      </c>
      <c r="FT44" s="120" t="str">
        <f>IF(Tableau!$AE44="","",IF(Tableau!FR44="","",Tableau!$AE44))</f>
        <v/>
      </c>
      <c r="FU44" s="121" t="str">
        <f t="array" ref="FU44">IF(OR(Tableau!FS44="",Tableau!FT44=""),"",IF($AE44=2013,INDEX(Semaines!$M$2:$M$523,MATCH(Tableau!FS44&amp;Tableau!FT44,Semaines!$K$2:$K$523&amp;Semaines!$L$2:$L$523,0)),IF($AE44=2014,INDEX(Semaines!$N$2:$N$523,MATCH(Tableau!FS44&amp;Tableau!FT44,Semaines!$K$2:$K$523&amp;Semaines!$L$2:$L$523,0)),IF($AE44=2015,INDEX(Semaines!$O$2:$O$523,MATCH(Tableau!FS44&amp;Tableau!FT44,Semaines!$K$2:$K$523&amp;Semaines!$L$2:$L$523,0)),IF($AE44=2016,INDEX(Semaines!$P$2:$P$523,MATCH(Tableau!FS44&amp;Tableau!FT44,Semaines!$K$2:$K$523&amp;Semaines!$L$2:$L$523,0)),IF($AE44=2017,INDEX(Semaines!$Q$2:$Q$523,MATCH(Tableau!FS44&amp;Tableau!FT44,Semaines!$K$2:$K$523&amp;Semaines!$L$2:$L$523,0)),IF($AE44=2018,INDEX(Semaines!$R$2:$R$523,MATCH(Tableau!FS44&amp;Tableau!FT44,Semaines!$K$2:$K$523&amp;Semaines!$L$2:$L$523,0)),IF($AE44=2019,INDEX(Semaines!$S$2:$S$523,MATCH(Tableau!FS44&amp;Tableau!FT44,Semaines!$K$2:$K$523&amp;Semaines!$L$2:$L$523,0)),IF($AE44=2020,INDEX(Semaines!$T$2:$T$523,MATCH(Tableau!FS44&amp;Tableau!FT44,Semaines!$K$2:$K$523&amp;Semaines!$L$2:$L$523,0)),IF($AE44=2021,INDEX(Semaines!$U$2:$U$523,MATCH(Tableau!FS44&amp;Tableau!FT44,Semaines!$K$2:$K$523&amp;Semaines!$L$2:$L$523,0)),IF($AE44=2022,INDEX(Semaines!$V$2:$V$523,MATCH(Tableau!FS44&amp;Tableau!FT44,Semaines!$K$2:$K$523&amp;Semaines!$L$2:$L$523,0)))))))))))))</f>
        <v/>
      </c>
      <c r="FV44" s="120" t="str">
        <f>IF(Tableau!$AE44="","",IF(Tableau!FT44="","",Tableau!$AE44))</f>
        <v/>
      </c>
      <c r="FW44" s="118">
        <f t="shared" si="253"/>
        <v>48</v>
      </c>
      <c r="FX44" s="119">
        <f t="shared" si="110"/>
        <v>2019</v>
      </c>
      <c r="FY44" s="121" t="str">
        <f t="array" ref="FY44">IF(OR(Tableau!FW44="",Tableau!FX44=""),"",IF($AE44=2013,INDEX(Semaines!$M$2:$M$523,MATCH(Tableau!FW44&amp;Tableau!FX44,Semaines!$K$2:$K$523&amp;Semaines!$L$2:$L$523,0)),IF($AE44=2014,INDEX(Semaines!$N$2:$N$523,MATCH(Tableau!FW44&amp;Tableau!FX44,Semaines!$K$2:$K$523&amp;Semaines!$L$2:$L$523,0)),IF($AE44=2015,INDEX(Semaines!$O$2:$O$523,MATCH(Tableau!FW44&amp;Tableau!FX44,Semaines!$K$2:$K$523&amp;Semaines!$L$2:$L$523,0)),IF($AE44=2016,INDEX(Semaines!$P$2:$P$523,MATCH(Tableau!FW44&amp;Tableau!FX44,Semaines!$K$2:$K$523&amp;Semaines!$L$2:$L$523,0)),IF($AE44=2017,INDEX(Semaines!$Q$2:$Q$523,MATCH(Tableau!FW44&amp;Tableau!FX44,Semaines!$K$2:$K$523&amp;Semaines!$L$2:$L$523,0)),IF($AE44=2018,INDEX(Semaines!$R$2:$R$523,MATCH(Tableau!FW44&amp;Tableau!FX44,Semaines!$K$2:$K$523&amp;Semaines!$L$2:$L$523,0)),IF($AE44=2019,INDEX(Semaines!$S$2:$S$523,MATCH(Tableau!FW44&amp;Tableau!FX44,Semaines!$K$2:$K$523&amp;Semaines!$L$2:$L$523,0)),IF($AE44=2020,INDEX(Semaines!$T$2:$T$523,MATCH(Tableau!FW44&amp;Tableau!FX44,Semaines!$K$2:$K$523&amp;Semaines!$L$2:$L$523,0)),IF($AE44=2021,INDEX(Semaines!$U$2:$U$523,MATCH(Tableau!FW44&amp;Tableau!FX44,Semaines!$K$2:$K$523&amp;Semaines!$L$2:$L$523,0)),IF($AE44=2022,INDEX(Semaines!$V$2:$V$523,MATCH(Tableau!FW44&amp;Tableau!FX44,Semaines!$K$2:$K$523&amp;Semaines!$L$2:$L$523,0)))))))))))))</f>
        <v/>
      </c>
      <c r="FZ44" s="120" t="str">
        <f>IF(Tableau!$AE44="","",IF(Tableau!FX44="","",Tableau!$AE44))</f>
        <v/>
      </c>
      <c r="GA44" s="118">
        <f t="shared" si="254"/>
        <v>49</v>
      </c>
      <c r="GB44" s="119">
        <f t="shared" si="111"/>
        <v>2019</v>
      </c>
      <c r="GC44" s="121" t="str">
        <f t="array" ref="GC44">IF(OR(Tableau!GA44="",Tableau!GB44=""),"",IF($AE44=2013,INDEX(Semaines!$M$2:$M$523,MATCH(Tableau!GA44&amp;Tableau!GB44,Semaines!$K$2:$K$523&amp;Semaines!$L$2:$L$523,0)),IF($AE44=2014,INDEX(Semaines!$N$2:$N$523,MATCH(Tableau!GA44&amp;Tableau!GB44,Semaines!$K$2:$K$523&amp;Semaines!$L$2:$L$523,0)),IF($AE44=2015,INDEX(Semaines!$O$2:$O$523,MATCH(Tableau!GA44&amp;Tableau!GB44,Semaines!$K$2:$K$523&amp;Semaines!$L$2:$L$523,0)),IF($AE44=2016,INDEX(Semaines!$P$2:$P$523,MATCH(Tableau!GA44&amp;Tableau!GB44,Semaines!$K$2:$K$523&amp;Semaines!$L$2:$L$523,0)),IF($AE44=2017,INDEX(Semaines!$Q$2:$Q$523,MATCH(Tableau!GA44&amp;Tableau!GB44,Semaines!$K$2:$K$523&amp;Semaines!$L$2:$L$523,0)),IF($AE44=2018,INDEX(Semaines!$R$2:$R$523,MATCH(Tableau!GA44&amp;Tableau!GB44,Semaines!$K$2:$K$523&amp;Semaines!$L$2:$L$523,0)),IF($AE44=2019,INDEX(Semaines!$S$2:$S$523,MATCH(Tableau!GA44&amp;Tableau!GB44,Semaines!$K$2:$K$523&amp;Semaines!$L$2:$L$523,0)),IF($AE44=2020,INDEX(Semaines!$T$2:$T$523,MATCH(Tableau!GA44&amp;Tableau!GB44,Semaines!$K$2:$K$523&amp;Semaines!$L$2:$L$523,0)),IF($AE44=2021,INDEX(Semaines!$U$2:$U$523,MATCH(Tableau!GA44&amp;Tableau!GB44,Semaines!$K$2:$K$523&amp;Semaines!$L$2:$L$523,0)),IF($AE44=2022,INDEX(Semaines!$V$2:$V$523,MATCH(Tableau!GA44&amp;Tableau!GB44,Semaines!$K$2:$K$523&amp;Semaines!$L$2:$L$523,0)))))))))))))</f>
        <v/>
      </c>
      <c r="GD44" s="120" t="str">
        <f>IF(Tableau!$AE44="","",IF(Tableau!GB44="","",Tableau!$AE44))</f>
        <v/>
      </c>
      <c r="GE44" s="118">
        <f t="shared" si="255"/>
        <v>49</v>
      </c>
      <c r="GF44" s="119">
        <f t="shared" si="112"/>
        <v>2019</v>
      </c>
      <c r="GG44" s="121" t="str">
        <f t="array" ref="GG44">IF(OR(Tableau!GE44="",Tableau!GF44=""),"",IF($AE44=2013,INDEX(Semaines!$M$2:$M$523,MATCH(Tableau!GE44&amp;Tableau!GF44,Semaines!$K$2:$K$523&amp;Semaines!$L$2:$L$523,0)),IF($AE44=2014,INDEX(Semaines!$N$2:$N$523,MATCH(Tableau!GE44&amp;Tableau!GF44,Semaines!$K$2:$K$523&amp;Semaines!$L$2:$L$523,0)),IF($AE44=2015,INDEX(Semaines!$O$2:$O$523,MATCH(Tableau!GE44&amp;Tableau!GF44,Semaines!$K$2:$K$523&amp;Semaines!$L$2:$L$523,0)),IF($AE44=2016,INDEX(Semaines!$P$2:$P$523,MATCH(Tableau!GE44&amp;Tableau!GF44,Semaines!$K$2:$K$523&amp;Semaines!$L$2:$L$523,0)),IF($AE44=2017,INDEX(Semaines!$Q$2:$Q$523,MATCH(Tableau!GE44&amp;Tableau!GF44,Semaines!$K$2:$K$523&amp;Semaines!$L$2:$L$523,0)),IF($AE44=2018,INDEX(Semaines!$R$2:$R$523,MATCH(Tableau!GE44&amp;Tableau!GF44,Semaines!$K$2:$K$523&amp;Semaines!$L$2:$L$523,0)),IF($AE44=2019,INDEX(Semaines!$S$2:$S$523,MATCH(Tableau!GE44&amp;Tableau!GF44,Semaines!$K$2:$K$523&amp;Semaines!$L$2:$L$523,0)),IF($AE44=2020,INDEX(Semaines!$T$2:$T$523,MATCH(Tableau!GE44&amp;Tableau!GF44,Semaines!$K$2:$K$523&amp;Semaines!$L$2:$L$523,0)),IF($AE44=2021,INDEX(Semaines!$U$2:$U$523,MATCH(Tableau!GE44&amp;Tableau!GF44,Semaines!$K$2:$K$523&amp;Semaines!$L$2:$L$523,0)),IF($AE44=2022,INDEX(Semaines!$V$2:$V$523,MATCH(Tableau!GE44&amp;Tableau!GF44,Semaines!$K$2:$K$523&amp;Semaines!$L$2:$L$523,0)))))))))))))</f>
        <v/>
      </c>
      <c r="GH44" s="120" t="str">
        <f>IF(Tableau!$AE44="","",IF(Tableau!GF44="","",Tableau!$AE44))</f>
        <v/>
      </c>
      <c r="GJ44" s="118">
        <f t="shared" si="256"/>
        <v>50</v>
      </c>
      <c r="GK44" s="119">
        <f t="shared" si="113"/>
        <v>2019</v>
      </c>
      <c r="GL44" s="121" t="str">
        <f t="array" ref="GL44">IF(OR(Tableau!GJ44="",Tableau!GK44=""),"",IF($AE44=2013,INDEX(Semaines!$M$2:$M$523,MATCH(Tableau!GJ44&amp;Tableau!GK44,Semaines!$K$2:$K$523&amp;Semaines!$L$2:$L$523,0)),IF($AE44=2014,INDEX(Semaines!$N$2:$N$523,MATCH(Tableau!GJ44&amp;Tableau!GK44,Semaines!$K$2:$K$523&amp;Semaines!$L$2:$L$523,0)),IF($AE44=2015,INDEX(Semaines!$O$2:$O$523,MATCH(Tableau!GJ44&amp;Tableau!GK44,Semaines!$K$2:$K$523&amp;Semaines!$L$2:$L$523,0)),IF($AE44=2016,INDEX(Semaines!$P$2:$P$523,MATCH(Tableau!GJ44&amp;Tableau!GK44,Semaines!$K$2:$K$523&amp;Semaines!$L$2:$L$523,0)),IF($AE44=2017,INDEX(Semaines!$Q$2:$Q$523,MATCH(Tableau!GJ44&amp;Tableau!GK44,Semaines!$K$2:$K$523&amp;Semaines!$L$2:$L$523,0)),IF($AE44=2018,INDEX(Semaines!$R$2:$R$523,MATCH(Tableau!GJ44&amp;Tableau!GK44,Semaines!$K$2:$K$523&amp;Semaines!$L$2:$L$523,0)),IF($AE44=2019,INDEX(Semaines!$S$2:$S$523,MATCH(Tableau!GJ44&amp;Tableau!GK44,Semaines!$K$2:$K$523&amp;Semaines!$L$2:$L$523,0)),IF($AE44=2020,INDEX(Semaines!$T$2:$T$523,MATCH(Tableau!GJ44&amp;Tableau!GK44,Semaines!$K$2:$K$523&amp;Semaines!$L$2:$L$523,0)),IF($AE44=2021,INDEX(Semaines!$U$2:$U$523,MATCH(Tableau!GJ44&amp;Tableau!GK44,Semaines!$K$2:$K$523&amp;Semaines!$L$2:$L$523,0)),IF($AE44=2022,INDEX(Semaines!$V$2:$V$523,MATCH(Tableau!GJ44&amp;Tableau!GK44,Semaines!$K$2:$K$523&amp;Semaines!$L$2:$L$523,0)))))))))))))</f>
        <v/>
      </c>
      <c r="GM44" s="120" t="str">
        <f>IF(Tableau!$AE44="","",IF(Tableau!GK44="","",Tableau!$AE44))</f>
        <v/>
      </c>
      <c r="GN44" s="118">
        <f t="shared" si="257"/>
        <v>51</v>
      </c>
      <c r="GO44" s="119">
        <f t="shared" si="114"/>
        <v>2019</v>
      </c>
      <c r="GP44" s="121" t="str">
        <f t="array" ref="GP44">IF(OR(Tableau!GN44="",Tableau!GO44=""),"",IF($AE44=2013,INDEX(Semaines!$M$2:$M$523,MATCH(Tableau!GN44&amp;Tableau!GO44,Semaines!$K$2:$K$523&amp;Semaines!$L$2:$L$523,0)),IF($AE44=2014,INDEX(Semaines!$N$2:$N$523,MATCH(Tableau!GN44&amp;Tableau!GO44,Semaines!$K$2:$K$523&amp;Semaines!$L$2:$L$523,0)),IF($AE44=2015,INDEX(Semaines!$O$2:$O$523,MATCH(Tableau!GN44&amp;Tableau!GO44,Semaines!$K$2:$K$523&amp;Semaines!$L$2:$L$523,0)),IF($AE44=2016,INDEX(Semaines!$P$2:$P$523,MATCH(Tableau!GN44&amp;Tableau!GO44,Semaines!$K$2:$K$523&amp;Semaines!$L$2:$L$523,0)),IF($AE44=2017,INDEX(Semaines!$Q$2:$Q$523,MATCH(Tableau!GN44&amp;Tableau!GO44,Semaines!$K$2:$K$523&amp;Semaines!$L$2:$L$523,0)),IF($AE44=2018,INDEX(Semaines!$R$2:$R$523,MATCH(Tableau!GN44&amp;Tableau!GO44,Semaines!$K$2:$K$523&amp;Semaines!$L$2:$L$523,0)),IF($AE44=2019,INDEX(Semaines!$S$2:$S$523,MATCH(Tableau!GN44&amp;Tableau!GO44,Semaines!$K$2:$K$523&amp;Semaines!$L$2:$L$523,0)),IF($AE44=2020,INDEX(Semaines!$T$2:$T$523,MATCH(Tableau!GN44&amp;Tableau!GO44,Semaines!$K$2:$K$523&amp;Semaines!$L$2:$L$523,0)),IF($AE44=2021,INDEX(Semaines!$U$2:$U$523,MATCH(Tableau!GN44&amp;Tableau!GO44,Semaines!$K$2:$K$523&amp;Semaines!$L$2:$L$523,0)),IF($AE44=2022,INDEX(Semaines!$V$2:$V$523,MATCH(Tableau!GN44&amp;Tableau!GO44,Semaines!$K$2:$K$523&amp;Semaines!$L$2:$L$523,0)))))))))))))</f>
        <v/>
      </c>
      <c r="GQ44" s="120" t="str">
        <f>IF(Tableau!$AE44="","",IF(Tableau!GO44="","",Tableau!$AE44))</f>
        <v/>
      </c>
      <c r="GR44" s="112"/>
      <c r="GS44" s="114"/>
      <c r="GT44" s="114"/>
      <c r="GU44" s="107"/>
      <c r="GV44" s="114"/>
      <c r="GW44" s="107"/>
      <c r="GX44" s="118">
        <f t="shared" si="258"/>
        <v>52</v>
      </c>
      <c r="GY44" s="119">
        <f t="shared" si="115"/>
        <v>2019</v>
      </c>
      <c r="GZ44" s="121" t="str">
        <f t="array" ref="GZ44">IF(OR(Tableau!GX44="",Tableau!GY44=""),"",IF($AE44=2013,INDEX(Semaines!$M$2:$M$523,MATCH(Tableau!GX44&amp;Tableau!GY44,Semaines!$K$2:$K$523&amp;Semaines!$L$2:$L$523,0)),IF($AE44=2014,INDEX(Semaines!$N$2:$N$523,MATCH(Tableau!GX44&amp;Tableau!GY44,Semaines!$K$2:$K$523&amp;Semaines!$L$2:$L$523,0)),IF($AE44=2015,INDEX(Semaines!$O$2:$O$523,MATCH(Tableau!GX44&amp;Tableau!GY44,Semaines!$K$2:$K$523&amp;Semaines!$L$2:$L$523,0)),IF($AE44=2016,INDEX(Semaines!$P$2:$P$523,MATCH(Tableau!GX44&amp;Tableau!GY44,Semaines!$K$2:$K$523&amp;Semaines!$L$2:$L$523,0)),IF($AE44=2017,INDEX(Semaines!$Q$2:$Q$523,MATCH(Tableau!GX44&amp;Tableau!GY44,Semaines!$K$2:$K$523&amp;Semaines!$L$2:$L$523,0)),IF($AE44=2018,INDEX(Semaines!$R$2:$R$523,MATCH(Tableau!GX44&amp;Tableau!GY44,Semaines!$K$2:$K$523&amp;Semaines!$L$2:$L$523,0)),IF($AE44=2019,INDEX(Semaines!$S$2:$S$523,MATCH(Tableau!GX44&amp;Tableau!GY44,Semaines!$K$2:$K$523&amp;Semaines!$L$2:$L$523,0)),IF($AE44=2020,INDEX(Semaines!$T$2:$T$523,MATCH(Tableau!GX44&amp;Tableau!GY44,Semaines!$K$2:$K$523&amp;Semaines!$L$2:$L$523,0)),IF($AE44=2021,INDEX(Semaines!$U$2:$U$523,MATCH(Tableau!GX44&amp;Tableau!GY44,Semaines!$K$2:$K$523&amp;Semaines!$L$2:$L$523,0)),IF($AE44=2022,INDEX(Semaines!$V$2:$V$523,MATCH(Tableau!GX44&amp;Tableau!GY44,Semaines!$K$2:$K$523&amp;Semaines!$L$2:$L$523,0)))))))))))))</f>
        <v/>
      </c>
      <c r="HA44" s="120" t="str">
        <f>IF(Tableau!$AE44="","",IF(Tableau!GY44="","",Tableau!$AE44))</f>
        <v/>
      </c>
      <c r="HC44" s="100"/>
      <c r="HD44" s="101"/>
      <c r="HE44" s="111"/>
      <c r="HF44" s="107"/>
      <c r="HH44" s="118">
        <f t="shared" si="259"/>
        <v>53</v>
      </c>
      <c r="HI44" s="119">
        <f t="shared" si="116"/>
        <v>2019</v>
      </c>
      <c r="HJ44" s="121" t="str">
        <f t="array" ref="HJ44">IF(OR(Tableau!HH44="",Tableau!HI44=""),"",IF($AE44=2013,INDEX(Semaines!$M$2:$M$523,MATCH(Tableau!HH44&amp;Tableau!HI44,Semaines!$K$2:$K$523&amp;Semaines!$L$2:$L$523,0)),IF($AE44=2014,INDEX(Semaines!$N$2:$N$523,MATCH(Tableau!HH44&amp;Tableau!HI44,Semaines!$K$2:$K$523&amp;Semaines!$L$2:$L$523,0)),IF($AE44=2015,INDEX(Semaines!$O$2:$O$523,MATCH(Tableau!HH44&amp;Tableau!HI44,Semaines!$K$2:$K$523&amp;Semaines!$L$2:$L$523,0)),IF($AE44=2016,INDEX(Semaines!$P$2:$P$523,MATCH(Tableau!HH44&amp;Tableau!HI44,Semaines!$K$2:$K$523&amp;Semaines!$L$2:$L$523,0)),IF($AE44=2017,INDEX(Semaines!$Q$2:$Q$523,MATCH(Tableau!HH44&amp;Tableau!HI44,Semaines!$K$2:$K$523&amp;Semaines!$L$2:$L$523,0)),IF($AE44=2018,INDEX(Semaines!$R$2:$R$523,MATCH(Tableau!HH44&amp;Tableau!HI44,Semaines!$K$2:$K$523&amp;Semaines!$L$2:$L$523,0)),IF($AE44=2019,INDEX(Semaines!$S$2:$S$523,MATCH(Tableau!HH44&amp;Tableau!HI44,Semaines!$K$2:$K$523&amp;Semaines!$L$2:$L$523,0)),IF($AE44=2020,INDEX(Semaines!$T$2:$T$523,MATCH(Tableau!HH44&amp;Tableau!HI44,Semaines!$K$2:$K$523&amp;Semaines!$L$2:$L$523,0)),IF($AE44=2021,INDEX(Semaines!$U$2:$U$523,MATCH(Tableau!HH44&amp;Tableau!HI44,Semaines!$K$2:$K$523&amp;Semaines!$L$2:$L$523,0)),IF($AE44=2022,INDEX(Semaines!$V$2:$V$523,MATCH(Tableau!HH44&amp;Tableau!HI44,Semaines!$K$2:$K$523&amp;Semaines!$L$2:$L$523,0)))))))))))))</f>
        <v/>
      </c>
      <c r="HK44" s="120" t="str">
        <f>IF(Tableau!$AE44="","",IF(Tableau!HI44="","",Tableau!$AE44))</f>
        <v/>
      </c>
      <c r="HL44" s="121" t="str">
        <f t="array" ref="HL44">IF(OR(Tableau!HJ44="",Tableau!HK44=""),"",IF($AE44=2013,INDEX(Semaines!$M$2:$M$523,MATCH(Tableau!HJ44&amp;Tableau!HK44,Semaines!$K$2:$K$523&amp;Semaines!$L$2:$L$523,0)),IF($AE44=2014,INDEX(Semaines!$N$2:$N$523,MATCH(Tableau!HJ44&amp;Tableau!HK44,Semaines!$K$2:$K$523&amp;Semaines!$L$2:$L$523,0)),IF($AE44=2015,INDEX(Semaines!$O$2:$O$523,MATCH(Tableau!HJ44&amp;Tableau!HK44,Semaines!$K$2:$K$523&amp;Semaines!$L$2:$L$523,0)),IF($AE44=2016,INDEX(Semaines!$P$2:$P$523,MATCH(Tableau!HJ44&amp;Tableau!HK44,Semaines!$K$2:$K$523&amp;Semaines!$L$2:$L$523,0)),IF($AE44=2017,INDEX(Semaines!$Q$2:$Q$523,MATCH(Tableau!HJ44&amp;Tableau!HK44,Semaines!$K$2:$K$523&amp;Semaines!$L$2:$L$523,0)),IF($AE44=2018,INDEX(Semaines!$R$2:$R$523,MATCH(Tableau!HJ44&amp;Tableau!HK44,Semaines!$K$2:$K$523&amp;Semaines!$L$2:$L$523,0)),IF($AE44=2019,INDEX(Semaines!$S$2:$S$523,MATCH(Tableau!HJ44&amp;Tableau!HK44,Semaines!$K$2:$K$523&amp;Semaines!$L$2:$L$523,0)),IF($AE44=2020,INDEX(Semaines!$T$2:$T$523,MATCH(Tableau!HJ44&amp;Tableau!HK44,Semaines!$K$2:$K$523&amp;Semaines!$L$2:$L$523,0)),IF($AE44=2021,INDEX(Semaines!$U$2:$U$523,MATCH(Tableau!HJ44&amp;Tableau!HK44,Semaines!$K$2:$K$523&amp;Semaines!$L$2:$L$523,0)),IF($AE44=2022,INDEX(Semaines!$V$2:$V$523,MATCH(Tableau!HJ44&amp;Tableau!HK44,Semaines!$K$2:$K$523&amp;Semaines!$L$2:$L$523,0)))))))))))))</f>
        <v/>
      </c>
      <c r="HM44" s="120" t="str">
        <f>IF(Tableau!$AE44="","",IF(Tableau!HK44="","",Tableau!$AE44))</f>
        <v/>
      </c>
      <c r="HN44" s="118">
        <f t="shared" si="260"/>
        <v>54</v>
      </c>
      <c r="HO44" s="119">
        <f t="shared" si="117"/>
        <v>2019</v>
      </c>
      <c r="HP44" s="121" t="str">
        <f t="array" ref="HP44">IF(OR(Tableau!HN44="",Tableau!HO44=""),"",IF($AE44=2013,INDEX(Semaines!$M$2:$M$523,MATCH(Tableau!HN44&amp;Tableau!HO44,Semaines!$K$2:$K$523&amp;Semaines!$L$2:$L$523,0)),IF($AE44=2014,INDEX(Semaines!$N$2:$N$523,MATCH(Tableau!HN44&amp;Tableau!HO44,Semaines!$K$2:$K$523&amp;Semaines!$L$2:$L$523,0)),IF($AE44=2015,INDEX(Semaines!$O$2:$O$523,MATCH(Tableau!HN44&amp;Tableau!HO44,Semaines!$K$2:$K$523&amp;Semaines!$L$2:$L$523,0)),IF($AE44=2016,INDEX(Semaines!$P$2:$P$523,MATCH(Tableau!HN44&amp;Tableau!HO44,Semaines!$K$2:$K$523&amp;Semaines!$L$2:$L$523,0)),IF($AE44=2017,INDEX(Semaines!$Q$2:$Q$523,MATCH(Tableau!HN44&amp;Tableau!HO44,Semaines!$K$2:$K$523&amp;Semaines!$L$2:$L$523,0)),IF($AE44=2018,INDEX(Semaines!$R$2:$R$523,MATCH(Tableau!HN44&amp;Tableau!HO44,Semaines!$K$2:$K$523&amp;Semaines!$L$2:$L$523,0)),IF($AE44=2019,INDEX(Semaines!$S$2:$S$523,MATCH(Tableau!HN44&amp;Tableau!HO44,Semaines!$K$2:$K$523&amp;Semaines!$L$2:$L$523,0)),IF($AE44=2020,INDEX(Semaines!$T$2:$T$523,MATCH(Tableau!HN44&amp;Tableau!HO44,Semaines!$K$2:$K$523&amp;Semaines!$L$2:$L$523,0)),IF($AE44=2021,INDEX(Semaines!$U$2:$U$523,MATCH(Tableau!HN44&amp;Tableau!HO44,Semaines!$K$2:$K$523&amp;Semaines!$L$2:$L$523,0)),IF($AE44=2022,INDEX(Semaines!$V$2:$V$523,MATCH(Tableau!HN44&amp;Tableau!HO44,Semaines!$K$2:$K$523&amp;Semaines!$L$2:$L$523,0)))))))))))))</f>
        <v/>
      </c>
      <c r="HQ44" s="120" t="str">
        <f>IF(Tableau!$AE44="","",IF(Tableau!HO44="","",Tableau!$AE44))</f>
        <v/>
      </c>
      <c r="HR44" s="112"/>
      <c r="HS44" s="114"/>
      <c r="HT44" s="114"/>
      <c r="HU44" s="107"/>
      <c r="HV44" s="115"/>
      <c r="HW44" s="99"/>
      <c r="HX44" s="99"/>
      <c r="HY44" s="99"/>
      <c r="HZ44" s="99"/>
      <c r="IA44" s="118">
        <f t="shared" si="261"/>
        <v>55</v>
      </c>
      <c r="IB44" s="119">
        <f t="shared" si="118"/>
        <v>2019</v>
      </c>
      <c r="IC44" s="121" t="str">
        <f t="array" ref="IC44">IF(OR(Tableau!IA44="",Tableau!IB44=""),"",IF($AE44=2013,INDEX(Semaines!$M$2:$M$523,MATCH(Tableau!IA44&amp;Tableau!IB44,Semaines!$K$2:$K$523&amp;Semaines!$L$2:$L$523,0)),IF($AE44=2014,INDEX(Semaines!$N$2:$N$523,MATCH(Tableau!IA44&amp;Tableau!IB44,Semaines!$K$2:$K$523&amp;Semaines!$L$2:$L$523,0)),IF($AE44=2015,INDEX(Semaines!$O$2:$O$523,MATCH(Tableau!IA44&amp;Tableau!IB44,Semaines!$K$2:$K$523&amp;Semaines!$L$2:$L$523,0)),IF($AE44=2016,INDEX(Semaines!$P$2:$P$523,MATCH(Tableau!IA44&amp;Tableau!IB44,Semaines!$K$2:$K$523&amp;Semaines!$L$2:$L$523,0)),IF($AE44=2017,INDEX(Semaines!$Q$2:$Q$523,MATCH(Tableau!IA44&amp;Tableau!IB44,Semaines!$K$2:$K$523&amp;Semaines!$L$2:$L$523,0)),IF($AE44=2018,INDEX(Semaines!$R$2:$R$523,MATCH(Tableau!IA44&amp;Tableau!IB44,Semaines!$K$2:$K$523&amp;Semaines!$L$2:$L$523,0)),IF($AE44=2019,INDEX(Semaines!$S$2:$S$523,MATCH(Tableau!IA44&amp;Tableau!IB44,Semaines!$K$2:$K$523&amp;Semaines!$L$2:$L$523,0)),IF($AE44=2020,INDEX(Semaines!$T$2:$T$523,MATCH(Tableau!IA44&amp;Tableau!IB44,Semaines!$K$2:$K$523&amp;Semaines!$L$2:$L$523,0)),IF($AE44=2021,INDEX(Semaines!$U$2:$U$523,MATCH(Tableau!IA44&amp;Tableau!IB44,Semaines!$K$2:$K$523&amp;Semaines!$L$2:$L$523,0)),IF($AE44=2022,INDEX(Semaines!$V$2:$V$523,MATCH(Tableau!IA44&amp;Tableau!IB44,Semaines!$K$2:$K$523&amp;Semaines!$L$2:$L$523,0)))))))))))))</f>
        <v/>
      </c>
      <c r="ID44" s="120" t="str">
        <f>IF(Tableau!$AE44="","",IF(Tableau!IB44="","",Tableau!$AE44))</f>
        <v/>
      </c>
      <c r="IE44" s="118">
        <f t="shared" si="262"/>
        <v>55</v>
      </c>
      <c r="IF44" s="119">
        <f t="shared" si="119"/>
        <v>2019</v>
      </c>
      <c r="IG44" s="121" t="str">
        <f t="array" ref="IG44">IF(OR(Tableau!IE44="",Tableau!IF44=""),"",IF($AE44=2013,INDEX(Semaines!$M$2:$M$523,MATCH(Tableau!IE44&amp;Tableau!IF44,Semaines!$K$2:$K$523&amp;Semaines!$L$2:$L$523,0)),IF($AE44=2014,INDEX(Semaines!$N$2:$N$523,MATCH(Tableau!IE44&amp;Tableau!IF44,Semaines!$K$2:$K$523&amp;Semaines!$L$2:$L$523,0)),IF($AE44=2015,INDEX(Semaines!$O$2:$O$523,MATCH(Tableau!IE44&amp;Tableau!IF44,Semaines!$K$2:$K$523&amp;Semaines!$L$2:$L$523,0)),IF($AE44=2016,INDEX(Semaines!$P$2:$P$523,MATCH(Tableau!IE44&amp;Tableau!IF44,Semaines!$K$2:$K$523&amp;Semaines!$L$2:$L$523,0)),IF($AE44=2017,INDEX(Semaines!$Q$2:$Q$523,MATCH(Tableau!IE44&amp;Tableau!IF44,Semaines!$K$2:$K$523&amp;Semaines!$L$2:$L$523,0)),IF($AE44=2018,INDEX(Semaines!$R$2:$R$523,MATCH(Tableau!IE44&amp;Tableau!IF44,Semaines!$K$2:$K$523&amp;Semaines!$L$2:$L$523,0)),IF($AE44=2019,INDEX(Semaines!$S$2:$S$523,MATCH(Tableau!IE44&amp;Tableau!IF44,Semaines!$K$2:$K$523&amp;Semaines!$L$2:$L$523,0)),IF($AE44=2020,INDEX(Semaines!$T$2:$T$523,MATCH(Tableau!IE44&amp;Tableau!IF44,Semaines!$K$2:$K$523&amp;Semaines!$L$2:$L$523,0)),IF($AE44=2021,INDEX(Semaines!$U$2:$U$523,MATCH(Tableau!IE44&amp;Tableau!IF44,Semaines!$K$2:$K$523&amp;Semaines!$L$2:$L$523,0)),IF($AE44=2022,INDEX(Semaines!$V$2:$V$523,MATCH(Tableau!IE44&amp;Tableau!IF44,Semaines!$K$2:$K$523&amp;Semaines!$L$2:$L$523,0)))))))))))))</f>
        <v/>
      </c>
      <c r="IH44" s="120" t="str">
        <f>IF(Tableau!$AE44="","",IF(Tableau!IF44="","",Tableau!$AE44))</f>
        <v/>
      </c>
      <c r="II44" s="130" t="str">
        <f>IF(Import!AY34=0,"",Import!AY34)</f>
        <v/>
      </c>
      <c r="IJ44" s="118">
        <f t="shared" si="225"/>
        <v>56</v>
      </c>
      <c r="IK44" s="119">
        <f t="shared" si="226"/>
        <v>2019</v>
      </c>
      <c r="IL44" s="121" t="str">
        <f>IF(Tableau!IJ44="","",Tableau!IJ44)</f>
        <v/>
      </c>
      <c r="IM44" s="120" t="str">
        <f>IF(Tableau!IK44="","",Tableau!IK44)</f>
        <v/>
      </c>
      <c r="IO44" s="118">
        <f t="shared" si="227"/>
        <v>56</v>
      </c>
      <c r="IP44" s="119">
        <f t="shared" si="78"/>
        <v>2019</v>
      </c>
      <c r="IQ44" s="121" t="str">
        <f t="array" ref="IQ44">IF(OR(Tableau!IO44="",Tableau!IP44=""),"",IF($AE44=2013,INDEX(Semaines!$M$2:$M$523,MATCH(Tableau!IO44&amp;Tableau!IP44,Semaines!$K$2:$K$523&amp;Semaines!$L$2:$L$523,0)),IF($AE44=2014,INDEX(Semaines!$N$2:$N$523,MATCH(Tableau!IO44&amp;Tableau!IP44,Semaines!$K$2:$K$523&amp;Semaines!$L$2:$L$523,0)),IF($AE44=2015,INDEX(Semaines!$O$2:$O$523,MATCH(Tableau!IO44&amp;Tableau!IP44,Semaines!$K$2:$K$523&amp;Semaines!$L$2:$L$523,0)),IF($AE44=2016,INDEX(Semaines!$P$2:$P$523,MATCH(Tableau!IO44&amp;Tableau!IP44,Semaines!$K$2:$K$523&amp;Semaines!$L$2:$L$523,0)),IF($AE44=2017,INDEX(Semaines!$Q$2:$Q$523,MATCH(Tableau!IO44&amp;Tableau!IP44,Semaines!$K$2:$K$523&amp;Semaines!$L$2:$L$523,0)),IF($AE44=2018,INDEX(Semaines!$R$2:$R$523,MATCH(Tableau!IO44&amp;Tableau!IP44,Semaines!$K$2:$K$523&amp;Semaines!$L$2:$L$523,0)),IF($AE44=2019,INDEX(Semaines!$S$2:$S$523,MATCH(Tableau!IO44&amp;Tableau!IP44,Semaines!$K$2:$K$523&amp;Semaines!$L$2:$L$523,0)),IF($AE44=2020,INDEX(Semaines!$T$2:$T$523,MATCH(Tableau!IO44&amp;Tableau!IP44,Semaines!$K$2:$K$523&amp;Semaines!$L$2:$L$523,0)),IF($AE44=2021,INDEX(Semaines!$U$2:$U$523,MATCH(Tableau!IO44&amp;Tableau!IP44,Semaines!$K$2:$K$523&amp;Semaines!$L$2:$L$523,0)),IF($AE44=2022,INDEX(Semaines!$V$2:$V$523,MATCH(Tableau!IO44&amp;Tableau!IP44,Semaines!$K$2:$K$523&amp;Semaines!$L$2:$L$523,0)))))))))))))</f>
        <v/>
      </c>
      <c r="IR44" s="120" t="str">
        <f>IF(Tableau!$AE44="","",IF(Tableau!IP44="","",Tableau!$AE44))</f>
        <v/>
      </c>
      <c r="IS44" s="118">
        <f t="shared" si="228"/>
        <v>57</v>
      </c>
      <c r="IT44" s="119">
        <f t="shared" si="80"/>
        <v>2019</v>
      </c>
      <c r="IU44" s="121" t="str">
        <f t="array" ref="IU44">IF(OR(Tableau!IS44="",Tableau!IT44=""),"",IF($AE44=2013,INDEX(Semaines!$M$2:$M$523,MATCH(Tableau!IS44&amp;Tableau!IT44,Semaines!$K$2:$K$523&amp;Semaines!$L$2:$L$523,0)),IF($AE44=2014,INDEX(Semaines!$N$2:$N$523,MATCH(Tableau!IS44&amp;Tableau!IT44,Semaines!$K$2:$K$523&amp;Semaines!$L$2:$L$523,0)),IF($AE44=2015,INDEX(Semaines!$O$2:$O$523,MATCH(Tableau!IS44&amp;Tableau!IT44,Semaines!$K$2:$K$523&amp;Semaines!$L$2:$L$523,0)),IF($AE44=2016,INDEX(Semaines!$P$2:$P$523,MATCH(Tableau!IS44&amp;Tableau!IT44,Semaines!$K$2:$K$523&amp;Semaines!$L$2:$L$523,0)),IF($AE44=2017,INDEX(Semaines!$Q$2:$Q$523,MATCH(Tableau!IS44&amp;Tableau!IT44,Semaines!$K$2:$K$523&amp;Semaines!$L$2:$L$523,0)),IF($AE44=2018,INDEX(Semaines!$R$2:$R$523,MATCH(Tableau!IS44&amp;Tableau!IT44,Semaines!$K$2:$K$523&amp;Semaines!$L$2:$L$523,0)),IF($AE44=2019,INDEX(Semaines!$S$2:$S$523,MATCH(Tableau!IS44&amp;Tableau!IT44,Semaines!$K$2:$K$523&amp;Semaines!$L$2:$L$523,0)),IF($AE44=2020,INDEX(Semaines!$T$2:$T$523,MATCH(Tableau!IS44&amp;Tableau!IT44,Semaines!$K$2:$K$523&amp;Semaines!$L$2:$L$523,0)),IF($AE44=2021,INDEX(Semaines!$U$2:$U$523,MATCH(Tableau!IS44&amp;Tableau!IT44,Semaines!$K$2:$K$523&amp;Semaines!$L$2:$L$523,0)),IF($AE44=2022,INDEX(Semaines!$V$2:$V$523,MATCH(Tableau!IS44&amp;Tableau!IT44,Semaines!$K$2:$K$523&amp;Semaines!$L$2:$L$523,0)))))))))))))</f>
        <v/>
      </c>
      <c r="IV44" s="120" t="str">
        <f>IF(Tableau!$AE44="","",IF(Tableau!IT44="","",Tableau!$AE44))</f>
        <v/>
      </c>
      <c r="IW44" s="99"/>
      <c r="IX44" s="99"/>
      <c r="IY44" s="99"/>
      <c r="IZ44" s="99"/>
      <c r="JA44" s="118">
        <f t="shared" si="229"/>
        <v>57</v>
      </c>
      <c r="JB44" s="119">
        <f t="shared" si="82"/>
        <v>2019</v>
      </c>
      <c r="JC44" s="121" t="str">
        <f t="array" ref="JC44">IF(OR(Tableau!JA44="",Tableau!JB44=""),"",IF($AE44=2013,INDEX(Semaines!$M$2:$M$523,MATCH(Tableau!JA44&amp;Tableau!JB44,Semaines!$K$2:$K$523&amp;Semaines!$L$2:$L$523,0)),IF($AE44=2014,INDEX(Semaines!$N$2:$N$523,MATCH(Tableau!JA44&amp;Tableau!JB44,Semaines!$K$2:$K$523&amp;Semaines!$L$2:$L$523,0)),IF($AE44=2015,INDEX(Semaines!$O$2:$O$523,MATCH(Tableau!JA44&amp;Tableau!JB44,Semaines!$K$2:$K$523&amp;Semaines!$L$2:$L$523,0)),IF($AE44=2016,INDEX(Semaines!$P$2:$P$523,MATCH(Tableau!JA44&amp;Tableau!JB44,Semaines!$K$2:$K$523&amp;Semaines!$L$2:$L$523,0)),IF($AE44=2017,INDEX(Semaines!$Q$2:$Q$523,MATCH(Tableau!JA44&amp;Tableau!JB44,Semaines!$K$2:$K$523&amp;Semaines!$L$2:$L$523,0)),IF($AE44=2018,INDEX(Semaines!$R$2:$R$523,MATCH(Tableau!JA44&amp;Tableau!JB44,Semaines!$K$2:$K$523&amp;Semaines!$L$2:$L$523,0)),IF($AE44=2019,INDEX(Semaines!$S$2:$S$523,MATCH(Tableau!JA44&amp;Tableau!JB44,Semaines!$K$2:$K$523&amp;Semaines!$L$2:$L$523,0)),IF($AE44=2020,INDEX(Semaines!$T$2:$T$523,MATCH(Tableau!JA44&amp;Tableau!JB44,Semaines!$K$2:$K$523&amp;Semaines!$L$2:$L$523,0)),IF($AE44=2021,INDEX(Semaines!$U$2:$U$523,MATCH(Tableau!JA44&amp;Tableau!JB44,Semaines!$K$2:$K$523&amp;Semaines!$L$2:$L$523,0)),IF($AE44=2022,INDEX(Semaines!$V$2:$V$523,MATCH(Tableau!JA44&amp;Tableau!JB44,Semaines!$K$2:$K$523&amp;Semaines!$L$2:$L$523,0)))))))))))))</f>
        <v/>
      </c>
      <c r="JD44" s="120" t="str">
        <f>IF(Tableau!$AE44="","",IF(Tableau!JB44="","",Tableau!$AE44))</f>
        <v/>
      </c>
      <c r="JE44" s="112"/>
      <c r="JF44" s="114"/>
      <c r="JG44" s="114"/>
      <c r="JH44" s="107"/>
      <c r="JJ44" s="118">
        <f t="shared" si="230"/>
        <v>58</v>
      </c>
      <c r="JK44" s="119">
        <f t="shared" si="84"/>
        <v>2019</v>
      </c>
      <c r="JL44" s="121" t="str">
        <f t="array" ref="JL44">IF(OR(Tableau!JJ44="",Tableau!JK44=""),"",IF($AE44=2013,INDEX(Semaines!$M$2:$M$523,MATCH(Tableau!JJ44&amp;Tableau!JK44,Semaines!$K$2:$K$523&amp;Semaines!$L$2:$L$523,0)),IF($AE44=2014,INDEX(Semaines!$N$2:$N$523,MATCH(Tableau!JJ44&amp;Tableau!JK44,Semaines!$K$2:$K$523&amp;Semaines!$L$2:$L$523,0)),IF($AE44=2015,INDEX(Semaines!$O$2:$O$523,MATCH(Tableau!JJ44&amp;Tableau!JK44,Semaines!$K$2:$K$523&amp;Semaines!$L$2:$L$523,0)),IF($AE44=2016,INDEX(Semaines!$P$2:$P$523,MATCH(Tableau!JJ44&amp;Tableau!JK44,Semaines!$K$2:$K$523&amp;Semaines!$L$2:$L$523,0)),IF($AE44=2017,INDEX(Semaines!$Q$2:$Q$523,MATCH(Tableau!JJ44&amp;Tableau!JK44,Semaines!$K$2:$K$523&amp;Semaines!$L$2:$L$523,0)),IF($AE44=2018,INDEX(Semaines!$R$2:$R$523,MATCH(Tableau!JJ44&amp;Tableau!JK44,Semaines!$K$2:$K$523&amp;Semaines!$L$2:$L$523,0)),IF($AE44=2019,INDEX(Semaines!$S$2:$S$523,MATCH(Tableau!JJ44&amp;Tableau!JK44,Semaines!$K$2:$K$523&amp;Semaines!$L$2:$L$523,0)),IF($AE44=2020,INDEX(Semaines!$T$2:$T$523,MATCH(Tableau!JJ44&amp;Tableau!JK44,Semaines!$K$2:$K$523&amp;Semaines!$L$2:$L$523,0)),IF($AE44=2021,INDEX(Semaines!$U$2:$U$523,MATCH(Tableau!JJ44&amp;Tableau!JK44,Semaines!$K$2:$K$523&amp;Semaines!$L$2:$L$523,0)),IF($AE44=2022,INDEX(Semaines!$V$2:$V$523,MATCH(Tableau!JJ44&amp;Tableau!JK44,Semaines!$K$2:$K$523&amp;Semaines!$L$2:$L$523,0)))))))))))))</f>
        <v/>
      </c>
      <c r="JM44" s="120" t="str">
        <f>IF(Tableau!$AE44="","",IF(Tableau!JK44="","",Tableau!$AE44))</f>
        <v/>
      </c>
      <c r="JN44" s="118">
        <f t="shared" si="231"/>
        <v>59</v>
      </c>
      <c r="JO44" s="119">
        <f t="shared" si="86"/>
        <v>2019</v>
      </c>
      <c r="JP44" s="121" t="str">
        <f t="array" ref="JP44">IF(OR(Tableau!JN44="",Tableau!JO44=""),"",IF($AE44=2013,INDEX(Semaines!$M$2:$M$523,MATCH(Tableau!JN44&amp;Tableau!JO44,Semaines!$K$2:$K$523&amp;Semaines!$L$2:$L$523,0)),IF($AE44=2014,INDEX(Semaines!$N$2:$N$523,MATCH(Tableau!JN44&amp;Tableau!JO44,Semaines!$K$2:$K$523&amp;Semaines!$L$2:$L$523,0)),IF($AE44=2015,INDEX(Semaines!$O$2:$O$523,MATCH(Tableau!JN44&amp;Tableau!JO44,Semaines!$K$2:$K$523&amp;Semaines!$L$2:$L$523,0)),IF($AE44=2016,INDEX(Semaines!$P$2:$P$523,MATCH(Tableau!JN44&amp;Tableau!JO44,Semaines!$K$2:$K$523&amp;Semaines!$L$2:$L$523,0)),IF($AE44=2017,INDEX(Semaines!$Q$2:$Q$523,MATCH(Tableau!JN44&amp;Tableau!JO44,Semaines!$K$2:$K$523&amp;Semaines!$L$2:$L$523,0)),IF($AE44=2018,INDEX(Semaines!$R$2:$R$523,MATCH(Tableau!JN44&amp;Tableau!JO44,Semaines!$K$2:$K$523&amp;Semaines!$L$2:$L$523,0)),IF($AE44=2019,INDEX(Semaines!$S$2:$S$523,MATCH(Tableau!JN44&amp;Tableau!JO44,Semaines!$K$2:$K$523&amp;Semaines!$L$2:$L$523,0)),IF($AE44=2020,INDEX(Semaines!$T$2:$T$523,MATCH(Tableau!JN44&amp;Tableau!JO44,Semaines!$K$2:$K$523&amp;Semaines!$L$2:$L$523,0)),IF($AE44=2021,INDEX(Semaines!$U$2:$U$523,MATCH(Tableau!JN44&amp;Tableau!JO44,Semaines!$K$2:$K$523&amp;Semaines!$L$2:$L$523,0)),IF($AE44=2022,INDEX(Semaines!$V$2:$V$523,MATCH(Tableau!JN44&amp;Tableau!JO44,Semaines!$K$2:$K$523&amp;Semaines!$L$2:$L$523,0)))))))))))))</f>
        <v/>
      </c>
      <c r="JQ44" s="120" t="str">
        <f>IF(Tableau!$AE44="","",IF(Tableau!JO44="","",Tableau!$AE44))</f>
        <v/>
      </c>
      <c r="JR44" s="128" t="str">
        <f>IF(Import!BC34=0,"",Import!BC34)</f>
        <v/>
      </c>
      <c r="JS44" s="118">
        <f t="shared" si="232"/>
        <v>60</v>
      </c>
      <c r="JT44" s="119">
        <f t="shared" si="233"/>
        <v>2019</v>
      </c>
      <c r="JU44" s="121">
        <f t="array" ref="JU44">IF(JR44="",JS44,IF($AE44="","",IF($AE44=2013,INDEX(Semaines!$M$2:$M$523,MATCH(JS44&amp;JT44,Semaines!$K$2:$K$523&amp;Semaines!$L$2:$L$523,0)),IF($AE44=2014,INDEX(Semaines!$N$2:$N$523,MATCH(JS44&amp;JT44,Semaines!$K$2:$K$523&amp;Semaines!$L$2:$L$523,0)),IF($AE44=2015,INDEX(Semaines!$O$2:$O$523,MATCH(JS44&amp;JT44,Semaines!$K$2:$K$523&amp;Semaines!$L$2:$L$523,0)),IF($AE44=2016,INDEX(Semaines!$P$2:$P$523,MATCH(JS44&amp;JT44,Semaines!$K$2:$K$523&amp;Semaines!$L$2:$L$523,0)),IF($AE44=2017,INDEX(Semaines!$Q$2:$Q$523,MATCH(JS44&amp;JT44,Semaines!$K$2:$K$523&amp;Semaines!$L$2:$L$523,0)),IF($AE44=2018,INDEX(Semaines!$R$2:$R$523,MATCH(JS44&amp;JT44,Semaines!$K$2:$K$523&amp;Semaines!$L$2:$L$523,0)),IF($AE44=2019,INDEX(Semaines!$S$2:$S$523,MATCH(JS44&amp;JT44,Semaines!$K$2:$K$523&amp;Semaines!$L$2:$L$523,0)),IF($AE44=2020,INDEX(Semaines!$T$2:$T$523,MATCH(JS44&amp;JT44,Semaines!$K$2:$K$523&amp;Semaines!$L$2:$L$523,0)),IF($AE44=2021,INDEX(Semaines!$U$2:$U$523,MATCH(JS44&amp;JT44,Semaines!$K$2:$K$523&amp;Semaines!$L$2:$L$523,0)),IF($AE44=2022,INDEX(Semaines!$V$2:$V$523,MATCH(JS44&amp;JT44,Semaines!$K$2:$K$523&amp;Semaines!$L$2:$L$523,0))))))))))))))</f>
        <v>60</v>
      </c>
      <c r="JV44" s="119">
        <f t="shared" si="132"/>
        <v>2019</v>
      </c>
    </row>
    <row r="45" spans="1:282" x14ac:dyDescent="0.3">
      <c r="A45" s="61" t="str">
        <f>IF(Import!A35=0,"",Import!A35)</f>
        <v>34</v>
      </c>
      <c r="B45" s="38" t="str">
        <f>IF(Import!D35=0,"",Import!D35)</f>
        <v>34</v>
      </c>
      <c r="C45" s="38" t="str">
        <f>IF(Import!E35=0,"",Import!E35)</f>
        <v/>
      </c>
      <c r="D45" s="44" t="str">
        <f t="shared" si="0"/>
        <v/>
      </c>
      <c r="E45" s="38" t="str">
        <f>IF(Import!I35=0,"",Import!I35)</f>
        <v/>
      </c>
      <c r="F45" s="38" t="str">
        <f>IF(Import!J35="","",Import!J35)</f>
        <v/>
      </c>
      <c r="G45" s="38" t="str">
        <f>IF(Import!K35="","",Import!K35)</f>
        <v/>
      </c>
      <c r="H45" s="45" t="str">
        <f>IF(Import!L35=0,"",Import!L35)</f>
        <v>17</v>
      </c>
      <c r="I45" s="38" t="str">
        <f>IF(Import!N35=0,"",Import!N35)</f>
        <v/>
      </c>
      <c r="J45" s="37"/>
      <c r="K45" s="46">
        <f>IF(Import!O35=0,"",Import!O35)</f>
        <v>43601</v>
      </c>
      <c r="L45" s="46">
        <f>IF(Import!P35=0,"",Import!P35)</f>
        <v>43621</v>
      </c>
      <c r="M45" s="60" t="str">
        <f>IF(L45&lt;&gt;"","Annulé",IF(Import!R35=0,"",Import!R35))</f>
        <v>Annulé</v>
      </c>
      <c r="N45" s="60" t="str">
        <f>IF(L45&lt;&gt;"","Annulé",IF(Import!S35=0,"",Import!S35))</f>
        <v>Annulé</v>
      </c>
      <c r="O45" s="60" t="str">
        <f>IF(N45="Annulé","Annulé",IF(Import!T35=0,"",Import!T35))</f>
        <v>Annulé</v>
      </c>
      <c r="P45" s="46" t="str">
        <f>IF(Import!U35=0,IF($L45&lt;&gt;"","Annulé",IF($K45="","","En attente")),Import!U35)</f>
        <v>Annulé</v>
      </c>
      <c r="Q45" s="46" t="str">
        <f>IF(Import!V35=0,IF($L45&lt;&gt;"","Annulé",IF($K45="","","En attente")),Import!V35)</f>
        <v>Annulé</v>
      </c>
      <c r="R45" s="46" t="str">
        <f>IF(Import!W35=0,IF($L45&lt;&gt;"","Annulé",IF($K45="","","En attente")),Import!W35)</f>
        <v>Annulé</v>
      </c>
      <c r="S45" s="46" t="str">
        <f>IF(Import!X35=0,IF($L45&lt;&gt;"","Annulé",IF($K45="","","En attente")),Import!X35)</f>
        <v>Annulé</v>
      </c>
      <c r="T45" s="46" t="str">
        <f>IF(Import!Y35=0,IF($L45&lt;&gt;"","Annulé",IF($K45="","","En attente")),Import!Y35)</f>
        <v>Annulé</v>
      </c>
      <c r="U45" s="46" t="str">
        <f>IF(Import!Z35=0,IF($L45&lt;&gt;"","Annulé",IF($K45="","","En attente")),Import!Z35)</f>
        <v>Annulé</v>
      </c>
      <c r="V45" s="130" t="str">
        <f>IF(Tableau!V45="","",Tableau!V45)</f>
        <v/>
      </c>
      <c r="W45" s="46" t="str">
        <f>IF($L45&lt;&gt;"","Annulé",IF(Import!AA35=0,IF(K45="","","Pas ouvert"),Import!AA35))</f>
        <v>Annulé</v>
      </c>
      <c r="X45" s="46" t="str">
        <f>IF($L45&lt;&gt;"","Annulé",IF(Import!AB35=0,IF($W45&lt;&gt;"",IF(W45="Pas ouvert","Pas ouvert","En cours"),""),Import!AB35))</f>
        <v>Annulé</v>
      </c>
      <c r="Y45" s="60" t="str">
        <f>IF($L45&lt;&gt;"","Annulé",IF(Import!AC35=0,"",Import!AC35))</f>
        <v>Annulé</v>
      </c>
      <c r="Z45" s="60" t="str">
        <f>IF($L45&lt;&gt;"","Annulé",IF(Import!AD35=0,"",Import!AD35))</f>
        <v>Annulé</v>
      </c>
      <c r="AA45" s="65" t="str">
        <f t="shared" si="243"/>
        <v>Annulé</v>
      </c>
      <c r="AB45" s="129" t="str">
        <f>Tableau!AB45</f>
        <v/>
      </c>
      <c r="AC45" s="62"/>
      <c r="AD45" s="86" t="str">
        <f t="shared" si="121"/>
        <v/>
      </c>
      <c r="AE45" s="85" t="str">
        <f t="shared" si="122"/>
        <v/>
      </c>
      <c r="AF45" s="116" t="str">
        <f>IF(Import!AE35=0,"",Import!AE35)</f>
        <v/>
      </c>
      <c r="AG45" s="114"/>
      <c r="AH45" s="107"/>
      <c r="AJ45" s="118" t="str">
        <f t="shared" si="239"/>
        <v/>
      </c>
      <c r="AK45" s="119" t="str">
        <f t="shared" si="240"/>
        <v/>
      </c>
      <c r="AL45" s="121" t="str">
        <f>IF(OR(Tableau!AL45="",Tableau!AM45=""),"",IF($AE45=2013,INDEX(Semaines!$M$2:$M$523,MATCH(Tableau!AL45&amp;Tableau!AM45,Semaines!$K$2:$K$523&amp;Semaines!$L$2:$L$523,0)),IF($AE45=2014,INDEX(Semaines!$N$2:$N$523,MATCH(Tableau!AL45&amp;Tableau!AM45,Semaines!$K$2:$K$523&amp;Semaines!$L$2:$L$523,0)),IF($AE45=2015,INDEX(Semaines!$O$2:$O$523,MATCH(Tableau!AL45&amp;Tableau!AM45,Semaines!$K$2:$K$523&amp;Semaines!$L$2:$L$523,0)),IF($AE45=2016,INDEX(Semaines!$P$2:$P$523,MATCH(Tableau!AL45&amp;Tableau!AM45,Semaines!$K$2:$K$523&amp;Semaines!$L$2:$L$523,0)),IF($AE45=2017,INDEX(Semaines!$Q$2:$Q$523,MATCH(Tableau!AL45&amp;Tableau!AM45,Semaines!$K$2:$K$523&amp;Semaines!$L$2:$L$523,0)),IF($AE45=2018,INDEX(Semaines!$R$2:$R$523,MATCH(Tableau!AL45&amp;Tableau!AM45,Semaines!$K$2:$K$523&amp;Semaines!$L$2:$L$523,0)),IF($AE45=2019,INDEX(Semaines!$S$2:$S$523,MATCH(Tableau!AL45&amp;Tableau!AM45,Semaines!$K$2:$K$523&amp;Semaines!$L$2:$L$523,0)),IF($AE45=2020,INDEX(Semaines!$T$2:$T$523,MATCH(Tableau!AL45&amp;Tableau!AM45,Semaines!$K$2:$K$523&amp;Semaines!$L$2:$L$523,0)),IF($AE45=2021,INDEX(Semaines!$U$2:$U$523,MATCH(Tableau!AL45&amp;Tableau!AM45,Semaines!$K$2:$K$523&amp;Semaines!$L$2:$L$523,0)),IF($AE45=2022,INDEX(Semaines!$V$2:$V$523,MATCH(Tableau!AL45&amp;Tableau!AM45,Semaines!$K$2:$K$523&amp;Semaines!$L$2:$L$523,0)))))))))))))</f>
        <v/>
      </c>
      <c r="AM45" s="120" t="str">
        <f>IF(Tableau!$AE45="","",IF(Tableau!AM45="","",Tableau!$AE45))</f>
        <v/>
      </c>
      <c r="AN45" s="128" t="str">
        <f>IF(Import!AI35=0,"",Import!AI35)</f>
        <v/>
      </c>
      <c r="AO45" s="118" t="str">
        <f t="shared" si="241"/>
        <v/>
      </c>
      <c r="AP45" s="119" t="str">
        <f t="shared" si="242"/>
        <v/>
      </c>
      <c r="AQ45" s="121" t="str">
        <f>IF(Tableau!AQ45="","",Tableau!AQ45)</f>
        <v/>
      </c>
      <c r="AR45" s="120" t="str">
        <f>IF(Tableau!AR45="","",Tableau!AR45)</f>
        <v/>
      </c>
      <c r="AS45" s="112"/>
      <c r="AT45" s="107"/>
      <c r="AU45" s="99"/>
      <c r="AV45" s="99"/>
      <c r="AW45" s="118" t="str">
        <f t="shared" si="189"/>
        <v/>
      </c>
      <c r="AX45" s="119" t="str">
        <f t="shared" si="123"/>
        <v/>
      </c>
      <c r="AY45" s="121" t="str">
        <f t="array" ref="AY45">IF(OR(Tableau!AY45="",Tableau!AZ45=""),"",IF($AE45=2013,INDEX(Semaines!$M$2:$M$523,MATCH(Tableau!AY45&amp;Tableau!AZ45,Semaines!$K$2:$K$523&amp;Semaines!$L$2:$L$523,0)),IF($AE45=2014,INDEX(Semaines!$N$2:$N$523,MATCH(Tableau!AY45&amp;Tableau!AZ45,Semaines!$K$2:$K$523&amp;Semaines!$L$2:$L$523,0)),IF($AE45=2015,INDEX(Semaines!$O$2:$O$523,MATCH(Tableau!AY45&amp;Tableau!AZ45,Semaines!$K$2:$K$523&amp;Semaines!$L$2:$L$523,0)),IF($AE45=2016,INDEX(Semaines!$P$2:$P$523,MATCH(Tableau!AY45&amp;Tableau!AZ45,Semaines!$K$2:$K$523&amp;Semaines!$L$2:$L$523,0)),IF($AE45=2017,INDEX(Semaines!$Q$2:$Q$523,MATCH(Tableau!AY45&amp;Tableau!AZ45,Semaines!$K$2:$K$523&amp;Semaines!$L$2:$L$523,0)),IF($AE45=2018,INDEX(Semaines!$R$2:$R$523,MATCH(Tableau!AY45&amp;Tableau!AZ45,Semaines!$K$2:$K$523&amp;Semaines!$L$2:$L$523,0)),IF($AE45=2019,INDEX(Semaines!$S$2:$S$523,MATCH(Tableau!AY45&amp;Tableau!AZ45,Semaines!$K$2:$K$523&amp;Semaines!$L$2:$L$523,0)),IF($AE45=2020,INDEX(Semaines!$T$2:$T$523,MATCH(Tableau!AY45&amp;Tableau!AZ45,Semaines!$K$2:$K$523&amp;Semaines!$L$2:$L$523,0)),IF($AE45=2021,INDEX(Semaines!$U$2:$U$523,MATCH(Tableau!AY45&amp;Tableau!AZ45,Semaines!$K$2:$K$523&amp;Semaines!$L$2:$L$523,0)),IF($AE45=2022,INDEX(Semaines!$V$2:$V$523,MATCH(Tableau!AY45&amp;Tableau!AZ45,Semaines!$K$2:$K$523&amp;Semaines!$L$2:$L$523,0)))))))))))))</f>
        <v/>
      </c>
      <c r="AZ45" s="120" t="str">
        <f>IF(Tableau!$AE45="","",IF(Tableau!AZ45="","",Tableau!$AE45))</f>
        <v/>
      </c>
      <c r="BA45" s="118" t="str">
        <f t="shared" si="234"/>
        <v/>
      </c>
      <c r="BB45" s="119" t="str">
        <f t="shared" si="125"/>
        <v/>
      </c>
      <c r="BC45" s="121" t="str">
        <f t="array" ref="BC45">IF(OR(Tableau!BC45="",Tableau!BD45=""),"",IF($AE45=2013,INDEX(Semaines!$M$2:$M$523,MATCH(Tableau!BC45&amp;Tableau!BD45,Semaines!$K$2:$K$523&amp;Semaines!$L$2:$L$523,0)),IF($AE45=2014,INDEX(Semaines!$N$2:$N$523,MATCH(Tableau!BC45&amp;Tableau!BD45,Semaines!$K$2:$K$523&amp;Semaines!$L$2:$L$523,0)),IF($AE45=2015,INDEX(Semaines!$O$2:$O$523,MATCH(Tableau!BC45&amp;Tableau!BD45,Semaines!$K$2:$K$523&amp;Semaines!$L$2:$L$523,0)),IF($AE45=2016,INDEX(Semaines!$P$2:$P$523,MATCH(Tableau!BC45&amp;Tableau!BD45,Semaines!$K$2:$K$523&amp;Semaines!$L$2:$L$523,0)),IF($AE45=2017,INDEX(Semaines!$Q$2:$Q$523,MATCH(Tableau!BC45&amp;Tableau!BD45,Semaines!$K$2:$K$523&amp;Semaines!$L$2:$L$523,0)),IF($AE45=2018,INDEX(Semaines!$R$2:$R$523,MATCH(Tableau!BC45&amp;Tableau!BD45,Semaines!$K$2:$K$523&amp;Semaines!$L$2:$L$523,0)),IF($AE45=2019,INDEX(Semaines!$S$2:$S$523,MATCH(Tableau!BC45&amp;Tableau!BD45,Semaines!$K$2:$K$523&amp;Semaines!$L$2:$L$523,0)),IF($AE45=2020,INDEX(Semaines!$T$2:$T$523,MATCH(Tableau!BC45&amp;Tableau!BD45,Semaines!$K$2:$K$523&amp;Semaines!$L$2:$L$523,0)),IF($AE45=2021,INDEX(Semaines!$U$2:$U$523,MATCH(Tableau!BC45&amp;Tableau!BD45,Semaines!$K$2:$K$523&amp;Semaines!$L$2:$L$523,0)),IF($AE45=2022,INDEX(Semaines!$V$2:$V$523,MATCH(Tableau!BC45&amp;Tableau!BD45,Semaines!$K$2:$K$523&amp;Semaines!$L$2:$L$523,0)))))))))))))</f>
        <v/>
      </c>
      <c r="BD45" s="120" t="str">
        <f>IF(Tableau!$AE45="","",IF(Tableau!BD45="","",Tableau!$AE45))</f>
        <v/>
      </c>
      <c r="BE45" s="118" t="str">
        <f t="shared" si="235"/>
        <v/>
      </c>
      <c r="BF45" s="119" t="str">
        <f t="shared" si="127"/>
        <v/>
      </c>
      <c r="BG45" s="121" t="str">
        <f t="array" ref="BG45">IF(OR(Tableau!BG45="",Tableau!BH45=""),"",IF($AE45=2013,INDEX(Semaines!$M$2:$M$523,MATCH(Tableau!BG45&amp;Tableau!BH45,Semaines!$K$2:$K$523&amp;Semaines!$L$2:$L$523,0)),IF($AE45=2014,INDEX(Semaines!$N$2:$N$523,MATCH(Tableau!BG45&amp;Tableau!BH45,Semaines!$K$2:$K$523&amp;Semaines!$L$2:$L$523,0)),IF($AE45=2015,INDEX(Semaines!$O$2:$O$523,MATCH(Tableau!BG45&amp;Tableau!BH45,Semaines!$K$2:$K$523&amp;Semaines!$L$2:$L$523,0)),IF($AE45=2016,INDEX(Semaines!$P$2:$P$523,MATCH(Tableau!BG45&amp;Tableau!BH45,Semaines!$K$2:$K$523&amp;Semaines!$L$2:$L$523,0)),IF($AE45=2017,INDEX(Semaines!$Q$2:$Q$523,MATCH(Tableau!BG45&amp;Tableau!BH45,Semaines!$K$2:$K$523&amp;Semaines!$L$2:$L$523,0)),IF($AE45=2018,INDEX(Semaines!$R$2:$R$523,MATCH(Tableau!BG45&amp;Tableau!BH45,Semaines!$K$2:$K$523&amp;Semaines!$L$2:$L$523,0)),IF($AE45=2019,INDEX(Semaines!$S$2:$S$523,MATCH(Tableau!BG45&amp;Tableau!BH45,Semaines!$K$2:$K$523&amp;Semaines!$L$2:$L$523,0)),IF($AE45=2020,INDEX(Semaines!$T$2:$T$523,MATCH(Tableau!BG45&amp;Tableau!BH45,Semaines!$K$2:$K$523&amp;Semaines!$L$2:$L$523,0)),IF($AE45=2021,INDEX(Semaines!$U$2:$U$523,MATCH(Tableau!BG45&amp;Tableau!BH45,Semaines!$K$2:$K$523&amp;Semaines!$L$2:$L$523,0)),IF($AE45=2022,INDEX(Semaines!$V$2:$V$523,MATCH(Tableau!BG45&amp;Tableau!BH45,Semaines!$K$2:$K$523&amp;Semaines!$L$2:$L$523,0)))))))))))))</f>
        <v/>
      </c>
      <c r="BH45" s="120" t="str">
        <f>IF(Tableau!$AE45="","",IF(Tableau!BH45="","",Tableau!$AE45))</f>
        <v/>
      </c>
      <c r="BI45" s="130" t="str">
        <f>IF(Import!AM35=0,"",Import!AM35)</f>
        <v/>
      </c>
      <c r="BJ45" s="118" t="str">
        <f t="shared" si="236"/>
        <v/>
      </c>
      <c r="BK45" s="119" t="str">
        <f t="shared" si="237"/>
        <v/>
      </c>
      <c r="BL45" s="121" t="str">
        <f>IF(Tableau!BL45="","",Tableau!BL45)</f>
        <v/>
      </c>
      <c r="BM45" s="120" t="str">
        <f>IF(Tableau!BM45="","",Tableau!BM45)</f>
        <v/>
      </c>
      <c r="BN45" s="118" t="str">
        <f t="shared" si="238"/>
        <v/>
      </c>
      <c r="BO45" s="119" t="str">
        <f t="shared" si="131"/>
        <v/>
      </c>
      <c r="BP45" s="121" t="str">
        <f t="array" ref="BP45">IF(OR(Tableau!BP45="",Tableau!BQ45=""),"",IF($AE45=2013,INDEX(Semaines!$M$2:$M$523,MATCH(Tableau!BP45&amp;Tableau!BQ45,Semaines!$K$2:$K$523&amp;Semaines!$L$2:$L$523,0)),IF($AE45=2014,INDEX(Semaines!$N$2:$N$523,MATCH(Tableau!BP45&amp;Tableau!BQ45,Semaines!$K$2:$K$523&amp;Semaines!$L$2:$L$523,0)),IF($AE45=2015,INDEX(Semaines!$O$2:$O$523,MATCH(Tableau!BP45&amp;Tableau!BQ45,Semaines!$K$2:$K$523&amp;Semaines!$L$2:$L$523,0)),IF($AE45=2016,INDEX(Semaines!$P$2:$P$523,MATCH(Tableau!BP45&amp;Tableau!BQ45,Semaines!$K$2:$K$523&amp;Semaines!$L$2:$L$523,0)),IF($AE45=2017,INDEX(Semaines!$Q$2:$Q$523,MATCH(Tableau!BP45&amp;Tableau!BQ45,Semaines!$K$2:$K$523&amp;Semaines!$L$2:$L$523,0)),IF($AE45=2018,INDEX(Semaines!$R$2:$R$523,MATCH(Tableau!BP45&amp;Tableau!BQ45,Semaines!$K$2:$K$523&amp;Semaines!$L$2:$L$523,0)),IF($AE45=2019,INDEX(Semaines!$S$2:$S$523,MATCH(Tableau!BP45&amp;Tableau!BQ45,Semaines!$K$2:$K$523&amp;Semaines!$L$2:$L$523,0)),IF($AE45=2020,INDEX(Semaines!$T$2:$T$523,MATCH(Tableau!BP45&amp;Tableau!BQ45,Semaines!$K$2:$K$523&amp;Semaines!$L$2:$L$523,0)),IF($AE45=2021,INDEX(Semaines!$U$2:$U$523,MATCH(Tableau!BP45&amp;Tableau!BQ45,Semaines!$K$2:$K$523&amp;Semaines!$L$2:$L$523,0)),IF($AE45=2022,INDEX(Semaines!$V$2:$V$523,MATCH(Tableau!BP45&amp;Tableau!BQ45,Semaines!$K$2:$K$523&amp;Semaines!$L$2:$L$523,0)))))))))))))</f>
        <v/>
      </c>
      <c r="BQ45" s="120" t="str">
        <f>IF(Tableau!$AE45="","",IF(Tableau!BQ45="","",Tableau!$AE45))</f>
        <v/>
      </c>
      <c r="BS45" s="118" t="str">
        <f t="shared" si="190"/>
        <v/>
      </c>
      <c r="BT45" s="119" t="str">
        <f t="shared" si="95"/>
        <v/>
      </c>
      <c r="BU45" s="121" t="str">
        <f t="array" ref="BU45">IF(OR(Tableau!BU45="",Tableau!BV45=""),"",IF($AE45=2013,INDEX(Semaines!$M$2:$M$523,MATCH(Tableau!BU45&amp;Tableau!BV45,Semaines!$K$2:$K$523&amp;Semaines!$L$2:$L$523,0)),IF($AE45=2014,INDEX(Semaines!$N$2:$N$523,MATCH(Tableau!BU45&amp;Tableau!BV45,Semaines!$K$2:$K$523&amp;Semaines!$L$2:$L$523,0)),IF($AE45=2015,INDEX(Semaines!$O$2:$O$523,MATCH(Tableau!BU45&amp;Tableau!BV45,Semaines!$K$2:$K$523&amp;Semaines!$L$2:$L$523,0)),IF($AE45=2016,INDEX(Semaines!$P$2:$P$523,MATCH(Tableau!BU45&amp;Tableau!BV45,Semaines!$K$2:$K$523&amp;Semaines!$L$2:$L$523,0)),IF($AE45=2017,INDEX(Semaines!$Q$2:$Q$523,MATCH(Tableau!BU45&amp;Tableau!BV45,Semaines!$K$2:$K$523&amp;Semaines!$L$2:$L$523,0)),IF($AE45=2018,INDEX(Semaines!$R$2:$R$523,MATCH(Tableau!BU45&amp;Tableau!BV45,Semaines!$K$2:$K$523&amp;Semaines!$L$2:$L$523,0)),IF($AE45=2019,INDEX(Semaines!$S$2:$S$523,MATCH(Tableau!BU45&amp;Tableau!BV45,Semaines!$K$2:$K$523&amp;Semaines!$L$2:$L$523,0)),IF($AE45=2020,INDEX(Semaines!$T$2:$T$523,MATCH(Tableau!BU45&amp;Tableau!BV45,Semaines!$K$2:$K$523&amp;Semaines!$L$2:$L$523,0)),IF($AE45=2021,INDEX(Semaines!$U$2:$U$523,MATCH(Tableau!BU45&amp;Tableau!BV45,Semaines!$K$2:$K$523&amp;Semaines!$L$2:$L$523,0)),IF($AE45=2022,INDEX(Semaines!$V$2:$V$523,MATCH(Tableau!BU45&amp;Tableau!BV45,Semaines!$K$2:$K$523&amp;Semaines!$L$2:$L$523,0)))))))))))))</f>
        <v/>
      </c>
      <c r="BV45" s="120" t="str">
        <f>IF(Tableau!$AE45="","",IF(Tableau!BV45="","",Tableau!$AE45))</f>
        <v/>
      </c>
      <c r="BX45" s="118" t="str">
        <f t="shared" si="202"/>
        <v/>
      </c>
      <c r="BY45" s="119" t="str">
        <f t="shared" si="96"/>
        <v/>
      </c>
      <c r="BZ45" s="121" t="str">
        <f t="array" ref="BZ45">IF(OR(Tableau!BZ45="",Tableau!CA45=""),"",IF($AE45=2013,INDEX(Semaines!$M$2:$M$523,MATCH(Tableau!BZ45&amp;Tableau!CA45,Semaines!$K$2:$K$523&amp;Semaines!$L$2:$L$523,0)),IF($AE45=2014,INDEX(Semaines!$N$2:$N$523,MATCH(Tableau!BZ45&amp;Tableau!CA45,Semaines!$K$2:$K$523&amp;Semaines!$L$2:$L$523,0)),IF($AE45=2015,INDEX(Semaines!$O$2:$O$523,MATCH(Tableau!BZ45&amp;Tableau!CA45,Semaines!$K$2:$K$523&amp;Semaines!$L$2:$L$523,0)),IF($AE45=2016,INDEX(Semaines!$P$2:$P$523,MATCH(Tableau!BZ45&amp;Tableau!CA45,Semaines!$K$2:$K$523&amp;Semaines!$L$2:$L$523,0)),IF($AE45=2017,INDEX(Semaines!$Q$2:$Q$523,MATCH(Tableau!BZ45&amp;Tableau!CA45,Semaines!$K$2:$K$523&amp;Semaines!$L$2:$L$523,0)),IF($AE45=2018,INDEX(Semaines!$R$2:$R$523,MATCH(Tableau!BZ45&amp;Tableau!CA45,Semaines!$K$2:$K$523&amp;Semaines!$L$2:$L$523,0)),IF($AE45=2019,INDEX(Semaines!$S$2:$S$523,MATCH(Tableau!BZ45&amp;Tableau!CA45,Semaines!$K$2:$K$523&amp;Semaines!$L$2:$L$523,0)),IF($AE45=2020,INDEX(Semaines!$T$2:$T$523,MATCH(Tableau!BZ45&amp;Tableau!CA45,Semaines!$K$2:$K$523&amp;Semaines!$L$2:$L$523,0)),IF($AE45=2021,INDEX(Semaines!$U$2:$U$523,MATCH(Tableau!BZ45&amp;Tableau!CA45,Semaines!$K$2:$K$523&amp;Semaines!$L$2:$L$523,0)),IF($AE45=2022,INDEX(Semaines!$V$2:$V$523,MATCH(Tableau!BZ45&amp;Tableau!CA45,Semaines!$K$2:$K$523&amp;Semaines!$L$2:$L$523,0)))))))))))))</f>
        <v/>
      </c>
      <c r="CA45" s="120" t="str">
        <f>IF(Tableau!$AE45="","",IF(Tableau!CA45="","",Tableau!$AE45))</f>
        <v/>
      </c>
      <c r="CB45" s="130" t="str">
        <f>IF(Import!AQ35=0,"",Import!AQ35)</f>
        <v/>
      </c>
      <c r="CC45" s="118" t="str">
        <f t="shared" si="191"/>
        <v/>
      </c>
      <c r="CD45" s="119" t="str">
        <f t="shared" si="192"/>
        <v/>
      </c>
      <c r="CE45" s="121" t="str">
        <f>IF(Tableau!CE45="","",Tableau!CE45)</f>
        <v/>
      </c>
      <c r="CF45" s="120" t="str">
        <f>IF(Tableau!CF45="","",Tableau!CF45)</f>
        <v/>
      </c>
      <c r="CG45" s="118" t="str">
        <f t="shared" si="193"/>
        <v/>
      </c>
      <c r="CH45" s="119" t="str">
        <f t="shared" si="97"/>
        <v/>
      </c>
      <c r="CI45" s="121" t="str">
        <f t="array" ref="CI45">IF(OR(Tableau!CI45="",Tableau!CJ45=""),"",IF($AE45=2013,INDEX(Semaines!$M$2:$M$523,MATCH(Tableau!CI45&amp;Tableau!CJ45,Semaines!$K$2:$K$523&amp;Semaines!$L$2:$L$523,0)),IF($AE45=2014,INDEX(Semaines!$N$2:$N$523,MATCH(Tableau!CI45&amp;Tableau!CJ45,Semaines!$K$2:$K$523&amp;Semaines!$L$2:$L$523,0)),IF($AE45=2015,INDEX(Semaines!$O$2:$O$523,MATCH(Tableau!CI45&amp;Tableau!CJ45,Semaines!$K$2:$K$523&amp;Semaines!$L$2:$L$523,0)),IF($AE45=2016,INDEX(Semaines!$P$2:$P$523,MATCH(Tableau!CI45&amp;Tableau!CJ45,Semaines!$K$2:$K$523&amp;Semaines!$L$2:$L$523,0)),IF($AE45=2017,INDEX(Semaines!$Q$2:$Q$523,MATCH(Tableau!CI45&amp;Tableau!CJ45,Semaines!$K$2:$K$523&amp;Semaines!$L$2:$L$523,0)),IF($AE45=2018,INDEX(Semaines!$R$2:$R$523,MATCH(Tableau!CI45&amp;Tableau!CJ45,Semaines!$K$2:$K$523&amp;Semaines!$L$2:$L$523,0)),IF($AE45=2019,INDEX(Semaines!$S$2:$S$523,MATCH(Tableau!CI45&amp;Tableau!CJ45,Semaines!$K$2:$K$523&amp;Semaines!$L$2:$L$523,0)),IF($AE45=2020,INDEX(Semaines!$T$2:$T$523,MATCH(Tableau!CI45&amp;Tableau!CJ45,Semaines!$K$2:$K$523&amp;Semaines!$L$2:$L$523,0)),IF($AE45=2021,INDEX(Semaines!$U$2:$U$523,MATCH(Tableau!CI45&amp;Tableau!CJ45,Semaines!$K$2:$K$523&amp;Semaines!$L$2:$L$523,0)),IF($AE45=2022,INDEX(Semaines!$V$2:$V$523,MATCH(Tableau!CI45&amp;Tableau!CJ45,Semaines!$K$2:$K$523&amp;Semaines!$L$2:$L$523,0)))))))))))))</f>
        <v/>
      </c>
      <c r="CJ45" s="120" t="str">
        <f>IF(Tableau!$AE45="","",IF(Tableau!CJ45="","",Tableau!$AE45))</f>
        <v/>
      </c>
      <c r="CL45" s="118" t="str">
        <f t="shared" si="194"/>
        <v/>
      </c>
      <c r="CM45" s="119" t="str">
        <f t="shared" si="98"/>
        <v/>
      </c>
      <c r="CN45" s="121" t="str">
        <f t="array" ref="CN45">IF(OR(Tableau!CN45="",Tableau!CO45=""),"",IF($AE45=2013,INDEX(Semaines!$M$2:$M$523,MATCH(Tableau!CN45&amp;Tableau!CO45,Semaines!$K$2:$K$523&amp;Semaines!$L$2:$L$523,0)),IF($AE45=2014,INDEX(Semaines!$N$2:$N$523,MATCH(Tableau!CN45&amp;Tableau!CO45,Semaines!$K$2:$K$523&amp;Semaines!$L$2:$L$523,0)),IF($AE45=2015,INDEX(Semaines!$O$2:$O$523,MATCH(Tableau!CN45&amp;Tableau!CO45,Semaines!$K$2:$K$523&amp;Semaines!$L$2:$L$523,0)),IF($AE45=2016,INDEX(Semaines!$P$2:$P$523,MATCH(Tableau!CN45&amp;Tableau!CO45,Semaines!$K$2:$K$523&amp;Semaines!$L$2:$L$523,0)),IF($AE45=2017,INDEX(Semaines!$Q$2:$Q$523,MATCH(Tableau!CN45&amp;Tableau!CO45,Semaines!$K$2:$K$523&amp;Semaines!$L$2:$L$523,0)),IF($AE45=2018,INDEX(Semaines!$R$2:$R$523,MATCH(Tableau!CN45&amp;Tableau!CO45,Semaines!$K$2:$K$523&amp;Semaines!$L$2:$L$523,0)),IF($AE45=2019,INDEX(Semaines!$S$2:$S$523,MATCH(Tableau!CN45&amp;Tableau!CO45,Semaines!$K$2:$K$523&amp;Semaines!$L$2:$L$523,0)),IF($AE45=2020,INDEX(Semaines!$T$2:$T$523,MATCH(Tableau!CN45&amp;Tableau!CO45,Semaines!$K$2:$K$523&amp;Semaines!$L$2:$L$523,0)),IF($AE45=2021,INDEX(Semaines!$U$2:$U$523,MATCH(Tableau!CN45&amp;Tableau!CO45,Semaines!$K$2:$K$523&amp;Semaines!$L$2:$L$523,0)),IF($AE45=2022,INDEX(Semaines!$V$2:$V$523,MATCH(Tableau!CN45&amp;Tableau!CO45,Semaines!$K$2:$K$523&amp;Semaines!$L$2:$L$523,0)))))))))))))</f>
        <v/>
      </c>
      <c r="CO45" s="120" t="str">
        <f>IF(Tableau!$AE45="","",IF(Tableau!CO45="","",Tableau!$AE45))</f>
        <v/>
      </c>
      <c r="CP45" s="118" t="str">
        <f t="shared" si="203"/>
        <v/>
      </c>
      <c r="CQ45" s="119" t="str">
        <f t="shared" si="99"/>
        <v/>
      </c>
      <c r="CR45" s="121" t="str">
        <f t="array" ref="CR45">IF(OR(Tableau!CR45="",Tableau!CS45=""),"",IF($AE45=2013,INDEX(Semaines!$M$2:$M$523,MATCH(Tableau!CR45&amp;Tableau!CS45,Semaines!$K$2:$K$523&amp;Semaines!$L$2:$L$523,0)),IF($AE45=2014,INDEX(Semaines!$N$2:$N$523,MATCH(Tableau!CR45&amp;Tableau!CS45,Semaines!$K$2:$K$523&amp;Semaines!$L$2:$L$523,0)),IF($AE45=2015,INDEX(Semaines!$O$2:$O$523,MATCH(Tableau!CR45&amp;Tableau!CS45,Semaines!$K$2:$K$523&amp;Semaines!$L$2:$L$523,0)),IF($AE45=2016,INDEX(Semaines!$P$2:$P$523,MATCH(Tableau!CR45&amp;Tableau!CS45,Semaines!$K$2:$K$523&amp;Semaines!$L$2:$L$523,0)),IF($AE45=2017,INDEX(Semaines!$Q$2:$Q$523,MATCH(Tableau!CR45&amp;Tableau!CS45,Semaines!$K$2:$K$523&amp;Semaines!$L$2:$L$523,0)),IF($AE45=2018,INDEX(Semaines!$R$2:$R$523,MATCH(Tableau!CR45&amp;Tableau!CS45,Semaines!$K$2:$K$523&amp;Semaines!$L$2:$L$523,0)),IF($AE45=2019,INDEX(Semaines!$S$2:$S$523,MATCH(Tableau!CR45&amp;Tableau!CS45,Semaines!$K$2:$K$523&amp;Semaines!$L$2:$L$523,0)),IF($AE45=2020,INDEX(Semaines!$T$2:$T$523,MATCH(Tableau!CR45&amp;Tableau!CS45,Semaines!$K$2:$K$523&amp;Semaines!$L$2:$L$523,0)),IF($AE45=2021,INDEX(Semaines!$U$2:$U$523,MATCH(Tableau!CR45&amp;Tableau!CS45,Semaines!$K$2:$K$523&amp;Semaines!$L$2:$L$523,0)),IF($AE45=2022,INDEX(Semaines!$V$2:$V$523,MATCH(Tableau!CR45&amp;Tableau!CS45,Semaines!$K$2:$K$523&amp;Semaines!$L$2:$L$523,0)))))))))))))</f>
        <v/>
      </c>
      <c r="CS45" s="120" t="str">
        <f>IF(Tableau!$AE45="","",IF(Tableau!CS45="","",Tableau!$AE45))</f>
        <v/>
      </c>
      <c r="CU45" s="139" t="str">
        <f t="shared" si="195"/>
        <v/>
      </c>
      <c r="CV45" s="118" t="str">
        <f t="shared" si="204"/>
        <v/>
      </c>
      <c r="CW45" s="119" t="str">
        <f t="shared" si="25"/>
        <v/>
      </c>
      <c r="CX45" s="121"/>
      <c r="CY45" s="120" t="str">
        <f>IF(Tableau!$AE45="","",IF(Tableau!CX45="","",Tableau!$AE45))</f>
        <v/>
      </c>
      <c r="DA45" s="139" t="str">
        <f t="shared" si="196"/>
        <v/>
      </c>
      <c r="DB45" s="118" t="str">
        <f t="shared" si="205"/>
        <v/>
      </c>
      <c r="DC45" s="119" t="str">
        <f t="shared" si="28"/>
        <v/>
      </c>
      <c r="DD45" s="121"/>
      <c r="DE45" s="120"/>
      <c r="DF45" s="112"/>
      <c r="DG45" s="107"/>
      <c r="DI45" s="118" t="str">
        <f t="shared" si="197"/>
        <v/>
      </c>
      <c r="DJ45" s="119" t="str">
        <f t="shared" si="30"/>
        <v/>
      </c>
      <c r="DK45" s="121"/>
      <c r="DL45" s="120" t="str">
        <f>IF(Tableau!$AE45="","",IF(Tableau!DJ45="","",Tableau!$AE45))</f>
        <v/>
      </c>
      <c r="DN45" s="118" t="str">
        <f t="shared" si="198"/>
        <v/>
      </c>
      <c r="DO45" s="119" t="str">
        <f t="shared" si="32"/>
        <v/>
      </c>
      <c r="DP45" s="121" t="str">
        <f t="array" ref="DP45">IF(OR(Tableau!DN45="",Tableau!DO45=""),"",IF($AE45=2013,INDEX(Semaines!$M$2:$M$523,MATCH(Tableau!DN45&amp;Tableau!DO45,Semaines!$K$2:$K$523&amp;Semaines!$L$2:$L$523,0)),IF($AE45=2014,INDEX(Semaines!$N$2:$N$523,MATCH(Tableau!DN45&amp;Tableau!DO45,Semaines!$K$2:$K$523&amp;Semaines!$L$2:$L$523,0)),IF($AE45=2015,INDEX(Semaines!$O$2:$O$523,MATCH(Tableau!DN45&amp;Tableau!DO45,Semaines!$K$2:$K$523&amp;Semaines!$L$2:$L$523,0)),IF($AE45=2016,INDEX(Semaines!$P$2:$P$523,MATCH(Tableau!DN45&amp;Tableau!DO45,Semaines!$K$2:$K$523&amp;Semaines!$L$2:$L$523,0)),IF($AE45=2017,INDEX(Semaines!$Q$2:$Q$523,MATCH(Tableau!DN45&amp;Tableau!DO45,Semaines!$K$2:$K$523&amp;Semaines!$L$2:$L$523,0)),IF($AE45=2018,INDEX(Semaines!$R$2:$R$523,MATCH(Tableau!DN45&amp;Tableau!DO45,Semaines!$K$2:$K$523&amp;Semaines!$L$2:$L$523,0)),IF($AE45=2019,INDEX(Semaines!$S$2:$S$523,MATCH(Tableau!DN45&amp;Tableau!DO45,Semaines!$K$2:$K$523&amp;Semaines!$L$2:$L$523,0)),IF($AE45=2020,INDEX(Semaines!$T$2:$T$523,MATCH(Tableau!DN45&amp;Tableau!DO45,Semaines!$K$2:$K$523&amp;Semaines!$L$2:$L$523,0)),IF($AE45=2021,INDEX(Semaines!$U$2:$U$523,MATCH(Tableau!DN45&amp;Tableau!DO45,Semaines!$K$2:$K$523&amp;Semaines!$L$2:$L$523,0)),IF($AE45=2022,INDEX(Semaines!$V$2:$V$523,MATCH(Tableau!DN45&amp;Tableau!DO45,Semaines!$K$2:$K$523&amp;Semaines!$L$2:$L$523,0)))))))))))))</f>
        <v/>
      </c>
      <c r="DQ45" s="120" t="str">
        <f>IF(Tableau!$AE45="","",IF(Tableau!DO45="","",Tableau!$AE45))</f>
        <v/>
      </c>
      <c r="DR45" s="99"/>
      <c r="DS45" s="107"/>
      <c r="DT45" s="137"/>
      <c r="DU45" s="118" t="str">
        <f t="shared" si="199"/>
        <v/>
      </c>
      <c r="DV45" s="119" t="str">
        <f t="shared" si="100"/>
        <v/>
      </c>
      <c r="DW45" s="121" t="str">
        <f t="array" ref="DW45">IF(OR(Tableau!DU45="",Tableau!DV45=""),"",IF($AE45=2013,INDEX(Semaines!$M$2:$M$523,MATCH(Tableau!DU45&amp;Tableau!DV45,Semaines!$K$2:$K$523&amp;Semaines!$L$2:$L$523,0)),IF($AE45=2014,INDEX(Semaines!$N$2:$N$523,MATCH(Tableau!DU45&amp;Tableau!DV45,Semaines!$K$2:$K$523&amp;Semaines!$L$2:$L$523,0)),IF($AE45=2015,INDEX(Semaines!$O$2:$O$523,MATCH(Tableau!DU45&amp;Tableau!DV45,Semaines!$K$2:$K$523&amp;Semaines!$L$2:$L$523,0)),IF($AE45=2016,INDEX(Semaines!$P$2:$P$523,MATCH(Tableau!DU45&amp;Tableau!DV45,Semaines!$K$2:$K$523&amp;Semaines!$L$2:$L$523,0)),IF($AE45=2017,INDEX(Semaines!$Q$2:$Q$523,MATCH(Tableau!DU45&amp;Tableau!DV45,Semaines!$K$2:$K$523&amp;Semaines!$L$2:$L$523,0)),IF($AE45=2018,INDEX(Semaines!$R$2:$R$523,MATCH(Tableau!DU45&amp;Tableau!DV45,Semaines!$K$2:$K$523&amp;Semaines!$L$2:$L$523,0)),IF($AE45=2019,INDEX(Semaines!$S$2:$S$523,MATCH(Tableau!DU45&amp;Tableau!DV45,Semaines!$K$2:$K$523&amp;Semaines!$L$2:$L$523,0)),IF($AE45=2020,INDEX(Semaines!$T$2:$T$523,MATCH(Tableau!DU45&amp;Tableau!DV45,Semaines!$K$2:$K$523&amp;Semaines!$L$2:$L$523,0)),IF($AE45=2021,INDEX(Semaines!$U$2:$U$523,MATCH(Tableau!DU45&amp;Tableau!DV45,Semaines!$K$2:$K$523&amp;Semaines!$L$2:$L$523,0)),IF($AE45=2022,INDEX(Semaines!$V$2:$V$523,MATCH(Tableau!DU45&amp;Tableau!DV45,Semaines!$K$2:$K$523&amp;Semaines!$L$2:$L$523,0)))))))))))))</f>
        <v/>
      </c>
      <c r="DX45" s="120" t="str">
        <f>IF(Tableau!$AE45="","",IF(Tableau!DV45="","",Tableau!$AE45))</f>
        <v/>
      </c>
      <c r="DY45" s="118" t="str">
        <f t="shared" si="244"/>
        <v/>
      </c>
      <c r="DZ45" s="119" t="str">
        <f t="shared" si="101"/>
        <v/>
      </c>
      <c r="EA45" s="121" t="str">
        <f t="array" ref="EA45">IF(OR(Tableau!DY45="",Tableau!DZ45=""),"",IF($AE45=2013,INDEX(Semaines!$M$2:$M$523,MATCH(Tableau!DY45&amp;Tableau!DZ45,Semaines!$K$2:$K$523&amp;Semaines!$L$2:$L$523,0)),IF($AE45=2014,INDEX(Semaines!$N$2:$N$523,MATCH(Tableau!DY45&amp;Tableau!DZ45,Semaines!$K$2:$K$523&amp;Semaines!$L$2:$L$523,0)),IF($AE45=2015,INDEX(Semaines!$O$2:$O$523,MATCH(Tableau!DY45&amp;Tableau!DZ45,Semaines!$K$2:$K$523&amp;Semaines!$L$2:$L$523,0)),IF($AE45=2016,INDEX(Semaines!$P$2:$P$523,MATCH(Tableau!DY45&amp;Tableau!DZ45,Semaines!$K$2:$K$523&amp;Semaines!$L$2:$L$523,0)),IF($AE45=2017,INDEX(Semaines!$Q$2:$Q$523,MATCH(Tableau!DY45&amp;Tableau!DZ45,Semaines!$K$2:$K$523&amp;Semaines!$L$2:$L$523,0)),IF($AE45=2018,INDEX(Semaines!$R$2:$R$523,MATCH(Tableau!DY45&amp;Tableau!DZ45,Semaines!$K$2:$K$523&amp;Semaines!$L$2:$L$523,0)),IF($AE45=2019,INDEX(Semaines!$S$2:$S$523,MATCH(Tableau!DY45&amp;Tableau!DZ45,Semaines!$K$2:$K$523&amp;Semaines!$L$2:$L$523,0)),IF($AE45=2020,INDEX(Semaines!$T$2:$T$523,MATCH(Tableau!DY45&amp;Tableau!DZ45,Semaines!$K$2:$K$523&amp;Semaines!$L$2:$L$523,0)),IF($AE45=2021,INDEX(Semaines!$U$2:$U$523,MATCH(Tableau!DY45&amp;Tableau!DZ45,Semaines!$K$2:$K$523&amp;Semaines!$L$2:$L$523,0)),IF($AE45=2022,INDEX(Semaines!$V$2:$V$523,MATCH(Tableau!DY45&amp;Tableau!DZ45,Semaines!$K$2:$K$523&amp;Semaines!$L$2:$L$523,0)))))))))))))</f>
        <v/>
      </c>
      <c r="EB45" s="120" t="str">
        <f>IF(Tableau!$AE45="","",IF(Tableau!DZ45="","",Tableau!$AE45))</f>
        <v/>
      </c>
      <c r="EC45" s="118" t="str">
        <f t="shared" si="245"/>
        <v/>
      </c>
      <c r="ED45" s="119" t="str">
        <f t="shared" si="102"/>
        <v/>
      </c>
      <c r="EE45" s="121" t="str">
        <f t="array" ref="EE45">IF(OR(Tableau!EC45="",Tableau!ED45=""),"",IF($AE45=2013,INDEX(Semaines!$M$2:$M$523,MATCH(Tableau!EC45&amp;Tableau!ED45,Semaines!$K$2:$K$523&amp;Semaines!$L$2:$L$523,0)),IF($AE45=2014,INDEX(Semaines!$N$2:$N$523,MATCH(Tableau!EC45&amp;Tableau!ED45,Semaines!$K$2:$K$523&amp;Semaines!$L$2:$L$523,0)),IF($AE45=2015,INDEX(Semaines!$O$2:$O$523,MATCH(Tableau!EC45&amp;Tableau!ED45,Semaines!$K$2:$K$523&amp;Semaines!$L$2:$L$523,0)),IF($AE45=2016,INDEX(Semaines!$P$2:$P$523,MATCH(Tableau!EC45&amp;Tableau!ED45,Semaines!$K$2:$K$523&amp;Semaines!$L$2:$L$523,0)),IF($AE45=2017,INDEX(Semaines!$Q$2:$Q$523,MATCH(Tableau!EC45&amp;Tableau!ED45,Semaines!$K$2:$K$523&amp;Semaines!$L$2:$L$523,0)),IF($AE45=2018,INDEX(Semaines!$R$2:$R$523,MATCH(Tableau!EC45&amp;Tableau!ED45,Semaines!$K$2:$K$523&amp;Semaines!$L$2:$L$523,0)),IF($AE45=2019,INDEX(Semaines!$S$2:$S$523,MATCH(Tableau!EC45&amp;Tableau!ED45,Semaines!$K$2:$K$523&amp;Semaines!$L$2:$L$523,0)),IF($AE45=2020,INDEX(Semaines!$T$2:$T$523,MATCH(Tableau!EC45&amp;Tableau!ED45,Semaines!$K$2:$K$523&amp;Semaines!$L$2:$L$523,0)),IF($AE45=2021,INDEX(Semaines!$U$2:$U$523,MATCH(Tableau!EC45&amp;Tableau!ED45,Semaines!$K$2:$K$523&amp;Semaines!$L$2:$L$523,0)),IF($AE45=2022,INDEX(Semaines!$V$2:$V$523,MATCH(Tableau!EC45&amp;Tableau!ED45,Semaines!$K$2:$K$523&amp;Semaines!$L$2:$L$523,0)))))))))))))</f>
        <v/>
      </c>
      <c r="EF45" s="120" t="str">
        <f>IF(Tableau!$AE45="","",IF(Tableau!ED45="","",Tableau!$AE45))</f>
        <v/>
      </c>
      <c r="EG45" s="118" t="str">
        <f t="shared" si="246"/>
        <v/>
      </c>
      <c r="EH45" s="119" t="str">
        <f t="shared" si="103"/>
        <v/>
      </c>
      <c r="EI45" s="121" t="str">
        <f t="array" ref="EI45">IF(OR(Tableau!EG45="",Tableau!EH45=""),"",IF($AE45=2013,INDEX(Semaines!$M$2:$M$523,MATCH(Tableau!EG45&amp;Tableau!EH45,Semaines!$K$2:$K$523&amp;Semaines!$L$2:$L$523,0)),IF($AE45=2014,INDEX(Semaines!$N$2:$N$523,MATCH(Tableau!EG45&amp;Tableau!EH45,Semaines!$K$2:$K$523&amp;Semaines!$L$2:$L$523,0)),IF($AE45=2015,INDEX(Semaines!$O$2:$O$523,MATCH(Tableau!EG45&amp;Tableau!EH45,Semaines!$K$2:$K$523&amp;Semaines!$L$2:$L$523,0)),IF($AE45=2016,INDEX(Semaines!$P$2:$P$523,MATCH(Tableau!EG45&amp;Tableau!EH45,Semaines!$K$2:$K$523&amp;Semaines!$L$2:$L$523,0)),IF($AE45=2017,INDEX(Semaines!$Q$2:$Q$523,MATCH(Tableau!EG45&amp;Tableau!EH45,Semaines!$K$2:$K$523&amp;Semaines!$L$2:$L$523,0)),IF($AE45=2018,INDEX(Semaines!$R$2:$R$523,MATCH(Tableau!EG45&amp;Tableau!EH45,Semaines!$K$2:$K$523&amp;Semaines!$L$2:$L$523,0)),IF($AE45=2019,INDEX(Semaines!$S$2:$S$523,MATCH(Tableau!EG45&amp;Tableau!EH45,Semaines!$K$2:$K$523&amp;Semaines!$L$2:$L$523,0)),IF($AE45=2020,INDEX(Semaines!$T$2:$T$523,MATCH(Tableau!EG45&amp;Tableau!EH45,Semaines!$K$2:$K$523&amp;Semaines!$L$2:$L$523,0)),IF($AE45=2021,INDEX(Semaines!$U$2:$U$523,MATCH(Tableau!EG45&amp;Tableau!EH45,Semaines!$K$2:$K$523&amp;Semaines!$L$2:$L$523,0)),IF($AE45=2022,INDEX(Semaines!$V$2:$V$523,MATCH(Tableau!EG45&amp;Tableau!EH45,Semaines!$K$2:$K$523&amp;Semaines!$L$2:$L$523,0)))))))))))))</f>
        <v/>
      </c>
      <c r="EJ45" s="120" t="str">
        <f>IF(Tableau!$AE45="","",IF(Tableau!EH45="","",Tableau!$AE45))</f>
        <v/>
      </c>
      <c r="EK45" s="130" t="str">
        <f>IF(Import!AU35=0,"",Import!AU35)</f>
        <v/>
      </c>
      <c r="EL45" s="118" t="str">
        <f t="shared" si="200"/>
        <v/>
      </c>
      <c r="EM45" s="119" t="str">
        <f t="shared" si="201"/>
        <v/>
      </c>
      <c r="EN45" s="121" t="str">
        <f>IF(Tableau!EL45="","",Tableau!EL45)</f>
        <v/>
      </c>
      <c r="EO45" s="120" t="str">
        <f>IF(Tableau!EM45="","",Tableau!EM45)</f>
        <v/>
      </c>
      <c r="EP45" s="112"/>
      <c r="EQ45" s="107"/>
      <c r="ES45" s="118" t="str">
        <f t="shared" si="247"/>
        <v/>
      </c>
      <c r="ET45" s="119" t="str">
        <f t="shared" si="104"/>
        <v/>
      </c>
      <c r="EU45" s="121" t="str">
        <f t="array" ref="EU45">IF(OR(Tableau!ES45="",Tableau!ET45=""),"",IF($AE45=2013,INDEX(Semaines!$M$2:$M$523,MATCH(Tableau!ES45&amp;Tableau!ET45,Semaines!$K$2:$K$523&amp;Semaines!$L$2:$L$523,0)),IF($AE45=2014,INDEX(Semaines!$N$2:$N$523,MATCH(Tableau!ES45&amp;Tableau!ET45,Semaines!$K$2:$K$523&amp;Semaines!$L$2:$L$523,0)),IF($AE45=2015,INDEX(Semaines!$O$2:$O$523,MATCH(Tableau!ES45&amp;Tableau!ET45,Semaines!$K$2:$K$523&amp;Semaines!$L$2:$L$523,0)),IF($AE45=2016,INDEX(Semaines!$P$2:$P$523,MATCH(Tableau!ES45&amp;Tableau!ET45,Semaines!$K$2:$K$523&amp;Semaines!$L$2:$L$523,0)),IF($AE45=2017,INDEX(Semaines!$Q$2:$Q$523,MATCH(Tableau!ES45&amp;Tableau!ET45,Semaines!$K$2:$K$523&amp;Semaines!$L$2:$L$523,0)),IF($AE45=2018,INDEX(Semaines!$R$2:$R$523,MATCH(Tableau!ES45&amp;Tableau!ET45,Semaines!$K$2:$K$523&amp;Semaines!$L$2:$L$523,0)),IF($AE45=2019,INDEX(Semaines!$S$2:$S$523,MATCH(Tableau!ES45&amp;Tableau!ET45,Semaines!$K$2:$K$523&amp;Semaines!$L$2:$L$523,0)),IF($AE45=2020,INDEX(Semaines!$T$2:$T$523,MATCH(Tableau!ES45&amp;Tableau!ET45,Semaines!$K$2:$K$523&amp;Semaines!$L$2:$L$523,0)),IF($AE45=2021,INDEX(Semaines!$U$2:$U$523,MATCH(Tableau!ES45&amp;Tableau!ET45,Semaines!$K$2:$K$523&amp;Semaines!$L$2:$L$523,0)),IF($AE45=2022,INDEX(Semaines!$V$2:$V$523,MATCH(Tableau!ES45&amp;Tableau!ET45,Semaines!$K$2:$K$523&amp;Semaines!$L$2:$L$523,0)))))))))))))</f>
        <v/>
      </c>
      <c r="EV45" s="120" t="str">
        <f>IF(Tableau!$AE45="","",IF(Tableau!ET45="","",Tableau!$AE45))</f>
        <v/>
      </c>
      <c r="EW45" s="118" t="str">
        <f t="shared" si="248"/>
        <v/>
      </c>
      <c r="EX45" s="119" t="str">
        <f t="shared" si="105"/>
        <v/>
      </c>
      <c r="EY45" s="121" t="str">
        <f t="array" ref="EY45">IF(OR(Tableau!EW45="",Tableau!EX45=""),"",IF($AE45=2013,INDEX(Semaines!$M$2:$M$523,MATCH(Tableau!EW45&amp;Tableau!EX45,Semaines!$K$2:$K$523&amp;Semaines!$L$2:$L$523,0)),IF($AE45=2014,INDEX(Semaines!$N$2:$N$523,MATCH(Tableau!EW45&amp;Tableau!EX45,Semaines!$K$2:$K$523&amp;Semaines!$L$2:$L$523,0)),IF($AE45=2015,INDEX(Semaines!$O$2:$O$523,MATCH(Tableau!EW45&amp;Tableau!EX45,Semaines!$K$2:$K$523&amp;Semaines!$L$2:$L$523,0)),IF($AE45=2016,INDEX(Semaines!$P$2:$P$523,MATCH(Tableau!EW45&amp;Tableau!EX45,Semaines!$K$2:$K$523&amp;Semaines!$L$2:$L$523,0)),IF($AE45=2017,INDEX(Semaines!$Q$2:$Q$523,MATCH(Tableau!EW45&amp;Tableau!EX45,Semaines!$K$2:$K$523&amp;Semaines!$L$2:$L$523,0)),IF($AE45=2018,INDEX(Semaines!$R$2:$R$523,MATCH(Tableau!EW45&amp;Tableau!EX45,Semaines!$K$2:$K$523&amp;Semaines!$L$2:$L$523,0)),IF($AE45=2019,INDEX(Semaines!$S$2:$S$523,MATCH(Tableau!EW45&amp;Tableau!EX45,Semaines!$K$2:$K$523&amp;Semaines!$L$2:$L$523,0)),IF($AE45=2020,INDEX(Semaines!$T$2:$T$523,MATCH(Tableau!EW45&amp;Tableau!EX45,Semaines!$K$2:$K$523&amp;Semaines!$L$2:$L$523,0)),IF($AE45=2021,INDEX(Semaines!$U$2:$U$523,MATCH(Tableau!EW45&amp;Tableau!EX45,Semaines!$K$2:$K$523&amp;Semaines!$L$2:$L$523,0)),IF($AE45=2022,INDEX(Semaines!$V$2:$V$523,MATCH(Tableau!EW45&amp;Tableau!EX45,Semaines!$K$2:$K$523&amp;Semaines!$L$2:$L$523,0)))))))))))))</f>
        <v/>
      </c>
      <c r="EZ45" s="120" t="str">
        <f>IF(Tableau!$AE45="","",IF(Tableau!EX45="","",Tableau!$AE45))</f>
        <v/>
      </c>
      <c r="FB45" s="118" t="str">
        <f t="shared" si="249"/>
        <v/>
      </c>
      <c r="FC45" s="119" t="str">
        <f t="shared" si="106"/>
        <v/>
      </c>
      <c r="FD45" s="121" t="str">
        <f t="array" ref="FD45">IF(OR(Tableau!FB45="",Tableau!FC45=""),"",IF($AE45=2013,INDEX(Semaines!$M$2:$M$523,MATCH(Tableau!FB45&amp;Tableau!FC45,Semaines!$K$2:$K$523&amp;Semaines!$L$2:$L$523,0)),IF($AE45=2014,INDEX(Semaines!$N$2:$N$523,MATCH(Tableau!FB45&amp;Tableau!FC45,Semaines!$K$2:$K$523&amp;Semaines!$L$2:$L$523,0)),IF($AE45=2015,INDEX(Semaines!$O$2:$O$523,MATCH(Tableau!FB45&amp;Tableau!FC45,Semaines!$K$2:$K$523&amp;Semaines!$L$2:$L$523,0)),IF($AE45=2016,INDEX(Semaines!$P$2:$P$523,MATCH(Tableau!FB45&amp;Tableau!FC45,Semaines!$K$2:$K$523&amp;Semaines!$L$2:$L$523,0)),IF($AE45=2017,INDEX(Semaines!$Q$2:$Q$523,MATCH(Tableau!FB45&amp;Tableau!FC45,Semaines!$K$2:$K$523&amp;Semaines!$L$2:$L$523,0)),IF($AE45=2018,INDEX(Semaines!$R$2:$R$523,MATCH(Tableau!FB45&amp;Tableau!FC45,Semaines!$K$2:$K$523&amp;Semaines!$L$2:$L$523,0)),IF($AE45=2019,INDEX(Semaines!$S$2:$S$523,MATCH(Tableau!FB45&amp;Tableau!FC45,Semaines!$K$2:$K$523&amp;Semaines!$L$2:$L$523,0)),IF($AE45=2020,INDEX(Semaines!$T$2:$T$523,MATCH(Tableau!FB45&amp;Tableau!FC45,Semaines!$K$2:$K$523&amp;Semaines!$L$2:$L$523,0)),IF($AE45=2021,INDEX(Semaines!$U$2:$U$523,MATCH(Tableau!FB45&amp;Tableau!FC45,Semaines!$K$2:$K$523&amp;Semaines!$L$2:$L$523,0)),IF($AE45=2022,INDEX(Semaines!$V$2:$V$523,MATCH(Tableau!FB45&amp;Tableau!FC45,Semaines!$K$2:$K$523&amp;Semaines!$L$2:$L$523,0)))))))))))))</f>
        <v/>
      </c>
      <c r="FE45" s="120" t="str">
        <f>IF(Tableau!$AE45="","",IF(Tableau!FC45="","",Tableau!$AE45))</f>
        <v/>
      </c>
      <c r="FF45" s="112"/>
      <c r="FG45" s="107"/>
      <c r="FH45" s="118" t="str">
        <f t="shared" si="250"/>
        <v/>
      </c>
      <c r="FI45" s="119" t="str">
        <f t="shared" si="107"/>
        <v/>
      </c>
      <c r="FJ45" s="121" t="str">
        <f t="array" ref="FJ45">IF(OR(Tableau!FH45="",Tableau!FI45=""),"",IF($AE45=2013,INDEX(Semaines!$M$2:$M$523,MATCH(Tableau!FH45&amp;Tableau!FI45,Semaines!$K$2:$K$523&amp;Semaines!$L$2:$L$523,0)),IF($AE45=2014,INDEX(Semaines!$N$2:$N$523,MATCH(Tableau!FH45&amp;Tableau!FI45,Semaines!$K$2:$K$523&amp;Semaines!$L$2:$L$523,0)),IF($AE45=2015,INDEX(Semaines!$O$2:$O$523,MATCH(Tableau!FH45&amp;Tableau!FI45,Semaines!$K$2:$K$523&amp;Semaines!$L$2:$L$523,0)),IF($AE45=2016,INDEX(Semaines!$P$2:$P$523,MATCH(Tableau!FH45&amp;Tableau!FI45,Semaines!$K$2:$K$523&amp;Semaines!$L$2:$L$523,0)),IF($AE45=2017,INDEX(Semaines!$Q$2:$Q$523,MATCH(Tableau!FH45&amp;Tableau!FI45,Semaines!$K$2:$K$523&amp;Semaines!$L$2:$L$523,0)),IF($AE45=2018,INDEX(Semaines!$R$2:$R$523,MATCH(Tableau!FH45&amp;Tableau!FI45,Semaines!$K$2:$K$523&amp;Semaines!$L$2:$L$523,0)),IF($AE45=2019,INDEX(Semaines!$S$2:$S$523,MATCH(Tableau!FH45&amp;Tableau!FI45,Semaines!$K$2:$K$523&amp;Semaines!$L$2:$L$523,0)),IF($AE45=2020,INDEX(Semaines!$T$2:$T$523,MATCH(Tableau!FH45&amp;Tableau!FI45,Semaines!$K$2:$K$523&amp;Semaines!$L$2:$L$523,0)),IF($AE45=2021,INDEX(Semaines!$U$2:$U$523,MATCH(Tableau!FH45&amp;Tableau!FI45,Semaines!$K$2:$K$523&amp;Semaines!$L$2:$L$523,0)),IF($AE45=2022,INDEX(Semaines!$V$2:$V$523,MATCH(Tableau!FH45&amp;Tableau!FI45,Semaines!$K$2:$K$523&amp;Semaines!$L$2:$L$523,0)))))))))))))</f>
        <v/>
      </c>
      <c r="FK45" s="120" t="str">
        <f>IF(Tableau!$AE45="","",IF(Tableau!FI45="","",Tableau!$AE45))</f>
        <v/>
      </c>
      <c r="FM45" s="118" t="str">
        <f t="shared" si="251"/>
        <v/>
      </c>
      <c r="FN45" s="119" t="str">
        <f t="shared" si="108"/>
        <v/>
      </c>
      <c r="FO45" s="121" t="str">
        <f t="array" ref="FO45">IF(OR(Tableau!FM45="",Tableau!FN45=""),"",IF($AE45=2013,INDEX(Semaines!$M$2:$M$523,MATCH(Tableau!FM45&amp;Tableau!FN45,Semaines!$K$2:$K$523&amp;Semaines!$L$2:$L$523,0)),IF($AE45=2014,INDEX(Semaines!$N$2:$N$523,MATCH(Tableau!FM45&amp;Tableau!FN45,Semaines!$K$2:$K$523&amp;Semaines!$L$2:$L$523,0)),IF($AE45=2015,INDEX(Semaines!$O$2:$O$523,MATCH(Tableau!FM45&amp;Tableau!FN45,Semaines!$K$2:$K$523&amp;Semaines!$L$2:$L$523,0)),IF($AE45=2016,INDEX(Semaines!$P$2:$P$523,MATCH(Tableau!FM45&amp;Tableau!FN45,Semaines!$K$2:$K$523&amp;Semaines!$L$2:$L$523,0)),IF($AE45=2017,INDEX(Semaines!$Q$2:$Q$523,MATCH(Tableau!FM45&amp;Tableau!FN45,Semaines!$K$2:$K$523&amp;Semaines!$L$2:$L$523,0)),IF($AE45=2018,INDEX(Semaines!$R$2:$R$523,MATCH(Tableau!FM45&amp;Tableau!FN45,Semaines!$K$2:$K$523&amp;Semaines!$L$2:$L$523,0)),IF($AE45=2019,INDEX(Semaines!$S$2:$S$523,MATCH(Tableau!FM45&amp;Tableau!FN45,Semaines!$K$2:$K$523&amp;Semaines!$L$2:$L$523,0)),IF($AE45=2020,INDEX(Semaines!$T$2:$T$523,MATCH(Tableau!FM45&amp;Tableau!FN45,Semaines!$K$2:$K$523&amp;Semaines!$L$2:$L$523,0)),IF($AE45=2021,INDEX(Semaines!$U$2:$U$523,MATCH(Tableau!FM45&amp;Tableau!FN45,Semaines!$K$2:$K$523&amp;Semaines!$L$2:$L$523,0)),IF($AE45=2022,INDEX(Semaines!$V$2:$V$523,MATCH(Tableau!FM45&amp;Tableau!FN45,Semaines!$K$2:$K$523&amp;Semaines!$L$2:$L$523,0)))))))))))))</f>
        <v/>
      </c>
      <c r="FP45" s="120" t="str">
        <f>IF(Tableau!$AE45="","",IF(Tableau!FN45="","",Tableau!$AE45))</f>
        <v/>
      </c>
      <c r="FQ45" s="118" t="str">
        <f t="shared" si="252"/>
        <v/>
      </c>
      <c r="FR45" s="119" t="str">
        <f t="shared" si="109"/>
        <v/>
      </c>
      <c r="FS45" s="121" t="str">
        <f t="array" ref="FS45">IF(OR(Tableau!FQ45="",Tableau!FR45=""),"",IF($AE45=2013,INDEX(Semaines!$M$2:$M$523,MATCH(Tableau!FQ45&amp;Tableau!FR45,Semaines!$K$2:$K$523&amp;Semaines!$L$2:$L$523,0)),IF($AE45=2014,INDEX(Semaines!$N$2:$N$523,MATCH(Tableau!FQ45&amp;Tableau!FR45,Semaines!$K$2:$K$523&amp;Semaines!$L$2:$L$523,0)),IF($AE45=2015,INDEX(Semaines!$O$2:$O$523,MATCH(Tableau!FQ45&amp;Tableau!FR45,Semaines!$K$2:$K$523&amp;Semaines!$L$2:$L$523,0)),IF($AE45=2016,INDEX(Semaines!$P$2:$P$523,MATCH(Tableau!FQ45&amp;Tableau!FR45,Semaines!$K$2:$K$523&amp;Semaines!$L$2:$L$523,0)),IF($AE45=2017,INDEX(Semaines!$Q$2:$Q$523,MATCH(Tableau!FQ45&amp;Tableau!FR45,Semaines!$K$2:$K$523&amp;Semaines!$L$2:$L$523,0)),IF($AE45=2018,INDEX(Semaines!$R$2:$R$523,MATCH(Tableau!FQ45&amp;Tableau!FR45,Semaines!$K$2:$K$523&amp;Semaines!$L$2:$L$523,0)),IF($AE45=2019,INDEX(Semaines!$S$2:$S$523,MATCH(Tableau!FQ45&amp;Tableau!FR45,Semaines!$K$2:$K$523&amp;Semaines!$L$2:$L$523,0)),IF($AE45=2020,INDEX(Semaines!$T$2:$T$523,MATCH(Tableau!FQ45&amp;Tableau!FR45,Semaines!$K$2:$K$523&amp;Semaines!$L$2:$L$523,0)),IF($AE45=2021,INDEX(Semaines!$U$2:$U$523,MATCH(Tableau!FQ45&amp;Tableau!FR45,Semaines!$K$2:$K$523&amp;Semaines!$L$2:$L$523,0)),IF($AE45=2022,INDEX(Semaines!$V$2:$V$523,MATCH(Tableau!FQ45&amp;Tableau!FR45,Semaines!$K$2:$K$523&amp;Semaines!$L$2:$L$523,0)))))))))))))</f>
        <v/>
      </c>
      <c r="FT45" s="120" t="str">
        <f>IF(Tableau!$AE45="","",IF(Tableau!FR45="","",Tableau!$AE45))</f>
        <v/>
      </c>
      <c r="FU45" s="121" t="str">
        <f t="array" ref="FU45">IF(OR(Tableau!FS45="",Tableau!FT45=""),"",IF($AE45=2013,INDEX(Semaines!$M$2:$M$523,MATCH(Tableau!FS45&amp;Tableau!FT45,Semaines!$K$2:$K$523&amp;Semaines!$L$2:$L$523,0)),IF($AE45=2014,INDEX(Semaines!$N$2:$N$523,MATCH(Tableau!FS45&amp;Tableau!FT45,Semaines!$K$2:$K$523&amp;Semaines!$L$2:$L$523,0)),IF($AE45=2015,INDEX(Semaines!$O$2:$O$523,MATCH(Tableau!FS45&amp;Tableau!FT45,Semaines!$K$2:$K$523&amp;Semaines!$L$2:$L$523,0)),IF($AE45=2016,INDEX(Semaines!$P$2:$P$523,MATCH(Tableau!FS45&amp;Tableau!FT45,Semaines!$K$2:$K$523&amp;Semaines!$L$2:$L$523,0)),IF($AE45=2017,INDEX(Semaines!$Q$2:$Q$523,MATCH(Tableau!FS45&amp;Tableau!FT45,Semaines!$K$2:$K$523&amp;Semaines!$L$2:$L$523,0)),IF($AE45=2018,INDEX(Semaines!$R$2:$R$523,MATCH(Tableau!FS45&amp;Tableau!FT45,Semaines!$K$2:$K$523&amp;Semaines!$L$2:$L$523,0)),IF($AE45=2019,INDEX(Semaines!$S$2:$S$523,MATCH(Tableau!FS45&amp;Tableau!FT45,Semaines!$K$2:$K$523&amp;Semaines!$L$2:$L$523,0)),IF($AE45=2020,INDEX(Semaines!$T$2:$T$523,MATCH(Tableau!FS45&amp;Tableau!FT45,Semaines!$K$2:$K$523&amp;Semaines!$L$2:$L$523,0)),IF($AE45=2021,INDEX(Semaines!$U$2:$U$523,MATCH(Tableau!FS45&amp;Tableau!FT45,Semaines!$K$2:$K$523&amp;Semaines!$L$2:$L$523,0)),IF($AE45=2022,INDEX(Semaines!$V$2:$V$523,MATCH(Tableau!FS45&amp;Tableau!FT45,Semaines!$K$2:$K$523&amp;Semaines!$L$2:$L$523,0)))))))))))))</f>
        <v/>
      </c>
      <c r="FV45" s="120" t="str">
        <f>IF(Tableau!$AE45="","",IF(Tableau!FT45="","",Tableau!$AE45))</f>
        <v/>
      </c>
      <c r="FW45" s="118" t="str">
        <f t="shared" si="253"/>
        <v/>
      </c>
      <c r="FX45" s="119" t="str">
        <f t="shared" si="110"/>
        <v/>
      </c>
      <c r="FY45" s="121" t="str">
        <f t="array" ref="FY45">IF(OR(Tableau!FW45="",Tableau!FX45=""),"",IF($AE45=2013,INDEX(Semaines!$M$2:$M$523,MATCH(Tableau!FW45&amp;Tableau!FX45,Semaines!$K$2:$K$523&amp;Semaines!$L$2:$L$523,0)),IF($AE45=2014,INDEX(Semaines!$N$2:$N$523,MATCH(Tableau!FW45&amp;Tableau!FX45,Semaines!$K$2:$K$523&amp;Semaines!$L$2:$L$523,0)),IF($AE45=2015,INDEX(Semaines!$O$2:$O$523,MATCH(Tableau!FW45&amp;Tableau!FX45,Semaines!$K$2:$K$523&amp;Semaines!$L$2:$L$523,0)),IF($AE45=2016,INDEX(Semaines!$P$2:$P$523,MATCH(Tableau!FW45&amp;Tableau!FX45,Semaines!$K$2:$K$523&amp;Semaines!$L$2:$L$523,0)),IF($AE45=2017,INDEX(Semaines!$Q$2:$Q$523,MATCH(Tableau!FW45&amp;Tableau!FX45,Semaines!$K$2:$K$523&amp;Semaines!$L$2:$L$523,0)),IF($AE45=2018,INDEX(Semaines!$R$2:$R$523,MATCH(Tableau!FW45&amp;Tableau!FX45,Semaines!$K$2:$K$523&amp;Semaines!$L$2:$L$523,0)),IF($AE45=2019,INDEX(Semaines!$S$2:$S$523,MATCH(Tableau!FW45&amp;Tableau!FX45,Semaines!$K$2:$K$523&amp;Semaines!$L$2:$L$523,0)),IF($AE45=2020,INDEX(Semaines!$T$2:$T$523,MATCH(Tableau!FW45&amp;Tableau!FX45,Semaines!$K$2:$K$523&amp;Semaines!$L$2:$L$523,0)),IF($AE45=2021,INDEX(Semaines!$U$2:$U$523,MATCH(Tableau!FW45&amp;Tableau!FX45,Semaines!$K$2:$K$523&amp;Semaines!$L$2:$L$523,0)),IF($AE45=2022,INDEX(Semaines!$V$2:$V$523,MATCH(Tableau!FW45&amp;Tableau!FX45,Semaines!$K$2:$K$523&amp;Semaines!$L$2:$L$523,0)))))))))))))</f>
        <v/>
      </c>
      <c r="FZ45" s="120" t="str">
        <f>IF(Tableau!$AE45="","",IF(Tableau!FX45="","",Tableau!$AE45))</f>
        <v/>
      </c>
      <c r="GA45" s="118" t="str">
        <f t="shared" si="254"/>
        <v/>
      </c>
      <c r="GB45" s="119" t="str">
        <f t="shared" si="111"/>
        <v/>
      </c>
      <c r="GC45" s="121" t="str">
        <f t="array" ref="GC45">IF(OR(Tableau!GA45="",Tableau!GB45=""),"",IF($AE45=2013,INDEX(Semaines!$M$2:$M$523,MATCH(Tableau!GA45&amp;Tableau!GB45,Semaines!$K$2:$K$523&amp;Semaines!$L$2:$L$523,0)),IF($AE45=2014,INDEX(Semaines!$N$2:$N$523,MATCH(Tableau!GA45&amp;Tableau!GB45,Semaines!$K$2:$K$523&amp;Semaines!$L$2:$L$523,0)),IF($AE45=2015,INDEX(Semaines!$O$2:$O$523,MATCH(Tableau!GA45&amp;Tableau!GB45,Semaines!$K$2:$K$523&amp;Semaines!$L$2:$L$523,0)),IF($AE45=2016,INDEX(Semaines!$P$2:$P$523,MATCH(Tableau!GA45&amp;Tableau!GB45,Semaines!$K$2:$K$523&amp;Semaines!$L$2:$L$523,0)),IF($AE45=2017,INDEX(Semaines!$Q$2:$Q$523,MATCH(Tableau!GA45&amp;Tableau!GB45,Semaines!$K$2:$K$523&amp;Semaines!$L$2:$L$523,0)),IF($AE45=2018,INDEX(Semaines!$R$2:$R$523,MATCH(Tableau!GA45&amp;Tableau!GB45,Semaines!$K$2:$K$523&amp;Semaines!$L$2:$L$523,0)),IF($AE45=2019,INDEX(Semaines!$S$2:$S$523,MATCH(Tableau!GA45&amp;Tableau!GB45,Semaines!$K$2:$K$523&amp;Semaines!$L$2:$L$523,0)),IF($AE45=2020,INDEX(Semaines!$T$2:$T$523,MATCH(Tableau!GA45&amp;Tableau!GB45,Semaines!$K$2:$K$523&amp;Semaines!$L$2:$L$523,0)),IF($AE45=2021,INDEX(Semaines!$U$2:$U$523,MATCH(Tableau!GA45&amp;Tableau!GB45,Semaines!$K$2:$K$523&amp;Semaines!$L$2:$L$523,0)),IF($AE45=2022,INDEX(Semaines!$V$2:$V$523,MATCH(Tableau!GA45&amp;Tableau!GB45,Semaines!$K$2:$K$523&amp;Semaines!$L$2:$L$523,0)))))))))))))</f>
        <v/>
      </c>
      <c r="GD45" s="120" t="str">
        <f>IF(Tableau!$AE45="","",IF(Tableau!GB45="","",Tableau!$AE45))</f>
        <v/>
      </c>
      <c r="GE45" s="118" t="str">
        <f t="shared" si="255"/>
        <v/>
      </c>
      <c r="GF45" s="119" t="str">
        <f t="shared" si="112"/>
        <v/>
      </c>
      <c r="GG45" s="121" t="str">
        <f t="array" ref="GG45">IF(OR(Tableau!GE45="",Tableau!GF45=""),"",IF($AE45=2013,INDEX(Semaines!$M$2:$M$523,MATCH(Tableau!GE45&amp;Tableau!GF45,Semaines!$K$2:$K$523&amp;Semaines!$L$2:$L$523,0)),IF($AE45=2014,INDEX(Semaines!$N$2:$N$523,MATCH(Tableau!GE45&amp;Tableau!GF45,Semaines!$K$2:$K$523&amp;Semaines!$L$2:$L$523,0)),IF($AE45=2015,INDEX(Semaines!$O$2:$O$523,MATCH(Tableau!GE45&amp;Tableau!GF45,Semaines!$K$2:$K$523&amp;Semaines!$L$2:$L$523,0)),IF($AE45=2016,INDEX(Semaines!$P$2:$P$523,MATCH(Tableau!GE45&amp;Tableau!GF45,Semaines!$K$2:$K$523&amp;Semaines!$L$2:$L$523,0)),IF($AE45=2017,INDEX(Semaines!$Q$2:$Q$523,MATCH(Tableau!GE45&amp;Tableau!GF45,Semaines!$K$2:$K$523&amp;Semaines!$L$2:$L$523,0)),IF($AE45=2018,INDEX(Semaines!$R$2:$R$523,MATCH(Tableau!GE45&amp;Tableau!GF45,Semaines!$K$2:$K$523&amp;Semaines!$L$2:$L$523,0)),IF($AE45=2019,INDEX(Semaines!$S$2:$S$523,MATCH(Tableau!GE45&amp;Tableau!GF45,Semaines!$K$2:$K$523&amp;Semaines!$L$2:$L$523,0)),IF($AE45=2020,INDEX(Semaines!$T$2:$T$523,MATCH(Tableau!GE45&amp;Tableau!GF45,Semaines!$K$2:$K$523&amp;Semaines!$L$2:$L$523,0)),IF($AE45=2021,INDEX(Semaines!$U$2:$U$523,MATCH(Tableau!GE45&amp;Tableau!GF45,Semaines!$K$2:$K$523&amp;Semaines!$L$2:$L$523,0)),IF($AE45=2022,INDEX(Semaines!$V$2:$V$523,MATCH(Tableau!GE45&amp;Tableau!GF45,Semaines!$K$2:$K$523&amp;Semaines!$L$2:$L$523,0)))))))))))))</f>
        <v/>
      </c>
      <c r="GH45" s="120" t="str">
        <f>IF(Tableau!$AE45="","",IF(Tableau!GF45="","",Tableau!$AE45))</f>
        <v/>
      </c>
      <c r="GJ45" s="118" t="str">
        <f t="shared" si="256"/>
        <v/>
      </c>
      <c r="GK45" s="119" t="str">
        <f t="shared" si="113"/>
        <v/>
      </c>
      <c r="GL45" s="121" t="str">
        <f t="array" ref="GL45">IF(OR(Tableau!GJ45="",Tableau!GK45=""),"",IF($AE45=2013,INDEX(Semaines!$M$2:$M$523,MATCH(Tableau!GJ45&amp;Tableau!GK45,Semaines!$K$2:$K$523&amp;Semaines!$L$2:$L$523,0)),IF($AE45=2014,INDEX(Semaines!$N$2:$N$523,MATCH(Tableau!GJ45&amp;Tableau!GK45,Semaines!$K$2:$K$523&amp;Semaines!$L$2:$L$523,0)),IF($AE45=2015,INDEX(Semaines!$O$2:$O$523,MATCH(Tableau!GJ45&amp;Tableau!GK45,Semaines!$K$2:$K$523&amp;Semaines!$L$2:$L$523,0)),IF($AE45=2016,INDEX(Semaines!$P$2:$P$523,MATCH(Tableau!GJ45&amp;Tableau!GK45,Semaines!$K$2:$K$523&amp;Semaines!$L$2:$L$523,0)),IF($AE45=2017,INDEX(Semaines!$Q$2:$Q$523,MATCH(Tableau!GJ45&amp;Tableau!GK45,Semaines!$K$2:$K$523&amp;Semaines!$L$2:$L$523,0)),IF($AE45=2018,INDEX(Semaines!$R$2:$R$523,MATCH(Tableau!GJ45&amp;Tableau!GK45,Semaines!$K$2:$K$523&amp;Semaines!$L$2:$L$523,0)),IF($AE45=2019,INDEX(Semaines!$S$2:$S$523,MATCH(Tableau!GJ45&amp;Tableau!GK45,Semaines!$K$2:$K$523&amp;Semaines!$L$2:$L$523,0)),IF($AE45=2020,INDEX(Semaines!$T$2:$T$523,MATCH(Tableau!GJ45&amp;Tableau!GK45,Semaines!$K$2:$K$523&amp;Semaines!$L$2:$L$523,0)),IF($AE45=2021,INDEX(Semaines!$U$2:$U$523,MATCH(Tableau!GJ45&amp;Tableau!GK45,Semaines!$K$2:$K$523&amp;Semaines!$L$2:$L$523,0)),IF($AE45=2022,INDEX(Semaines!$V$2:$V$523,MATCH(Tableau!GJ45&amp;Tableau!GK45,Semaines!$K$2:$K$523&amp;Semaines!$L$2:$L$523,0)))))))))))))</f>
        <v/>
      </c>
      <c r="GM45" s="120" t="str">
        <f>IF(Tableau!$AE45="","",IF(Tableau!GK45="","",Tableau!$AE45))</f>
        <v/>
      </c>
      <c r="GN45" s="118" t="str">
        <f t="shared" si="257"/>
        <v/>
      </c>
      <c r="GO45" s="119" t="str">
        <f t="shared" si="114"/>
        <v/>
      </c>
      <c r="GP45" s="121" t="str">
        <f t="array" ref="GP45">IF(OR(Tableau!GN45="",Tableau!GO45=""),"",IF($AE45=2013,INDEX(Semaines!$M$2:$M$523,MATCH(Tableau!GN45&amp;Tableau!GO45,Semaines!$K$2:$K$523&amp;Semaines!$L$2:$L$523,0)),IF($AE45=2014,INDEX(Semaines!$N$2:$N$523,MATCH(Tableau!GN45&amp;Tableau!GO45,Semaines!$K$2:$K$523&amp;Semaines!$L$2:$L$523,0)),IF($AE45=2015,INDEX(Semaines!$O$2:$O$523,MATCH(Tableau!GN45&amp;Tableau!GO45,Semaines!$K$2:$K$523&amp;Semaines!$L$2:$L$523,0)),IF($AE45=2016,INDEX(Semaines!$P$2:$P$523,MATCH(Tableau!GN45&amp;Tableau!GO45,Semaines!$K$2:$K$523&amp;Semaines!$L$2:$L$523,0)),IF($AE45=2017,INDEX(Semaines!$Q$2:$Q$523,MATCH(Tableau!GN45&amp;Tableau!GO45,Semaines!$K$2:$K$523&amp;Semaines!$L$2:$L$523,0)),IF($AE45=2018,INDEX(Semaines!$R$2:$R$523,MATCH(Tableau!GN45&amp;Tableau!GO45,Semaines!$K$2:$K$523&amp;Semaines!$L$2:$L$523,0)),IF($AE45=2019,INDEX(Semaines!$S$2:$S$523,MATCH(Tableau!GN45&amp;Tableau!GO45,Semaines!$K$2:$K$523&amp;Semaines!$L$2:$L$523,0)),IF($AE45=2020,INDEX(Semaines!$T$2:$T$523,MATCH(Tableau!GN45&amp;Tableau!GO45,Semaines!$K$2:$K$523&amp;Semaines!$L$2:$L$523,0)),IF($AE45=2021,INDEX(Semaines!$U$2:$U$523,MATCH(Tableau!GN45&amp;Tableau!GO45,Semaines!$K$2:$K$523&amp;Semaines!$L$2:$L$523,0)),IF($AE45=2022,INDEX(Semaines!$V$2:$V$523,MATCH(Tableau!GN45&amp;Tableau!GO45,Semaines!$K$2:$K$523&amp;Semaines!$L$2:$L$523,0)))))))))))))</f>
        <v/>
      </c>
      <c r="GQ45" s="120" t="str">
        <f>IF(Tableau!$AE45="","",IF(Tableau!GO45="","",Tableau!$AE45))</f>
        <v/>
      </c>
      <c r="GR45" s="112"/>
      <c r="GS45" s="114"/>
      <c r="GT45" s="114"/>
      <c r="GU45" s="107"/>
      <c r="GV45" s="114"/>
      <c r="GW45" s="107"/>
      <c r="GX45" s="118" t="str">
        <f t="shared" si="258"/>
        <v/>
      </c>
      <c r="GY45" s="119" t="str">
        <f t="shared" si="115"/>
        <v/>
      </c>
      <c r="GZ45" s="121" t="str">
        <f t="array" ref="GZ45">IF(OR(Tableau!GX45="",Tableau!GY45=""),"",IF($AE45=2013,INDEX(Semaines!$M$2:$M$523,MATCH(Tableau!GX45&amp;Tableau!GY45,Semaines!$K$2:$K$523&amp;Semaines!$L$2:$L$523,0)),IF($AE45=2014,INDEX(Semaines!$N$2:$N$523,MATCH(Tableau!GX45&amp;Tableau!GY45,Semaines!$K$2:$K$523&amp;Semaines!$L$2:$L$523,0)),IF($AE45=2015,INDEX(Semaines!$O$2:$O$523,MATCH(Tableau!GX45&amp;Tableau!GY45,Semaines!$K$2:$K$523&amp;Semaines!$L$2:$L$523,0)),IF($AE45=2016,INDEX(Semaines!$P$2:$P$523,MATCH(Tableau!GX45&amp;Tableau!GY45,Semaines!$K$2:$K$523&amp;Semaines!$L$2:$L$523,0)),IF($AE45=2017,INDEX(Semaines!$Q$2:$Q$523,MATCH(Tableau!GX45&amp;Tableau!GY45,Semaines!$K$2:$K$523&amp;Semaines!$L$2:$L$523,0)),IF($AE45=2018,INDEX(Semaines!$R$2:$R$523,MATCH(Tableau!GX45&amp;Tableau!GY45,Semaines!$K$2:$K$523&amp;Semaines!$L$2:$L$523,0)),IF($AE45=2019,INDEX(Semaines!$S$2:$S$523,MATCH(Tableau!GX45&amp;Tableau!GY45,Semaines!$K$2:$K$523&amp;Semaines!$L$2:$L$523,0)),IF($AE45=2020,INDEX(Semaines!$T$2:$T$523,MATCH(Tableau!GX45&amp;Tableau!GY45,Semaines!$K$2:$K$523&amp;Semaines!$L$2:$L$523,0)),IF($AE45=2021,INDEX(Semaines!$U$2:$U$523,MATCH(Tableau!GX45&amp;Tableau!GY45,Semaines!$K$2:$K$523&amp;Semaines!$L$2:$L$523,0)),IF($AE45=2022,INDEX(Semaines!$V$2:$V$523,MATCH(Tableau!GX45&amp;Tableau!GY45,Semaines!$K$2:$K$523&amp;Semaines!$L$2:$L$523,0)))))))))))))</f>
        <v/>
      </c>
      <c r="HA45" s="120" t="str">
        <f>IF(Tableau!$AE45="","",IF(Tableau!GY45="","",Tableau!$AE45))</f>
        <v/>
      </c>
      <c r="HC45" s="100"/>
      <c r="HD45" s="101"/>
      <c r="HE45" s="111"/>
      <c r="HF45" s="107"/>
      <c r="HH45" s="118" t="str">
        <f t="shared" si="259"/>
        <v/>
      </c>
      <c r="HI45" s="119" t="str">
        <f t="shared" si="116"/>
        <v/>
      </c>
      <c r="HJ45" s="121" t="str">
        <f t="array" ref="HJ45">IF(OR(Tableau!HH45="",Tableau!HI45=""),"",IF($AE45=2013,INDEX(Semaines!$M$2:$M$523,MATCH(Tableau!HH45&amp;Tableau!HI45,Semaines!$K$2:$K$523&amp;Semaines!$L$2:$L$523,0)),IF($AE45=2014,INDEX(Semaines!$N$2:$N$523,MATCH(Tableau!HH45&amp;Tableau!HI45,Semaines!$K$2:$K$523&amp;Semaines!$L$2:$L$523,0)),IF($AE45=2015,INDEX(Semaines!$O$2:$O$523,MATCH(Tableau!HH45&amp;Tableau!HI45,Semaines!$K$2:$K$523&amp;Semaines!$L$2:$L$523,0)),IF($AE45=2016,INDEX(Semaines!$P$2:$P$523,MATCH(Tableau!HH45&amp;Tableau!HI45,Semaines!$K$2:$K$523&amp;Semaines!$L$2:$L$523,0)),IF($AE45=2017,INDEX(Semaines!$Q$2:$Q$523,MATCH(Tableau!HH45&amp;Tableau!HI45,Semaines!$K$2:$K$523&amp;Semaines!$L$2:$L$523,0)),IF($AE45=2018,INDEX(Semaines!$R$2:$R$523,MATCH(Tableau!HH45&amp;Tableau!HI45,Semaines!$K$2:$K$523&amp;Semaines!$L$2:$L$523,0)),IF($AE45=2019,INDEX(Semaines!$S$2:$S$523,MATCH(Tableau!HH45&amp;Tableau!HI45,Semaines!$K$2:$K$523&amp;Semaines!$L$2:$L$523,0)),IF($AE45=2020,INDEX(Semaines!$T$2:$T$523,MATCH(Tableau!HH45&amp;Tableau!HI45,Semaines!$K$2:$K$523&amp;Semaines!$L$2:$L$523,0)),IF($AE45=2021,INDEX(Semaines!$U$2:$U$523,MATCH(Tableau!HH45&amp;Tableau!HI45,Semaines!$K$2:$K$523&amp;Semaines!$L$2:$L$523,0)),IF($AE45=2022,INDEX(Semaines!$V$2:$V$523,MATCH(Tableau!HH45&amp;Tableau!HI45,Semaines!$K$2:$K$523&amp;Semaines!$L$2:$L$523,0)))))))))))))</f>
        <v/>
      </c>
      <c r="HK45" s="120" t="str">
        <f>IF(Tableau!$AE45="","",IF(Tableau!HI45="","",Tableau!$AE45))</f>
        <v/>
      </c>
      <c r="HL45" s="121" t="str">
        <f t="array" ref="HL45">IF(OR(Tableau!HJ45="",Tableau!HK45=""),"",IF($AE45=2013,INDEX(Semaines!$M$2:$M$523,MATCH(Tableau!HJ45&amp;Tableau!HK45,Semaines!$K$2:$K$523&amp;Semaines!$L$2:$L$523,0)),IF($AE45=2014,INDEX(Semaines!$N$2:$N$523,MATCH(Tableau!HJ45&amp;Tableau!HK45,Semaines!$K$2:$K$523&amp;Semaines!$L$2:$L$523,0)),IF($AE45=2015,INDEX(Semaines!$O$2:$O$523,MATCH(Tableau!HJ45&amp;Tableau!HK45,Semaines!$K$2:$K$523&amp;Semaines!$L$2:$L$523,0)),IF($AE45=2016,INDEX(Semaines!$P$2:$P$523,MATCH(Tableau!HJ45&amp;Tableau!HK45,Semaines!$K$2:$K$523&amp;Semaines!$L$2:$L$523,0)),IF($AE45=2017,INDEX(Semaines!$Q$2:$Q$523,MATCH(Tableau!HJ45&amp;Tableau!HK45,Semaines!$K$2:$K$523&amp;Semaines!$L$2:$L$523,0)),IF($AE45=2018,INDEX(Semaines!$R$2:$R$523,MATCH(Tableau!HJ45&amp;Tableau!HK45,Semaines!$K$2:$K$523&amp;Semaines!$L$2:$L$523,0)),IF($AE45=2019,INDEX(Semaines!$S$2:$S$523,MATCH(Tableau!HJ45&amp;Tableau!HK45,Semaines!$K$2:$K$523&amp;Semaines!$L$2:$L$523,0)),IF($AE45=2020,INDEX(Semaines!$T$2:$T$523,MATCH(Tableau!HJ45&amp;Tableau!HK45,Semaines!$K$2:$K$523&amp;Semaines!$L$2:$L$523,0)),IF($AE45=2021,INDEX(Semaines!$U$2:$U$523,MATCH(Tableau!HJ45&amp;Tableau!HK45,Semaines!$K$2:$K$523&amp;Semaines!$L$2:$L$523,0)),IF($AE45=2022,INDEX(Semaines!$V$2:$V$523,MATCH(Tableau!HJ45&amp;Tableau!HK45,Semaines!$K$2:$K$523&amp;Semaines!$L$2:$L$523,0)))))))))))))</f>
        <v/>
      </c>
      <c r="HM45" s="120" t="str">
        <f>IF(Tableau!$AE45="","",IF(Tableau!HK45="","",Tableau!$AE45))</f>
        <v/>
      </c>
      <c r="HN45" s="118" t="str">
        <f t="shared" si="260"/>
        <v/>
      </c>
      <c r="HO45" s="119" t="str">
        <f t="shared" si="117"/>
        <v/>
      </c>
      <c r="HP45" s="121" t="str">
        <f t="array" ref="HP45">IF(OR(Tableau!HN45="",Tableau!HO45=""),"",IF($AE45=2013,INDEX(Semaines!$M$2:$M$523,MATCH(Tableau!HN45&amp;Tableau!HO45,Semaines!$K$2:$K$523&amp;Semaines!$L$2:$L$523,0)),IF($AE45=2014,INDEX(Semaines!$N$2:$N$523,MATCH(Tableau!HN45&amp;Tableau!HO45,Semaines!$K$2:$K$523&amp;Semaines!$L$2:$L$523,0)),IF($AE45=2015,INDEX(Semaines!$O$2:$O$523,MATCH(Tableau!HN45&amp;Tableau!HO45,Semaines!$K$2:$K$523&amp;Semaines!$L$2:$L$523,0)),IF($AE45=2016,INDEX(Semaines!$P$2:$P$523,MATCH(Tableau!HN45&amp;Tableau!HO45,Semaines!$K$2:$K$523&amp;Semaines!$L$2:$L$523,0)),IF($AE45=2017,INDEX(Semaines!$Q$2:$Q$523,MATCH(Tableau!HN45&amp;Tableau!HO45,Semaines!$K$2:$K$523&amp;Semaines!$L$2:$L$523,0)),IF($AE45=2018,INDEX(Semaines!$R$2:$R$523,MATCH(Tableau!HN45&amp;Tableau!HO45,Semaines!$K$2:$K$523&amp;Semaines!$L$2:$L$523,0)),IF($AE45=2019,INDEX(Semaines!$S$2:$S$523,MATCH(Tableau!HN45&amp;Tableau!HO45,Semaines!$K$2:$K$523&amp;Semaines!$L$2:$L$523,0)),IF($AE45=2020,INDEX(Semaines!$T$2:$T$523,MATCH(Tableau!HN45&amp;Tableau!HO45,Semaines!$K$2:$K$523&amp;Semaines!$L$2:$L$523,0)),IF($AE45=2021,INDEX(Semaines!$U$2:$U$523,MATCH(Tableau!HN45&amp;Tableau!HO45,Semaines!$K$2:$K$523&amp;Semaines!$L$2:$L$523,0)),IF($AE45=2022,INDEX(Semaines!$V$2:$V$523,MATCH(Tableau!HN45&amp;Tableau!HO45,Semaines!$K$2:$K$523&amp;Semaines!$L$2:$L$523,0)))))))))))))</f>
        <v/>
      </c>
      <c r="HQ45" s="120" t="str">
        <f>IF(Tableau!$AE45="","",IF(Tableau!HO45="","",Tableau!$AE45))</f>
        <v/>
      </c>
      <c r="HR45" s="112"/>
      <c r="HS45" s="114"/>
      <c r="HT45" s="114"/>
      <c r="HU45" s="107"/>
      <c r="HV45" s="115"/>
      <c r="HW45" s="99"/>
      <c r="HX45" s="99"/>
      <c r="HY45" s="99"/>
      <c r="HZ45" s="99"/>
      <c r="IA45" s="118" t="str">
        <f t="shared" si="261"/>
        <v/>
      </c>
      <c r="IB45" s="119" t="str">
        <f t="shared" si="118"/>
        <v/>
      </c>
      <c r="IC45" s="121" t="str">
        <f t="array" ref="IC45">IF(OR(Tableau!IA45="",Tableau!IB45=""),"",IF($AE45=2013,INDEX(Semaines!$M$2:$M$523,MATCH(Tableau!IA45&amp;Tableau!IB45,Semaines!$K$2:$K$523&amp;Semaines!$L$2:$L$523,0)),IF($AE45=2014,INDEX(Semaines!$N$2:$N$523,MATCH(Tableau!IA45&amp;Tableau!IB45,Semaines!$K$2:$K$523&amp;Semaines!$L$2:$L$523,0)),IF($AE45=2015,INDEX(Semaines!$O$2:$O$523,MATCH(Tableau!IA45&amp;Tableau!IB45,Semaines!$K$2:$K$523&amp;Semaines!$L$2:$L$523,0)),IF($AE45=2016,INDEX(Semaines!$P$2:$P$523,MATCH(Tableau!IA45&amp;Tableau!IB45,Semaines!$K$2:$K$523&amp;Semaines!$L$2:$L$523,0)),IF($AE45=2017,INDEX(Semaines!$Q$2:$Q$523,MATCH(Tableau!IA45&amp;Tableau!IB45,Semaines!$K$2:$K$523&amp;Semaines!$L$2:$L$523,0)),IF($AE45=2018,INDEX(Semaines!$R$2:$R$523,MATCH(Tableau!IA45&amp;Tableau!IB45,Semaines!$K$2:$K$523&amp;Semaines!$L$2:$L$523,0)),IF($AE45=2019,INDEX(Semaines!$S$2:$S$523,MATCH(Tableau!IA45&amp;Tableau!IB45,Semaines!$K$2:$K$523&amp;Semaines!$L$2:$L$523,0)),IF($AE45=2020,INDEX(Semaines!$T$2:$T$523,MATCH(Tableau!IA45&amp;Tableau!IB45,Semaines!$K$2:$K$523&amp;Semaines!$L$2:$L$523,0)),IF($AE45=2021,INDEX(Semaines!$U$2:$U$523,MATCH(Tableau!IA45&amp;Tableau!IB45,Semaines!$K$2:$K$523&amp;Semaines!$L$2:$L$523,0)),IF($AE45=2022,INDEX(Semaines!$V$2:$V$523,MATCH(Tableau!IA45&amp;Tableau!IB45,Semaines!$K$2:$K$523&amp;Semaines!$L$2:$L$523,0)))))))))))))</f>
        <v/>
      </c>
      <c r="ID45" s="120" t="str">
        <f>IF(Tableau!$AE45="","",IF(Tableau!IB45="","",Tableau!$AE45))</f>
        <v/>
      </c>
      <c r="IE45" s="118" t="str">
        <f t="shared" si="262"/>
        <v/>
      </c>
      <c r="IF45" s="119" t="str">
        <f t="shared" si="119"/>
        <v/>
      </c>
      <c r="IG45" s="121" t="str">
        <f t="array" ref="IG45">IF(OR(Tableau!IE45="",Tableau!IF45=""),"",IF($AE45=2013,INDEX(Semaines!$M$2:$M$523,MATCH(Tableau!IE45&amp;Tableau!IF45,Semaines!$K$2:$K$523&amp;Semaines!$L$2:$L$523,0)),IF($AE45=2014,INDEX(Semaines!$N$2:$N$523,MATCH(Tableau!IE45&amp;Tableau!IF45,Semaines!$K$2:$K$523&amp;Semaines!$L$2:$L$523,0)),IF($AE45=2015,INDEX(Semaines!$O$2:$O$523,MATCH(Tableau!IE45&amp;Tableau!IF45,Semaines!$K$2:$K$523&amp;Semaines!$L$2:$L$523,0)),IF($AE45=2016,INDEX(Semaines!$P$2:$P$523,MATCH(Tableau!IE45&amp;Tableau!IF45,Semaines!$K$2:$K$523&amp;Semaines!$L$2:$L$523,0)),IF($AE45=2017,INDEX(Semaines!$Q$2:$Q$523,MATCH(Tableau!IE45&amp;Tableau!IF45,Semaines!$K$2:$K$523&amp;Semaines!$L$2:$L$523,0)),IF($AE45=2018,INDEX(Semaines!$R$2:$R$523,MATCH(Tableau!IE45&amp;Tableau!IF45,Semaines!$K$2:$K$523&amp;Semaines!$L$2:$L$523,0)),IF($AE45=2019,INDEX(Semaines!$S$2:$S$523,MATCH(Tableau!IE45&amp;Tableau!IF45,Semaines!$K$2:$K$523&amp;Semaines!$L$2:$L$523,0)),IF($AE45=2020,INDEX(Semaines!$T$2:$T$523,MATCH(Tableau!IE45&amp;Tableau!IF45,Semaines!$K$2:$K$523&amp;Semaines!$L$2:$L$523,0)),IF($AE45=2021,INDEX(Semaines!$U$2:$U$523,MATCH(Tableau!IE45&amp;Tableau!IF45,Semaines!$K$2:$K$523&amp;Semaines!$L$2:$L$523,0)),IF($AE45=2022,INDEX(Semaines!$V$2:$V$523,MATCH(Tableau!IE45&amp;Tableau!IF45,Semaines!$K$2:$K$523&amp;Semaines!$L$2:$L$523,0)))))))))))))</f>
        <v/>
      </c>
      <c r="IH45" s="120" t="str">
        <f>IF(Tableau!$AE45="","",IF(Tableau!IF45="","",Tableau!$AE45))</f>
        <v/>
      </c>
      <c r="II45" s="130" t="str">
        <f>IF(Import!AY35=0,"",Import!AY35)</f>
        <v/>
      </c>
      <c r="IJ45" s="118" t="str">
        <f t="shared" si="225"/>
        <v/>
      </c>
      <c r="IK45" s="119" t="str">
        <f t="shared" si="226"/>
        <v/>
      </c>
      <c r="IL45" s="121" t="str">
        <f>IF(Tableau!IJ45="","",Tableau!IJ45)</f>
        <v/>
      </c>
      <c r="IM45" s="120" t="str">
        <f>IF(Tableau!IK45="","",Tableau!IK45)</f>
        <v/>
      </c>
      <c r="IO45" s="118" t="str">
        <f t="shared" si="227"/>
        <v/>
      </c>
      <c r="IP45" s="119" t="str">
        <f t="shared" si="78"/>
        <v/>
      </c>
      <c r="IQ45" s="121" t="str">
        <f t="array" ref="IQ45">IF(OR(Tableau!IO45="",Tableau!IP45=""),"",IF($AE45=2013,INDEX(Semaines!$M$2:$M$523,MATCH(Tableau!IO45&amp;Tableau!IP45,Semaines!$K$2:$K$523&amp;Semaines!$L$2:$L$523,0)),IF($AE45=2014,INDEX(Semaines!$N$2:$N$523,MATCH(Tableau!IO45&amp;Tableau!IP45,Semaines!$K$2:$K$523&amp;Semaines!$L$2:$L$523,0)),IF($AE45=2015,INDEX(Semaines!$O$2:$O$523,MATCH(Tableau!IO45&amp;Tableau!IP45,Semaines!$K$2:$K$523&amp;Semaines!$L$2:$L$523,0)),IF($AE45=2016,INDEX(Semaines!$P$2:$P$523,MATCH(Tableau!IO45&amp;Tableau!IP45,Semaines!$K$2:$K$523&amp;Semaines!$L$2:$L$523,0)),IF($AE45=2017,INDEX(Semaines!$Q$2:$Q$523,MATCH(Tableau!IO45&amp;Tableau!IP45,Semaines!$K$2:$K$523&amp;Semaines!$L$2:$L$523,0)),IF($AE45=2018,INDEX(Semaines!$R$2:$R$523,MATCH(Tableau!IO45&amp;Tableau!IP45,Semaines!$K$2:$K$523&amp;Semaines!$L$2:$L$523,0)),IF($AE45=2019,INDEX(Semaines!$S$2:$S$523,MATCH(Tableau!IO45&amp;Tableau!IP45,Semaines!$K$2:$K$523&amp;Semaines!$L$2:$L$523,0)),IF($AE45=2020,INDEX(Semaines!$T$2:$T$523,MATCH(Tableau!IO45&amp;Tableau!IP45,Semaines!$K$2:$K$523&amp;Semaines!$L$2:$L$523,0)),IF($AE45=2021,INDEX(Semaines!$U$2:$U$523,MATCH(Tableau!IO45&amp;Tableau!IP45,Semaines!$K$2:$K$523&amp;Semaines!$L$2:$L$523,0)),IF($AE45=2022,INDEX(Semaines!$V$2:$V$523,MATCH(Tableau!IO45&amp;Tableau!IP45,Semaines!$K$2:$K$523&amp;Semaines!$L$2:$L$523,0)))))))))))))</f>
        <v/>
      </c>
      <c r="IR45" s="120" t="str">
        <f>IF(Tableau!$AE45="","",IF(Tableau!IP45="","",Tableau!$AE45))</f>
        <v/>
      </c>
      <c r="IS45" s="118" t="str">
        <f t="shared" si="228"/>
        <v/>
      </c>
      <c r="IT45" s="119" t="str">
        <f t="shared" si="80"/>
        <v/>
      </c>
      <c r="IU45" s="121" t="str">
        <f t="array" ref="IU45">IF(OR(Tableau!IS45="",Tableau!IT45=""),"",IF($AE45=2013,INDEX(Semaines!$M$2:$M$523,MATCH(Tableau!IS45&amp;Tableau!IT45,Semaines!$K$2:$K$523&amp;Semaines!$L$2:$L$523,0)),IF($AE45=2014,INDEX(Semaines!$N$2:$N$523,MATCH(Tableau!IS45&amp;Tableau!IT45,Semaines!$K$2:$K$523&amp;Semaines!$L$2:$L$523,0)),IF($AE45=2015,INDEX(Semaines!$O$2:$O$523,MATCH(Tableau!IS45&amp;Tableau!IT45,Semaines!$K$2:$K$523&amp;Semaines!$L$2:$L$523,0)),IF($AE45=2016,INDEX(Semaines!$P$2:$P$523,MATCH(Tableau!IS45&amp;Tableau!IT45,Semaines!$K$2:$K$523&amp;Semaines!$L$2:$L$523,0)),IF($AE45=2017,INDEX(Semaines!$Q$2:$Q$523,MATCH(Tableau!IS45&amp;Tableau!IT45,Semaines!$K$2:$K$523&amp;Semaines!$L$2:$L$523,0)),IF($AE45=2018,INDEX(Semaines!$R$2:$R$523,MATCH(Tableau!IS45&amp;Tableau!IT45,Semaines!$K$2:$K$523&amp;Semaines!$L$2:$L$523,0)),IF($AE45=2019,INDEX(Semaines!$S$2:$S$523,MATCH(Tableau!IS45&amp;Tableau!IT45,Semaines!$K$2:$K$523&amp;Semaines!$L$2:$L$523,0)),IF($AE45=2020,INDEX(Semaines!$T$2:$T$523,MATCH(Tableau!IS45&amp;Tableau!IT45,Semaines!$K$2:$K$523&amp;Semaines!$L$2:$L$523,0)),IF($AE45=2021,INDEX(Semaines!$U$2:$U$523,MATCH(Tableau!IS45&amp;Tableau!IT45,Semaines!$K$2:$K$523&amp;Semaines!$L$2:$L$523,0)),IF($AE45=2022,INDEX(Semaines!$V$2:$V$523,MATCH(Tableau!IS45&amp;Tableau!IT45,Semaines!$K$2:$K$523&amp;Semaines!$L$2:$L$523,0)))))))))))))</f>
        <v/>
      </c>
      <c r="IV45" s="120" t="str">
        <f>IF(Tableau!$AE45="","",IF(Tableau!IT45="","",Tableau!$AE45))</f>
        <v/>
      </c>
      <c r="IW45" s="99"/>
      <c r="IX45" s="99"/>
      <c r="IY45" s="99"/>
      <c r="IZ45" s="99"/>
      <c r="JA45" s="118" t="str">
        <f t="shared" si="229"/>
        <v/>
      </c>
      <c r="JB45" s="119" t="str">
        <f t="shared" si="82"/>
        <v/>
      </c>
      <c r="JC45" s="121" t="str">
        <f t="array" ref="JC45">IF(OR(Tableau!JA45="",Tableau!JB45=""),"",IF($AE45=2013,INDEX(Semaines!$M$2:$M$523,MATCH(Tableau!JA45&amp;Tableau!JB45,Semaines!$K$2:$K$523&amp;Semaines!$L$2:$L$523,0)),IF($AE45=2014,INDEX(Semaines!$N$2:$N$523,MATCH(Tableau!JA45&amp;Tableau!JB45,Semaines!$K$2:$K$523&amp;Semaines!$L$2:$L$523,0)),IF($AE45=2015,INDEX(Semaines!$O$2:$O$523,MATCH(Tableau!JA45&amp;Tableau!JB45,Semaines!$K$2:$K$523&amp;Semaines!$L$2:$L$523,0)),IF($AE45=2016,INDEX(Semaines!$P$2:$P$523,MATCH(Tableau!JA45&amp;Tableau!JB45,Semaines!$K$2:$K$523&amp;Semaines!$L$2:$L$523,0)),IF($AE45=2017,INDEX(Semaines!$Q$2:$Q$523,MATCH(Tableau!JA45&amp;Tableau!JB45,Semaines!$K$2:$K$523&amp;Semaines!$L$2:$L$523,0)),IF($AE45=2018,INDEX(Semaines!$R$2:$R$523,MATCH(Tableau!JA45&amp;Tableau!JB45,Semaines!$K$2:$K$523&amp;Semaines!$L$2:$L$523,0)),IF($AE45=2019,INDEX(Semaines!$S$2:$S$523,MATCH(Tableau!JA45&amp;Tableau!JB45,Semaines!$K$2:$K$523&amp;Semaines!$L$2:$L$523,0)),IF($AE45=2020,INDEX(Semaines!$T$2:$T$523,MATCH(Tableau!JA45&amp;Tableau!JB45,Semaines!$K$2:$K$523&amp;Semaines!$L$2:$L$523,0)),IF($AE45=2021,INDEX(Semaines!$U$2:$U$523,MATCH(Tableau!JA45&amp;Tableau!JB45,Semaines!$K$2:$K$523&amp;Semaines!$L$2:$L$523,0)),IF($AE45=2022,INDEX(Semaines!$V$2:$V$523,MATCH(Tableau!JA45&amp;Tableau!JB45,Semaines!$K$2:$K$523&amp;Semaines!$L$2:$L$523,0)))))))))))))</f>
        <v/>
      </c>
      <c r="JD45" s="120" t="str">
        <f>IF(Tableau!$AE45="","",IF(Tableau!JB45="","",Tableau!$AE45))</f>
        <v/>
      </c>
      <c r="JE45" s="112"/>
      <c r="JF45" s="114"/>
      <c r="JG45" s="114"/>
      <c r="JH45" s="107"/>
      <c r="JJ45" s="118" t="str">
        <f t="shared" si="230"/>
        <v/>
      </c>
      <c r="JK45" s="119" t="str">
        <f t="shared" si="84"/>
        <v/>
      </c>
      <c r="JL45" s="121" t="str">
        <f t="array" ref="JL45">IF(OR(Tableau!JJ45="",Tableau!JK45=""),"",IF($AE45=2013,INDEX(Semaines!$M$2:$M$523,MATCH(Tableau!JJ45&amp;Tableau!JK45,Semaines!$K$2:$K$523&amp;Semaines!$L$2:$L$523,0)),IF($AE45=2014,INDEX(Semaines!$N$2:$N$523,MATCH(Tableau!JJ45&amp;Tableau!JK45,Semaines!$K$2:$K$523&amp;Semaines!$L$2:$L$523,0)),IF($AE45=2015,INDEX(Semaines!$O$2:$O$523,MATCH(Tableau!JJ45&amp;Tableau!JK45,Semaines!$K$2:$K$523&amp;Semaines!$L$2:$L$523,0)),IF($AE45=2016,INDEX(Semaines!$P$2:$P$523,MATCH(Tableau!JJ45&amp;Tableau!JK45,Semaines!$K$2:$K$523&amp;Semaines!$L$2:$L$523,0)),IF($AE45=2017,INDEX(Semaines!$Q$2:$Q$523,MATCH(Tableau!JJ45&amp;Tableau!JK45,Semaines!$K$2:$K$523&amp;Semaines!$L$2:$L$523,0)),IF($AE45=2018,INDEX(Semaines!$R$2:$R$523,MATCH(Tableau!JJ45&amp;Tableau!JK45,Semaines!$K$2:$K$523&amp;Semaines!$L$2:$L$523,0)),IF($AE45=2019,INDEX(Semaines!$S$2:$S$523,MATCH(Tableau!JJ45&amp;Tableau!JK45,Semaines!$K$2:$K$523&amp;Semaines!$L$2:$L$523,0)),IF($AE45=2020,INDEX(Semaines!$T$2:$T$523,MATCH(Tableau!JJ45&amp;Tableau!JK45,Semaines!$K$2:$K$523&amp;Semaines!$L$2:$L$523,0)),IF($AE45=2021,INDEX(Semaines!$U$2:$U$523,MATCH(Tableau!JJ45&amp;Tableau!JK45,Semaines!$K$2:$K$523&amp;Semaines!$L$2:$L$523,0)),IF($AE45=2022,INDEX(Semaines!$V$2:$V$523,MATCH(Tableau!JJ45&amp;Tableau!JK45,Semaines!$K$2:$K$523&amp;Semaines!$L$2:$L$523,0)))))))))))))</f>
        <v/>
      </c>
      <c r="JM45" s="120" t="str">
        <f>IF(Tableau!$AE45="","",IF(Tableau!JK45="","",Tableau!$AE45))</f>
        <v/>
      </c>
      <c r="JN45" s="118" t="str">
        <f t="shared" si="231"/>
        <v/>
      </c>
      <c r="JO45" s="119" t="str">
        <f t="shared" si="86"/>
        <v/>
      </c>
      <c r="JP45" s="121" t="str">
        <f t="array" ref="JP45">IF(OR(Tableau!JN45="",Tableau!JO45=""),"",IF($AE45=2013,INDEX(Semaines!$M$2:$M$523,MATCH(Tableau!JN45&amp;Tableau!JO45,Semaines!$K$2:$K$523&amp;Semaines!$L$2:$L$523,0)),IF($AE45=2014,INDEX(Semaines!$N$2:$N$523,MATCH(Tableau!JN45&amp;Tableau!JO45,Semaines!$K$2:$K$523&amp;Semaines!$L$2:$L$523,0)),IF($AE45=2015,INDEX(Semaines!$O$2:$O$523,MATCH(Tableau!JN45&amp;Tableau!JO45,Semaines!$K$2:$K$523&amp;Semaines!$L$2:$L$523,0)),IF($AE45=2016,INDEX(Semaines!$P$2:$P$523,MATCH(Tableau!JN45&amp;Tableau!JO45,Semaines!$K$2:$K$523&amp;Semaines!$L$2:$L$523,0)),IF($AE45=2017,INDEX(Semaines!$Q$2:$Q$523,MATCH(Tableau!JN45&amp;Tableau!JO45,Semaines!$K$2:$K$523&amp;Semaines!$L$2:$L$523,0)),IF($AE45=2018,INDEX(Semaines!$R$2:$R$523,MATCH(Tableau!JN45&amp;Tableau!JO45,Semaines!$K$2:$K$523&amp;Semaines!$L$2:$L$523,0)),IF($AE45=2019,INDEX(Semaines!$S$2:$S$523,MATCH(Tableau!JN45&amp;Tableau!JO45,Semaines!$K$2:$K$523&amp;Semaines!$L$2:$L$523,0)),IF($AE45=2020,INDEX(Semaines!$T$2:$T$523,MATCH(Tableau!JN45&amp;Tableau!JO45,Semaines!$K$2:$K$523&amp;Semaines!$L$2:$L$523,0)),IF($AE45=2021,INDEX(Semaines!$U$2:$U$523,MATCH(Tableau!JN45&amp;Tableau!JO45,Semaines!$K$2:$K$523&amp;Semaines!$L$2:$L$523,0)),IF($AE45=2022,INDEX(Semaines!$V$2:$V$523,MATCH(Tableau!JN45&amp;Tableau!JO45,Semaines!$K$2:$K$523&amp;Semaines!$L$2:$L$523,0)))))))))))))</f>
        <v/>
      </c>
      <c r="JQ45" s="120" t="str">
        <f>IF(Tableau!$AE45="","",IF(Tableau!JO45="","",Tableau!$AE45))</f>
        <v/>
      </c>
      <c r="JR45" s="128" t="str">
        <f>IF(Import!BC35=0,"",Import!BC35)</f>
        <v/>
      </c>
      <c r="JS45" s="118" t="str">
        <f t="shared" si="232"/>
        <v/>
      </c>
      <c r="JT45" s="119" t="str">
        <f t="shared" si="233"/>
        <v/>
      </c>
      <c r="JU45" s="121" t="str">
        <f t="array" ref="JU45">IF(JR45="",JS45,IF($AE45="","",IF($AE45=2013,INDEX(Semaines!$M$2:$M$523,MATCH(JS45&amp;JT45,Semaines!$K$2:$K$523&amp;Semaines!$L$2:$L$523,0)),IF($AE45=2014,INDEX(Semaines!$N$2:$N$523,MATCH(JS45&amp;JT45,Semaines!$K$2:$K$523&amp;Semaines!$L$2:$L$523,0)),IF($AE45=2015,INDEX(Semaines!$O$2:$O$523,MATCH(JS45&amp;JT45,Semaines!$K$2:$K$523&amp;Semaines!$L$2:$L$523,0)),IF($AE45=2016,INDEX(Semaines!$P$2:$P$523,MATCH(JS45&amp;JT45,Semaines!$K$2:$K$523&amp;Semaines!$L$2:$L$523,0)),IF($AE45=2017,INDEX(Semaines!$Q$2:$Q$523,MATCH(JS45&amp;JT45,Semaines!$K$2:$K$523&amp;Semaines!$L$2:$L$523,0)),IF($AE45=2018,INDEX(Semaines!$R$2:$R$523,MATCH(JS45&amp;JT45,Semaines!$K$2:$K$523&amp;Semaines!$L$2:$L$523,0)),IF($AE45=2019,INDEX(Semaines!$S$2:$S$523,MATCH(JS45&amp;JT45,Semaines!$K$2:$K$523&amp;Semaines!$L$2:$L$523,0)),IF($AE45=2020,INDEX(Semaines!$T$2:$T$523,MATCH(JS45&amp;JT45,Semaines!$K$2:$K$523&amp;Semaines!$L$2:$L$523,0)),IF($AE45=2021,INDEX(Semaines!$U$2:$U$523,MATCH(JS45&amp;JT45,Semaines!$K$2:$K$523&amp;Semaines!$L$2:$L$523,0)),IF($AE45=2022,INDEX(Semaines!$V$2:$V$523,MATCH(JS45&amp;JT45,Semaines!$K$2:$K$523&amp;Semaines!$L$2:$L$523,0))))))))))))))</f>
        <v/>
      </c>
      <c r="JV45" s="119" t="str">
        <f t="shared" si="132"/>
        <v/>
      </c>
    </row>
    <row r="46" spans="1:282" x14ac:dyDescent="0.3">
      <c r="A46" s="61" t="str">
        <f>IF(Import!A36=0,"",Import!A36)</f>
        <v>35</v>
      </c>
      <c r="B46" s="38" t="str">
        <f>IF(Import!D36=0,"",Import!D36)</f>
        <v>35</v>
      </c>
      <c r="C46" s="38" t="str">
        <f>IF(Import!E36=0,"",Import!E36)</f>
        <v/>
      </c>
      <c r="D46" s="44" t="str">
        <f t="shared" si="0"/>
        <v/>
      </c>
      <c r="E46" s="38" t="str">
        <f>IF(Import!I36=0,"",Import!I36)</f>
        <v/>
      </c>
      <c r="F46" s="38" t="str">
        <f>IF(Import!J36="","",Import!J36)</f>
        <v/>
      </c>
      <c r="G46" s="38" t="str">
        <f>IF(Import!K36="","",Import!K36)</f>
        <v/>
      </c>
      <c r="H46" s="45" t="str">
        <f>IF(Import!L36=0,"",Import!L36)</f>
        <v>17</v>
      </c>
      <c r="I46" s="38" t="str">
        <f>IF(Import!N36=0,"",Import!N36)</f>
        <v/>
      </c>
      <c r="J46" s="37"/>
      <c r="K46" s="46">
        <f>IF(Import!O36=0,"",Import!O36)</f>
        <v>43147</v>
      </c>
      <c r="L46" s="46">
        <f>IF(Import!P36=0,"",Import!P36)</f>
        <v>43516</v>
      </c>
      <c r="M46" s="60" t="str">
        <f>IF(L46&lt;&gt;"","Annulé",IF(Import!R36=0,"",Import!R36))</f>
        <v>Annulé</v>
      </c>
      <c r="N46" s="60" t="str">
        <f>IF(L46&lt;&gt;"","Annulé",IF(Import!S36=0,"",Import!S36))</f>
        <v>Annulé</v>
      </c>
      <c r="O46" s="60" t="str">
        <f>IF(N46="Annulé","Annulé",IF(Import!T36=0,"",Import!T36))</f>
        <v>Annulé</v>
      </c>
      <c r="P46" s="46">
        <f>IF(Import!U36=0,IF($L46&lt;&gt;"","Annulé",IF($K46="","","En attente")),Import!U36)</f>
        <v>43480</v>
      </c>
      <c r="Q46" s="46" t="str">
        <f>IF(Import!V36=0,IF($L46&lt;&gt;"","Annulé",IF($K46="","","En attente")),Import!V36)</f>
        <v>Annulé</v>
      </c>
      <c r="R46" s="46" t="str">
        <f>IF(Import!W36=0,IF($L46&lt;&gt;"","Annulé",IF($K46="","","En attente")),Import!W36)</f>
        <v>Annulé</v>
      </c>
      <c r="S46" s="46" t="str">
        <f>IF(Import!X36=0,IF($L46&lt;&gt;"","Annulé",IF($K46="","","En attente")),Import!X36)</f>
        <v>Annulé</v>
      </c>
      <c r="T46" s="46" t="str">
        <f>IF(Import!Y36=0,IF($L46&lt;&gt;"","Annulé",IF($K46="","","En attente")),Import!Y36)</f>
        <v>Annulé</v>
      </c>
      <c r="U46" s="46" t="str">
        <f>IF(Import!Z36=0,IF($L46&lt;&gt;"","Annulé",IF($K46="","","En attente")),Import!Z36)</f>
        <v>Annulé</v>
      </c>
      <c r="V46" s="130" t="str">
        <f>IF(Tableau!V46="","",Tableau!V46)</f>
        <v/>
      </c>
      <c r="W46" s="46" t="str">
        <f>IF($L46&lt;&gt;"","Annulé",IF(Import!AA36=0,IF(K46="","","Pas ouvert"),Import!AA36))</f>
        <v>Annulé</v>
      </c>
      <c r="X46" s="46" t="str">
        <f>IF($L46&lt;&gt;"","Annulé",IF(Import!AB36=0,IF($W46&lt;&gt;"",IF(W46="Pas ouvert","Pas ouvert","En cours"),""),Import!AB36))</f>
        <v>Annulé</v>
      </c>
      <c r="Y46" s="60" t="str">
        <f>IF($L46&lt;&gt;"","Annulé",IF(Import!AC36=0,"",Import!AC36))</f>
        <v>Annulé</v>
      </c>
      <c r="Z46" s="60" t="str">
        <f>IF($L46&lt;&gt;"","Annulé",IF(Import!AD36=0,"",Import!AD36))</f>
        <v>Annulé</v>
      </c>
      <c r="AA46" s="65" t="str">
        <f t="shared" si="243"/>
        <v>Annulé</v>
      </c>
      <c r="AB46" s="129" t="str">
        <f>Tableau!AB46</f>
        <v/>
      </c>
      <c r="AC46" s="62"/>
      <c r="AD46" s="86" t="str">
        <f t="shared" si="121"/>
        <v/>
      </c>
      <c r="AE46" s="85" t="str">
        <f t="shared" si="122"/>
        <v/>
      </c>
      <c r="AF46" s="116" t="str">
        <f>IF(Import!AE36=0,"",Import!AE36)</f>
        <v/>
      </c>
      <c r="AG46" s="114"/>
      <c r="AH46" s="107"/>
      <c r="AJ46" s="118" t="str">
        <f t="shared" si="239"/>
        <v/>
      </c>
      <c r="AK46" s="119" t="str">
        <f t="shared" si="240"/>
        <v/>
      </c>
      <c r="AL46" s="121" t="str">
        <f>IF(OR(Tableau!AL46="",Tableau!AM46=""),"",IF($AE46=2013,INDEX(Semaines!$M$2:$M$523,MATCH(Tableau!AL46&amp;Tableau!AM46,Semaines!$K$2:$K$523&amp;Semaines!$L$2:$L$523,0)),IF($AE46=2014,INDEX(Semaines!$N$2:$N$523,MATCH(Tableau!AL46&amp;Tableau!AM46,Semaines!$K$2:$K$523&amp;Semaines!$L$2:$L$523,0)),IF($AE46=2015,INDEX(Semaines!$O$2:$O$523,MATCH(Tableau!AL46&amp;Tableau!AM46,Semaines!$K$2:$K$523&amp;Semaines!$L$2:$L$523,0)),IF($AE46=2016,INDEX(Semaines!$P$2:$P$523,MATCH(Tableau!AL46&amp;Tableau!AM46,Semaines!$K$2:$K$523&amp;Semaines!$L$2:$L$523,0)),IF($AE46=2017,INDEX(Semaines!$Q$2:$Q$523,MATCH(Tableau!AL46&amp;Tableau!AM46,Semaines!$K$2:$K$523&amp;Semaines!$L$2:$L$523,0)),IF($AE46=2018,INDEX(Semaines!$R$2:$R$523,MATCH(Tableau!AL46&amp;Tableau!AM46,Semaines!$K$2:$K$523&amp;Semaines!$L$2:$L$523,0)),IF($AE46=2019,INDEX(Semaines!$S$2:$S$523,MATCH(Tableau!AL46&amp;Tableau!AM46,Semaines!$K$2:$K$523&amp;Semaines!$L$2:$L$523,0)),IF($AE46=2020,INDEX(Semaines!$T$2:$T$523,MATCH(Tableau!AL46&amp;Tableau!AM46,Semaines!$K$2:$K$523&amp;Semaines!$L$2:$L$523,0)),IF($AE46=2021,INDEX(Semaines!$U$2:$U$523,MATCH(Tableau!AL46&amp;Tableau!AM46,Semaines!$K$2:$K$523&amp;Semaines!$L$2:$L$523,0)),IF($AE46=2022,INDEX(Semaines!$V$2:$V$523,MATCH(Tableau!AL46&amp;Tableau!AM46,Semaines!$K$2:$K$523&amp;Semaines!$L$2:$L$523,0)))))))))))))</f>
        <v/>
      </c>
      <c r="AM46" s="120" t="str">
        <f>IF(Tableau!$AE46="","",IF(Tableau!AM46="","",Tableau!$AE46))</f>
        <v/>
      </c>
      <c r="AN46" s="128" t="str">
        <f>IF(Import!AI36=0,"",Import!AI36)</f>
        <v/>
      </c>
      <c r="AO46" s="118" t="str">
        <f t="shared" si="241"/>
        <v/>
      </c>
      <c r="AP46" s="119" t="str">
        <f t="shared" si="242"/>
        <v/>
      </c>
      <c r="AQ46" s="121" t="str">
        <f>IF(Tableau!AQ46="","",Tableau!AQ46)</f>
        <v/>
      </c>
      <c r="AR46" s="120" t="str">
        <f>IF(Tableau!AR46="","",Tableau!AR46)</f>
        <v/>
      </c>
      <c r="AS46" s="112"/>
      <c r="AT46" s="107"/>
      <c r="AU46" s="99"/>
      <c r="AV46" s="99"/>
      <c r="AW46" s="118" t="str">
        <f t="shared" si="189"/>
        <v/>
      </c>
      <c r="AX46" s="119" t="str">
        <f t="shared" si="123"/>
        <v/>
      </c>
      <c r="AY46" s="121" t="str">
        <f t="array" ref="AY46">IF(OR(Tableau!AY46="",Tableau!AZ46=""),"",IF($AE46=2013,INDEX(Semaines!$M$2:$M$523,MATCH(Tableau!AY46&amp;Tableau!AZ46,Semaines!$K$2:$K$523&amp;Semaines!$L$2:$L$523,0)),IF($AE46=2014,INDEX(Semaines!$N$2:$N$523,MATCH(Tableau!AY46&amp;Tableau!AZ46,Semaines!$K$2:$K$523&amp;Semaines!$L$2:$L$523,0)),IF($AE46=2015,INDEX(Semaines!$O$2:$O$523,MATCH(Tableau!AY46&amp;Tableau!AZ46,Semaines!$K$2:$K$523&amp;Semaines!$L$2:$L$523,0)),IF($AE46=2016,INDEX(Semaines!$P$2:$P$523,MATCH(Tableau!AY46&amp;Tableau!AZ46,Semaines!$K$2:$K$523&amp;Semaines!$L$2:$L$523,0)),IF($AE46=2017,INDEX(Semaines!$Q$2:$Q$523,MATCH(Tableau!AY46&amp;Tableau!AZ46,Semaines!$K$2:$K$523&amp;Semaines!$L$2:$L$523,0)),IF($AE46=2018,INDEX(Semaines!$R$2:$R$523,MATCH(Tableau!AY46&amp;Tableau!AZ46,Semaines!$K$2:$K$523&amp;Semaines!$L$2:$L$523,0)),IF($AE46=2019,INDEX(Semaines!$S$2:$S$523,MATCH(Tableau!AY46&amp;Tableau!AZ46,Semaines!$K$2:$K$523&amp;Semaines!$L$2:$L$523,0)),IF($AE46=2020,INDEX(Semaines!$T$2:$T$523,MATCH(Tableau!AY46&amp;Tableau!AZ46,Semaines!$K$2:$K$523&amp;Semaines!$L$2:$L$523,0)),IF($AE46=2021,INDEX(Semaines!$U$2:$U$523,MATCH(Tableau!AY46&amp;Tableau!AZ46,Semaines!$K$2:$K$523&amp;Semaines!$L$2:$L$523,0)),IF($AE46=2022,INDEX(Semaines!$V$2:$V$523,MATCH(Tableau!AY46&amp;Tableau!AZ46,Semaines!$K$2:$K$523&amp;Semaines!$L$2:$L$523,0)))))))))))))</f>
        <v/>
      </c>
      <c r="AZ46" s="120" t="str">
        <f>IF(Tableau!$AE46="","",IF(Tableau!AZ46="","",Tableau!$AE46))</f>
        <v/>
      </c>
      <c r="BA46" s="118" t="str">
        <f t="shared" si="234"/>
        <v/>
      </c>
      <c r="BB46" s="119" t="str">
        <f t="shared" si="125"/>
        <v/>
      </c>
      <c r="BC46" s="121" t="str">
        <f t="array" ref="BC46">IF(OR(Tableau!BC46="",Tableau!BD46=""),"",IF($AE46=2013,INDEX(Semaines!$M$2:$M$523,MATCH(Tableau!BC46&amp;Tableau!BD46,Semaines!$K$2:$K$523&amp;Semaines!$L$2:$L$523,0)),IF($AE46=2014,INDEX(Semaines!$N$2:$N$523,MATCH(Tableau!BC46&amp;Tableau!BD46,Semaines!$K$2:$K$523&amp;Semaines!$L$2:$L$523,0)),IF($AE46=2015,INDEX(Semaines!$O$2:$O$523,MATCH(Tableau!BC46&amp;Tableau!BD46,Semaines!$K$2:$K$523&amp;Semaines!$L$2:$L$523,0)),IF($AE46=2016,INDEX(Semaines!$P$2:$P$523,MATCH(Tableau!BC46&amp;Tableau!BD46,Semaines!$K$2:$K$523&amp;Semaines!$L$2:$L$523,0)),IF($AE46=2017,INDEX(Semaines!$Q$2:$Q$523,MATCH(Tableau!BC46&amp;Tableau!BD46,Semaines!$K$2:$K$523&amp;Semaines!$L$2:$L$523,0)),IF($AE46=2018,INDEX(Semaines!$R$2:$R$523,MATCH(Tableau!BC46&amp;Tableau!BD46,Semaines!$K$2:$K$523&amp;Semaines!$L$2:$L$523,0)),IF($AE46=2019,INDEX(Semaines!$S$2:$S$523,MATCH(Tableau!BC46&amp;Tableau!BD46,Semaines!$K$2:$K$523&amp;Semaines!$L$2:$L$523,0)),IF($AE46=2020,INDEX(Semaines!$T$2:$T$523,MATCH(Tableau!BC46&amp;Tableau!BD46,Semaines!$K$2:$K$523&amp;Semaines!$L$2:$L$523,0)),IF($AE46=2021,INDEX(Semaines!$U$2:$U$523,MATCH(Tableau!BC46&amp;Tableau!BD46,Semaines!$K$2:$K$523&amp;Semaines!$L$2:$L$523,0)),IF($AE46=2022,INDEX(Semaines!$V$2:$V$523,MATCH(Tableau!BC46&amp;Tableau!BD46,Semaines!$K$2:$K$523&amp;Semaines!$L$2:$L$523,0)))))))))))))</f>
        <v/>
      </c>
      <c r="BD46" s="120" t="str">
        <f>IF(Tableau!$AE46="","",IF(Tableau!BD46="","",Tableau!$AE46))</f>
        <v/>
      </c>
      <c r="BE46" s="118" t="str">
        <f t="shared" si="235"/>
        <v/>
      </c>
      <c r="BF46" s="119" t="str">
        <f t="shared" si="127"/>
        <v/>
      </c>
      <c r="BG46" s="121" t="str">
        <f t="array" ref="BG46">IF(OR(Tableau!BG46="",Tableau!BH46=""),"",IF($AE46=2013,INDEX(Semaines!$M$2:$M$523,MATCH(Tableau!BG46&amp;Tableau!BH46,Semaines!$K$2:$K$523&amp;Semaines!$L$2:$L$523,0)),IF($AE46=2014,INDEX(Semaines!$N$2:$N$523,MATCH(Tableau!BG46&amp;Tableau!BH46,Semaines!$K$2:$K$523&amp;Semaines!$L$2:$L$523,0)),IF($AE46=2015,INDEX(Semaines!$O$2:$O$523,MATCH(Tableau!BG46&amp;Tableau!BH46,Semaines!$K$2:$K$523&amp;Semaines!$L$2:$L$523,0)),IF($AE46=2016,INDEX(Semaines!$P$2:$P$523,MATCH(Tableau!BG46&amp;Tableau!BH46,Semaines!$K$2:$K$523&amp;Semaines!$L$2:$L$523,0)),IF($AE46=2017,INDEX(Semaines!$Q$2:$Q$523,MATCH(Tableau!BG46&amp;Tableau!BH46,Semaines!$K$2:$K$523&amp;Semaines!$L$2:$L$523,0)),IF($AE46=2018,INDEX(Semaines!$R$2:$R$523,MATCH(Tableau!BG46&amp;Tableau!BH46,Semaines!$K$2:$K$523&amp;Semaines!$L$2:$L$523,0)),IF($AE46=2019,INDEX(Semaines!$S$2:$S$523,MATCH(Tableau!BG46&amp;Tableau!BH46,Semaines!$K$2:$K$523&amp;Semaines!$L$2:$L$523,0)),IF($AE46=2020,INDEX(Semaines!$T$2:$T$523,MATCH(Tableau!BG46&amp;Tableau!BH46,Semaines!$K$2:$K$523&amp;Semaines!$L$2:$L$523,0)),IF($AE46=2021,INDEX(Semaines!$U$2:$U$523,MATCH(Tableau!BG46&amp;Tableau!BH46,Semaines!$K$2:$K$523&amp;Semaines!$L$2:$L$523,0)),IF($AE46=2022,INDEX(Semaines!$V$2:$V$523,MATCH(Tableau!BG46&amp;Tableau!BH46,Semaines!$K$2:$K$523&amp;Semaines!$L$2:$L$523,0)))))))))))))</f>
        <v/>
      </c>
      <c r="BH46" s="120" t="str">
        <f>IF(Tableau!$AE46="","",IF(Tableau!BH46="","",Tableau!$AE46))</f>
        <v/>
      </c>
      <c r="BI46" s="130" t="str">
        <f>IF(Import!AM36=0,"",Import!AM36)</f>
        <v/>
      </c>
      <c r="BJ46" s="118" t="str">
        <f t="shared" si="236"/>
        <v/>
      </c>
      <c r="BK46" s="119" t="str">
        <f t="shared" si="237"/>
        <v/>
      </c>
      <c r="BL46" s="121" t="str">
        <f>IF(Tableau!BL46="","",Tableau!BL46)</f>
        <v/>
      </c>
      <c r="BM46" s="120" t="str">
        <f>IF(Tableau!BM46="","",Tableau!BM46)</f>
        <v/>
      </c>
      <c r="BN46" s="118" t="str">
        <f t="shared" si="238"/>
        <v/>
      </c>
      <c r="BO46" s="119" t="str">
        <f t="shared" si="131"/>
        <v/>
      </c>
      <c r="BP46" s="121" t="str">
        <f t="array" ref="BP46">IF(OR(Tableau!BP46="",Tableau!BQ46=""),"",IF($AE46=2013,INDEX(Semaines!$M$2:$M$523,MATCH(Tableau!BP46&amp;Tableau!BQ46,Semaines!$K$2:$K$523&amp;Semaines!$L$2:$L$523,0)),IF($AE46=2014,INDEX(Semaines!$N$2:$N$523,MATCH(Tableau!BP46&amp;Tableau!BQ46,Semaines!$K$2:$K$523&amp;Semaines!$L$2:$L$523,0)),IF($AE46=2015,INDEX(Semaines!$O$2:$O$523,MATCH(Tableau!BP46&amp;Tableau!BQ46,Semaines!$K$2:$K$523&amp;Semaines!$L$2:$L$523,0)),IF($AE46=2016,INDEX(Semaines!$P$2:$P$523,MATCH(Tableau!BP46&amp;Tableau!BQ46,Semaines!$K$2:$K$523&amp;Semaines!$L$2:$L$523,0)),IF($AE46=2017,INDEX(Semaines!$Q$2:$Q$523,MATCH(Tableau!BP46&amp;Tableau!BQ46,Semaines!$K$2:$K$523&amp;Semaines!$L$2:$L$523,0)),IF($AE46=2018,INDEX(Semaines!$R$2:$R$523,MATCH(Tableau!BP46&amp;Tableau!BQ46,Semaines!$K$2:$K$523&amp;Semaines!$L$2:$L$523,0)),IF($AE46=2019,INDEX(Semaines!$S$2:$S$523,MATCH(Tableau!BP46&amp;Tableau!BQ46,Semaines!$K$2:$K$523&amp;Semaines!$L$2:$L$523,0)),IF($AE46=2020,INDEX(Semaines!$T$2:$T$523,MATCH(Tableau!BP46&amp;Tableau!BQ46,Semaines!$K$2:$K$523&amp;Semaines!$L$2:$L$523,0)),IF($AE46=2021,INDEX(Semaines!$U$2:$U$523,MATCH(Tableau!BP46&amp;Tableau!BQ46,Semaines!$K$2:$K$523&amp;Semaines!$L$2:$L$523,0)),IF($AE46=2022,INDEX(Semaines!$V$2:$V$523,MATCH(Tableau!BP46&amp;Tableau!BQ46,Semaines!$K$2:$K$523&amp;Semaines!$L$2:$L$523,0)))))))))))))</f>
        <v/>
      </c>
      <c r="BQ46" s="120" t="str">
        <f>IF(Tableau!$AE46="","",IF(Tableau!BQ46="","",Tableau!$AE46))</f>
        <v/>
      </c>
      <c r="BS46" s="118" t="str">
        <f t="shared" si="190"/>
        <v/>
      </c>
      <c r="BT46" s="119" t="str">
        <f t="shared" si="95"/>
        <v/>
      </c>
      <c r="BU46" s="121" t="str">
        <f t="array" ref="BU46">IF(OR(Tableau!BU46="",Tableau!BV46=""),"",IF($AE46=2013,INDEX(Semaines!$M$2:$M$523,MATCH(Tableau!BU46&amp;Tableau!BV46,Semaines!$K$2:$K$523&amp;Semaines!$L$2:$L$523,0)),IF($AE46=2014,INDEX(Semaines!$N$2:$N$523,MATCH(Tableau!BU46&amp;Tableau!BV46,Semaines!$K$2:$K$523&amp;Semaines!$L$2:$L$523,0)),IF($AE46=2015,INDEX(Semaines!$O$2:$O$523,MATCH(Tableau!BU46&amp;Tableau!BV46,Semaines!$K$2:$K$523&amp;Semaines!$L$2:$L$523,0)),IF($AE46=2016,INDEX(Semaines!$P$2:$P$523,MATCH(Tableau!BU46&amp;Tableau!BV46,Semaines!$K$2:$K$523&amp;Semaines!$L$2:$L$523,0)),IF($AE46=2017,INDEX(Semaines!$Q$2:$Q$523,MATCH(Tableau!BU46&amp;Tableau!BV46,Semaines!$K$2:$K$523&amp;Semaines!$L$2:$L$523,0)),IF($AE46=2018,INDEX(Semaines!$R$2:$R$523,MATCH(Tableau!BU46&amp;Tableau!BV46,Semaines!$K$2:$K$523&amp;Semaines!$L$2:$L$523,0)),IF($AE46=2019,INDEX(Semaines!$S$2:$S$523,MATCH(Tableau!BU46&amp;Tableau!BV46,Semaines!$K$2:$K$523&amp;Semaines!$L$2:$L$523,0)),IF($AE46=2020,INDEX(Semaines!$T$2:$T$523,MATCH(Tableau!BU46&amp;Tableau!BV46,Semaines!$K$2:$K$523&amp;Semaines!$L$2:$L$523,0)),IF($AE46=2021,INDEX(Semaines!$U$2:$U$523,MATCH(Tableau!BU46&amp;Tableau!BV46,Semaines!$K$2:$K$523&amp;Semaines!$L$2:$L$523,0)),IF($AE46=2022,INDEX(Semaines!$V$2:$V$523,MATCH(Tableau!BU46&amp;Tableau!BV46,Semaines!$K$2:$K$523&amp;Semaines!$L$2:$L$523,0)))))))))))))</f>
        <v/>
      </c>
      <c r="BV46" s="120" t="str">
        <f>IF(Tableau!$AE46="","",IF(Tableau!BV46="","",Tableau!$AE46))</f>
        <v/>
      </c>
      <c r="BX46" s="118" t="str">
        <f t="shared" si="202"/>
        <v/>
      </c>
      <c r="BY46" s="119" t="str">
        <f t="shared" si="96"/>
        <v/>
      </c>
      <c r="BZ46" s="121" t="str">
        <f t="array" ref="BZ46">IF(OR(Tableau!BZ46="",Tableau!CA46=""),"",IF($AE46=2013,INDEX(Semaines!$M$2:$M$523,MATCH(Tableau!BZ46&amp;Tableau!CA46,Semaines!$K$2:$K$523&amp;Semaines!$L$2:$L$523,0)),IF($AE46=2014,INDEX(Semaines!$N$2:$N$523,MATCH(Tableau!BZ46&amp;Tableau!CA46,Semaines!$K$2:$K$523&amp;Semaines!$L$2:$L$523,0)),IF($AE46=2015,INDEX(Semaines!$O$2:$O$523,MATCH(Tableau!BZ46&amp;Tableau!CA46,Semaines!$K$2:$K$523&amp;Semaines!$L$2:$L$523,0)),IF($AE46=2016,INDEX(Semaines!$P$2:$P$523,MATCH(Tableau!BZ46&amp;Tableau!CA46,Semaines!$K$2:$K$523&amp;Semaines!$L$2:$L$523,0)),IF($AE46=2017,INDEX(Semaines!$Q$2:$Q$523,MATCH(Tableau!BZ46&amp;Tableau!CA46,Semaines!$K$2:$K$523&amp;Semaines!$L$2:$L$523,0)),IF($AE46=2018,INDEX(Semaines!$R$2:$R$523,MATCH(Tableau!BZ46&amp;Tableau!CA46,Semaines!$K$2:$K$523&amp;Semaines!$L$2:$L$523,0)),IF($AE46=2019,INDEX(Semaines!$S$2:$S$523,MATCH(Tableau!BZ46&amp;Tableau!CA46,Semaines!$K$2:$K$523&amp;Semaines!$L$2:$L$523,0)),IF($AE46=2020,INDEX(Semaines!$T$2:$T$523,MATCH(Tableau!BZ46&amp;Tableau!CA46,Semaines!$K$2:$K$523&amp;Semaines!$L$2:$L$523,0)),IF($AE46=2021,INDEX(Semaines!$U$2:$U$523,MATCH(Tableau!BZ46&amp;Tableau!CA46,Semaines!$K$2:$K$523&amp;Semaines!$L$2:$L$523,0)),IF($AE46=2022,INDEX(Semaines!$V$2:$V$523,MATCH(Tableau!BZ46&amp;Tableau!CA46,Semaines!$K$2:$K$523&amp;Semaines!$L$2:$L$523,0)))))))))))))</f>
        <v/>
      </c>
      <c r="CA46" s="120" t="str">
        <f>IF(Tableau!$AE46="","",IF(Tableau!CA46="","",Tableau!$AE46))</f>
        <v/>
      </c>
      <c r="CB46" s="130" t="str">
        <f>IF(Import!AQ36=0,"",Import!AQ36)</f>
        <v/>
      </c>
      <c r="CC46" s="118" t="str">
        <f t="shared" si="191"/>
        <v/>
      </c>
      <c r="CD46" s="119" t="str">
        <f t="shared" si="192"/>
        <v/>
      </c>
      <c r="CE46" s="121" t="str">
        <f>IF(Tableau!CE46="","",Tableau!CE46)</f>
        <v/>
      </c>
      <c r="CF46" s="120" t="str">
        <f>IF(Tableau!CF46="","",Tableau!CF46)</f>
        <v/>
      </c>
      <c r="CG46" s="118" t="str">
        <f t="shared" si="193"/>
        <v/>
      </c>
      <c r="CH46" s="119" t="str">
        <f t="shared" si="97"/>
        <v/>
      </c>
      <c r="CI46" s="121" t="str">
        <f t="array" ref="CI46">IF(OR(Tableau!CI46="",Tableau!CJ46=""),"",IF($AE46=2013,INDEX(Semaines!$M$2:$M$523,MATCH(Tableau!CI46&amp;Tableau!CJ46,Semaines!$K$2:$K$523&amp;Semaines!$L$2:$L$523,0)),IF($AE46=2014,INDEX(Semaines!$N$2:$N$523,MATCH(Tableau!CI46&amp;Tableau!CJ46,Semaines!$K$2:$K$523&amp;Semaines!$L$2:$L$523,0)),IF($AE46=2015,INDEX(Semaines!$O$2:$O$523,MATCH(Tableau!CI46&amp;Tableau!CJ46,Semaines!$K$2:$K$523&amp;Semaines!$L$2:$L$523,0)),IF($AE46=2016,INDEX(Semaines!$P$2:$P$523,MATCH(Tableau!CI46&amp;Tableau!CJ46,Semaines!$K$2:$K$523&amp;Semaines!$L$2:$L$523,0)),IF($AE46=2017,INDEX(Semaines!$Q$2:$Q$523,MATCH(Tableau!CI46&amp;Tableau!CJ46,Semaines!$K$2:$K$523&amp;Semaines!$L$2:$L$523,0)),IF($AE46=2018,INDEX(Semaines!$R$2:$R$523,MATCH(Tableau!CI46&amp;Tableau!CJ46,Semaines!$K$2:$K$523&amp;Semaines!$L$2:$L$523,0)),IF($AE46=2019,INDEX(Semaines!$S$2:$S$523,MATCH(Tableau!CI46&amp;Tableau!CJ46,Semaines!$K$2:$K$523&amp;Semaines!$L$2:$L$523,0)),IF($AE46=2020,INDEX(Semaines!$T$2:$T$523,MATCH(Tableau!CI46&amp;Tableau!CJ46,Semaines!$K$2:$K$523&amp;Semaines!$L$2:$L$523,0)),IF($AE46=2021,INDEX(Semaines!$U$2:$U$523,MATCH(Tableau!CI46&amp;Tableau!CJ46,Semaines!$K$2:$K$523&amp;Semaines!$L$2:$L$523,0)),IF($AE46=2022,INDEX(Semaines!$V$2:$V$523,MATCH(Tableau!CI46&amp;Tableau!CJ46,Semaines!$K$2:$K$523&amp;Semaines!$L$2:$L$523,0)))))))))))))</f>
        <v/>
      </c>
      <c r="CJ46" s="120" t="str">
        <f>IF(Tableau!$AE46="","",IF(Tableau!CJ46="","",Tableau!$AE46))</f>
        <v/>
      </c>
      <c r="CL46" s="118" t="str">
        <f t="shared" si="194"/>
        <v/>
      </c>
      <c r="CM46" s="119" t="str">
        <f t="shared" si="98"/>
        <v/>
      </c>
      <c r="CN46" s="121" t="str">
        <f t="array" ref="CN46">IF(OR(Tableau!CN46="",Tableau!CO46=""),"",IF($AE46=2013,INDEX(Semaines!$M$2:$M$523,MATCH(Tableau!CN46&amp;Tableau!CO46,Semaines!$K$2:$K$523&amp;Semaines!$L$2:$L$523,0)),IF($AE46=2014,INDEX(Semaines!$N$2:$N$523,MATCH(Tableau!CN46&amp;Tableau!CO46,Semaines!$K$2:$K$523&amp;Semaines!$L$2:$L$523,0)),IF($AE46=2015,INDEX(Semaines!$O$2:$O$523,MATCH(Tableau!CN46&amp;Tableau!CO46,Semaines!$K$2:$K$523&amp;Semaines!$L$2:$L$523,0)),IF($AE46=2016,INDEX(Semaines!$P$2:$P$523,MATCH(Tableau!CN46&amp;Tableau!CO46,Semaines!$K$2:$K$523&amp;Semaines!$L$2:$L$523,0)),IF($AE46=2017,INDEX(Semaines!$Q$2:$Q$523,MATCH(Tableau!CN46&amp;Tableau!CO46,Semaines!$K$2:$K$523&amp;Semaines!$L$2:$L$523,0)),IF($AE46=2018,INDEX(Semaines!$R$2:$R$523,MATCH(Tableau!CN46&amp;Tableau!CO46,Semaines!$K$2:$K$523&amp;Semaines!$L$2:$L$523,0)),IF($AE46=2019,INDEX(Semaines!$S$2:$S$523,MATCH(Tableau!CN46&amp;Tableau!CO46,Semaines!$K$2:$K$523&amp;Semaines!$L$2:$L$523,0)),IF($AE46=2020,INDEX(Semaines!$T$2:$T$523,MATCH(Tableau!CN46&amp;Tableau!CO46,Semaines!$K$2:$K$523&amp;Semaines!$L$2:$L$523,0)),IF($AE46=2021,INDEX(Semaines!$U$2:$U$523,MATCH(Tableau!CN46&amp;Tableau!CO46,Semaines!$K$2:$K$523&amp;Semaines!$L$2:$L$523,0)),IF($AE46=2022,INDEX(Semaines!$V$2:$V$523,MATCH(Tableau!CN46&amp;Tableau!CO46,Semaines!$K$2:$K$523&amp;Semaines!$L$2:$L$523,0)))))))))))))</f>
        <v/>
      </c>
      <c r="CO46" s="120" t="str">
        <f>IF(Tableau!$AE46="","",IF(Tableau!CO46="","",Tableau!$AE46))</f>
        <v/>
      </c>
      <c r="CP46" s="118" t="str">
        <f t="shared" si="203"/>
        <v/>
      </c>
      <c r="CQ46" s="119" t="str">
        <f t="shared" si="99"/>
        <v/>
      </c>
      <c r="CR46" s="121" t="str">
        <f t="array" ref="CR46">IF(OR(Tableau!CR46="",Tableau!CS46=""),"",IF($AE46=2013,INDEX(Semaines!$M$2:$M$523,MATCH(Tableau!CR46&amp;Tableau!CS46,Semaines!$K$2:$K$523&amp;Semaines!$L$2:$L$523,0)),IF($AE46=2014,INDEX(Semaines!$N$2:$N$523,MATCH(Tableau!CR46&amp;Tableau!CS46,Semaines!$K$2:$K$523&amp;Semaines!$L$2:$L$523,0)),IF($AE46=2015,INDEX(Semaines!$O$2:$O$523,MATCH(Tableau!CR46&amp;Tableau!CS46,Semaines!$K$2:$K$523&amp;Semaines!$L$2:$L$523,0)),IF($AE46=2016,INDEX(Semaines!$P$2:$P$523,MATCH(Tableau!CR46&amp;Tableau!CS46,Semaines!$K$2:$K$523&amp;Semaines!$L$2:$L$523,0)),IF($AE46=2017,INDEX(Semaines!$Q$2:$Q$523,MATCH(Tableau!CR46&amp;Tableau!CS46,Semaines!$K$2:$K$523&amp;Semaines!$L$2:$L$523,0)),IF($AE46=2018,INDEX(Semaines!$R$2:$R$523,MATCH(Tableau!CR46&amp;Tableau!CS46,Semaines!$K$2:$K$523&amp;Semaines!$L$2:$L$523,0)),IF($AE46=2019,INDEX(Semaines!$S$2:$S$523,MATCH(Tableau!CR46&amp;Tableau!CS46,Semaines!$K$2:$K$523&amp;Semaines!$L$2:$L$523,0)),IF($AE46=2020,INDEX(Semaines!$T$2:$T$523,MATCH(Tableau!CR46&amp;Tableau!CS46,Semaines!$K$2:$K$523&amp;Semaines!$L$2:$L$523,0)),IF($AE46=2021,INDEX(Semaines!$U$2:$U$523,MATCH(Tableau!CR46&amp;Tableau!CS46,Semaines!$K$2:$K$523&amp;Semaines!$L$2:$L$523,0)),IF($AE46=2022,INDEX(Semaines!$V$2:$V$523,MATCH(Tableau!CR46&amp;Tableau!CS46,Semaines!$K$2:$K$523&amp;Semaines!$L$2:$L$523,0)))))))))))))</f>
        <v/>
      </c>
      <c r="CS46" s="120" t="str">
        <f>IF(Tableau!$AE46="","",IF(Tableau!CS46="","",Tableau!$AE46))</f>
        <v/>
      </c>
      <c r="CU46" s="139" t="str">
        <f t="shared" si="195"/>
        <v/>
      </c>
      <c r="CV46" s="118" t="str">
        <f t="shared" si="204"/>
        <v/>
      </c>
      <c r="CW46" s="119" t="str">
        <f t="shared" si="25"/>
        <v/>
      </c>
      <c r="CX46" s="121"/>
      <c r="CY46" s="120" t="str">
        <f>IF(Tableau!$AE46="","",IF(Tableau!CX46="","",Tableau!$AE46))</f>
        <v/>
      </c>
      <c r="DA46" s="139" t="str">
        <f t="shared" si="196"/>
        <v/>
      </c>
      <c r="DB46" s="118" t="str">
        <f t="shared" si="205"/>
        <v/>
      </c>
      <c r="DC46" s="119" t="str">
        <f t="shared" si="28"/>
        <v/>
      </c>
      <c r="DD46" s="121"/>
      <c r="DE46" s="120"/>
      <c r="DF46" s="112"/>
      <c r="DG46" s="107"/>
      <c r="DI46" s="118" t="str">
        <f t="shared" si="197"/>
        <v/>
      </c>
      <c r="DJ46" s="119" t="str">
        <f t="shared" si="30"/>
        <v/>
      </c>
      <c r="DK46" s="121"/>
      <c r="DL46" s="120" t="str">
        <f>IF(Tableau!$AE46="","",IF(Tableau!DJ46="","",Tableau!$AE46))</f>
        <v/>
      </c>
      <c r="DN46" s="118" t="str">
        <f t="shared" si="198"/>
        <v/>
      </c>
      <c r="DO46" s="119" t="str">
        <f t="shared" si="32"/>
        <v/>
      </c>
      <c r="DP46" s="121" t="str">
        <f t="array" ref="DP46">IF(OR(Tableau!DN46="",Tableau!DO46=""),"",IF($AE46=2013,INDEX(Semaines!$M$2:$M$523,MATCH(Tableau!DN46&amp;Tableau!DO46,Semaines!$K$2:$K$523&amp;Semaines!$L$2:$L$523,0)),IF($AE46=2014,INDEX(Semaines!$N$2:$N$523,MATCH(Tableau!DN46&amp;Tableau!DO46,Semaines!$K$2:$K$523&amp;Semaines!$L$2:$L$523,0)),IF($AE46=2015,INDEX(Semaines!$O$2:$O$523,MATCH(Tableau!DN46&amp;Tableau!DO46,Semaines!$K$2:$K$523&amp;Semaines!$L$2:$L$523,0)),IF($AE46=2016,INDEX(Semaines!$P$2:$P$523,MATCH(Tableau!DN46&amp;Tableau!DO46,Semaines!$K$2:$K$523&amp;Semaines!$L$2:$L$523,0)),IF($AE46=2017,INDEX(Semaines!$Q$2:$Q$523,MATCH(Tableau!DN46&amp;Tableau!DO46,Semaines!$K$2:$K$523&amp;Semaines!$L$2:$L$523,0)),IF($AE46=2018,INDEX(Semaines!$R$2:$R$523,MATCH(Tableau!DN46&amp;Tableau!DO46,Semaines!$K$2:$K$523&amp;Semaines!$L$2:$L$523,0)),IF($AE46=2019,INDEX(Semaines!$S$2:$S$523,MATCH(Tableau!DN46&amp;Tableau!DO46,Semaines!$K$2:$K$523&amp;Semaines!$L$2:$L$523,0)),IF($AE46=2020,INDEX(Semaines!$T$2:$T$523,MATCH(Tableau!DN46&amp;Tableau!DO46,Semaines!$K$2:$K$523&amp;Semaines!$L$2:$L$523,0)),IF($AE46=2021,INDEX(Semaines!$U$2:$U$523,MATCH(Tableau!DN46&amp;Tableau!DO46,Semaines!$K$2:$K$523&amp;Semaines!$L$2:$L$523,0)),IF($AE46=2022,INDEX(Semaines!$V$2:$V$523,MATCH(Tableau!DN46&amp;Tableau!DO46,Semaines!$K$2:$K$523&amp;Semaines!$L$2:$L$523,0)))))))))))))</f>
        <v/>
      </c>
      <c r="DQ46" s="120" t="str">
        <f>IF(Tableau!$AE46="","",IF(Tableau!DO46="","",Tableau!$AE46))</f>
        <v/>
      </c>
      <c r="DR46" s="99"/>
      <c r="DS46" s="107"/>
      <c r="DT46" s="137"/>
      <c r="DU46" s="118" t="str">
        <f t="shared" si="199"/>
        <v/>
      </c>
      <c r="DV46" s="119" t="str">
        <f t="shared" si="100"/>
        <v/>
      </c>
      <c r="DW46" s="121" t="str">
        <f t="array" ref="DW46">IF(OR(Tableau!DU46="",Tableau!DV46=""),"",IF($AE46=2013,INDEX(Semaines!$M$2:$M$523,MATCH(Tableau!DU46&amp;Tableau!DV46,Semaines!$K$2:$K$523&amp;Semaines!$L$2:$L$523,0)),IF($AE46=2014,INDEX(Semaines!$N$2:$N$523,MATCH(Tableau!DU46&amp;Tableau!DV46,Semaines!$K$2:$K$523&amp;Semaines!$L$2:$L$523,0)),IF($AE46=2015,INDEX(Semaines!$O$2:$O$523,MATCH(Tableau!DU46&amp;Tableau!DV46,Semaines!$K$2:$K$523&amp;Semaines!$L$2:$L$523,0)),IF($AE46=2016,INDEX(Semaines!$P$2:$P$523,MATCH(Tableau!DU46&amp;Tableau!DV46,Semaines!$K$2:$K$523&amp;Semaines!$L$2:$L$523,0)),IF($AE46=2017,INDEX(Semaines!$Q$2:$Q$523,MATCH(Tableau!DU46&amp;Tableau!DV46,Semaines!$K$2:$K$523&amp;Semaines!$L$2:$L$523,0)),IF($AE46=2018,INDEX(Semaines!$R$2:$R$523,MATCH(Tableau!DU46&amp;Tableau!DV46,Semaines!$K$2:$K$523&amp;Semaines!$L$2:$L$523,0)),IF($AE46=2019,INDEX(Semaines!$S$2:$S$523,MATCH(Tableau!DU46&amp;Tableau!DV46,Semaines!$K$2:$K$523&amp;Semaines!$L$2:$L$523,0)),IF($AE46=2020,INDEX(Semaines!$T$2:$T$523,MATCH(Tableau!DU46&amp;Tableau!DV46,Semaines!$K$2:$K$523&amp;Semaines!$L$2:$L$523,0)),IF($AE46=2021,INDEX(Semaines!$U$2:$U$523,MATCH(Tableau!DU46&amp;Tableau!DV46,Semaines!$K$2:$K$523&amp;Semaines!$L$2:$L$523,0)),IF($AE46=2022,INDEX(Semaines!$V$2:$V$523,MATCH(Tableau!DU46&amp;Tableau!DV46,Semaines!$K$2:$K$523&amp;Semaines!$L$2:$L$523,0)))))))))))))</f>
        <v/>
      </c>
      <c r="DX46" s="120" t="str">
        <f>IF(Tableau!$AE46="","",IF(Tableau!DV46="","",Tableau!$AE46))</f>
        <v/>
      </c>
      <c r="DY46" s="118" t="str">
        <f t="shared" si="244"/>
        <v/>
      </c>
      <c r="DZ46" s="119" t="str">
        <f t="shared" si="101"/>
        <v/>
      </c>
      <c r="EA46" s="121" t="str">
        <f t="array" ref="EA46">IF(OR(Tableau!DY46="",Tableau!DZ46=""),"",IF($AE46=2013,INDEX(Semaines!$M$2:$M$523,MATCH(Tableau!DY46&amp;Tableau!DZ46,Semaines!$K$2:$K$523&amp;Semaines!$L$2:$L$523,0)),IF($AE46=2014,INDEX(Semaines!$N$2:$N$523,MATCH(Tableau!DY46&amp;Tableau!DZ46,Semaines!$K$2:$K$523&amp;Semaines!$L$2:$L$523,0)),IF($AE46=2015,INDEX(Semaines!$O$2:$O$523,MATCH(Tableau!DY46&amp;Tableau!DZ46,Semaines!$K$2:$K$523&amp;Semaines!$L$2:$L$523,0)),IF($AE46=2016,INDEX(Semaines!$P$2:$P$523,MATCH(Tableau!DY46&amp;Tableau!DZ46,Semaines!$K$2:$K$523&amp;Semaines!$L$2:$L$523,0)),IF($AE46=2017,INDEX(Semaines!$Q$2:$Q$523,MATCH(Tableau!DY46&amp;Tableau!DZ46,Semaines!$K$2:$K$523&amp;Semaines!$L$2:$L$523,0)),IF($AE46=2018,INDEX(Semaines!$R$2:$R$523,MATCH(Tableau!DY46&amp;Tableau!DZ46,Semaines!$K$2:$K$523&amp;Semaines!$L$2:$L$523,0)),IF($AE46=2019,INDEX(Semaines!$S$2:$S$523,MATCH(Tableau!DY46&amp;Tableau!DZ46,Semaines!$K$2:$K$523&amp;Semaines!$L$2:$L$523,0)),IF($AE46=2020,INDEX(Semaines!$T$2:$T$523,MATCH(Tableau!DY46&amp;Tableau!DZ46,Semaines!$K$2:$K$523&amp;Semaines!$L$2:$L$523,0)),IF($AE46=2021,INDEX(Semaines!$U$2:$U$523,MATCH(Tableau!DY46&amp;Tableau!DZ46,Semaines!$K$2:$K$523&amp;Semaines!$L$2:$L$523,0)),IF($AE46=2022,INDEX(Semaines!$V$2:$V$523,MATCH(Tableau!DY46&amp;Tableau!DZ46,Semaines!$K$2:$K$523&amp;Semaines!$L$2:$L$523,0)))))))))))))</f>
        <v/>
      </c>
      <c r="EB46" s="120" t="str">
        <f>IF(Tableau!$AE46="","",IF(Tableau!DZ46="","",Tableau!$AE46))</f>
        <v/>
      </c>
      <c r="EC46" s="118" t="str">
        <f t="shared" si="245"/>
        <v/>
      </c>
      <c r="ED46" s="119" t="str">
        <f t="shared" si="102"/>
        <v/>
      </c>
      <c r="EE46" s="121" t="str">
        <f t="array" ref="EE46">IF(OR(Tableau!EC46="",Tableau!ED46=""),"",IF($AE46=2013,INDEX(Semaines!$M$2:$M$523,MATCH(Tableau!EC46&amp;Tableau!ED46,Semaines!$K$2:$K$523&amp;Semaines!$L$2:$L$523,0)),IF($AE46=2014,INDEX(Semaines!$N$2:$N$523,MATCH(Tableau!EC46&amp;Tableau!ED46,Semaines!$K$2:$K$523&amp;Semaines!$L$2:$L$523,0)),IF($AE46=2015,INDEX(Semaines!$O$2:$O$523,MATCH(Tableau!EC46&amp;Tableau!ED46,Semaines!$K$2:$K$523&amp;Semaines!$L$2:$L$523,0)),IF($AE46=2016,INDEX(Semaines!$P$2:$P$523,MATCH(Tableau!EC46&amp;Tableau!ED46,Semaines!$K$2:$K$523&amp;Semaines!$L$2:$L$523,0)),IF($AE46=2017,INDEX(Semaines!$Q$2:$Q$523,MATCH(Tableau!EC46&amp;Tableau!ED46,Semaines!$K$2:$K$523&amp;Semaines!$L$2:$L$523,0)),IF($AE46=2018,INDEX(Semaines!$R$2:$R$523,MATCH(Tableau!EC46&amp;Tableau!ED46,Semaines!$K$2:$K$523&amp;Semaines!$L$2:$L$523,0)),IF($AE46=2019,INDEX(Semaines!$S$2:$S$523,MATCH(Tableau!EC46&amp;Tableau!ED46,Semaines!$K$2:$K$523&amp;Semaines!$L$2:$L$523,0)),IF($AE46=2020,INDEX(Semaines!$T$2:$T$523,MATCH(Tableau!EC46&amp;Tableau!ED46,Semaines!$K$2:$K$523&amp;Semaines!$L$2:$L$523,0)),IF($AE46=2021,INDEX(Semaines!$U$2:$U$523,MATCH(Tableau!EC46&amp;Tableau!ED46,Semaines!$K$2:$K$523&amp;Semaines!$L$2:$L$523,0)),IF($AE46=2022,INDEX(Semaines!$V$2:$V$523,MATCH(Tableau!EC46&amp;Tableau!ED46,Semaines!$K$2:$K$523&amp;Semaines!$L$2:$L$523,0)))))))))))))</f>
        <v/>
      </c>
      <c r="EF46" s="120" t="str">
        <f>IF(Tableau!$AE46="","",IF(Tableau!ED46="","",Tableau!$AE46))</f>
        <v/>
      </c>
      <c r="EG46" s="118" t="str">
        <f t="shared" si="246"/>
        <v/>
      </c>
      <c r="EH46" s="119" t="str">
        <f t="shared" si="103"/>
        <v/>
      </c>
      <c r="EI46" s="121" t="str">
        <f t="array" ref="EI46">IF(OR(Tableau!EG46="",Tableau!EH46=""),"",IF($AE46=2013,INDEX(Semaines!$M$2:$M$523,MATCH(Tableau!EG46&amp;Tableau!EH46,Semaines!$K$2:$K$523&amp;Semaines!$L$2:$L$523,0)),IF($AE46=2014,INDEX(Semaines!$N$2:$N$523,MATCH(Tableau!EG46&amp;Tableau!EH46,Semaines!$K$2:$K$523&amp;Semaines!$L$2:$L$523,0)),IF($AE46=2015,INDEX(Semaines!$O$2:$O$523,MATCH(Tableau!EG46&amp;Tableau!EH46,Semaines!$K$2:$K$523&amp;Semaines!$L$2:$L$523,0)),IF($AE46=2016,INDEX(Semaines!$P$2:$P$523,MATCH(Tableau!EG46&amp;Tableau!EH46,Semaines!$K$2:$K$523&amp;Semaines!$L$2:$L$523,0)),IF($AE46=2017,INDEX(Semaines!$Q$2:$Q$523,MATCH(Tableau!EG46&amp;Tableau!EH46,Semaines!$K$2:$K$523&amp;Semaines!$L$2:$L$523,0)),IF($AE46=2018,INDEX(Semaines!$R$2:$R$523,MATCH(Tableau!EG46&amp;Tableau!EH46,Semaines!$K$2:$K$523&amp;Semaines!$L$2:$L$523,0)),IF($AE46=2019,INDEX(Semaines!$S$2:$S$523,MATCH(Tableau!EG46&amp;Tableau!EH46,Semaines!$K$2:$K$523&amp;Semaines!$L$2:$L$523,0)),IF($AE46=2020,INDEX(Semaines!$T$2:$T$523,MATCH(Tableau!EG46&amp;Tableau!EH46,Semaines!$K$2:$K$523&amp;Semaines!$L$2:$L$523,0)),IF($AE46=2021,INDEX(Semaines!$U$2:$U$523,MATCH(Tableau!EG46&amp;Tableau!EH46,Semaines!$K$2:$K$523&amp;Semaines!$L$2:$L$523,0)),IF($AE46=2022,INDEX(Semaines!$V$2:$V$523,MATCH(Tableau!EG46&amp;Tableau!EH46,Semaines!$K$2:$K$523&amp;Semaines!$L$2:$L$523,0)))))))))))))</f>
        <v/>
      </c>
      <c r="EJ46" s="120" t="str">
        <f>IF(Tableau!$AE46="","",IF(Tableau!EH46="","",Tableau!$AE46))</f>
        <v/>
      </c>
      <c r="EK46" s="130" t="str">
        <f>IF(Import!AU36=0,"",Import!AU36)</f>
        <v/>
      </c>
      <c r="EL46" s="118" t="str">
        <f t="shared" si="200"/>
        <v/>
      </c>
      <c r="EM46" s="119" t="str">
        <f t="shared" si="201"/>
        <v/>
      </c>
      <c r="EN46" s="121" t="str">
        <f>IF(Tableau!EL46="","",Tableau!EL46)</f>
        <v/>
      </c>
      <c r="EO46" s="120" t="str">
        <f>IF(Tableau!EM46="","",Tableau!EM46)</f>
        <v/>
      </c>
      <c r="EP46" s="112"/>
      <c r="EQ46" s="107"/>
      <c r="ES46" s="118" t="str">
        <f t="shared" si="247"/>
        <v/>
      </c>
      <c r="ET46" s="119" t="str">
        <f t="shared" si="104"/>
        <v/>
      </c>
      <c r="EU46" s="121" t="str">
        <f t="array" ref="EU46">IF(OR(Tableau!ES46="",Tableau!ET46=""),"",IF($AE46=2013,INDEX(Semaines!$M$2:$M$523,MATCH(Tableau!ES46&amp;Tableau!ET46,Semaines!$K$2:$K$523&amp;Semaines!$L$2:$L$523,0)),IF($AE46=2014,INDEX(Semaines!$N$2:$N$523,MATCH(Tableau!ES46&amp;Tableau!ET46,Semaines!$K$2:$K$523&amp;Semaines!$L$2:$L$523,0)),IF($AE46=2015,INDEX(Semaines!$O$2:$O$523,MATCH(Tableau!ES46&amp;Tableau!ET46,Semaines!$K$2:$K$523&amp;Semaines!$L$2:$L$523,0)),IF($AE46=2016,INDEX(Semaines!$P$2:$P$523,MATCH(Tableau!ES46&amp;Tableau!ET46,Semaines!$K$2:$K$523&amp;Semaines!$L$2:$L$523,0)),IF($AE46=2017,INDEX(Semaines!$Q$2:$Q$523,MATCH(Tableau!ES46&amp;Tableau!ET46,Semaines!$K$2:$K$523&amp;Semaines!$L$2:$L$523,0)),IF($AE46=2018,INDEX(Semaines!$R$2:$R$523,MATCH(Tableau!ES46&amp;Tableau!ET46,Semaines!$K$2:$K$523&amp;Semaines!$L$2:$L$523,0)),IF($AE46=2019,INDEX(Semaines!$S$2:$S$523,MATCH(Tableau!ES46&amp;Tableau!ET46,Semaines!$K$2:$K$523&amp;Semaines!$L$2:$L$523,0)),IF($AE46=2020,INDEX(Semaines!$T$2:$T$523,MATCH(Tableau!ES46&amp;Tableau!ET46,Semaines!$K$2:$K$523&amp;Semaines!$L$2:$L$523,0)),IF($AE46=2021,INDEX(Semaines!$U$2:$U$523,MATCH(Tableau!ES46&amp;Tableau!ET46,Semaines!$K$2:$K$523&amp;Semaines!$L$2:$L$523,0)),IF($AE46=2022,INDEX(Semaines!$V$2:$V$523,MATCH(Tableau!ES46&amp;Tableau!ET46,Semaines!$K$2:$K$523&amp;Semaines!$L$2:$L$523,0)))))))))))))</f>
        <v/>
      </c>
      <c r="EV46" s="120" t="str">
        <f>IF(Tableau!$AE46="","",IF(Tableau!ET46="","",Tableau!$AE46))</f>
        <v/>
      </c>
      <c r="EW46" s="118" t="str">
        <f t="shared" si="248"/>
        <v/>
      </c>
      <c r="EX46" s="119" t="str">
        <f t="shared" si="105"/>
        <v/>
      </c>
      <c r="EY46" s="121" t="str">
        <f t="array" ref="EY46">IF(OR(Tableau!EW46="",Tableau!EX46=""),"",IF($AE46=2013,INDEX(Semaines!$M$2:$M$523,MATCH(Tableau!EW46&amp;Tableau!EX46,Semaines!$K$2:$K$523&amp;Semaines!$L$2:$L$523,0)),IF($AE46=2014,INDEX(Semaines!$N$2:$N$523,MATCH(Tableau!EW46&amp;Tableau!EX46,Semaines!$K$2:$K$523&amp;Semaines!$L$2:$L$523,0)),IF($AE46=2015,INDEX(Semaines!$O$2:$O$523,MATCH(Tableau!EW46&amp;Tableau!EX46,Semaines!$K$2:$K$523&amp;Semaines!$L$2:$L$523,0)),IF($AE46=2016,INDEX(Semaines!$P$2:$P$523,MATCH(Tableau!EW46&amp;Tableau!EX46,Semaines!$K$2:$K$523&amp;Semaines!$L$2:$L$523,0)),IF($AE46=2017,INDEX(Semaines!$Q$2:$Q$523,MATCH(Tableau!EW46&amp;Tableau!EX46,Semaines!$K$2:$K$523&amp;Semaines!$L$2:$L$523,0)),IF($AE46=2018,INDEX(Semaines!$R$2:$R$523,MATCH(Tableau!EW46&amp;Tableau!EX46,Semaines!$K$2:$K$523&amp;Semaines!$L$2:$L$523,0)),IF($AE46=2019,INDEX(Semaines!$S$2:$S$523,MATCH(Tableau!EW46&amp;Tableau!EX46,Semaines!$K$2:$K$523&amp;Semaines!$L$2:$L$523,0)),IF($AE46=2020,INDEX(Semaines!$T$2:$T$523,MATCH(Tableau!EW46&amp;Tableau!EX46,Semaines!$K$2:$K$523&amp;Semaines!$L$2:$L$523,0)),IF($AE46=2021,INDEX(Semaines!$U$2:$U$523,MATCH(Tableau!EW46&amp;Tableau!EX46,Semaines!$K$2:$K$523&amp;Semaines!$L$2:$L$523,0)),IF($AE46=2022,INDEX(Semaines!$V$2:$V$523,MATCH(Tableau!EW46&amp;Tableau!EX46,Semaines!$K$2:$K$523&amp;Semaines!$L$2:$L$523,0)))))))))))))</f>
        <v/>
      </c>
      <c r="EZ46" s="120" t="str">
        <f>IF(Tableau!$AE46="","",IF(Tableau!EX46="","",Tableau!$AE46))</f>
        <v/>
      </c>
      <c r="FB46" s="118" t="str">
        <f t="shared" si="249"/>
        <v/>
      </c>
      <c r="FC46" s="119" t="str">
        <f t="shared" si="106"/>
        <v/>
      </c>
      <c r="FD46" s="121" t="str">
        <f t="array" ref="FD46">IF(OR(Tableau!FB46="",Tableau!FC46=""),"",IF($AE46=2013,INDEX(Semaines!$M$2:$M$523,MATCH(Tableau!FB46&amp;Tableau!FC46,Semaines!$K$2:$K$523&amp;Semaines!$L$2:$L$523,0)),IF($AE46=2014,INDEX(Semaines!$N$2:$N$523,MATCH(Tableau!FB46&amp;Tableau!FC46,Semaines!$K$2:$K$523&amp;Semaines!$L$2:$L$523,0)),IF($AE46=2015,INDEX(Semaines!$O$2:$O$523,MATCH(Tableau!FB46&amp;Tableau!FC46,Semaines!$K$2:$K$523&amp;Semaines!$L$2:$L$523,0)),IF($AE46=2016,INDEX(Semaines!$P$2:$P$523,MATCH(Tableau!FB46&amp;Tableau!FC46,Semaines!$K$2:$K$523&amp;Semaines!$L$2:$L$523,0)),IF($AE46=2017,INDEX(Semaines!$Q$2:$Q$523,MATCH(Tableau!FB46&amp;Tableau!FC46,Semaines!$K$2:$K$523&amp;Semaines!$L$2:$L$523,0)),IF($AE46=2018,INDEX(Semaines!$R$2:$R$523,MATCH(Tableau!FB46&amp;Tableau!FC46,Semaines!$K$2:$K$523&amp;Semaines!$L$2:$L$523,0)),IF($AE46=2019,INDEX(Semaines!$S$2:$S$523,MATCH(Tableau!FB46&amp;Tableau!FC46,Semaines!$K$2:$K$523&amp;Semaines!$L$2:$L$523,0)),IF($AE46=2020,INDEX(Semaines!$T$2:$T$523,MATCH(Tableau!FB46&amp;Tableau!FC46,Semaines!$K$2:$K$523&amp;Semaines!$L$2:$L$523,0)),IF($AE46=2021,INDEX(Semaines!$U$2:$U$523,MATCH(Tableau!FB46&amp;Tableau!FC46,Semaines!$K$2:$K$523&amp;Semaines!$L$2:$L$523,0)),IF($AE46=2022,INDEX(Semaines!$V$2:$V$523,MATCH(Tableau!FB46&amp;Tableau!FC46,Semaines!$K$2:$K$523&amp;Semaines!$L$2:$L$523,0)))))))))))))</f>
        <v/>
      </c>
      <c r="FE46" s="120" t="str">
        <f>IF(Tableau!$AE46="","",IF(Tableau!FC46="","",Tableau!$AE46))</f>
        <v/>
      </c>
      <c r="FF46" s="112"/>
      <c r="FG46" s="107"/>
      <c r="FH46" s="118" t="str">
        <f t="shared" si="250"/>
        <v/>
      </c>
      <c r="FI46" s="119" t="str">
        <f t="shared" si="107"/>
        <v/>
      </c>
      <c r="FJ46" s="121" t="str">
        <f t="array" ref="FJ46">IF(OR(Tableau!FH46="",Tableau!FI46=""),"",IF($AE46=2013,INDEX(Semaines!$M$2:$M$523,MATCH(Tableau!FH46&amp;Tableau!FI46,Semaines!$K$2:$K$523&amp;Semaines!$L$2:$L$523,0)),IF($AE46=2014,INDEX(Semaines!$N$2:$N$523,MATCH(Tableau!FH46&amp;Tableau!FI46,Semaines!$K$2:$K$523&amp;Semaines!$L$2:$L$523,0)),IF($AE46=2015,INDEX(Semaines!$O$2:$O$523,MATCH(Tableau!FH46&amp;Tableau!FI46,Semaines!$K$2:$K$523&amp;Semaines!$L$2:$L$523,0)),IF($AE46=2016,INDEX(Semaines!$P$2:$P$523,MATCH(Tableau!FH46&amp;Tableau!FI46,Semaines!$K$2:$K$523&amp;Semaines!$L$2:$L$523,0)),IF($AE46=2017,INDEX(Semaines!$Q$2:$Q$523,MATCH(Tableau!FH46&amp;Tableau!FI46,Semaines!$K$2:$K$523&amp;Semaines!$L$2:$L$523,0)),IF($AE46=2018,INDEX(Semaines!$R$2:$R$523,MATCH(Tableau!FH46&amp;Tableau!FI46,Semaines!$K$2:$K$523&amp;Semaines!$L$2:$L$523,0)),IF($AE46=2019,INDEX(Semaines!$S$2:$S$523,MATCH(Tableau!FH46&amp;Tableau!FI46,Semaines!$K$2:$K$523&amp;Semaines!$L$2:$L$523,0)),IF($AE46=2020,INDEX(Semaines!$T$2:$T$523,MATCH(Tableau!FH46&amp;Tableau!FI46,Semaines!$K$2:$K$523&amp;Semaines!$L$2:$L$523,0)),IF($AE46=2021,INDEX(Semaines!$U$2:$U$523,MATCH(Tableau!FH46&amp;Tableau!FI46,Semaines!$K$2:$K$523&amp;Semaines!$L$2:$L$523,0)),IF($AE46=2022,INDEX(Semaines!$V$2:$V$523,MATCH(Tableau!FH46&amp;Tableau!FI46,Semaines!$K$2:$K$523&amp;Semaines!$L$2:$L$523,0)))))))))))))</f>
        <v/>
      </c>
      <c r="FK46" s="120" t="str">
        <f>IF(Tableau!$AE46="","",IF(Tableau!FI46="","",Tableau!$AE46))</f>
        <v/>
      </c>
      <c r="FM46" s="118" t="str">
        <f t="shared" si="251"/>
        <v/>
      </c>
      <c r="FN46" s="119" t="str">
        <f t="shared" si="108"/>
        <v/>
      </c>
      <c r="FO46" s="121" t="str">
        <f t="array" ref="FO46">IF(OR(Tableau!FM46="",Tableau!FN46=""),"",IF($AE46=2013,INDEX(Semaines!$M$2:$M$523,MATCH(Tableau!FM46&amp;Tableau!FN46,Semaines!$K$2:$K$523&amp;Semaines!$L$2:$L$523,0)),IF($AE46=2014,INDEX(Semaines!$N$2:$N$523,MATCH(Tableau!FM46&amp;Tableau!FN46,Semaines!$K$2:$K$523&amp;Semaines!$L$2:$L$523,0)),IF($AE46=2015,INDEX(Semaines!$O$2:$O$523,MATCH(Tableau!FM46&amp;Tableau!FN46,Semaines!$K$2:$K$523&amp;Semaines!$L$2:$L$523,0)),IF($AE46=2016,INDEX(Semaines!$P$2:$P$523,MATCH(Tableau!FM46&amp;Tableau!FN46,Semaines!$K$2:$K$523&amp;Semaines!$L$2:$L$523,0)),IF($AE46=2017,INDEX(Semaines!$Q$2:$Q$523,MATCH(Tableau!FM46&amp;Tableau!FN46,Semaines!$K$2:$K$523&amp;Semaines!$L$2:$L$523,0)),IF($AE46=2018,INDEX(Semaines!$R$2:$R$523,MATCH(Tableau!FM46&amp;Tableau!FN46,Semaines!$K$2:$K$523&amp;Semaines!$L$2:$L$523,0)),IF($AE46=2019,INDEX(Semaines!$S$2:$S$523,MATCH(Tableau!FM46&amp;Tableau!FN46,Semaines!$K$2:$K$523&amp;Semaines!$L$2:$L$523,0)),IF($AE46=2020,INDEX(Semaines!$T$2:$T$523,MATCH(Tableau!FM46&amp;Tableau!FN46,Semaines!$K$2:$K$523&amp;Semaines!$L$2:$L$523,0)),IF($AE46=2021,INDEX(Semaines!$U$2:$U$523,MATCH(Tableau!FM46&amp;Tableau!FN46,Semaines!$K$2:$K$523&amp;Semaines!$L$2:$L$523,0)),IF($AE46=2022,INDEX(Semaines!$V$2:$V$523,MATCH(Tableau!FM46&amp;Tableau!FN46,Semaines!$K$2:$K$523&amp;Semaines!$L$2:$L$523,0)))))))))))))</f>
        <v/>
      </c>
      <c r="FP46" s="120" t="str">
        <f>IF(Tableau!$AE46="","",IF(Tableau!FN46="","",Tableau!$AE46))</f>
        <v/>
      </c>
      <c r="FQ46" s="118" t="str">
        <f t="shared" si="252"/>
        <v/>
      </c>
      <c r="FR46" s="119" t="str">
        <f t="shared" si="109"/>
        <v/>
      </c>
      <c r="FS46" s="121" t="str">
        <f t="array" ref="FS46">IF(OR(Tableau!FQ46="",Tableau!FR46=""),"",IF($AE46=2013,INDEX(Semaines!$M$2:$M$523,MATCH(Tableau!FQ46&amp;Tableau!FR46,Semaines!$K$2:$K$523&amp;Semaines!$L$2:$L$523,0)),IF($AE46=2014,INDEX(Semaines!$N$2:$N$523,MATCH(Tableau!FQ46&amp;Tableau!FR46,Semaines!$K$2:$K$523&amp;Semaines!$L$2:$L$523,0)),IF($AE46=2015,INDEX(Semaines!$O$2:$O$523,MATCH(Tableau!FQ46&amp;Tableau!FR46,Semaines!$K$2:$K$523&amp;Semaines!$L$2:$L$523,0)),IF($AE46=2016,INDEX(Semaines!$P$2:$P$523,MATCH(Tableau!FQ46&amp;Tableau!FR46,Semaines!$K$2:$K$523&amp;Semaines!$L$2:$L$523,0)),IF($AE46=2017,INDEX(Semaines!$Q$2:$Q$523,MATCH(Tableau!FQ46&amp;Tableau!FR46,Semaines!$K$2:$K$523&amp;Semaines!$L$2:$L$523,0)),IF($AE46=2018,INDEX(Semaines!$R$2:$R$523,MATCH(Tableau!FQ46&amp;Tableau!FR46,Semaines!$K$2:$K$523&amp;Semaines!$L$2:$L$523,0)),IF($AE46=2019,INDEX(Semaines!$S$2:$S$523,MATCH(Tableau!FQ46&amp;Tableau!FR46,Semaines!$K$2:$K$523&amp;Semaines!$L$2:$L$523,0)),IF($AE46=2020,INDEX(Semaines!$T$2:$T$523,MATCH(Tableau!FQ46&amp;Tableau!FR46,Semaines!$K$2:$K$523&amp;Semaines!$L$2:$L$523,0)),IF($AE46=2021,INDEX(Semaines!$U$2:$U$523,MATCH(Tableau!FQ46&amp;Tableau!FR46,Semaines!$K$2:$K$523&amp;Semaines!$L$2:$L$523,0)),IF($AE46=2022,INDEX(Semaines!$V$2:$V$523,MATCH(Tableau!FQ46&amp;Tableau!FR46,Semaines!$K$2:$K$523&amp;Semaines!$L$2:$L$523,0)))))))))))))</f>
        <v/>
      </c>
      <c r="FT46" s="120" t="str">
        <f>IF(Tableau!$AE46="","",IF(Tableau!FR46="","",Tableau!$AE46))</f>
        <v/>
      </c>
      <c r="FU46" s="121" t="str">
        <f t="array" ref="FU46">IF(OR(Tableau!FS46="",Tableau!FT46=""),"",IF($AE46=2013,INDEX(Semaines!$M$2:$M$523,MATCH(Tableau!FS46&amp;Tableau!FT46,Semaines!$K$2:$K$523&amp;Semaines!$L$2:$L$523,0)),IF($AE46=2014,INDEX(Semaines!$N$2:$N$523,MATCH(Tableau!FS46&amp;Tableau!FT46,Semaines!$K$2:$K$523&amp;Semaines!$L$2:$L$523,0)),IF($AE46=2015,INDEX(Semaines!$O$2:$O$523,MATCH(Tableau!FS46&amp;Tableau!FT46,Semaines!$K$2:$K$523&amp;Semaines!$L$2:$L$523,0)),IF($AE46=2016,INDEX(Semaines!$P$2:$P$523,MATCH(Tableau!FS46&amp;Tableau!FT46,Semaines!$K$2:$K$523&amp;Semaines!$L$2:$L$523,0)),IF($AE46=2017,INDEX(Semaines!$Q$2:$Q$523,MATCH(Tableau!FS46&amp;Tableau!FT46,Semaines!$K$2:$K$523&amp;Semaines!$L$2:$L$523,0)),IF($AE46=2018,INDEX(Semaines!$R$2:$R$523,MATCH(Tableau!FS46&amp;Tableau!FT46,Semaines!$K$2:$K$523&amp;Semaines!$L$2:$L$523,0)),IF($AE46=2019,INDEX(Semaines!$S$2:$S$523,MATCH(Tableau!FS46&amp;Tableau!FT46,Semaines!$K$2:$K$523&amp;Semaines!$L$2:$L$523,0)),IF($AE46=2020,INDEX(Semaines!$T$2:$T$523,MATCH(Tableau!FS46&amp;Tableau!FT46,Semaines!$K$2:$K$523&amp;Semaines!$L$2:$L$523,0)),IF($AE46=2021,INDEX(Semaines!$U$2:$U$523,MATCH(Tableau!FS46&amp;Tableau!FT46,Semaines!$K$2:$K$523&amp;Semaines!$L$2:$L$523,0)),IF($AE46=2022,INDEX(Semaines!$V$2:$V$523,MATCH(Tableau!FS46&amp;Tableau!FT46,Semaines!$K$2:$K$523&amp;Semaines!$L$2:$L$523,0)))))))))))))</f>
        <v/>
      </c>
      <c r="FV46" s="120" t="str">
        <f>IF(Tableau!$AE46="","",IF(Tableau!FT46="","",Tableau!$AE46))</f>
        <v/>
      </c>
      <c r="FW46" s="118" t="str">
        <f t="shared" si="253"/>
        <v/>
      </c>
      <c r="FX46" s="119" t="str">
        <f t="shared" si="110"/>
        <v/>
      </c>
      <c r="FY46" s="121" t="str">
        <f t="array" ref="FY46">IF(OR(Tableau!FW46="",Tableau!FX46=""),"",IF($AE46=2013,INDEX(Semaines!$M$2:$M$523,MATCH(Tableau!FW46&amp;Tableau!FX46,Semaines!$K$2:$K$523&amp;Semaines!$L$2:$L$523,0)),IF($AE46=2014,INDEX(Semaines!$N$2:$N$523,MATCH(Tableau!FW46&amp;Tableau!FX46,Semaines!$K$2:$K$523&amp;Semaines!$L$2:$L$523,0)),IF($AE46=2015,INDEX(Semaines!$O$2:$O$523,MATCH(Tableau!FW46&amp;Tableau!FX46,Semaines!$K$2:$K$523&amp;Semaines!$L$2:$L$523,0)),IF($AE46=2016,INDEX(Semaines!$P$2:$P$523,MATCH(Tableau!FW46&amp;Tableau!FX46,Semaines!$K$2:$K$523&amp;Semaines!$L$2:$L$523,0)),IF($AE46=2017,INDEX(Semaines!$Q$2:$Q$523,MATCH(Tableau!FW46&amp;Tableau!FX46,Semaines!$K$2:$K$523&amp;Semaines!$L$2:$L$523,0)),IF($AE46=2018,INDEX(Semaines!$R$2:$R$523,MATCH(Tableau!FW46&amp;Tableau!FX46,Semaines!$K$2:$K$523&amp;Semaines!$L$2:$L$523,0)),IF($AE46=2019,INDEX(Semaines!$S$2:$S$523,MATCH(Tableau!FW46&amp;Tableau!FX46,Semaines!$K$2:$K$523&amp;Semaines!$L$2:$L$523,0)),IF($AE46=2020,INDEX(Semaines!$T$2:$T$523,MATCH(Tableau!FW46&amp;Tableau!FX46,Semaines!$K$2:$K$523&amp;Semaines!$L$2:$L$523,0)),IF($AE46=2021,INDEX(Semaines!$U$2:$U$523,MATCH(Tableau!FW46&amp;Tableau!FX46,Semaines!$K$2:$K$523&amp;Semaines!$L$2:$L$523,0)),IF($AE46=2022,INDEX(Semaines!$V$2:$V$523,MATCH(Tableau!FW46&amp;Tableau!FX46,Semaines!$K$2:$K$523&amp;Semaines!$L$2:$L$523,0)))))))))))))</f>
        <v/>
      </c>
      <c r="FZ46" s="120" t="str">
        <f>IF(Tableau!$AE46="","",IF(Tableau!FX46="","",Tableau!$AE46))</f>
        <v/>
      </c>
      <c r="GA46" s="118" t="str">
        <f t="shared" si="254"/>
        <v/>
      </c>
      <c r="GB46" s="119" t="str">
        <f t="shared" si="111"/>
        <v/>
      </c>
      <c r="GC46" s="121" t="str">
        <f t="array" ref="GC46">IF(OR(Tableau!GA46="",Tableau!GB46=""),"",IF($AE46=2013,INDEX(Semaines!$M$2:$M$523,MATCH(Tableau!GA46&amp;Tableau!GB46,Semaines!$K$2:$K$523&amp;Semaines!$L$2:$L$523,0)),IF($AE46=2014,INDEX(Semaines!$N$2:$N$523,MATCH(Tableau!GA46&amp;Tableau!GB46,Semaines!$K$2:$K$523&amp;Semaines!$L$2:$L$523,0)),IF($AE46=2015,INDEX(Semaines!$O$2:$O$523,MATCH(Tableau!GA46&amp;Tableau!GB46,Semaines!$K$2:$K$523&amp;Semaines!$L$2:$L$523,0)),IF($AE46=2016,INDEX(Semaines!$P$2:$P$523,MATCH(Tableau!GA46&amp;Tableau!GB46,Semaines!$K$2:$K$523&amp;Semaines!$L$2:$L$523,0)),IF($AE46=2017,INDEX(Semaines!$Q$2:$Q$523,MATCH(Tableau!GA46&amp;Tableau!GB46,Semaines!$K$2:$K$523&amp;Semaines!$L$2:$L$523,0)),IF($AE46=2018,INDEX(Semaines!$R$2:$R$523,MATCH(Tableau!GA46&amp;Tableau!GB46,Semaines!$K$2:$K$523&amp;Semaines!$L$2:$L$523,0)),IF($AE46=2019,INDEX(Semaines!$S$2:$S$523,MATCH(Tableau!GA46&amp;Tableau!GB46,Semaines!$K$2:$K$523&amp;Semaines!$L$2:$L$523,0)),IF($AE46=2020,INDEX(Semaines!$T$2:$T$523,MATCH(Tableau!GA46&amp;Tableau!GB46,Semaines!$K$2:$K$523&amp;Semaines!$L$2:$L$523,0)),IF($AE46=2021,INDEX(Semaines!$U$2:$U$523,MATCH(Tableau!GA46&amp;Tableau!GB46,Semaines!$K$2:$K$523&amp;Semaines!$L$2:$L$523,0)),IF($AE46=2022,INDEX(Semaines!$V$2:$V$523,MATCH(Tableau!GA46&amp;Tableau!GB46,Semaines!$K$2:$K$523&amp;Semaines!$L$2:$L$523,0)))))))))))))</f>
        <v/>
      </c>
      <c r="GD46" s="120" t="str">
        <f>IF(Tableau!$AE46="","",IF(Tableau!GB46="","",Tableau!$AE46))</f>
        <v/>
      </c>
      <c r="GE46" s="118" t="str">
        <f t="shared" si="255"/>
        <v/>
      </c>
      <c r="GF46" s="119" t="str">
        <f t="shared" si="112"/>
        <v/>
      </c>
      <c r="GG46" s="121" t="str">
        <f t="array" ref="GG46">IF(OR(Tableau!GE46="",Tableau!GF46=""),"",IF($AE46=2013,INDEX(Semaines!$M$2:$M$523,MATCH(Tableau!GE46&amp;Tableau!GF46,Semaines!$K$2:$K$523&amp;Semaines!$L$2:$L$523,0)),IF($AE46=2014,INDEX(Semaines!$N$2:$N$523,MATCH(Tableau!GE46&amp;Tableau!GF46,Semaines!$K$2:$K$523&amp;Semaines!$L$2:$L$523,0)),IF($AE46=2015,INDEX(Semaines!$O$2:$O$523,MATCH(Tableau!GE46&amp;Tableau!GF46,Semaines!$K$2:$K$523&amp;Semaines!$L$2:$L$523,0)),IF($AE46=2016,INDEX(Semaines!$P$2:$P$523,MATCH(Tableau!GE46&amp;Tableau!GF46,Semaines!$K$2:$K$523&amp;Semaines!$L$2:$L$523,0)),IF($AE46=2017,INDEX(Semaines!$Q$2:$Q$523,MATCH(Tableau!GE46&amp;Tableau!GF46,Semaines!$K$2:$K$523&amp;Semaines!$L$2:$L$523,0)),IF($AE46=2018,INDEX(Semaines!$R$2:$R$523,MATCH(Tableau!GE46&amp;Tableau!GF46,Semaines!$K$2:$K$523&amp;Semaines!$L$2:$L$523,0)),IF($AE46=2019,INDEX(Semaines!$S$2:$S$523,MATCH(Tableau!GE46&amp;Tableau!GF46,Semaines!$K$2:$K$523&amp;Semaines!$L$2:$L$523,0)),IF($AE46=2020,INDEX(Semaines!$T$2:$T$523,MATCH(Tableau!GE46&amp;Tableau!GF46,Semaines!$K$2:$K$523&amp;Semaines!$L$2:$L$523,0)),IF($AE46=2021,INDEX(Semaines!$U$2:$U$523,MATCH(Tableau!GE46&amp;Tableau!GF46,Semaines!$K$2:$K$523&amp;Semaines!$L$2:$L$523,0)),IF($AE46=2022,INDEX(Semaines!$V$2:$V$523,MATCH(Tableau!GE46&amp;Tableau!GF46,Semaines!$K$2:$K$523&amp;Semaines!$L$2:$L$523,0)))))))))))))</f>
        <v/>
      </c>
      <c r="GH46" s="120" t="str">
        <f>IF(Tableau!$AE46="","",IF(Tableau!GF46="","",Tableau!$AE46))</f>
        <v/>
      </c>
      <c r="GJ46" s="118" t="str">
        <f t="shared" si="256"/>
        <v/>
      </c>
      <c r="GK46" s="119" t="str">
        <f t="shared" si="113"/>
        <v/>
      </c>
      <c r="GL46" s="121" t="str">
        <f t="array" ref="GL46">IF(OR(Tableau!GJ46="",Tableau!GK46=""),"",IF($AE46=2013,INDEX(Semaines!$M$2:$M$523,MATCH(Tableau!GJ46&amp;Tableau!GK46,Semaines!$K$2:$K$523&amp;Semaines!$L$2:$L$523,0)),IF($AE46=2014,INDEX(Semaines!$N$2:$N$523,MATCH(Tableau!GJ46&amp;Tableau!GK46,Semaines!$K$2:$K$523&amp;Semaines!$L$2:$L$523,0)),IF($AE46=2015,INDEX(Semaines!$O$2:$O$523,MATCH(Tableau!GJ46&amp;Tableau!GK46,Semaines!$K$2:$K$523&amp;Semaines!$L$2:$L$523,0)),IF($AE46=2016,INDEX(Semaines!$P$2:$P$523,MATCH(Tableau!GJ46&amp;Tableau!GK46,Semaines!$K$2:$K$523&amp;Semaines!$L$2:$L$523,0)),IF($AE46=2017,INDEX(Semaines!$Q$2:$Q$523,MATCH(Tableau!GJ46&amp;Tableau!GK46,Semaines!$K$2:$K$523&amp;Semaines!$L$2:$L$523,0)),IF($AE46=2018,INDEX(Semaines!$R$2:$R$523,MATCH(Tableau!GJ46&amp;Tableau!GK46,Semaines!$K$2:$K$523&amp;Semaines!$L$2:$L$523,0)),IF($AE46=2019,INDEX(Semaines!$S$2:$S$523,MATCH(Tableau!GJ46&amp;Tableau!GK46,Semaines!$K$2:$K$523&amp;Semaines!$L$2:$L$523,0)),IF($AE46=2020,INDEX(Semaines!$T$2:$T$523,MATCH(Tableau!GJ46&amp;Tableau!GK46,Semaines!$K$2:$K$523&amp;Semaines!$L$2:$L$523,0)),IF($AE46=2021,INDEX(Semaines!$U$2:$U$523,MATCH(Tableau!GJ46&amp;Tableau!GK46,Semaines!$K$2:$K$523&amp;Semaines!$L$2:$L$523,0)),IF($AE46=2022,INDEX(Semaines!$V$2:$V$523,MATCH(Tableau!GJ46&amp;Tableau!GK46,Semaines!$K$2:$K$523&amp;Semaines!$L$2:$L$523,0)))))))))))))</f>
        <v/>
      </c>
      <c r="GM46" s="120" t="str">
        <f>IF(Tableau!$AE46="","",IF(Tableau!GK46="","",Tableau!$AE46))</f>
        <v/>
      </c>
      <c r="GN46" s="118" t="str">
        <f t="shared" si="257"/>
        <v/>
      </c>
      <c r="GO46" s="119" t="str">
        <f t="shared" si="114"/>
        <v/>
      </c>
      <c r="GP46" s="121" t="str">
        <f t="array" ref="GP46">IF(OR(Tableau!GN46="",Tableau!GO46=""),"",IF($AE46=2013,INDEX(Semaines!$M$2:$M$523,MATCH(Tableau!GN46&amp;Tableau!GO46,Semaines!$K$2:$K$523&amp;Semaines!$L$2:$L$523,0)),IF($AE46=2014,INDEX(Semaines!$N$2:$N$523,MATCH(Tableau!GN46&amp;Tableau!GO46,Semaines!$K$2:$K$523&amp;Semaines!$L$2:$L$523,0)),IF($AE46=2015,INDEX(Semaines!$O$2:$O$523,MATCH(Tableau!GN46&amp;Tableau!GO46,Semaines!$K$2:$K$523&amp;Semaines!$L$2:$L$523,0)),IF($AE46=2016,INDEX(Semaines!$P$2:$P$523,MATCH(Tableau!GN46&amp;Tableau!GO46,Semaines!$K$2:$K$523&amp;Semaines!$L$2:$L$523,0)),IF($AE46=2017,INDEX(Semaines!$Q$2:$Q$523,MATCH(Tableau!GN46&amp;Tableau!GO46,Semaines!$K$2:$K$523&amp;Semaines!$L$2:$L$523,0)),IF($AE46=2018,INDEX(Semaines!$R$2:$R$523,MATCH(Tableau!GN46&amp;Tableau!GO46,Semaines!$K$2:$K$523&amp;Semaines!$L$2:$L$523,0)),IF($AE46=2019,INDEX(Semaines!$S$2:$S$523,MATCH(Tableau!GN46&amp;Tableau!GO46,Semaines!$K$2:$K$523&amp;Semaines!$L$2:$L$523,0)),IF($AE46=2020,INDEX(Semaines!$T$2:$T$523,MATCH(Tableau!GN46&amp;Tableau!GO46,Semaines!$K$2:$K$523&amp;Semaines!$L$2:$L$523,0)),IF($AE46=2021,INDEX(Semaines!$U$2:$U$523,MATCH(Tableau!GN46&amp;Tableau!GO46,Semaines!$K$2:$K$523&amp;Semaines!$L$2:$L$523,0)),IF($AE46=2022,INDEX(Semaines!$V$2:$V$523,MATCH(Tableau!GN46&amp;Tableau!GO46,Semaines!$K$2:$K$523&amp;Semaines!$L$2:$L$523,0)))))))))))))</f>
        <v/>
      </c>
      <c r="GQ46" s="120" t="str">
        <f>IF(Tableau!$AE46="","",IF(Tableau!GO46="","",Tableau!$AE46))</f>
        <v/>
      </c>
      <c r="GR46" s="112"/>
      <c r="GS46" s="114"/>
      <c r="GT46" s="114"/>
      <c r="GU46" s="107"/>
      <c r="GV46" s="114"/>
      <c r="GW46" s="107"/>
      <c r="GX46" s="118" t="str">
        <f t="shared" si="258"/>
        <v/>
      </c>
      <c r="GY46" s="119" t="str">
        <f t="shared" si="115"/>
        <v/>
      </c>
      <c r="GZ46" s="121" t="str">
        <f t="array" ref="GZ46">IF(OR(Tableau!GX46="",Tableau!GY46=""),"",IF($AE46=2013,INDEX(Semaines!$M$2:$M$523,MATCH(Tableau!GX46&amp;Tableau!GY46,Semaines!$K$2:$K$523&amp;Semaines!$L$2:$L$523,0)),IF($AE46=2014,INDEX(Semaines!$N$2:$N$523,MATCH(Tableau!GX46&amp;Tableau!GY46,Semaines!$K$2:$K$523&amp;Semaines!$L$2:$L$523,0)),IF($AE46=2015,INDEX(Semaines!$O$2:$O$523,MATCH(Tableau!GX46&amp;Tableau!GY46,Semaines!$K$2:$K$523&amp;Semaines!$L$2:$L$523,0)),IF($AE46=2016,INDEX(Semaines!$P$2:$P$523,MATCH(Tableau!GX46&amp;Tableau!GY46,Semaines!$K$2:$K$523&amp;Semaines!$L$2:$L$523,0)),IF($AE46=2017,INDEX(Semaines!$Q$2:$Q$523,MATCH(Tableau!GX46&amp;Tableau!GY46,Semaines!$K$2:$K$523&amp;Semaines!$L$2:$L$523,0)),IF($AE46=2018,INDEX(Semaines!$R$2:$R$523,MATCH(Tableau!GX46&amp;Tableau!GY46,Semaines!$K$2:$K$523&amp;Semaines!$L$2:$L$523,0)),IF($AE46=2019,INDEX(Semaines!$S$2:$S$523,MATCH(Tableau!GX46&amp;Tableau!GY46,Semaines!$K$2:$K$523&amp;Semaines!$L$2:$L$523,0)),IF($AE46=2020,INDEX(Semaines!$T$2:$T$523,MATCH(Tableau!GX46&amp;Tableau!GY46,Semaines!$K$2:$K$523&amp;Semaines!$L$2:$L$523,0)),IF($AE46=2021,INDEX(Semaines!$U$2:$U$523,MATCH(Tableau!GX46&amp;Tableau!GY46,Semaines!$K$2:$K$523&amp;Semaines!$L$2:$L$523,0)),IF($AE46=2022,INDEX(Semaines!$V$2:$V$523,MATCH(Tableau!GX46&amp;Tableau!GY46,Semaines!$K$2:$K$523&amp;Semaines!$L$2:$L$523,0)))))))))))))</f>
        <v/>
      </c>
      <c r="HA46" s="120" t="str">
        <f>IF(Tableau!$AE46="","",IF(Tableau!GY46="","",Tableau!$AE46))</f>
        <v/>
      </c>
      <c r="HC46" s="100"/>
      <c r="HD46" s="101"/>
      <c r="HE46" s="111"/>
      <c r="HF46" s="107"/>
      <c r="HH46" s="118" t="str">
        <f t="shared" si="259"/>
        <v/>
      </c>
      <c r="HI46" s="119" t="str">
        <f t="shared" si="116"/>
        <v/>
      </c>
      <c r="HJ46" s="121" t="str">
        <f t="array" ref="HJ46">IF(OR(Tableau!HH46="",Tableau!HI46=""),"",IF($AE46=2013,INDEX(Semaines!$M$2:$M$523,MATCH(Tableau!HH46&amp;Tableau!HI46,Semaines!$K$2:$K$523&amp;Semaines!$L$2:$L$523,0)),IF($AE46=2014,INDEX(Semaines!$N$2:$N$523,MATCH(Tableau!HH46&amp;Tableau!HI46,Semaines!$K$2:$K$523&amp;Semaines!$L$2:$L$523,0)),IF($AE46=2015,INDEX(Semaines!$O$2:$O$523,MATCH(Tableau!HH46&amp;Tableau!HI46,Semaines!$K$2:$K$523&amp;Semaines!$L$2:$L$523,0)),IF($AE46=2016,INDEX(Semaines!$P$2:$P$523,MATCH(Tableau!HH46&amp;Tableau!HI46,Semaines!$K$2:$K$523&amp;Semaines!$L$2:$L$523,0)),IF($AE46=2017,INDEX(Semaines!$Q$2:$Q$523,MATCH(Tableau!HH46&amp;Tableau!HI46,Semaines!$K$2:$K$523&amp;Semaines!$L$2:$L$523,0)),IF($AE46=2018,INDEX(Semaines!$R$2:$R$523,MATCH(Tableau!HH46&amp;Tableau!HI46,Semaines!$K$2:$K$523&amp;Semaines!$L$2:$L$523,0)),IF($AE46=2019,INDEX(Semaines!$S$2:$S$523,MATCH(Tableau!HH46&amp;Tableau!HI46,Semaines!$K$2:$K$523&amp;Semaines!$L$2:$L$523,0)),IF($AE46=2020,INDEX(Semaines!$T$2:$T$523,MATCH(Tableau!HH46&amp;Tableau!HI46,Semaines!$K$2:$K$523&amp;Semaines!$L$2:$L$523,0)),IF($AE46=2021,INDEX(Semaines!$U$2:$U$523,MATCH(Tableau!HH46&amp;Tableau!HI46,Semaines!$K$2:$K$523&amp;Semaines!$L$2:$L$523,0)),IF($AE46=2022,INDEX(Semaines!$V$2:$V$523,MATCH(Tableau!HH46&amp;Tableau!HI46,Semaines!$K$2:$K$523&amp;Semaines!$L$2:$L$523,0)))))))))))))</f>
        <v/>
      </c>
      <c r="HK46" s="120" t="str">
        <f>IF(Tableau!$AE46="","",IF(Tableau!HI46="","",Tableau!$AE46))</f>
        <v/>
      </c>
      <c r="HL46" s="121" t="str">
        <f t="array" ref="HL46">IF(OR(Tableau!HJ46="",Tableau!HK46=""),"",IF($AE46=2013,INDEX(Semaines!$M$2:$M$523,MATCH(Tableau!HJ46&amp;Tableau!HK46,Semaines!$K$2:$K$523&amp;Semaines!$L$2:$L$523,0)),IF($AE46=2014,INDEX(Semaines!$N$2:$N$523,MATCH(Tableau!HJ46&amp;Tableau!HK46,Semaines!$K$2:$K$523&amp;Semaines!$L$2:$L$523,0)),IF($AE46=2015,INDEX(Semaines!$O$2:$O$523,MATCH(Tableau!HJ46&amp;Tableau!HK46,Semaines!$K$2:$K$523&amp;Semaines!$L$2:$L$523,0)),IF($AE46=2016,INDEX(Semaines!$P$2:$P$523,MATCH(Tableau!HJ46&amp;Tableau!HK46,Semaines!$K$2:$K$523&amp;Semaines!$L$2:$L$523,0)),IF($AE46=2017,INDEX(Semaines!$Q$2:$Q$523,MATCH(Tableau!HJ46&amp;Tableau!HK46,Semaines!$K$2:$K$523&amp;Semaines!$L$2:$L$523,0)),IF($AE46=2018,INDEX(Semaines!$R$2:$R$523,MATCH(Tableau!HJ46&amp;Tableau!HK46,Semaines!$K$2:$K$523&amp;Semaines!$L$2:$L$523,0)),IF($AE46=2019,INDEX(Semaines!$S$2:$S$523,MATCH(Tableau!HJ46&amp;Tableau!HK46,Semaines!$K$2:$K$523&amp;Semaines!$L$2:$L$523,0)),IF($AE46=2020,INDEX(Semaines!$T$2:$T$523,MATCH(Tableau!HJ46&amp;Tableau!HK46,Semaines!$K$2:$K$523&amp;Semaines!$L$2:$L$523,0)),IF($AE46=2021,INDEX(Semaines!$U$2:$U$523,MATCH(Tableau!HJ46&amp;Tableau!HK46,Semaines!$K$2:$K$523&amp;Semaines!$L$2:$L$523,0)),IF($AE46=2022,INDEX(Semaines!$V$2:$V$523,MATCH(Tableau!HJ46&amp;Tableau!HK46,Semaines!$K$2:$K$523&amp;Semaines!$L$2:$L$523,0)))))))))))))</f>
        <v/>
      </c>
      <c r="HM46" s="120" t="str">
        <f>IF(Tableau!$AE46="","",IF(Tableau!HK46="","",Tableau!$AE46))</f>
        <v/>
      </c>
      <c r="HN46" s="118" t="str">
        <f t="shared" si="260"/>
        <v/>
      </c>
      <c r="HO46" s="119" t="str">
        <f t="shared" si="117"/>
        <v/>
      </c>
      <c r="HP46" s="121" t="str">
        <f t="array" ref="HP46">IF(OR(Tableau!HN46="",Tableau!HO46=""),"",IF($AE46=2013,INDEX(Semaines!$M$2:$M$523,MATCH(Tableau!HN46&amp;Tableau!HO46,Semaines!$K$2:$K$523&amp;Semaines!$L$2:$L$523,0)),IF($AE46=2014,INDEX(Semaines!$N$2:$N$523,MATCH(Tableau!HN46&amp;Tableau!HO46,Semaines!$K$2:$K$523&amp;Semaines!$L$2:$L$523,0)),IF($AE46=2015,INDEX(Semaines!$O$2:$O$523,MATCH(Tableau!HN46&amp;Tableau!HO46,Semaines!$K$2:$K$523&amp;Semaines!$L$2:$L$523,0)),IF($AE46=2016,INDEX(Semaines!$P$2:$P$523,MATCH(Tableau!HN46&amp;Tableau!HO46,Semaines!$K$2:$K$523&amp;Semaines!$L$2:$L$523,0)),IF($AE46=2017,INDEX(Semaines!$Q$2:$Q$523,MATCH(Tableau!HN46&amp;Tableau!HO46,Semaines!$K$2:$K$523&amp;Semaines!$L$2:$L$523,0)),IF($AE46=2018,INDEX(Semaines!$R$2:$R$523,MATCH(Tableau!HN46&amp;Tableau!HO46,Semaines!$K$2:$K$523&amp;Semaines!$L$2:$L$523,0)),IF($AE46=2019,INDEX(Semaines!$S$2:$S$523,MATCH(Tableau!HN46&amp;Tableau!HO46,Semaines!$K$2:$K$523&amp;Semaines!$L$2:$L$523,0)),IF($AE46=2020,INDEX(Semaines!$T$2:$T$523,MATCH(Tableau!HN46&amp;Tableau!HO46,Semaines!$K$2:$K$523&amp;Semaines!$L$2:$L$523,0)),IF($AE46=2021,INDEX(Semaines!$U$2:$U$523,MATCH(Tableau!HN46&amp;Tableau!HO46,Semaines!$K$2:$K$523&amp;Semaines!$L$2:$L$523,0)),IF($AE46=2022,INDEX(Semaines!$V$2:$V$523,MATCH(Tableau!HN46&amp;Tableau!HO46,Semaines!$K$2:$K$523&amp;Semaines!$L$2:$L$523,0)))))))))))))</f>
        <v/>
      </c>
      <c r="HQ46" s="120" t="str">
        <f>IF(Tableau!$AE46="","",IF(Tableau!HO46="","",Tableau!$AE46))</f>
        <v/>
      </c>
      <c r="HR46" s="112"/>
      <c r="HS46" s="114"/>
      <c r="HT46" s="114"/>
      <c r="HU46" s="107"/>
      <c r="HV46" s="115"/>
      <c r="HW46" s="99"/>
      <c r="HX46" s="99"/>
      <c r="HY46" s="99"/>
      <c r="HZ46" s="99"/>
      <c r="IA46" s="118" t="str">
        <f t="shared" si="261"/>
        <v/>
      </c>
      <c r="IB46" s="119" t="str">
        <f t="shared" si="118"/>
        <v/>
      </c>
      <c r="IC46" s="121" t="str">
        <f t="array" ref="IC46">IF(OR(Tableau!IA46="",Tableau!IB46=""),"",IF($AE46=2013,INDEX(Semaines!$M$2:$M$523,MATCH(Tableau!IA46&amp;Tableau!IB46,Semaines!$K$2:$K$523&amp;Semaines!$L$2:$L$523,0)),IF($AE46=2014,INDEX(Semaines!$N$2:$N$523,MATCH(Tableau!IA46&amp;Tableau!IB46,Semaines!$K$2:$K$523&amp;Semaines!$L$2:$L$523,0)),IF($AE46=2015,INDEX(Semaines!$O$2:$O$523,MATCH(Tableau!IA46&amp;Tableau!IB46,Semaines!$K$2:$K$523&amp;Semaines!$L$2:$L$523,0)),IF($AE46=2016,INDEX(Semaines!$P$2:$P$523,MATCH(Tableau!IA46&amp;Tableau!IB46,Semaines!$K$2:$K$523&amp;Semaines!$L$2:$L$523,0)),IF($AE46=2017,INDEX(Semaines!$Q$2:$Q$523,MATCH(Tableau!IA46&amp;Tableau!IB46,Semaines!$K$2:$K$523&amp;Semaines!$L$2:$L$523,0)),IF($AE46=2018,INDEX(Semaines!$R$2:$R$523,MATCH(Tableau!IA46&amp;Tableau!IB46,Semaines!$K$2:$K$523&amp;Semaines!$L$2:$L$523,0)),IF($AE46=2019,INDEX(Semaines!$S$2:$S$523,MATCH(Tableau!IA46&amp;Tableau!IB46,Semaines!$K$2:$K$523&amp;Semaines!$L$2:$L$523,0)),IF($AE46=2020,INDEX(Semaines!$T$2:$T$523,MATCH(Tableau!IA46&amp;Tableau!IB46,Semaines!$K$2:$K$523&amp;Semaines!$L$2:$L$523,0)),IF($AE46=2021,INDEX(Semaines!$U$2:$U$523,MATCH(Tableau!IA46&amp;Tableau!IB46,Semaines!$K$2:$K$523&amp;Semaines!$L$2:$L$523,0)),IF($AE46=2022,INDEX(Semaines!$V$2:$V$523,MATCH(Tableau!IA46&amp;Tableau!IB46,Semaines!$K$2:$K$523&amp;Semaines!$L$2:$L$523,0)))))))))))))</f>
        <v/>
      </c>
      <c r="ID46" s="120" t="str">
        <f>IF(Tableau!$AE46="","",IF(Tableau!IB46="","",Tableau!$AE46))</f>
        <v/>
      </c>
      <c r="IE46" s="118" t="str">
        <f t="shared" si="262"/>
        <v/>
      </c>
      <c r="IF46" s="119" t="str">
        <f t="shared" si="119"/>
        <v/>
      </c>
      <c r="IG46" s="121" t="str">
        <f t="array" ref="IG46">IF(OR(Tableau!IE46="",Tableau!IF46=""),"",IF($AE46=2013,INDEX(Semaines!$M$2:$M$523,MATCH(Tableau!IE46&amp;Tableau!IF46,Semaines!$K$2:$K$523&amp;Semaines!$L$2:$L$523,0)),IF($AE46=2014,INDEX(Semaines!$N$2:$N$523,MATCH(Tableau!IE46&amp;Tableau!IF46,Semaines!$K$2:$K$523&amp;Semaines!$L$2:$L$523,0)),IF($AE46=2015,INDEX(Semaines!$O$2:$O$523,MATCH(Tableau!IE46&amp;Tableau!IF46,Semaines!$K$2:$K$523&amp;Semaines!$L$2:$L$523,0)),IF($AE46=2016,INDEX(Semaines!$P$2:$P$523,MATCH(Tableau!IE46&amp;Tableau!IF46,Semaines!$K$2:$K$523&amp;Semaines!$L$2:$L$523,0)),IF($AE46=2017,INDEX(Semaines!$Q$2:$Q$523,MATCH(Tableau!IE46&amp;Tableau!IF46,Semaines!$K$2:$K$523&amp;Semaines!$L$2:$L$523,0)),IF($AE46=2018,INDEX(Semaines!$R$2:$R$523,MATCH(Tableau!IE46&amp;Tableau!IF46,Semaines!$K$2:$K$523&amp;Semaines!$L$2:$L$523,0)),IF($AE46=2019,INDEX(Semaines!$S$2:$S$523,MATCH(Tableau!IE46&amp;Tableau!IF46,Semaines!$K$2:$K$523&amp;Semaines!$L$2:$L$523,0)),IF($AE46=2020,INDEX(Semaines!$T$2:$T$523,MATCH(Tableau!IE46&amp;Tableau!IF46,Semaines!$K$2:$K$523&amp;Semaines!$L$2:$L$523,0)),IF($AE46=2021,INDEX(Semaines!$U$2:$U$523,MATCH(Tableau!IE46&amp;Tableau!IF46,Semaines!$K$2:$K$523&amp;Semaines!$L$2:$L$523,0)),IF($AE46=2022,INDEX(Semaines!$V$2:$V$523,MATCH(Tableau!IE46&amp;Tableau!IF46,Semaines!$K$2:$K$523&amp;Semaines!$L$2:$L$523,0)))))))))))))</f>
        <v/>
      </c>
      <c r="IH46" s="120" t="str">
        <f>IF(Tableau!$AE46="","",IF(Tableau!IF46="","",Tableau!$AE46))</f>
        <v/>
      </c>
      <c r="II46" s="130" t="str">
        <f>IF(Import!AY36=0,"",Import!AY36)</f>
        <v/>
      </c>
      <c r="IJ46" s="118" t="str">
        <f t="shared" si="225"/>
        <v/>
      </c>
      <c r="IK46" s="119" t="str">
        <f t="shared" si="226"/>
        <v/>
      </c>
      <c r="IL46" s="121" t="str">
        <f>IF(Tableau!IJ46="","",Tableau!IJ46)</f>
        <v/>
      </c>
      <c r="IM46" s="120" t="str">
        <f>IF(Tableau!IK46="","",Tableau!IK46)</f>
        <v/>
      </c>
      <c r="IO46" s="118" t="str">
        <f t="shared" si="227"/>
        <v/>
      </c>
      <c r="IP46" s="119" t="str">
        <f t="shared" si="78"/>
        <v/>
      </c>
      <c r="IQ46" s="121" t="str">
        <f t="array" ref="IQ46">IF(OR(Tableau!IO46="",Tableau!IP46=""),"",IF($AE46=2013,INDEX(Semaines!$M$2:$M$523,MATCH(Tableau!IO46&amp;Tableau!IP46,Semaines!$K$2:$K$523&amp;Semaines!$L$2:$L$523,0)),IF($AE46=2014,INDEX(Semaines!$N$2:$N$523,MATCH(Tableau!IO46&amp;Tableau!IP46,Semaines!$K$2:$K$523&amp;Semaines!$L$2:$L$523,0)),IF($AE46=2015,INDEX(Semaines!$O$2:$O$523,MATCH(Tableau!IO46&amp;Tableau!IP46,Semaines!$K$2:$K$523&amp;Semaines!$L$2:$L$523,0)),IF($AE46=2016,INDEX(Semaines!$P$2:$P$523,MATCH(Tableau!IO46&amp;Tableau!IP46,Semaines!$K$2:$K$523&amp;Semaines!$L$2:$L$523,0)),IF($AE46=2017,INDEX(Semaines!$Q$2:$Q$523,MATCH(Tableau!IO46&amp;Tableau!IP46,Semaines!$K$2:$K$523&amp;Semaines!$L$2:$L$523,0)),IF($AE46=2018,INDEX(Semaines!$R$2:$R$523,MATCH(Tableau!IO46&amp;Tableau!IP46,Semaines!$K$2:$K$523&amp;Semaines!$L$2:$L$523,0)),IF($AE46=2019,INDEX(Semaines!$S$2:$S$523,MATCH(Tableau!IO46&amp;Tableau!IP46,Semaines!$K$2:$K$523&amp;Semaines!$L$2:$L$523,0)),IF($AE46=2020,INDEX(Semaines!$T$2:$T$523,MATCH(Tableau!IO46&amp;Tableau!IP46,Semaines!$K$2:$K$523&amp;Semaines!$L$2:$L$523,0)),IF($AE46=2021,INDEX(Semaines!$U$2:$U$523,MATCH(Tableau!IO46&amp;Tableau!IP46,Semaines!$K$2:$K$523&amp;Semaines!$L$2:$L$523,0)),IF($AE46=2022,INDEX(Semaines!$V$2:$V$523,MATCH(Tableau!IO46&amp;Tableau!IP46,Semaines!$K$2:$K$523&amp;Semaines!$L$2:$L$523,0)))))))))))))</f>
        <v/>
      </c>
      <c r="IR46" s="120" t="str">
        <f>IF(Tableau!$AE46="","",IF(Tableau!IP46="","",Tableau!$AE46))</f>
        <v/>
      </c>
      <c r="IS46" s="118" t="str">
        <f t="shared" si="228"/>
        <v/>
      </c>
      <c r="IT46" s="119" t="str">
        <f t="shared" si="80"/>
        <v/>
      </c>
      <c r="IU46" s="121" t="str">
        <f t="array" ref="IU46">IF(OR(Tableau!IS46="",Tableau!IT46=""),"",IF($AE46=2013,INDEX(Semaines!$M$2:$M$523,MATCH(Tableau!IS46&amp;Tableau!IT46,Semaines!$K$2:$K$523&amp;Semaines!$L$2:$L$523,0)),IF($AE46=2014,INDEX(Semaines!$N$2:$N$523,MATCH(Tableau!IS46&amp;Tableau!IT46,Semaines!$K$2:$K$523&amp;Semaines!$L$2:$L$523,0)),IF($AE46=2015,INDEX(Semaines!$O$2:$O$523,MATCH(Tableau!IS46&amp;Tableau!IT46,Semaines!$K$2:$K$523&amp;Semaines!$L$2:$L$523,0)),IF($AE46=2016,INDEX(Semaines!$P$2:$P$523,MATCH(Tableau!IS46&amp;Tableau!IT46,Semaines!$K$2:$K$523&amp;Semaines!$L$2:$L$523,0)),IF($AE46=2017,INDEX(Semaines!$Q$2:$Q$523,MATCH(Tableau!IS46&amp;Tableau!IT46,Semaines!$K$2:$K$523&amp;Semaines!$L$2:$L$523,0)),IF($AE46=2018,INDEX(Semaines!$R$2:$R$523,MATCH(Tableau!IS46&amp;Tableau!IT46,Semaines!$K$2:$K$523&amp;Semaines!$L$2:$L$523,0)),IF($AE46=2019,INDEX(Semaines!$S$2:$S$523,MATCH(Tableau!IS46&amp;Tableau!IT46,Semaines!$K$2:$K$523&amp;Semaines!$L$2:$L$523,0)),IF($AE46=2020,INDEX(Semaines!$T$2:$T$523,MATCH(Tableau!IS46&amp;Tableau!IT46,Semaines!$K$2:$K$523&amp;Semaines!$L$2:$L$523,0)),IF($AE46=2021,INDEX(Semaines!$U$2:$U$523,MATCH(Tableau!IS46&amp;Tableau!IT46,Semaines!$K$2:$K$523&amp;Semaines!$L$2:$L$523,0)),IF($AE46=2022,INDEX(Semaines!$V$2:$V$523,MATCH(Tableau!IS46&amp;Tableau!IT46,Semaines!$K$2:$K$523&amp;Semaines!$L$2:$L$523,0)))))))))))))</f>
        <v/>
      </c>
      <c r="IV46" s="120" t="str">
        <f>IF(Tableau!$AE46="","",IF(Tableau!IT46="","",Tableau!$AE46))</f>
        <v/>
      </c>
      <c r="IW46" s="99"/>
      <c r="IX46" s="99"/>
      <c r="IY46" s="99"/>
      <c r="IZ46" s="99"/>
      <c r="JA46" s="118" t="str">
        <f t="shared" si="229"/>
        <v/>
      </c>
      <c r="JB46" s="119" t="str">
        <f t="shared" si="82"/>
        <v/>
      </c>
      <c r="JC46" s="121" t="str">
        <f t="array" ref="JC46">IF(OR(Tableau!JA46="",Tableau!JB46=""),"",IF($AE46=2013,INDEX(Semaines!$M$2:$M$523,MATCH(Tableau!JA46&amp;Tableau!JB46,Semaines!$K$2:$K$523&amp;Semaines!$L$2:$L$523,0)),IF($AE46=2014,INDEX(Semaines!$N$2:$N$523,MATCH(Tableau!JA46&amp;Tableau!JB46,Semaines!$K$2:$K$523&amp;Semaines!$L$2:$L$523,0)),IF($AE46=2015,INDEX(Semaines!$O$2:$O$523,MATCH(Tableau!JA46&amp;Tableau!JB46,Semaines!$K$2:$K$523&amp;Semaines!$L$2:$L$523,0)),IF($AE46=2016,INDEX(Semaines!$P$2:$P$523,MATCH(Tableau!JA46&amp;Tableau!JB46,Semaines!$K$2:$K$523&amp;Semaines!$L$2:$L$523,0)),IF($AE46=2017,INDEX(Semaines!$Q$2:$Q$523,MATCH(Tableau!JA46&amp;Tableau!JB46,Semaines!$K$2:$K$523&amp;Semaines!$L$2:$L$523,0)),IF($AE46=2018,INDEX(Semaines!$R$2:$R$523,MATCH(Tableau!JA46&amp;Tableau!JB46,Semaines!$K$2:$K$523&amp;Semaines!$L$2:$L$523,0)),IF($AE46=2019,INDEX(Semaines!$S$2:$S$523,MATCH(Tableau!JA46&amp;Tableau!JB46,Semaines!$K$2:$K$523&amp;Semaines!$L$2:$L$523,0)),IF($AE46=2020,INDEX(Semaines!$T$2:$T$523,MATCH(Tableau!JA46&amp;Tableau!JB46,Semaines!$K$2:$K$523&amp;Semaines!$L$2:$L$523,0)),IF($AE46=2021,INDEX(Semaines!$U$2:$U$523,MATCH(Tableau!JA46&amp;Tableau!JB46,Semaines!$K$2:$K$523&amp;Semaines!$L$2:$L$523,0)),IF($AE46=2022,INDEX(Semaines!$V$2:$V$523,MATCH(Tableau!JA46&amp;Tableau!JB46,Semaines!$K$2:$K$523&amp;Semaines!$L$2:$L$523,0)))))))))))))</f>
        <v/>
      </c>
      <c r="JD46" s="120" t="str">
        <f>IF(Tableau!$AE46="","",IF(Tableau!JB46="","",Tableau!$AE46))</f>
        <v/>
      </c>
      <c r="JE46" s="112"/>
      <c r="JF46" s="114"/>
      <c r="JG46" s="114"/>
      <c r="JH46" s="107"/>
      <c r="JJ46" s="118" t="str">
        <f t="shared" si="230"/>
        <v/>
      </c>
      <c r="JK46" s="119" t="str">
        <f t="shared" si="84"/>
        <v/>
      </c>
      <c r="JL46" s="121" t="str">
        <f t="array" ref="JL46">IF(OR(Tableau!JJ46="",Tableau!JK46=""),"",IF($AE46=2013,INDEX(Semaines!$M$2:$M$523,MATCH(Tableau!JJ46&amp;Tableau!JK46,Semaines!$K$2:$K$523&amp;Semaines!$L$2:$L$523,0)),IF($AE46=2014,INDEX(Semaines!$N$2:$N$523,MATCH(Tableau!JJ46&amp;Tableau!JK46,Semaines!$K$2:$K$523&amp;Semaines!$L$2:$L$523,0)),IF($AE46=2015,INDEX(Semaines!$O$2:$O$523,MATCH(Tableau!JJ46&amp;Tableau!JK46,Semaines!$K$2:$K$523&amp;Semaines!$L$2:$L$523,0)),IF($AE46=2016,INDEX(Semaines!$P$2:$P$523,MATCH(Tableau!JJ46&amp;Tableau!JK46,Semaines!$K$2:$K$523&amp;Semaines!$L$2:$L$523,0)),IF($AE46=2017,INDEX(Semaines!$Q$2:$Q$523,MATCH(Tableau!JJ46&amp;Tableau!JK46,Semaines!$K$2:$K$523&amp;Semaines!$L$2:$L$523,0)),IF($AE46=2018,INDEX(Semaines!$R$2:$R$523,MATCH(Tableau!JJ46&amp;Tableau!JK46,Semaines!$K$2:$K$523&amp;Semaines!$L$2:$L$523,0)),IF($AE46=2019,INDEX(Semaines!$S$2:$S$523,MATCH(Tableau!JJ46&amp;Tableau!JK46,Semaines!$K$2:$K$523&amp;Semaines!$L$2:$L$523,0)),IF($AE46=2020,INDEX(Semaines!$T$2:$T$523,MATCH(Tableau!JJ46&amp;Tableau!JK46,Semaines!$K$2:$K$523&amp;Semaines!$L$2:$L$523,0)),IF($AE46=2021,INDEX(Semaines!$U$2:$U$523,MATCH(Tableau!JJ46&amp;Tableau!JK46,Semaines!$K$2:$K$523&amp;Semaines!$L$2:$L$523,0)),IF($AE46=2022,INDEX(Semaines!$V$2:$V$523,MATCH(Tableau!JJ46&amp;Tableau!JK46,Semaines!$K$2:$K$523&amp;Semaines!$L$2:$L$523,0)))))))))))))</f>
        <v/>
      </c>
      <c r="JM46" s="120" t="str">
        <f>IF(Tableau!$AE46="","",IF(Tableau!JK46="","",Tableau!$AE46))</f>
        <v/>
      </c>
      <c r="JN46" s="118" t="str">
        <f t="shared" si="231"/>
        <v/>
      </c>
      <c r="JO46" s="119" t="str">
        <f t="shared" si="86"/>
        <v/>
      </c>
      <c r="JP46" s="121" t="str">
        <f t="array" ref="JP46">IF(OR(Tableau!JN46="",Tableau!JO46=""),"",IF($AE46=2013,INDEX(Semaines!$M$2:$M$523,MATCH(Tableau!JN46&amp;Tableau!JO46,Semaines!$K$2:$K$523&amp;Semaines!$L$2:$L$523,0)),IF($AE46=2014,INDEX(Semaines!$N$2:$N$523,MATCH(Tableau!JN46&amp;Tableau!JO46,Semaines!$K$2:$K$523&amp;Semaines!$L$2:$L$523,0)),IF($AE46=2015,INDEX(Semaines!$O$2:$O$523,MATCH(Tableau!JN46&amp;Tableau!JO46,Semaines!$K$2:$K$523&amp;Semaines!$L$2:$L$523,0)),IF($AE46=2016,INDEX(Semaines!$P$2:$P$523,MATCH(Tableau!JN46&amp;Tableau!JO46,Semaines!$K$2:$K$523&amp;Semaines!$L$2:$L$523,0)),IF($AE46=2017,INDEX(Semaines!$Q$2:$Q$523,MATCH(Tableau!JN46&amp;Tableau!JO46,Semaines!$K$2:$K$523&amp;Semaines!$L$2:$L$523,0)),IF($AE46=2018,INDEX(Semaines!$R$2:$R$523,MATCH(Tableau!JN46&amp;Tableau!JO46,Semaines!$K$2:$K$523&amp;Semaines!$L$2:$L$523,0)),IF($AE46=2019,INDEX(Semaines!$S$2:$S$523,MATCH(Tableau!JN46&amp;Tableau!JO46,Semaines!$K$2:$K$523&amp;Semaines!$L$2:$L$523,0)),IF($AE46=2020,INDEX(Semaines!$T$2:$T$523,MATCH(Tableau!JN46&amp;Tableau!JO46,Semaines!$K$2:$K$523&amp;Semaines!$L$2:$L$523,0)),IF($AE46=2021,INDEX(Semaines!$U$2:$U$523,MATCH(Tableau!JN46&amp;Tableau!JO46,Semaines!$K$2:$K$523&amp;Semaines!$L$2:$L$523,0)),IF($AE46=2022,INDEX(Semaines!$V$2:$V$523,MATCH(Tableau!JN46&amp;Tableau!JO46,Semaines!$K$2:$K$523&amp;Semaines!$L$2:$L$523,0)))))))))))))</f>
        <v/>
      </c>
      <c r="JQ46" s="120" t="str">
        <f>IF(Tableau!$AE46="","",IF(Tableau!JO46="","",Tableau!$AE46))</f>
        <v/>
      </c>
      <c r="JR46" s="128" t="str">
        <f>IF(Import!BC36=0,"",Import!BC36)</f>
        <v/>
      </c>
      <c r="JS46" s="118" t="str">
        <f t="shared" si="232"/>
        <v/>
      </c>
      <c r="JT46" s="119" t="str">
        <f t="shared" si="233"/>
        <v/>
      </c>
      <c r="JU46" s="121" t="str">
        <f t="array" ref="JU46">IF(JR46="",JS46,IF($AE46="","",IF($AE46=2013,INDEX(Semaines!$M$2:$M$523,MATCH(JS46&amp;JT46,Semaines!$K$2:$K$523&amp;Semaines!$L$2:$L$523,0)),IF($AE46=2014,INDEX(Semaines!$N$2:$N$523,MATCH(JS46&amp;JT46,Semaines!$K$2:$K$523&amp;Semaines!$L$2:$L$523,0)),IF($AE46=2015,INDEX(Semaines!$O$2:$O$523,MATCH(JS46&amp;JT46,Semaines!$K$2:$K$523&amp;Semaines!$L$2:$L$523,0)),IF($AE46=2016,INDEX(Semaines!$P$2:$P$523,MATCH(JS46&amp;JT46,Semaines!$K$2:$K$523&amp;Semaines!$L$2:$L$523,0)),IF($AE46=2017,INDEX(Semaines!$Q$2:$Q$523,MATCH(JS46&amp;JT46,Semaines!$K$2:$K$523&amp;Semaines!$L$2:$L$523,0)),IF($AE46=2018,INDEX(Semaines!$R$2:$R$523,MATCH(JS46&amp;JT46,Semaines!$K$2:$K$523&amp;Semaines!$L$2:$L$523,0)),IF($AE46=2019,INDEX(Semaines!$S$2:$S$523,MATCH(JS46&amp;JT46,Semaines!$K$2:$K$523&amp;Semaines!$L$2:$L$523,0)),IF($AE46=2020,INDEX(Semaines!$T$2:$T$523,MATCH(JS46&amp;JT46,Semaines!$K$2:$K$523&amp;Semaines!$L$2:$L$523,0)),IF($AE46=2021,INDEX(Semaines!$U$2:$U$523,MATCH(JS46&amp;JT46,Semaines!$K$2:$K$523&amp;Semaines!$L$2:$L$523,0)),IF($AE46=2022,INDEX(Semaines!$V$2:$V$523,MATCH(JS46&amp;JT46,Semaines!$K$2:$K$523&amp;Semaines!$L$2:$L$523,0))))))))))))))</f>
        <v/>
      </c>
      <c r="JV46" s="119" t="str">
        <f t="shared" si="132"/>
        <v/>
      </c>
    </row>
    <row r="47" spans="1:282" x14ac:dyDescent="0.3">
      <c r="A47" s="61" t="str">
        <f>IF(Import!A1046=0,"",Import!A1046)</f>
        <v/>
      </c>
      <c r="B47" s="38" t="str">
        <f>IF(Import!D1046=0,"",Import!D1046)</f>
        <v/>
      </c>
      <c r="C47" s="38" t="str">
        <f>IF(Import!E1046=0,"",Import!E1046)</f>
        <v/>
      </c>
      <c r="D47" s="44" t="str">
        <f t="shared" ref="D47:D110" si="263">IF(OR(E47="Saintes",E47="Périgny",E47="Rochefort",E47="Royan - Saint-G. de Didonne"),"17",IF(OR(E47="La Roche sur Yon",E47="Challans"),"85",IF(E47="Niort","79","")))</f>
        <v/>
      </c>
      <c r="E47" s="38" t="str">
        <f>IF(Import!I1046=0,"",Import!I1046)</f>
        <v/>
      </c>
      <c r="F47" s="38" t="str">
        <f>IF(Import!J1046="","",Import!J1046)</f>
        <v/>
      </c>
      <c r="G47" s="38" t="str">
        <f>IF(Import!K1046="","",Import!K1046)</f>
        <v/>
      </c>
      <c r="H47" s="45" t="str">
        <f>IF(Import!L1046=0,"",Import!L1046)</f>
        <v/>
      </c>
      <c r="I47" s="38" t="str">
        <f>IF(Import!N1046=0,"",Import!N1046)</f>
        <v/>
      </c>
      <c r="J47" s="37"/>
      <c r="K47" s="46" t="str">
        <f>IF(Import!O1046=0,"",Import!O1046)</f>
        <v/>
      </c>
      <c r="L47" s="46" t="str">
        <f>IF(Import!P1046=0,"",Import!P1046)</f>
        <v/>
      </c>
      <c r="M47" s="60" t="str">
        <f>IF(L47&lt;&gt;"","Annulé",IF(Import!R1046=0,"",Import!R1046))</f>
        <v/>
      </c>
      <c r="N47" s="60" t="str">
        <f>IF(L47&lt;&gt;"","Annulé",IF(Import!S1046=0,"",Import!S1046))</f>
        <v/>
      </c>
      <c r="O47" s="60" t="str">
        <f>IF(N47="Annulé","Annulé",IF(Import!T1046=0,"",Import!T1046))</f>
        <v/>
      </c>
      <c r="P47" s="46" t="str">
        <f>IF(Import!U1046=0,IF($L47&lt;&gt;"","Annulé",IF($K47="","","En attente")),Import!U1046)</f>
        <v/>
      </c>
      <c r="Q47" s="46" t="str">
        <f>IF(Import!V1046=0,IF($L47&lt;&gt;"","Annulé",IF($K47="","","En attente")),Import!V1046)</f>
        <v/>
      </c>
      <c r="R47" s="46" t="str">
        <f>IF(Import!W1046=0,IF($L47&lt;&gt;"","Annulé",IF($K47="","","En attente")),Import!W1046)</f>
        <v/>
      </c>
      <c r="S47" s="46" t="str">
        <f>IF(Import!X1046=0,IF($L47&lt;&gt;"","Annulé",IF($K47="","","En attente")),Import!X1046)</f>
        <v/>
      </c>
      <c r="T47" s="46" t="str">
        <f>IF(Import!Y1046=0,IF($L47&lt;&gt;"","Annulé",IF($K47="","","En attente")),Import!Y1046)</f>
        <v/>
      </c>
      <c r="U47" s="46" t="str">
        <f>IF(Import!Z1046=0,IF($L47&lt;&gt;"","Annulé",IF($K47="","","En attente")),Import!Z1046)</f>
        <v/>
      </c>
      <c r="V47" s="46"/>
      <c r="W47" s="46" t="str">
        <f>IF($L47&lt;&gt;"","Annulé",IF(Import!AA1046=0,"",Import!AA1046))</f>
        <v/>
      </c>
      <c r="X47" s="46" t="str">
        <f>IF($L47&lt;&gt;"","Annulé",IF(Import!AB1046=0,IF($W47&lt;&gt;"","A receptionner",""),Import!AB1046))</f>
        <v/>
      </c>
      <c r="Y47" s="60" t="str">
        <f>IF($L47&lt;&gt;"","Annulé",IF(Import!AC1046=0,"",Import!AC1046))</f>
        <v/>
      </c>
      <c r="Z47" s="60" t="str">
        <f>IF($L47&lt;&gt;"","Annulé",IF(Import!AD1046=0,"",Import!AD1046))</f>
        <v/>
      </c>
      <c r="AA47" s="61" t="str">
        <f t="shared" ref="AA47:AA110" si="264">IFERROR(IF($W47="Annulé","Annulé",IF($W47="Pas ouvert",IF($V47="",IF($K47="","","Stock"),WEEKNUM(V47)),_xlfn.ISOWEEKNUM(W47))),"")</f>
        <v/>
      </c>
      <c r="AB47" s="61"/>
      <c r="AC47" s="62"/>
      <c r="BI47" s="46" t="str">
        <f>IF(Import!AM1046=0,"",Import!AM1046)</f>
        <v/>
      </c>
      <c r="BJ47" s="46"/>
      <c r="BK47" s="46"/>
      <c r="BL47" s="46"/>
      <c r="BM47" s="46"/>
      <c r="CB47" s="78" t="str">
        <f>IF(Import!AQ1046=0,"",Import!AQ1046)</f>
        <v/>
      </c>
      <c r="CC47" s="78"/>
      <c r="CD47" s="78"/>
      <c r="CE47" s="78"/>
      <c r="CF47" s="78"/>
      <c r="EK47" s="46" t="str">
        <f>IF(Import!AU1046=0,"",Import!AU1046)</f>
        <v/>
      </c>
      <c r="EL47" s="46"/>
      <c r="EM47" s="46"/>
      <c r="EN47" s="46"/>
      <c r="EO47" s="46"/>
      <c r="II47" s="46" t="str">
        <f>IF(Import!AY1046=0,"",Import!AY1046)</f>
        <v/>
      </c>
      <c r="IJ47" s="46"/>
      <c r="IK47" s="46"/>
      <c r="IL47" s="46"/>
      <c r="IM47" s="46"/>
      <c r="JR47" s="46" t="str">
        <f>IF(Import!BC1046=0,"",Import!BC1046)</f>
        <v/>
      </c>
    </row>
    <row r="48" spans="1:282" x14ac:dyDescent="0.3">
      <c r="A48" s="61" t="str">
        <f>IF(Import!A1047=0,"",Import!A1047)</f>
        <v/>
      </c>
      <c r="B48" s="38" t="str">
        <f>IF(Import!D1047=0,"",Import!D1047)</f>
        <v/>
      </c>
      <c r="C48" s="38" t="str">
        <f>IF(Import!E1047=0,"",Import!E1047)</f>
        <v/>
      </c>
      <c r="D48" s="44" t="str">
        <f t="shared" si="263"/>
        <v/>
      </c>
      <c r="E48" s="38" t="str">
        <f>IF(Import!I1047=0,"",Import!I1047)</f>
        <v/>
      </c>
      <c r="F48" s="38" t="str">
        <f>IF(Import!J1047="","",Import!J1047)</f>
        <v/>
      </c>
      <c r="G48" s="38" t="str">
        <f>IF(Import!K1047="","",Import!K1047)</f>
        <v/>
      </c>
      <c r="H48" s="45" t="str">
        <f>IF(Import!L1047=0,"",Import!L1047)</f>
        <v/>
      </c>
      <c r="I48" s="38" t="str">
        <f>IF(Import!N1047=0,"",Import!N1047)</f>
        <v/>
      </c>
      <c r="J48" s="37"/>
      <c r="K48" s="46" t="str">
        <f>IF(Import!O1047=0,"",Import!O1047)</f>
        <v/>
      </c>
      <c r="L48" s="46" t="str">
        <f>IF(Import!P1047=0,"",Import!P1047)</f>
        <v/>
      </c>
      <c r="M48" s="60" t="str">
        <f>IF(L48&lt;&gt;"","Annulé",IF(Import!R1047=0,"",Import!R1047))</f>
        <v/>
      </c>
      <c r="N48" s="60" t="str">
        <f>IF(L48&lt;&gt;"","Annulé",IF(Import!S1047=0,"",Import!S1047))</f>
        <v/>
      </c>
      <c r="O48" s="60" t="str">
        <f>IF(N48="Annulé","Annulé",IF(Import!T1047=0,"",Import!T1047))</f>
        <v/>
      </c>
      <c r="P48" s="46" t="str">
        <f>IF(Import!U1047=0,IF($L48&lt;&gt;"","Annulé",IF($K48="","","En attente")),Import!U1047)</f>
        <v/>
      </c>
      <c r="Q48" s="46" t="str">
        <f>IF(Import!V1047=0,IF($L48&lt;&gt;"","Annulé",IF($K48="","","En attente")),Import!V1047)</f>
        <v/>
      </c>
      <c r="R48" s="46" t="str">
        <f>IF(Import!W1047=0,IF($L48&lt;&gt;"","Annulé",IF($K48="","","En attente")),Import!W1047)</f>
        <v/>
      </c>
      <c r="S48" s="46" t="str">
        <f>IF(Import!X1047=0,IF($L48&lt;&gt;"","Annulé",IF($K48="","","En attente")),Import!X1047)</f>
        <v/>
      </c>
      <c r="T48" s="46" t="str">
        <f>IF(Import!Y1047=0,IF($L48&lt;&gt;"","Annulé",IF($K48="","","En attente")),Import!Y1047)</f>
        <v/>
      </c>
      <c r="U48" s="46" t="str">
        <f>IF(Import!Z1047=0,IF($L48&lt;&gt;"","Annulé",IF($K48="","","En attente")),Import!Z1047)</f>
        <v/>
      </c>
      <c r="V48" s="46"/>
      <c r="W48" s="46" t="str">
        <f>IF($L48&lt;&gt;"","Annulé",IF(Import!AA1047=0,"",Import!AA1047))</f>
        <v/>
      </c>
      <c r="X48" s="46" t="str">
        <f>IF($L48&lt;&gt;"","Annulé",IF(Import!AB1047=0,IF($W48&lt;&gt;"","A receptionner",""),Import!AB1047))</f>
        <v/>
      </c>
      <c r="Y48" s="60" t="str">
        <f>IF($L48&lt;&gt;"","Annulé",IF(Import!AC1047=0,"",Import!AC1047))</f>
        <v/>
      </c>
      <c r="Z48" s="60" t="str">
        <f>IF($L48&lt;&gt;"","Annulé",IF(Import!AD1047=0,"",Import!AD1047))</f>
        <v/>
      </c>
      <c r="AA48" s="61" t="str">
        <f t="shared" si="264"/>
        <v/>
      </c>
      <c r="AB48" s="61"/>
      <c r="AC48" s="62"/>
      <c r="BI48" s="46" t="str">
        <f>IF(Import!AM1047=0,"",Import!AM1047)</f>
        <v/>
      </c>
      <c r="BJ48" s="46"/>
      <c r="BK48" s="46"/>
      <c r="BL48" s="46"/>
      <c r="BM48" s="46"/>
      <c r="CB48" s="78" t="str">
        <f>IF(Import!AQ1047=0,"",Import!AQ1047)</f>
        <v/>
      </c>
      <c r="CC48" s="78"/>
      <c r="CD48" s="78"/>
      <c r="CE48" s="78"/>
      <c r="CF48" s="78"/>
      <c r="EK48" s="46" t="str">
        <f>IF(Import!AU1047=0,"",Import!AU1047)</f>
        <v/>
      </c>
      <c r="EL48" s="46"/>
      <c r="EM48" s="46"/>
      <c r="EN48" s="46"/>
      <c r="EO48" s="46"/>
      <c r="II48" s="46" t="str">
        <f>IF(Import!AY1047=0,"",Import!AY1047)</f>
        <v/>
      </c>
      <c r="IJ48" s="46"/>
      <c r="IK48" s="46"/>
      <c r="IL48" s="46"/>
      <c r="IM48" s="46"/>
      <c r="JR48" s="46" t="str">
        <f>IF(Import!BC1047=0,"",Import!BC1047)</f>
        <v/>
      </c>
    </row>
    <row r="49" spans="1:278" x14ac:dyDescent="0.3">
      <c r="A49" s="61" t="str">
        <f>IF(Import!A1048=0,"",Import!A1048)</f>
        <v/>
      </c>
      <c r="B49" s="38" t="str">
        <f>IF(Import!D1048=0,"",Import!D1048)</f>
        <v/>
      </c>
      <c r="C49" s="38" t="str">
        <f>IF(Import!E1048=0,"",Import!E1048)</f>
        <v/>
      </c>
      <c r="D49" s="44" t="str">
        <f t="shared" si="263"/>
        <v/>
      </c>
      <c r="E49" s="38" t="str">
        <f>IF(Import!I1048=0,"",Import!I1048)</f>
        <v/>
      </c>
      <c r="F49" s="38" t="str">
        <f>IF(Import!J1048="","",Import!J1048)</f>
        <v/>
      </c>
      <c r="G49" s="38" t="str">
        <f>IF(Import!K1048="","",Import!K1048)</f>
        <v/>
      </c>
      <c r="H49" s="45" t="str">
        <f>IF(Import!L1048=0,"",Import!L1048)</f>
        <v/>
      </c>
      <c r="I49" s="38" t="str">
        <f>IF(Import!N1048=0,"",Import!N1048)</f>
        <v/>
      </c>
      <c r="J49" s="37"/>
      <c r="K49" s="46" t="str">
        <f>IF(Import!O1048=0,"",Import!O1048)</f>
        <v/>
      </c>
      <c r="L49" s="46" t="str">
        <f>IF(Import!P1048=0,"",Import!P1048)</f>
        <v/>
      </c>
      <c r="M49" s="60" t="str">
        <f>IF(L49&lt;&gt;"","Annulé",IF(Import!R1048=0,"",Import!R1048))</f>
        <v/>
      </c>
      <c r="N49" s="60" t="str">
        <f>IF(L49&lt;&gt;"","Annulé",IF(Import!S1048=0,"",Import!S1048))</f>
        <v/>
      </c>
      <c r="O49" s="60" t="str">
        <f>IF(N49="Annulé","Annulé",IF(Import!T1048=0,"",Import!T1048))</f>
        <v/>
      </c>
      <c r="P49" s="46" t="str">
        <f>IF(Import!U1048=0,IF($L49&lt;&gt;"","Annulé",IF($K49="","","En attente")),Import!U1048)</f>
        <v/>
      </c>
      <c r="Q49" s="46" t="str">
        <f>IF(Import!V1048=0,IF($L49&lt;&gt;"","Annulé",IF($K49="","","En attente")),Import!V1048)</f>
        <v/>
      </c>
      <c r="R49" s="46" t="str">
        <f>IF(Import!W1048=0,IF($L49&lt;&gt;"","Annulé",IF($K49="","","En attente")),Import!W1048)</f>
        <v/>
      </c>
      <c r="S49" s="46" t="str">
        <f>IF(Import!X1048=0,IF($L49&lt;&gt;"","Annulé",IF($K49="","","En attente")),Import!X1048)</f>
        <v/>
      </c>
      <c r="T49" s="46" t="str">
        <f>IF(Import!Y1048=0,IF($L49&lt;&gt;"","Annulé",IF($K49="","","En attente")),Import!Y1048)</f>
        <v/>
      </c>
      <c r="U49" s="46" t="str">
        <f>IF(Import!Z1048=0,IF($L49&lt;&gt;"","Annulé",IF($K49="","","En attente")),Import!Z1048)</f>
        <v/>
      </c>
      <c r="V49" s="46"/>
      <c r="W49" s="46" t="str">
        <f>IF($L49&lt;&gt;"","Annulé",IF(Import!AA1048=0,"",Import!AA1048))</f>
        <v/>
      </c>
      <c r="X49" s="46" t="str">
        <f>IF($L49&lt;&gt;"","Annulé",IF(Import!AB1048=0,IF($W49&lt;&gt;"","A receptionner",""),Import!AB1048))</f>
        <v/>
      </c>
      <c r="Y49" s="60" t="str">
        <f>IF($L49&lt;&gt;"","Annulé",IF(Import!AC1048=0,"",Import!AC1048))</f>
        <v/>
      </c>
      <c r="Z49" s="60" t="str">
        <f>IF($L49&lt;&gt;"","Annulé",IF(Import!AD1048=0,"",Import!AD1048))</f>
        <v/>
      </c>
      <c r="AA49" s="61" t="str">
        <f t="shared" si="264"/>
        <v/>
      </c>
      <c r="AB49" s="61"/>
      <c r="AC49" s="62"/>
      <c r="BI49" s="46" t="str">
        <f>IF(Import!AM1048=0,"",Import!AM1048)</f>
        <v/>
      </c>
      <c r="BJ49" s="46"/>
      <c r="BK49" s="46"/>
      <c r="BL49" s="46"/>
      <c r="BM49" s="46"/>
      <c r="CB49" s="78" t="str">
        <f>IF(Import!AQ1048=0,"",Import!AQ1048)</f>
        <v/>
      </c>
      <c r="CC49" s="78"/>
      <c r="CD49" s="78"/>
      <c r="CE49" s="78"/>
      <c r="CF49" s="78"/>
      <c r="EK49" s="46" t="str">
        <f>IF(Import!AU1048=0,"",Import!AU1048)</f>
        <v/>
      </c>
      <c r="EL49" s="46"/>
      <c r="EM49" s="46"/>
      <c r="EN49" s="46"/>
      <c r="EO49" s="46"/>
      <c r="II49" s="46" t="str">
        <f>IF(Import!AY1048=0,"",Import!AY1048)</f>
        <v/>
      </c>
      <c r="IJ49" s="46"/>
      <c r="IK49" s="46"/>
      <c r="IL49" s="46"/>
      <c r="IM49" s="46"/>
      <c r="JR49" s="46" t="str">
        <f>IF(Import!BC1048=0,"",Import!BC1048)</f>
        <v/>
      </c>
    </row>
    <row r="50" spans="1:278" x14ac:dyDescent="0.3">
      <c r="A50" s="61" t="str">
        <f>IF(Import!A1049=0,"",Import!A1049)</f>
        <v/>
      </c>
      <c r="B50" s="38" t="str">
        <f>IF(Import!D1049=0,"",Import!D1049)</f>
        <v/>
      </c>
      <c r="C50" s="38" t="str">
        <f>IF(Import!E1049=0,"",Import!E1049)</f>
        <v/>
      </c>
      <c r="D50" s="44" t="str">
        <f t="shared" si="263"/>
        <v/>
      </c>
      <c r="E50" s="38" t="str">
        <f>IF(Import!I1049=0,"",Import!I1049)</f>
        <v/>
      </c>
      <c r="F50" s="38" t="str">
        <f>IF(Import!J1049="","",Import!J1049)</f>
        <v/>
      </c>
      <c r="G50" s="38" t="str">
        <f>IF(Import!K1049="","",Import!K1049)</f>
        <v/>
      </c>
      <c r="H50" s="45" t="str">
        <f>IF(Import!L1049=0,"",Import!L1049)</f>
        <v/>
      </c>
      <c r="I50" s="38" t="str">
        <f>IF(Import!N1049=0,"",Import!N1049)</f>
        <v/>
      </c>
      <c r="J50" s="37"/>
      <c r="K50" s="46" t="str">
        <f>IF(Import!O1049=0,"",Import!O1049)</f>
        <v/>
      </c>
      <c r="L50" s="46" t="str">
        <f>IF(Import!P1049=0,"",Import!P1049)</f>
        <v/>
      </c>
      <c r="M50" s="60" t="str">
        <f>IF(L50&lt;&gt;"","Annulé",IF(Import!R1049=0,"",Import!R1049))</f>
        <v/>
      </c>
      <c r="N50" s="60" t="str">
        <f>IF(L50&lt;&gt;"","Annulé",IF(Import!S1049=0,"",Import!S1049))</f>
        <v/>
      </c>
      <c r="O50" s="60" t="str">
        <f>IF(N50="Annulé","Annulé",IF(Import!T1049=0,"",Import!T1049))</f>
        <v/>
      </c>
      <c r="P50" s="46" t="str">
        <f>IF(Import!U1049=0,IF($L50&lt;&gt;"","Annulé",IF($K50="","","En attente")),Import!U1049)</f>
        <v/>
      </c>
      <c r="Q50" s="46" t="str">
        <f>IF(Import!V1049=0,IF($L50&lt;&gt;"","Annulé",IF($K50="","","En attente")),Import!V1049)</f>
        <v/>
      </c>
      <c r="R50" s="46" t="str">
        <f>IF(Import!W1049=0,IF($L50&lt;&gt;"","Annulé",IF($K50="","","En attente")),Import!W1049)</f>
        <v/>
      </c>
      <c r="S50" s="46" t="str">
        <f>IF(Import!X1049=0,IF($L50&lt;&gt;"","Annulé",IF($K50="","","En attente")),Import!X1049)</f>
        <v/>
      </c>
      <c r="T50" s="46" t="str">
        <f>IF(Import!Y1049=0,IF($L50&lt;&gt;"","Annulé",IF($K50="","","En attente")),Import!Y1049)</f>
        <v/>
      </c>
      <c r="U50" s="46" t="str">
        <f>IF(Import!Z1049=0,IF($L50&lt;&gt;"","Annulé",IF($K50="","","En attente")),Import!Z1049)</f>
        <v/>
      </c>
      <c r="V50" s="46"/>
      <c r="W50" s="46" t="str">
        <f>IF($L50&lt;&gt;"","Annulé",IF(Import!AA1049=0,"",Import!AA1049))</f>
        <v/>
      </c>
      <c r="X50" s="46" t="str">
        <f>IF($L50&lt;&gt;"","Annulé",IF(Import!AB1049=0,IF($W50&lt;&gt;"","A receptionner",""),Import!AB1049))</f>
        <v/>
      </c>
      <c r="Y50" s="60" t="str">
        <f>IF($L50&lt;&gt;"","Annulé",IF(Import!AC1049=0,"",Import!AC1049))</f>
        <v/>
      </c>
      <c r="Z50" s="60" t="str">
        <f>IF($L50&lt;&gt;"","Annulé",IF(Import!AD1049=0,"",Import!AD1049))</f>
        <v/>
      </c>
      <c r="AA50" s="61" t="str">
        <f t="shared" si="264"/>
        <v/>
      </c>
      <c r="AB50" s="61"/>
      <c r="AC50" s="62"/>
      <c r="BI50" s="46" t="str">
        <f>IF(Import!AM1049=0,"",Import!AM1049)</f>
        <v/>
      </c>
      <c r="BJ50" s="46"/>
      <c r="BK50" s="46"/>
      <c r="BL50" s="46"/>
      <c r="BM50" s="46"/>
      <c r="CB50" s="78" t="str">
        <f>IF(Import!AQ1049=0,"",Import!AQ1049)</f>
        <v/>
      </c>
      <c r="CC50" s="78"/>
      <c r="CD50" s="78"/>
      <c r="CE50" s="78"/>
      <c r="CF50" s="78"/>
      <c r="EK50" s="46" t="str">
        <f>IF(Import!AU1049=0,"",Import!AU1049)</f>
        <v/>
      </c>
      <c r="EL50" s="46"/>
      <c r="EM50" s="46"/>
      <c r="EN50" s="46"/>
      <c r="EO50" s="46"/>
      <c r="II50" s="46" t="str">
        <f>IF(Import!AY1049=0,"",Import!AY1049)</f>
        <v/>
      </c>
      <c r="IJ50" s="46"/>
      <c r="IK50" s="46"/>
      <c r="IL50" s="46"/>
      <c r="IM50" s="46"/>
      <c r="JR50" s="46" t="str">
        <f>IF(Import!BC1049=0,"",Import!BC1049)</f>
        <v/>
      </c>
    </row>
    <row r="51" spans="1:278" x14ac:dyDescent="0.3">
      <c r="A51" s="61" t="str">
        <f>IF(Import!A1050=0,"",Import!A1050)</f>
        <v/>
      </c>
      <c r="B51" s="38" t="str">
        <f>IF(Import!D1050=0,"",Import!D1050)</f>
        <v/>
      </c>
      <c r="C51" s="38" t="str">
        <f>IF(Import!E1050=0,"",Import!E1050)</f>
        <v/>
      </c>
      <c r="D51" s="44" t="str">
        <f t="shared" si="263"/>
        <v/>
      </c>
      <c r="E51" s="38" t="str">
        <f>IF(Import!I1050=0,"",Import!I1050)</f>
        <v/>
      </c>
      <c r="F51" s="38" t="str">
        <f>IF(Import!J1050="","",Import!J1050)</f>
        <v/>
      </c>
      <c r="G51" s="38" t="str">
        <f>IF(Import!K1050="","",Import!K1050)</f>
        <v/>
      </c>
      <c r="H51" s="45" t="str">
        <f>IF(Import!L1050=0,"",Import!L1050)</f>
        <v/>
      </c>
      <c r="I51" s="38" t="str">
        <f>IF(Import!N1050=0,"",Import!N1050)</f>
        <v/>
      </c>
      <c r="J51" s="37"/>
      <c r="K51" s="46" t="str">
        <f>IF(Import!O1050=0,"",Import!O1050)</f>
        <v/>
      </c>
      <c r="L51" s="46" t="str">
        <f>IF(Import!P1050=0,"",Import!P1050)</f>
        <v/>
      </c>
      <c r="M51" s="60" t="str">
        <f>IF(L51&lt;&gt;"","Annulé",IF(Import!R1050=0,"",Import!R1050))</f>
        <v/>
      </c>
      <c r="N51" s="60" t="str">
        <f>IF(L51&lt;&gt;"","Annulé",IF(Import!S1050=0,"",Import!S1050))</f>
        <v/>
      </c>
      <c r="O51" s="60" t="str">
        <f>IF(N51="Annulé","Annulé",IF(Import!T1050=0,"",Import!T1050))</f>
        <v/>
      </c>
      <c r="P51" s="46" t="str">
        <f>IF(Import!U1050=0,IF($L51&lt;&gt;"","Annulé",IF($K51="","","En attente")),Import!U1050)</f>
        <v/>
      </c>
      <c r="Q51" s="46" t="str">
        <f>IF(Import!V1050=0,IF($L51&lt;&gt;"","Annulé",IF($K51="","","En attente")),Import!V1050)</f>
        <v/>
      </c>
      <c r="R51" s="46" t="str">
        <f>IF(Import!W1050=0,IF($L51&lt;&gt;"","Annulé",IF($K51="","","En attente")),Import!W1050)</f>
        <v/>
      </c>
      <c r="S51" s="46" t="str">
        <f>IF(Import!X1050=0,IF($L51&lt;&gt;"","Annulé",IF($K51="","","En attente")),Import!X1050)</f>
        <v/>
      </c>
      <c r="T51" s="46" t="str">
        <f>IF(Import!Y1050=0,IF($L51&lt;&gt;"","Annulé",IF($K51="","","En attente")),Import!Y1050)</f>
        <v/>
      </c>
      <c r="U51" s="46" t="str">
        <f>IF(Import!Z1050=0,IF($L51&lt;&gt;"","Annulé",IF($K51="","","En attente")),Import!Z1050)</f>
        <v/>
      </c>
      <c r="V51" s="46"/>
      <c r="W51" s="46" t="str">
        <f>IF($L51&lt;&gt;"","Annulé",IF(Import!AA1050=0,"",Import!AA1050))</f>
        <v/>
      </c>
      <c r="X51" s="46" t="str">
        <f>IF($L51&lt;&gt;"","Annulé",IF(Import!AB1050=0,IF($W51&lt;&gt;"","A receptionner",""),Import!AB1050))</f>
        <v/>
      </c>
      <c r="Y51" s="60" t="str">
        <f>IF($L51&lt;&gt;"","Annulé",IF(Import!AC1050=0,"",Import!AC1050))</f>
        <v/>
      </c>
      <c r="Z51" s="60" t="str">
        <f>IF($L51&lt;&gt;"","Annulé",IF(Import!AD1050=0,"",Import!AD1050))</f>
        <v/>
      </c>
      <c r="AA51" s="61" t="str">
        <f t="shared" si="264"/>
        <v/>
      </c>
      <c r="AB51" s="61"/>
      <c r="AC51" s="62"/>
      <c r="BI51" s="46" t="str">
        <f>IF(Import!AM1050=0,"",Import!AM1050)</f>
        <v/>
      </c>
      <c r="BJ51" s="46"/>
      <c r="BK51" s="46"/>
      <c r="BL51" s="46"/>
      <c r="BM51" s="46"/>
      <c r="CB51" s="78" t="str">
        <f>IF(Import!AQ1050=0,"",Import!AQ1050)</f>
        <v/>
      </c>
      <c r="CC51" s="78"/>
      <c r="CD51" s="78"/>
      <c r="CE51" s="78"/>
      <c r="CF51" s="78"/>
      <c r="EK51" s="46" t="str">
        <f>IF(Import!AU1050=0,"",Import!AU1050)</f>
        <v/>
      </c>
      <c r="EL51" s="46"/>
      <c r="EM51" s="46"/>
      <c r="EN51" s="46"/>
      <c r="EO51" s="46"/>
      <c r="II51" s="46" t="str">
        <f>IF(Import!AY1050=0,"",Import!AY1050)</f>
        <v/>
      </c>
      <c r="IJ51" s="46"/>
      <c r="IK51" s="46"/>
      <c r="IL51" s="46"/>
      <c r="IM51" s="46"/>
      <c r="JR51" s="46" t="str">
        <f>IF(Import!BC1050=0,"",Import!BC1050)</f>
        <v/>
      </c>
    </row>
    <row r="52" spans="1:278" x14ac:dyDescent="0.3">
      <c r="A52" s="61" t="str">
        <f>IF(Import!A1051=0,"",Import!A1051)</f>
        <v/>
      </c>
      <c r="B52" s="38" t="str">
        <f>IF(Import!D1051=0,"",Import!D1051)</f>
        <v/>
      </c>
      <c r="C52" s="38" t="str">
        <f>IF(Import!E1051=0,"",Import!E1051)</f>
        <v/>
      </c>
      <c r="D52" s="44" t="str">
        <f t="shared" si="263"/>
        <v/>
      </c>
      <c r="E52" s="38" t="str">
        <f>IF(Import!I1051=0,"",Import!I1051)</f>
        <v/>
      </c>
      <c r="F52" s="38" t="str">
        <f>IF(Import!J1051="","",Import!J1051)</f>
        <v/>
      </c>
      <c r="G52" s="38" t="str">
        <f>IF(Import!K1051="","",Import!K1051)</f>
        <v/>
      </c>
      <c r="H52" s="45" t="str">
        <f>IF(Import!L1051=0,"",Import!L1051)</f>
        <v/>
      </c>
      <c r="I52" s="38" t="str">
        <f>IF(Import!N1051=0,"",Import!N1051)</f>
        <v/>
      </c>
      <c r="J52" s="37"/>
      <c r="K52" s="46" t="str">
        <f>IF(Import!O1051=0,"",Import!O1051)</f>
        <v/>
      </c>
      <c r="L52" s="46" t="str">
        <f>IF(Import!P1051=0,"",Import!P1051)</f>
        <v/>
      </c>
      <c r="M52" s="60" t="str">
        <f>IF(L52&lt;&gt;"","Annulé",IF(Import!R1051=0,"",Import!R1051))</f>
        <v/>
      </c>
      <c r="N52" s="60" t="str">
        <f>IF(L52&lt;&gt;"","Annulé",IF(Import!S1051=0,"",Import!S1051))</f>
        <v/>
      </c>
      <c r="O52" s="60" t="str">
        <f>IF(N52="Annulé","Annulé",IF(Import!T1051=0,"",Import!T1051))</f>
        <v/>
      </c>
      <c r="P52" s="46" t="str">
        <f>IF(Import!U1051=0,IF($L52&lt;&gt;"","Annulé",IF($K52="","","En attente")),Import!U1051)</f>
        <v/>
      </c>
      <c r="Q52" s="46" t="str">
        <f>IF(Import!V1051=0,IF($L52&lt;&gt;"","Annulé",IF($K52="","","En attente")),Import!V1051)</f>
        <v/>
      </c>
      <c r="R52" s="46" t="str">
        <f>IF(Import!W1051=0,IF($L52&lt;&gt;"","Annulé",IF($K52="","","En attente")),Import!W1051)</f>
        <v/>
      </c>
      <c r="S52" s="46" t="str">
        <f>IF(Import!X1051=0,IF($L52&lt;&gt;"","Annulé",IF($K52="","","En attente")),Import!X1051)</f>
        <v/>
      </c>
      <c r="T52" s="46" t="str">
        <f>IF(Import!Y1051=0,IF($L52&lt;&gt;"","Annulé",IF($K52="","","En attente")),Import!Y1051)</f>
        <v/>
      </c>
      <c r="U52" s="46" t="str">
        <f>IF(Import!Z1051=0,IF($L52&lt;&gt;"","Annulé",IF($K52="","","En attente")),Import!Z1051)</f>
        <v/>
      </c>
      <c r="V52" s="46"/>
      <c r="W52" s="46" t="str">
        <f>IF($L52&lt;&gt;"","Annulé",IF(Import!AA1051=0,"",Import!AA1051))</f>
        <v/>
      </c>
      <c r="X52" s="46" t="str">
        <f>IF($L52&lt;&gt;"","Annulé",IF(Import!AB1051=0,IF($W52&lt;&gt;"","A receptionner",""),Import!AB1051))</f>
        <v/>
      </c>
      <c r="Y52" s="60" t="str">
        <f>IF($L52&lt;&gt;"","Annulé",IF(Import!AC1051=0,"",Import!AC1051))</f>
        <v/>
      </c>
      <c r="Z52" s="60" t="str">
        <f>IF($L52&lt;&gt;"","Annulé",IF(Import!AD1051=0,"",Import!AD1051))</f>
        <v/>
      </c>
      <c r="AA52" s="61" t="str">
        <f t="shared" si="264"/>
        <v/>
      </c>
      <c r="AB52" s="61"/>
      <c r="AC52" s="62"/>
      <c r="BI52" s="46" t="str">
        <f>IF(Import!AM1051=0,"",Import!AM1051)</f>
        <v/>
      </c>
      <c r="BJ52" s="46"/>
      <c r="BK52" s="46"/>
      <c r="BL52" s="46"/>
      <c r="BM52" s="46"/>
      <c r="CB52" s="78" t="str">
        <f>IF(Import!AQ1051=0,"",Import!AQ1051)</f>
        <v/>
      </c>
      <c r="CC52" s="78"/>
      <c r="CD52" s="78"/>
      <c r="CE52" s="78"/>
      <c r="CF52" s="78"/>
      <c r="EK52" s="46" t="str">
        <f>IF(Import!AU1051=0,"",Import!AU1051)</f>
        <v/>
      </c>
      <c r="EL52" s="46"/>
      <c r="EM52" s="46"/>
      <c r="EN52" s="46"/>
      <c r="EO52" s="46"/>
      <c r="II52" s="46" t="str">
        <f>IF(Import!AY1051=0,"",Import!AY1051)</f>
        <v/>
      </c>
      <c r="IJ52" s="46"/>
      <c r="IK52" s="46"/>
      <c r="IL52" s="46"/>
      <c r="IM52" s="46"/>
      <c r="JR52" s="46" t="str">
        <f>IF(Import!BC1051=0,"",Import!BC1051)</f>
        <v/>
      </c>
    </row>
    <row r="53" spans="1:278" x14ac:dyDescent="0.3">
      <c r="A53" s="61" t="str">
        <f>IF(Import!A1052=0,"",Import!A1052)</f>
        <v/>
      </c>
      <c r="B53" s="38" t="str">
        <f>IF(Import!D1052=0,"",Import!D1052)</f>
        <v/>
      </c>
      <c r="C53" s="38" t="str">
        <f>IF(Import!E1052=0,"",Import!E1052)</f>
        <v/>
      </c>
      <c r="D53" s="44" t="str">
        <f t="shared" si="263"/>
        <v/>
      </c>
      <c r="E53" s="38" t="str">
        <f>IF(Import!I1052=0,"",Import!I1052)</f>
        <v/>
      </c>
      <c r="F53" s="38" t="str">
        <f>IF(Import!J1052="","",Import!J1052)</f>
        <v/>
      </c>
      <c r="G53" s="38" t="str">
        <f>IF(Import!K1052="","",Import!K1052)</f>
        <v/>
      </c>
      <c r="H53" s="45" t="str">
        <f>IF(Import!L1052=0,"",Import!L1052)</f>
        <v/>
      </c>
      <c r="I53" s="38" t="str">
        <f>IF(Import!N1052=0,"",Import!N1052)</f>
        <v/>
      </c>
      <c r="J53" s="37"/>
      <c r="K53" s="46" t="str">
        <f>IF(Import!O1052=0,"",Import!O1052)</f>
        <v/>
      </c>
      <c r="L53" s="46" t="str">
        <f>IF(Import!P1052=0,"",Import!P1052)</f>
        <v/>
      </c>
      <c r="M53" s="60" t="str">
        <f>IF(L53&lt;&gt;"","Annulé",IF(Import!R1052=0,"",Import!R1052))</f>
        <v/>
      </c>
      <c r="N53" s="60" t="str">
        <f>IF(L53&lt;&gt;"","Annulé",IF(Import!S1052=0,"",Import!S1052))</f>
        <v/>
      </c>
      <c r="O53" s="60" t="str">
        <f>IF(N53="Annulé","Annulé",IF(Import!T1052=0,"",Import!T1052))</f>
        <v/>
      </c>
      <c r="P53" s="46" t="str">
        <f>IF(Import!U1052=0,IF($L53&lt;&gt;"","Annulé",IF($K53="","","En attente")),Import!U1052)</f>
        <v/>
      </c>
      <c r="Q53" s="46" t="str">
        <f>IF(Import!V1052=0,IF($L53&lt;&gt;"","Annulé",IF($K53="","","En attente")),Import!V1052)</f>
        <v/>
      </c>
      <c r="R53" s="46" t="str">
        <f>IF(Import!W1052=0,IF($L53&lt;&gt;"","Annulé",IF($K53="","","En attente")),Import!W1052)</f>
        <v/>
      </c>
      <c r="S53" s="46" t="str">
        <f>IF(Import!X1052=0,IF($L53&lt;&gt;"","Annulé",IF($K53="","","En attente")),Import!X1052)</f>
        <v/>
      </c>
      <c r="T53" s="46" t="str">
        <f>IF(Import!Y1052=0,IF($L53&lt;&gt;"","Annulé",IF($K53="","","En attente")),Import!Y1052)</f>
        <v/>
      </c>
      <c r="U53" s="46" t="str">
        <f>IF(Import!Z1052=0,IF($L53&lt;&gt;"","Annulé",IF($K53="","","En attente")),Import!Z1052)</f>
        <v/>
      </c>
      <c r="V53" s="46"/>
      <c r="W53" s="46" t="str">
        <f>IF($L53&lt;&gt;"","Annulé",IF(Import!AA1052=0,"",Import!AA1052))</f>
        <v/>
      </c>
      <c r="X53" s="46" t="str">
        <f>IF($L53&lt;&gt;"","Annulé",IF(Import!AB1052=0,IF($W53&lt;&gt;"","A receptionner",""),Import!AB1052))</f>
        <v/>
      </c>
      <c r="Y53" s="60" t="str">
        <f>IF($L53&lt;&gt;"","Annulé",IF(Import!AC1052=0,"",Import!AC1052))</f>
        <v/>
      </c>
      <c r="Z53" s="60" t="str">
        <f>IF($L53&lt;&gt;"","Annulé",IF(Import!AD1052=0,"",Import!AD1052))</f>
        <v/>
      </c>
      <c r="AA53" s="61" t="str">
        <f t="shared" si="264"/>
        <v/>
      </c>
      <c r="AB53" s="61"/>
      <c r="AC53" s="62"/>
      <c r="BI53" s="46" t="str">
        <f>IF(Import!AM1052=0,"",Import!AM1052)</f>
        <v/>
      </c>
      <c r="BJ53" s="46"/>
      <c r="BK53" s="46"/>
      <c r="BL53" s="46"/>
      <c r="BM53" s="46"/>
      <c r="CB53" s="78" t="str">
        <f>IF(Import!AQ1052=0,"",Import!AQ1052)</f>
        <v/>
      </c>
      <c r="CC53" s="78"/>
      <c r="CD53" s="78"/>
      <c r="CE53" s="78"/>
      <c r="CF53" s="78"/>
      <c r="EK53" s="46" t="str">
        <f>IF(Import!AU1052=0,"",Import!AU1052)</f>
        <v/>
      </c>
      <c r="EL53" s="46"/>
      <c r="EM53" s="46"/>
      <c r="EN53" s="46"/>
      <c r="EO53" s="46"/>
      <c r="II53" s="46" t="str">
        <f>IF(Import!AY1052=0,"",Import!AY1052)</f>
        <v/>
      </c>
      <c r="IJ53" s="46"/>
      <c r="IK53" s="46"/>
      <c r="IL53" s="46"/>
      <c r="IM53" s="46"/>
      <c r="JR53" s="46" t="str">
        <f>IF(Import!BC1052=0,"",Import!BC1052)</f>
        <v/>
      </c>
    </row>
    <row r="54" spans="1:278" x14ac:dyDescent="0.3">
      <c r="A54" s="61" t="str">
        <f>IF(Import!A1053=0,"",Import!A1053)</f>
        <v/>
      </c>
      <c r="B54" s="38" t="str">
        <f>IF(Import!D1053=0,"",Import!D1053)</f>
        <v/>
      </c>
      <c r="C54" s="38" t="str">
        <f>IF(Import!E1053=0,"",Import!E1053)</f>
        <v/>
      </c>
      <c r="D54" s="44" t="str">
        <f t="shared" si="263"/>
        <v/>
      </c>
      <c r="E54" s="38" t="str">
        <f>IF(Import!I1053=0,"",Import!I1053)</f>
        <v/>
      </c>
      <c r="F54" s="38" t="str">
        <f>IF(Import!J1053="","",Import!J1053)</f>
        <v/>
      </c>
      <c r="G54" s="38" t="str">
        <f>IF(Import!K1053="","",Import!K1053)</f>
        <v/>
      </c>
      <c r="H54" s="45" t="str">
        <f>IF(Import!L1053=0,"",Import!L1053)</f>
        <v/>
      </c>
      <c r="I54" s="38" t="str">
        <f>IF(Import!N1053=0,"",Import!N1053)</f>
        <v/>
      </c>
      <c r="J54" s="37"/>
      <c r="K54" s="46" t="str">
        <f>IF(Import!O1053=0,"",Import!O1053)</f>
        <v/>
      </c>
      <c r="L54" s="46" t="str">
        <f>IF(Import!P1053=0,"",Import!P1053)</f>
        <v/>
      </c>
      <c r="M54" s="60" t="str">
        <f>IF(L54&lt;&gt;"","Annulé",IF(Import!R1053=0,"",Import!R1053))</f>
        <v/>
      </c>
      <c r="N54" s="60" t="str">
        <f>IF(L54&lt;&gt;"","Annulé",IF(Import!S1053=0,"",Import!S1053))</f>
        <v/>
      </c>
      <c r="O54" s="60" t="str">
        <f>IF(N54="Annulé","Annulé",IF(Import!T1053=0,"",Import!T1053))</f>
        <v/>
      </c>
      <c r="P54" s="46" t="str">
        <f>IF(Import!U1053=0,IF($L54&lt;&gt;"","Annulé",IF($K54="","","En attente")),Import!U1053)</f>
        <v/>
      </c>
      <c r="Q54" s="46" t="str">
        <f>IF(Import!V1053=0,IF($L54&lt;&gt;"","Annulé",IF($K54="","","En attente")),Import!V1053)</f>
        <v/>
      </c>
      <c r="R54" s="46" t="str">
        <f>IF(Import!W1053=0,IF($L54&lt;&gt;"","Annulé",IF($K54="","","En attente")),Import!W1053)</f>
        <v/>
      </c>
      <c r="S54" s="46" t="str">
        <f>IF(Import!X1053=0,IF($L54&lt;&gt;"","Annulé",IF($K54="","","En attente")),Import!X1053)</f>
        <v/>
      </c>
      <c r="T54" s="46" t="str">
        <f>IF(Import!Y1053=0,IF($L54&lt;&gt;"","Annulé",IF($K54="","","En attente")),Import!Y1053)</f>
        <v/>
      </c>
      <c r="U54" s="46" t="str">
        <f>IF(Import!Z1053=0,IF($L54&lt;&gt;"","Annulé",IF($K54="","","En attente")),Import!Z1053)</f>
        <v/>
      </c>
      <c r="V54" s="46"/>
      <c r="W54" s="46" t="str">
        <f>IF($L54&lt;&gt;"","Annulé",IF(Import!AA1053=0,"",Import!AA1053))</f>
        <v/>
      </c>
      <c r="X54" s="46" t="str">
        <f>IF($L54&lt;&gt;"","Annulé",IF(Import!AB1053=0,IF($W54&lt;&gt;"","A receptionner",""),Import!AB1053))</f>
        <v/>
      </c>
      <c r="Y54" s="60" t="str">
        <f>IF($L54&lt;&gt;"","Annulé",IF(Import!AC1053=0,"",Import!AC1053))</f>
        <v/>
      </c>
      <c r="Z54" s="60" t="str">
        <f>IF($L54&lt;&gt;"","Annulé",IF(Import!AD1053=0,"",Import!AD1053))</f>
        <v/>
      </c>
      <c r="AA54" s="61" t="str">
        <f t="shared" si="264"/>
        <v/>
      </c>
      <c r="AB54" s="61"/>
      <c r="AC54" s="62"/>
      <c r="BI54" s="46" t="str">
        <f>IF(Import!AM1053=0,"",Import!AM1053)</f>
        <v/>
      </c>
      <c r="BJ54" s="46"/>
      <c r="BK54" s="46"/>
      <c r="BL54" s="46"/>
      <c r="BM54" s="46"/>
      <c r="CB54" s="78" t="str">
        <f>IF(Import!AQ1053=0,"",Import!AQ1053)</f>
        <v/>
      </c>
      <c r="CC54" s="78"/>
      <c r="CD54" s="78"/>
      <c r="CE54" s="78"/>
      <c r="CF54" s="78"/>
      <c r="EK54" s="46" t="str">
        <f>IF(Import!AU1053=0,"",Import!AU1053)</f>
        <v/>
      </c>
      <c r="EL54" s="46"/>
      <c r="EM54" s="46"/>
      <c r="EN54" s="46"/>
      <c r="EO54" s="46"/>
      <c r="II54" s="46" t="str">
        <f>IF(Import!AY1053=0,"",Import!AY1053)</f>
        <v/>
      </c>
      <c r="IJ54" s="46"/>
      <c r="IK54" s="46"/>
      <c r="IL54" s="46"/>
      <c r="IM54" s="46"/>
      <c r="JR54" s="46" t="str">
        <f>IF(Import!BC1053=0,"",Import!BC1053)</f>
        <v/>
      </c>
    </row>
    <row r="55" spans="1:278" x14ac:dyDescent="0.3">
      <c r="A55" s="61" t="str">
        <f>IF(Import!A1054=0,"",Import!A1054)</f>
        <v/>
      </c>
      <c r="B55" s="38" t="str">
        <f>IF(Import!D1054=0,"",Import!D1054)</f>
        <v/>
      </c>
      <c r="C55" s="38" t="str">
        <f>IF(Import!E1054=0,"",Import!E1054)</f>
        <v/>
      </c>
      <c r="D55" s="44" t="str">
        <f t="shared" si="263"/>
        <v/>
      </c>
      <c r="E55" s="38" t="str">
        <f>IF(Import!I1054=0,"",Import!I1054)</f>
        <v/>
      </c>
      <c r="F55" s="38" t="str">
        <f>IF(Import!J1054="","",Import!J1054)</f>
        <v/>
      </c>
      <c r="G55" s="38" t="str">
        <f>IF(Import!K1054="","",Import!K1054)</f>
        <v/>
      </c>
      <c r="H55" s="45" t="str">
        <f>IF(Import!L1054=0,"",Import!L1054)</f>
        <v/>
      </c>
      <c r="I55" s="38" t="str">
        <f>IF(Import!N1054=0,"",Import!N1054)</f>
        <v/>
      </c>
      <c r="J55" s="37"/>
      <c r="K55" s="46" t="str">
        <f>IF(Import!O1054=0,"",Import!O1054)</f>
        <v/>
      </c>
      <c r="L55" s="46" t="str">
        <f>IF(Import!P1054=0,"",Import!P1054)</f>
        <v/>
      </c>
      <c r="M55" s="60" t="str">
        <f>IF(L55&lt;&gt;"","Annulé",IF(Import!R1054=0,"",Import!R1054))</f>
        <v/>
      </c>
      <c r="N55" s="60" t="str">
        <f>IF(L55&lt;&gt;"","Annulé",IF(Import!S1054=0,"",Import!S1054))</f>
        <v/>
      </c>
      <c r="O55" s="60" t="str">
        <f>IF(N55="Annulé","Annulé",IF(Import!T1054=0,"",Import!T1054))</f>
        <v/>
      </c>
      <c r="P55" s="46" t="str">
        <f>IF(Import!U1054=0,IF($L55&lt;&gt;"","Annulé",IF($K55="","","En attente")),Import!U1054)</f>
        <v/>
      </c>
      <c r="Q55" s="46" t="str">
        <f>IF(Import!V1054=0,IF($L55&lt;&gt;"","Annulé",IF($K55="","","En attente")),Import!V1054)</f>
        <v/>
      </c>
      <c r="R55" s="46" t="str">
        <f>IF(Import!W1054=0,IF($L55&lt;&gt;"","Annulé",IF($K55="","","En attente")),Import!W1054)</f>
        <v/>
      </c>
      <c r="S55" s="46" t="str">
        <f>IF(Import!X1054=0,IF($L55&lt;&gt;"","Annulé",IF($K55="","","En attente")),Import!X1054)</f>
        <v/>
      </c>
      <c r="T55" s="46" t="str">
        <f>IF(Import!Y1054=0,IF($L55&lt;&gt;"","Annulé",IF($K55="","","En attente")),Import!Y1054)</f>
        <v/>
      </c>
      <c r="U55" s="46" t="str">
        <f>IF(Import!Z1054=0,IF($L55&lt;&gt;"","Annulé",IF($K55="","","En attente")),Import!Z1054)</f>
        <v/>
      </c>
      <c r="V55" s="46"/>
      <c r="W55" s="46" t="str">
        <f>IF($L55&lt;&gt;"","Annulé",IF(Import!AA1054=0,"",Import!AA1054))</f>
        <v/>
      </c>
      <c r="X55" s="46" t="str">
        <f>IF($L55&lt;&gt;"","Annulé",IF(Import!AB1054=0,IF($W55&lt;&gt;"","A receptionner",""),Import!AB1054))</f>
        <v/>
      </c>
      <c r="Y55" s="60" t="str">
        <f>IF($L55&lt;&gt;"","Annulé",IF(Import!AC1054=0,"",Import!AC1054))</f>
        <v/>
      </c>
      <c r="Z55" s="60" t="str">
        <f>IF($L55&lt;&gt;"","Annulé",IF(Import!AD1054=0,"",Import!AD1054))</f>
        <v/>
      </c>
      <c r="AA55" s="61" t="str">
        <f t="shared" si="264"/>
        <v/>
      </c>
      <c r="AB55" s="61"/>
      <c r="AC55" s="62"/>
      <c r="BI55" s="46" t="str">
        <f>IF(Import!AM1054=0,"",Import!AM1054)</f>
        <v/>
      </c>
      <c r="BJ55" s="46"/>
      <c r="BK55" s="46"/>
      <c r="BL55" s="46"/>
      <c r="BM55" s="46"/>
      <c r="CB55" s="78" t="str">
        <f>IF(Import!AQ1054=0,"",Import!AQ1054)</f>
        <v/>
      </c>
      <c r="CC55" s="78"/>
      <c r="CD55" s="78"/>
      <c r="CE55" s="78"/>
      <c r="CF55" s="78"/>
      <c r="EK55" s="46" t="str">
        <f>IF(Import!AU1054=0,"",Import!AU1054)</f>
        <v/>
      </c>
      <c r="EL55" s="46"/>
      <c r="EM55" s="46"/>
      <c r="EN55" s="46"/>
      <c r="EO55" s="46"/>
      <c r="II55" s="46" t="str">
        <f>IF(Import!AY1054=0,"",Import!AY1054)</f>
        <v/>
      </c>
      <c r="IJ55" s="46"/>
      <c r="IK55" s="46"/>
      <c r="IL55" s="46"/>
      <c r="IM55" s="46"/>
      <c r="JR55" s="46" t="str">
        <f>IF(Import!BC1054=0,"",Import!BC1054)</f>
        <v/>
      </c>
    </row>
    <row r="56" spans="1:278" x14ac:dyDescent="0.3">
      <c r="A56" s="61" t="str">
        <f>IF(Import!A1055=0,"",Import!A1055)</f>
        <v/>
      </c>
      <c r="B56" s="38" t="str">
        <f>IF(Import!D1055=0,"",Import!D1055)</f>
        <v/>
      </c>
      <c r="C56" s="38" t="str">
        <f>IF(Import!E1055=0,"",Import!E1055)</f>
        <v/>
      </c>
      <c r="D56" s="44" t="str">
        <f t="shared" si="263"/>
        <v/>
      </c>
      <c r="E56" s="38" t="str">
        <f>IF(Import!I1055=0,"",Import!I1055)</f>
        <v/>
      </c>
      <c r="F56" s="38" t="str">
        <f>IF(Import!J1055="","",Import!J1055)</f>
        <v/>
      </c>
      <c r="G56" s="38" t="str">
        <f>IF(Import!K1055="","",Import!K1055)</f>
        <v/>
      </c>
      <c r="H56" s="45" t="str">
        <f>IF(Import!L1055=0,"",Import!L1055)</f>
        <v/>
      </c>
      <c r="I56" s="38" t="str">
        <f>IF(Import!N1055=0,"",Import!N1055)</f>
        <v/>
      </c>
      <c r="J56" s="37"/>
      <c r="K56" s="46" t="str">
        <f>IF(Import!O1055=0,"",Import!O1055)</f>
        <v/>
      </c>
      <c r="L56" s="46" t="str">
        <f>IF(Import!P1055=0,"",Import!P1055)</f>
        <v/>
      </c>
      <c r="M56" s="60" t="str">
        <f>IF(L56&lt;&gt;"","Annulé",IF(Import!R1055=0,"",Import!R1055))</f>
        <v/>
      </c>
      <c r="N56" s="60" t="str">
        <f>IF(L56&lt;&gt;"","Annulé",IF(Import!S1055=0,"",Import!S1055))</f>
        <v/>
      </c>
      <c r="O56" s="60" t="str">
        <f>IF(N56="Annulé","Annulé",IF(Import!T1055=0,"",Import!T1055))</f>
        <v/>
      </c>
      <c r="P56" s="46" t="str">
        <f>IF(Import!U1055=0,IF($L56&lt;&gt;"","Annulé",IF($K56="","","En attente")),Import!U1055)</f>
        <v/>
      </c>
      <c r="Q56" s="46" t="str">
        <f>IF(Import!V1055=0,IF($L56&lt;&gt;"","Annulé",IF($K56="","","En attente")),Import!V1055)</f>
        <v/>
      </c>
      <c r="R56" s="46" t="str">
        <f>IF(Import!W1055=0,IF($L56&lt;&gt;"","Annulé",IF($K56="","","En attente")),Import!W1055)</f>
        <v/>
      </c>
      <c r="S56" s="46" t="str">
        <f>IF(Import!X1055=0,IF($L56&lt;&gt;"","Annulé",IF($K56="","","En attente")),Import!X1055)</f>
        <v/>
      </c>
      <c r="T56" s="46" t="str">
        <f>IF(Import!Y1055=0,IF($L56&lt;&gt;"","Annulé",IF($K56="","","En attente")),Import!Y1055)</f>
        <v/>
      </c>
      <c r="U56" s="46" t="str">
        <f>IF(Import!Z1055=0,IF($L56&lt;&gt;"","Annulé",IF($K56="","","En attente")),Import!Z1055)</f>
        <v/>
      </c>
      <c r="V56" s="46"/>
      <c r="W56" s="46" t="str">
        <f>IF($L56&lt;&gt;"","Annulé",IF(Import!AA1055=0,"",Import!AA1055))</f>
        <v/>
      </c>
      <c r="X56" s="46" t="str">
        <f>IF($L56&lt;&gt;"","Annulé",IF(Import!AB1055=0,IF($W56&lt;&gt;"","A receptionner",""),Import!AB1055))</f>
        <v/>
      </c>
      <c r="Y56" s="60" t="str">
        <f>IF($L56&lt;&gt;"","Annulé",IF(Import!AC1055=0,"",Import!AC1055))</f>
        <v/>
      </c>
      <c r="Z56" s="60" t="str">
        <f>IF($L56&lt;&gt;"","Annulé",IF(Import!AD1055=0,"",Import!AD1055))</f>
        <v/>
      </c>
      <c r="AA56" s="61" t="str">
        <f t="shared" si="264"/>
        <v/>
      </c>
      <c r="AB56" s="61"/>
      <c r="AC56" s="62"/>
      <c r="BI56" s="46" t="str">
        <f>IF(Import!AM1055=0,"",Import!AM1055)</f>
        <v/>
      </c>
      <c r="BJ56" s="46"/>
      <c r="BK56" s="46"/>
      <c r="BL56" s="46"/>
      <c r="BM56" s="46"/>
      <c r="CB56" s="78" t="str">
        <f>IF(Import!AQ1055=0,"",Import!AQ1055)</f>
        <v/>
      </c>
      <c r="CC56" s="78"/>
      <c r="CD56" s="78"/>
      <c r="CE56" s="78"/>
      <c r="CF56" s="78"/>
      <c r="EK56" s="46" t="str">
        <f>IF(Import!AU1055=0,"",Import!AU1055)</f>
        <v/>
      </c>
      <c r="EL56" s="46"/>
      <c r="EM56" s="46"/>
      <c r="EN56" s="46"/>
      <c r="EO56" s="46"/>
      <c r="II56" s="46" t="str">
        <f>IF(Import!AY1055=0,"",Import!AY1055)</f>
        <v/>
      </c>
      <c r="IJ56" s="46"/>
      <c r="IK56" s="46"/>
      <c r="IL56" s="46"/>
      <c r="IM56" s="46"/>
      <c r="JR56" s="46" t="str">
        <f>IF(Import!BC1055=0,"",Import!BC1055)</f>
        <v/>
      </c>
    </row>
    <row r="57" spans="1:278" x14ac:dyDescent="0.3">
      <c r="A57" s="61" t="str">
        <f>IF(Import!A1056=0,"",Import!A1056)</f>
        <v/>
      </c>
      <c r="B57" s="38" t="str">
        <f>IF(Import!D1056=0,"",Import!D1056)</f>
        <v/>
      </c>
      <c r="C57" s="38" t="str">
        <f>IF(Import!E1056=0,"",Import!E1056)</f>
        <v/>
      </c>
      <c r="D57" s="44" t="str">
        <f t="shared" si="263"/>
        <v/>
      </c>
      <c r="E57" s="38" t="str">
        <f>IF(Import!I1056=0,"",Import!I1056)</f>
        <v/>
      </c>
      <c r="F57" s="38" t="str">
        <f>IF(Import!J1056="","",Import!J1056)</f>
        <v/>
      </c>
      <c r="G57" s="38" t="str">
        <f>IF(Import!K1056="","",Import!K1056)</f>
        <v/>
      </c>
      <c r="H57" s="45" t="str">
        <f>IF(Import!L1056=0,"",Import!L1056)</f>
        <v/>
      </c>
      <c r="I57" s="38" t="str">
        <f>IF(Import!N1056=0,"",Import!N1056)</f>
        <v/>
      </c>
      <c r="J57" s="37"/>
      <c r="K57" s="46" t="str">
        <f>IF(Import!O1056=0,"",Import!O1056)</f>
        <v/>
      </c>
      <c r="L57" s="46" t="str">
        <f>IF(Import!P1056=0,"",Import!P1056)</f>
        <v/>
      </c>
      <c r="M57" s="60" t="str">
        <f>IF(L57&lt;&gt;"","Annulé",IF(Import!R1056=0,"",Import!R1056))</f>
        <v/>
      </c>
      <c r="N57" s="60" t="str">
        <f>IF(L57&lt;&gt;"","Annulé",IF(Import!S1056=0,"",Import!S1056))</f>
        <v/>
      </c>
      <c r="O57" s="60" t="str">
        <f>IF(N57="Annulé","Annulé",IF(Import!T1056=0,"",Import!T1056))</f>
        <v/>
      </c>
      <c r="P57" s="46" t="str">
        <f>IF(Import!U1056=0,IF($L57&lt;&gt;"","Annulé",IF($K57="","","En attente")),Import!U1056)</f>
        <v/>
      </c>
      <c r="Q57" s="46" t="str">
        <f>IF(Import!V1056=0,IF($L57&lt;&gt;"","Annulé",IF($K57="","","En attente")),Import!V1056)</f>
        <v/>
      </c>
      <c r="R57" s="46" t="str">
        <f>IF(Import!W1056=0,IF($L57&lt;&gt;"","Annulé",IF($K57="","","En attente")),Import!W1056)</f>
        <v/>
      </c>
      <c r="S57" s="46" t="str">
        <f>IF(Import!X1056=0,IF($L57&lt;&gt;"","Annulé",IF($K57="","","En attente")),Import!X1056)</f>
        <v/>
      </c>
      <c r="T57" s="46" t="str">
        <f>IF(Import!Y1056=0,IF($L57&lt;&gt;"","Annulé",IF($K57="","","En attente")),Import!Y1056)</f>
        <v/>
      </c>
      <c r="U57" s="46" t="str">
        <f>IF(Import!Z1056=0,IF($L57&lt;&gt;"","Annulé",IF($K57="","","En attente")),Import!Z1056)</f>
        <v/>
      </c>
      <c r="V57" s="46"/>
      <c r="W57" s="46" t="str">
        <f>IF($L57&lt;&gt;"","Annulé",IF(Import!AA1056=0,"",Import!AA1056))</f>
        <v/>
      </c>
      <c r="X57" s="46" t="str">
        <f>IF($L57&lt;&gt;"","Annulé",IF(Import!AB1056=0,IF($W57&lt;&gt;"","A receptionner",""),Import!AB1056))</f>
        <v/>
      </c>
      <c r="Y57" s="60" t="str">
        <f>IF($L57&lt;&gt;"","Annulé",IF(Import!AC1056=0,"",Import!AC1056))</f>
        <v/>
      </c>
      <c r="Z57" s="60" t="str">
        <f>IF($L57&lt;&gt;"","Annulé",IF(Import!AD1056=0,"",Import!AD1056))</f>
        <v/>
      </c>
      <c r="AA57" s="61" t="str">
        <f t="shared" si="264"/>
        <v/>
      </c>
      <c r="AB57" s="61"/>
      <c r="AC57" s="62"/>
      <c r="BI57" s="46" t="str">
        <f>IF(Import!AM1056=0,"",Import!AM1056)</f>
        <v/>
      </c>
      <c r="BJ57" s="46"/>
      <c r="BK57" s="46"/>
      <c r="BL57" s="46"/>
      <c r="BM57" s="46"/>
      <c r="CB57" s="78" t="str">
        <f>IF(Import!AQ1056=0,"",Import!AQ1056)</f>
        <v/>
      </c>
      <c r="CC57" s="78"/>
      <c r="CD57" s="78"/>
      <c r="CE57" s="78"/>
      <c r="CF57" s="78"/>
      <c r="EK57" s="46" t="str">
        <f>IF(Import!AU1056=0,"",Import!AU1056)</f>
        <v/>
      </c>
      <c r="EL57" s="46"/>
      <c r="EM57" s="46"/>
      <c r="EN57" s="46"/>
      <c r="EO57" s="46"/>
      <c r="II57" s="46" t="str">
        <f>IF(Import!AY1056=0,"",Import!AY1056)</f>
        <v/>
      </c>
      <c r="IJ57" s="46"/>
      <c r="IK57" s="46"/>
      <c r="IL57" s="46"/>
      <c r="IM57" s="46"/>
      <c r="JR57" s="46" t="str">
        <f>IF(Import!BC1056=0,"",Import!BC1056)</f>
        <v/>
      </c>
    </row>
    <row r="58" spans="1:278" x14ac:dyDescent="0.3">
      <c r="A58" s="61" t="str">
        <f>IF(Import!A1057=0,"",Import!A1057)</f>
        <v/>
      </c>
      <c r="B58" s="38" t="str">
        <f>IF(Import!D1057=0,"",Import!D1057)</f>
        <v/>
      </c>
      <c r="C58" s="38" t="str">
        <f>IF(Import!E1057=0,"",Import!E1057)</f>
        <v/>
      </c>
      <c r="D58" s="44" t="str">
        <f t="shared" si="263"/>
        <v/>
      </c>
      <c r="E58" s="38" t="str">
        <f>IF(Import!I1057=0,"",Import!I1057)</f>
        <v/>
      </c>
      <c r="F58" s="38" t="str">
        <f>IF(Import!J1057="","",Import!J1057)</f>
        <v/>
      </c>
      <c r="G58" s="38" t="str">
        <f>IF(Import!K1057="","",Import!K1057)</f>
        <v/>
      </c>
      <c r="H58" s="45" t="str">
        <f>IF(Import!L1057=0,"",Import!L1057)</f>
        <v/>
      </c>
      <c r="I58" s="38" t="str">
        <f>IF(Import!N1057=0,"",Import!N1057)</f>
        <v/>
      </c>
      <c r="J58" s="37"/>
      <c r="K58" s="46" t="str">
        <f>IF(Import!O1057=0,"",Import!O1057)</f>
        <v/>
      </c>
      <c r="L58" s="46" t="str">
        <f>IF(Import!P1057=0,"",Import!P1057)</f>
        <v/>
      </c>
      <c r="M58" s="60" t="str">
        <f>IF(L58&lt;&gt;"","Annulé",IF(Import!R1057=0,"",Import!R1057))</f>
        <v/>
      </c>
      <c r="N58" s="60" t="str">
        <f>IF(L58&lt;&gt;"","Annulé",IF(Import!S1057=0,"",Import!S1057))</f>
        <v/>
      </c>
      <c r="O58" s="60" t="str">
        <f>IF(N58="Annulé","Annulé",IF(Import!T1057=0,"",Import!T1057))</f>
        <v/>
      </c>
      <c r="P58" s="46" t="str">
        <f>IF(Import!U1057=0,IF($L58&lt;&gt;"","Annulé",IF($K58="","","En attente")),Import!U1057)</f>
        <v/>
      </c>
      <c r="Q58" s="46" t="str">
        <f>IF(Import!V1057=0,IF($L58&lt;&gt;"","Annulé",IF($K58="","","En attente")),Import!V1057)</f>
        <v/>
      </c>
      <c r="R58" s="46" t="str">
        <f>IF(Import!W1057=0,IF($L58&lt;&gt;"","Annulé",IF($K58="","","En attente")),Import!W1057)</f>
        <v/>
      </c>
      <c r="S58" s="46" t="str">
        <f>IF(Import!X1057=0,IF($L58&lt;&gt;"","Annulé",IF($K58="","","En attente")),Import!X1057)</f>
        <v/>
      </c>
      <c r="T58" s="46" t="str">
        <f>IF(Import!Y1057=0,IF($L58&lt;&gt;"","Annulé",IF($K58="","","En attente")),Import!Y1057)</f>
        <v/>
      </c>
      <c r="U58" s="46" t="str">
        <f>IF(Import!Z1057=0,IF($L58&lt;&gt;"","Annulé",IF($K58="","","En attente")),Import!Z1057)</f>
        <v/>
      </c>
      <c r="V58" s="46"/>
      <c r="W58" s="46" t="str">
        <f>IF($L58&lt;&gt;"","Annulé",IF(Import!AA1057=0,"",Import!AA1057))</f>
        <v/>
      </c>
      <c r="X58" s="46" t="str">
        <f>IF($L58&lt;&gt;"","Annulé",IF(Import!AB1057=0,IF($W58&lt;&gt;"","A receptionner",""),Import!AB1057))</f>
        <v/>
      </c>
      <c r="Y58" s="60" t="str">
        <f>IF($L58&lt;&gt;"","Annulé",IF(Import!AC1057=0,"",Import!AC1057))</f>
        <v/>
      </c>
      <c r="Z58" s="60" t="str">
        <f>IF($L58&lt;&gt;"","Annulé",IF(Import!AD1057=0,"",Import!AD1057))</f>
        <v/>
      </c>
      <c r="AA58" s="61" t="str">
        <f t="shared" si="264"/>
        <v/>
      </c>
      <c r="AB58" s="61"/>
      <c r="AC58" s="62"/>
      <c r="BI58" s="46" t="str">
        <f>IF(Import!AM1057=0,"",Import!AM1057)</f>
        <v/>
      </c>
      <c r="BJ58" s="46"/>
      <c r="BK58" s="46"/>
      <c r="BL58" s="46"/>
      <c r="BM58" s="46"/>
      <c r="CB58" s="78" t="str">
        <f>IF(Import!AQ1057=0,"",Import!AQ1057)</f>
        <v/>
      </c>
      <c r="CC58" s="78"/>
      <c r="CD58" s="78"/>
      <c r="CE58" s="78"/>
      <c r="CF58" s="78"/>
      <c r="EK58" s="46" t="str">
        <f>IF(Import!AU1057=0,"",Import!AU1057)</f>
        <v/>
      </c>
      <c r="EL58" s="46"/>
      <c r="EM58" s="46"/>
      <c r="EN58" s="46"/>
      <c r="EO58" s="46"/>
      <c r="II58" s="46" t="str">
        <f>IF(Import!AY1057=0,"",Import!AY1057)</f>
        <v/>
      </c>
      <c r="IJ58" s="46"/>
      <c r="IK58" s="46"/>
      <c r="IL58" s="46"/>
      <c r="IM58" s="46"/>
      <c r="JR58" s="46" t="str">
        <f>IF(Import!BC1057=0,"",Import!BC1057)</f>
        <v/>
      </c>
    </row>
    <row r="59" spans="1:278" x14ac:dyDescent="0.3">
      <c r="A59" s="61" t="str">
        <f>IF(Import!A1058=0,"",Import!A1058)</f>
        <v/>
      </c>
      <c r="B59" s="38" t="str">
        <f>IF(Import!D1058=0,"",Import!D1058)</f>
        <v/>
      </c>
      <c r="C59" s="38" t="str">
        <f>IF(Import!E1058=0,"",Import!E1058)</f>
        <v/>
      </c>
      <c r="D59" s="44" t="str">
        <f t="shared" si="263"/>
        <v/>
      </c>
      <c r="E59" s="38" t="str">
        <f>IF(Import!I1058=0,"",Import!I1058)</f>
        <v/>
      </c>
      <c r="F59" s="38" t="str">
        <f>IF(Import!J1058="","",Import!J1058)</f>
        <v/>
      </c>
      <c r="G59" s="38" t="str">
        <f>IF(Import!K1058="","",Import!K1058)</f>
        <v/>
      </c>
      <c r="H59" s="45" t="str">
        <f>IF(Import!L1058=0,"",Import!L1058)</f>
        <v/>
      </c>
      <c r="I59" s="38" t="str">
        <f>IF(Import!N1058=0,"",Import!N1058)</f>
        <v/>
      </c>
      <c r="J59" s="37"/>
      <c r="K59" s="46" t="str">
        <f>IF(Import!O1058=0,"",Import!O1058)</f>
        <v/>
      </c>
      <c r="L59" s="46" t="str">
        <f>IF(Import!P1058=0,"",Import!P1058)</f>
        <v/>
      </c>
      <c r="M59" s="60" t="str">
        <f>IF(L59&lt;&gt;"","Annulé",IF(Import!R1058=0,"",Import!R1058))</f>
        <v/>
      </c>
      <c r="N59" s="60" t="str">
        <f>IF(L59&lt;&gt;"","Annulé",IF(Import!S1058=0,"",Import!S1058))</f>
        <v/>
      </c>
      <c r="O59" s="60" t="str">
        <f>IF(N59="Annulé","Annulé",IF(Import!T1058=0,"",Import!T1058))</f>
        <v/>
      </c>
      <c r="P59" s="46" t="str">
        <f>IF(Import!U1058=0,IF($L59&lt;&gt;"","Annulé",IF($K59="","","En attente")),Import!U1058)</f>
        <v/>
      </c>
      <c r="Q59" s="46" t="str">
        <f>IF(Import!V1058=0,IF($L59&lt;&gt;"","Annulé",IF($K59="","","En attente")),Import!V1058)</f>
        <v/>
      </c>
      <c r="R59" s="46" t="str">
        <f>IF(Import!W1058=0,IF($L59&lt;&gt;"","Annulé",IF($K59="","","En attente")),Import!W1058)</f>
        <v/>
      </c>
      <c r="S59" s="46" t="str">
        <f>IF(Import!X1058=0,IF($L59&lt;&gt;"","Annulé",IF($K59="","","En attente")),Import!X1058)</f>
        <v/>
      </c>
      <c r="T59" s="46" t="str">
        <f>IF(Import!Y1058=0,IF($L59&lt;&gt;"","Annulé",IF($K59="","","En attente")),Import!Y1058)</f>
        <v/>
      </c>
      <c r="U59" s="46" t="str">
        <f>IF(Import!Z1058=0,IF($L59&lt;&gt;"","Annulé",IF($K59="","","En attente")),Import!Z1058)</f>
        <v/>
      </c>
      <c r="V59" s="46"/>
      <c r="W59" s="46" t="str">
        <f>IF($L59&lt;&gt;"","Annulé",IF(Import!AA1058=0,"",Import!AA1058))</f>
        <v/>
      </c>
      <c r="X59" s="46" t="str">
        <f>IF($L59&lt;&gt;"","Annulé",IF(Import!AB1058=0,IF($W59&lt;&gt;"","A receptionner",""),Import!AB1058))</f>
        <v/>
      </c>
      <c r="Y59" s="60" t="str">
        <f>IF($L59&lt;&gt;"","Annulé",IF(Import!AC1058=0,"",Import!AC1058))</f>
        <v/>
      </c>
      <c r="Z59" s="60" t="str">
        <f>IF($L59&lt;&gt;"","Annulé",IF(Import!AD1058=0,"",Import!AD1058))</f>
        <v/>
      </c>
      <c r="AA59" s="61" t="str">
        <f t="shared" si="264"/>
        <v/>
      </c>
      <c r="AB59" s="61"/>
      <c r="AC59" s="62"/>
      <c r="BI59" s="46" t="str">
        <f>IF(Import!AM1058=0,"",Import!AM1058)</f>
        <v/>
      </c>
      <c r="BJ59" s="46"/>
      <c r="BK59" s="46"/>
      <c r="BL59" s="46"/>
      <c r="BM59" s="46"/>
      <c r="CB59" s="78" t="str">
        <f>IF(Import!AQ1058=0,"",Import!AQ1058)</f>
        <v/>
      </c>
      <c r="CC59" s="78"/>
      <c r="CD59" s="78"/>
      <c r="CE59" s="78"/>
      <c r="CF59" s="78"/>
      <c r="EK59" s="46" t="str">
        <f>IF(Import!AU1058=0,"",Import!AU1058)</f>
        <v/>
      </c>
      <c r="EL59" s="46"/>
      <c r="EM59" s="46"/>
      <c r="EN59" s="46"/>
      <c r="EO59" s="46"/>
      <c r="II59" s="46" t="str">
        <f>IF(Import!AY1058=0,"",Import!AY1058)</f>
        <v/>
      </c>
      <c r="IJ59" s="46"/>
      <c r="IK59" s="46"/>
      <c r="IL59" s="46"/>
      <c r="IM59" s="46"/>
      <c r="JR59" s="46" t="str">
        <f>IF(Import!BC1058=0,"",Import!BC1058)</f>
        <v/>
      </c>
    </row>
    <row r="60" spans="1:278" x14ac:dyDescent="0.3">
      <c r="A60" s="61" t="str">
        <f>IF(Import!A1059=0,"",Import!A1059)</f>
        <v/>
      </c>
      <c r="B60" s="38" t="str">
        <f>IF(Import!D1059=0,"",Import!D1059)</f>
        <v/>
      </c>
      <c r="C60" s="38" t="str">
        <f>IF(Import!E1059=0,"",Import!E1059)</f>
        <v/>
      </c>
      <c r="D60" s="44" t="str">
        <f t="shared" si="263"/>
        <v/>
      </c>
      <c r="E60" s="38" t="str">
        <f>IF(Import!I1059=0,"",Import!I1059)</f>
        <v/>
      </c>
      <c r="F60" s="38" t="str">
        <f>IF(Import!J1059="","",Import!J1059)</f>
        <v/>
      </c>
      <c r="G60" s="38" t="str">
        <f>IF(Import!K1059="","",Import!K1059)</f>
        <v/>
      </c>
      <c r="H60" s="45" t="str">
        <f>IF(Import!L1059=0,"",Import!L1059)</f>
        <v/>
      </c>
      <c r="I60" s="38" t="str">
        <f>IF(Import!N1059=0,"",Import!N1059)</f>
        <v/>
      </c>
      <c r="J60" s="37"/>
      <c r="K60" s="46" t="str">
        <f>IF(Import!O1059=0,"",Import!O1059)</f>
        <v/>
      </c>
      <c r="L60" s="46" t="str">
        <f>IF(Import!P1059=0,"",Import!P1059)</f>
        <v/>
      </c>
      <c r="M60" s="60" t="str">
        <f>IF(L60&lt;&gt;"","Annulé",IF(Import!R1059=0,"",Import!R1059))</f>
        <v/>
      </c>
      <c r="N60" s="60" t="str">
        <f>IF(L60&lt;&gt;"","Annulé",IF(Import!S1059=0,"",Import!S1059))</f>
        <v/>
      </c>
      <c r="O60" s="60" t="str">
        <f>IF(N60="Annulé","Annulé",IF(Import!T1059=0,"",Import!T1059))</f>
        <v/>
      </c>
      <c r="P60" s="46" t="str">
        <f>IF(Import!U1059=0,IF($L60&lt;&gt;"","Annulé",IF($K60="","","En attente")),Import!U1059)</f>
        <v/>
      </c>
      <c r="Q60" s="46" t="str">
        <f>IF(Import!V1059=0,IF($L60&lt;&gt;"","Annulé",IF($K60="","","En attente")),Import!V1059)</f>
        <v/>
      </c>
      <c r="R60" s="46" t="str">
        <f>IF(Import!W1059=0,IF($L60&lt;&gt;"","Annulé",IF($K60="","","En attente")),Import!W1059)</f>
        <v/>
      </c>
      <c r="S60" s="46" t="str">
        <f>IF(Import!X1059=0,IF($L60&lt;&gt;"","Annulé",IF($K60="","","En attente")),Import!X1059)</f>
        <v/>
      </c>
      <c r="T60" s="46" t="str">
        <f>IF(Import!Y1059=0,IF($L60&lt;&gt;"","Annulé",IF($K60="","","En attente")),Import!Y1059)</f>
        <v/>
      </c>
      <c r="U60" s="46" t="str">
        <f>IF(Import!Z1059=0,IF($L60&lt;&gt;"","Annulé",IF($K60="","","En attente")),Import!Z1059)</f>
        <v/>
      </c>
      <c r="V60" s="46"/>
      <c r="W60" s="46" t="str">
        <f>IF($L60&lt;&gt;"","Annulé",IF(Import!AA1059=0,"",Import!AA1059))</f>
        <v/>
      </c>
      <c r="X60" s="46" t="str">
        <f>IF($L60&lt;&gt;"","Annulé",IF(Import!AB1059=0,IF($W60&lt;&gt;"","A receptionner",""),Import!AB1059))</f>
        <v/>
      </c>
      <c r="Y60" s="60" t="str">
        <f>IF($L60&lt;&gt;"","Annulé",IF(Import!AC1059=0,"",Import!AC1059))</f>
        <v/>
      </c>
      <c r="Z60" s="60" t="str">
        <f>IF($L60&lt;&gt;"","Annulé",IF(Import!AD1059=0,"",Import!AD1059))</f>
        <v/>
      </c>
      <c r="AA60" s="61" t="str">
        <f t="shared" si="264"/>
        <v/>
      </c>
      <c r="AB60" s="61"/>
      <c r="AC60" s="62"/>
      <c r="BI60" s="46" t="str">
        <f>IF(Import!AM1059=0,"",Import!AM1059)</f>
        <v/>
      </c>
      <c r="BJ60" s="46"/>
      <c r="BK60" s="46"/>
      <c r="BL60" s="46"/>
      <c r="BM60" s="46"/>
      <c r="CB60" s="78" t="str">
        <f>IF(Import!AQ1059=0,"",Import!AQ1059)</f>
        <v/>
      </c>
      <c r="CC60" s="78"/>
      <c r="CD60" s="78"/>
      <c r="CE60" s="78"/>
      <c r="CF60" s="78"/>
      <c r="EK60" s="46" t="str">
        <f>IF(Import!AU1059=0,"",Import!AU1059)</f>
        <v/>
      </c>
      <c r="EL60" s="46"/>
      <c r="EM60" s="46"/>
      <c r="EN60" s="46"/>
      <c r="EO60" s="46"/>
      <c r="II60" s="46" t="str">
        <f>IF(Import!AY1059=0,"",Import!AY1059)</f>
        <v/>
      </c>
      <c r="IJ60" s="46"/>
      <c r="IK60" s="46"/>
      <c r="IL60" s="46"/>
      <c r="IM60" s="46"/>
      <c r="JR60" s="46" t="str">
        <f>IF(Import!BC1059=0,"",Import!BC1059)</f>
        <v/>
      </c>
    </row>
    <row r="61" spans="1:278" x14ac:dyDescent="0.3">
      <c r="A61" s="61" t="str">
        <f>IF(Import!A1060=0,"",Import!A1060)</f>
        <v/>
      </c>
      <c r="B61" s="38" t="str">
        <f>IF(Import!D1060=0,"",Import!D1060)</f>
        <v/>
      </c>
      <c r="C61" s="38" t="str">
        <f>IF(Import!E1060=0,"",Import!E1060)</f>
        <v/>
      </c>
      <c r="D61" s="44" t="str">
        <f t="shared" si="263"/>
        <v/>
      </c>
      <c r="E61" s="38" t="str">
        <f>IF(Import!I1060=0,"",Import!I1060)</f>
        <v/>
      </c>
      <c r="F61" s="38" t="str">
        <f>IF(Import!J1060="","",Import!J1060)</f>
        <v/>
      </c>
      <c r="G61" s="38" t="str">
        <f>IF(Import!K1060="","",Import!K1060)</f>
        <v/>
      </c>
      <c r="H61" s="45" t="str">
        <f>IF(Import!L1060=0,"",Import!L1060)</f>
        <v/>
      </c>
      <c r="I61" s="38" t="str">
        <f>IF(Import!N1060=0,"",Import!N1060)</f>
        <v/>
      </c>
      <c r="J61" s="37"/>
      <c r="K61" s="46" t="str">
        <f>IF(Import!O1060=0,"",Import!O1060)</f>
        <v/>
      </c>
      <c r="L61" s="46" t="str">
        <f>IF(Import!P1060=0,"",Import!P1060)</f>
        <v/>
      </c>
      <c r="M61" s="60" t="str">
        <f>IF(L61&lt;&gt;"","Annulé",IF(Import!R1060=0,"",Import!R1060))</f>
        <v/>
      </c>
      <c r="N61" s="60" t="str">
        <f>IF(L61&lt;&gt;"","Annulé",IF(Import!S1060=0,"",Import!S1060))</f>
        <v/>
      </c>
      <c r="O61" s="60" t="str">
        <f>IF(N61="Annulé","Annulé",IF(Import!T1060=0,"",Import!T1060))</f>
        <v/>
      </c>
      <c r="P61" s="46" t="str">
        <f>IF(Import!U1060=0,IF($L61&lt;&gt;"","Annulé",IF($K61="","","En attente")),Import!U1060)</f>
        <v/>
      </c>
      <c r="Q61" s="46" t="str">
        <f>IF(Import!V1060=0,IF($L61&lt;&gt;"","Annulé",IF($K61="","","En attente")),Import!V1060)</f>
        <v/>
      </c>
      <c r="R61" s="46" t="str">
        <f>IF(Import!W1060=0,IF($L61&lt;&gt;"","Annulé",IF($K61="","","En attente")),Import!W1060)</f>
        <v/>
      </c>
      <c r="S61" s="46" t="str">
        <f>IF(Import!X1060=0,IF($L61&lt;&gt;"","Annulé",IF($K61="","","En attente")),Import!X1060)</f>
        <v/>
      </c>
      <c r="T61" s="46" t="str">
        <f>IF(Import!Y1060=0,IF($L61&lt;&gt;"","Annulé",IF($K61="","","En attente")),Import!Y1060)</f>
        <v/>
      </c>
      <c r="U61" s="46" t="str">
        <f>IF(Import!Z1060=0,IF($L61&lt;&gt;"","Annulé",IF($K61="","","En attente")),Import!Z1060)</f>
        <v/>
      </c>
      <c r="V61" s="46"/>
      <c r="W61" s="46" t="str">
        <f>IF($L61&lt;&gt;"","Annulé",IF(Import!AA1060=0,"",Import!AA1060))</f>
        <v/>
      </c>
      <c r="X61" s="46" t="str">
        <f>IF($L61&lt;&gt;"","Annulé",IF(Import!AB1060=0,IF($W61&lt;&gt;"","A receptionner",""),Import!AB1060))</f>
        <v/>
      </c>
      <c r="Y61" s="60" t="str">
        <f>IF($L61&lt;&gt;"","Annulé",IF(Import!AC1060=0,"",Import!AC1060))</f>
        <v/>
      </c>
      <c r="Z61" s="60" t="str">
        <f>IF($L61&lt;&gt;"","Annulé",IF(Import!AD1060=0,"",Import!AD1060))</f>
        <v/>
      </c>
      <c r="AA61" s="61" t="str">
        <f t="shared" si="264"/>
        <v/>
      </c>
      <c r="AB61" s="61"/>
      <c r="AC61" s="62"/>
      <c r="BI61" s="46" t="str">
        <f>IF(Import!AM1060=0,"",Import!AM1060)</f>
        <v/>
      </c>
      <c r="BJ61" s="46"/>
      <c r="BK61" s="46"/>
      <c r="BL61" s="46"/>
      <c r="BM61" s="46"/>
      <c r="CB61" s="78" t="str">
        <f>IF(Import!AQ1060=0,"",Import!AQ1060)</f>
        <v/>
      </c>
      <c r="CC61" s="78"/>
      <c r="CD61" s="78"/>
      <c r="CE61" s="78"/>
      <c r="CF61" s="78"/>
      <c r="EK61" s="46" t="str">
        <f>IF(Import!AU1060=0,"",Import!AU1060)</f>
        <v/>
      </c>
      <c r="EL61" s="46"/>
      <c r="EM61" s="46"/>
      <c r="EN61" s="46"/>
      <c r="EO61" s="46"/>
      <c r="II61" s="46" t="str">
        <f>IF(Import!AY1060=0,"",Import!AY1060)</f>
        <v/>
      </c>
      <c r="IJ61" s="46"/>
      <c r="IK61" s="46"/>
      <c r="IL61" s="46"/>
      <c r="IM61" s="46"/>
      <c r="JR61" s="46" t="str">
        <f>IF(Import!BC1060=0,"",Import!BC1060)</f>
        <v/>
      </c>
    </row>
    <row r="62" spans="1:278" x14ac:dyDescent="0.3">
      <c r="A62" s="61" t="str">
        <f>IF(Import!A1061=0,"",Import!A1061)</f>
        <v/>
      </c>
      <c r="B62" s="38" t="str">
        <f>IF(Import!D1061=0,"",Import!D1061)</f>
        <v/>
      </c>
      <c r="C62" s="38" t="str">
        <f>IF(Import!E1061=0,"",Import!E1061)</f>
        <v/>
      </c>
      <c r="D62" s="44" t="str">
        <f t="shared" si="263"/>
        <v/>
      </c>
      <c r="E62" s="38" t="str">
        <f>IF(Import!I1061=0,"",Import!I1061)</f>
        <v/>
      </c>
      <c r="F62" s="38" t="str">
        <f>IF(Import!J1061="","",Import!J1061)</f>
        <v/>
      </c>
      <c r="G62" s="38" t="str">
        <f>IF(Import!K1061="","",Import!K1061)</f>
        <v/>
      </c>
      <c r="H62" s="45" t="str">
        <f>IF(Import!L1061=0,"",Import!L1061)</f>
        <v/>
      </c>
      <c r="I62" s="38" t="str">
        <f>IF(Import!N1061=0,"",Import!N1061)</f>
        <v/>
      </c>
      <c r="J62" s="37"/>
      <c r="K62" s="46" t="str">
        <f>IF(Import!O1061=0,"",Import!O1061)</f>
        <v/>
      </c>
      <c r="L62" s="46" t="str">
        <f>IF(Import!P1061=0,"",Import!P1061)</f>
        <v/>
      </c>
      <c r="M62" s="60" t="str">
        <f>IF(L62&lt;&gt;"","Annulé",IF(Import!R1061=0,"",Import!R1061))</f>
        <v/>
      </c>
      <c r="N62" s="60" t="str">
        <f>IF(L62&lt;&gt;"","Annulé",IF(Import!S1061=0,"",Import!S1061))</f>
        <v/>
      </c>
      <c r="O62" s="60" t="str">
        <f>IF(N62="Annulé","Annulé",IF(Import!T1061=0,"",Import!T1061))</f>
        <v/>
      </c>
      <c r="P62" s="46" t="str">
        <f>IF(Import!U1061=0,IF($L62&lt;&gt;"","Annulé",IF($K62="","","En attente")),Import!U1061)</f>
        <v/>
      </c>
      <c r="Q62" s="46" t="str">
        <f>IF(Import!V1061=0,IF($L62&lt;&gt;"","Annulé",IF($K62="","","En attente")),Import!V1061)</f>
        <v/>
      </c>
      <c r="R62" s="46" t="str">
        <f>IF(Import!W1061=0,IF($L62&lt;&gt;"","Annulé",IF($K62="","","En attente")),Import!W1061)</f>
        <v/>
      </c>
      <c r="S62" s="46" t="str">
        <f>IF(Import!X1061=0,IF($L62&lt;&gt;"","Annulé",IF($K62="","","En attente")),Import!X1061)</f>
        <v/>
      </c>
      <c r="T62" s="46" t="str">
        <f>IF(Import!Y1061=0,IF($L62&lt;&gt;"","Annulé",IF($K62="","","En attente")),Import!Y1061)</f>
        <v/>
      </c>
      <c r="U62" s="46" t="str">
        <f>IF(Import!Z1061=0,IF($L62&lt;&gt;"","Annulé",IF($K62="","","En attente")),Import!Z1061)</f>
        <v/>
      </c>
      <c r="V62" s="46"/>
      <c r="W62" s="46" t="str">
        <f>IF($L62&lt;&gt;"","Annulé",IF(Import!AA1061=0,"",Import!AA1061))</f>
        <v/>
      </c>
      <c r="X62" s="46" t="str">
        <f>IF($L62&lt;&gt;"","Annulé",IF(Import!AB1061=0,IF($W62&lt;&gt;"","A receptionner",""),Import!AB1061))</f>
        <v/>
      </c>
      <c r="Y62" s="60" t="str">
        <f>IF($L62&lt;&gt;"","Annulé",IF(Import!AC1061=0,"",Import!AC1061))</f>
        <v/>
      </c>
      <c r="Z62" s="60" t="str">
        <f>IF($L62&lt;&gt;"","Annulé",IF(Import!AD1061=0,"",Import!AD1061))</f>
        <v/>
      </c>
      <c r="AA62" s="61" t="str">
        <f t="shared" si="264"/>
        <v/>
      </c>
      <c r="AB62" s="61"/>
      <c r="AC62" s="62"/>
      <c r="BI62" s="46" t="str">
        <f>IF(Import!AM1061=0,"",Import!AM1061)</f>
        <v/>
      </c>
      <c r="BJ62" s="46"/>
      <c r="BK62" s="46"/>
      <c r="BL62" s="46"/>
      <c r="BM62" s="46"/>
      <c r="CB62" s="78" t="str">
        <f>IF(Import!AQ1061=0,"",Import!AQ1061)</f>
        <v/>
      </c>
      <c r="CC62" s="78"/>
      <c r="CD62" s="78"/>
      <c r="CE62" s="78"/>
      <c r="CF62" s="78"/>
      <c r="EK62" s="46" t="str">
        <f>IF(Import!AU1061=0,"",Import!AU1061)</f>
        <v/>
      </c>
      <c r="EL62" s="46"/>
      <c r="EM62" s="46"/>
      <c r="EN62" s="46"/>
      <c r="EO62" s="46"/>
      <c r="II62" s="46" t="str">
        <f>IF(Import!AY1061=0,"",Import!AY1061)</f>
        <v/>
      </c>
      <c r="IJ62" s="46"/>
      <c r="IK62" s="46"/>
      <c r="IL62" s="46"/>
      <c r="IM62" s="46"/>
      <c r="JR62" s="46" t="str">
        <f>IF(Import!BC1061=0,"",Import!BC1061)</f>
        <v/>
      </c>
    </row>
    <row r="63" spans="1:278" x14ac:dyDescent="0.3">
      <c r="A63" s="61" t="str">
        <f>IF(Import!A1062=0,"",Import!A1062)</f>
        <v/>
      </c>
      <c r="B63" s="38" t="str">
        <f>IF(Import!D1062=0,"",Import!D1062)</f>
        <v/>
      </c>
      <c r="C63" s="38" t="str">
        <f>IF(Import!E1062=0,"",Import!E1062)</f>
        <v/>
      </c>
      <c r="D63" s="44" t="str">
        <f t="shared" si="263"/>
        <v/>
      </c>
      <c r="E63" s="38" t="str">
        <f>IF(Import!I1062=0,"",Import!I1062)</f>
        <v/>
      </c>
      <c r="F63" s="38" t="str">
        <f>IF(Import!J1062="","",Import!J1062)</f>
        <v/>
      </c>
      <c r="G63" s="38" t="str">
        <f>IF(Import!K1062="","",Import!K1062)</f>
        <v/>
      </c>
      <c r="H63" s="45" t="str">
        <f>IF(Import!L1062=0,"",Import!L1062)</f>
        <v/>
      </c>
      <c r="I63" s="38" t="str">
        <f>IF(Import!N1062=0,"",Import!N1062)</f>
        <v/>
      </c>
      <c r="J63" s="37"/>
      <c r="K63" s="46" t="str">
        <f>IF(Import!O1062=0,"",Import!O1062)</f>
        <v/>
      </c>
      <c r="L63" s="46" t="str">
        <f>IF(Import!P1062=0,"",Import!P1062)</f>
        <v/>
      </c>
      <c r="M63" s="60" t="str">
        <f>IF(L63&lt;&gt;"","Annulé",IF(Import!R1062=0,"",Import!R1062))</f>
        <v/>
      </c>
      <c r="N63" s="60" t="str">
        <f>IF(L63&lt;&gt;"","Annulé",IF(Import!S1062=0,"",Import!S1062))</f>
        <v/>
      </c>
      <c r="O63" s="60" t="str">
        <f>IF(N63="Annulé","Annulé",IF(Import!T1062=0,"",Import!T1062))</f>
        <v/>
      </c>
      <c r="P63" s="46" t="str">
        <f>IF(Import!U1062=0,IF($L63&lt;&gt;"","Annulé",IF($K63="","","En attente")),Import!U1062)</f>
        <v/>
      </c>
      <c r="Q63" s="46" t="str">
        <f>IF(Import!V1062=0,IF($L63&lt;&gt;"","Annulé",IF($K63="","","En attente")),Import!V1062)</f>
        <v/>
      </c>
      <c r="R63" s="46" t="str">
        <f>IF(Import!W1062=0,IF($L63&lt;&gt;"","Annulé",IF($K63="","","En attente")),Import!W1062)</f>
        <v/>
      </c>
      <c r="S63" s="46" t="str">
        <f>IF(Import!X1062=0,IF($L63&lt;&gt;"","Annulé",IF($K63="","","En attente")),Import!X1062)</f>
        <v/>
      </c>
      <c r="T63" s="46" t="str">
        <f>IF(Import!Y1062=0,IF($L63&lt;&gt;"","Annulé",IF($K63="","","En attente")),Import!Y1062)</f>
        <v/>
      </c>
      <c r="U63" s="46" t="str">
        <f>IF(Import!Z1062=0,IF($L63&lt;&gt;"","Annulé",IF($K63="","","En attente")),Import!Z1062)</f>
        <v/>
      </c>
      <c r="V63" s="46"/>
      <c r="W63" s="46" t="str">
        <f>IF($L63&lt;&gt;"","Annulé",IF(Import!AA1062=0,"",Import!AA1062))</f>
        <v/>
      </c>
      <c r="X63" s="46" t="str">
        <f>IF($L63&lt;&gt;"","Annulé",IF(Import!AB1062=0,IF($W63&lt;&gt;"","A receptionner",""),Import!AB1062))</f>
        <v/>
      </c>
      <c r="Y63" s="60" t="str">
        <f>IF($L63&lt;&gt;"","Annulé",IF(Import!AC1062=0,"",Import!AC1062))</f>
        <v/>
      </c>
      <c r="Z63" s="60" t="str">
        <f>IF($L63&lt;&gt;"","Annulé",IF(Import!AD1062=0,"",Import!AD1062))</f>
        <v/>
      </c>
      <c r="AA63" s="61" t="str">
        <f t="shared" si="264"/>
        <v/>
      </c>
      <c r="AB63" s="61"/>
      <c r="AC63" s="62"/>
      <c r="BI63" s="46" t="str">
        <f>IF(Import!AM1062=0,"",Import!AM1062)</f>
        <v/>
      </c>
      <c r="BJ63" s="46"/>
      <c r="BK63" s="46"/>
      <c r="BL63" s="46"/>
      <c r="BM63" s="46"/>
      <c r="CB63" s="78" t="str">
        <f>IF(Import!AQ1062=0,"",Import!AQ1062)</f>
        <v/>
      </c>
      <c r="CC63" s="78"/>
      <c r="CD63" s="78"/>
      <c r="CE63" s="78"/>
      <c r="CF63" s="78"/>
      <c r="EK63" s="46" t="str">
        <f>IF(Import!AU1062=0,"",Import!AU1062)</f>
        <v/>
      </c>
      <c r="EL63" s="46"/>
      <c r="EM63" s="46"/>
      <c r="EN63" s="46"/>
      <c r="EO63" s="46"/>
      <c r="II63" s="46" t="str">
        <f>IF(Import!AY1062=0,"",Import!AY1062)</f>
        <v/>
      </c>
      <c r="IJ63" s="46"/>
      <c r="IK63" s="46"/>
      <c r="IL63" s="46"/>
      <c r="IM63" s="46"/>
      <c r="JR63" s="46" t="str">
        <f>IF(Import!BC1062=0,"",Import!BC1062)</f>
        <v/>
      </c>
    </row>
    <row r="64" spans="1:278" x14ac:dyDescent="0.3">
      <c r="A64" s="61" t="str">
        <f>IF(Import!A1063=0,"",Import!A1063)</f>
        <v/>
      </c>
      <c r="B64" s="38" t="str">
        <f>IF(Import!D1063=0,"",Import!D1063)</f>
        <v/>
      </c>
      <c r="C64" s="38" t="str">
        <f>IF(Import!E1063=0,"",Import!E1063)</f>
        <v/>
      </c>
      <c r="D64" s="44" t="str">
        <f t="shared" si="263"/>
        <v/>
      </c>
      <c r="E64" s="38" t="str">
        <f>IF(Import!I1063=0,"",Import!I1063)</f>
        <v/>
      </c>
      <c r="F64" s="38" t="str">
        <f>IF(Import!J1063="","",Import!J1063)</f>
        <v/>
      </c>
      <c r="G64" s="38" t="str">
        <f>IF(Import!K1063="","",Import!K1063)</f>
        <v/>
      </c>
      <c r="H64" s="45" t="str">
        <f>IF(Import!L1063=0,"",Import!L1063)</f>
        <v/>
      </c>
      <c r="I64" s="38" t="str">
        <f>IF(Import!N1063=0,"",Import!N1063)</f>
        <v/>
      </c>
      <c r="J64" s="37"/>
      <c r="K64" s="46" t="str">
        <f>IF(Import!O1063=0,"",Import!O1063)</f>
        <v/>
      </c>
      <c r="L64" s="46" t="str">
        <f>IF(Import!P1063=0,"",Import!P1063)</f>
        <v/>
      </c>
      <c r="M64" s="60" t="str">
        <f>IF(L64&lt;&gt;"","Annulé",IF(Import!R1063=0,"",Import!R1063))</f>
        <v/>
      </c>
      <c r="N64" s="60" t="str">
        <f>IF(L64&lt;&gt;"","Annulé",IF(Import!S1063=0,"",Import!S1063))</f>
        <v/>
      </c>
      <c r="O64" s="60" t="str">
        <f>IF(N64="Annulé","Annulé",IF(Import!T1063=0,"",Import!T1063))</f>
        <v/>
      </c>
      <c r="P64" s="46" t="str">
        <f>IF(Import!U1063=0,IF($L64&lt;&gt;"","Annulé",IF($K64="","","En attente")),Import!U1063)</f>
        <v/>
      </c>
      <c r="Q64" s="46" t="str">
        <f>IF(Import!V1063=0,IF($L64&lt;&gt;"","Annulé",IF($K64="","","En attente")),Import!V1063)</f>
        <v/>
      </c>
      <c r="R64" s="46" t="str">
        <f>IF(Import!W1063=0,IF($L64&lt;&gt;"","Annulé",IF($K64="","","En attente")),Import!W1063)</f>
        <v/>
      </c>
      <c r="S64" s="46" t="str">
        <f>IF(Import!X1063=0,IF($L64&lt;&gt;"","Annulé",IF($K64="","","En attente")),Import!X1063)</f>
        <v/>
      </c>
      <c r="T64" s="46" t="str">
        <f>IF(Import!Y1063=0,IF($L64&lt;&gt;"","Annulé",IF($K64="","","En attente")),Import!Y1063)</f>
        <v/>
      </c>
      <c r="U64" s="46" t="str">
        <f>IF(Import!Z1063=0,IF($L64&lt;&gt;"","Annulé",IF($K64="","","En attente")),Import!Z1063)</f>
        <v/>
      </c>
      <c r="V64" s="46"/>
      <c r="W64" s="46" t="str">
        <f>IF($L64&lt;&gt;"","Annulé",IF(Import!AA1063=0,"",Import!AA1063))</f>
        <v/>
      </c>
      <c r="X64" s="46" t="str">
        <f>IF($L64&lt;&gt;"","Annulé",IF(Import!AB1063=0,IF($W64&lt;&gt;"","A receptionner",""),Import!AB1063))</f>
        <v/>
      </c>
      <c r="Y64" s="60" t="str">
        <f>IF($L64&lt;&gt;"","Annulé",IF(Import!AC1063=0,"",Import!AC1063))</f>
        <v/>
      </c>
      <c r="Z64" s="60" t="str">
        <f>IF($L64&lt;&gt;"","Annulé",IF(Import!AD1063=0,"",Import!AD1063))</f>
        <v/>
      </c>
      <c r="AA64" s="61" t="str">
        <f t="shared" si="264"/>
        <v/>
      </c>
      <c r="AB64" s="61"/>
      <c r="AC64" s="62"/>
      <c r="BI64" s="46" t="str">
        <f>IF(Import!AM1063=0,"",Import!AM1063)</f>
        <v/>
      </c>
      <c r="BJ64" s="46"/>
      <c r="BK64" s="46"/>
      <c r="BL64" s="46"/>
      <c r="BM64" s="46"/>
      <c r="CB64" s="78" t="str">
        <f>IF(Import!AQ1063=0,"",Import!AQ1063)</f>
        <v/>
      </c>
      <c r="CC64" s="78"/>
      <c r="CD64" s="78"/>
      <c r="CE64" s="78"/>
      <c r="CF64" s="78"/>
      <c r="EK64" s="46" t="str">
        <f>IF(Import!AU1063=0,"",Import!AU1063)</f>
        <v/>
      </c>
      <c r="EL64" s="46"/>
      <c r="EM64" s="46"/>
      <c r="EN64" s="46"/>
      <c r="EO64" s="46"/>
      <c r="II64" s="46" t="str">
        <f>IF(Import!AY1063=0,"",Import!AY1063)</f>
        <v/>
      </c>
      <c r="IJ64" s="46"/>
      <c r="IK64" s="46"/>
      <c r="IL64" s="46"/>
      <c r="IM64" s="46"/>
      <c r="JR64" s="46" t="str">
        <f>IF(Import!BC1063=0,"",Import!BC1063)</f>
        <v/>
      </c>
    </row>
    <row r="65" spans="1:278" x14ac:dyDescent="0.3">
      <c r="A65" s="61" t="str">
        <f>IF(Import!A1064=0,"",Import!A1064)</f>
        <v/>
      </c>
      <c r="B65" s="38" t="str">
        <f>IF(Import!D1064=0,"",Import!D1064)</f>
        <v/>
      </c>
      <c r="C65" s="38" t="str">
        <f>IF(Import!E1064=0,"",Import!E1064)</f>
        <v/>
      </c>
      <c r="D65" s="44" t="str">
        <f t="shared" si="263"/>
        <v/>
      </c>
      <c r="E65" s="38" t="str">
        <f>IF(Import!I1064=0,"",Import!I1064)</f>
        <v/>
      </c>
      <c r="F65" s="38" t="str">
        <f>IF(Import!J1064="","",Import!J1064)</f>
        <v/>
      </c>
      <c r="G65" s="38" t="str">
        <f>IF(Import!K1064="","",Import!K1064)</f>
        <v/>
      </c>
      <c r="H65" s="45" t="str">
        <f>IF(Import!L1064=0,"",Import!L1064)</f>
        <v/>
      </c>
      <c r="I65" s="38" t="str">
        <f>IF(Import!N1064=0,"",Import!N1064)</f>
        <v/>
      </c>
      <c r="J65" s="37"/>
      <c r="K65" s="46" t="str">
        <f>IF(Import!O1064=0,"",Import!O1064)</f>
        <v/>
      </c>
      <c r="L65" s="46" t="str">
        <f>IF(Import!P1064=0,"",Import!P1064)</f>
        <v/>
      </c>
      <c r="M65" s="60" t="str">
        <f>IF(L65&lt;&gt;"","Annulé",IF(Import!R1064=0,"",Import!R1064))</f>
        <v/>
      </c>
      <c r="N65" s="60" t="str">
        <f>IF(L65&lt;&gt;"","Annulé",IF(Import!S1064=0,"",Import!S1064))</f>
        <v/>
      </c>
      <c r="O65" s="60" t="str">
        <f>IF(N65="Annulé","Annulé",IF(Import!T1064=0,"",Import!T1064))</f>
        <v/>
      </c>
      <c r="P65" s="46" t="str">
        <f>IF(Import!U1064=0,IF($L65&lt;&gt;"","Annulé",IF($K65="","","En attente")),Import!U1064)</f>
        <v/>
      </c>
      <c r="Q65" s="46" t="str">
        <f>IF(Import!V1064=0,IF($L65&lt;&gt;"","Annulé",IF($K65="","","En attente")),Import!V1064)</f>
        <v/>
      </c>
      <c r="R65" s="46" t="str">
        <f>IF(Import!W1064=0,IF($L65&lt;&gt;"","Annulé",IF($K65="","","En attente")),Import!W1064)</f>
        <v/>
      </c>
      <c r="S65" s="46" t="str">
        <f>IF(Import!X1064=0,IF($L65&lt;&gt;"","Annulé",IF($K65="","","En attente")),Import!X1064)</f>
        <v/>
      </c>
      <c r="T65" s="46" t="str">
        <f>IF(Import!Y1064=0,IF($L65&lt;&gt;"","Annulé",IF($K65="","","En attente")),Import!Y1064)</f>
        <v/>
      </c>
      <c r="U65" s="46" t="str">
        <f>IF(Import!Z1064=0,IF($L65&lt;&gt;"","Annulé",IF($K65="","","En attente")),Import!Z1064)</f>
        <v/>
      </c>
      <c r="V65" s="46"/>
      <c r="W65" s="46" t="str">
        <f>IF($L65&lt;&gt;"","Annulé",IF(Import!AA1064=0,"",Import!AA1064))</f>
        <v/>
      </c>
      <c r="X65" s="46" t="str">
        <f>IF($L65&lt;&gt;"","Annulé",IF(Import!AB1064=0,IF($W65&lt;&gt;"","A receptionner",""),Import!AB1064))</f>
        <v/>
      </c>
      <c r="Y65" s="60" t="str">
        <f>IF($L65&lt;&gt;"","Annulé",IF(Import!AC1064=0,"",Import!AC1064))</f>
        <v/>
      </c>
      <c r="Z65" s="60" t="str">
        <f>IF($L65&lt;&gt;"","Annulé",IF(Import!AD1064=0,"",Import!AD1064))</f>
        <v/>
      </c>
      <c r="AA65" s="61" t="str">
        <f t="shared" si="264"/>
        <v/>
      </c>
      <c r="AB65" s="61"/>
      <c r="AC65" s="62"/>
      <c r="BI65" s="46" t="str">
        <f>IF(Import!AM1064=0,"",Import!AM1064)</f>
        <v/>
      </c>
      <c r="BJ65" s="46"/>
      <c r="BK65" s="46"/>
      <c r="BL65" s="46"/>
      <c r="BM65" s="46"/>
      <c r="CB65" s="78" t="str">
        <f>IF(Import!AQ1064=0,"",Import!AQ1064)</f>
        <v/>
      </c>
      <c r="CC65" s="78"/>
      <c r="CD65" s="78"/>
      <c r="CE65" s="78"/>
      <c r="CF65" s="78"/>
      <c r="EK65" s="46" t="str">
        <f>IF(Import!AU1064=0,"",Import!AU1064)</f>
        <v/>
      </c>
      <c r="EL65" s="46"/>
      <c r="EM65" s="46"/>
      <c r="EN65" s="46"/>
      <c r="EO65" s="46"/>
      <c r="II65" s="46" t="str">
        <f>IF(Import!AY1064=0,"",Import!AY1064)</f>
        <v/>
      </c>
      <c r="IJ65" s="46"/>
      <c r="IK65" s="46"/>
      <c r="IL65" s="46"/>
      <c r="IM65" s="46"/>
      <c r="JR65" s="46" t="str">
        <f>IF(Import!BC1064=0,"",Import!BC1064)</f>
        <v/>
      </c>
    </row>
    <row r="66" spans="1:278" x14ac:dyDescent="0.3">
      <c r="A66" s="61" t="str">
        <f>IF(Import!A1065=0,"",Import!A1065)</f>
        <v/>
      </c>
      <c r="B66" s="38" t="str">
        <f>IF(Import!D1065=0,"",Import!D1065)</f>
        <v/>
      </c>
      <c r="C66" s="38" t="str">
        <f>IF(Import!E1065=0,"",Import!E1065)</f>
        <v/>
      </c>
      <c r="D66" s="44" t="str">
        <f t="shared" si="263"/>
        <v/>
      </c>
      <c r="E66" s="38" t="str">
        <f>IF(Import!I1065=0,"",Import!I1065)</f>
        <v/>
      </c>
      <c r="F66" s="38" t="str">
        <f>IF(Import!J1065="","",Import!J1065)</f>
        <v/>
      </c>
      <c r="G66" s="38" t="str">
        <f>IF(Import!K1065="","",Import!K1065)</f>
        <v/>
      </c>
      <c r="H66" s="45" t="str">
        <f>IF(Import!L1065=0,"",Import!L1065)</f>
        <v/>
      </c>
      <c r="I66" s="38" t="str">
        <f>IF(Import!N1065=0,"",Import!N1065)</f>
        <v/>
      </c>
      <c r="J66" s="37"/>
      <c r="K66" s="46" t="str">
        <f>IF(Import!O1065=0,"",Import!O1065)</f>
        <v/>
      </c>
      <c r="L66" s="46" t="str">
        <f>IF(Import!P1065=0,"",Import!P1065)</f>
        <v/>
      </c>
      <c r="M66" s="60" t="str">
        <f>IF(L66&lt;&gt;"","Annulé",IF(Import!R1065=0,"",Import!R1065))</f>
        <v/>
      </c>
      <c r="N66" s="60" t="str">
        <f>IF(L66&lt;&gt;"","Annulé",IF(Import!S1065=0,"",Import!S1065))</f>
        <v/>
      </c>
      <c r="O66" s="60" t="str">
        <f>IF(N66="Annulé","Annulé",IF(Import!T1065=0,"",Import!T1065))</f>
        <v/>
      </c>
      <c r="P66" s="46" t="str">
        <f>IF(Import!U1065=0,IF($L66&lt;&gt;"","Annulé",IF($K66="","","En attente")),Import!U1065)</f>
        <v/>
      </c>
      <c r="Q66" s="46" t="str">
        <f>IF(Import!V1065=0,IF($L66&lt;&gt;"","Annulé",IF($K66="","","En attente")),Import!V1065)</f>
        <v/>
      </c>
      <c r="R66" s="46" t="str">
        <f>IF(Import!W1065=0,IF($L66&lt;&gt;"","Annulé",IF($K66="","","En attente")),Import!W1065)</f>
        <v/>
      </c>
      <c r="S66" s="46" t="str">
        <f>IF(Import!X1065=0,IF($L66&lt;&gt;"","Annulé",IF($K66="","","En attente")),Import!X1065)</f>
        <v/>
      </c>
      <c r="T66" s="46" t="str">
        <f>IF(Import!Y1065=0,IF($L66&lt;&gt;"","Annulé",IF($K66="","","En attente")),Import!Y1065)</f>
        <v/>
      </c>
      <c r="U66" s="46" t="str">
        <f>IF(Import!Z1065=0,IF($L66&lt;&gt;"","Annulé",IF($K66="","","En attente")),Import!Z1065)</f>
        <v/>
      </c>
      <c r="V66" s="46"/>
      <c r="W66" s="46" t="str">
        <f>IF($L66&lt;&gt;"","Annulé",IF(Import!AA1065=0,"",Import!AA1065))</f>
        <v/>
      </c>
      <c r="X66" s="46" t="str">
        <f>IF($L66&lt;&gt;"","Annulé",IF(Import!AB1065=0,IF($W66&lt;&gt;"","A receptionner",""),Import!AB1065))</f>
        <v/>
      </c>
      <c r="Y66" s="60" t="str">
        <f>IF($L66&lt;&gt;"","Annulé",IF(Import!AC1065=0,"",Import!AC1065))</f>
        <v/>
      </c>
      <c r="Z66" s="60" t="str">
        <f>IF($L66&lt;&gt;"","Annulé",IF(Import!AD1065=0,"",Import!AD1065))</f>
        <v/>
      </c>
      <c r="AA66" s="61" t="str">
        <f t="shared" si="264"/>
        <v/>
      </c>
      <c r="AB66" s="61"/>
      <c r="AC66" s="62"/>
      <c r="BI66" s="46" t="str">
        <f>IF(Import!AM1065=0,"",Import!AM1065)</f>
        <v/>
      </c>
      <c r="BJ66" s="46"/>
      <c r="BK66" s="46"/>
      <c r="BL66" s="46"/>
      <c r="BM66" s="46"/>
      <c r="CB66" s="78" t="str">
        <f>IF(Import!AQ1065=0,"",Import!AQ1065)</f>
        <v/>
      </c>
      <c r="CC66" s="78"/>
      <c r="CD66" s="78"/>
      <c r="CE66" s="78"/>
      <c r="CF66" s="78"/>
      <c r="EK66" s="46" t="str">
        <f>IF(Import!AU1065=0,"",Import!AU1065)</f>
        <v/>
      </c>
      <c r="EL66" s="46"/>
      <c r="EM66" s="46"/>
      <c r="EN66" s="46"/>
      <c r="EO66" s="46"/>
      <c r="II66" s="46" t="str">
        <f>IF(Import!AY1065=0,"",Import!AY1065)</f>
        <v/>
      </c>
      <c r="IJ66" s="46"/>
      <c r="IK66" s="46"/>
      <c r="IL66" s="46"/>
      <c r="IM66" s="46"/>
      <c r="JR66" s="46" t="str">
        <f>IF(Import!BC1065=0,"",Import!BC1065)</f>
        <v/>
      </c>
    </row>
    <row r="67" spans="1:278" x14ac:dyDescent="0.3">
      <c r="A67" s="61" t="str">
        <f>IF(Import!A1066=0,"",Import!A1066)</f>
        <v/>
      </c>
      <c r="B67" s="38" t="str">
        <f>IF(Import!D1066=0,"",Import!D1066)</f>
        <v/>
      </c>
      <c r="C67" s="38" t="str">
        <f>IF(Import!E1066=0,"",Import!E1066)</f>
        <v/>
      </c>
      <c r="D67" s="44" t="str">
        <f t="shared" si="263"/>
        <v/>
      </c>
      <c r="E67" s="38" t="str">
        <f>IF(Import!I1066=0,"",Import!I1066)</f>
        <v/>
      </c>
      <c r="F67" s="38" t="str">
        <f>IF(Import!J1066="","",Import!J1066)</f>
        <v/>
      </c>
      <c r="G67" s="38" t="str">
        <f>IF(Import!K1066="","",Import!K1066)</f>
        <v/>
      </c>
      <c r="H67" s="45" t="str">
        <f>IF(Import!L1066=0,"",Import!L1066)</f>
        <v/>
      </c>
      <c r="I67" s="38" t="str">
        <f>IF(Import!N1066=0,"",Import!N1066)</f>
        <v/>
      </c>
      <c r="J67" s="37"/>
      <c r="K67" s="46" t="str">
        <f>IF(Import!O1066=0,"",Import!O1066)</f>
        <v/>
      </c>
      <c r="L67" s="46" t="str">
        <f>IF(Import!P1066=0,"",Import!P1066)</f>
        <v/>
      </c>
      <c r="M67" s="60" t="str">
        <f>IF(L67&lt;&gt;"","Annulé",IF(Import!R1066=0,"",Import!R1066))</f>
        <v/>
      </c>
      <c r="N67" s="60" t="str">
        <f>IF(L67&lt;&gt;"","Annulé",IF(Import!S1066=0,"",Import!S1066))</f>
        <v/>
      </c>
      <c r="O67" s="60" t="str">
        <f>IF(N67="Annulé","Annulé",IF(Import!T1066=0,"",Import!T1066))</f>
        <v/>
      </c>
      <c r="P67" s="46" t="str">
        <f>IF(Import!U1066=0,IF($L67&lt;&gt;"","Annulé",IF($K67="","","En attente")),Import!U1066)</f>
        <v/>
      </c>
      <c r="Q67" s="46" t="str">
        <f>IF(Import!V1066=0,IF($L67&lt;&gt;"","Annulé",IF($K67="","","En attente")),Import!V1066)</f>
        <v/>
      </c>
      <c r="R67" s="46" t="str">
        <f>IF(Import!W1066=0,IF($L67&lt;&gt;"","Annulé",IF($K67="","","En attente")),Import!W1066)</f>
        <v/>
      </c>
      <c r="S67" s="46" t="str">
        <f>IF(Import!X1066=0,IF($L67&lt;&gt;"","Annulé",IF($K67="","","En attente")),Import!X1066)</f>
        <v/>
      </c>
      <c r="T67" s="46" t="str">
        <f>IF(Import!Y1066=0,IF($L67&lt;&gt;"","Annulé",IF($K67="","","En attente")),Import!Y1066)</f>
        <v/>
      </c>
      <c r="U67" s="46" t="str">
        <f>IF(Import!Z1066=0,IF($L67&lt;&gt;"","Annulé",IF($K67="","","En attente")),Import!Z1066)</f>
        <v/>
      </c>
      <c r="V67" s="46"/>
      <c r="W67" s="46" t="str">
        <f>IF($L67&lt;&gt;"","Annulé",IF(Import!AA1066=0,"",Import!AA1066))</f>
        <v/>
      </c>
      <c r="X67" s="46" t="str">
        <f>IF($L67&lt;&gt;"","Annulé",IF(Import!AB1066=0,IF($W67&lt;&gt;"","A receptionner",""),Import!AB1066))</f>
        <v/>
      </c>
      <c r="Y67" s="60" t="str">
        <f>IF($L67&lt;&gt;"","Annulé",IF(Import!AC1066=0,"",Import!AC1066))</f>
        <v/>
      </c>
      <c r="Z67" s="60" t="str">
        <f>IF($L67&lt;&gt;"","Annulé",IF(Import!AD1066=0,"",Import!AD1066))</f>
        <v/>
      </c>
      <c r="AA67" s="61" t="str">
        <f t="shared" si="264"/>
        <v/>
      </c>
      <c r="AB67" s="61"/>
      <c r="AC67" s="62"/>
      <c r="BI67" s="46" t="str">
        <f>IF(Import!AM1066=0,"",Import!AM1066)</f>
        <v/>
      </c>
      <c r="BJ67" s="46"/>
      <c r="BK67" s="46"/>
      <c r="BL67" s="46"/>
      <c r="BM67" s="46"/>
      <c r="CB67" s="78" t="str">
        <f>IF(Import!AQ1066=0,"",Import!AQ1066)</f>
        <v/>
      </c>
      <c r="CC67" s="78"/>
      <c r="CD67" s="78"/>
      <c r="CE67" s="78"/>
      <c r="CF67" s="78"/>
      <c r="EK67" s="46" t="str">
        <f>IF(Import!AU1066=0,"",Import!AU1066)</f>
        <v/>
      </c>
      <c r="EL67" s="46"/>
      <c r="EM67" s="46"/>
      <c r="EN67" s="46"/>
      <c r="EO67" s="46"/>
      <c r="II67" s="46" t="str">
        <f>IF(Import!AY1066=0,"",Import!AY1066)</f>
        <v/>
      </c>
      <c r="IJ67" s="46"/>
      <c r="IK67" s="46"/>
      <c r="IL67" s="46"/>
      <c r="IM67" s="46"/>
      <c r="JR67" s="46" t="str">
        <f>IF(Import!BC1066=0,"",Import!BC1066)</f>
        <v/>
      </c>
    </row>
    <row r="68" spans="1:278" x14ac:dyDescent="0.3">
      <c r="A68" s="61" t="str">
        <f>IF(Import!A1067=0,"",Import!A1067)</f>
        <v/>
      </c>
      <c r="B68" s="38" t="str">
        <f>IF(Import!D1067=0,"",Import!D1067)</f>
        <v/>
      </c>
      <c r="C68" s="38" t="str">
        <f>IF(Import!E1067=0,"",Import!E1067)</f>
        <v/>
      </c>
      <c r="D68" s="44" t="str">
        <f t="shared" si="263"/>
        <v/>
      </c>
      <c r="E68" s="38" t="str">
        <f>IF(Import!I1067=0,"",Import!I1067)</f>
        <v/>
      </c>
      <c r="F68" s="38" t="str">
        <f>IF(Import!J1067="","",Import!J1067)</f>
        <v/>
      </c>
      <c r="G68" s="38" t="str">
        <f>IF(Import!K1067="","",Import!K1067)</f>
        <v/>
      </c>
      <c r="H68" s="45" t="str">
        <f>IF(Import!L1067=0,"",Import!L1067)</f>
        <v/>
      </c>
      <c r="I68" s="38" t="str">
        <f>IF(Import!N1067=0,"",Import!N1067)</f>
        <v/>
      </c>
      <c r="J68" s="37"/>
      <c r="K68" s="46" t="str">
        <f>IF(Import!O1067=0,"",Import!O1067)</f>
        <v/>
      </c>
      <c r="L68" s="46" t="str">
        <f>IF(Import!P1067=0,"",Import!P1067)</f>
        <v/>
      </c>
      <c r="M68" s="60" t="str">
        <f>IF(L68&lt;&gt;"","Annulé",IF(Import!R1067=0,"",Import!R1067))</f>
        <v/>
      </c>
      <c r="N68" s="60" t="str">
        <f>IF(L68&lt;&gt;"","Annulé",IF(Import!S1067=0,"",Import!S1067))</f>
        <v/>
      </c>
      <c r="O68" s="60" t="str">
        <f>IF(N68="Annulé","Annulé",IF(Import!T1067=0,"",Import!T1067))</f>
        <v/>
      </c>
      <c r="P68" s="46" t="str">
        <f>IF(Import!U1067=0,IF($L68&lt;&gt;"","Annulé",IF($K68="","","En attente")),Import!U1067)</f>
        <v/>
      </c>
      <c r="Q68" s="46" t="str">
        <f>IF(Import!V1067=0,IF($L68&lt;&gt;"","Annulé",IF($K68="","","En attente")),Import!V1067)</f>
        <v/>
      </c>
      <c r="R68" s="46" t="str">
        <f>IF(Import!W1067=0,IF($L68&lt;&gt;"","Annulé",IF($K68="","","En attente")),Import!W1067)</f>
        <v/>
      </c>
      <c r="S68" s="46" t="str">
        <f>IF(Import!X1067=0,IF($L68&lt;&gt;"","Annulé",IF($K68="","","En attente")),Import!X1067)</f>
        <v/>
      </c>
      <c r="T68" s="46" t="str">
        <f>IF(Import!Y1067=0,IF($L68&lt;&gt;"","Annulé",IF($K68="","","En attente")),Import!Y1067)</f>
        <v/>
      </c>
      <c r="U68" s="46" t="str">
        <f>IF(Import!Z1067=0,IF($L68&lt;&gt;"","Annulé",IF($K68="","","En attente")),Import!Z1067)</f>
        <v/>
      </c>
      <c r="V68" s="46"/>
      <c r="W68" s="46" t="str">
        <f>IF($L68&lt;&gt;"","Annulé",IF(Import!AA1067=0,"",Import!AA1067))</f>
        <v/>
      </c>
      <c r="X68" s="46" t="str">
        <f>IF($L68&lt;&gt;"","Annulé",IF(Import!AB1067=0,IF($W68&lt;&gt;"","A receptionner",""),Import!AB1067))</f>
        <v/>
      </c>
      <c r="Y68" s="60" t="str">
        <f>IF($L68&lt;&gt;"","Annulé",IF(Import!AC1067=0,"",Import!AC1067))</f>
        <v/>
      </c>
      <c r="Z68" s="60" t="str">
        <f>IF($L68&lt;&gt;"","Annulé",IF(Import!AD1067=0,"",Import!AD1067))</f>
        <v/>
      </c>
      <c r="AA68" s="61" t="str">
        <f t="shared" si="264"/>
        <v/>
      </c>
      <c r="AB68" s="61"/>
      <c r="AC68" s="62"/>
      <c r="BI68" s="46" t="str">
        <f>IF(Import!AM1067=0,"",Import!AM1067)</f>
        <v/>
      </c>
      <c r="BJ68" s="46"/>
      <c r="BK68" s="46"/>
      <c r="BL68" s="46"/>
      <c r="BM68" s="46"/>
      <c r="CB68" s="78" t="str">
        <f>IF(Import!AQ1067=0,"",Import!AQ1067)</f>
        <v/>
      </c>
      <c r="CC68" s="78"/>
      <c r="CD68" s="78"/>
      <c r="CE68" s="78"/>
      <c r="CF68" s="78"/>
      <c r="EK68" s="46" t="str">
        <f>IF(Import!AU1067=0,"",Import!AU1067)</f>
        <v/>
      </c>
      <c r="EL68" s="46"/>
      <c r="EM68" s="46"/>
      <c r="EN68" s="46"/>
      <c r="EO68" s="46"/>
      <c r="II68" s="46" t="str">
        <f>IF(Import!AY1067=0,"",Import!AY1067)</f>
        <v/>
      </c>
      <c r="IJ68" s="46"/>
      <c r="IK68" s="46"/>
      <c r="IL68" s="46"/>
      <c r="IM68" s="46"/>
      <c r="JR68" s="46" t="str">
        <f>IF(Import!BC1067=0,"",Import!BC1067)</f>
        <v/>
      </c>
    </row>
    <row r="69" spans="1:278" x14ac:dyDescent="0.3">
      <c r="A69" s="61" t="str">
        <f>IF(Import!A1068=0,"",Import!A1068)</f>
        <v/>
      </c>
      <c r="B69" s="38" t="str">
        <f>IF(Import!D1068=0,"",Import!D1068)</f>
        <v/>
      </c>
      <c r="C69" s="38" t="str">
        <f>IF(Import!E1068=0,"",Import!E1068)</f>
        <v/>
      </c>
      <c r="D69" s="44" t="str">
        <f t="shared" si="263"/>
        <v/>
      </c>
      <c r="E69" s="38" t="str">
        <f>IF(Import!I1068=0,"",Import!I1068)</f>
        <v/>
      </c>
      <c r="F69" s="38" t="str">
        <f>IF(Import!J1068="","",Import!J1068)</f>
        <v/>
      </c>
      <c r="G69" s="38" t="str">
        <f>IF(Import!K1068="","",Import!K1068)</f>
        <v/>
      </c>
      <c r="H69" s="45" t="str">
        <f>IF(Import!L1068=0,"",Import!L1068)</f>
        <v/>
      </c>
      <c r="I69" s="38" t="str">
        <f>IF(Import!N1068=0,"",Import!N1068)</f>
        <v/>
      </c>
      <c r="J69" s="37"/>
      <c r="K69" s="46" t="str">
        <f>IF(Import!O1068=0,"",Import!O1068)</f>
        <v/>
      </c>
      <c r="L69" s="46" t="str">
        <f>IF(Import!P1068=0,"",Import!P1068)</f>
        <v/>
      </c>
      <c r="M69" s="60" t="str">
        <f>IF(L69&lt;&gt;"","Annulé",IF(Import!R1068=0,"",Import!R1068))</f>
        <v/>
      </c>
      <c r="N69" s="60" t="str">
        <f>IF(L69&lt;&gt;"","Annulé",IF(Import!S1068=0,"",Import!S1068))</f>
        <v/>
      </c>
      <c r="O69" s="60" t="str">
        <f>IF(N69="Annulé","Annulé",IF(Import!T1068=0,"",Import!T1068))</f>
        <v/>
      </c>
      <c r="P69" s="46" t="str">
        <f>IF(Import!U1068=0,IF($L69&lt;&gt;"","Annulé",IF($K69="","","En attente")),Import!U1068)</f>
        <v/>
      </c>
      <c r="Q69" s="46" t="str">
        <f>IF(Import!V1068=0,IF($L69&lt;&gt;"","Annulé",IF($K69="","","En attente")),Import!V1068)</f>
        <v/>
      </c>
      <c r="R69" s="46" t="str">
        <f>IF(Import!W1068=0,IF($L69&lt;&gt;"","Annulé",IF($K69="","","En attente")),Import!W1068)</f>
        <v/>
      </c>
      <c r="S69" s="46" t="str">
        <f>IF(Import!X1068=0,IF($L69&lt;&gt;"","Annulé",IF($K69="","","En attente")),Import!X1068)</f>
        <v/>
      </c>
      <c r="T69" s="46" t="str">
        <f>IF(Import!Y1068=0,IF($L69&lt;&gt;"","Annulé",IF($K69="","","En attente")),Import!Y1068)</f>
        <v/>
      </c>
      <c r="U69" s="46" t="str">
        <f>IF(Import!Z1068=0,IF($L69&lt;&gt;"","Annulé",IF($K69="","","En attente")),Import!Z1068)</f>
        <v/>
      </c>
      <c r="V69" s="46"/>
      <c r="W69" s="46" t="str">
        <f>IF($L69&lt;&gt;"","Annulé",IF(Import!AA1068=0,"",Import!AA1068))</f>
        <v/>
      </c>
      <c r="X69" s="46" t="str">
        <f>IF($L69&lt;&gt;"","Annulé",IF(Import!AB1068=0,IF($W69&lt;&gt;"","A receptionner",""),Import!AB1068))</f>
        <v/>
      </c>
      <c r="Y69" s="60" t="str">
        <f>IF($L69&lt;&gt;"","Annulé",IF(Import!AC1068=0,"",Import!AC1068))</f>
        <v/>
      </c>
      <c r="Z69" s="60" t="str">
        <f>IF($L69&lt;&gt;"","Annulé",IF(Import!AD1068=0,"",Import!AD1068))</f>
        <v/>
      </c>
      <c r="AA69" s="61" t="str">
        <f t="shared" si="264"/>
        <v/>
      </c>
      <c r="AB69" s="61"/>
      <c r="AC69" s="62"/>
      <c r="BI69" s="46" t="str">
        <f>IF(Import!AM1068=0,"",Import!AM1068)</f>
        <v/>
      </c>
      <c r="BJ69" s="46"/>
      <c r="BK69" s="46"/>
      <c r="BL69" s="46"/>
      <c r="BM69" s="46"/>
      <c r="CB69" s="78" t="str">
        <f>IF(Import!AQ1068=0,"",Import!AQ1068)</f>
        <v/>
      </c>
      <c r="CC69" s="78"/>
      <c r="CD69" s="78"/>
      <c r="CE69" s="78"/>
      <c r="CF69" s="78"/>
      <c r="EK69" s="46" t="str">
        <f>IF(Import!AU1068=0,"",Import!AU1068)</f>
        <v/>
      </c>
      <c r="EL69" s="46"/>
      <c r="EM69" s="46"/>
      <c r="EN69" s="46"/>
      <c r="EO69" s="46"/>
      <c r="II69" s="46" t="str">
        <f>IF(Import!AY1068=0,"",Import!AY1068)</f>
        <v/>
      </c>
      <c r="IJ69" s="46"/>
      <c r="IK69" s="46"/>
      <c r="IL69" s="46"/>
      <c r="IM69" s="46"/>
      <c r="JR69" s="46" t="str">
        <f>IF(Import!BC1068=0,"",Import!BC1068)</f>
        <v/>
      </c>
    </row>
    <row r="70" spans="1:278" x14ac:dyDescent="0.3">
      <c r="A70" s="61" t="str">
        <f>IF(Import!A1069=0,"",Import!A1069)</f>
        <v/>
      </c>
      <c r="B70" s="38" t="str">
        <f>IF(Import!D1069=0,"",Import!D1069)</f>
        <v/>
      </c>
      <c r="C70" s="38" t="str">
        <f>IF(Import!E1069=0,"",Import!E1069)</f>
        <v/>
      </c>
      <c r="D70" s="44" t="str">
        <f t="shared" si="263"/>
        <v/>
      </c>
      <c r="E70" s="38" t="str">
        <f>IF(Import!I1069=0,"",Import!I1069)</f>
        <v/>
      </c>
      <c r="F70" s="38" t="str">
        <f>IF(Import!J1069="","",Import!J1069)</f>
        <v/>
      </c>
      <c r="G70" s="38" t="str">
        <f>IF(Import!K1069="","",Import!K1069)</f>
        <v/>
      </c>
      <c r="H70" s="45" t="str">
        <f>IF(Import!L1069=0,"",Import!L1069)</f>
        <v/>
      </c>
      <c r="I70" s="38" t="str">
        <f>IF(Import!N1069=0,"",Import!N1069)</f>
        <v/>
      </c>
      <c r="J70" s="37"/>
      <c r="K70" s="46" t="str">
        <f>IF(Import!O1069=0,"",Import!O1069)</f>
        <v/>
      </c>
      <c r="L70" s="46" t="str">
        <f>IF(Import!P1069=0,"",Import!P1069)</f>
        <v/>
      </c>
      <c r="M70" s="60" t="str">
        <f>IF(L70&lt;&gt;"","Annulé",IF(Import!R1069=0,"",Import!R1069))</f>
        <v/>
      </c>
      <c r="N70" s="60" t="str">
        <f>IF(L70&lt;&gt;"","Annulé",IF(Import!S1069=0,"",Import!S1069))</f>
        <v/>
      </c>
      <c r="O70" s="60" t="str">
        <f>IF(N70="Annulé","Annulé",IF(Import!T1069=0,"",Import!T1069))</f>
        <v/>
      </c>
      <c r="P70" s="46" t="str">
        <f>IF(Import!U1069=0,IF($L70&lt;&gt;"","Annulé",IF($K70="","","En attente")),Import!U1069)</f>
        <v/>
      </c>
      <c r="Q70" s="46" t="str">
        <f>IF(Import!V1069=0,IF($L70&lt;&gt;"","Annulé",IF($K70="","","En attente")),Import!V1069)</f>
        <v/>
      </c>
      <c r="R70" s="46" t="str">
        <f>IF(Import!W1069=0,IF($L70&lt;&gt;"","Annulé",IF($K70="","","En attente")),Import!W1069)</f>
        <v/>
      </c>
      <c r="S70" s="46" t="str">
        <f>IF(Import!X1069=0,IF($L70&lt;&gt;"","Annulé",IF($K70="","","En attente")),Import!X1069)</f>
        <v/>
      </c>
      <c r="T70" s="46" t="str">
        <f>IF(Import!Y1069=0,IF($L70&lt;&gt;"","Annulé",IF($K70="","","En attente")),Import!Y1069)</f>
        <v/>
      </c>
      <c r="U70" s="46" t="str">
        <f>IF(Import!Z1069=0,IF($L70&lt;&gt;"","Annulé",IF($K70="","","En attente")),Import!Z1069)</f>
        <v/>
      </c>
      <c r="V70" s="46"/>
      <c r="W70" s="46" t="str">
        <f>IF($L70&lt;&gt;"","Annulé",IF(Import!AA1069=0,"",Import!AA1069))</f>
        <v/>
      </c>
      <c r="X70" s="46" t="str">
        <f>IF($L70&lt;&gt;"","Annulé",IF(Import!AB1069=0,IF($W70&lt;&gt;"","A receptionner",""),Import!AB1069))</f>
        <v/>
      </c>
      <c r="Y70" s="60" t="str">
        <f>IF($L70&lt;&gt;"","Annulé",IF(Import!AC1069=0,"",Import!AC1069))</f>
        <v/>
      </c>
      <c r="Z70" s="60" t="str">
        <f>IF($L70&lt;&gt;"","Annulé",IF(Import!AD1069=0,"",Import!AD1069))</f>
        <v/>
      </c>
      <c r="AA70" s="61" t="str">
        <f t="shared" si="264"/>
        <v/>
      </c>
      <c r="AB70" s="61"/>
      <c r="AC70" s="62"/>
      <c r="BI70" s="46" t="str">
        <f>IF(Import!AM1069=0,"",Import!AM1069)</f>
        <v/>
      </c>
      <c r="BJ70" s="46"/>
      <c r="BK70" s="46"/>
      <c r="BL70" s="46"/>
      <c r="BM70" s="46"/>
      <c r="CB70" s="78" t="str">
        <f>IF(Import!AQ1069=0,"",Import!AQ1069)</f>
        <v/>
      </c>
      <c r="CC70" s="78"/>
      <c r="CD70" s="78"/>
      <c r="CE70" s="78"/>
      <c r="CF70" s="78"/>
      <c r="EK70" s="46" t="str">
        <f>IF(Import!AU1069=0,"",Import!AU1069)</f>
        <v/>
      </c>
      <c r="EL70" s="46"/>
      <c r="EM70" s="46"/>
      <c r="EN70" s="46"/>
      <c r="EO70" s="46"/>
      <c r="II70" s="46" t="str">
        <f>IF(Import!AY1069=0,"",Import!AY1069)</f>
        <v/>
      </c>
      <c r="IJ70" s="46"/>
      <c r="IK70" s="46"/>
      <c r="IL70" s="46"/>
      <c r="IM70" s="46"/>
      <c r="JR70" s="46" t="str">
        <f>IF(Import!BC1069=0,"",Import!BC1069)</f>
        <v/>
      </c>
    </row>
    <row r="71" spans="1:278" x14ac:dyDescent="0.3">
      <c r="A71" s="61" t="str">
        <f>IF(Import!A1070=0,"",Import!A1070)</f>
        <v/>
      </c>
      <c r="B71" s="38" t="str">
        <f>IF(Import!D1070=0,"",Import!D1070)</f>
        <v/>
      </c>
      <c r="C71" s="38" t="str">
        <f>IF(Import!E1070=0,"",Import!E1070)</f>
        <v/>
      </c>
      <c r="D71" s="44" t="str">
        <f t="shared" si="263"/>
        <v/>
      </c>
      <c r="E71" s="38" t="str">
        <f>IF(Import!I1070=0,"",Import!I1070)</f>
        <v/>
      </c>
      <c r="F71" s="38" t="str">
        <f>IF(Import!J1070="","",Import!J1070)</f>
        <v/>
      </c>
      <c r="G71" s="38" t="str">
        <f>IF(Import!K1070="","",Import!K1070)</f>
        <v/>
      </c>
      <c r="H71" s="45" t="str">
        <f>IF(Import!L1070=0,"",Import!L1070)</f>
        <v/>
      </c>
      <c r="I71" s="38" t="str">
        <f>IF(Import!N1070=0,"",Import!N1070)</f>
        <v/>
      </c>
      <c r="J71" s="37"/>
      <c r="K71" s="46" t="str">
        <f>IF(Import!O1070=0,"",Import!O1070)</f>
        <v/>
      </c>
      <c r="L71" s="46" t="str">
        <f>IF(Import!P1070=0,"",Import!P1070)</f>
        <v/>
      </c>
      <c r="M71" s="60" t="str">
        <f>IF(L71&lt;&gt;"","Annulé",IF(Import!R1070=0,"",Import!R1070))</f>
        <v/>
      </c>
      <c r="N71" s="60" t="str">
        <f>IF(L71&lt;&gt;"","Annulé",IF(Import!S1070=0,"",Import!S1070))</f>
        <v/>
      </c>
      <c r="O71" s="60" t="str">
        <f>IF(N71="Annulé","Annulé",IF(Import!T1070=0,"",Import!T1070))</f>
        <v/>
      </c>
      <c r="P71" s="46" t="str">
        <f>IF(Import!U1070=0,IF($L71&lt;&gt;"","Annulé",IF($K71="","","En attente")),Import!U1070)</f>
        <v/>
      </c>
      <c r="Q71" s="46" t="str">
        <f>IF(Import!V1070=0,IF($L71&lt;&gt;"","Annulé",IF($K71="","","En attente")),Import!V1070)</f>
        <v/>
      </c>
      <c r="R71" s="46" t="str">
        <f>IF(Import!W1070=0,IF($L71&lt;&gt;"","Annulé",IF($K71="","","En attente")),Import!W1070)</f>
        <v/>
      </c>
      <c r="S71" s="46" t="str">
        <f>IF(Import!X1070=0,IF($L71&lt;&gt;"","Annulé",IF($K71="","","En attente")),Import!X1070)</f>
        <v/>
      </c>
      <c r="T71" s="46" t="str">
        <f>IF(Import!Y1070=0,IF($L71&lt;&gt;"","Annulé",IF($K71="","","En attente")),Import!Y1070)</f>
        <v/>
      </c>
      <c r="U71" s="46" t="str">
        <f>IF(Import!Z1070=0,IF($L71&lt;&gt;"","Annulé",IF($K71="","","En attente")),Import!Z1070)</f>
        <v/>
      </c>
      <c r="V71" s="46"/>
      <c r="W71" s="46" t="str">
        <f>IF($L71&lt;&gt;"","Annulé",IF(Import!AA1070=0,"",Import!AA1070))</f>
        <v/>
      </c>
      <c r="X71" s="46" t="str">
        <f>IF($L71&lt;&gt;"","Annulé",IF(Import!AB1070=0,IF($W71&lt;&gt;"","A receptionner",""),Import!AB1070))</f>
        <v/>
      </c>
      <c r="Y71" s="60" t="str">
        <f>IF($L71&lt;&gt;"","Annulé",IF(Import!AC1070=0,"",Import!AC1070))</f>
        <v/>
      </c>
      <c r="Z71" s="60" t="str">
        <f>IF($L71&lt;&gt;"","Annulé",IF(Import!AD1070=0,"",Import!AD1070))</f>
        <v/>
      </c>
      <c r="AA71" s="61" t="str">
        <f t="shared" si="264"/>
        <v/>
      </c>
      <c r="AB71" s="61"/>
      <c r="AC71" s="62"/>
      <c r="BI71" s="46" t="str">
        <f>IF(Import!AM1070=0,"",Import!AM1070)</f>
        <v/>
      </c>
      <c r="BJ71" s="46"/>
      <c r="BK71" s="46"/>
      <c r="BL71" s="46"/>
      <c r="BM71" s="46"/>
      <c r="CB71" s="78" t="str">
        <f>IF(Import!AQ1070=0,"",Import!AQ1070)</f>
        <v/>
      </c>
      <c r="CC71" s="78"/>
      <c r="CD71" s="78"/>
      <c r="CE71" s="78"/>
      <c r="CF71" s="78"/>
      <c r="EK71" s="46" t="str">
        <f>IF(Import!AU1070=0,"",Import!AU1070)</f>
        <v/>
      </c>
      <c r="EL71" s="46"/>
      <c r="EM71" s="46"/>
      <c r="EN71" s="46"/>
      <c r="EO71" s="46"/>
      <c r="II71" s="46" t="str">
        <f>IF(Import!AY1070=0,"",Import!AY1070)</f>
        <v/>
      </c>
      <c r="IJ71" s="46"/>
      <c r="IK71" s="46"/>
      <c r="IL71" s="46"/>
      <c r="IM71" s="46"/>
      <c r="JR71" s="46" t="str">
        <f>IF(Import!BC1070=0,"",Import!BC1070)</f>
        <v/>
      </c>
    </row>
    <row r="72" spans="1:278" x14ac:dyDescent="0.3">
      <c r="A72" s="61" t="str">
        <f>IF(Import!A1071=0,"",Import!A1071)</f>
        <v/>
      </c>
      <c r="B72" s="38" t="str">
        <f>IF(Import!D1071=0,"",Import!D1071)</f>
        <v/>
      </c>
      <c r="C72" s="38" t="str">
        <f>IF(Import!E1071=0,"",Import!E1071)</f>
        <v/>
      </c>
      <c r="D72" s="44" t="str">
        <f t="shared" si="263"/>
        <v/>
      </c>
      <c r="E72" s="38" t="str">
        <f>IF(Import!I1071=0,"",Import!I1071)</f>
        <v/>
      </c>
      <c r="F72" s="38" t="str">
        <f>IF(Import!J1071="","",Import!J1071)</f>
        <v/>
      </c>
      <c r="G72" s="38" t="str">
        <f>IF(Import!K1071="","",Import!K1071)</f>
        <v/>
      </c>
      <c r="H72" s="45" t="str">
        <f>IF(Import!L1071=0,"",Import!L1071)</f>
        <v/>
      </c>
      <c r="I72" s="38" t="str">
        <f>IF(Import!N1071=0,"",Import!N1071)</f>
        <v/>
      </c>
      <c r="J72" s="37"/>
      <c r="K72" s="46" t="str">
        <f>IF(Import!O1071=0,"",Import!O1071)</f>
        <v/>
      </c>
      <c r="L72" s="46" t="str">
        <f>IF(Import!P1071=0,"",Import!P1071)</f>
        <v/>
      </c>
      <c r="M72" s="60" t="str">
        <f>IF(L72&lt;&gt;"","Annulé",IF(Import!R1071=0,"",Import!R1071))</f>
        <v/>
      </c>
      <c r="N72" s="60" t="str">
        <f>IF(L72&lt;&gt;"","Annulé",IF(Import!S1071=0,"",Import!S1071))</f>
        <v/>
      </c>
      <c r="O72" s="60" t="str">
        <f>IF(N72="Annulé","Annulé",IF(Import!T1071=0,"",Import!T1071))</f>
        <v/>
      </c>
      <c r="P72" s="46" t="str">
        <f>IF(Import!U1071=0,IF($L72&lt;&gt;"","Annulé",IF($K72="","","En attente")),Import!U1071)</f>
        <v/>
      </c>
      <c r="Q72" s="46" t="str">
        <f>IF(Import!V1071=0,IF($L72&lt;&gt;"","Annulé",IF($K72="","","En attente")),Import!V1071)</f>
        <v/>
      </c>
      <c r="R72" s="46" t="str">
        <f>IF(Import!W1071=0,IF($L72&lt;&gt;"","Annulé",IF($K72="","","En attente")),Import!W1071)</f>
        <v/>
      </c>
      <c r="S72" s="46" t="str">
        <f>IF(Import!X1071=0,IF($L72&lt;&gt;"","Annulé",IF($K72="","","En attente")),Import!X1071)</f>
        <v/>
      </c>
      <c r="T72" s="46" t="str">
        <f>IF(Import!Y1071=0,IF($L72&lt;&gt;"","Annulé",IF($K72="","","En attente")),Import!Y1071)</f>
        <v/>
      </c>
      <c r="U72" s="46" t="str">
        <f>IF(Import!Z1071=0,IF($L72&lt;&gt;"","Annulé",IF($K72="","","En attente")),Import!Z1071)</f>
        <v/>
      </c>
      <c r="V72" s="46"/>
      <c r="W72" s="46" t="str">
        <f>IF($L72&lt;&gt;"","Annulé",IF(Import!AA1071=0,"",Import!AA1071))</f>
        <v/>
      </c>
      <c r="X72" s="46" t="str">
        <f>IF($L72&lt;&gt;"","Annulé",IF(Import!AB1071=0,IF($W72&lt;&gt;"","A receptionner",""),Import!AB1071))</f>
        <v/>
      </c>
      <c r="Y72" s="60" t="str">
        <f>IF($L72&lt;&gt;"","Annulé",IF(Import!AC1071=0,"",Import!AC1071))</f>
        <v/>
      </c>
      <c r="Z72" s="60" t="str">
        <f>IF($L72&lt;&gt;"","Annulé",IF(Import!AD1071=0,"",Import!AD1071))</f>
        <v/>
      </c>
      <c r="AA72" s="61" t="str">
        <f t="shared" si="264"/>
        <v/>
      </c>
      <c r="AB72" s="61"/>
      <c r="AC72" s="62"/>
      <c r="BI72" s="46" t="str">
        <f>IF(Import!AM1071=0,"",Import!AM1071)</f>
        <v/>
      </c>
      <c r="BJ72" s="46"/>
      <c r="BK72" s="46"/>
      <c r="BL72" s="46"/>
      <c r="BM72" s="46"/>
      <c r="CB72" s="78" t="str">
        <f>IF(Import!AQ1071=0,"",Import!AQ1071)</f>
        <v/>
      </c>
      <c r="CC72" s="78"/>
      <c r="CD72" s="78"/>
      <c r="CE72" s="78"/>
      <c r="CF72" s="78"/>
      <c r="EK72" s="46" t="str">
        <f>IF(Import!AU1071=0,"",Import!AU1071)</f>
        <v/>
      </c>
      <c r="EL72" s="46"/>
      <c r="EM72" s="46"/>
      <c r="EN72" s="46"/>
      <c r="EO72" s="46"/>
      <c r="II72" s="46" t="str">
        <f>IF(Import!AY1071=0,"",Import!AY1071)</f>
        <v/>
      </c>
      <c r="IJ72" s="46"/>
      <c r="IK72" s="46"/>
      <c r="IL72" s="46"/>
      <c r="IM72" s="46"/>
      <c r="JR72" s="46" t="str">
        <f>IF(Import!BC1071=0,"",Import!BC1071)</f>
        <v/>
      </c>
    </row>
    <row r="73" spans="1:278" x14ac:dyDescent="0.3">
      <c r="A73" s="61" t="str">
        <f>IF(Import!A1072=0,"",Import!A1072)</f>
        <v/>
      </c>
      <c r="B73" s="38" t="str">
        <f>IF(Import!D1072=0,"",Import!D1072)</f>
        <v/>
      </c>
      <c r="C73" s="38" t="str">
        <f>IF(Import!E1072=0,"",Import!E1072)</f>
        <v/>
      </c>
      <c r="D73" s="44" t="str">
        <f t="shared" si="263"/>
        <v/>
      </c>
      <c r="E73" s="38" t="str">
        <f>IF(Import!I1072=0,"",Import!I1072)</f>
        <v/>
      </c>
      <c r="F73" s="38" t="str">
        <f>IF(Import!J1072="","",Import!J1072)</f>
        <v/>
      </c>
      <c r="G73" s="38" t="str">
        <f>IF(Import!K1072="","",Import!K1072)</f>
        <v/>
      </c>
      <c r="H73" s="45" t="str">
        <f>IF(Import!L1072=0,"",Import!L1072)</f>
        <v/>
      </c>
      <c r="I73" s="38" t="str">
        <f>IF(Import!N1072=0,"",Import!N1072)</f>
        <v/>
      </c>
      <c r="J73" s="37"/>
      <c r="K73" s="46" t="str">
        <f>IF(Import!O1072=0,"",Import!O1072)</f>
        <v/>
      </c>
      <c r="L73" s="46" t="str">
        <f>IF(Import!P1072=0,"",Import!P1072)</f>
        <v/>
      </c>
      <c r="M73" s="60" t="str">
        <f>IF(L73&lt;&gt;"","Annulé",IF(Import!R1072=0,"",Import!R1072))</f>
        <v/>
      </c>
      <c r="N73" s="60" t="str">
        <f>IF(L73&lt;&gt;"","Annulé",IF(Import!S1072=0,"",Import!S1072))</f>
        <v/>
      </c>
      <c r="O73" s="60" t="str">
        <f>IF(N73="Annulé","Annulé",IF(Import!T1072=0,"",Import!T1072))</f>
        <v/>
      </c>
      <c r="P73" s="46" t="str">
        <f>IF(Import!U1072=0,IF($L73&lt;&gt;"","Annulé",IF($K73="","","En attente")),Import!U1072)</f>
        <v/>
      </c>
      <c r="Q73" s="46" t="str">
        <f>IF(Import!V1072=0,IF($L73&lt;&gt;"","Annulé",IF($K73="","","En attente")),Import!V1072)</f>
        <v/>
      </c>
      <c r="R73" s="46" t="str">
        <f>IF(Import!W1072=0,IF($L73&lt;&gt;"","Annulé",IF($K73="","","En attente")),Import!W1072)</f>
        <v/>
      </c>
      <c r="S73" s="46" t="str">
        <f>IF(Import!X1072=0,IF($L73&lt;&gt;"","Annulé",IF($K73="","","En attente")),Import!X1072)</f>
        <v/>
      </c>
      <c r="T73" s="46" t="str">
        <f>IF(Import!Y1072=0,IF($L73&lt;&gt;"","Annulé",IF($K73="","","En attente")),Import!Y1072)</f>
        <v/>
      </c>
      <c r="U73" s="46" t="str">
        <f>IF(Import!Z1072=0,IF($L73&lt;&gt;"","Annulé",IF($K73="","","En attente")),Import!Z1072)</f>
        <v/>
      </c>
      <c r="V73" s="46"/>
      <c r="W73" s="46" t="str">
        <f>IF($L73&lt;&gt;"","Annulé",IF(Import!AA1072=0,"",Import!AA1072))</f>
        <v/>
      </c>
      <c r="X73" s="46" t="str">
        <f>IF($L73&lt;&gt;"","Annulé",IF(Import!AB1072=0,IF($W73&lt;&gt;"","A receptionner",""),Import!AB1072))</f>
        <v/>
      </c>
      <c r="Y73" s="60" t="str">
        <f>IF($L73&lt;&gt;"","Annulé",IF(Import!AC1072=0,"",Import!AC1072))</f>
        <v/>
      </c>
      <c r="Z73" s="60" t="str">
        <f>IF($L73&lt;&gt;"","Annulé",IF(Import!AD1072=0,"",Import!AD1072))</f>
        <v/>
      </c>
      <c r="AA73" s="61" t="str">
        <f t="shared" si="264"/>
        <v/>
      </c>
      <c r="AB73" s="61"/>
      <c r="AC73" s="62"/>
      <c r="BI73" s="46" t="str">
        <f>IF(Import!AM1072=0,"",Import!AM1072)</f>
        <v/>
      </c>
      <c r="BJ73" s="46"/>
      <c r="BK73" s="46"/>
      <c r="BL73" s="46"/>
      <c r="BM73" s="46"/>
      <c r="CB73" s="78" t="str">
        <f>IF(Import!AQ1072=0,"",Import!AQ1072)</f>
        <v/>
      </c>
      <c r="CC73" s="78"/>
      <c r="CD73" s="78"/>
      <c r="CE73" s="78"/>
      <c r="CF73" s="78"/>
      <c r="EK73" s="46" t="str">
        <f>IF(Import!AU1072=0,"",Import!AU1072)</f>
        <v/>
      </c>
      <c r="EL73" s="46"/>
      <c r="EM73" s="46"/>
      <c r="EN73" s="46"/>
      <c r="EO73" s="46"/>
      <c r="II73" s="46" t="str">
        <f>IF(Import!AY1072=0,"",Import!AY1072)</f>
        <v/>
      </c>
      <c r="IJ73" s="46"/>
      <c r="IK73" s="46"/>
      <c r="IL73" s="46"/>
      <c r="IM73" s="46"/>
      <c r="JR73" s="46" t="str">
        <f>IF(Import!BC1072=0,"",Import!BC1072)</f>
        <v/>
      </c>
    </row>
    <row r="74" spans="1:278" x14ac:dyDescent="0.3">
      <c r="A74" s="61" t="str">
        <f>IF(Import!A1073=0,"",Import!A1073)</f>
        <v/>
      </c>
      <c r="B74" s="38" t="str">
        <f>IF(Import!D1073=0,"",Import!D1073)</f>
        <v/>
      </c>
      <c r="C74" s="38" t="str">
        <f>IF(Import!E1073=0,"",Import!E1073)</f>
        <v/>
      </c>
      <c r="D74" s="44" t="str">
        <f t="shared" si="263"/>
        <v/>
      </c>
      <c r="E74" s="38" t="str">
        <f>IF(Import!I1073=0,"",Import!I1073)</f>
        <v/>
      </c>
      <c r="F74" s="38" t="str">
        <f>IF(Import!J1073="","",Import!J1073)</f>
        <v/>
      </c>
      <c r="G74" s="38" t="str">
        <f>IF(Import!K1073="","",Import!K1073)</f>
        <v/>
      </c>
      <c r="H74" s="45" t="str">
        <f>IF(Import!L1073=0,"",Import!L1073)</f>
        <v/>
      </c>
      <c r="I74" s="38" t="str">
        <f>IF(Import!N1073=0,"",Import!N1073)</f>
        <v/>
      </c>
      <c r="J74" s="37"/>
      <c r="K74" s="46" t="str">
        <f>IF(Import!O1073=0,"",Import!O1073)</f>
        <v/>
      </c>
      <c r="L74" s="46" t="str">
        <f>IF(Import!P1073=0,"",Import!P1073)</f>
        <v/>
      </c>
      <c r="M74" s="60" t="str">
        <f>IF(L74&lt;&gt;"","Annulé",IF(Import!R1073=0,"",Import!R1073))</f>
        <v/>
      </c>
      <c r="N74" s="60" t="str">
        <f>IF(L74&lt;&gt;"","Annulé",IF(Import!S1073=0,"",Import!S1073))</f>
        <v/>
      </c>
      <c r="O74" s="60" t="str">
        <f>IF(N74="Annulé","Annulé",IF(Import!T1073=0,"",Import!T1073))</f>
        <v/>
      </c>
      <c r="P74" s="46" t="str">
        <f>IF(Import!U1073=0,IF($L74&lt;&gt;"","Annulé",IF($K74="","","En attente")),Import!U1073)</f>
        <v/>
      </c>
      <c r="Q74" s="46" t="str">
        <f>IF(Import!V1073=0,IF($L74&lt;&gt;"","Annulé",IF($K74="","","En attente")),Import!V1073)</f>
        <v/>
      </c>
      <c r="R74" s="46" t="str">
        <f>IF(Import!W1073=0,IF($L74&lt;&gt;"","Annulé",IF($K74="","","En attente")),Import!W1073)</f>
        <v/>
      </c>
      <c r="S74" s="46" t="str">
        <f>IF(Import!X1073=0,IF($L74&lt;&gt;"","Annulé",IF($K74="","","En attente")),Import!X1073)</f>
        <v/>
      </c>
      <c r="T74" s="46" t="str">
        <f>IF(Import!Y1073=0,IF($L74&lt;&gt;"","Annulé",IF($K74="","","En attente")),Import!Y1073)</f>
        <v/>
      </c>
      <c r="U74" s="46" t="str">
        <f>IF(Import!Z1073=0,IF($L74&lt;&gt;"","Annulé",IF($K74="","","En attente")),Import!Z1073)</f>
        <v/>
      </c>
      <c r="V74" s="46"/>
      <c r="W74" s="46" t="str">
        <f>IF($L74&lt;&gt;"","Annulé",IF(Import!AA1073=0,"",Import!AA1073))</f>
        <v/>
      </c>
      <c r="X74" s="46" t="str">
        <f>IF($L74&lt;&gt;"","Annulé",IF(Import!AB1073=0,IF($W74&lt;&gt;"","A receptionner",""),Import!AB1073))</f>
        <v/>
      </c>
      <c r="Y74" s="60" t="str">
        <f>IF($L74&lt;&gt;"","Annulé",IF(Import!AC1073=0,"",Import!AC1073))</f>
        <v/>
      </c>
      <c r="Z74" s="60" t="str">
        <f>IF($L74&lt;&gt;"","Annulé",IF(Import!AD1073=0,"",Import!AD1073))</f>
        <v/>
      </c>
      <c r="AA74" s="61" t="str">
        <f t="shared" si="264"/>
        <v/>
      </c>
      <c r="AB74" s="61"/>
      <c r="AC74" s="62"/>
      <c r="BI74" s="46" t="str">
        <f>IF(Import!AM1073=0,"",Import!AM1073)</f>
        <v/>
      </c>
      <c r="BJ74" s="46"/>
      <c r="BK74" s="46"/>
      <c r="BL74" s="46"/>
      <c r="BM74" s="46"/>
      <c r="CB74" s="78" t="str">
        <f>IF(Import!AQ1073=0,"",Import!AQ1073)</f>
        <v/>
      </c>
      <c r="CC74" s="78"/>
      <c r="CD74" s="78"/>
      <c r="CE74" s="78"/>
      <c r="CF74" s="78"/>
      <c r="EK74" s="46" t="str">
        <f>IF(Import!AU1073=0,"",Import!AU1073)</f>
        <v/>
      </c>
      <c r="EL74" s="46"/>
      <c r="EM74" s="46"/>
      <c r="EN74" s="46"/>
      <c r="EO74" s="46"/>
      <c r="II74" s="46" t="str">
        <f>IF(Import!AY1073=0,"",Import!AY1073)</f>
        <v/>
      </c>
      <c r="IJ74" s="46"/>
      <c r="IK74" s="46"/>
      <c r="IL74" s="46"/>
      <c r="IM74" s="46"/>
      <c r="JR74" s="46" t="str">
        <f>IF(Import!BC1073=0,"",Import!BC1073)</f>
        <v/>
      </c>
    </row>
    <row r="75" spans="1:278" x14ac:dyDescent="0.3">
      <c r="A75" s="61" t="str">
        <f>IF(Import!A1074=0,"",Import!A1074)</f>
        <v/>
      </c>
      <c r="B75" s="38" t="str">
        <f>IF(Import!D1074=0,"",Import!D1074)</f>
        <v/>
      </c>
      <c r="C75" s="38" t="str">
        <f>IF(Import!E1074=0,"",Import!E1074)</f>
        <v/>
      </c>
      <c r="D75" s="44" t="str">
        <f t="shared" si="263"/>
        <v/>
      </c>
      <c r="E75" s="38" t="str">
        <f>IF(Import!I1074=0,"",Import!I1074)</f>
        <v/>
      </c>
      <c r="F75" s="38" t="str">
        <f>IF(Import!J1074="","",Import!J1074)</f>
        <v/>
      </c>
      <c r="G75" s="38" t="str">
        <f>IF(Import!K1074="","",Import!K1074)</f>
        <v/>
      </c>
      <c r="H75" s="45" t="str">
        <f>IF(Import!L1074=0,"",Import!L1074)</f>
        <v/>
      </c>
      <c r="I75" s="38" t="str">
        <f>IF(Import!N1074=0,"",Import!N1074)</f>
        <v/>
      </c>
      <c r="J75" s="37"/>
      <c r="K75" s="46" t="str">
        <f>IF(Import!O1074=0,"",Import!O1074)</f>
        <v/>
      </c>
      <c r="L75" s="46" t="str">
        <f>IF(Import!P1074=0,"",Import!P1074)</f>
        <v/>
      </c>
      <c r="M75" s="60" t="str">
        <f>IF(L75&lt;&gt;"","Annulé",IF(Import!R1074=0,"",Import!R1074))</f>
        <v/>
      </c>
      <c r="N75" s="60" t="str">
        <f>IF(L75&lt;&gt;"","Annulé",IF(Import!S1074=0,"",Import!S1074))</f>
        <v/>
      </c>
      <c r="O75" s="60" t="str">
        <f>IF(N75="Annulé","Annulé",IF(Import!T1074=0,"",Import!T1074))</f>
        <v/>
      </c>
      <c r="P75" s="46" t="str">
        <f>IF(Import!U1074=0,IF($L75&lt;&gt;"","Annulé",IF($K75="","","En attente")),Import!U1074)</f>
        <v/>
      </c>
      <c r="Q75" s="46" t="str">
        <f>IF(Import!V1074=0,IF($L75&lt;&gt;"","Annulé",IF($K75="","","En attente")),Import!V1074)</f>
        <v/>
      </c>
      <c r="R75" s="46" t="str">
        <f>IF(Import!W1074=0,IF($L75&lt;&gt;"","Annulé",IF($K75="","","En attente")),Import!W1074)</f>
        <v/>
      </c>
      <c r="S75" s="46" t="str">
        <f>IF(Import!X1074=0,IF($L75&lt;&gt;"","Annulé",IF($K75="","","En attente")),Import!X1074)</f>
        <v/>
      </c>
      <c r="T75" s="46" t="str">
        <f>IF(Import!Y1074=0,IF($L75&lt;&gt;"","Annulé",IF($K75="","","En attente")),Import!Y1074)</f>
        <v/>
      </c>
      <c r="U75" s="46" t="str">
        <f>IF(Import!Z1074=0,IF($L75&lt;&gt;"","Annulé",IF($K75="","","En attente")),Import!Z1074)</f>
        <v/>
      </c>
      <c r="V75" s="46"/>
      <c r="W75" s="46" t="str">
        <f>IF($L75&lt;&gt;"","Annulé",IF(Import!AA1074=0,"",Import!AA1074))</f>
        <v/>
      </c>
      <c r="X75" s="46" t="str">
        <f>IF($L75&lt;&gt;"","Annulé",IF(Import!AB1074=0,IF($W75&lt;&gt;"","A receptionner",""),Import!AB1074))</f>
        <v/>
      </c>
      <c r="Y75" s="60" t="str">
        <f>IF($L75&lt;&gt;"","Annulé",IF(Import!AC1074=0,"",Import!AC1074))</f>
        <v/>
      </c>
      <c r="Z75" s="60" t="str">
        <f>IF($L75&lt;&gt;"","Annulé",IF(Import!AD1074=0,"",Import!AD1074))</f>
        <v/>
      </c>
      <c r="AA75" s="61" t="str">
        <f t="shared" si="264"/>
        <v/>
      </c>
      <c r="AB75" s="61"/>
      <c r="AC75" s="62"/>
      <c r="BI75" s="46" t="str">
        <f>IF(Import!AM1074=0,"",Import!AM1074)</f>
        <v/>
      </c>
      <c r="BJ75" s="46"/>
      <c r="BK75" s="46"/>
      <c r="BL75" s="46"/>
      <c r="BM75" s="46"/>
      <c r="CB75" s="78" t="str">
        <f>IF(Import!AQ1074=0,"",Import!AQ1074)</f>
        <v/>
      </c>
      <c r="CC75" s="78"/>
      <c r="CD75" s="78"/>
      <c r="CE75" s="78"/>
      <c r="CF75" s="78"/>
      <c r="EK75" s="46" t="str">
        <f>IF(Import!AU1074=0,"",Import!AU1074)</f>
        <v/>
      </c>
      <c r="EL75" s="46"/>
      <c r="EM75" s="46"/>
      <c r="EN75" s="46"/>
      <c r="EO75" s="46"/>
      <c r="II75" s="46" t="str">
        <f>IF(Import!AY1074=0,"",Import!AY1074)</f>
        <v/>
      </c>
      <c r="IJ75" s="46"/>
      <c r="IK75" s="46"/>
      <c r="IL75" s="46"/>
      <c r="IM75" s="46"/>
      <c r="JR75" s="46" t="str">
        <f>IF(Import!BC1074=0,"",Import!BC1074)</f>
        <v/>
      </c>
    </row>
    <row r="76" spans="1:278" x14ac:dyDescent="0.3">
      <c r="A76" s="61" t="str">
        <f>IF(Import!A1075=0,"",Import!A1075)</f>
        <v/>
      </c>
      <c r="B76" s="38" t="str">
        <f>IF(Import!D1075=0,"",Import!D1075)</f>
        <v/>
      </c>
      <c r="C76" s="38" t="str">
        <f>IF(Import!E1075=0,"",Import!E1075)</f>
        <v/>
      </c>
      <c r="D76" s="44" t="str">
        <f t="shared" si="263"/>
        <v/>
      </c>
      <c r="E76" s="38" t="str">
        <f>IF(Import!I1075=0,"",Import!I1075)</f>
        <v/>
      </c>
      <c r="F76" s="38" t="str">
        <f>IF(Import!J1075="","",Import!J1075)</f>
        <v/>
      </c>
      <c r="G76" s="38" t="str">
        <f>IF(Import!K1075="","",Import!K1075)</f>
        <v/>
      </c>
      <c r="H76" s="45" t="str">
        <f>IF(Import!L1075=0,"",Import!L1075)</f>
        <v/>
      </c>
      <c r="I76" s="38" t="str">
        <f>IF(Import!N1075=0,"",Import!N1075)</f>
        <v/>
      </c>
      <c r="J76" s="37"/>
      <c r="K76" s="46" t="str">
        <f>IF(Import!O1075=0,"",Import!O1075)</f>
        <v/>
      </c>
      <c r="L76" s="46" t="str">
        <f>IF(Import!P1075=0,"",Import!P1075)</f>
        <v/>
      </c>
      <c r="M76" s="60" t="str">
        <f>IF(L76&lt;&gt;"","Annulé",IF(Import!R1075=0,"",Import!R1075))</f>
        <v/>
      </c>
      <c r="N76" s="60" t="str">
        <f>IF(L76&lt;&gt;"","Annulé",IF(Import!S1075=0,"",Import!S1075))</f>
        <v/>
      </c>
      <c r="O76" s="60" t="str">
        <f>IF(N76="Annulé","Annulé",IF(Import!T1075=0,"",Import!T1075))</f>
        <v/>
      </c>
      <c r="P76" s="46" t="str">
        <f>IF(Import!U1075=0,IF($L76&lt;&gt;"","Annulé",IF($K76="","","En attente")),Import!U1075)</f>
        <v/>
      </c>
      <c r="Q76" s="46" t="str">
        <f>IF(Import!V1075=0,IF($L76&lt;&gt;"","Annulé",IF($K76="","","En attente")),Import!V1075)</f>
        <v/>
      </c>
      <c r="R76" s="46" t="str">
        <f>IF(Import!W1075=0,IF($L76&lt;&gt;"","Annulé",IF($K76="","","En attente")),Import!W1075)</f>
        <v/>
      </c>
      <c r="S76" s="46" t="str">
        <f>IF(Import!X1075=0,IF($L76&lt;&gt;"","Annulé",IF($K76="","","En attente")),Import!X1075)</f>
        <v/>
      </c>
      <c r="T76" s="46" t="str">
        <f>IF(Import!Y1075=0,IF($L76&lt;&gt;"","Annulé",IF($K76="","","En attente")),Import!Y1075)</f>
        <v/>
      </c>
      <c r="U76" s="46" t="str">
        <f>IF(Import!Z1075=0,IF($L76&lt;&gt;"","Annulé",IF($K76="","","En attente")),Import!Z1075)</f>
        <v/>
      </c>
      <c r="V76" s="46"/>
      <c r="W76" s="46" t="str">
        <f>IF($L76&lt;&gt;"","Annulé",IF(Import!AA1075=0,"",Import!AA1075))</f>
        <v/>
      </c>
      <c r="X76" s="46" t="str">
        <f>IF($L76&lt;&gt;"","Annulé",IF(Import!AB1075=0,IF($W76&lt;&gt;"","A receptionner",""),Import!AB1075))</f>
        <v/>
      </c>
      <c r="Y76" s="60" t="str">
        <f>IF($L76&lt;&gt;"","Annulé",IF(Import!AC1075=0,"",Import!AC1075))</f>
        <v/>
      </c>
      <c r="Z76" s="60" t="str">
        <f>IF($L76&lt;&gt;"","Annulé",IF(Import!AD1075=0,"",Import!AD1075))</f>
        <v/>
      </c>
      <c r="AA76" s="61" t="str">
        <f t="shared" si="264"/>
        <v/>
      </c>
      <c r="AB76" s="61"/>
      <c r="AC76" s="62"/>
      <c r="BI76" s="46" t="str">
        <f>IF(Import!AM1075=0,"",Import!AM1075)</f>
        <v/>
      </c>
      <c r="BJ76" s="46"/>
      <c r="BK76" s="46"/>
      <c r="BL76" s="46"/>
      <c r="BM76" s="46"/>
      <c r="CB76" s="78" t="str">
        <f>IF(Import!AQ1075=0,"",Import!AQ1075)</f>
        <v/>
      </c>
      <c r="CC76" s="78"/>
      <c r="CD76" s="78"/>
      <c r="CE76" s="78"/>
      <c r="CF76" s="78"/>
      <c r="EK76" s="46" t="str">
        <f>IF(Import!AU1075=0,"",Import!AU1075)</f>
        <v/>
      </c>
      <c r="EL76" s="46"/>
      <c r="EM76" s="46"/>
      <c r="EN76" s="46"/>
      <c r="EO76" s="46"/>
      <c r="II76" s="46" t="str">
        <f>IF(Import!AY1075=0,"",Import!AY1075)</f>
        <v/>
      </c>
      <c r="IJ76" s="46"/>
      <c r="IK76" s="46"/>
      <c r="IL76" s="46"/>
      <c r="IM76" s="46"/>
      <c r="JR76" s="46" t="str">
        <f>IF(Import!BC1075=0,"",Import!BC1075)</f>
        <v/>
      </c>
    </row>
    <row r="77" spans="1:278" x14ac:dyDescent="0.3">
      <c r="A77" s="61" t="str">
        <f>IF(Import!A1076=0,"",Import!A1076)</f>
        <v/>
      </c>
      <c r="B77" s="38" t="str">
        <f>IF(Import!D1076=0,"",Import!D1076)</f>
        <v/>
      </c>
      <c r="C77" s="38" t="str">
        <f>IF(Import!E1076=0,"",Import!E1076)</f>
        <v/>
      </c>
      <c r="D77" s="44" t="str">
        <f t="shared" si="263"/>
        <v/>
      </c>
      <c r="E77" s="38" t="str">
        <f>IF(Import!I1076=0,"",Import!I1076)</f>
        <v/>
      </c>
      <c r="F77" s="38" t="str">
        <f>IF(Import!J1076="","",Import!J1076)</f>
        <v/>
      </c>
      <c r="G77" s="38" t="str">
        <f>IF(Import!K1076="","",Import!K1076)</f>
        <v/>
      </c>
      <c r="H77" s="45" t="str">
        <f>IF(Import!L1076=0,"",Import!L1076)</f>
        <v/>
      </c>
      <c r="I77" s="38" t="str">
        <f>IF(Import!N1076=0,"",Import!N1076)</f>
        <v/>
      </c>
      <c r="J77" s="37"/>
      <c r="K77" s="46" t="str">
        <f>IF(Import!O1076=0,"",Import!O1076)</f>
        <v/>
      </c>
      <c r="L77" s="46" t="str">
        <f>IF(Import!P1076=0,"",Import!P1076)</f>
        <v/>
      </c>
      <c r="M77" s="60" t="str">
        <f>IF(L77&lt;&gt;"","Annulé",IF(Import!R1076=0,"",Import!R1076))</f>
        <v/>
      </c>
      <c r="N77" s="60" t="str">
        <f>IF(L77&lt;&gt;"","Annulé",IF(Import!S1076=0,"",Import!S1076))</f>
        <v/>
      </c>
      <c r="O77" s="60" t="str">
        <f>IF(N77="Annulé","Annulé",IF(Import!T1076=0,"",Import!T1076))</f>
        <v/>
      </c>
      <c r="P77" s="46" t="str">
        <f>IF(Import!U1076=0,IF($L77&lt;&gt;"","Annulé",IF($K77="","","En attente")),Import!U1076)</f>
        <v/>
      </c>
      <c r="Q77" s="46" t="str">
        <f>IF(Import!V1076=0,IF($L77&lt;&gt;"","Annulé",IF($K77="","","En attente")),Import!V1076)</f>
        <v/>
      </c>
      <c r="R77" s="46" t="str">
        <f>IF(Import!W1076=0,IF($L77&lt;&gt;"","Annulé",IF($K77="","","En attente")),Import!W1076)</f>
        <v/>
      </c>
      <c r="S77" s="46" t="str">
        <f>IF(Import!X1076=0,IF($L77&lt;&gt;"","Annulé",IF($K77="","","En attente")),Import!X1076)</f>
        <v/>
      </c>
      <c r="T77" s="46" t="str">
        <f>IF(Import!Y1076=0,IF($L77&lt;&gt;"","Annulé",IF($K77="","","En attente")),Import!Y1076)</f>
        <v/>
      </c>
      <c r="U77" s="46" t="str">
        <f>IF(Import!Z1076=0,IF($L77&lt;&gt;"","Annulé",IF($K77="","","En attente")),Import!Z1076)</f>
        <v/>
      </c>
      <c r="V77" s="46"/>
      <c r="W77" s="46" t="str">
        <f>IF($L77&lt;&gt;"","Annulé",IF(Import!AA1076=0,"",Import!AA1076))</f>
        <v/>
      </c>
      <c r="X77" s="46" t="str">
        <f>IF($L77&lt;&gt;"","Annulé",IF(Import!AB1076=0,IF($W77&lt;&gt;"","A receptionner",""),Import!AB1076))</f>
        <v/>
      </c>
      <c r="Y77" s="60" t="str">
        <f>IF($L77&lt;&gt;"","Annulé",IF(Import!AC1076=0,"",Import!AC1076))</f>
        <v/>
      </c>
      <c r="Z77" s="60" t="str">
        <f>IF($L77&lt;&gt;"","Annulé",IF(Import!AD1076=0,"",Import!AD1076))</f>
        <v/>
      </c>
      <c r="AA77" s="61" t="str">
        <f t="shared" si="264"/>
        <v/>
      </c>
      <c r="AB77" s="61"/>
      <c r="AC77" s="62"/>
      <c r="BI77" s="46" t="str">
        <f>IF(Import!AM1076=0,"",Import!AM1076)</f>
        <v/>
      </c>
      <c r="BJ77" s="46"/>
      <c r="BK77" s="46"/>
      <c r="BL77" s="46"/>
      <c r="BM77" s="46"/>
      <c r="CB77" s="78" t="str">
        <f>IF(Import!AQ1076=0,"",Import!AQ1076)</f>
        <v/>
      </c>
      <c r="CC77" s="78"/>
      <c r="CD77" s="78"/>
      <c r="CE77" s="78"/>
      <c r="CF77" s="78"/>
      <c r="EK77" s="46" t="str">
        <f>IF(Import!AU1076=0,"",Import!AU1076)</f>
        <v/>
      </c>
      <c r="EL77" s="46"/>
      <c r="EM77" s="46"/>
      <c r="EN77" s="46"/>
      <c r="EO77" s="46"/>
      <c r="II77" s="46" t="str">
        <f>IF(Import!AY1076=0,"",Import!AY1076)</f>
        <v/>
      </c>
      <c r="IJ77" s="46"/>
      <c r="IK77" s="46"/>
      <c r="IL77" s="46"/>
      <c r="IM77" s="46"/>
      <c r="JR77" s="46" t="str">
        <f>IF(Import!BC1076=0,"",Import!BC1076)</f>
        <v/>
      </c>
    </row>
    <row r="78" spans="1:278" x14ac:dyDescent="0.3">
      <c r="A78" s="61" t="str">
        <f>IF(Import!A1077=0,"",Import!A1077)</f>
        <v/>
      </c>
      <c r="B78" s="38" t="str">
        <f>IF(Import!D1077=0,"",Import!D1077)</f>
        <v/>
      </c>
      <c r="C78" s="38" t="str">
        <f>IF(Import!E1077=0,"",Import!E1077)</f>
        <v/>
      </c>
      <c r="D78" s="44" t="str">
        <f t="shared" si="263"/>
        <v/>
      </c>
      <c r="E78" s="38" t="str">
        <f>IF(Import!I1077=0,"",Import!I1077)</f>
        <v/>
      </c>
      <c r="F78" s="38" t="str">
        <f>IF(Import!J1077="","",Import!J1077)</f>
        <v/>
      </c>
      <c r="G78" s="38" t="str">
        <f>IF(Import!K1077="","",Import!K1077)</f>
        <v/>
      </c>
      <c r="H78" s="45" t="str">
        <f>IF(Import!L1077=0,"",Import!L1077)</f>
        <v/>
      </c>
      <c r="I78" s="38" t="str">
        <f>IF(Import!N1077=0,"",Import!N1077)</f>
        <v/>
      </c>
      <c r="J78" s="37"/>
      <c r="K78" s="46" t="str">
        <f>IF(Import!O1077=0,"",Import!O1077)</f>
        <v/>
      </c>
      <c r="L78" s="46" t="str">
        <f>IF(Import!P1077=0,"",Import!P1077)</f>
        <v/>
      </c>
      <c r="M78" s="60" t="str">
        <f>IF(L78&lt;&gt;"","Annulé",IF(Import!R1077=0,"",Import!R1077))</f>
        <v/>
      </c>
      <c r="N78" s="60" t="str">
        <f>IF(L78&lt;&gt;"","Annulé",IF(Import!S1077=0,"",Import!S1077))</f>
        <v/>
      </c>
      <c r="O78" s="60" t="str">
        <f>IF(N78="Annulé","Annulé",IF(Import!T1077=0,"",Import!T1077))</f>
        <v/>
      </c>
      <c r="P78" s="46" t="str">
        <f>IF(Import!U1077=0,IF($L78&lt;&gt;"","Annulé",IF($K78="","","En attente")),Import!U1077)</f>
        <v/>
      </c>
      <c r="Q78" s="46" t="str">
        <f>IF(Import!V1077=0,IF($L78&lt;&gt;"","Annulé",IF($K78="","","En attente")),Import!V1077)</f>
        <v/>
      </c>
      <c r="R78" s="46" t="str">
        <f>IF(Import!W1077=0,IF($L78&lt;&gt;"","Annulé",IF($K78="","","En attente")),Import!W1077)</f>
        <v/>
      </c>
      <c r="S78" s="46" t="str">
        <f>IF(Import!X1077=0,IF($L78&lt;&gt;"","Annulé",IF($K78="","","En attente")),Import!X1077)</f>
        <v/>
      </c>
      <c r="T78" s="46" t="str">
        <f>IF(Import!Y1077=0,IF($L78&lt;&gt;"","Annulé",IF($K78="","","En attente")),Import!Y1077)</f>
        <v/>
      </c>
      <c r="U78" s="46" t="str">
        <f>IF(Import!Z1077=0,IF($L78&lt;&gt;"","Annulé",IF($K78="","","En attente")),Import!Z1077)</f>
        <v/>
      </c>
      <c r="V78" s="46"/>
      <c r="W78" s="46" t="str">
        <f>IF($L78&lt;&gt;"","Annulé",IF(Import!AA1077=0,"",Import!AA1077))</f>
        <v/>
      </c>
      <c r="X78" s="46" t="str">
        <f>IF($L78&lt;&gt;"","Annulé",IF(Import!AB1077=0,IF($W78&lt;&gt;"","A receptionner",""),Import!AB1077))</f>
        <v/>
      </c>
      <c r="Y78" s="60" t="str">
        <f>IF($L78&lt;&gt;"","Annulé",IF(Import!AC1077=0,"",Import!AC1077))</f>
        <v/>
      </c>
      <c r="Z78" s="60" t="str">
        <f>IF($L78&lt;&gt;"","Annulé",IF(Import!AD1077=0,"",Import!AD1077))</f>
        <v/>
      </c>
      <c r="AA78" s="61" t="str">
        <f t="shared" si="264"/>
        <v/>
      </c>
      <c r="AB78" s="61"/>
      <c r="AC78" s="62"/>
      <c r="BI78" s="46" t="str">
        <f>IF(Import!AM1077=0,"",Import!AM1077)</f>
        <v/>
      </c>
      <c r="BJ78" s="46"/>
      <c r="BK78" s="46"/>
      <c r="BL78" s="46"/>
      <c r="BM78" s="46"/>
      <c r="CB78" s="78" t="str">
        <f>IF(Import!AQ1077=0,"",Import!AQ1077)</f>
        <v/>
      </c>
      <c r="CC78" s="78"/>
      <c r="CD78" s="78"/>
      <c r="CE78" s="78"/>
      <c r="CF78" s="78"/>
      <c r="EK78" s="46" t="str">
        <f>IF(Import!AU1077=0,"",Import!AU1077)</f>
        <v/>
      </c>
      <c r="EL78" s="46"/>
      <c r="EM78" s="46"/>
      <c r="EN78" s="46"/>
      <c r="EO78" s="46"/>
      <c r="II78" s="46" t="str">
        <f>IF(Import!AY1077=0,"",Import!AY1077)</f>
        <v/>
      </c>
      <c r="IJ78" s="46"/>
      <c r="IK78" s="46"/>
      <c r="IL78" s="46"/>
      <c r="IM78" s="46"/>
      <c r="JR78" s="46" t="str">
        <f>IF(Import!BC1077=0,"",Import!BC1077)</f>
        <v/>
      </c>
    </row>
    <row r="79" spans="1:278" x14ac:dyDescent="0.3">
      <c r="A79" s="61" t="str">
        <f>IF(Import!A1078=0,"",Import!A1078)</f>
        <v/>
      </c>
      <c r="B79" s="38" t="str">
        <f>IF(Import!D1078=0,"",Import!D1078)</f>
        <v/>
      </c>
      <c r="C79" s="38" t="str">
        <f>IF(Import!E1078=0,"",Import!E1078)</f>
        <v/>
      </c>
      <c r="D79" s="44" t="str">
        <f t="shared" si="263"/>
        <v/>
      </c>
      <c r="E79" s="38" t="str">
        <f>IF(Import!I1078=0,"",Import!I1078)</f>
        <v/>
      </c>
      <c r="F79" s="38" t="str">
        <f>IF(Import!J1078="","",Import!J1078)</f>
        <v/>
      </c>
      <c r="G79" s="38" t="str">
        <f>IF(Import!K1078="","",Import!K1078)</f>
        <v/>
      </c>
      <c r="H79" s="45" t="str">
        <f>IF(Import!L1078=0,"",Import!L1078)</f>
        <v/>
      </c>
      <c r="I79" s="38" t="str">
        <f>IF(Import!N1078=0,"",Import!N1078)</f>
        <v/>
      </c>
      <c r="J79" s="37"/>
      <c r="K79" s="46" t="str">
        <f>IF(Import!O1078=0,"",Import!O1078)</f>
        <v/>
      </c>
      <c r="L79" s="46" t="str">
        <f>IF(Import!P1078=0,"",Import!P1078)</f>
        <v/>
      </c>
      <c r="M79" s="60" t="str">
        <f>IF(L79&lt;&gt;"","Annulé",IF(Import!R1078=0,"",Import!R1078))</f>
        <v/>
      </c>
      <c r="N79" s="60" t="str">
        <f>IF(L79&lt;&gt;"","Annulé",IF(Import!S1078=0,"",Import!S1078))</f>
        <v/>
      </c>
      <c r="O79" s="60" t="str">
        <f>IF(N79="Annulé","Annulé",IF(Import!T1078=0,"",Import!T1078))</f>
        <v/>
      </c>
      <c r="P79" s="46" t="str">
        <f>IF(Import!U1078=0,IF($L79&lt;&gt;"","Annulé",IF($K79="","","En attente")),Import!U1078)</f>
        <v/>
      </c>
      <c r="Q79" s="46" t="str">
        <f>IF(Import!V1078=0,IF($L79&lt;&gt;"","Annulé",IF($K79="","","En attente")),Import!V1078)</f>
        <v/>
      </c>
      <c r="R79" s="46" t="str">
        <f>IF(Import!W1078=0,IF($L79&lt;&gt;"","Annulé",IF($K79="","","En attente")),Import!W1078)</f>
        <v/>
      </c>
      <c r="S79" s="46" t="str">
        <f>IF(Import!X1078=0,IF($L79&lt;&gt;"","Annulé",IF($K79="","","En attente")),Import!X1078)</f>
        <v/>
      </c>
      <c r="T79" s="46" t="str">
        <f>IF(Import!Y1078=0,IF($L79&lt;&gt;"","Annulé",IF($K79="","","En attente")),Import!Y1078)</f>
        <v/>
      </c>
      <c r="U79" s="46" t="str">
        <f>IF(Import!Z1078=0,IF($L79&lt;&gt;"","Annulé",IF($K79="","","En attente")),Import!Z1078)</f>
        <v/>
      </c>
      <c r="V79" s="46"/>
      <c r="W79" s="46" t="str">
        <f>IF($L79&lt;&gt;"","Annulé",IF(Import!AA1078=0,"",Import!AA1078))</f>
        <v/>
      </c>
      <c r="X79" s="46" t="str">
        <f>IF($L79&lt;&gt;"","Annulé",IF(Import!AB1078=0,IF($W79&lt;&gt;"","A receptionner",""),Import!AB1078))</f>
        <v/>
      </c>
      <c r="Y79" s="60" t="str">
        <f>IF($L79&lt;&gt;"","Annulé",IF(Import!AC1078=0,"",Import!AC1078))</f>
        <v/>
      </c>
      <c r="Z79" s="60" t="str">
        <f>IF($L79&lt;&gt;"","Annulé",IF(Import!AD1078=0,"",Import!AD1078))</f>
        <v/>
      </c>
      <c r="AA79" s="61" t="str">
        <f t="shared" si="264"/>
        <v/>
      </c>
      <c r="AB79" s="61"/>
      <c r="AC79" s="62"/>
      <c r="BI79" s="46" t="str">
        <f>IF(Import!AM1078=0,"",Import!AM1078)</f>
        <v/>
      </c>
      <c r="BJ79" s="46"/>
      <c r="BK79" s="46"/>
      <c r="BL79" s="46"/>
      <c r="BM79" s="46"/>
      <c r="CB79" s="78" t="str">
        <f>IF(Import!AQ1078=0,"",Import!AQ1078)</f>
        <v/>
      </c>
      <c r="CC79" s="78"/>
      <c r="CD79" s="78"/>
      <c r="CE79" s="78"/>
      <c r="CF79" s="78"/>
      <c r="EK79" s="46" t="str">
        <f>IF(Import!AU1078=0,"",Import!AU1078)</f>
        <v/>
      </c>
      <c r="EL79" s="46"/>
      <c r="EM79" s="46"/>
      <c r="EN79" s="46"/>
      <c r="EO79" s="46"/>
      <c r="II79" s="46" t="str">
        <f>IF(Import!AY1078=0,"",Import!AY1078)</f>
        <v/>
      </c>
      <c r="IJ79" s="46"/>
      <c r="IK79" s="46"/>
      <c r="IL79" s="46"/>
      <c r="IM79" s="46"/>
      <c r="JR79" s="46" t="str">
        <f>IF(Import!BC1078=0,"",Import!BC1078)</f>
        <v/>
      </c>
    </row>
    <row r="80" spans="1:278" x14ac:dyDescent="0.3">
      <c r="A80" s="61" t="str">
        <f>IF(Import!A1079=0,"",Import!A1079)</f>
        <v/>
      </c>
      <c r="B80" s="38" t="str">
        <f>IF(Import!D1079=0,"",Import!D1079)</f>
        <v/>
      </c>
      <c r="C80" s="38" t="str">
        <f>IF(Import!E1079=0,"",Import!E1079)</f>
        <v/>
      </c>
      <c r="D80" s="44" t="str">
        <f t="shared" si="263"/>
        <v/>
      </c>
      <c r="E80" s="38" t="str">
        <f>IF(Import!I1079=0,"",Import!I1079)</f>
        <v/>
      </c>
      <c r="F80" s="38" t="str">
        <f>IF(Import!J1079="","",Import!J1079)</f>
        <v/>
      </c>
      <c r="G80" s="38" t="str">
        <f>IF(Import!K1079="","",Import!K1079)</f>
        <v/>
      </c>
      <c r="H80" s="45" t="str">
        <f>IF(Import!L1079=0,"",Import!L1079)</f>
        <v/>
      </c>
      <c r="I80" s="38" t="str">
        <f>IF(Import!N1079=0,"",Import!N1079)</f>
        <v/>
      </c>
      <c r="J80" s="37"/>
      <c r="K80" s="46" t="str">
        <f>IF(Import!O1079=0,"",Import!O1079)</f>
        <v/>
      </c>
      <c r="L80" s="46" t="str">
        <f>IF(Import!P1079=0,"",Import!P1079)</f>
        <v/>
      </c>
      <c r="M80" s="60" t="str">
        <f>IF(L80&lt;&gt;"","Annulé",IF(Import!R1079=0,"",Import!R1079))</f>
        <v/>
      </c>
      <c r="N80" s="60" t="str">
        <f>IF(L80&lt;&gt;"","Annulé",IF(Import!S1079=0,"",Import!S1079))</f>
        <v/>
      </c>
      <c r="O80" s="60" t="str">
        <f>IF(N80="Annulé","Annulé",IF(Import!T1079=0,"",Import!T1079))</f>
        <v/>
      </c>
      <c r="P80" s="46" t="str">
        <f>IF(Import!U1079=0,IF($L80&lt;&gt;"","Annulé",IF($K80="","","En attente")),Import!U1079)</f>
        <v/>
      </c>
      <c r="Q80" s="46" t="str">
        <f>IF(Import!V1079=0,IF($L80&lt;&gt;"","Annulé",IF($K80="","","En attente")),Import!V1079)</f>
        <v/>
      </c>
      <c r="R80" s="46" t="str">
        <f>IF(Import!W1079=0,IF($L80&lt;&gt;"","Annulé",IF($K80="","","En attente")),Import!W1079)</f>
        <v/>
      </c>
      <c r="S80" s="46" t="str">
        <f>IF(Import!X1079=0,IF($L80&lt;&gt;"","Annulé",IF($K80="","","En attente")),Import!X1079)</f>
        <v/>
      </c>
      <c r="T80" s="46" t="str">
        <f>IF(Import!Y1079=0,IF($L80&lt;&gt;"","Annulé",IF($K80="","","En attente")),Import!Y1079)</f>
        <v/>
      </c>
      <c r="U80" s="46" t="str">
        <f>IF(Import!Z1079=0,IF($L80&lt;&gt;"","Annulé",IF($K80="","","En attente")),Import!Z1079)</f>
        <v/>
      </c>
      <c r="V80" s="46"/>
      <c r="W80" s="46" t="str">
        <f>IF($L80&lt;&gt;"","Annulé",IF(Import!AA1079=0,"",Import!AA1079))</f>
        <v/>
      </c>
      <c r="X80" s="46" t="str">
        <f>IF($L80&lt;&gt;"","Annulé",IF(Import!AB1079=0,IF($W80&lt;&gt;"","A receptionner",""),Import!AB1079))</f>
        <v/>
      </c>
      <c r="Y80" s="60" t="str">
        <f>IF($L80&lt;&gt;"","Annulé",IF(Import!AC1079=0,"",Import!AC1079))</f>
        <v/>
      </c>
      <c r="Z80" s="60" t="str">
        <f>IF($L80&lt;&gt;"","Annulé",IF(Import!AD1079=0,"",Import!AD1079))</f>
        <v/>
      </c>
      <c r="AA80" s="61" t="str">
        <f t="shared" si="264"/>
        <v/>
      </c>
      <c r="AB80" s="61"/>
      <c r="AC80" s="62"/>
      <c r="BI80" s="46" t="str">
        <f>IF(Import!AM1079=0,"",Import!AM1079)</f>
        <v/>
      </c>
      <c r="BJ80" s="46"/>
      <c r="BK80" s="46"/>
      <c r="BL80" s="46"/>
      <c r="BM80" s="46"/>
      <c r="CB80" s="78" t="str">
        <f>IF(Import!AQ1079=0,"",Import!AQ1079)</f>
        <v/>
      </c>
      <c r="CC80" s="78"/>
      <c r="CD80" s="78"/>
      <c r="CE80" s="78"/>
      <c r="CF80" s="78"/>
      <c r="EK80" s="46" t="str">
        <f>IF(Import!AU1079=0,"",Import!AU1079)</f>
        <v/>
      </c>
      <c r="EL80" s="46"/>
      <c r="EM80" s="46"/>
      <c r="EN80" s="46"/>
      <c r="EO80" s="46"/>
      <c r="II80" s="46" t="str">
        <f>IF(Import!AY1079=0,"",Import!AY1079)</f>
        <v/>
      </c>
      <c r="IJ80" s="46"/>
      <c r="IK80" s="46"/>
      <c r="IL80" s="46"/>
      <c r="IM80" s="46"/>
      <c r="JR80" s="46" t="str">
        <f>IF(Import!BC1079=0,"",Import!BC1079)</f>
        <v/>
      </c>
    </row>
    <row r="81" spans="1:278" x14ac:dyDescent="0.3">
      <c r="A81" s="61" t="str">
        <f>IF(Import!A1080=0,"",Import!A1080)</f>
        <v/>
      </c>
      <c r="B81" s="38" t="str">
        <f>IF(Import!D1080=0,"",Import!D1080)</f>
        <v/>
      </c>
      <c r="C81" s="38" t="str">
        <f>IF(Import!E1080=0,"",Import!E1080)</f>
        <v/>
      </c>
      <c r="D81" s="44" t="str">
        <f t="shared" si="263"/>
        <v/>
      </c>
      <c r="E81" s="38" t="str">
        <f>IF(Import!I1080=0,"",Import!I1080)</f>
        <v/>
      </c>
      <c r="F81" s="38" t="str">
        <f>IF(Import!J1080="","",Import!J1080)</f>
        <v/>
      </c>
      <c r="G81" s="38" t="str">
        <f>IF(Import!K1080="","",Import!K1080)</f>
        <v/>
      </c>
      <c r="H81" s="45" t="str">
        <f>IF(Import!L1080=0,"",Import!L1080)</f>
        <v/>
      </c>
      <c r="I81" s="38" t="str">
        <f>IF(Import!N1080=0,"",Import!N1080)</f>
        <v/>
      </c>
      <c r="J81" s="37"/>
      <c r="K81" s="46" t="str">
        <f>IF(Import!O1080=0,"",Import!O1080)</f>
        <v/>
      </c>
      <c r="L81" s="46" t="str">
        <f>IF(Import!P1080=0,"",Import!P1080)</f>
        <v/>
      </c>
      <c r="M81" s="60" t="str">
        <f>IF(L81&lt;&gt;"","Annulé",IF(Import!R1080=0,"",Import!R1080))</f>
        <v/>
      </c>
      <c r="N81" s="60" t="str">
        <f>IF(L81&lt;&gt;"","Annulé",IF(Import!S1080=0,"",Import!S1080))</f>
        <v/>
      </c>
      <c r="O81" s="60" t="str">
        <f>IF(N81="Annulé","Annulé",IF(Import!T1080=0,"",Import!T1080))</f>
        <v/>
      </c>
      <c r="P81" s="46" t="str">
        <f>IF(Import!U1080=0,IF($L81&lt;&gt;"","Annulé",IF($K81="","","En attente")),Import!U1080)</f>
        <v/>
      </c>
      <c r="Q81" s="46" t="str">
        <f>IF(Import!V1080=0,IF($L81&lt;&gt;"","Annulé",IF($K81="","","En attente")),Import!V1080)</f>
        <v/>
      </c>
      <c r="R81" s="46" t="str">
        <f>IF(Import!W1080=0,IF($L81&lt;&gt;"","Annulé",IF($K81="","","En attente")),Import!W1080)</f>
        <v/>
      </c>
      <c r="S81" s="46" t="str">
        <f>IF(Import!X1080=0,IF($L81&lt;&gt;"","Annulé",IF($K81="","","En attente")),Import!X1080)</f>
        <v/>
      </c>
      <c r="T81" s="46" t="str">
        <f>IF(Import!Y1080=0,IF($L81&lt;&gt;"","Annulé",IF($K81="","","En attente")),Import!Y1080)</f>
        <v/>
      </c>
      <c r="U81" s="46" t="str">
        <f>IF(Import!Z1080=0,IF($L81&lt;&gt;"","Annulé",IF($K81="","","En attente")),Import!Z1080)</f>
        <v/>
      </c>
      <c r="V81" s="46"/>
      <c r="W81" s="46" t="str">
        <f>IF($L81&lt;&gt;"","Annulé",IF(Import!AA1080=0,"",Import!AA1080))</f>
        <v/>
      </c>
      <c r="X81" s="46" t="str">
        <f>IF($L81&lt;&gt;"","Annulé",IF(Import!AB1080=0,IF($W81&lt;&gt;"","A receptionner",""),Import!AB1080))</f>
        <v/>
      </c>
      <c r="Y81" s="60" t="str">
        <f>IF($L81&lt;&gt;"","Annulé",IF(Import!AC1080=0,"",Import!AC1080))</f>
        <v/>
      </c>
      <c r="Z81" s="60" t="str">
        <f>IF($L81&lt;&gt;"","Annulé",IF(Import!AD1080=0,"",Import!AD1080))</f>
        <v/>
      </c>
      <c r="AA81" s="61" t="str">
        <f t="shared" si="264"/>
        <v/>
      </c>
      <c r="AB81" s="61"/>
      <c r="AC81" s="62"/>
      <c r="BI81" s="46" t="str">
        <f>IF(Import!AM1080=0,"",Import!AM1080)</f>
        <v/>
      </c>
      <c r="BJ81" s="46"/>
      <c r="BK81" s="46"/>
      <c r="BL81" s="46"/>
      <c r="BM81" s="46"/>
      <c r="CB81" s="78" t="str">
        <f>IF(Import!AQ1080=0,"",Import!AQ1080)</f>
        <v/>
      </c>
      <c r="CC81" s="78"/>
      <c r="CD81" s="78"/>
      <c r="CE81" s="78"/>
      <c r="CF81" s="78"/>
      <c r="EK81" s="46" t="str">
        <f>IF(Import!AU1080=0,"",Import!AU1080)</f>
        <v/>
      </c>
      <c r="EL81" s="46"/>
      <c r="EM81" s="46"/>
      <c r="EN81" s="46"/>
      <c r="EO81" s="46"/>
      <c r="II81" s="46" t="str">
        <f>IF(Import!AY1080=0,"",Import!AY1080)</f>
        <v/>
      </c>
      <c r="IJ81" s="46"/>
      <c r="IK81" s="46"/>
      <c r="IL81" s="46"/>
      <c r="IM81" s="46"/>
      <c r="JR81" s="46" t="str">
        <f>IF(Import!BC1080=0,"",Import!BC1080)</f>
        <v/>
      </c>
    </row>
    <row r="82" spans="1:278" x14ac:dyDescent="0.3">
      <c r="A82" s="61" t="str">
        <f>IF(Import!A1081=0,"",Import!A1081)</f>
        <v/>
      </c>
      <c r="B82" s="38" t="str">
        <f>IF(Import!D1081=0,"",Import!D1081)</f>
        <v/>
      </c>
      <c r="C82" s="38" t="str">
        <f>IF(Import!E1081=0,"",Import!E1081)</f>
        <v/>
      </c>
      <c r="D82" s="44" t="str">
        <f t="shared" si="263"/>
        <v/>
      </c>
      <c r="E82" s="38" t="str">
        <f>IF(Import!I1081=0,"",Import!I1081)</f>
        <v/>
      </c>
      <c r="F82" s="38" t="str">
        <f>IF(Import!J1081="","",Import!J1081)</f>
        <v/>
      </c>
      <c r="G82" s="38" t="str">
        <f>IF(Import!K1081="","",Import!K1081)</f>
        <v/>
      </c>
      <c r="H82" s="45" t="str">
        <f>IF(Import!L1081=0,"",Import!L1081)</f>
        <v/>
      </c>
      <c r="I82" s="38" t="str">
        <f>IF(Import!N1081=0,"",Import!N1081)</f>
        <v/>
      </c>
      <c r="J82" s="37"/>
      <c r="K82" s="46" t="str">
        <f>IF(Import!O1081=0,"",Import!O1081)</f>
        <v/>
      </c>
      <c r="L82" s="46" t="str">
        <f>IF(Import!P1081=0,"",Import!P1081)</f>
        <v/>
      </c>
      <c r="M82" s="60" t="str">
        <f>IF(L82&lt;&gt;"","Annulé",IF(Import!R1081=0,"",Import!R1081))</f>
        <v/>
      </c>
      <c r="N82" s="60" t="str">
        <f>IF(L82&lt;&gt;"","Annulé",IF(Import!S1081=0,"",Import!S1081))</f>
        <v/>
      </c>
      <c r="O82" s="60" t="str">
        <f>IF(N82="Annulé","Annulé",IF(Import!T1081=0,"",Import!T1081))</f>
        <v/>
      </c>
      <c r="P82" s="46" t="str">
        <f>IF(Import!U1081=0,IF($L82&lt;&gt;"","Annulé",IF($K82="","","En attente")),Import!U1081)</f>
        <v/>
      </c>
      <c r="Q82" s="46" t="str">
        <f>IF(Import!V1081=0,IF($L82&lt;&gt;"","Annulé",IF($K82="","","En attente")),Import!V1081)</f>
        <v/>
      </c>
      <c r="R82" s="46" t="str">
        <f>IF(Import!W1081=0,IF($L82&lt;&gt;"","Annulé",IF($K82="","","En attente")),Import!W1081)</f>
        <v/>
      </c>
      <c r="S82" s="46" t="str">
        <f>IF(Import!X1081=0,IF($L82&lt;&gt;"","Annulé",IF($K82="","","En attente")),Import!X1081)</f>
        <v/>
      </c>
      <c r="T82" s="46" t="str">
        <f>IF(Import!Y1081=0,IF($L82&lt;&gt;"","Annulé",IF($K82="","","En attente")),Import!Y1081)</f>
        <v/>
      </c>
      <c r="U82" s="46" t="str">
        <f>IF(Import!Z1081=0,IF($L82&lt;&gt;"","Annulé",IF($K82="","","En attente")),Import!Z1081)</f>
        <v/>
      </c>
      <c r="V82" s="46"/>
      <c r="W82" s="46" t="str">
        <f>IF($L82&lt;&gt;"","Annulé",IF(Import!AA1081=0,"",Import!AA1081))</f>
        <v/>
      </c>
      <c r="X82" s="46" t="str">
        <f>IF($L82&lt;&gt;"","Annulé",IF(Import!AB1081=0,IF($W82&lt;&gt;"","A receptionner",""),Import!AB1081))</f>
        <v/>
      </c>
      <c r="Y82" s="60" t="str">
        <f>IF($L82&lt;&gt;"","Annulé",IF(Import!AC1081=0,"",Import!AC1081))</f>
        <v/>
      </c>
      <c r="Z82" s="60" t="str">
        <f>IF($L82&lt;&gt;"","Annulé",IF(Import!AD1081=0,"",Import!AD1081))</f>
        <v/>
      </c>
      <c r="AA82" s="61" t="str">
        <f t="shared" si="264"/>
        <v/>
      </c>
      <c r="AB82" s="61"/>
      <c r="AC82" s="62"/>
      <c r="BI82" s="46" t="str">
        <f>IF(Import!AM1081=0,"",Import!AM1081)</f>
        <v/>
      </c>
      <c r="BJ82" s="46"/>
      <c r="BK82" s="46"/>
      <c r="BL82" s="46"/>
      <c r="BM82" s="46"/>
      <c r="CB82" s="78" t="str">
        <f>IF(Import!AQ1081=0,"",Import!AQ1081)</f>
        <v/>
      </c>
      <c r="CC82" s="78"/>
      <c r="CD82" s="78"/>
      <c r="CE82" s="78"/>
      <c r="CF82" s="78"/>
      <c r="EK82" s="46" t="str">
        <f>IF(Import!AU1081=0,"",Import!AU1081)</f>
        <v/>
      </c>
      <c r="EL82" s="46"/>
      <c r="EM82" s="46"/>
      <c r="EN82" s="46"/>
      <c r="EO82" s="46"/>
      <c r="II82" s="46" t="str">
        <f>IF(Import!AY1081=0,"",Import!AY1081)</f>
        <v/>
      </c>
      <c r="IJ82" s="46"/>
      <c r="IK82" s="46"/>
      <c r="IL82" s="46"/>
      <c r="IM82" s="46"/>
      <c r="JR82" s="46" t="str">
        <f>IF(Import!BC1081=0,"",Import!BC1081)</f>
        <v/>
      </c>
    </row>
    <row r="83" spans="1:278" x14ac:dyDescent="0.3">
      <c r="A83" s="61" t="str">
        <f>IF(Import!A1082=0,"",Import!A1082)</f>
        <v/>
      </c>
      <c r="B83" s="38" t="str">
        <f>IF(Import!D1082=0,"",Import!D1082)</f>
        <v/>
      </c>
      <c r="C83" s="38" t="str">
        <f>IF(Import!E1082=0,"",Import!E1082)</f>
        <v/>
      </c>
      <c r="D83" s="44" t="str">
        <f t="shared" si="263"/>
        <v/>
      </c>
      <c r="E83" s="38" t="str">
        <f>IF(Import!I1082=0,"",Import!I1082)</f>
        <v/>
      </c>
      <c r="F83" s="38" t="str">
        <f>IF(Import!J1082="","",Import!J1082)</f>
        <v/>
      </c>
      <c r="G83" s="38" t="str">
        <f>IF(Import!K1082="","",Import!K1082)</f>
        <v/>
      </c>
      <c r="H83" s="45" t="str">
        <f>IF(Import!L1082=0,"",Import!L1082)</f>
        <v/>
      </c>
      <c r="I83" s="38" t="str">
        <f>IF(Import!N1082=0,"",Import!N1082)</f>
        <v/>
      </c>
      <c r="J83" s="37"/>
      <c r="K83" s="46" t="str">
        <f>IF(Import!O1082=0,"",Import!O1082)</f>
        <v/>
      </c>
      <c r="L83" s="46" t="str">
        <f>IF(Import!P1082=0,"",Import!P1082)</f>
        <v/>
      </c>
      <c r="M83" s="60" t="str">
        <f>IF(L83&lt;&gt;"","Annulé",IF(Import!R1082=0,"",Import!R1082))</f>
        <v/>
      </c>
      <c r="N83" s="60" t="str">
        <f>IF(L83&lt;&gt;"","Annulé",IF(Import!S1082=0,"",Import!S1082))</f>
        <v/>
      </c>
      <c r="O83" s="60" t="str">
        <f>IF(N83="Annulé","Annulé",IF(Import!T1082=0,"",Import!T1082))</f>
        <v/>
      </c>
      <c r="P83" s="46" t="str">
        <f>IF(Import!U1082=0,IF($L83&lt;&gt;"","Annulé",IF($K83="","","En attente")),Import!U1082)</f>
        <v/>
      </c>
      <c r="Q83" s="46" t="str">
        <f>IF(Import!V1082=0,IF($L83&lt;&gt;"","Annulé",IF($K83="","","En attente")),Import!V1082)</f>
        <v/>
      </c>
      <c r="R83" s="46" t="str">
        <f>IF(Import!W1082=0,IF($L83&lt;&gt;"","Annulé",IF($K83="","","En attente")),Import!W1082)</f>
        <v/>
      </c>
      <c r="S83" s="46" t="str">
        <f>IF(Import!X1082=0,IF($L83&lt;&gt;"","Annulé",IF($K83="","","En attente")),Import!X1082)</f>
        <v/>
      </c>
      <c r="T83" s="46" t="str">
        <f>IF(Import!Y1082=0,IF($L83&lt;&gt;"","Annulé",IF($K83="","","En attente")),Import!Y1082)</f>
        <v/>
      </c>
      <c r="U83" s="46" t="str">
        <f>IF(Import!Z1082=0,IF($L83&lt;&gt;"","Annulé",IF($K83="","","En attente")),Import!Z1082)</f>
        <v/>
      </c>
      <c r="V83" s="46"/>
      <c r="W83" s="46" t="str">
        <f>IF($L83&lt;&gt;"","Annulé",IF(Import!AA1082=0,"",Import!AA1082))</f>
        <v/>
      </c>
      <c r="X83" s="46" t="str">
        <f>IF($L83&lt;&gt;"","Annulé",IF(Import!AB1082=0,IF($W83&lt;&gt;"","A receptionner",""),Import!AB1082))</f>
        <v/>
      </c>
      <c r="Y83" s="60" t="str">
        <f>IF($L83&lt;&gt;"","Annulé",IF(Import!AC1082=0,"",Import!AC1082))</f>
        <v/>
      </c>
      <c r="Z83" s="60" t="str">
        <f>IF($L83&lt;&gt;"","Annulé",IF(Import!AD1082=0,"",Import!AD1082))</f>
        <v/>
      </c>
      <c r="AA83" s="61" t="str">
        <f t="shared" si="264"/>
        <v/>
      </c>
      <c r="AB83" s="61"/>
      <c r="AC83" s="62"/>
      <c r="BI83" s="46" t="str">
        <f>IF(Import!AM1082=0,"",Import!AM1082)</f>
        <v/>
      </c>
      <c r="BJ83" s="46"/>
      <c r="BK83" s="46"/>
      <c r="BL83" s="46"/>
      <c r="BM83" s="46"/>
      <c r="CB83" s="78" t="str">
        <f>IF(Import!AQ1082=0,"",Import!AQ1082)</f>
        <v/>
      </c>
      <c r="CC83" s="78"/>
      <c r="CD83" s="78"/>
      <c r="CE83" s="78"/>
      <c r="CF83" s="78"/>
      <c r="EK83" s="46" t="str">
        <f>IF(Import!AU1082=0,"",Import!AU1082)</f>
        <v/>
      </c>
      <c r="EL83" s="46"/>
      <c r="EM83" s="46"/>
      <c r="EN83" s="46"/>
      <c r="EO83" s="46"/>
      <c r="II83" s="46" t="str">
        <f>IF(Import!AY1082=0,"",Import!AY1082)</f>
        <v/>
      </c>
      <c r="IJ83" s="46"/>
      <c r="IK83" s="46"/>
      <c r="IL83" s="46"/>
      <c r="IM83" s="46"/>
      <c r="JR83" s="46" t="str">
        <f>IF(Import!BC1082=0,"",Import!BC1082)</f>
        <v/>
      </c>
    </row>
    <row r="84" spans="1:278" x14ac:dyDescent="0.3">
      <c r="A84" s="61" t="str">
        <f>IF(Import!A1083=0,"",Import!A1083)</f>
        <v/>
      </c>
      <c r="B84" s="38" t="str">
        <f>IF(Import!D1083=0,"",Import!D1083)</f>
        <v/>
      </c>
      <c r="C84" s="38" t="str">
        <f>IF(Import!E1083=0,"",Import!E1083)</f>
        <v/>
      </c>
      <c r="D84" s="44" t="str">
        <f t="shared" si="263"/>
        <v/>
      </c>
      <c r="E84" s="38" t="str">
        <f>IF(Import!I1083=0,"",Import!I1083)</f>
        <v/>
      </c>
      <c r="F84" s="38" t="str">
        <f>IF(Import!J1083="","",Import!J1083)</f>
        <v/>
      </c>
      <c r="G84" s="38" t="str">
        <f>IF(Import!K1083="","",Import!K1083)</f>
        <v/>
      </c>
      <c r="H84" s="45" t="str">
        <f>IF(Import!L1083=0,"",Import!L1083)</f>
        <v/>
      </c>
      <c r="I84" s="38" t="str">
        <f>IF(Import!N1083=0,"",Import!N1083)</f>
        <v/>
      </c>
      <c r="J84" s="37"/>
      <c r="K84" s="46" t="str">
        <f>IF(Import!O1083=0,"",Import!O1083)</f>
        <v/>
      </c>
      <c r="L84" s="46" t="str">
        <f>IF(Import!P1083=0,"",Import!P1083)</f>
        <v/>
      </c>
      <c r="M84" s="60" t="str">
        <f>IF(L84&lt;&gt;"","Annulé",IF(Import!R1083=0,"",Import!R1083))</f>
        <v/>
      </c>
      <c r="N84" s="60" t="str">
        <f>IF(L84&lt;&gt;"","Annulé",IF(Import!S1083=0,"",Import!S1083))</f>
        <v/>
      </c>
      <c r="O84" s="60" t="str">
        <f>IF(N84="Annulé","Annulé",IF(Import!T1083=0,"",Import!T1083))</f>
        <v/>
      </c>
      <c r="P84" s="46" t="str">
        <f>IF(Import!U1083=0,IF($L84&lt;&gt;"","Annulé",IF($K84="","","En attente")),Import!U1083)</f>
        <v/>
      </c>
      <c r="Q84" s="46" t="str">
        <f>IF(Import!V1083=0,IF($L84&lt;&gt;"","Annulé",IF($K84="","","En attente")),Import!V1083)</f>
        <v/>
      </c>
      <c r="R84" s="46" t="str">
        <f>IF(Import!W1083=0,IF($L84&lt;&gt;"","Annulé",IF($K84="","","En attente")),Import!W1083)</f>
        <v/>
      </c>
      <c r="S84" s="46" t="str">
        <f>IF(Import!X1083=0,IF($L84&lt;&gt;"","Annulé",IF($K84="","","En attente")),Import!X1083)</f>
        <v/>
      </c>
      <c r="T84" s="46" t="str">
        <f>IF(Import!Y1083=0,IF($L84&lt;&gt;"","Annulé",IF($K84="","","En attente")),Import!Y1083)</f>
        <v/>
      </c>
      <c r="U84" s="46" t="str">
        <f>IF(Import!Z1083=0,IF($L84&lt;&gt;"","Annulé",IF($K84="","","En attente")),Import!Z1083)</f>
        <v/>
      </c>
      <c r="V84" s="46"/>
      <c r="W84" s="46" t="str">
        <f>IF($L84&lt;&gt;"","Annulé",IF(Import!AA1083=0,"",Import!AA1083))</f>
        <v/>
      </c>
      <c r="X84" s="46" t="str">
        <f>IF($L84&lt;&gt;"","Annulé",IF(Import!AB1083=0,IF($W84&lt;&gt;"","A receptionner",""),Import!AB1083))</f>
        <v/>
      </c>
      <c r="Y84" s="60" t="str">
        <f>IF($L84&lt;&gt;"","Annulé",IF(Import!AC1083=0,"",Import!AC1083))</f>
        <v/>
      </c>
      <c r="Z84" s="60" t="str">
        <f>IF($L84&lt;&gt;"","Annulé",IF(Import!AD1083=0,"",Import!AD1083))</f>
        <v/>
      </c>
      <c r="AA84" s="61" t="str">
        <f t="shared" si="264"/>
        <v/>
      </c>
      <c r="AB84" s="61"/>
      <c r="AC84" s="62"/>
      <c r="BI84" s="46" t="str">
        <f>IF(Import!AM1083=0,"",Import!AM1083)</f>
        <v/>
      </c>
      <c r="BJ84" s="46"/>
      <c r="BK84" s="46"/>
      <c r="BL84" s="46"/>
      <c r="BM84" s="46"/>
      <c r="CB84" s="78" t="str">
        <f>IF(Import!AQ1083=0,"",Import!AQ1083)</f>
        <v/>
      </c>
      <c r="CC84" s="78"/>
      <c r="CD84" s="78"/>
      <c r="CE84" s="78"/>
      <c r="CF84" s="78"/>
      <c r="EK84" s="46" t="str">
        <f>IF(Import!AU1083=0,"",Import!AU1083)</f>
        <v/>
      </c>
      <c r="EL84" s="46"/>
      <c r="EM84" s="46"/>
      <c r="EN84" s="46"/>
      <c r="EO84" s="46"/>
      <c r="II84" s="46" t="str">
        <f>IF(Import!AY1083=0,"",Import!AY1083)</f>
        <v/>
      </c>
      <c r="IJ84" s="46"/>
      <c r="IK84" s="46"/>
      <c r="IL84" s="46"/>
      <c r="IM84" s="46"/>
      <c r="JR84" s="46" t="str">
        <f>IF(Import!BC1083=0,"",Import!BC1083)</f>
        <v/>
      </c>
    </row>
    <row r="85" spans="1:278" x14ac:dyDescent="0.3">
      <c r="A85" s="61" t="str">
        <f>IF(Import!A1084=0,"",Import!A1084)</f>
        <v/>
      </c>
      <c r="B85" s="38" t="str">
        <f>IF(Import!D1084=0,"",Import!D1084)</f>
        <v/>
      </c>
      <c r="C85" s="38" t="str">
        <f>IF(Import!E1084=0,"",Import!E1084)</f>
        <v/>
      </c>
      <c r="D85" s="44" t="str">
        <f t="shared" si="263"/>
        <v/>
      </c>
      <c r="E85" s="38" t="str">
        <f>IF(Import!I1084=0,"",Import!I1084)</f>
        <v/>
      </c>
      <c r="F85" s="38" t="str">
        <f>IF(Import!J1084="","",Import!J1084)</f>
        <v/>
      </c>
      <c r="G85" s="38" t="str">
        <f>IF(Import!K1084="","",Import!K1084)</f>
        <v/>
      </c>
      <c r="H85" s="45" t="str">
        <f>IF(Import!L1084=0,"",Import!L1084)</f>
        <v/>
      </c>
      <c r="I85" s="38" t="str">
        <f>IF(Import!N1084=0,"",Import!N1084)</f>
        <v/>
      </c>
      <c r="J85" s="37"/>
      <c r="K85" s="46" t="str">
        <f>IF(Import!O1084=0,"",Import!O1084)</f>
        <v/>
      </c>
      <c r="L85" s="46" t="str">
        <f>IF(Import!P1084=0,"",Import!P1084)</f>
        <v/>
      </c>
      <c r="M85" s="60" t="str">
        <f>IF(L85&lt;&gt;"","Annulé",IF(Import!R1084=0,"",Import!R1084))</f>
        <v/>
      </c>
      <c r="N85" s="60" t="str">
        <f>IF(L85&lt;&gt;"","Annulé",IF(Import!S1084=0,"",Import!S1084))</f>
        <v/>
      </c>
      <c r="O85" s="60" t="str">
        <f>IF(N85="Annulé","Annulé",IF(Import!T1084=0,"",Import!T1084))</f>
        <v/>
      </c>
      <c r="P85" s="46" t="str">
        <f>IF(Import!U1084=0,IF($L85&lt;&gt;"","Annulé",IF($K85="","","En attente")),Import!U1084)</f>
        <v/>
      </c>
      <c r="Q85" s="46" t="str">
        <f>IF(Import!V1084=0,IF($L85&lt;&gt;"","Annulé",IF($K85="","","En attente")),Import!V1084)</f>
        <v/>
      </c>
      <c r="R85" s="46" t="str">
        <f>IF(Import!W1084=0,IF($L85&lt;&gt;"","Annulé",IF($K85="","","En attente")),Import!W1084)</f>
        <v/>
      </c>
      <c r="S85" s="46" t="str">
        <f>IF(Import!X1084=0,IF($L85&lt;&gt;"","Annulé",IF($K85="","","En attente")),Import!X1084)</f>
        <v/>
      </c>
      <c r="T85" s="46" t="str">
        <f>IF(Import!Y1084=0,IF($L85&lt;&gt;"","Annulé",IF($K85="","","En attente")),Import!Y1084)</f>
        <v/>
      </c>
      <c r="U85" s="46" t="str">
        <f>IF(Import!Z1084=0,IF($L85&lt;&gt;"","Annulé",IF($K85="","","En attente")),Import!Z1084)</f>
        <v/>
      </c>
      <c r="V85" s="46"/>
      <c r="W85" s="46" t="str">
        <f>IF($L85&lt;&gt;"","Annulé",IF(Import!AA1084=0,"",Import!AA1084))</f>
        <v/>
      </c>
      <c r="X85" s="46" t="str">
        <f>IF($L85&lt;&gt;"","Annulé",IF(Import!AB1084=0,IF($W85&lt;&gt;"","A receptionner",""),Import!AB1084))</f>
        <v/>
      </c>
      <c r="Y85" s="60" t="str">
        <f>IF($L85&lt;&gt;"","Annulé",IF(Import!AC1084=0,"",Import!AC1084))</f>
        <v/>
      </c>
      <c r="Z85" s="60" t="str">
        <f>IF($L85&lt;&gt;"","Annulé",IF(Import!AD1084=0,"",Import!AD1084))</f>
        <v/>
      </c>
      <c r="AA85" s="61" t="str">
        <f t="shared" si="264"/>
        <v/>
      </c>
      <c r="AB85" s="61"/>
      <c r="AC85" s="62"/>
      <c r="BI85" s="46" t="str">
        <f>IF(Import!AM1084=0,"",Import!AM1084)</f>
        <v/>
      </c>
      <c r="BJ85" s="46"/>
      <c r="BK85" s="46"/>
      <c r="BL85" s="46"/>
      <c r="BM85" s="46"/>
      <c r="CB85" s="78" t="str">
        <f>IF(Import!AQ1084=0,"",Import!AQ1084)</f>
        <v/>
      </c>
      <c r="CC85" s="78"/>
      <c r="CD85" s="78"/>
      <c r="CE85" s="78"/>
      <c r="CF85" s="78"/>
      <c r="EK85" s="46" t="str">
        <f>IF(Import!AU1084=0,"",Import!AU1084)</f>
        <v/>
      </c>
      <c r="EL85" s="46"/>
      <c r="EM85" s="46"/>
      <c r="EN85" s="46"/>
      <c r="EO85" s="46"/>
      <c r="II85" s="46" t="str">
        <f>IF(Import!AY1084=0,"",Import!AY1084)</f>
        <v/>
      </c>
      <c r="IJ85" s="46"/>
      <c r="IK85" s="46"/>
      <c r="IL85" s="46"/>
      <c r="IM85" s="46"/>
      <c r="JR85" s="46" t="str">
        <f>IF(Import!BC1084=0,"",Import!BC1084)</f>
        <v/>
      </c>
    </row>
    <row r="86" spans="1:278" x14ac:dyDescent="0.3">
      <c r="A86" s="61" t="str">
        <f>IF(Import!A1085=0,"",Import!A1085)</f>
        <v/>
      </c>
      <c r="B86" s="38" t="str">
        <f>IF(Import!D1085=0,"",Import!D1085)</f>
        <v/>
      </c>
      <c r="C86" s="38" t="str">
        <f>IF(Import!E1085=0,"",Import!E1085)</f>
        <v/>
      </c>
      <c r="D86" s="44" t="str">
        <f t="shared" si="263"/>
        <v/>
      </c>
      <c r="E86" s="38" t="str">
        <f>IF(Import!I1085=0,"",Import!I1085)</f>
        <v/>
      </c>
      <c r="F86" s="38" t="str">
        <f>IF(Import!J1085="","",Import!J1085)</f>
        <v/>
      </c>
      <c r="G86" s="38" t="str">
        <f>IF(Import!K1085="","",Import!K1085)</f>
        <v/>
      </c>
      <c r="H86" s="45" t="str">
        <f>IF(Import!L1085=0,"",Import!L1085)</f>
        <v/>
      </c>
      <c r="I86" s="38" t="str">
        <f>IF(Import!N1085=0,"",Import!N1085)</f>
        <v/>
      </c>
      <c r="J86" s="37"/>
      <c r="K86" s="46" t="str">
        <f>IF(Import!O1085=0,"",Import!O1085)</f>
        <v/>
      </c>
      <c r="L86" s="46" t="str">
        <f>IF(Import!P1085=0,"",Import!P1085)</f>
        <v/>
      </c>
      <c r="M86" s="60" t="str">
        <f>IF(L86&lt;&gt;"","Annulé",IF(Import!R1085=0,"",Import!R1085))</f>
        <v/>
      </c>
      <c r="N86" s="60" t="str">
        <f>IF(L86&lt;&gt;"","Annulé",IF(Import!S1085=0,"",Import!S1085))</f>
        <v/>
      </c>
      <c r="O86" s="60" t="str">
        <f>IF(N86="Annulé","Annulé",IF(Import!T1085=0,"",Import!T1085))</f>
        <v/>
      </c>
      <c r="P86" s="46" t="str">
        <f>IF(Import!U1085=0,IF($L86&lt;&gt;"","Annulé",IF($K86="","","En attente")),Import!U1085)</f>
        <v/>
      </c>
      <c r="Q86" s="46" t="str">
        <f>IF(Import!V1085=0,IF($L86&lt;&gt;"","Annulé",IF($K86="","","En attente")),Import!V1085)</f>
        <v/>
      </c>
      <c r="R86" s="46" t="str">
        <f>IF(Import!W1085=0,IF($L86&lt;&gt;"","Annulé",IF($K86="","","En attente")),Import!W1085)</f>
        <v/>
      </c>
      <c r="S86" s="46" t="str">
        <f>IF(Import!X1085=0,IF($L86&lt;&gt;"","Annulé",IF($K86="","","En attente")),Import!X1085)</f>
        <v/>
      </c>
      <c r="T86" s="46" t="str">
        <f>IF(Import!Y1085=0,IF($L86&lt;&gt;"","Annulé",IF($K86="","","En attente")),Import!Y1085)</f>
        <v/>
      </c>
      <c r="U86" s="46" t="str">
        <f>IF(Import!Z1085=0,IF($L86&lt;&gt;"","Annulé",IF($K86="","","En attente")),Import!Z1085)</f>
        <v/>
      </c>
      <c r="V86" s="46"/>
      <c r="W86" s="46" t="str">
        <f>IF($L86&lt;&gt;"","Annulé",IF(Import!AA1085=0,"",Import!AA1085))</f>
        <v/>
      </c>
      <c r="X86" s="46" t="str">
        <f>IF($L86&lt;&gt;"","Annulé",IF(Import!AB1085=0,IF($W86&lt;&gt;"","A receptionner",""),Import!AB1085))</f>
        <v/>
      </c>
      <c r="Y86" s="60" t="str">
        <f>IF($L86&lt;&gt;"","Annulé",IF(Import!AC1085=0,"",Import!AC1085))</f>
        <v/>
      </c>
      <c r="Z86" s="60" t="str">
        <f>IF($L86&lt;&gt;"","Annulé",IF(Import!AD1085=0,"",Import!AD1085))</f>
        <v/>
      </c>
      <c r="AA86" s="61" t="str">
        <f t="shared" si="264"/>
        <v/>
      </c>
      <c r="AB86" s="61"/>
      <c r="AC86" s="62"/>
      <c r="BI86" s="46" t="str">
        <f>IF(Import!AM1085=0,"",Import!AM1085)</f>
        <v/>
      </c>
      <c r="BJ86" s="46"/>
      <c r="BK86" s="46"/>
      <c r="BL86" s="46"/>
      <c r="BM86" s="46"/>
      <c r="CB86" s="78" t="str">
        <f>IF(Import!AQ1085=0,"",Import!AQ1085)</f>
        <v/>
      </c>
      <c r="CC86" s="78"/>
      <c r="CD86" s="78"/>
      <c r="CE86" s="78"/>
      <c r="CF86" s="78"/>
      <c r="EK86" s="46" t="str">
        <f>IF(Import!AU1085=0,"",Import!AU1085)</f>
        <v/>
      </c>
      <c r="EL86" s="46"/>
      <c r="EM86" s="46"/>
      <c r="EN86" s="46"/>
      <c r="EO86" s="46"/>
      <c r="II86" s="46" t="str">
        <f>IF(Import!AY1085=0,"",Import!AY1085)</f>
        <v/>
      </c>
      <c r="IJ86" s="46"/>
      <c r="IK86" s="46"/>
      <c r="IL86" s="46"/>
      <c r="IM86" s="46"/>
      <c r="JR86" s="46" t="str">
        <f>IF(Import!BC1085=0,"",Import!BC1085)</f>
        <v/>
      </c>
    </row>
    <row r="87" spans="1:278" x14ac:dyDescent="0.3">
      <c r="A87" s="61" t="str">
        <f>IF(Import!A1086=0,"",Import!A1086)</f>
        <v/>
      </c>
      <c r="B87" s="38" t="str">
        <f>IF(Import!D1086=0,"",Import!D1086)</f>
        <v/>
      </c>
      <c r="C87" s="38" t="str">
        <f>IF(Import!E1086=0,"",Import!E1086)</f>
        <v/>
      </c>
      <c r="D87" s="44" t="str">
        <f t="shared" si="263"/>
        <v/>
      </c>
      <c r="E87" s="38" t="str">
        <f>IF(Import!I1086=0,"",Import!I1086)</f>
        <v/>
      </c>
      <c r="F87" s="38" t="str">
        <f>IF(Import!J1086="","",Import!J1086)</f>
        <v/>
      </c>
      <c r="G87" s="38" t="str">
        <f>IF(Import!K1086="","",Import!K1086)</f>
        <v/>
      </c>
      <c r="H87" s="45" t="str">
        <f>IF(Import!L1086=0,"",Import!L1086)</f>
        <v/>
      </c>
      <c r="I87" s="38" t="str">
        <f>IF(Import!N1086=0,"",Import!N1086)</f>
        <v/>
      </c>
      <c r="J87" s="37"/>
      <c r="K87" s="46" t="str">
        <f>IF(Import!O1086=0,"",Import!O1086)</f>
        <v/>
      </c>
      <c r="L87" s="46" t="str">
        <f>IF(Import!P1086=0,"",Import!P1086)</f>
        <v/>
      </c>
      <c r="M87" s="60" t="str">
        <f>IF(L87&lt;&gt;"","Annulé",IF(Import!R1086=0,"",Import!R1086))</f>
        <v/>
      </c>
      <c r="N87" s="60" t="str">
        <f>IF(L87&lt;&gt;"","Annulé",IF(Import!S1086=0,"",Import!S1086))</f>
        <v/>
      </c>
      <c r="O87" s="60" t="str">
        <f>IF(N87="Annulé","Annulé",IF(Import!T1086=0,"",Import!T1086))</f>
        <v/>
      </c>
      <c r="P87" s="46" t="str">
        <f>IF(Import!U1086=0,IF($L87&lt;&gt;"","Annulé",IF($K87="","","En attente")),Import!U1086)</f>
        <v/>
      </c>
      <c r="Q87" s="46" t="str">
        <f>IF(Import!V1086=0,IF($L87&lt;&gt;"","Annulé",IF($K87="","","En attente")),Import!V1086)</f>
        <v/>
      </c>
      <c r="R87" s="46" t="str">
        <f>IF(Import!W1086=0,IF($L87&lt;&gt;"","Annulé",IF($K87="","","En attente")),Import!W1086)</f>
        <v/>
      </c>
      <c r="S87" s="46" t="str">
        <f>IF(Import!X1086=0,IF($L87&lt;&gt;"","Annulé",IF($K87="","","En attente")),Import!X1086)</f>
        <v/>
      </c>
      <c r="T87" s="46" t="str">
        <f>IF(Import!Y1086=0,IF($L87&lt;&gt;"","Annulé",IF($K87="","","En attente")),Import!Y1086)</f>
        <v/>
      </c>
      <c r="U87" s="46" t="str">
        <f>IF(Import!Z1086=0,IF($L87&lt;&gt;"","Annulé",IF($K87="","","En attente")),Import!Z1086)</f>
        <v/>
      </c>
      <c r="V87" s="46"/>
      <c r="W87" s="46" t="str">
        <f>IF($L87&lt;&gt;"","Annulé",IF(Import!AA1086=0,"",Import!AA1086))</f>
        <v/>
      </c>
      <c r="X87" s="46" t="str">
        <f>IF($L87&lt;&gt;"","Annulé",IF(Import!AB1086=0,IF($W87&lt;&gt;"","A receptionner",""),Import!AB1086))</f>
        <v/>
      </c>
      <c r="Y87" s="60" t="str">
        <f>IF($L87&lt;&gt;"","Annulé",IF(Import!AC1086=0,"",Import!AC1086))</f>
        <v/>
      </c>
      <c r="Z87" s="60" t="str">
        <f>IF($L87&lt;&gt;"","Annulé",IF(Import!AD1086=0,"",Import!AD1086))</f>
        <v/>
      </c>
      <c r="AA87" s="61" t="str">
        <f t="shared" si="264"/>
        <v/>
      </c>
      <c r="AB87" s="61"/>
      <c r="AC87" s="62"/>
      <c r="BI87" s="46" t="str">
        <f>IF(Import!AM1086=0,"",Import!AM1086)</f>
        <v/>
      </c>
      <c r="BJ87" s="46"/>
      <c r="BK87" s="46"/>
      <c r="BL87" s="46"/>
      <c r="BM87" s="46"/>
      <c r="CB87" s="78" t="str">
        <f>IF(Import!AQ1086=0,"",Import!AQ1086)</f>
        <v/>
      </c>
      <c r="CC87" s="78"/>
      <c r="CD87" s="78"/>
      <c r="CE87" s="78"/>
      <c r="CF87" s="78"/>
      <c r="EK87" s="46" t="str">
        <f>IF(Import!AU1086=0,"",Import!AU1086)</f>
        <v/>
      </c>
      <c r="EL87" s="46"/>
      <c r="EM87" s="46"/>
      <c r="EN87" s="46"/>
      <c r="EO87" s="46"/>
      <c r="II87" s="46" t="str">
        <f>IF(Import!AY1086=0,"",Import!AY1086)</f>
        <v/>
      </c>
      <c r="IJ87" s="46"/>
      <c r="IK87" s="46"/>
      <c r="IL87" s="46"/>
      <c r="IM87" s="46"/>
      <c r="JR87" s="46" t="str">
        <f>IF(Import!BC1086=0,"",Import!BC1086)</f>
        <v/>
      </c>
    </row>
    <row r="88" spans="1:278" x14ac:dyDescent="0.3">
      <c r="A88" s="61" t="str">
        <f>IF(Import!A1087=0,"",Import!A1087)</f>
        <v/>
      </c>
      <c r="B88" s="38" t="str">
        <f>IF(Import!D1087=0,"",Import!D1087)</f>
        <v/>
      </c>
      <c r="C88" s="38" t="str">
        <f>IF(Import!E1087=0,"",Import!E1087)</f>
        <v/>
      </c>
      <c r="D88" s="44" t="str">
        <f t="shared" si="263"/>
        <v/>
      </c>
      <c r="E88" s="38" t="str">
        <f>IF(Import!I1087=0,"",Import!I1087)</f>
        <v/>
      </c>
      <c r="F88" s="38" t="str">
        <f>IF(Import!J1087="","",Import!J1087)</f>
        <v/>
      </c>
      <c r="G88" s="38" t="str">
        <f>IF(Import!K1087="","",Import!K1087)</f>
        <v/>
      </c>
      <c r="H88" s="45" t="str">
        <f>IF(Import!L1087=0,"",Import!L1087)</f>
        <v/>
      </c>
      <c r="I88" s="38" t="str">
        <f>IF(Import!N1087=0,"",Import!N1087)</f>
        <v/>
      </c>
      <c r="J88" s="37"/>
      <c r="K88" s="46" t="str">
        <f>IF(Import!O1087=0,"",Import!O1087)</f>
        <v/>
      </c>
      <c r="L88" s="46" t="str">
        <f>IF(Import!P1087=0,"",Import!P1087)</f>
        <v/>
      </c>
      <c r="M88" s="60" t="str">
        <f>IF(L88&lt;&gt;"","Annulé",IF(Import!R1087=0,"",Import!R1087))</f>
        <v/>
      </c>
      <c r="N88" s="60" t="str">
        <f>IF(L88&lt;&gt;"","Annulé",IF(Import!S1087=0,"",Import!S1087))</f>
        <v/>
      </c>
      <c r="O88" s="60" t="str">
        <f>IF(N88="Annulé","Annulé",IF(Import!T1087=0,"",Import!T1087))</f>
        <v/>
      </c>
      <c r="P88" s="46" t="str">
        <f>IF(Import!U1087=0,IF($L88&lt;&gt;"","Annulé",IF($K88="","","En attente")),Import!U1087)</f>
        <v/>
      </c>
      <c r="Q88" s="46" t="str">
        <f>IF(Import!V1087=0,IF($L88&lt;&gt;"","Annulé",IF($K88="","","En attente")),Import!V1087)</f>
        <v/>
      </c>
      <c r="R88" s="46" t="str">
        <f>IF(Import!W1087=0,IF($L88&lt;&gt;"","Annulé",IF($K88="","","En attente")),Import!W1087)</f>
        <v/>
      </c>
      <c r="S88" s="46" t="str">
        <f>IF(Import!X1087=0,IF($L88&lt;&gt;"","Annulé",IF($K88="","","En attente")),Import!X1087)</f>
        <v/>
      </c>
      <c r="T88" s="46" t="str">
        <f>IF(Import!Y1087=0,IF($L88&lt;&gt;"","Annulé",IF($K88="","","En attente")),Import!Y1087)</f>
        <v/>
      </c>
      <c r="U88" s="46" t="str">
        <f>IF(Import!Z1087=0,IF($L88&lt;&gt;"","Annulé",IF($K88="","","En attente")),Import!Z1087)</f>
        <v/>
      </c>
      <c r="V88" s="46"/>
      <c r="W88" s="46" t="str">
        <f>IF($L88&lt;&gt;"","Annulé",IF(Import!AA1087=0,"",Import!AA1087))</f>
        <v/>
      </c>
      <c r="X88" s="46" t="str">
        <f>IF($L88&lt;&gt;"","Annulé",IF(Import!AB1087=0,IF($W88&lt;&gt;"","A receptionner",""),Import!AB1087))</f>
        <v/>
      </c>
      <c r="Y88" s="60" t="str">
        <f>IF($L88&lt;&gt;"","Annulé",IF(Import!AC1087=0,"",Import!AC1087))</f>
        <v/>
      </c>
      <c r="Z88" s="60" t="str">
        <f>IF($L88&lt;&gt;"","Annulé",IF(Import!AD1087=0,"",Import!AD1087))</f>
        <v/>
      </c>
      <c r="AA88" s="61" t="str">
        <f t="shared" si="264"/>
        <v/>
      </c>
      <c r="AB88" s="61"/>
      <c r="AC88" s="62"/>
      <c r="BI88" s="46" t="str">
        <f>IF(Import!AM1087=0,"",Import!AM1087)</f>
        <v/>
      </c>
      <c r="BJ88" s="46"/>
      <c r="BK88" s="46"/>
      <c r="BL88" s="46"/>
      <c r="BM88" s="46"/>
      <c r="CB88" s="78" t="str">
        <f>IF(Import!AQ1087=0,"",Import!AQ1087)</f>
        <v/>
      </c>
      <c r="CC88" s="78"/>
      <c r="CD88" s="78"/>
      <c r="CE88" s="78"/>
      <c r="CF88" s="78"/>
      <c r="EK88" s="46" t="str">
        <f>IF(Import!AU1087=0,"",Import!AU1087)</f>
        <v/>
      </c>
      <c r="EL88" s="46"/>
      <c r="EM88" s="46"/>
      <c r="EN88" s="46"/>
      <c r="EO88" s="46"/>
      <c r="II88" s="46" t="str">
        <f>IF(Import!AY1087=0,"",Import!AY1087)</f>
        <v/>
      </c>
      <c r="IJ88" s="46"/>
      <c r="IK88" s="46"/>
      <c r="IL88" s="46"/>
      <c r="IM88" s="46"/>
      <c r="JR88" s="46" t="str">
        <f>IF(Import!BC1087=0,"",Import!BC1087)</f>
        <v/>
      </c>
    </row>
    <row r="89" spans="1:278" x14ac:dyDescent="0.3">
      <c r="A89" s="61" t="str">
        <f>IF(Import!A1088=0,"",Import!A1088)</f>
        <v/>
      </c>
      <c r="B89" s="38" t="str">
        <f>IF(Import!D1088=0,"",Import!D1088)</f>
        <v/>
      </c>
      <c r="C89" s="38" t="str">
        <f>IF(Import!E1088=0,"",Import!E1088)</f>
        <v/>
      </c>
      <c r="D89" s="44" t="str">
        <f t="shared" si="263"/>
        <v/>
      </c>
      <c r="E89" s="38" t="str">
        <f>IF(Import!I1088=0,"",Import!I1088)</f>
        <v/>
      </c>
      <c r="F89" s="38" t="str">
        <f>IF(Import!J1088="","",Import!J1088)</f>
        <v/>
      </c>
      <c r="G89" s="38" t="str">
        <f>IF(Import!K1088="","",Import!K1088)</f>
        <v/>
      </c>
      <c r="H89" s="45" t="str">
        <f>IF(Import!L1088=0,"",Import!L1088)</f>
        <v/>
      </c>
      <c r="I89" s="38" t="str">
        <f>IF(Import!N1088=0,"",Import!N1088)</f>
        <v/>
      </c>
      <c r="J89" s="37"/>
      <c r="K89" s="46" t="str">
        <f>IF(Import!O1088=0,"",Import!O1088)</f>
        <v/>
      </c>
      <c r="L89" s="46" t="str">
        <f>IF(Import!P1088=0,"",Import!P1088)</f>
        <v/>
      </c>
      <c r="M89" s="60" t="str">
        <f>IF(L89&lt;&gt;"","Annulé",IF(Import!R1088=0,"",Import!R1088))</f>
        <v/>
      </c>
      <c r="N89" s="60" t="str">
        <f>IF(L89&lt;&gt;"","Annulé",IF(Import!S1088=0,"",Import!S1088))</f>
        <v/>
      </c>
      <c r="O89" s="60" t="str">
        <f>IF(N89="Annulé","Annulé",IF(Import!T1088=0,"",Import!T1088))</f>
        <v/>
      </c>
      <c r="P89" s="46" t="str">
        <f>IF(Import!U1088=0,IF($L89&lt;&gt;"","Annulé",IF($K89="","","En attente")),Import!U1088)</f>
        <v/>
      </c>
      <c r="Q89" s="46" t="str">
        <f>IF(Import!V1088=0,IF($L89&lt;&gt;"","Annulé",IF($K89="","","En attente")),Import!V1088)</f>
        <v/>
      </c>
      <c r="R89" s="46" t="str">
        <f>IF(Import!W1088=0,IF($L89&lt;&gt;"","Annulé",IF($K89="","","En attente")),Import!W1088)</f>
        <v/>
      </c>
      <c r="S89" s="46" t="str">
        <f>IF(Import!X1088=0,IF($L89&lt;&gt;"","Annulé",IF($K89="","","En attente")),Import!X1088)</f>
        <v/>
      </c>
      <c r="T89" s="46" t="str">
        <f>IF(Import!Y1088=0,IF($L89&lt;&gt;"","Annulé",IF($K89="","","En attente")),Import!Y1088)</f>
        <v/>
      </c>
      <c r="U89" s="46" t="str">
        <f>IF(Import!Z1088=0,IF($L89&lt;&gt;"","Annulé",IF($K89="","","En attente")),Import!Z1088)</f>
        <v/>
      </c>
      <c r="V89" s="46"/>
      <c r="W89" s="46" t="str">
        <f>IF($L89&lt;&gt;"","Annulé",IF(Import!AA1088=0,"",Import!AA1088))</f>
        <v/>
      </c>
      <c r="X89" s="46" t="str">
        <f>IF($L89&lt;&gt;"","Annulé",IF(Import!AB1088=0,IF($W89&lt;&gt;"","A receptionner",""),Import!AB1088))</f>
        <v/>
      </c>
      <c r="Y89" s="60" t="str">
        <f>IF($L89&lt;&gt;"","Annulé",IF(Import!AC1088=0,"",Import!AC1088))</f>
        <v/>
      </c>
      <c r="Z89" s="60" t="str">
        <f>IF($L89&lt;&gt;"","Annulé",IF(Import!AD1088=0,"",Import!AD1088))</f>
        <v/>
      </c>
      <c r="AA89" s="61" t="str">
        <f t="shared" si="264"/>
        <v/>
      </c>
      <c r="AB89" s="61"/>
      <c r="AC89" s="62"/>
      <c r="BI89" s="46" t="str">
        <f>IF(Import!AM1088=0,"",Import!AM1088)</f>
        <v/>
      </c>
      <c r="BJ89" s="46"/>
      <c r="BK89" s="46"/>
      <c r="BL89" s="46"/>
      <c r="BM89" s="46"/>
      <c r="CB89" s="78" t="str">
        <f>IF(Import!AQ1088=0,"",Import!AQ1088)</f>
        <v/>
      </c>
      <c r="CC89" s="78"/>
      <c r="CD89" s="78"/>
      <c r="CE89" s="78"/>
      <c r="CF89" s="78"/>
      <c r="EK89" s="46" t="str">
        <f>IF(Import!AU1088=0,"",Import!AU1088)</f>
        <v/>
      </c>
      <c r="EL89" s="46"/>
      <c r="EM89" s="46"/>
      <c r="EN89" s="46"/>
      <c r="EO89" s="46"/>
      <c r="II89" s="46" t="str">
        <f>IF(Import!AY1088=0,"",Import!AY1088)</f>
        <v/>
      </c>
      <c r="IJ89" s="46"/>
      <c r="IK89" s="46"/>
      <c r="IL89" s="46"/>
      <c r="IM89" s="46"/>
      <c r="JR89" s="46" t="str">
        <f>IF(Import!BC1088=0,"",Import!BC1088)</f>
        <v/>
      </c>
    </row>
    <row r="90" spans="1:278" x14ac:dyDescent="0.3">
      <c r="A90" s="61" t="str">
        <f>IF(Import!A1089=0,"",Import!A1089)</f>
        <v/>
      </c>
      <c r="B90" s="38" t="str">
        <f>IF(Import!D1089=0,"",Import!D1089)</f>
        <v/>
      </c>
      <c r="C90" s="38" t="str">
        <f>IF(Import!E1089=0,"",Import!E1089)</f>
        <v/>
      </c>
      <c r="D90" s="44" t="str">
        <f t="shared" si="263"/>
        <v/>
      </c>
      <c r="E90" s="38" t="str">
        <f>IF(Import!I1089=0,"",Import!I1089)</f>
        <v/>
      </c>
      <c r="F90" s="38" t="str">
        <f>IF(Import!J1089="","",Import!J1089)</f>
        <v/>
      </c>
      <c r="G90" s="38" t="str">
        <f>IF(Import!K1089="","",Import!K1089)</f>
        <v/>
      </c>
      <c r="H90" s="45" t="str">
        <f>IF(Import!L1089=0,"",Import!L1089)</f>
        <v/>
      </c>
      <c r="I90" s="38" t="str">
        <f>IF(Import!N1089=0,"",Import!N1089)</f>
        <v/>
      </c>
      <c r="J90" s="37"/>
      <c r="K90" s="46" t="str">
        <f>IF(Import!O1089=0,"",Import!O1089)</f>
        <v/>
      </c>
      <c r="L90" s="46" t="str">
        <f>IF(Import!P1089=0,"",Import!P1089)</f>
        <v/>
      </c>
      <c r="M90" s="60" t="str">
        <f>IF(L90&lt;&gt;"","Annulé",IF(Import!R1089=0,"",Import!R1089))</f>
        <v/>
      </c>
      <c r="N90" s="60" t="str">
        <f>IF(L90&lt;&gt;"","Annulé",IF(Import!S1089=0,"",Import!S1089))</f>
        <v/>
      </c>
      <c r="O90" s="60" t="str">
        <f>IF(N90="Annulé","Annulé",IF(Import!T1089=0,"",Import!T1089))</f>
        <v/>
      </c>
      <c r="P90" s="46" t="str">
        <f>IF(Import!U1089=0,IF($L90&lt;&gt;"","Annulé",IF($K90="","","En attente")),Import!U1089)</f>
        <v/>
      </c>
      <c r="Q90" s="46" t="str">
        <f>IF(Import!V1089=0,IF($L90&lt;&gt;"","Annulé",IF($K90="","","En attente")),Import!V1089)</f>
        <v/>
      </c>
      <c r="R90" s="46" t="str">
        <f>IF(Import!W1089=0,IF($L90&lt;&gt;"","Annulé",IF($K90="","","En attente")),Import!W1089)</f>
        <v/>
      </c>
      <c r="S90" s="46" t="str">
        <f>IF(Import!X1089=0,IF($L90&lt;&gt;"","Annulé",IF($K90="","","En attente")),Import!X1089)</f>
        <v/>
      </c>
      <c r="T90" s="46" t="str">
        <f>IF(Import!Y1089=0,IF($L90&lt;&gt;"","Annulé",IF($K90="","","En attente")),Import!Y1089)</f>
        <v/>
      </c>
      <c r="U90" s="46" t="str">
        <f>IF(Import!Z1089=0,IF($L90&lt;&gt;"","Annulé",IF($K90="","","En attente")),Import!Z1089)</f>
        <v/>
      </c>
      <c r="V90" s="46"/>
      <c r="W90" s="46" t="str">
        <f>IF($L90&lt;&gt;"","Annulé",IF(Import!AA1089=0,"",Import!AA1089))</f>
        <v/>
      </c>
      <c r="X90" s="46" t="str">
        <f>IF($L90&lt;&gt;"","Annulé",IF(Import!AB1089=0,IF($W90&lt;&gt;"","A receptionner",""),Import!AB1089))</f>
        <v/>
      </c>
      <c r="Y90" s="60" t="str">
        <f>IF($L90&lt;&gt;"","Annulé",IF(Import!AC1089=0,"",Import!AC1089))</f>
        <v/>
      </c>
      <c r="Z90" s="60" t="str">
        <f>IF($L90&lt;&gt;"","Annulé",IF(Import!AD1089=0,"",Import!AD1089))</f>
        <v/>
      </c>
      <c r="AA90" s="61" t="str">
        <f t="shared" si="264"/>
        <v/>
      </c>
      <c r="AB90" s="61"/>
      <c r="AC90" s="62"/>
      <c r="BI90" s="46" t="str">
        <f>IF(Import!AM1089=0,"",Import!AM1089)</f>
        <v/>
      </c>
      <c r="BJ90" s="46"/>
      <c r="BK90" s="46"/>
      <c r="BL90" s="46"/>
      <c r="BM90" s="46"/>
      <c r="CB90" s="78" t="str">
        <f>IF(Import!AQ1089=0,"",Import!AQ1089)</f>
        <v/>
      </c>
      <c r="CC90" s="78"/>
      <c r="CD90" s="78"/>
      <c r="CE90" s="78"/>
      <c r="CF90" s="78"/>
      <c r="EK90" s="46" t="str">
        <f>IF(Import!AU1089=0,"",Import!AU1089)</f>
        <v/>
      </c>
      <c r="EL90" s="46"/>
      <c r="EM90" s="46"/>
      <c r="EN90" s="46"/>
      <c r="EO90" s="46"/>
      <c r="II90" s="46" t="str">
        <f>IF(Import!AY1089=0,"",Import!AY1089)</f>
        <v/>
      </c>
      <c r="IJ90" s="46"/>
      <c r="IK90" s="46"/>
      <c r="IL90" s="46"/>
      <c r="IM90" s="46"/>
      <c r="JR90" s="46" t="str">
        <f>IF(Import!BC1089=0,"",Import!BC1089)</f>
        <v/>
      </c>
    </row>
    <row r="91" spans="1:278" x14ac:dyDescent="0.3">
      <c r="A91" s="61" t="str">
        <f>IF(Import!A1090=0,"",Import!A1090)</f>
        <v/>
      </c>
      <c r="B91" s="38" t="str">
        <f>IF(Import!D1090=0,"",Import!D1090)</f>
        <v/>
      </c>
      <c r="C91" s="38" t="str">
        <f>IF(Import!E1090=0,"",Import!E1090)</f>
        <v/>
      </c>
      <c r="D91" s="44" t="str">
        <f t="shared" si="263"/>
        <v/>
      </c>
      <c r="E91" s="38" t="str">
        <f>IF(Import!I1090=0,"",Import!I1090)</f>
        <v/>
      </c>
      <c r="F91" s="38" t="str">
        <f>IF(Import!J1090="","",Import!J1090)</f>
        <v/>
      </c>
      <c r="G91" s="38" t="str">
        <f>IF(Import!K1090="","",Import!K1090)</f>
        <v/>
      </c>
      <c r="H91" s="45" t="str">
        <f>IF(Import!L1090=0,"",Import!L1090)</f>
        <v/>
      </c>
      <c r="I91" s="38" t="str">
        <f>IF(Import!N1090=0,"",Import!N1090)</f>
        <v/>
      </c>
      <c r="J91" s="37"/>
      <c r="K91" s="46" t="str">
        <f>IF(Import!O1090=0,"",Import!O1090)</f>
        <v/>
      </c>
      <c r="L91" s="46" t="str">
        <f>IF(Import!P1090=0,"",Import!P1090)</f>
        <v/>
      </c>
      <c r="M91" s="60" t="str">
        <f>IF(L91&lt;&gt;"","Annulé",IF(Import!R1090=0,"",Import!R1090))</f>
        <v/>
      </c>
      <c r="N91" s="60" t="str">
        <f>IF(L91&lt;&gt;"","Annulé",IF(Import!S1090=0,"",Import!S1090))</f>
        <v/>
      </c>
      <c r="O91" s="60" t="str">
        <f>IF(N91="Annulé","Annulé",IF(Import!T1090=0,"",Import!T1090))</f>
        <v/>
      </c>
      <c r="P91" s="46" t="str">
        <f>IF(Import!U1090=0,IF($L91&lt;&gt;"","Annulé",IF($K91="","","En attente")),Import!U1090)</f>
        <v/>
      </c>
      <c r="Q91" s="46" t="str">
        <f>IF(Import!V1090=0,IF($L91&lt;&gt;"","Annulé",IF($K91="","","En attente")),Import!V1090)</f>
        <v/>
      </c>
      <c r="R91" s="46" t="str">
        <f>IF(Import!W1090=0,IF($L91&lt;&gt;"","Annulé",IF($K91="","","En attente")),Import!W1090)</f>
        <v/>
      </c>
      <c r="S91" s="46" t="str">
        <f>IF(Import!X1090=0,IF($L91&lt;&gt;"","Annulé",IF($K91="","","En attente")),Import!X1090)</f>
        <v/>
      </c>
      <c r="T91" s="46" t="str">
        <f>IF(Import!Y1090=0,IF($L91&lt;&gt;"","Annulé",IF($K91="","","En attente")),Import!Y1090)</f>
        <v/>
      </c>
      <c r="U91" s="46" t="str">
        <f>IF(Import!Z1090=0,IF($L91&lt;&gt;"","Annulé",IF($K91="","","En attente")),Import!Z1090)</f>
        <v/>
      </c>
      <c r="V91" s="46"/>
      <c r="W91" s="46" t="str">
        <f>IF($L91&lt;&gt;"","Annulé",IF(Import!AA1090=0,"",Import!AA1090))</f>
        <v/>
      </c>
      <c r="X91" s="46" t="str">
        <f>IF($L91&lt;&gt;"","Annulé",IF(Import!AB1090=0,IF($W91&lt;&gt;"","A receptionner",""),Import!AB1090))</f>
        <v/>
      </c>
      <c r="Y91" s="60" t="str">
        <f>IF($L91&lt;&gt;"","Annulé",IF(Import!AC1090=0,"",Import!AC1090))</f>
        <v/>
      </c>
      <c r="Z91" s="60" t="str">
        <f>IF($L91&lt;&gt;"","Annulé",IF(Import!AD1090=0,"",Import!AD1090))</f>
        <v/>
      </c>
      <c r="AA91" s="61" t="str">
        <f t="shared" si="264"/>
        <v/>
      </c>
      <c r="AB91" s="61"/>
      <c r="AC91" s="62"/>
      <c r="BI91" s="46" t="str">
        <f>IF(Import!AM1090=0,"",Import!AM1090)</f>
        <v/>
      </c>
      <c r="BJ91" s="46"/>
      <c r="BK91" s="46"/>
      <c r="BL91" s="46"/>
      <c r="BM91" s="46"/>
      <c r="CB91" s="78" t="str">
        <f>IF(Import!AQ1090=0,"",Import!AQ1090)</f>
        <v/>
      </c>
      <c r="CC91" s="78"/>
      <c r="CD91" s="78"/>
      <c r="CE91" s="78"/>
      <c r="CF91" s="78"/>
      <c r="EK91" s="46" t="str">
        <f>IF(Import!AU1090=0,"",Import!AU1090)</f>
        <v/>
      </c>
      <c r="EL91" s="46"/>
      <c r="EM91" s="46"/>
      <c r="EN91" s="46"/>
      <c r="EO91" s="46"/>
      <c r="II91" s="46" t="str">
        <f>IF(Import!AY1090=0,"",Import!AY1090)</f>
        <v/>
      </c>
      <c r="IJ91" s="46"/>
      <c r="IK91" s="46"/>
      <c r="IL91" s="46"/>
      <c r="IM91" s="46"/>
      <c r="JR91" s="46" t="str">
        <f>IF(Import!BC1090=0,"",Import!BC1090)</f>
        <v/>
      </c>
    </row>
    <row r="92" spans="1:278" x14ac:dyDescent="0.3">
      <c r="A92" s="61" t="str">
        <f>IF(Import!A1091=0,"",Import!A1091)</f>
        <v/>
      </c>
      <c r="B92" s="38" t="str">
        <f>IF(Import!D1091=0,"",Import!D1091)</f>
        <v/>
      </c>
      <c r="C92" s="38" t="str">
        <f>IF(Import!E1091=0,"",Import!E1091)</f>
        <v/>
      </c>
      <c r="D92" s="44" t="str">
        <f t="shared" si="263"/>
        <v/>
      </c>
      <c r="E92" s="38" t="str">
        <f>IF(Import!I1091=0,"",Import!I1091)</f>
        <v/>
      </c>
      <c r="F92" s="38" t="str">
        <f>IF(Import!J1091="","",Import!J1091)</f>
        <v/>
      </c>
      <c r="G92" s="38" t="str">
        <f>IF(Import!K1091="","",Import!K1091)</f>
        <v/>
      </c>
      <c r="H92" s="45" t="str">
        <f>IF(Import!L1091=0,"",Import!L1091)</f>
        <v/>
      </c>
      <c r="I92" s="38" t="str">
        <f>IF(Import!N1091=0,"",Import!N1091)</f>
        <v/>
      </c>
      <c r="J92" s="37"/>
      <c r="K92" s="46" t="str">
        <f>IF(Import!O1091=0,"",Import!O1091)</f>
        <v/>
      </c>
      <c r="L92" s="46" t="str">
        <f>IF(Import!P1091=0,"",Import!P1091)</f>
        <v/>
      </c>
      <c r="M92" s="60" t="str">
        <f>IF(L92&lt;&gt;"","Annulé",IF(Import!R1091=0,"",Import!R1091))</f>
        <v/>
      </c>
      <c r="N92" s="60" t="str">
        <f>IF(L92&lt;&gt;"","Annulé",IF(Import!S1091=0,"",Import!S1091))</f>
        <v/>
      </c>
      <c r="O92" s="60" t="str">
        <f>IF(N92="Annulé","Annulé",IF(Import!T1091=0,"",Import!T1091))</f>
        <v/>
      </c>
      <c r="P92" s="46" t="str">
        <f>IF(Import!U1091=0,IF($L92&lt;&gt;"","Annulé",IF($K92="","","En attente")),Import!U1091)</f>
        <v/>
      </c>
      <c r="Q92" s="46" t="str">
        <f>IF(Import!V1091=0,IF($L92&lt;&gt;"","Annulé",IF($K92="","","En attente")),Import!V1091)</f>
        <v/>
      </c>
      <c r="R92" s="46" t="str">
        <f>IF(Import!W1091=0,IF($L92&lt;&gt;"","Annulé",IF($K92="","","En attente")),Import!W1091)</f>
        <v/>
      </c>
      <c r="S92" s="46" t="str">
        <f>IF(Import!X1091=0,IF($L92&lt;&gt;"","Annulé",IF($K92="","","En attente")),Import!X1091)</f>
        <v/>
      </c>
      <c r="T92" s="46" t="str">
        <f>IF(Import!Y1091=0,IF($L92&lt;&gt;"","Annulé",IF($K92="","","En attente")),Import!Y1091)</f>
        <v/>
      </c>
      <c r="U92" s="46" t="str">
        <f>IF(Import!Z1091=0,IF($L92&lt;&gt;"","Annulé",IF($K92="","","En attente")),Import!Z1091)</f>
        <v/>
      </c>
      <c r="V92" s="46"/>
      <c r="W92" s="46" t="str">
        <f>IF($L92&lt;&gt;"","Annulé",IF(Import!AA1091=0,"",Import!AA1091))</f>
        <v/>
      </c>
      <c r="X92" s="46" t="str">
        <f>IF($L92&lt;&gt;"","Annulé",IF(Import!AB1091=0,IF($W92&lt;&gt;"","A receptionner",""),Import!AB1091))</f>
        <v/>
      </c>
      <c r="Y92" s="60" t="str">
        <f>IF($L92&lt;&gt;"","Annulé",IF(Import!AC1091=0,"",Import!AC1091))</f>
        <v/>
      </c>
      <c r="Z92" s="60" t="str">
        <f>IF($L92&lt;&gt;"","Annulé",IF(Import!AD1091=0,"",Import!AD1091))</f>
        <v/>
      </c>
      <c r="AA92" s="61" t="str">
        <f t="shared" si="264"/>
        <v/>
      </c>
      <c r="AB92" s="61"/>
      <c r="AC92" s="62"/>
      <c r="BI92" s="46" t="str">
        <f>IF(Import!AM1091=0,"",Import!AM1091)</f>
        <v/>
      </c>
      <c r="BJ92" s="46"/>
      <c r="BK92" s="46"/>
      <c r="BL92" s="46"/>
      <c r="BM92" s="46"/>
      <c r="CB92" s="78" t="str">
        <f>IF(Import!AQ1091=0,"",Import!AQ1091)</f>
        <v/>
      </c>
      <c r="CC92" s="78"/>
      <c r="CD92" s="78"/>
      <c r="CE92" s="78"/>
      <c r="CF92" s="78"/>
      <c r="EK92" s="46" t="str">
        <f>IF(Import!AU1091=0,"",Import!AU1091)</f>
        <v/>
      </c>
      <c r="EL92" s="46"/>
      <c r="EM92" s="46"/>
      <c r="EN92" s="46"/>
      <c r="EO92" s="46"/>
      <c r="II92" s="46" t="str">
        <f>IF(Import!AY1091=0,"",Import!AY1091)</f>
        <v/>
      </c>
      <c r="IJ92" s="46"/>
      <c r="IK92" s="46"/>
      <c r="IL92" s="46"/>
      <c r="IM92" s="46"/>
      <c r="JR92" s="46" t="str">
        <f>IF(Import!BC1091=0,"",Import!BC1091)</f>
        <v/>
      </c>
    </row>
    <row r="93" spans="1:278" x14ac:dyDescent="0.3">
      <c r="A93" s="61" t="str">
        <f>IF(Import!A1092=0,"",Import!A1092)</f>
        <v/>
      </c>
      <c r="B93" s="38" t="str">
        <f>IF(Import!D1092=0,"",Import!D1092)</f>
        <v/>
      </c>
      <c r="C93" s="38" t="str">
        <f>IF(Import!E1092=0,"",Import!E1092)</f>
        <v/>
      </c>
      <c r="D93" s="44" t="str">
        <f t="shared" si="263"/>
        <v/>
      </c>
      <c r="E93" s="38" t="str">
        <f>IF(Import!I1092=0,"",Import!I1092)</f>
        <v/>
      </c>
      <c r="F93" s="38" t="str">
        <f>IF(Import!J1092="","",Import!J1092)</f>
        <v/>
      </c>
      <c r="G93" s="38" t="str">
        <f>IF(Import!K1092="","",Import!K1092)</f>
        <v/>
      </c>
      <c r="H93" s="45" t="str">
        <f>IF(Import!L1092=0,"",Import!L1092)</f>
        <v/>
      </c>
      <c r="I93" s="38" t="str">
        <f>IF(Import!N1092=0,"",Import!N1092)</f>
        <v/>
      </c>
      <c r="J93" s="37"/>
      <c r="K93" s="46" t="str">
        <f>IF(Import!O1092=0,"",Import!O1092)</f>
        <v/>
      </c>
      <c r="L93" s="46" t="str">
        <f>IF(Import!P1092=0,"",Import!P1092)</f>
        <v/>
      </c>
      <c r="M93" s="60" t="str">
        <f>IF(L93&lt;&gt;"","Annulé",IF(Import!R1092=0,"",Import!R1092))</f>
        <v/>
      </c>
      <c r="N93" s="60" t="str">
        <f>IF(L93&lt;&gt;"","Annulé",IF(Import!S1092=0,"",Import!S1092))</f>
        <v/>
      </c>
      <c r="O93" s="60" t="str">
        <f>IF(N93="Annulé","Annulé",IF(Import!T1092=0,"",Import!T1092))</f>
        <v/>
      </c>
      <c r="P93" s="46" t="str">
        <f>IF(Import!U1092=0,IF($L93&lt;&gt;"","Annulé",IF($K93="","","En attente")),Import!U1092)</f>
        <v/>
      </c>
      <c r="Q93" s="46" t="str">
        <f>IF(Import!V1092=0,IF($L93&lt;&gt;"","Annulé",IF($K93="","","En attente")),Import!V1092)</f>
        <v/>
      </c>
      <c r="R93" s="46" t="str">
        <f>IF(Import!W1092=0,IF($L93&lt;&gt;"","Annulé",IF($K93="","","En attente")),Import!W1092)</f>
        <v/>
      </c>
      <c r="S93" s="46" t="str">
        <f>IF(Import!X1092=0,IF($L93&lt;&gt;"","Annulé",IF($K93="","","En attente")),Import!X1092)</f>
        <v/>
      </c>
      <c r="T93" s="46" t="str">
        <f>IF(Import!Y1092=0,IF($L93&lt;&gt;"","Annulé",IF($K93="","","En attente")),Import!Y1092)</f>
        <v/>
      </c>
      <c r="U93" s="46" t="str">
        <f>IF(Import!Z1092=0,IF($L93&lt;&gt;"","Annulé",IF($K93="","","En attente")),Import!Z1092)</f>
        <v/>
      </c>
      <c r="V93" s="46"/>
      <c r="W93" s="46" t="str">
        <f>IF($L93&lt;&gt;"","Annulé",IF(Import!AA1092=0,"",Import!AA1092))</f>
        <v/>
      </c>
      <c r="X93" s="46" t="str">
        <f>IF($L93&lt;&gt;"","Annulé",IF(Import!AB1092=0,IF($W93&lt;&gt;"","A receptionner",""),Import!AB1092))</f>
        <v/>
      </c>
      <c r="Y93" s="60" t="str">
        <f>IF($L93&lt;&gt;"","Annulé",IF(Import!AC1092=0,"",Import!AC1092))</f>
        <v/>
      </c>
      <c r="Z93" s="60" t="str">
        <f>IF($L93&lt;&gt;"","Annulé",IF(Import!AD1092=0,"",Import!AD1092))</f>
        <v/>
      </c>
      <c r="AA93" s="61" t="str">
        <f t="shared" si="264"/>
        <v/>
      </c>
      <c r="AB93" s="61"/>
      <c r="AC93" s="62"/>
      <c r="BI93" s="46" t="str">
        <f>IF(Import!AM1092=0,"",Import!AM1092)</f>
        <v/>
      </c>
      <c r="BJ93" s="46"/>
      <c r="BK93" s="46"/>
      <c r="BL93" s="46"/>
      <c r="BM93" s="46"/>
      <c r="CB93" s="78" t="str">
        <f>IF(Import!AQ1092=0,"",Import!AQ1092)</f>
        <v/>
      </c>
      <c r="CC93" s="78"/>
      <c r="CD93" s="78"/>
      <c r="CE93" s="78"/>
      <c r="CF93" s="78"/>
      <c r="EK93" s="46" t="str">
        <f>IF(Import!AU1092=0,"",Import!AU1092)</f>
        <v/>
      </c>
      <c r="EL93" s="46"/>
      <c r="EM93" s="46"/>
      <c r="EN93" s="46"/>
      <c r="EO93" s="46"/>
      <c r="II93" s="46" t="str">
        <f>IF(Import!AY1092=0,"",Import!AY1092)</f>
        <v/>
      </c>
      <c r="IJ93" s="46"/>
      <c r="IK93" s="46"/>
      <c r="IL93" s="46"/>
      <c r="IM93" s="46"/>
      <c r="JR93" s="46" t="str">
        <f>IF(Import!BC1092=0,"",Import!BC1092)</f>
        <v/>
      </c>
    </row>
    <row r="94" spans="1:278" x14ac:dyDescent="0.3">
      <c r="A94" s="61" t="str">
        <f>IF(Import!A1093=0,"",Import!A1093)</f>
        <v/>
      </c>
      <c r="B94" s="38" t="str">
        <f>IF(Import!D1093=0,"",Import!D1093)</f>
        <v/>
      </c>
      <c r="C94" s="38" t="str">
        <f>IF(Import!E1093=0,"",Import!E1093)</f>
        <v/>
      </c>
      <c r="D94" s="44" t="str">
        <f t="shared" si="263"/>
        <v/>
      </c>
      <c r="E94" s="38" t="str">
        <f>IF(Import!I1093=0,"",Import!I1093)</f>
        <v/>
      </c>
      <c r="F94" s="38" t="str">
        <f>IF(Import!J1093="","",Import!J1093)</f>
        <v/>
      </c>
      <c r="G94" s="38" t="str">
        <f>IF(Import!K1093="","",Import!K1093)</f>
        <v/>
      </c>
      <c r="H94" s="45" t="str">
        <f>IF(Import!L1093=0,"",Import!L1093)</f>
        <v/>
      </c>
      <c r="I94" s="38" t="str">
        <f>IF(Import!N1093=0,"",Import!N1093)</f>
        <v/>
      </c>
      <c r="J94" s="37"/>
      <c r="K94" s="46" t="str">
        <f>IF(Import!O1093=0,"",Import!O1093)</f>
        <v/>
      </c>
      <c r="L94" s="46" t="str">
        <f>IF(Import!P1093=0,"",Import!P1093)</f>
        <v/>
      </c>
      <c r="M94" s="60" t="str">
        <f>IF(L94&lt;&gt;"","Annulé",IF(Import!R1093=0,"",Import!R1093))</f>
        <v/>
      </c>
      <c r="N94" s="60" t="str">
        <f>IF(L94&lt;&gt;"","Annulé",IF(Import!S1093=0,"",Import!S1093))</f>
        <v/>
      </c>
      <c r="O94" s="60" t="str">
        <f>IF(N94="Annulé","Annulé",IF(Import!T1093=0,"",Import!T1093))</f>
        <v/>
      </c>
      <c r="P94" s="46" t="str">
        <f>IF(Import!U1093=0,IF($L94&lt;&gt;"","Annulé",IF($K94="","","En attente")),Import!U1093)</f>
        <v/>
      </c>
      <c r="Q94" s="46" t="str">
        <f>IF(Import!V1093=0,IF($L94&lt;&gt;"","Annulé",IF($K94="","","En attente")),Import!V1093)</f>
        <v/>
      </c>
      <c r="R94" s="46" t="str">
        <f>IF(Import!W1093=0,IF($L94&lt;&gt;"","Annulé",IF($K94="","","En attente")),Import!W1093)</f>
        <v/>
      </c>
      <c r="S94" s="46" t="str">
        <f>IF(Import!X1093=0,IF($L94&lt;&gt;"","Annulé",IF($K94="","","En attente")),Import!X1093)</f>
        <v/>
      </c>
      <c r="T94" s="46" t="str">
        <f>IF(Import!Y1093=0,IF($L94&lt;&gt;"","Annulé",IF($K94="","","En attente")),Import!Y1093)</f>
        <v/>
      </c>
      <c r="U94" s="46" t="str">
        <f>IF(Import!Z1093=0,IF($L94&lt;&gt;"","Annulé",IF($K94="","","En attente")),Import!Z1093)</f>
        <v/>
      </c>
      <c r="V94" s="46"/>
      <c r="W94" s="46" t="str">
        <f>IF($L94&lt;&gt;"","Annulé",IF(Import!AA1093=0,"",Import!AA1093))</f>
        <v/>
      </c>
      <c r="X94" s="46" t="str">
        <f>IF($L94&lt;&gt;"","Annulé",IF(Import!AB1093=0,IF($W94&lt;&gt;"","A receptionner",""),Import!AB1093))</f>
        <v/>
      </c>
      <c r="Y94" s="60" t="str">
        <f>IF($L94&lt;&gt;"","Annulé",IF(Import!AC1093=0,"",Import!AC1093))</f>
        <v/>
      </c>
      <c r="Z94" s="60" t="str">
        <f>IF($L94&lt;&gt;"","Annulé",IF(Import!AD1093=0,"",Import!AD1093))</f>
        <v/>
      </c>
      <c r="AA94" s="61" t="str">
        <f t="shared" si="264"/>
        <v/>
      </c>
      <c r="AB94" s="61"/>
      <c r="AC94" s="62"/>
      <c r="BI94" s="46" t="str">
        <f>IF(Import!AM1093=0,"",Import!AM1093)</f>
        <v/>
      </c>
      <c r="BJ94" s="46"/>
      <c r="BK94" s="46"/>
      <c r="BL94" s="46"/>
      <c r="BM94" s="46"/>
      <c r="CB94" s="78" t="str">
        <f>IF(Import!AQ1093=0,"",Import!AQ1093)</f>
        <v/>
      </c>
      <c r="CC94" s="78"/>
      <c r="CD94" s="78"/>
      <c r="CE94" s="78"/>
      <c r="CF94" s="78"/>
      <c r="EK94" s="46" t="str">
        <f>IF(Import!AU1093=0,"",Import!AU1093)</f>
        <v/>
      </c>
      <c r="EL94" s="46"/>
      <c r="EM94" s="46"/>
      <c r="EN94" s="46"/>
      <c r="EO94" s="46"/>
      <c r="II94" s="46" t="str">
        <f>IF(Import!AY1093=0,"",Import!AY1093)</f>
        <v/>
      </c>
      <c r="IJ94" s="46"/>
      <c r="IK94" s="46"/>
      <c r="IL94" s="46"/>
      <c r="IM94" s="46"/>
      <c r="JR94" s="46" t="str">
        <f>IF(Import!BC1093=0,"",Import!BC1093)</f>
        <v/>
      </c>
    </row>
    <row r="95" spans="1:278" x14ac:dyDescent="0.3">
      <c r="A95" s="61" t="str">
        <f>IF(Import!A1094=0,"",Import!A1094)</f>
        <v/>
      </c>
      <c r="B95" s="38" t="str">
        <f>IF(Import!D1094=0,"",Import!D1094)</f>
        <v/>
      </c>
      <c r="C95" s="38" t="str">
        <f>IF(Import!E1094=0,"",Import!E1094)</f>
        <v/>
      </c>
      <c r="D95" s="44" t="str">
        <f t="shared" si="263"/>
        <v/>
      </c>
      <c r="E95" s="38" t="str">
        <f>IF(Import!I1094=0,"",Import!I1094)</f>
        <v/>
      </c>
      <c r="F95" s="38" t="str">
        <f>IF(Import!J1094="","",Import!J1094)</f>
        <v/>
      </c>
      <c r="G95" s="38" t="str">
        <f>IF(Import!K1094="","",Import!K1094)</f>
        <v/>
      </c>
      <c r="H95" s="45" t="str">
        <f>IF(Import!L1094=0,"",Import!L1094)</f>
        <v/>
      </c>
      <c r="I95" s="38" t="str">
        <f>IF(Import!N1094=0,"",Import!N1094)</f>
        <v/>
      </c>
      <c r="J95" s="37"/>
      <c r="K95" s="46" t="str">
        <f>IF(Import!O1094=0,"",Import!O1094)</f>
        <v/>
      </c>
      <c r="L95" s="46" t="str">
        <f>IF(Import!P1094=0,"",Import!P1094)</f>
        <v/>
      </c>
      <c r="M95" s="60" t="str">
        <f>IF(L95&lt;&gt;"","Annulé",IF(Import!R1094=0,"",Import!R1094))</f>
        <v/>
      </c>
      <c r="N95" s="60" t="str">
        <f>IF(L95&lt;&gt;"","Annulé",IF(Import!S1094=0,"",Import!S1094))</f>
        <v/>
      </c>
      <c r="O95" s="60" t="str">
        <f>IF(N95="Annulé","Annulé",IF(Import!T1094=0,"",Import!T1094))</f>
        <v/>
      </c>
      <c r="P95" s="46" t="str">
        <f>IF(Import!U1094=0,IF($L95&lt;&gt;"","Annulé",IF($K95="","","En attente")),Import!U1094)</f>
        <v/>
      </c>
      <c r="Q95" s="46" t="str">
        <f>IF(Import!V1094=0,IF($L95&lt;&gt;"","Annulé",IF($K95="","","En attente")),Import!V1094)</f>
        <v/>
      </c>
      <c r="R95" s="46" t="str">
        <f>IF(Import!W1094=0,IF($L95&lt;&gt;"","Annulé",IF($K95="","","En attente")),Import!W1094)</f>
        <v/>
      </c>
      <c r="S95" s="46" t="str">
        <f>IF(Import!X1094=0,IF($L95&lt;&gt;"","Annulé",IF($K95="","","En attente")),Import!X1094)</f>
        <v/>
      </c>
      <c r="T95" s="46" t="str">
        <f>IF(Import!Y1094=0,IF($L95&lt;&gt;"","Annulé",IF($K95="","","En attente")),Import!Y1094)</f>
        <v/>
      </c>
      <c r="U95" s="46" t="str">
        <f>IF(Import!Z1094=0,IF($L95&lt;&gt;"","Annulé",IF($K95="","","En attente")),Import!Z1094)</f>
        <v/>
      </c>
      <c r="V95" s="46"/>
      <c r="W95" s="46" t="str">
        <f>IF($L95&lt;&gt;"","Annulé",IF(Import!AA1094=0,"",Import!AA1094))</f>
        <v/>
      </c>
      <c r="X95" s="46" t="str">
        <f>IF($L95&lt;&gt;"","Annulé",IF(Import!AB1094=0,IF($W95&lt;&gt;"","A receptionner",""),Import!AB1094))</f>
        <v/>
      </c>
      <c r="Y95" s="60" t="str">
        <f>IF($L95&lt;&gt;"","Annulé",IF(Import!AC1094=0,"",Import!AC1094))</f>
        <v/>
      </c>
      <c r="Z95" s="60" t="str">
        <f>IF($L95&lt;&gt;"","Annulé",IF(Import!AD1094=0,"",Import!AD1094))</f>
        <v/>
      </c>
      <c r="AA95" s="61" t="str">
        <f t="shared" si="264"/>
        <v/>
      </c>
      <c r="AB95" s="61"/>
      <c r="AC95" s="62"/>
      <c r="BI95" s="46" t="str">
        <f>IF(Import!AM1094=0,"",Import!AM1094)</f>
        <v/>
      </c>
      <c r="BJ95" s="46"/>
      <c r="BK95" s="46"/>
      <c r="BL95" s="46"/>
      <c r="BM95" s="46"/>
      <c r="CB95" s="78" t="str">
        <f>IF(Import!AQ1094=0,"",Import!AQ1094)</f>
        <v/>
      </c>
      <c r="CC95" s="78"/>
      <c r="CD95" s="78"/>
      <c r="CE95" s="78"/>
      <c r="CF95" s="78"/>
      <c r="EK95" s="46" t="str">
        <f>IF(Import!AU1094=0,"",Import!AU1094)</f>
        <v/>
      </c>
      <c r="EL95" s="46"/>
      <c r="EM95" s="46"/>
      <c r="EN95" s="46"/>
      <c r="EO95" s="46"/>
      <c r="II95" s="46" t="str">
        <f>IF(Import!AY1094=0,"",Import!AY1094)</f>
        <v/>
      </c>
      <c r="IJ95" s="46"/>
      <c r="IK95" s="46"/>
      <c r="IL95" s="46"/>
      <c r="IM95" s="46"/>
      <c r="JR95" s="46" t="str">
        <f>IF(Import!BC1094=0,"",Import!BC1094)</f>
        <v/>
      </c>
    </row>
    <row r="96" spans="1:278" x14ac:dyDescent="0.3">
      <c r="A96" s="61" t="str">
        <f>IF(Import!A1095=0,"",Import!A1095)</f>
        <v/>
      </c>
      <c r="B96" s="38" t="str">
        <f>IF(Import!D1095=0,"",Import!D1095)</f>
        <v/>
      </c>
      <c r="C96" s="38" t="str">
        <f>IF(Import!E1095=0,"",Import!E1095)</f>
        <v/>
      </c>
      <c r="D96" s="44" t="str">
        <f t="shared" si="263"/>
        <v/>
      </c>
      <c r="E96" s="38" t="str">
        <f>IF(Import!I1095=0,"",Import!I1095)</f>
        <v/>
      </c>
      <c r="F96" s="38" t="str">
        <f>IF(Import!J1095="","",Import!J1095)</f>
        <v/>
      </c>
      <c r="G96" s="38" t="str">
        <f>IF(Import!K1095="","",Import!K1095)</f>
        <v/>
      </c>
      <c r="H96" s="45" t="str">
        <f>IF(Import!L1095=0,"",Import!L1095)</f>
        <v/>
      </c>
      <c r="I96" s="38" t="str">
        <f>IF(Import!N1095=0,"",Import!N1095)</f>
        <v/>
      </c>
      <c r="J96" s="37"/>
      <c r="K96" s="46" t="str">
        <f>IF(Import!O1095=0,"",Import!O1095)</f>
        <v/>
      </c>
      <c r="L96" s="46" t="str">
        <f>IF(Import!P1095=0,"",Import!P1095)</f>
        <v/>
      </c>
      <c r="M96" s="60" t="str">
        <f>IF(L96&lt;&gt;"","Annulé",IF(Import!R1095=0,"",Import!R1095))</f>
        <v/>
      </c>
      <c r="N96" s="60" t="str">
        <f>IF(L96&lt;&gt;"","Annulé",IF(Import!S1095=0,"",Import!S1095))</f>
        <v/>
      </c>
      <c r="O96" s="60" t="str">
        <f>IF(N96="Annulé","Annulé",IF(Import!T1095=0,"",Import!T1095))</f>
        <v/>
      </c>
      <c r="P96" s="46" t="str">
        <f>IF(Import!U1095=0,IF($L96&lt;&gt;"","Annulé",IF($K96="","","En attente")),Import!U1095)</f>
        <v/>
      </c>
      <c r="Q96" s="46" t="str">
        <f>IF(Import!V1095=0,IF($L96&lt;&gt;"","Annulé",IF($K96="","","En attente")),Import!V1095)</f>
        <v/>
      </c>
      <c r="R96" s="46" t="str">
        <f>IF(Import!W1095=0,IF($L96&lt;&gt;"","Annulé",IF($K96="","","En attente")),Import!W1095)</f>
        <v/>
      </c>
      <c r="S96" s="46" t="str">
        <f>IF(Import!X1095=0,IF($L96&lt;&gt;"","Annulé",IF($K96="","","En attente")),Import!X1095)</f>
        <v/>
      </c>
      <c r="T96" s="46" t="str">
        <f>IF(Import!Y1095=0,IF($L96&lt;&gt;"","Annulé",IF($K96="","","En attente")),Import!Y1095)</f>
        <v/>
      </c>
      <c r="U96" s="46" t="str">
        <f>IF(Import!Z1095=0,IF($L96&lt;&gt;"","Annulé",IF($K96="","","En attente")),Import!Z1095)</f>
        <v/>
      </c>
      <c r="V96" s="46"/>
      <c r="W96" s="46" t="str">
        <f>IF($L96&lt;&gt;"","Annulé",IF(Import!AA1095=0,"",Import!AA1095))</f>
        <v/>
      </c>
      <c r="X96" s="46" t="str">
        <f>IF($L96&lt;&gt;"","Annulé",IF(Import!AB1095=0,IF($W96&lt;&gt;"","A receptionner",""),Import!AB1095))</f>
        <v/>
      </c>
      <c r="Y96" s="60" t="str">
        <f>IF($L96&lt;&gt;"","Annulé",IF(Import!AC1095=0,"",Import!AC1095))</f>
        <v/>
      </c>
      <c r="Z96" s="60" t="str">
        <f>IF($L96&lt;&gt;"","Annulé",IF(Import!AD1095=0,"",Import!AD1095))</f>
        <v/>
      </c>
      <c r="AA96" s="61" t="str">
        <f t="shared" si="264"/>
        <v/>
      </c>
      <c r="AB96" s="61"/>
      <c r="AC96" s="62"/>
      <c r="BI96" s="46" t="str">
        <f>IF(Import!AM1095=0,"",Import!AM1095)</f>
        <v/>
      </c>
      <c r="BJ96" s="46"/>
      <c r="BK96" s="46"/>
      <c r="BL96" s="46"/>
      <c r="BM96" s="46"/>
      <c r="CB96" s="78" t="str">
        <f>IF(Import!AQ1095=0,"",Import!AQ1095)</f>
        <v/>
      </c>
      <c r="CC96" s="78"/>
      <c r="CD96" s="78"/>
      <c r="CE96" s="78"/>
      <c r="CF96" s="78"/>
      <c r="EK96" s="46" t="str">
        <f>IF(Import!AU1095=0,"",Import!AU1095)</f>
        <v/>
      </c>
      <c r="EL96" s="46"/>
      <c r="EM96" s="46"/>
      <c r="EN96" s="46"/>
      <c r="EO96" s="46"/>
      <c r="II96" s="46" t="str">
        <f>IF(Import!AY1095=0,"",Import!AY1095)</f>
        <v/>
      </c>
      <c r="IJ96" s="46"/>
      <c r="IK96" s="46"/>
      <c r="IL96" s="46"/>
      <c r="IM96" s="46"/>
      <c r="JR96" s="46" t="str">
        <f>IF(Import!BC1095=0,"",Import!BC1095)</f>
        <v/>
      </c>
    </row>
    <row r="97" spans="1:278" x14ac:dyDescent="0.3">
      <c r="A97" s="61" t="str">
        <f>IF(Import!A1096=0,"",Import!A1096)</f>
        <v/>
      </c>
      <c r="B97" s="38" t="str">
        <f>IF(Import!D1096=0,"",Import!D1096)</f>
        <v/>
      </c>
      <c r="C97" s="38" t="str">
        <f>IF(Import!E1096=0,"",Import!E1096)</f>
        <v/>
      </c>
      <c r="D97" s="44" t="str">
        <f t="shared" si="263"/>
        <v/>
      </c>
      <c r="E97" s="38" t="str">
        <f>IF(Import!I1096=0,"",Import!I1096)</f>
        <v/>
      </c>
      <c r="F97" s="38" t="str">
        <f>IF(Import!J1096="","",Import!J1096)</f>
        <v/>
      </c>
      <c r="G97" s="38" t="str">
        <f>IF(Import!K1096="","",Import!K1096)</f>
        <v/>
      </c>
      <c r="H97" s="45" t="str">
        <f>IF(Import!L1096=0,"",Import!L1096)</f>
        <v/>
      </c>
      <c r="I97" s="38" t="str">
        <f>IF(Import!N1096=0,"",Import!N1096)</f>
        <v/>
      </c>
      <c r="J97" s="37"/>
      <c r="K97" s="46" t="str">
        <f>IF(Import!O1096=0,"",Import!O1096)</f>
        <v/>
      </c>
      <c r="L97" s="46" t="str">
        <f>IF(Import!P1096=0,"",Import!P1096)</f>
        <v/>
      </c>
      <c r="M97" s="60" t="str">
        <f>IF(L97&lt;&gt;"","Annulé",IF(Import!R1096=0,"",Import!R1096))</f>
        <v/>
      </c>
      <c r="N97" s="60" t="str">
        <f>IF(L97&lt;&gt;"","Annulé",IF(Import!S1096=0,"",Import!S1096))</f>
        <v/>
      </c>
      <c r="O97" s="60" t="str">
        <f>IF(N97="Annulé","Annulé",IF(Import!T1096=0,"",Import!T1096))</f>
        <v/>
      </c>
      <c r="P97" s="46" t="str">
        <f>IF(Import!U1096=0,IF($L97&lt;&gt;"","Annulé",IF($K97="","","En attente")),Import!U1096)</f>
        <v/>
      </c>
      <c r="Q97" s="46" t="str">
        <f>IF(Import!V1096=0,IF($L97&lt;&gt;"","Annulé",IF($K97="","","En attente")),Import!V1096)</f>
        <v/>
      </c>
      <c r="R97" s="46" t="str">
        <f>IF(Import!W1096=0,IF($L97&lt;&gt;"","Annulé",IF($K97="","","En attente")),Import!W1096)</f>
        <v/>
      </c>
      <c r="S97" s="46" t="str">
        <f>IF(Import!X1096=0,IF($L97&lt;&gt;"","Annulé",IF($K97="","","En attente")),Import!X1096)</f>
        <v/>
      </c>
      <c r="T97" s="46" t="str">
        <f>IF(Import!Y1096=0,IF($L97&lt;&gt;"","Annulé",IF($K97="","","En attente")),Import!Y1096)</f>
        <v/>
      </c>
      <c r="U97" s="46" t="str">
        <f>IF(Import!Z1096=0,IF($L97&lt;&gt;"","Annulé",IF($K97="","","En attente")),Import!Z1096)</f>
        <v/>
      </c>
      <c r="V97" s="46"/>
      <c r="W97" s="46" t="str">
        <f>IF($L97&lt;&gt;"","Annulé",IF(Import!AA1096=0,"",Import!AA1096))</f>
        <v/>
      </c>
      <c r="X97" s="46" t="str">
        <f>IF($L97&lt;&gt;"","Annulé",IF(Import!AB1096=0,IF($W97&lt;&gt;"","A receptionner",""),Import!AB1096))</f>
        <v/>
      </c>
      <c r="Y97" s="60" t="str">
        <f>IF($L97&lt;&gt;"","Annulé",IF(Import!AC1096=0,"",Import!AC1096))</f>
        <v/>
      </c>
      <c r="Z97" s="60" t="str">
        <f>IF($L97&lt;&gt;"","Annulé",IF(Import!AD1096=0,"",Import!AD1096))</f>
        <v/>
      </c>
      <c r="AA97" s="61" t="str">
        <f t="shared" si="264"/>
        <v/>
      </c>
      <c r="AB97" s="61"/>
      <c r="AC97" s="62"/>
      <c r="BI97" s="46" t="str">
        <f>IF(Import!AM1096=0,"",Import!AM1096)</f>
        <v/>
      </c>
      <c r="BJ97" s="46"/>
      <c r="BK97" s="46"/>
      <c r="BL97" s="46"/>
      <c r="BM97" s="46"/>
      <c r="CB97" s="78" t="str">
        <f>IF(Import!AQ1096=0,"",Import!AQ1096)</f>
        <v/>
      </c>
      <c r="CC97" s="78"/>
      <c r="CD97" s="78"/>
      <c r="CE97" s="78"/>
      <c r="CF97" s="78"/>
      <c r="EK97" s="46" t="str">
        <f>IF(Import!AU1096=0,"",Import!AU1096)</f>
        <v/>
      </c>
      <c r="EL97" s="46"/>
      <c r="EM97" s="46"/>
      <c r="EN97" s="46"/>
      <c r="EO97" s="46"/>
      <c r="II97" s="46" t="str">
        <f>IF(Import!AY1096=0,"",Import!AY1096)</f>
        <v/>
      </c>
      <c r="IJ97" s="46"/>
      <c r="IK97" s="46"/>
      <c r="IL97" s="46"/>
      <c r="IM97" s="46"/>
      <c r="JR97" s="46" t="str">
        <f>IF(Import!BC1096=0,"",Import!BC1096)</f>
        <v/>
      </c>
    </row>
    <row r="98" spans="1:278" x14ac:dyDescent="0.3">
      <c r="A98" s="61" t="str">
        <f>IF(Import!A1097=0,"",Import!A1097)</f>
        <v/>
      </c>
      <c r="B98" s="38" t="str">
        <f>IF(Import!D1097=0,"",Import!D1097)</f>
        <v/>
      </c>
      <c r="C98" s="38" t="str">
        <f>IF(Import!E1097=0,"",Import!E1097)</f>
        <v/>
      </c>
      <c r="D98" s="44" t="str">
        <f t="shared" si="263"/>
        <v/>
      </c>
      <c r="E98" s="38" t="str">
        <f>IF(Import!I1097=0,"",Import!I1097)</f>
        <v/>
      </c>
      <c r="F98" s="38" t="str">
        <f>IF(Import!J1097="","",Import!J1097)</f>
        <v/>
      </c>
      <c r="G98" s="38" t="str">
        <f>IF(Import!K1097="","",Import!K1097)</f>
        <v/>
      </c>
      <c r="H98" s="45" t="str">
        <f>IF(Import!L1097=0,"",Import!L1097)</f>
        <v/>
      </c>
      <c r="I98" s="38" t="str">
        <f>IF(Import!N1097=0,"",Import!N1097)</f>
        <v/>
      </c>
      <c r="J98" s="37"/>
      <c r="K98" s="46" t="str">
        <f>IF(Import!O1097=0,"",Import!O1097)</f>
        <v/>
      </c>
      <c r="L98" s="46" t="str">
        <f>IF(Import!P1097=0,"",Import!P1097)</f>
        <v/>
      </c>
      <c r="M98" s="60" t="str">
        <f>IF(L98&lt;&gt;"","Annulé",IF(Import!R1097=0,"",Import!R1097))</f>
        <v/>
      </c>
      <c r="N98" s="60" t="str">
        <f>IF(L98&lt;&gt;"","Annulé",IF(Import!S1097=0,"",Import!S1097))</f>
        <v/>
      </c>
      <c r="O98" s="60" t="str">
        <f>IF(N98="Annulé","Annulé",IF(Import!T1097=0,"",Import!T1097))</f>
        <v/>
      </c>
      <c r="P98" s="46" t="str">
        <f>IF(Import!U1097=0,IF($L98&lt;&gt;"","Annulé",IF($K98="","","En attente")),Import!U1097)</f>
        <v/>
      </c>
      <c r="Q98" s="46" t="str">
        <f>IF(Import!V1097=0,IF($L98&lt;&gt;"","Annulé",IF($K98="","","En attente")),Import!V1097)</f>
        <v/>
      </c>
      <c r="R98" s="46" t="str">
        <f>IF(Import!W1097=0,IF($L98&lt;&gt;"","Annulé",IF($K98="","","En attente")),Import!W1097)</f>
        <v/>
      </c>
      <c r="S98" s="46" t="str">
        <f>IF(Import!X1097=0,IF($L98&lt;&gt;"","Annulé",IF($K98="","","En attente")),Import!X1097)</f>
        <v/>
      </c>
      <c r="T98" s="46" t="str">
        <f>IF(Import!Y1097=0,IF($L98&lt;&gt;"","Annulé",IF($K98="","","En attente")),Import!Y1097)</f>
        <v/>
      </c>
      <c r="U98" s="46" t="str">
        <f>IF(Import!Z1097=0,IF($L98&lt;&gt;"","Annulé",IF($K98="","","En attente")),Import!Z1097)</f>
        <v/>
      </c>
      <c r="V98" s="46"/>
      <c r="W98" s="46" t="str">
        <f>IF($L98&lt;&gt;"","Annulé",IF(Import!AA1097=0,"",Import!AA1097))</f>
        <v/>
      </c>
      <c r="X98" s="46" t="str">
        <f>IF($L98&lt;&gt;"","Annulé",IF(Import!AB1097=0,IF($W98&lt;&gt;"","A receptionner",""),Import!AB1097))</f>
        <v/>
      </c>
      <c r="Y98" s="60" t="str">
        <f>IF($L98&lt;&gt;"","Annulé",IF(Import!AC1097=0,"",Import!AC1097))</f>
        <v/>
      </c>
      <c r="Z98" s="60" t="str">
        <f>IF($L98&lt;&gt;"","Annulé",IF(Import!AD1097=0,"",Import!AD1097))</f>
        <v/>
      </c>
      <c r="AA98" s="61" t="str">
        <f t="shared" si="264"/>
        <v/>
      </c>
      <c r="AB98" s="61"/>
      <c r="AC98" s="62"/>
      <c r="BI98" s="46" t="str">
        <f>IF(Import!AM1097=0,"",Import!AM1097)</f>
        <v/>
      </c>
      <c r="BJ98" s="46"/>
      <c r="BK98" s="46"/>
      <c r="BL98" s="46"/>
      <c r="BM98" s="46"/>
      <c r="CB98" s="78" t="str">
        <f>IF(Import!AQ1097=0,"",Import!AQ1097)</f>
        <v/>
      </c>
      <c r="CC98" s="78"/>
      <c r="CD98" s="78"/>
      <c r="CE98" s="78"/>
      <c r="CF98" s="78"/>
      <c r="EK98" s="46" t="str">
        <f>IF(Import!AU1097=0,"",Import!AU1097)</f>
        <v/>
      </c>
      <c r="EL98" s="46"/>
      <c r="EM98" s="46"/>
      <c r="EN98" s="46"/>
      <c r="EO98" s="46"/>
      <c r="II98" s="46" t="str">
        <f>IF(Import!AY1097=0,"",Import!AY1097)</f>
        <v/>
      </c>
      <c r="IJ98" s="46"/>
      <c r="IK98" s="46"/>
      <c r="IL98" s="46"/>
      <c r="IM98" s="46"/>
      <c r="JR98" s="46" t="str">
        <f>IF(Import!BC1097=0,"",Import!BC1097)</f>
        <v/>
      </c>
    </row>
    <row r="99" spans="1:278" x14ac:dyDescent="0.3">
      <c r="A99" s="61" t="str">
        <f>IF(Import!A1098=0,"",Import!A1098)</f>
        <v/>
      </c>
      <c r="B99" s="38" t="str">
        <f>IF(Import!D1098=0,"",Import!D1098)</f>
        <v/>
      </c>
      <c r="C99" s="38" t="str">
        <f>IF(Import!E1098=0,"",Import!E1098)</f>
        <v/>
      </c>
      <c r="D99" s="44" t="str">
        <f t="shared" si="263"/>
        <v/>
      </c>
      <c r="E99" s="38" t="str">
        <f>IF(Import!I1098=0,"",Import!I1098)</f>
        <v/>
      </c>
      <c r="F99" s="38" t="str">
        <f>IF(Import!J1098="","",Import!J1098)</f>
        <v/>
      </c>
      <c r="G99" s="38" t="str">
        <f>IF(Import!K1098="","",Import!K1098)</f>
        <v/>
      </c>
      <c r="H99" s="45" t="str">
        <f>IF(Import!L1098=0,"",Import!L1098)</f>
        <v/>
      </c>
      <c r="I99" s="38" t="str">
        <f>IF(Import!N1098=0,"",Import!N1098)</f>
        <v/>
      </c>
      <c r="J99" s="37"/>
      <c r="K99" s="46" t="str">
        <f>IF(Import!O1098=0,"",Import!O1098)</f>
        <v/>
      </c>
      <c r="L99" s="46" t="str">
        <f>IF(Import!P1098=0,"",Import!P1098)</f>
        <v/>
      </c>
      <c r="M99" s="60" t="str">
        <f>IF(L99&lt;&gt;"","Annulé",IF(Import!R1098=0,"",Import!R1098))</f>
        <v/>
      </c>
      <c r="N99" s="60" t="str">
        <f>IF(L99&lt;&gt;"","Annulé",IF(Import!S1098=0,"",Import!S1098))</f>
        <v/>
      </c>
      <c r="O99" s="60" t="str">
        <f>IF(N99="Annulé","Annulé",IF(Import!T1098=0,"",Import!T1098))</f>
        <v/>
      </c>
      <c r="P99" s="46" t="str">
        <f>IF(Import!U1098=0,IF($L99&lt;&gt;"","Annulé",IF($K99="","","En attente")),Import!U1098)</f>
        <v/>
      </c>
      <c r="Q99" s="46" t="str">
        <f>IF(Import!V1098=0,IF($L99&lt;&gt;"","Annulé",IF($K99="","","En attente")),Import!V1098)</f>
        <v/>
      </c>
      <c r="R99" s="46" t="str">
        <f>IF(Import!W1098=0,IF($L99&lt;&gt;"","Annulé",IF($K99="","","En attente")),Import!W1098)</f>
        <v/>
      </c>
      <c r="S99" s="46" t="str">
        <f>IF(Import!X1098=0,IF($L99&lt;&gt;"","Annulé",IF($K99="","","En attente")),Import!X1098)</f>
        <v/>
      </c>
      <c r="T99" s="46" t="str">
        <f>IF(Import!Y1098=0,IF($L99&lt;&gt;"","Annulé",IF($K99="","","En attente")),Import!Y1098)</f>
        <v/>
      </c>
      <c r="U99" s="46" t="str">
        <f>IF(Import!Z1098=0,IF($L99&lt;&gt;"","Annulé",IF($K99="","","En attente")),Import!Z1098)</f>
        <v/>
      </c>
      <c r="V99" s="46"/>
      <c r="W99" s="46" t="str">
        <f>IF($L99&lt;&gt;"","Annulé",IF(Import!AA1098=0,"",Import!AA1098))</f>
        <v/>
      </c>
      <c r="X99" s="46" t="str">
        <f>IF($L99&lt;&gt;"","Annulé",IF(Import!AB1098=0,IF($W99&lt;&gt;"","A receptionner",""),Import!AB1098))</f>
        <v/>
      </c>
      <c r="Y99" s="60" t="str">
        <f>IF($L99&lt;&gt;"","Annulé",IF(Import!AC1098=0,"",Import!AC1098))</f>
        <v/>
      </c>
      <c r="Z99" s="60" t="str">
        <f>IF($L99&lt;&gt;"","Annulé",IF(Import!AD1098=0,"",Import!AD1098))</f>
        <v/>
      </c>
      <c r="AA99" s="61" t="str">
        <f t="shared" si="264"/>
        <v/>
      </c>
      <c r="AB99" s="61"/>
      <c r="AC99" s="62"/>
      <c r="BI99" s="46" t="str">
        <f>IF(Import!AM1098=0,"",Import!AM1098)</f>
        <v/>
      </c>
      <c r="BJ99" s="46"/>
      <c r="BK99" s="46"/>
      <c r="BL99" s="46"/>
      <c r="BM99" s="46"/>
      <c r="CB99" s="78" t="str">
        <f>IF(Import!AQ1098=0,"",Import!AQ1098)</f>
        <v/>
      </c>
      <c r="CC99" s="78"/>
      <c r="CD99" s="78"/>
      <c r="CE99" s="78"/>
      <c r="CF99" s="78"/>
      <c r="EK99" s="46" t="str">
        <f>IF(Import!AU1098=0,"",Import!AU1098)</f>
        <v/>
      </c>
      <c r="EL99" s="46"/>
      <c r="EM99" s="46"/>
      <c r="EN99" s="46"/>
      <c r="EO99" s="46"/>
      <c r="II99" s="46" t="str">
        <f>IF(Import!AY1098=0,"",Import!AY1098)</f>
        <v/>
      </c>
      <c r="IJ99" s="46"/>
      <c r="IK99" s="46"/>
      <c r="IL99" s="46"/>
      <c r="IM99" s="46"/>
      <c r="JR99" s="46" t="str">
        <f>IF(Import!BC1098=0,"",Import!BC1098)</f>
        <v/>
      </c>
    </row>
    <row r="100" spans="1:278" x14ac:dyDescent="0.3">
      <c r="A100" s="61" t="str">
        <f>IF(Import!A1099=0,"",Import!A1099)</f>
        <v/>
      </c>
      <c r="B100" s="38" t="str">
        <f>IF(Import!D1099=0,"",Import!D1099)</f>
        <v/>
      </c>
      <c r="C100" s="38" t="str">
        <f>IF(Import!E1099=0,"",Import!E1099)</f>
        <v/>
      </c>
      <c r="D100" s="44" t="str">
        <f t="shared" si="263"/>
        <v/>
      </c>
      <c r="E100" s="38" t="str">
        <f>IF(Import!I1099=0,"",Import!I1099)</f>
        <v/>
      </c>
      <c r="F100" s="38" t="str">
        <f>IF(Import!J1099="","",Import!J1099)</f>
        <v/>
      </c>
      <c r="G100" s="38" t="str">
        <f>IF(Import!K1099="","",Import!K1099)</f>
        <v/>
      </c>
      <c r="H100" s="45" t="str">
        <f>IF(Import!L1099=0,"",Import!L1099)</f>
        <v/>
      </c>
      <c r="I100" s="38" t="str">
        <f>IF(Import!N1099=0,"",Import!N1099)</f>
        <v/>
      </c>
      <c r="J100" s="37"/>
      <c r="K100" s="46" t="str">
        <f>IF(Import!O1099=0,"",Import!O1099)</f>
        <v/>
      </c>
      <c r="L100" s="46" t="str">
        <f>IF(Import!P1099=0,"",Import!P1099)</f>
        <v/>
      </c>
      <c r="M100" s="60" t="str">
        <f>IF(L100&lt;&gt;"","Annulé",IF(Import!R1099=0,"",Import!R1099))</f>
        <v/>
      </c>
      <c r="N100" s="60" t="str">
        <f>IF(L100&lt;&gt;"","Annulé",IF(Import!S1099=0,"",Import!S1099))</f>
        <v/>
      </c>
      <c r="O100" s="60" t="str">
        <f>IF(N100="Annulé","Annulé",IF(Import!T1099=0,"",Import!T1099))</f>
        <v/>
      </c>
      <c r="P100" s="46" t="str">
        <f>IF(Import!U1099=0,IF($L100&lt;&gt;"","Annulé",IF($K100="","","En attente")),Import!U1099)</f>
        <v/>
      </c>
      <c r="Q100" s="46" t="str">
        <f>IF(Import!V1099=0,IF($L100&lt;&gt;"","Annulé",IF($K100="","","En attente")),Import!V1099)</f>
        <v/>
      </c>
      <c r="R100" s="46" t="str">
        <f>IF(Import!W1099=0,IF($L100&lt;&gt;"","Annulé",IF($K100="","","En attente")),Import!W1099)</f>
        <v/>
      </c>
      <c r="S100" s="46" t="str">
        <f>IF(Import!X1099=0,IF($L100&lt;&gt;"","Annulé",IF($K100="","","En attente")),Import!X1099)</f>
        <v/>
      </c>
      <c r="T100" s="46" t="str">
        <f>IF(Import!Y1099=0,IF($L100&lt;&gt;"","Annulé",IF($K100="","","En attente")),Import!Y1099)</f>
        <v/>
      </c>
      <c r="U100" s="46" t="str">
        <f>IF(Import!Z1099=0,IF($L100&lt;&gt;"","Annulé",IF($K100="","","En attente")),Import!Z1099)</f>
        <v/>
      </c>
      <c r="V100" s="46"/>
      <c r="W100" s="46" t="str">
        <f>IF($L100&lt;&gt;"","Annulé",IF(Import!AA1099=0,"",Import!AA1099))</f>
        <v/>
      </c>
      <c r="X100" s="46" t="str">
        <f>IF($L100&lt;&gt;"","Annulé",IF(Import!AB1099=0,IF($W100&lt;&gt;"","A receptionner",""),Import!AB1099))</f>
        <v/>
      </c>
      <c r="Y100" s="60" t="str">
        <f>IF($L100&lt;&gt;"","Annulé",IF(Import!AC1099=0,"",Import!AC1099))</f>
        <v/>
      </c>
      <c r="Z100" s="60" t="str">
        <f>IF($L100&lt;&gt;"","Annulé",IF(Import!AD1099=0,"",Import!AD1099))</f>
        <v/>
      </c>
      <c r="AA100" s="61" t="str">
        <f t="shared" si="264"/>
        <v/>
      </c>
      <c r="AB100" s="61"/>
      <c r="AC100" s="62"/>
      <c r="BI100" s="46" t="str">
        <f>IF(Import!AM1099=0,"",Import!AM1099)</f>
        <v/>
      </c>
      <c r="BJ100" s="46"/>
      <c r="BK100" s="46"/>
      <c r="BL100" s="46"/>
      <c r="BM100" s="46"/>
      <c r="CB100" s="78" t="str">
        <f>IF(Import!AQ1099=0,"",Import!AQ1099)</f>
        <v/>
      </c>
      <c r="CC100" s="78"/>
      <c r="CD100" s="78"/>
      <c r="CE100" s="78"/>
      <c r="CF100" s="78"/>
      <c r="EK100" s="46" t="str">
        <f>IF(Import!AU1099=0,"",Import!AU1099)</f>
        <v/>
      </c>
      <c r="EL100" s="46"/>
      <c r="EM100" s="46"/>
      <c r="EN100" s="46"/>
      <c r="EO100" s="46"/>
      <c r="II100" s="46" t="str">
        <f>IF(Import!AY1099=0,"",Import!AY1099)</f>
        <v/>
      </c>
      <c r="IJ100" s="46"/>
      <c r="IK100" s="46"/>
      <c r="IL100" s="46"/>
      <c r="IM100" s="46"/>
      <c r="JR100" s="46" t="str">
        <f>IF(Import!BC1099=0,"",Import!BC1099)</f>
        <v/>
      </c>
    </row>
    <row r="101" spans="1:278" x14ac:dyDescent="0.3">
      <c r="A101" s="61" t="str">
        <f>IF(Import!A1100=0,"",Import!A1100)</f>
        <v/>
      </c>
      <c r="B101" s="38" t="str">
        <f>IF(Import!D1100=0,"",Import!D1100)</f>
        <v/>
      </c>
      <c r="C101" s="38" t="str">
        <f>IF(Import!E1100=0,"",Import!E1100)</f>
        <v/>
      </c>
      <c r="D101" s="44" t="str">
        <f t="shared" si="263"/>
        <v/>
      </c>
      <c r="E101" s="38" t="str">
        <f>IF(Import!I1100=0,"",Import!I1100)</f>
        <v/>
      </c>
      <c r="F101" s="38" t="str">
        <f>IF(Import!J1100="","",Import!J1100)</f>
        <v/>
      </c>
      <c r="G101" s="38" t="str">
        <f>IF(Import!K1100="","",Import!K1100)</f>
        <v/>
      </c>
      <c r="H101" s="45" t="str">
        <f>IF(Import!L1100=0,"",Import!L1100)</f>
        <v/>
      </c>
      <c r="I101" s="38" t="str">
        <f>IF(Import!N1100=0,"",Import!N1100)</f>
        <v/>
      </c>
      <c r="J101" s="37"/>
      <c r="K101" s="46" t="str">
        <f>IF(Import!O1100=0,"",Import!O1100)</f>
        <v/>
      </c>
      <c r="L101" s="46" t="str">
        <f>IF(Import!P1100=0,"",Import!P1100)</f>
        <v/>
      </c>
      <c r="M101" s="60" t="str">
        <f>IF(L101&lt;&gt;"","Annulé",IF(Import!R1100=0,"",Import!R1100))</f>
        <v/>
      </c>
      <c r="N101" s="60" t="str">
        <f>IF(L101&lt;&gt;"","Annulé",IF(Import!S1100=0,"",Import!S1100))</f>
        <v/>
      </c>
      <c r="O101" s="60" t="str">
        <f>IF(N101="Annulé","Annulé",IF(Import!T1100=0,"",Import!T1100))</f>
        <v/>
      </c>
      <c r="P101" s="46" t="str">
        <f>IF(Import!U1100=0,IF($L101&lt;&gt;"","Annulé",IF($K101="","","En attente")),Import!U1100)</f>
        <v/>
      </c>
      <c r="Q101" s="46" t="str">
        <f>IF(Import!V1100=0,IF($L101&lt;&gt;"","Annulé",IF($K101="","","En attente")),Import!V1100)</f>
        <v/>
      </c>
      <c r="R101" s="46" t="str">
        <f>IF(Import!W1100=0,IF($L101&lt;&gt;"","Annulé",IF($K101="","","En attente")),Import!W1100)</f>
        <v/>
      </c>
      <c r="S101" s="46" t="str">
        <f>IF(Import!X1100=0,IF($L101&lt;&gt;"","Annulé",IF($K101="","","En attente")),Import!X1100)</f>
        <v/>
      </c>
      <c r="T101" s="46" t="str">
        <f>IF(Import!Y1100=0,IF($L101&lt;&gt;"","Annulé",IF($K101="","","En attente")),Import!Y1100)</f>
        <v/>
      </c>
      <c r="U101" s="46" t="str">
        <f>IF(Import!Z1100=0,IF($L101&lt;&gt;"","Annulé",IF($K101="","","En attente")),Import!Z1100)</f>
        <v/>
      </c>
      <c r="V101" s="46"/>
      <c r="W101" s="46" t="str">
        <f>IF($L101&lt;&gt;"","Annulé",IF(Import!AA1100=0,"",Import!AA1100))</f>
        <v/>
      </c>
      <c r="X101" s="46" t="str">
        <f>IF($L101&lt;&gt;"","Annulé",IF(Import!AB1100=0,IF($W101&lt;&gt;"","A receptionner",""),Import!AB1100))</f>
        <v/>
      </c>
      <c r="Y101" s="60" t="str">
        <f>IF($L101&lt;&gt;"","Annulé",IF(Import!AC1100=0,"",Import!AC1100))</f>
        <v/>
      </c>
      <c r="Z101" s="60" t="str">
        <f>IF($L101&lt;&gt;"","Annulé",IF(Import!AD1100=0,"",Import!AD1100))</f>
        <v/>
      </c>
      <c r="AA101" s="61" t="str">
        <f t="shared" si="264"/>
        <v/>
      </c>
      <c r="AB101" s="61"/>
      <c r="AC101" s="62"/>
      <c r="BI101" s="46" t="str">
        <f>IF(Import!AM1100=0,"",Import!AM1100)</f>
        <v/>
      </c>
      <c r="BJ101" s="46"/>
      <c r="BK101" s="46"/>
      <c r="BL101" s="46"/>
      <c r="BM101" s="46"/>
      <c r="CB101" s="78" t="str">
        <f>IF(Import!AQ1100=0,"",Import!AQ1100)</f>
        <v/>
      </c>
      <c r="CC101" s="78"/>
      <c r="CD101" s="78"/>
      <c r="CE101" s="78"/>
      <c r="CF101" s="78"/>
      <c r="EK101" s="46" t="str">
        <f>IF(Import!AU1100=0,"",Import!AU1100)</f>
        <v/>
      </c>
      <c r="EL101" s="46"/>
      <c r="EM101" s="46"/>
      <c r="EN101" s="46"/>
      <c r="EO101" s="46"/>
      <c r="II101" s="46" t="str">
        <f>IF(Import!AY1100=0,"",Import!AY1100)</f>
        <v/>
      </c>
      <c r="IJ101" s="46"/>
      <c r="IK101" s="46"/>
      <c r="IL101" s="46"/>
      <c r="IM101" s="46"/>
      <c r="JR101" s="46" t="str">
        <f>IF(Import!BC1100=0,"",Import!BC1100)</f>
        <v/>
      </c>
    </row>
    <row r="102" spans="1:278" x14ac:dyDescent="0.3">
      <c r="A102" s="61" t="str">
        <f>IF(Import!A1101=0,"",Import!A1101)</f>
        <v/>
      </c>
      <c r="B102" s="38" t="str">
        <f>IF(Import!D1101=0,"",Import!D1101)</f>
        <v/>
      </c>
      <c r="C102" s="38" t="str">
        <f>IF(Import!E1101=0,"",Import!E1101)</f>
        <v/>
      </c>
      <c r="D102" s="44" t="str">
        <f t="shared" si="263"/>
        <v/>
      </c>
      <c r="E102" s="38" t="str">
        <f>IF(Import!I1101=0,"",Import!I1101)</f>
        <v/>
      </c>
      <c r="F102" s="38" t="str">
        <f>IF(Import!J1101="","",Import!J1101)</f>
        <v/>
      </c>
      <c r="G102" s="38" t="str">
        <f>IF(Import!K1101="","",Import!K1101)</f>
        <v/>
      </c>
      <c r="H102" s="45" t="str">
        <f>IF(Import!L1101=0,"",Import!L1101)</f>
        <v/>
      </c>
      <c r="I102" s="38" t="str">
        <f>IF(Import!N1101=0,"",Import!N1101)</f>
        <v/>
      </c>
      <c r="J102" s="37"/>
      <c r="K102" s="46" t="str">
        <f>IF(Import!O1101=0,"",Import!O1101)</f>
        <v/>
      </c>
      <c r="L102" s="46" t="str">
        <f>IF(Import!P1101=0,"",Import!P1101)</f>
        <v/>
      </c>
      <c r="M102" s="60" t="str">
        <f>IF(L102&lt;&gt;"","Annulé",IF(Import!R1101=0,"",Import!R1101))</f>
        <v/>
      </c>
      <c r="N102" s="60" t="str">
        <f>IF(L102&lt;&gt;"","Annulé",IF(Import!S1101=0,"",Import!S1101))</f>
        <v/>
      </c>
      <c r="O102" s="60" t="str">
        <f>IF(N102="Annulé","Annulé",IF(Import!T1101=0,"",Import!T1101))</f>
        <v/>
      </c>
      <c r="P102" s="46" t="str">
        <f>IF(Import!U1101=0,IF($L102&lt;&gt;"","Annulé",IF($K102="","","En attente")),Import!U1101)</f>
        <v/>
      </c>
      <c r="Q102" s="46" t="str">
        <f>IF(Import!V1101=0,IF($L102&lt;&gt;"","Annulé",IF($K102="","","En attente")),Import!V1101)</f>
        <v/>
      </c>
      <c r="R102" s="46" t="str">
        <f>IF(Import!W1101=0,IF($L102&lt;&gt;"","Annulé",IF($K102="","","En attente")),Import!W1101)</f>
        <v/>
      </c>
      <c r="S102" s="46" t="str">
        <f>IF(Import!X1101=0,IF($L102&lt;&gt;"","Annulé",IF($K102="","","En attente")),Import!X1101)</f>
        <v/>
      </c>
      <c r="T102" s="46" t="str">
        <f>IF(Import!Y1101=0,IF($L102&lt;&gt;"","Annulé",IF($K102="","","En attente")),Import!Y1101)</f>
        <v/>
      </c>
      <c r="U102" s="46" t="str">
        <f>IF(Import!Z1101=0,IF($L102&lt;&gt;"","Annulé",IF($K102="","","En attente")),Import!Z1101)</f>
        <v/>
      </c>
      <c r="V102" s="46"/>
      <c r="W102" s="46" t="str">
        <f>IF($L102&lt;&gt;"","Annulé",IF(Import!AA1101=0,"",Import!AA1101))</f>
        <v/>
      </c>
      <c r="X102" s="46" t="str">
        <f>IF($L102&lt;&gt;"","Annulé",IF(Import!AB1101=0,IF($W102&lt;&gt;"","A receptionner",""),Import!AB1101))</f>
        <v/>
      </c>
      <c r="Y102" s="60" t="str">
        <f>IF($L102&lt;&gt;"","Annulé",IF(Import!AC1101=0,"",Import!AC1101))</f>
        <v/>
      </c>
      <c r="Z102" s="60" t="str">
        <f>IF($L102&lt;&gt;"","Annulé",IF(Import!AD1101=0,"",Import!AD1101))</f>
        <v/>
      </c>
      <c r="AA102" s="61" t="str">
        <f t="shared" si="264"/>
        <v/>
      </c>
      <c r="AB102" s="61"/>
      <c r="AC102" s="62"/>
      <c r="BI102" s="46" t="str">
        <f>IF(Import!AM1101=0,"",Import!AM1101)</f>
        <v/>
      </c>
      <c r="BJ102" s="46"/>
      <c r="BK102" s="46"/>
      <c r="BL102" s="46"/>
      <c r="BM102" s="46"/>
      <c r="CB102" s="78" t="str">
        <f>IF(Import!AQ1101=0,"",Import!AQ1101)</f>
        <v/>
      </c>
      <c r="CC102" s="78"/>
      <c r="CD102" s="78"/>
      <c r="CE102" s="78"/>
      <c r="CF102" s="78"/>
      <c r="EK102" s="46" t="str">
        <f>IF(Import!AU1101=0,"",Import!AU1101)</f>
        <v/>
      </c>
      <c r="EL102" s="46"/>
      <c r="EM102" s="46"/>
      <c r="EN102" s="46"/>
      <c r="EO102" s="46"/>
      <c r="II102" s="46" t="str">
        <f>IF(Import!AY1101=0,"",Import!AY1101)</f>
        <v/>
      </c>
      <c r="IJ102" s="46"/>
      <c r="IK102" s="46"/>
      <c r="IL102" s="46"/>
      <c r="IM102" s="46"/>
      <c r="JR102" s="46" t="str">
        <f>IF(Import!BC1101=0,"",Import!BC1101)</f>
        <v/>
      </c>
    </row>
    <row r="103" spans="1:278" x14ac:dyDescent="0.3">
      <c r="A103" s="61" t="str">
        <f>IF(Import!A1102=0,"",Import!A1102)</f>
        <v/>
      </c>
      <c r="B103" s="38" t="str">
        <f>IF(Import!D1102=0,"",Import!D1102)</f>
        <v/>
      </c>
      <c r="C103" s="38" t="str">
        <f>IF(Import!E1102=0,"",Import!E1102)</f>
        <v/>
      </c>
      <c r="D103" s="44" t="str">
        <f t="shared" si="263"/>
        <v/>
      </c>
      <c r="E103" s="38" t="str">
        <f>IF(Import!I1102=0,"",Import!I1102)</f>
        <v/>
      </c>
      <c r="F103" s="38" t="str">
        <f>IF(Import!J1102="","",Import!J1102)</f>
        <v/>
      </c>
      <c r="G103" s="38" t="str">
        <f>IF(Import!K1102="","",Import!K1102)</f>
        <v/>
      </c>
      <c r="H103" s="45" t="str">
        <f>IF(Import!L1102=0,"",Import!L1102)</f>
        <v/>
      </c>
      <c r="I103" s="38" t="str">
        <f>IF(Import!N1102=0,"",Import!N1102)</f>
        <v/>
      </c>
      <c r="J103" s="37"/>
      <c r="K103" s="46" t="str">
        <f>IF(Import!O1102=0,"",Import!O1102)</f>
        <v/>
      </c>
      <c r="L103" s="46" t="str">
        <f>IF(Import!P1102=0,"",Import!P1102)</f>
        <v/>
      </c>
      <c r="M103" s="60" t="str">
        <f>IF(L103&lt;&gt;"","Annulé",IF(Import!R1102=0,"",Import!R1102))</f>
        <v/>
      </c>
      <c r="N103" s="60" t="str">
        <f>IF(L103&lt;&gt;"","Annulé",IF(Import!S1102=0,"",Import!S1102))</f>
        <v/>
      </c>
      <c r="O103" s="60" t="str">
        <f>IF(N103="Annulé","Annulé",IF(Import!T1102=0,"",Import!T1102))</f>
        <v/>
      </c>
      <c r="P103" s="46" t="str">
        <f>IF(Import!U1102=0,IF($L103&lt;&gt;"","Annulé",IF($K103="","","En attente")),Import!U1102)</f>
        <v/>
      </c>
      <c r="Q103" s="46" t="str">
        <f>IF(Import!V1102=0,IF($L103&lt;&gt;"","Annulé",IF($K103="","","En attente")),Import!V1102)</f>
        <v/>
      </c>
      <c r="R103" s="46" t="str">
        <f>IF(Import!W1102=0,IF($L103&lt;&gt;"","Annulé",IF($K103="","","En attente")),Import!W1102)</f>
        <v/>
      </c>
      <c r="S103" s="46" t="str">
        <f>IF(Import!X1102=0,IF($L103&lt;&gt;"","Annulé",IF($K103="","","En attente")),Import!X1102)</f>
        <v/>
      </c>
      <c r="T103" s="46" t="str">
        <f>IF(Import!Y1102=0,IF($L103&lt;&gt;"","Annulé",IF($K103="","","En attente")),Import!Y1102)</f>
        <v/>
      </c>
      <c r="U103" s="46" t="str">
        <f>IF(Import!Z1102=0,IF($L103&lt;&gt;"","Annulé",IF($K103="","","En attente")),Import!Z1102)</f>
        <v/>
      </c>
      <c r="V103" s="46"/>
      <c r="W103" s="46" t="str">
        <f>IF($L103&lt;&gt;"","Annulé",IF(Import!AA1102=0,"",Import!AA1102))</f>
        <v/>
      </c>
      <c r="X103" s="46" t="str">
        <f>IF($L103&lt;&gt;"","Annulé",IF(Import!AB1102=0,IF($W103&lt;&gt;"","A receptionner",""),Import!AB1102))</f>
        <v/>
      </c>
      <c r="Y103" s="60" t="str">
        <f>IF($L103&lt;&gt;"","Annulé",IF(Import!AC1102=0,"",Import!AC1102))</f>
        <v/>
      </c>
      <c r="Z103" s="60" t="str">
        <f>IF($L103&lt;&gt;"","Annulé",IF(Import!AD1102=0,"",Import!AD1102))</f>
        <v/>
      </c>
      <c r="AA103" s="61" t="str">
        <f t="shared" si="264"/>
        <v/>
      </c>
      <c r="AB103" s="61"/>
      <c r="AC103" s="62"/>
      <c r="BI103" s="46" t="str">
        <f>IF(Import!AM1102=0,"",Import!AM1102)</f>
        <v/>
      </c>
      <c r="BJ103" s="46"/>
      <c r="BK103" s="46"/>
      <c r="BL103" s="46"/>
      <c r="BM103" s="46"/>
      <c r="CB103" s="78" t="str">
        <f>IF(Import!AQ1102=0,"",Import!AQ1102)</f>
        <v/>
      </c>
      <c r="CC103" s="78"/>
      <c r="CD103" s="78"/>
      <c r="CE103" s="78"/>
      <c r="CF103" s="78"/>
      <c r="EK103" s="46" t="str">
        <f>IF(Import!AU1102=0,"",Import!AU1102)</f>
        <v/>
      </c>
      <c r="EL103" s="46"/>
      <c r="EM103" s="46"/>
      <c r="EN103" s="46"/>
      <c r="EO103" s="46"/>
      <c r="II103" s="46" t="str">
        <f>IF(Import!AY1102=0,"",Import!AY1102)</f>
        <v/>
      </c>
      <c r="IJ103" s="46"/>
      <c r="IK103" s="46"/>
      <c r="IL103" s="46"/>
      <c r="IM103" s="46"/>
      <c r="JR103" s="46" t="str">
        <f>IF(Import!BC1102=0,"",Import!BC1102)</f>
        <v/>
      </c>
    </row>
    <row r="104" spans="1:278" x14ac:dyDescent="0.3">
      <c r="A104" s="61" t="str">
        <f>IF(Import!A1103=0,"",Import!A1103)</f>
        <v/>
      </c>
      <c r="B104" s="38" t="str">
        <f>IF(Import!D1103=0,"",Import!D1103)</f>
        <v/>
      </c>
      <c r="C104" s="38" t="str">
        <f>IF(Import!E1103=0,"",Import!E1103)</f>
        <v/>
      </c>
      <c r="D104" s="44" t="str">
        <f t="shared" si="263"/>
        <v/>
      </c>
      <c r="E104" s="38" t="str">
        <f>IF(Import!I1103=0,"",Import!I1103)</f>
        <v/>
      </c>
      <c r="F104" s="38" t="str">
        <f>IF(Import!J1103="","",Import!J1103)</f>
        <v/>
      </c>
      <c r="G104" s="38" t="str">
        <f>IF(Import!K1103="","",Import!K1103)</f>
        <v/>
      </c>
      <c r="H104" s="45" t="str">
        <f>IF(Import!L1103=0,"",Import!L1103)</f>
        <v/>
      </c>
      <c r="I104" s="38" t="str">
        <f>IF(Import!N1103=0,"",Import!N1103)</f>
        <v/>
      </c>
      <c r="J104" s="37"/>
      <c r="K104" s="46" t="str">
        <f>IF(Import!O1103=0,"",Import!O1103)</f>
        <v/>
      </c>
      <c r="L104" s="46" t="str">
        <f>IF(Import!P1103=0,"",Import!P1103)</f>
        <v/>
      </c>
      <c r="M104" s="60" t="str">
        <f>IF(L104&lt;&gt;"","Annulé",IF(Import!R1103=0,"",Import!R1103))</f>
        <v/>
      </c>
      <c r="N104" s="60" t="str">
        <f>IF(L104&lt;&gt;"","Annulé",IF(Import!S1103=0,"",Import!S1103))</f>
        <v/>
      </c>
      <c r="O104" s="60" t="str">
        <f>IF(N104="Annulé","Annulé",IF(Import!T1103=0,"",Import!T1103))</f>
        <v/>
      </c>
      <c r="P104" s="46" t="str">
        <f>IF(Import!U1103=0,IF($L104&lt;&gt;"","Annulé",IF($K104="","","En attente")),Import!U1103)</f>
        <v/>
      </c>
      <c r="Q104" s="46" t="str">
        <f>IF(Import!V1103=0,IF($L104&lt;&gt;"","Annulé",IF($K104="","","En attente")),Import!V1103)</f>
        <v/>
      </c>
      <c r="R104" s="46" t="str">
        <f>IF(Import!W1103=0,IF($L104&lt;&gt;"","Annulé",IF($K104="","","En attente")),Import!W1103)</f>
        <v/>
      </c>
      <c r="S104" s="46" t="str">
        <f>IF(Import!X1103=0,IF($L104&lt;&gt;"","Annulé",IF($K104="","","En attente")),Import!X1103)</f>
        <v/>
      </c>
      <c r="T104" s="46" t="str">
        <f>IF(Import!Y1103=0,IF($L104&lt;&gt;"","Annulé",IF($K104="","","En attente")),Import!Y1103)</f>
        <v/>
      </c>
      <c r="U104" s="46" t="str">
        <f>IF(Import!Z1103=0,IF($L104&lt;&gt;"","Annulé",IF($K104="","","En attente")),Import!Z1103)</f>
        <v/>
      </c>
      <c r="V104" s="46"/>
      <c r="W104" s="46" t="str">
        <f>IF($L104&lt;&gt;"","Annulé",IF(Import!AA1103=0,"",Import!AA1103))</f>
        <v/>
      </c>
      <c r="X104" s="46" t="str">
        <f>IF($L104&lt;&gt;"","Annulé",IF(Import!AB1103=0,IF($W104&lt;&gt;"","A receptionner",""),Import!AB1103))</f>
        <v/>
      </c>
      <c r="Y104" s="60" t="str">
        <f>IF($L104&lt;&gt;"","Annulé",IF(Import!AC1103=0,"",Import!AC1103))</f>
        <v/>
      </c>
      <c r="Z104" s="60" t="str">
        <f>IF($L104&lt;&gt;"","Annulé",IF(Import!AD1103=0,"",Import!AD1103))</f>
        <v/>
      </c>
      <c r="AA104" s="61" t="str">
        <f t="shared" si="264"/>
        <v/>
      </c>
      <c r="AB104" s="61"/>
      <c r="AC104" s="62"/>
      <c r="BI104" s="46" t="str">
        <f>IF(Import!AM1103=0,"",Import!AM1103)</f>
        <v/>
      </c>
      <c r="BJ104" s="46"/>
      <c r="BK104" s="46"/>
      <c r="BL104" s="46"/>
      <c r="BM104" s="46"/>
      <c r="CB104" s="78" t="str">
        <f>IF(Import!AQ1103=0,"",Import!AQ1103)</f>
        <v/>
      </c>
      <c r="CC104" s="78"/>
      <c r="CD104" s="78"/>
      <c r="CE104" s="78"/>
      <c r="CF104" s="78"/>
      <c r="EK104" s="46" t="str">
        <f>IF(Import!AU1103=0,"",Import!AU1103)</f>
        <v/>
      </c>
      <c r="EL104" s="46"/>
      <c r="EM104" s="46"/>
      <c r="EN104" s="46"/>
      <c r="EO104" s="46"/>
      <c r="II104" s="46" t="str">
        <f>IF(Import!AY1103=0,"",Import!AY1103)</f>
        <v/>
      </c>
      <c r="IJ104" s="46"/>
      <c r="IK104" s="46"/>
      <c r="IL104" s="46"/>
      <c r="IM104" s="46"/>
      <c r="JR104" s="46" t="str">
        <f>IF(Import!BC1103=0,"",Import!BC1103)</f>
        <v/>
      </c>
    </row>
    <row r="105" spans="1:278" x14ac:dyDescent="0.3">
      <c r="A105" s="61" t="str">
        <f>IF(Import!A1104=0,"",Import!A1104)</f>
        <v/>
      </c>
      <c r="B105" s="38" t="str">
        <f>IF(Import!D1104=0,"",Import!D1104)</f>
        <v/>
      </c>
      <c r="C105" s="38" t="str">
        <f>IF(Import!E1104=0,"",Import!E1104)</f>
        <v/>
      </c>
      <c r="D105" s="44" t="str">
        <f t="shared" si="263"/>
        <v/>
      </c>
      <c r="E105" s="38" t="str">
        <f>IF(Import!I1104=0,"",Import!I1104)</f>
        <v/>
      </c>
      <c r="F105" s="38" t="str">
        <f>IF(Import!J1104="","",Import!J1104)</f>
        <v/>
      </c>
      <c r="G105" s="38" t="str">
        <f>IF(Import!K1104="","",Import!K1104)</f>
        <v/>
      </c>
      <c r="H105" s="45" t="str">
        <f>IF(Import!L1104=0,"",Import!L1104)</f>
        <v/>
      </c>
      <c r="I105" s="38" t="str">
        <f>IF(Import!N1104=0,"",Import!N1104)</f>
        <v/>
      </c>
      <c r="J105" s="37"/>
      <c r="K105" s="46" t="str">
        <f>IF(Import!O1104=0,"",Import!O1104)</f>
        <v/>
      </c>
      <c r="L105" s="46" t="str">
        <f>IF(Import!P1104=0,"",Import!P1104)</f>
        <v/>
      </c>
      <c r="M105" s="60" t="str">
        <f>IF(L105&lt;&gt;"","Annulé",IF(Import!R1104=0,"",Import!R1104))</f>
        <v/>
      </c>
      <c r="N105" s="60" t="str">
        <f>IF(L105&lt;&gt;"","Annulé",IF(Import!S1104=0,"",Import!S1104))</f>
        <v/>
      </c>
      <c r="O105" s="60" t="str">
        <f>IF(N105="Annulé","Annulé",IF(Import!T1104=0,"",Import!T1104))</f>
        <v/>
      </c>
      <c r="P105" s="46" t="str">
        <f>IF(Import!U1104=0,IF($L105&lt;&gt;"","Annulé",IF($K105="","","En attente")),Import!U1104)</f>
        <v/>
      </c>
      <c r="Q105" s="46" t="str">
        <f>IF(Import!V1104=0,IF($L105&lt;&gt;"","Annulé",IF($K105="","","En attente")),Import!V1104)</f>
        <v/>
      </c>
      <c r="R105" s="46" t="str">
        <f>IF(Import!W1104=0,IF($L105&lt;&gt;"","Annulé",IF($K105="","","En attente")),Import!W1104)</f>
        <v/>
      </c>
      <c r="S105" s="46" t="str">
        <f>IF(Import!X1104=0,IF($L105&lt;&gt;"","Annulé",IF($K105="","","En attente")),Import!X1104)</f>
        <v/>
      </c>
      <c r="T105" s="46" t="str">
        <f>IF(Import!Y1104=0,IF($L105&lt;&gt;"","Annulé",IF($K105="","","En attente")),Import!Y1104)</f>
        <v/>
      </c>
      <c r="U105" s="46" t="str">
        <f>IF(Import!Z1104=0,IF($L105&lt;&gt;"","Annulé",IF($K105="","","En attente")),Import!Z1104)</f>
        <v/>
      </c>
      <c r="V105" s="46"/>
      <c r="W105" s="46" t="str">
        <f>IF($L105&lt;&gt;"","Annulé",IF(Import!AA1104=0,"",Import!AA1104))</f>
        <v/>
      </c>
      <c r="X105" s="46" t="str">
        <f>IF($L105&lt;&gt;"","Annulé",IF(Import!AB1104=0,IF($W105&lt;&gt;"","A receptionner",""),Import!AB1104))</f>
        <v/>
      </c>
      <c r="Y105" s="60" t="str">
        <f>IF($L105&lt;&gt;"","Annulé",IF(Import!AC1104=0,"",Import!AC1104))</f>
        <v/>
      </c>
      <c r="Z105" s="60" t="str">
        <f>IF($L105&lt;&gt;"","Annulé",IF(Import!AD1104=0,"",Import!AD1104))</f>
        <v/>
      </c>
      <c r="AA105" s="61" t="str">
        <f t="shared" si="264"/>
        <v/>
      </c>
      <c r="AB105" s="61"/>
      <c r="AC105" s="62"/>
      <c r="BI105" s="46" t="str">
        <f>IF(Import!AM1104=0,"",Import!AM1104)</f>
        <v/>
      </c>
      <c r="BJ105" s="46"/>
      <c r="BK105" s="46"/>
      <c r="BL105" s="46"/>
      <c r="BM105" s="46"/>
      <c r="CB105" s="78" t="str">
        <f>IF(Import!AQ1104=0,"",Import!AQ1104)</f>
        <v/>
      </c>
      <c r="CC105" s="78"/>
      <c r="CD105" s="78"/>
      <c r="CE105" s="78"/>
      <c r="CF105" s="78"/>
      <c r="EK105" s="46" t="str">
        <f>IF(Import!AU1104=0,"",Import!AU1104)</f>
        <v/>
      </c>
      <c r="EL105" s="46"/>
      <c r="EM105" s="46"/>
      <c r="EN105" s="46"/>
      <c r="EO105" s="46"/>
      <c r="II105" s="46" t="str">
        <f>IF(Import!AY1104=0,"",Import!AY1104)</f>
        <v/>
      </c>
      <c r="IJ105" s="46"/>
      <c r="IK105" s="46"/>
      <c r="IL105" s="46"/>
      <c r="IM105" s="46"/>
      <c r="JR105" s="46" t="str">
        <f>IF(Import!BC1104=0,"",Import!BC1104)</f>
        <v/>
      </c>
    </row>
    <row r="106" spans="1:278" x14ac:dyDescent="0.3">
      <c r="A106" s="61" t="str">
        <f>IF(Import!A1105=0,"",Import!A1105)</f>
        <v/>
      </c>
      <c r="B106" s="38" t="str">
        <f>IF(Import!D1105=0,"",Import!D1105)</f>
        <v/>
      </c>
      <c r="C106" s="38" t="str">
        <f>IF(Import!E1105=0,"",Import!E1105)</f>
        <v/>
      </c>
      <c r="D106" s="44" t="str">
        <f t="shared" si="263"/>
        <v/>
      </c>
      <c r="E106" s="38" t="str">
        <f>IF(Import!I1105=0,"",Import!I1105)</f>
        <v/>
      </c>
      <c r="F106" s="38" t="str">
        <f>IF(Import!J1105="","",Import!J1105)</f>
        <v/>
      </c>
      <c r="G106" s="38" t="str">
        <f>IF(Import!K1105="","",Import!K1105)</f>
        <v/>
      </c>
      <c r="H106" s="45" t="str">
        <f>IF(Import!L1105=0,"",Import!L1105)</f>
        <v/>
      </c>
      <c r="I106" s="38" t="str">
        <f>IF(Import!N1105=0,"",Import!N1105)</f>
        <v/>
      </c>
      <c r="J106" s="37"/>
      <c r="K106" s="46" t="str">
        <f>IF(Import!O1105=0,"",Import!O1105)</f>
        <v/>
      </c>
      <c r="L106" s="46" t="str">
        <f>IF(Import!P1105=0,"",Import!P1105)</f>
        <v/>
      </c>
      <c r="M106" s="60" t="str">
        <f>IF(L106&lt;&gt;"","Annulé",IF(Import!R1105=0,"",Import!R1105))</f>
        <v/>
      </c>
      <c r="N106" s="60" t="str">
        <f>IF(L106&lt;&gt;"","Annulé",IF(Import!S1105=0,"",Import!S1105))</f>
        <v/>
      </c>
      <c r="O106" s="60" t="str">
        <f>IF(N106="Annulé","Annulé",IF(Import!T1105=0,"",Import!T1105))</f>
        <v/>
      </c>
      <c r="P106" s="46" t="str">
        <f>IF(Import!U1105=0,IF($L106&lt;&gt;"","Annulé",IF($K106="","","En attente")),Import!U1105)</f>
        <v/>
      </c>
      <c r="Q106" s="46" t="str">
        <f>IF(Import!V1105=0,IF($L106&lt;&gt;"","Annulé",IF($K106="","","En attente")),Import!V1105)</f>
        <v/>
      </c>
      <c r="R106" s="46" t="str">
        <f>IF(Import!W1105=0,IF($L106&lt;&gt;"","Annulé",IF($K106="","","En attente")),Import!W1105)</f>
        <v/>
      </c>
      <c r="S106" s="46" t="str">
        <f>IF(Import!X1105=0,IF($L106&lt;&gt;"","Annulé",IF($K106="","","En attente")),Import!X1105)</f>
        <v/>
      </c>
      <c r="T106" s="46" t="str">
        <f>IF(Import!Y1105=0,IF($L106&lt;&gt;"","Annulé",IF($K106="","","En attente")),Import!Y1105)</f>
        <v/>
      </c>
      <c r="U106" s="46" t="str">
        <f>IF(Import!Z1105=0,IF($L106&lt;&gt;"","Annulé",IF($K106="","","En attente")),Import!Z1105)</f>
        <v/>
      </c>
      <c r="V106" s="46"/>
      <c r="W106" s="46" t="str">
        <f>IF($L106&lt;&gt;"","Annulé",IF(Import!AA1105=0,"",Import!AA1105))</f>
        <v/>
      </c>
      <c r="X106" s="46" t="str">
        <f>IF($L106&lt;&gt;"","Annulé",IF(Import!AB1105=0,IF($W106&lt;&gt;"","A receptionner",""),Import!AB1105))</f>
        <v/>
      </c>
      <c r="Y106" s="60" t="str">
        <f>IF($L106&lt;&gt;"","Annulé",IF(Import!AC1105=0,"",Import!AC1105))</f>
        <v/>
      </c>
      <c r="Z106" s="60" t="str">
        <f>IF($L106&lt;&gt;"","Annulé",IF(Import!AD1105=0,"",Import!AD1105))</f>
        <v/>
      </c>
      <c r="AA106" s="61" t="str">
        <f t="shared" si="264"/>
        <v/>
      </c>
      <c r="AB106" s="61"/>
      <c r="AC106" s="62"/>
      <c r="BI106" s="46" t="str">
        <f>IF(Import!AM1105=0,"",Import!AM1105)</f>
        <v/>
      </c>
      <c r="BJ106" s="46"/>
      <c r="BK106" s="46"/>
      <c r="BL106" s="46"/>
      <c r="BM106" s="46"/>
      <c r="CB106" s="78" t="str">
        <f>IF(Import!AQ1105=0,"",Import!AQ1105)</f>
        <v/>
      </c>
      <c r="CC106" s="78"/>
      <c r="CD106" s="78"/>
      <c r="CE106" s="78"/>
      <c r="CF106" s="78"/>
      <c r="EK106" s="46" t="str">
        <f>IF(Import!AU1105=0,"",Import!AU1105)</f>
        <v/>
      </c>
      <c r="EL106" s="46"/>
      <c r="EM106" s="46"/>
      <c r="EN106" s="46"/>
      <c r="EO106" s="46"/>
      <c r="II106" s="46" t="str">
        <f>IF(Import!AY1105=0,"",Import!AY1105)</f>
        <v/>
      </c>
      <c r="IJ106" s="46"/>
      <c r="IK106" s="46"/>
      <c r="IL106" s="46"/>
      <c r="IM106" s="46"/>
      <c r="JR106" s="46" t="str">
        <f>IF(Import!BC1105=0,"",Import!BC1105)</f>
        <v/>
      </c>
    </row>
    <row r="107" spans="1:278" x14ac:dyDescent="0.3">
      <c r="A107" s="61" t="str">
        <f>IF(Import!A1106=0,"",Import!A1106)</f>
        <v/>
      </c>
      <c r="B107" s="38" t="str">
        <f>IF(Import!D1106=0,"",Import!D1106)</f>
        <v/>
      </c>
      <c r="C107" s="38" t="str">
        <f>IF(Import!E1106=0,"",Import!E1106)</f>
        <v/>
      </c>
      <c r="D107" s="44" t="str">
        <f t="shared" si="263"/>
        <v/>
      </c>
      <c r="E107" s="38" t="str">
        <f>IF(Import!I1106=0,"",Import!I1106)</f>
        <v/>
      </c>
      <c r="F107" s="38" t="str">
        <f>IF(Import!J1106="","",Import!J1106)</f>
        <v/>
      </c>
      <c r="G107" s="38" t="str">
        <f>IF(Import!K1106="","",Import!K1106)</f>
        <v/>
      </c>
      <c r="H107" s="45" t="str">
        <f>IF(Import!L1106=0,"",Import!L1106)</f>
        <v/>
      </c>
      <c r="I107" s="38" t="str">
        <f>IF(Import!N1106=0,"",Import!N1106)</f>
        <v/>
      </c>
      <c r="J107" s="37"/>
      <c r="K107" s="46" t="str">
        <f>IF(Import!O1106=0,"",Import!O1106)</f>
        <v/>
      </c>
      <c r="L107" s="46" t="str">
        <f>IF(Import!P1106=0,"",Import!P1106)</f>
        <v/>
      </c>
      <c r="M107" s="60" t="str">
        <f>IF(L107&lt;&gt;"","Annulé",IF(Import!R1106=0,"",Import!R1106))</f>
        <v/>
      </c>
      <c r="N107" s="60" t="str">
        <f>IF(L107&lt;&gt;"","Annulé",IF(Import!S1106=0,"",Import!S1106))</f>
        <v/>
      </c>
      <c r="O107" s="60" t="str">
        <f>IF(N107="Annulé","Annulé",IF(Import!T1106=0,"",Import!T1106))</f>
        <v/>
      </c>
      <c r="P107" s="46" t="str">
        <f>IF(Import!U1106=0,IF($L107&lt;&gt;"","Annulé",IF($K107="","","En attente")),Import!U1106)</f>
        <v/>
      </c>
      <c r="Q107" s="46" t="str">
        <f>IF(Import!V1106=0,IF($L107&lt;&gt;"","Annulé",IF($K107="","","En attente")),Import!V1106)</f>
        <v/>
      </c>
      <c r="R107" s="46" t="str">
        <f>IF(Import!W1106=0,IF($L107&lt;&gt;"","Annulé",IF($K107="","","En attente")),Import!W1106)</f>
        <v/>
      </c>
      <c r="S107" s="46" t="str">
        <f>IF(Import!X1106=0,IF($L107&lt;&gt;"","Annulé",IF($K107="","","En attente")),Import!X1106)</f>
        <v/>
      </c>
      <c r="T107" s="46" t="str">
        <f>IF(Import!Y1106=0,IF($L107&lt;&gt;"","Annulé",IF($K107="","","En attente")),Import!Y1106)</f>
        <v/>
      </c>
      <c r="U107" s="46" t="str">
        <f>IF(Import!Z1106=0,IF($L107&lt;&gt;"","Annulé",IF($K107="","","En attente")),Import!Z1106)</f>
        <v/>
      </c>
      <c r="V107" s="46"/>
      <c r="W107" s="46" t="str">
        <f>IF($L107&lt;&gt;"","Annulé",IF(Import!AA1106=0,"",Import!AA1106))</f>
        <v/>
      </c>
      <c r="X107" s="46" t="str">
        <f>IF($L107&lt;&gt;"","Annulé",IF(Import!AB1106=0,IF($W107&lt;&gt;"","A receptionner",""),Import!AB1106))</f>
        <v/>
      </c>
      <c r="Y107" s="60" t="str">
        <f>IF($L107&lt;&gt;"","Annulé",IF(Import!AC1106=0,"",Import!AC1106))</f>
        <v/>
      </c>
      <c r="Z107" s="60" t="str">
        <f>IF($L107&lt;&gt;"","Annulé",IF(Import!AD1106=0,"",Import!AD1106))</f>
        <v/>
      </c>
      <c r="AA107" s="61" t="str">
        <f t="shared" si="264"/>
        <v/>
      </c>
      <c r="AB107" s="61"/>
      <c r="AC107" s="62"/>
      <c r="BI107" s="46" t="str">
        <f>IF(Import!AM1106=0,"",Import!AM1106)</f>
        <v/>
      </c>
      <c r="BJ107" s="46"/>
      <c r="BK107" s="46"/>
      <c r="BL107" s="46"/>
      <c r="BM107" s="46"/>
      <c r="CB107" s="78" t="str">
        <f>IF(Import!AQ1106=0,"",Import!AQ1106)</f>
        <v/>
      </c>
      <c r="CC107" s="78"/>
      <c r="CD107" s="78"/>
      <c r="CE107" s="78"/>
      <c r="CF107" s="78"/>
      <c r="EK107" s="46" t="str">
        <f>IF(Import!AU1106=0,"",Import!AU1106)</f>
        <v/>
      </c>
      <c r="EL107" s="46"/>
      <c r="EM107" s="46"/>
      <c r="EN107" s="46"/>
      <c r="EO107" s="46"/>
      <c r="II107" s="46" t="str">
        <f>IF(Import!AY1106=0,"",Import!AY1106)</f>
        <v/>
      </c>
      <c r="IJ107" s="46"/>
      <c r="IK107" s="46"/>
      <c r="IL107" s="46"/>
      <c r="IM107" s="46"/>
      <c r="JR107" s="46" t="str">
        <f>IF(Import!BC1106=0,"",Import!BC1106)</f>
        <v/>
      </c>
    </row>
    <row r="108" spans="1:278" x14ac:dyDescent="0.3">
      <c r="A108" s="61" t="str">
        <f>IF(Import!A1107=0,"",Import!A1107)</f>
        <v/>
      </c>
      <c r="B108" s="38" t="str">
        <f>IF(Import!D1107=0,"",Import!D1107)</f>
        <v/>
      </c>
      <c r="C108" s="38" t="str">
        <f>IF(Import!E1107=0,"",Import!E1107)</f>
        <v/>
      </c>
      <c r="D108" s="44" t="str">
        <f t="shared" si="263"/>
        <v/>
      </c>
      <c r="E108" s="38" t="str">
        <f>IF(Import!I1107=0,"",Import!I1107)</f>
        <v/>
      </c>
      <c r="F108" s="38" t="str">
        <f>IF(Import!J1107="","",Import!J1107)</f>
        <v/>
      </c>
      <c r="G108" s="38" t="str">
        <f>IF(Import!K1107="","",Import!K1107)</f>
        <v/>
      </c>
      <c r="H108" s="45" t="str">
        <f>IF(Import!L1107=0,"",Import!L1107)</f>
        <v/>
      </c>
      <c r="I108" s="38" t="str">
        <f>IF(Import!N1107=0,"",Import!N1107)</f>
        <v/>
      </c>
      <c r="J108" s="37"/>
      <c r="K108" s="46" t="str">
        <f>IF(Import!O1107=0,"",Import!O1107)</f>
        <v/>
      </c>
      <c r="L108" s="46" t="str">
        <f>IF(Import!P1107=0,"",Import!P1107)</f>
        <v/>
      </c>
      <c r="M108" s="60" t="str">
        <f>IF(L108&lt;&gt;"","Annulé",IF(Import!R1107=0,"",Import!R1107))</f>
        <v/>
      </c>
      <c r="N108" s="60" t="str">
        <f>IF(L108&lt;&gt;"","Annulé",IF(Import!S1107=0,"",Import!S1107))</f>
        <v/>
      </c>
      <c r="O108" s="60" t="str">
        <f>IF(N108="Annulé","Annulé",IF(Import!T1107=0,"",Import!T1107))</f>
        <v/>
      </c>
      <c r="P108" s="46" t="str">
        <f>IF(Import!U1107=0,IF($L108&lt;&gt;"","Annulé",IF($K108="","","En attente")),Import!U1107)</f>
        <v/>
      </c>
      <c r="Q108" s="46" t="str">
        <f>IF(Import!V1107=0,IF($L108&lt;&gt;"","Annulé",IF($K108="","","En attente")),Import!V1107)</f>
        <v/>
      </c>
      <c r="R108" s="46" t="str">
        <f>IF(Import!W1107=0,IF($L108&lt;&gt;"","Annulé",IF($K108="","","En attente")),Import!W1107)</f>
        <v/>
      </c>
      <c r="S108" s="46" t="str">
        <f>IF(Import!X1107=0,IF($L108&lt;&gt;"","Annulé",IF($K108="","","En attente")),Import!X1107)</f>
        <v/>
      </c>
      <c r="T108" s="46" t="str">
        <f>IF(Import!Y1107=0,IF($L108&lt;&gt;"","Annulé",IF($K108="","","En attente")),Import!Y1107)</f>
        <v/>
      </c>
      <c r="U108" s="46" t="str">
        <f>IF(Import!Z1107=0,IF($L108&lt;&gt;"","Annulé",IF($K108="","","En attente")),Import!Z1107)</f>
        <v/>
      </c>
      <c r="V108" s="46"/>
      <c r="W108" s="46" t="str">
        <f>IF($L108&lt;&gt;"","Annulé",IF(Import!AA1107=0,"",Import!AA1107))</f>
        <v/>
      </c>
      <c r="X108" s="46" t="str">
        <f>IF($L108&lt;&gt;"","Annulé",IF(Import!AB1107=0,IF($W108&lt;&gt;"","A receptionner",""),Import!AB1107))</f>
        <v/>
      </c>
      <c r="Y108" s="60" t="str">
        <f>IF($L108&lt;&gt;"","Annulé",IF(Import!AC1107=0,"",Import!AC1107))</f>
        <v/>
      </c>
      <c r="Z108" s="60" t="str">
        <f>IF($L108&lt;&gt;"","Annulé",IF(Import!AD1107=0,"",Import!AD1107))</f>
        <v/>
      </c>
      <c r="AA108" s="61" t="str">
        <f t="shared" si="264"/>
        <v/>
      </c>
      <c r="AB108" s="61"/>
      <c r="AC108" s="62"/>
      <c r="BI108" s="46" t="str">
        <f>IF(Import!AM1107=0,"",Import!AM1107)</f>
        <v/>
      </c>
      <c r="BJ108" s="46"/>
      <c r="BK108" s="46"/>
      <c r="BL108" s="46"/>
      <c r="BM108" s="46"/>
      <c r="CB108" s="78" t="str">
        <f>IF(Import!AQ1107=0,"",Import!AQ1107)</f>
        <v/>
      </c>
      <c r="CC108" s="78"/>
      <c r="CD108" s="78"/>
      <c r="CE108" s="78"/>
      <c r="CF108" s="78"/>
      <c r="EK108" s="46" t="str">
        <f>IF(Import!AU1107=0,"",Import!AU1107)</f>
        <v/>
      </c>
      <c r="EL108" s="46"/>
      <c r="EM108" s="46"/>
      <c r="EN108" s="46"/>
      <c r="EO108" s="46"/>
      <c r="II108" s="46" t="str">
        <f>IF(Import!AY1107=0,"",Import!AY1107)</f>
        <v/>
      </c>
      <c r="IJ108" s="46"/>
      <c r="IK108" s="46"/>
      <c r="IL108" s="46"/>
      <c r="IM108" s="46"/>
      <c r="JR108" s="46" t="str">
        <f>IF(Import!BC1107=0,"",Import!BC1107)</f>
        <v/>
      </c>
    </row>
    <row r="109" spans="1:278" x14ac:dyDescent="0.3">
      <c r="A109" s="61" t="str">
        <f>IF(Import!A1108=0,"",Import!A1108)</f>
        <v/>
      </c>
      <c r="B109" s="38" t="str">
        <f>IF(Import!D1108=0,"",Import!D1108)</f>
        <v/>
      </c>
      <c r="C109" s="38" t="str">
        <f>IF(Import!E1108=0,"",Import!E1108)</f>
        <v/>
      </c>
      <c r="D109" s="44" t="str">
        <f t="shared" si="263"/>
        <v/>
      </c>
      <c r="E109" s="38" t="str">
        <f>IF(Import!I1108=0,"",Import!I1108)</f>
        <v/>
      </c>
      <c r="F109" s="38" t="str">
        <f>IF(Import!J1108="","",Import!J1108)</f>
        <v/>
      </c>
      <c r="G109" s="38" t="str">
        <f>IF(Import!K1108="","",Import!K1108)</f>
        <v/>
      </c>
      <c r="H109" s="45" t="str">
        <f>IF(Import!L1108=0,"",Import!L1108)</f>
        <v/>
      </c>
      <c r="I109" s="38" t="str">
        <f>IF(Import!N1108=0,"",Import!N1108)</f>
        <v/>
      </c>
      <c r="J109" s="37"/>
      <c r="K109" s="46" t="str">
        <f>IF(Import!O1108=0,"",Import!O1108)</f>
        <v/>
      </c>
      <c r="L109" s="46" t="str">
        <f>IF(Import!P1108=0,"",Import!P1108)</f>
        <v/>
      </c>
      <c r="M109" s="60" t="str">
        <f>IF(L109&lt;&gt;"","Annulé",IF(Import!R1108=0,"",Import!R1108))</f>
        <v/>
      </c>
      <c r="N109" s="60" t="str">
        <f>IF(L109&lt;&gt;"","Annulé",IF(Import!S1108=0,"",Import!S1108))</f>
        <v/>
      </c>
      <c r="O109" s="60" t="str">
        <f>IF(N109="Annulé","Annulé",IF(Import!T1108=0,"",Import!T1108))</f>
        <v/>
      </c>
      <c r="P109" s="46" t="str">
        <f>IF(Import!U1108=0,IF($L109&lt;&gt;"","Annulé",IF($K109="","","En attente")),Import!U1108)</f>
        <v/>
      </c>
      <c r="Q109" s="46" t="str">
        <f>IF(Import!V1108=0,IF($L109&lt;&gt;"","Annulé",IF($K109="","","En attente")),Import!V1108)</f>
        <v/>
      </c>
      <c r="R109" s="46" t="str">
        <f>IF(Import!W1108=0,IF($L109&lt;&gt;"","Annulé",IF($K109="","","En attente")),Import!W1108)</f>
        <v/>
      </c>
      <c r="S109" s="46" t="str">
        <f>IF(Import!X1108=0,IF($L109&lt;&gt;"","Annulé",IF($K109="","","En attente")),Import!X1108)</f>
        <v/>
      </c>
      <c r="T109" s="46" t="str">
        <f>IF(Import!Y1108=0,IF($L109&lt;&gt;"","Annulé",IF($K109="","","En attente")),Import!Y1108)</f>
        <v/>
      </c>
      <c r="U109" s="46" t="str">
        <f>IF(Import!Z1108=0,IF($L109&lt;&gt;"","Annulé",IF($K109="","","En attente")),Import!Z1108)</f>
        <v/>
      </c>
      <c r="V109" s="46"/>
      <c r="W109" s="46" t="str">
        <f>IF($L109&lt;&gt;"","Annulé",IF(Import!AA1108=0,"",Import!AA1108))</f>
        <v/>
      </c>
      <c r="X109" s="46" t="str">
        <f>IF($L109&lt;&gt;"","Annulé",IF(Import!AB1108=0,IF($W109&lt;&gt;"","A receptionner",""),Import!AB1108))</f>
        <v/>
      </c>
      <c r="Y109" s="60" t="str">
        <f>IF($L109&lt;&gt;"","Annulé",IF(Import!AC1108=0,"",Import!AC1108))</f>
        <v/>
      </c>
      <c r="Z109" s="60" t="str">
        <f>IF($L109&lt;&gt;"","Annulé",IF(Import!AD1108=0,"",Import!AD1108))</f>
        <v/>
      </c>
      <c r="AA109" s="61" t="str">
        <f t="shared" si="264"/>
        <v/>
      </c>
      <c r="AB109" s="61"/>
      <c r="AC109" s="62"/>
      <c r="BI109" s="46" t="str">
        <f>IF(Import!AM1108=0,"",Import!AM1108)</f>
        <v/>
      </c>
      <c r="BJ109" s="46"/>
      <c r="BK109" s="46"/>
      <c r="BL109" s="46"/>
      <c r="BM109" s="46"/>
      <c r="CB109" s="78" t="str">
        <f>IF(Import!AQ1108=0,"",Import!AQ1108)</f>
        <v/>
      </c>
      <c r="CC109" s="78"/>
      <c r="CD109" s="78"/>
      <c r="CE109" s="78"/>
      <c r="CF109" s="78"/>
      <c r="EK109" s="46" t="str">
        <f>IF(Import!AU1108=0,"",Import!AU1108)</f>
        <v/>
      </c>
      <c r="EL109" s="46"/>
      <c r="EM109" s="46"/>
      <c r="EN109" s="46"/>
      <c r="EO109" s="46"/>
      <c r="II109" s="46" t="str">
        <f>IF(Import!AY1108=0,"",Import!AY1108)</f>
        <v/>
      </c>
      <c r="IJ109" s="46"/>
      <c r="IK109" s="46"/>
      <c r="IL109" s="46"/>
      <c r="IM109" s="46"/>
      <c r="JR109" s="46" t="str">
        <f>IF(Import!BC1108=0,"",Import!BC1108)</f>
        <v/>
      </c>
    </row>
    <row r="110" spans="1:278" x14ac:dyDescent="0.3">
      <c r="A110" s="61" t="str">
        <f>IF(Import!A1109=0,"",Import!A1109)</f>
        <v/>
      </c>
      <c r="B110" s="38" t="str">
        <f>IF(Import!D1109=0,"",Import!D1109)</f>
        <v/>
      </c>
      <c r="C110" s="38" t="str">
        <f>IF(Import!E1109=0,"",Import!E1109)</f>
        <v/>
      </c>
      <c r="D110" s="44" t="str">
        <f t="shared" si="263"/>
        <v/>
      </c>
      <c r="E110" s="38" t="str">
        <f>IF(Import!I1109=0,"",Import!I1109)</f>
        <v/>
      </c>
      <c r="F110" s="38" t="str">
        <f>IF(Import!J1109="","",Import!J1109)</f>
        <v/>
      </c>
      <c r="G110" s="38" t="str">
        <f>IF(Import!K1109="","",Import!K1109)</f>
        <v/>
      </c>
      <c r="H110" s="45" t="str">
        <f>IF(Import!L1109=0,"",Import!L1109)</f>
        <v/>
      </c>
      <c r="I110" s="38" t="str">
        <f>IF(Import!N1109=0,"",Import!N1109)</f>
        <v/>
      </c>
      <c r="J110" s="37"/>
      <c r="K110" s="46" t="str">
        <f>IF(Import!O1109=0,"",Import!O1109)</f>
        <v/>
      </c>
      <c r="L110" s="46" t="str">
        <f>IF(Import!P1109=0,"",Import!P1109)</f>
        <v/>
      </c>
      <c r="M110" s="60" t="str">
        <f>IF(L110&lt;&gt;"","Annulé",IF(Import!R1109=0,"",Import!R1109))</f>
        <v/>
      </c>
      <c r="N110" s="60" t="str">
        <f>IF(L110&lt;&gt;"","Annulé",IF(Import!S1109=0,"",Import!S1109))</f>
        <v/>
      </c>
      <c r="O110" s="60" t="str">
        <f>IF(N110="Annulé","Annulé",IF(Import!T1109=0,"",Import!T1109))</f>
        <v/>
      </c>
      <c r="P110" s="46" t="str">
        <f>IF(Import!U1109=0,IF($L110&lt;&gt;"","Annulé",IF($K110="","","En attente")),Import!U1109)</f>
        <v/>
      </c>
      <c r="Q110" s="46" t="str">
        <f>IF(Import!V1109=0,IF($L110&lt;&gt;"","Annulé",IF($K110="","","En attente")),Import!V1109)</f>
        <v/>
      </c>
      <c r="R110" s="46" t="str">
        <f>IF(Import!W1109=0,IF($L110&lt;&gt;"","Annulé",IF($K110="","","En attente")),Import!W1109)</f>
        <v/>
      </c>
      <c r="S110" s="46" t="str">
        <f>IF(Import!X1109=0,IF($L110&lt;&gt;"","Annulé",IF($K110="","","En attente")),Import!X1109)</f>
        <v/>
      </c>
      <c r="T110" s="46" t="str">
        <f>IF(Import!Y1109=0,IF($L110&lt;&gt;"","Annulé",IF($K110="","","En attente")),Import!Y1109)</f>
        <v/>
      </c>
      <c r="U110" s="46" t="str">
        <f>IF(Import!Z1109=0,IF($L110&lt;&gt;"","Annulé",IF($K110="","","En attente")),Import!Z1109)</f>
        <v/>
      </c>
      <c r="V110" s="46"/>
      <c r="W110" s="46" t="str">
        <f>IF($L110&lt;&gt;"","Annulé",IF(Import!AA1109=0,"",Import!AA1109))</f>
        <v/>
      </c>
      <c r="X110" s="46" t="str">
        <f>IF($L110&lt;&gt;"","Annulé",IF(Import!AB1109=0,IF($W110&lt;&gt;"","A receptionner",""),Import!AB1109))</f>
        <v/>
      </c>
      <c r="Y110" s="60" t="str">
        <f>IF($L110&lt;&gt;"","Annulé",IF(Import!AC1109=0,"",Import!AC1109))</f>
        <v/>
      </c>
      <c r="Z110" s="60" t="str">
        <f>IF($L110&lt;&gt;"","Annulé",IF(Import!AD1109=0,"",Import!AD1109))</f>
        <v/>
      </c>
      <c r="AA110" s="61" t="str">
        <f t="shared" si="264"/>
        <v/>
      </c>
      <c r="AB110" s="61"/>
      <c r="AC110" s="62"/>
      <c r="BI110" s="46" t="str">
        <f>IF(Import!AM1109=0,"",Import!AM1109)</f>
        <v/>
      </c>
      <c r="BJ110" s="46"/>
      <c r="BK110" s="46"/>
      <c r="BL110" s="46"/>
      <c r="BM110" s="46"/>
      <c r="CB110" s="78" t="str">
        <f>IF(Import!AQ1109=0,"",Import!AQ1109)</f>
        <v/>
      </c>
      <c r="CC110" s="78"/>
      <c r="CD110" s="78"/>
      <c r="CE110" s="78"/>
      <c r="CF110" s="78"/>
      <c r="EK110" s="46" t="str">
        <f>IF(Import!AU1109=0,"",Import!AU1109)</f>
        <v/>
      </c>
      <c r="EL110" s="46"/>
      <c r="EM110" s="46"/>
      <c r="EN110" s="46"/>
      <c r="EO110" s="46"/>
      <c r="II110" s="46" t="str">
        <f>IF(Import!AY1109=0,"",Import!AY1109)</f>
        <v/>
      </c>
      <c r="IJ110" s="46"/>
      <c r="IK110" s="46"/>
      <c r="IL110" s="46"/>
      <c r="IM110" s="46"/>
      <c r="JR110" s="46" t="str">
        <f>IF(Import!BC1109=0,"",Import!BC1109)</f>
        <v/>
      </c>
    </row>
    <row r="111" spans="1:278" x14ac:dyDescent="0.3">
      <c r="A111" s="61" t="str">
        <f>IF(Import!A1110=0,"",Import!A1110)</f>
        <v/>
      </c>
      <c r="B111" s="38" t="str">
        <f>IF(Import!D1110=0,"",Import!D1110)</f>
        <v/>
      </c>
      <c r="C111" s="38" t="str">
        <f>IF(Import!E1110=0,"",Import!E1110)</f>
        <v/>
      </c>
      <c r="D111" s="44" t="str">
        <f t="shared" ref="D111:D174" si="265">IF(OR(E111="Saintes",E111="Périgny",E111="Rochefort",E111="Royan - Saint-G. de Didonne"),"17",IF(OR(E111="La Roche sur Yon",E111="Challans"),"85",IF(E111="Niort","79","")))</f>
        <v/>
      </c>
      <c r="E111" s="38" t="str">
        <f>IF(Import!I1110=0,"",Import!I1110)</f>
        <v/>
      </c>
      <c r="F111" s="38" t="str">
        <f>IF(Import!J1110="","",Import!J1110)</f>
        <v/>
      </c>
      <c r="G111" s="38" t="str">
        <f>IF(Import!K1110="","",Import!K1110)</f>
        <v/>
      </c>
      <c r="H111" s="45" t="str">
        <f>IF(Import!L1110=0,"",Import!L1110)</f>
        <v/>
      </c>
      <c r="I111" s="38" t="str">
        <f>IF(Import!N1110=0,"",Import!N1110)</f>
        <v/>
      </c>
      <c r="J111" s="37"/>
      <c r="K111" s="46" t="str">
        <f>IF(Import!O1110=0,"",Import!O1110)</f>
        <v/>
      </c>
      <c r="L111" s="46" t="str">
        <f>IF(Import!P1110=0,"",Import!P1110)</f>
        <v/>
      </c>
      <c r="M111" s="60" t="str">
        <f>IF(L111&lt;&gt;"","Annulé",IF(Import!R1110=0,"",Import!R1110))</f>
        <v/>
      </c>
      <c r="N111" s="60" t="str">
        <f>IF(L111&lt;&gt;"","Annulé",IF(Import!S1110=0,"",Import!S1110))</f>
        <v/>
      </c>
      <c r="O111" s="60" t="str">
        <f>IF(N111="Annulé","Annulé",IF(Import!T1110=0,"",Import!T1110))</f>
        <v/>
      </c>
      <c r="P111" s="46" t="str">
        <f>IF(Import!U1110=0,IF($L111&lt;&gt;"","Annulé",IF($K111="","","En attente")),Import!U1110)</f>
        <v/>
      </c>
      <c r="Q111" s="46" t="str">
        <f>IF(Import!V1110=0,IF($L111&lt;&gt;"","Annulé",IF($K111="","","En attente")),Import!V1110)</f>
        <v/>
      </c>
      <c r="R111" s="46" t="str">
        <f>IF(Import!W1110=0,IF($L111&lt;&gt;"","Annulé",IF($K111="","","En attente")),Import!W1110)</f>
        <v/>
      </c>
      <c r="S111" s="46" t="str">
        <f>IF(Import!X1110=0,IF($L111&lt;&gt;"","Annulé",IF($K111="","","En attente")),Import!X1110)</f>
        <v/>
      </c>
      <c r="T111" s="46" t="str">
        <f>IF(Import!Y1110=0,IF($L111&lt;&gt;"","Annulé",IF($K111="","","En attente")),Import!Y1110)</f>
        <v/>
      </c>
      <c r="U111" s="46" t="str">
        <f>IF(Import!Z1110=0,IF($L111&lt;&gt;"","Annulé",IF($K111="","","En attente")),Import!Z1110)</f>
        <v/>
      </c>
      <c r="V111" s="46"/>
      <c r="W111" s="46" t="str">
        <f>IF($L111&lt;&gt;"","Annulé",IF(Import!AA1110=0,"",Import!AA1110))</f>
        <v/>
      </c>
      <c r="X111" s="46" t="str">
        <f>IF($L111&lt;&gt;"","Annulé",IF(Import!AB1110=0,IF($W111&lt;&gt;"","A receptionner",""),Import!AB1110))</f>
        <v/>
      </c>
      <c r="Y111" s="60" t="str">
        <f>IF($L111&lt;&gt;"","Annulé",IF(Import!AC1110=0,"",Import!AC1110))</f>
        <v/>
      </c>
      <c r="Z111" s="60" t="str">
        <f>IF($L111&lt;&gt;"","Annulé",IF(Import!AD1110=0,"",Import!AD1110))</f>
        <v/>
      </c>
      <c r="AA111" s="61" t="str">
        <f t="shared" ref="AA111:AA174" si="266">IFERROR(IF($W111="Annulé","Annulé",IF($W111="Pas ouvert",IF($V111="",IF($K111="","","Stock"),WEEKNUM(V111)),_xlfn.ISOWEEKNUM(W111))),"")</f>
        <v/>
      </c>
      <c r="AB111" s="61"/>
      <c r="AC111" s="62"/>
      <c r="BI111" s="46" t="str">
        <f>IF(Import!AM1110=0,"",Import!AM1110)</f>
        <v/>
      </c>
      <c r="BJ111" s="46"/>
      <c r="BK111" s="46"/>
      <c r="BL111" s="46"/>
      <c r="BM111" s="46"/>
      <c r="CB111" s="78" t="str">
        <f>IF(Import!AQ1110=0,"",Import!AQ1110)</f>
        <v/>
      </c>
      <c r="CC111" s="78"/>
      <c r="CD111" s="78"/>
      <c r="CE111" s="78"/>
      <c r="CF111" s="78"/>
      <c r="EK111" s="46" t="str">
        <f>IF(Import!AU1110=0,"",Import!AU1110)</f>
        <v/>
      </c>
      <c r="EL111" s="46"/>
      <c r="EM111" s="46"/>
      <c r="EN111" s="46"/>
      <c r="EO111" s="46"/>
      <c r="II111" s="46" t="str">
        <f>IF(Import!AY1110=0,"",Import!AY1110)</f>
        <v/>
      </c>
      <c r="IJ111" s="46"/>
      <c r="IK111" s="46"/>
      <c r="IL111" s="46"/>
      <c r="IM111" s="46"/>
      <c r="JR111" s="46" t="str">
        <f>IF(Import!BC1110=0,"",Import!BC1110)</f>
        <v/>
      </c>
    </row>
    <row r="112" spans="1:278" x14ac:dyDescent="0.3">
      <c r="A112" s="61" t="str">
        <f>IF(Import!A1111=0,"",Import!A1111)</f>
        <v/>
      </c>
      <c r="B112" s="38" t="str">
        <f>IF(Import!D1111=0,"",Import!D1111)</f>
        <v/>
      </c>
      <c r="C112" s="38" t="str">
        <f>IF(Import!E1111=0,"",Import!E1111)</f>
        <v/>
      </c>
      <c r="D112" s="44" t="str">
        <f t="shared" si="265"/>
        <v/>
      </c>
      <c r="E112" s="38" t="str">
        <f>IF(Import!I1111=0,"",Import!I1111)</f>
        <v/>
      </c>
      <c r="F112" s="38" t="str">
        <f>IF(Import!J1111="","",Import!J1111)</f>
        <v/>
      </c>
      <c r="G112" s="38" t="str">
        <f>IF(Import!K1111="","",Import!K1111)</f>
        <v/>
      </c>
      <c r="H112" s="45" t="str">
        <f>IF(Import!L1111=0,"",Import!L1111)</f>
        <v/>
      </c>
      <c r="I112" s="38" t="str">
        <f>IF(Import!N1111=0,"",Import!N1111)</f>
        <v/>
      </c>
      <c r="J112" s="37"/>
      <c r="K112" s="46" t="str">
        <f>IF(Import!O1111=0,"",Import!O1111)</f>
        <v/>
      </c>
      <c r="L112" s="46" t="str">
        <f>IF(Import!P1111=0,"",Import!P1111)</f>
        <v/>
      </c>
      <c r="M112" s="60" t="str">
        <f>IF(L112&lt;&gt;"","Annulé",IF(Import!R1111=0,"",Import!R1111))</f>
        <v/>
      </c>
      <c r="N112" s="60" t="str">
        <f>IF(L112&lt;&gt;"","Annulé",IF(Import!S1111=0,"",Import!S1111))</f>
        <v/>
      </c>
      <c r="O112" s="60" t="str">
        <f>IF(N112="Annulé","Annulé",IF(Import!T1111=0,"",Import!T1111))</f>
        <v/>
      </c>
      <c r="P112" s="46" t="str">
        <f>IF(Import!U1111=0,IF($L112&lt;&gt;"","Annulé",IF($K112="","","En attente")),Import!U1111)</f>
        <v/>
      </c>
      <c r="Q112" s="46" t="str">
        <f>IF(Import!V1111=0,IF($L112&lt;&gt;"","Annulé",IF($K112="","","En attente")),Import!V1111)</f>
        <v/>
      </c>
      <c r="R112" s="46" t="str">
        <f>IF(Import!W1111=0,IF($L112&lt;&gt;"","Annulé",IF($K112="","","En attente")),Import!W1111)</f>
        <v/>
      </c>
      <c r="S112" s="46" t="str">
        <f>IF(Import!X1111=0,IF($L112&lt;&gt;"","Annulé",IF($K112="","","En attente")),Import!X1111)</f>
        <v/>
      </c>
      <c r="T112" s="46" t="str">
        <f>IF(Import!Y1111=0,IF($L112&lt;&gt;"","Annulé",IF($K112="","","En attente")),Import!Y1111)</f>
        <v/>
      </c>
      <c r="U112" s="46" t="str">
        <f>IF(Import!Z1111=0,IF($L112&lt;&gt;"","Annulé",IF($K112="","","En attente")),Import!Z1111)</f>
        <v/>
      </c>
      <c r="V112" s="46"/>
      <c r="W112" s="46" t="str">
        <f>IF($L112&lt;&gt;"","Annulé",IF(Import!AA1111=0,"",Import!AA1111))</f>
        <v/>
      </c>
      <c r="X112" s="46" t="str">
        <f>IF($L112&lt;&gt;"","Annulé",IF(Import!AB1111=0,IF($W112&lt;&gt;"","A receptionner",""),Import!AB1111))</f>
        <v/>
      </c>
      <c r="Y112" s="60" t="str">
        <f>IF($L112&lt;&gt;"","Annulé",IF(Import!AC1111=0,"",Import!AC1111))</f>
        <v/>
      </c>
      <c r="Z112" s="60" t="str">
        <f>IF($L112&lt;&gt;"","Annulé",IF(Import!AD1111=0,"",Import!AD1111))</f>
        <v/>
      </c>
      <c r="AA112" s="61" t="str">
        <f t="shared" si="266"/>
        <v/>
      </c>
      <c r="AB112" s="61"/>
      <c r="AC112" s="62"/>
      <c r="BI112" s="46" t="str">
        <f>IF(Import!AM1111=0,"",Import!AM1111)</f>
        <v/>
      </c>
      <c r="BJ112" s="46"/>
      <c r="BK112" s="46"/>
      <c r="BL112" s="46"/>
      <c r="BM112" s="46"/>
      <c r="CB112" s="78" t="str">
        <f>IF(Import!AQ1111=0,"",Import!AQ1111)</f>
        <v/>
      </c>
      <c r="CC112" s="78"/>
      <c r="CD112" s="78"/>
      <c r="CE112" s="78"/>
      <c r="CF112" s="78"/>
      <c r="EK112" s="46" t="str">
        <f>IF(Import!AU1111=0,"",Import!AU1111)</f>
        <v/>
      </c>
      <c r="EL112" s="46"/>
      <c r="EM112" s="46"/>
      <c r="EN112" s="46"/>
      <c r="EO112" s="46"/>
      <c r="II112" s="46" t="str">
        <f>IF(Import!AY1111=0,"",Import!AY1111)</f>
        <v/>
      </c>
      <c r="IJ112" s="46"/>
      <c r="IK112" s="46"/>
      <c r="IL112" s="46"/>
      <c r="IM112" s="46"/>
      <c r="JR112" s="46" t="str">
        <f>IF(Import!BC1111=0,"",Import!BC1111)</f>
        <v/>
      </c>
    </row>
    <row r="113" spans="1:278" x14ac:dyDescent="0.3">
      <c r="A113" s="61" t="str">
        <f>IF(Import!A1112=0,"",Import!A1112)</f>
        <v/>
      </c>
      <c r="B113" s="38" t="str">
        <f>IF(Import!D1112=0,"",Import!D1112)</f>
        <v/>
      </c>
      <c r="C113" s="38" t="str">
        <f>IF(Import!E1112=0,"",Import!E1112)</f>
        <v/>
      </c>
      <c r="D113" s="44" t="str">
        <f t="shared" si="265"/>
        <v/>
      </c>
      <c r="E113" s="38" t="str">
        <f>IF(Import!I1112=0,"",Import!I1112)</f>
        <v/>
      </c>
      <c r="F113" s="38" t="str">
        <f>IF(Import!J1112="","",Import!J1112)</f>
        <v/>
      </c>
      <c r="G113" s="38" t="str">
        <f>IF(Import!K1112="","",Import!K1112)</f>
        <v/>
      </c>
      <c r="H113" s="45" t="str">
        <f>IF(Import!L1112=0,"",Import!L1112)</f>
        <v/>
      </c>
      <c r="I113" s="38" t="str">
        <f>IF(Import!N1112=0,"",Import!N1112)</f>
        <v/>
      </c>
      <c r="J113" s="37"/>
      <c r="K113" s="46" t="str">
        <f>IF(Import!O1112=0,"",Import!O1112)</f>
        <v/>
      </c>
      <c r="L113" s="46" t="str">
        <f>IF(Import!P1112=0,"",Import!P1112)</f>
        <v/>
      </c>
      <c r="M113" s="60" t="str">
        <f>IF(L113&lt;&gt;"","Annulé",IF(Import!R1112=0,"",Import!R1112))</f>
        <v/>
      </c>
      <c r="N113" s="60" t="str">
        <f>IF(L113&lt;&gt;"","Annulé",IF(Import!S1112=0,"",Import!S1112))</f>
        <v/>
      </c>
      <c r="O113" s="60" t="str">
        <f>IF(N113="Annulé","Annulé",IF(Import!T1112=0,"",Import!T1112))</f>
        <v/>
      </c>
      <c r="P113" s="46" t="str">
        <f>IF(Import!U1112=0,IF($L113&lt;&gt;"","Annulé",IF($K113="","","En attente")),Import!U1112)</f>
        <v/>
      </c>
      <c r="Q113" s="46" t="str">
        <f>IF(Import!V1112=0,IF($L113&lt;&gt;"","Annulé",IF($K113="","","En attente")),Import!V1112)</f>
        <v/>
      </c>
      <c r="R113" s="46" t="str">
        <f>IF(Import!W1112=0,IF($L113&lt;&gt;"","Annulé",IF($K113="","","En attente")),Import!W1112)</f>
        <v/>
      </c>
      <c r="S113" s="46" t="str">
        <f>IF(Import!X1112=0,IF($L113&lt;&gt;"","Annulé",IF($K113="","","En attente")),Import!X1112)</f>
        <v/>
      </c>
      <c r="T113" s="46" t="str">
        <f>IF(Import!Y1112=0,IF($L113&lt;&gt;"","Annulé",IF($K113="","","En attente")),Import!Y1112)</f>
        <v/>
      </c>
      <c r="U113" s="46" t="str">
        <f>IF(Import!Z1112=0,IF($L113&lt;&gt;"","Annulé",IF($K113="","","En attente")),Import!Z1112)</f>
        <v/>
      </c>
      <c r="V113" s="46"/>
      <c r="W113" s="46" t="str">
        <f>IF($L113&lt;&gt;"","Annulé",IF(Import!AA1112=0,"",Import!AA1112))</f>
        <v/>
      </c>
      <c r="X113" s="46" t="str">
        <f>IF($L113&lt;&gt;"","Annulé",IF(Import!AB1112=0,IF($W113&lt;&gt;"","A receptionner",""),Import!AB1112))</f>
        <v/>
      </c>
      <c r="Y113" s="60" t="str">
        <f>IF($L113&lt;&gt;"","Annulé",IF(Import!AC1112=0,"",Import!AC1112))</f>
        <v/>
      </c>
      <c r="Z113" s="60" t="str">
        <f>IF($L113&lt;&gt;"","Annulé",IF(Import!AD1112=0,"",Import!AD1112))</f>
        <v/>
      </c>
      <c r="AA113" s="61" t="str">
        <f t="shared" si="266"/>
        <v/>
      </c>
      <c r="AB113" s="61"/>
      <c r="AC113" s="62"/>
      <c r="BI113" s="46" t="str">
        <f>IF(Import!AM1112=0,"",Import!AM1112)</f>
        <v/>
      </c>
      <c r="BJ113" s="46"/>
      <c r="BK113" s="46"/>
      <c r="BL113" s="46"/>
      <c r="BM113" s="46"/>
      <c r="CB113" s="78" t="str">
        <f>IF(Import!AQ1112=0,"",Import!AQ1112)</f>
        <v/>
      </c>
      <c r="CC113" s="78"/>
      <c r="CD113" s="78"/>
      <c r="CE113" s="78"/>
      <c r="CF113" s="78"/>
      <c r="EK113" s="46" t="str">
        <f>IF(Import!AU1112=0,"",Import!AU1112)</f>
        <v/>
      </c>
      <c r="EL113" s="46"/>
      <c r="EM113" s="46"/>
      <c r="EN113" s="46"/>
      <c r="EO113" s="46"/>
      <c r="II113" s="46" t="str">
        <f>IF(Import!AY1112=0,"",Import!AY1112)</f>
        <v/>
      </c>
      <c r="IJ113" s="46"/>
      <c r="IK113" s="46"/>
      <c r="IL113" s="46"/>
      <c r="IM113" s="46"/>
      <c r="JR113" s="46" t="str">
        <f>IF(Import!BC1112=0,"",Import!BC1112)</f>
        <v/>
      </c>
    </row>
    <row r="114" spans="1:278" x14ac:dyDescent="0.3">
      <c r="A114" s="61" t="str">
        <f>IF(Import!A1113=0,"",Import!A1113)</f>
        <v/>
      </c>
      <c r="B114" s="38" t="str">
        <f>IF(Import!D1113=0,"",Import!D1113)</f>
        <v/>
      </c>
      <c r="C114" s="38" t="str">
        <f>IF(Import!E1113=0,"",Import!E1113)</f>
        <v/>
      </c>
      <c r="D114" s="44" t="str">
        <f t="shared" si="265"/>
        <v/>
      </c>
      <c r="E114" s="38" t="str">
        <f>IF(Import!I1113=0,"",Import!I1113)</f>
        <v/>
      </c>
      <c r="F114" s="38" t="str">
        <f>IF(Import!J1113="","",Import!J1113)</f>
        <v/>
      </c>
      <c r="G114" s="38" t="str">
        <f>IF(Import!K1113="","",Import!K1113)</f>
        <v/>
      </c>
      <c r="H114" s="45" t="str">
        <f>IF(Import!L1113=0,"",Import!L1113)</f>
        <v/>
      </c>
      <c r="I114" s="38" t="str">
        <f>IF(Import!N1113=0,"",Import!N1113)</f>
        <v/>
      </c>
      <c r="J114" s="37"/>
      <c r="K114" s="46" t="str">
        <f>IF(Import!O1113=0,"",Import!O1113)</f>
        <v/>
      </c>
      <c r="L114" s="46" t="str">
        <f>IF(Import!P1113=0,"",Import!P1113)</f>
        <v/>
      </c>
      <c r="M114" s="60" t="str">
        <f>IF(L114&lt;&gt;"","Annulé",IF(Import!R1113=0,"",Import!R1113))</f>
        <v/>
      </c>
      <c r="N114" s="60" t="str">
        <f>IF(L114&lt;&gt;"","Annulé",IF(Import!S1113=0,"",Import!S1113))</f>
        <v/>
      </c>
      <c r="O114" s="60" t="str">
        <f>IF(N114="Annulé","Annulé",IF(Import!T1113=0,"",Import!T1113))</f>
        <v/>
      </c>
      <c r="P114" s="46" t="str">
        <f>IF(Import!U1113=0,IF($L114&lt;&gt;"","Annulé",IF($K114="","","En attente")),Import!U1113)</f>
        <v/>
      </c>
      <c r="Q114" s="46" t="str">
        <f>IF(Import!V1113=0,IF($L114&lt;&gt;"","Annulé",IF($K114="","","En attente")),Import!V1113)</f>
        <v/>
      </c>
      <c r="R114" s="46" t="str">
        <f>IF(Import!W1113=0,IF($L114&lt;&gt;"","Annulé",IF($K114="","","En attente")),Import!W1113)</f>
        <v/>
      </c>
      <c r="S114" s="46" t="str">
        <f>IF(Import!X1113=0,IF($L114&lt;&gt;"","Annulé",IF($K114="","","En attente")),Import!X1113)</f>
        <v/>
      </c>
      <c r="T114" s="46" t="str">
        <f>IF(Import!Y1113=0,IF($L114&lt;&gt;"","Annulé",IF($K114="","","En attente")),Import!Y1113)</f>
        <v/>
      </c>
      <c r="U114" s="46" t="str">
        <f>IF(Import!Z1113=0,IF($L114&lt;&gt;"","Annulé",IF($K114="","","En attente")),Import!Z1113)</f>
        <v/>
      </c>
      <c r="V114" s="46"/>
      <c r="W114" s="46" t="str">
        <f>IF($L114&lt;&gt;"","Annulé",IF(Import!AA1113=0,"",Import!AA1113))</f>
        <v/>
      </c>
      <c r="X114" s="46" t="str">
        <f>IF($L114&lt;&gt;"","Annulé",IF(Import!AB1113=0,IF($W114&lt;&gt;"","A receptionner",""),Import!AB1113))</f>
        <v/>
      </c>
      <c r="Y114" s="60" t="str">
        <f>IF($L114&lt;&gt;"","Annulé",IF(Import!AC1113=0,"",Import!AC1113))</f>
        <v/>
      </c>
      <c r="Z114" s="60" t="str">
        <f>IF($L114&lt;&gt;"","Annulé",IF(Import!AD1113=0,"",Import!AD1113))</f>
        <v/>
      </c>
      <c r="AA114" s="61" t="str">
        <f t="shared" si="266"/>
        <v/>
      </c>
      <c r="AB114" s="61"/>
      <c r="AC114" s="62"/>
      <c r="BI114" s="46" t="str">
        <f>IF(Import!AM1113=0,"",Import!AM1113)</f>
        <v/>
      </c>
      <c r="BJ114" s="46"/>
      <c r="BK114" s="46"/>
      <c r="BL114" s="46"/>
      <c r="BM114" s="46"/>
      <c r="CB114" s="78" t="str">
        <f>IF(Import!AQ1113=0,"",Import!AQ1113)</f>
        <v/>
      </c>
      <c r="CC114" s="78"/>
      <c r="CD114" s="78"/>
      <c r="CE114" s="78"/>
      <c r="CF114" s="78"/>
      <c r="EK114" s="46" t="str">
        <f>IF(Import!AU1113=0,"",Import!AU1113)</f>
        <v/>
      </c>
      <c r="EL114" s="46"/>
      <c r="EM114" s="46"/>
      <c r="EN114" s="46"/>
      <c r="EO114" s="46"/>
      <c r="II114" s="46" t="str">
        <f>IF(Import!AY1113=0,"",Import!AY1113)</f>
        <v/>
      </c>
      <c r="IJ114" s="46"/>
      <c r="IK114" s="46"/>
      <c r="IL114" s="46"/>
      <c r="IM114" s="46"/>
      <c r="JR114" s="46" t="str">
        <f>IF(Import!BC1113=0,"",Import!BC1113)</f>
        <v/>
      </c>
    </row>
    <row r="115" spans="1:278" x14ac:dyDescent="0.3">
      <c r="A115" s="61" t="str">
        <f>IF(Import!A1114=0,"",Import!A1114)</f>
        <v/>
      </c>
      <c r="B115" s="38" t="str">
        <f>IF(Import!D1114=0,"",Import!D1114)</f>
        <v/>
      </c>
      <c r="C115" s="38" t="str">
        <f>IF(Import!E1114=0,"",Import!E1114)</f>
        <v/>
      </c>
      <c r="D115" s="44" t="str">
        <f t="shared" si="265"/>
        <v/>
      </c>
      <c r="E115" s="38" t="str">
        <f>IF(Import!I1114=0,"",Import!I1114)</f>
        <v/>
      </c>
      <c r="F115" s="38" t="str">
        <f>IF(Import!J1114="","",Import!J1114)</f>
        <v/>
      </c>
      <c r="G115" s="38" t="str">
        <f>IF(Import!K1114="","",Import!K1114)</f>
        <v/>
      </c>
      <c r="H115" s="45" t="str">
        <f>IF(Import!L1114=0,"",Import!L1114)</f>
        <v/>
      </c>
      <c r="I115" s="38" t="str">
        <f>IF(Import!N1114=0,"",Import!N1114)</f>
        <v/>
      </c>
      <c r="J115" s="37"/>
      <c r="K115" s="46" t="str">
        <f>IF(Import!O1114=0,"",Import!O1114)</f>
        <v/>
      </c>
      <c r="L115" s="46" t="str">
        <f>IF(Import!P1114=0,"",Import!P1114)</f>
        <v/>
      </c>
      <c r="M115" s="60" t="str">
        <f>IF(L115&lt;&gt;"","Annulé",IF(Import!R1114=0,"",Import!R1114))</f>
        <v/>
      </c>
      <c r="N115" s="60" t="str">
        <f>IF(L115&lt;&gt;"","Annulé",IF(Import!S1114=0,"",Import!S1114))</f>
        <v/>
      </c>
      <c r="O115" s="60" t="str">
        <f>IF(N115="Annulé","Annulé",IF(Import!T1114=0,"",Import!T1114))</f>
        <v/>
      </c>
      <c r="P115" s="46" t="str">
        <f>IF(Import!U1114=0,IF($L115&lt;&gt;"","Annulé",IF($K115="","","En attente")),Import!U1114)</f>
        <v/>
      </c>
      <c r="Q115" s="46" t="str">
        <f>IF(Import!V1114=0,IF($L115&lt;&gt;"","Annulé",IF($K115="","","En attente")),Import!V1114)</f>
        <v/>
      </c>
      <c r="R115" s="46" t="str">
        <f>IF(Import!W1114=0,IF($L115&lt;&gt;"","Annulé",IF($K115="","","En attente")),Import!W1114)</f>
        <v/>
      </c>
      <c r="S115" s="46" t="str">
        <f>IF(Import!X1114=0,IF($L115&lt;&gt;"","Annulé",IF($K115="","","En attente")),Import!X1114)</f>
        <v/>
      </c>
      <c r="T115" s="46" t="str">
        <f>IF(Import!Y1114=0,IF($L115&lt;&gt;"","Annulé",IF($K115="","","En attente")),Import!Y1114)</f>
        <v/>
      </c>
      <c r="U115" s="46" t="str">
        <f>IF(Import!Z1114=0,IF($L115&lt;&gt;"","Annulé",IF($K115="","","En attente")),Import!Z1114)</f>
        <v/>
      </c>
      <c r="V115" s="46"/>
      <c r="W115" s="46" t="str">
        <f>IF($L115&lt;&gt;"","Annulé",IF(Import!AA1114=0,"",Import!AA1114))</f>
        <v/>
      </c>
      <c r="X115" s="46" t="str">
        <f>IF($L115&lt;&gt;"","Annulé",IF(Import!AB1114=0,IF($W115&lt;&gt;"","A receptionner",""),Import!AB1114))</f>
        <v/>
      </c>
      <c r="Y115" s="60" t="str">
        <f>IF($L115&lt;&gt;"","Annulé",IF(Import!AC1114=0,"",Import!AC1114))</f>
        <v/>
      </c>
      <c r="Z115" s="60" t="str">
        <f>IF($L115&lt;&gt;"","Annulé",IF(Import!AD1114=0,"",Import!AD1114))</f>
        <v/>
      </c>
      <c r="AA115" s="61" t="str">
        <f t="shared" si="266"/>
        <v/>
      </c>
      <c r="AB115" s="61"/>
      <c r="AC115" s="62"/>
      <c r="BI115" s="46" t="str">
        <f>IF(Import!AM1114=0,"",Import!AM1114)</f>
        <v/>
      </c>
      <c r="BJ115" s="46"/>
      <c r="BK115" s="46"/>
      <c r="BL115" s="46"/>
      <c r="BM115" s="46"/>
      <c r="CB115" s="78" t="str">
        <f>IF(Import!AQ1114=0,"",Import!AQ1114)</f>
        <v/>
      </c>
      <c r="CC115" s="78"/>
      <c r="CD115" s="78"/>
      <c r="CE115" s="78"/>
      <c r="CF115" s="78"/>
      <c r="EK115" s="46" t="str">
        <f>IF(Import!AU1114=0,"",Import!AU1114)</f>
        <v/>
      </c>
      <c r="EL115" s="46"/>
      <c r="EM115" s="46"/>
      <c r="EN115" s="46"/>
      <c r="EO115" s="46"/>
      <c r="II115" s="46" t="str">
        <f>IF(Import!AY1114=0,"",Import!AY1114)</f>
        <v/>
      </c>
      <c r="IJ115" s="46"/>
      <c r="IK115" s="46"/>
      <c r="IL115" s="46"/>
      <c r="IM115" s="46"/>
      <c r="JR115" s="46" t="str">
        <f>IF(Import!BC1114=0,"",Import!BC1114)</f>
        <v/>
      </c>
    </row>
    <row r="116" spans="1:278" x14ac:dyDescent="0.3">
      <c r="A116" s="61" t="str">
        <f>IF(Import!A1115=0,"",Import!A1115)</f>
        <v/>
      </c>
      <c r="B116" s="38" t="str">
        <f>IF(Import!D1115=0,"",Import!D1115)</f>
        <v/>
      </c>
      <c r="C116" s="38" t="str">
        <f>IF(Import!E1115=0,"",Import!E1115)</f>
        <v/>
      </c>
      <c r="D116" s="44" t="str">
        <f t="shared" si="265"/>
        <v/>
      </c>
      <c r="E116" s="38" t="str">
        <f>IF(Import!I1115=0,"",Import!I1115)</f>
        <v/>
      </c>
      <c r="F116" s="38" t="str">
        <f>IF(Import!J1115="","",Import!J1115)</f>
        <v/>
      </c>
      <c r="G116" s="38" t="str">
        <f>IF(Import!K1115="","",Import!K1115)</f>
        <v/>
      </c>
      <c r="H116" s="45" t="str">
        <f>IF(Import!L1115=0,"",Import!L1115)</f>
        <v/>
      </c>
      <c r="I116" s="38" t="str">
        <f>IF(Import!N1115=0,"",Import!N1115)</f>
        <v/>
      </c>
      <c r="J116" s="37"/>
      <c r="K116" s="46" t="str">
        <f>IF(Import!O1115=0,"",Import!O1115)</f>
        <v/>
      </c>
      <c r="L116" s="46" t="str">
        <f>IF(Import!P1115=0,"",Import!P1115)</f>
        <v/>
      </c>
      <c r="M116" s="60" t="str">
        <f>IF(L116&lt;&gt;"","Annulé",IF(Import!R1115=0,"",Import!R1115))</f>
        <v/>
      </c>
      <c r="N116" s="60" t="str">
        <f>IF(L116&lt;&gt;"","Annulé",IF(Import!S1115=0,"",Import!S1115))</f>
        <v/>
      </c>
      <c r="O116" s="60" t="str">
        <f>IF(N116="Annulé","Annulé",IF(Import!T1115=0,"",Import!T1115))</f>
        <v/>
      </c>
      <c r="P116" s="46" t="str">
        <f>IF(Import!U1115=0,IF($L116&lt;&gt;"","Annulé",IF($K116="","","En attente")),Import!U1115)</f>
        <v/>
      </c>
      <c r="Q116" s="46" t="str">
        <f>IF(Import!V1115=0,IF($L116&lt;&gt;"","Annulé",IF($K116="","","En attente")),Import!V1115)</f>
        <v/>
      </c>
      <c r="R116" s="46" t="str">
        <f>IF(Import!W1115=0,IF($L116&lt;&gt;"","Annulé",IF($K116="","","En attente")),Import!W1115)</f>
        <v/>
      </c>
      <c r="S116" s="46" t="str">
        <f>IF(Import!X1115=0,IF($L116&lt;&gt;"","Annulé",IF($K116="","","En attente")),Import!X1115)</f>
        <v/>
      </c>
      <c r="T116" s="46" t="str">
        <f>IF(Import!Y1115=0,IF($L116&lt;&gt;"","Annulé",IF($K116="","","En attente")),Import!Y1115)</f>
        <v/>
      </c>
      <c r="U116" s="46" t="str">
        <f>IF(Import!Z1115=0,IF($L116&lt;&gt;"","Annulé",IF($K116="","","En attente")),Import!Z1115)</f>
        <v/>
      </c>
      <c r="V116" s="46"/>
      <c r="W116" s="46" t="str">
        <f>IF($L116&lt;&gt;"","Annulé",IF(Import!AA1115=0,"",Import!AA1115))</f>
        <v/>
      </c>
      <c r="X116" s="46" t="str">
        <f>IF($L116&lt;&gt;"","Annulé",IF(Import!AB1115=0,IF($W116&lt;&gt;"","A receptionner",""),Import!AB1115))</f>
        <v/>
      </c>
      <c r="Y116" s="60" t="str">
        <f>IF($L116&lt;&gt;"","Annulé",IF(Import!AC1115=0,"",Import!AC1115))</f>
        <v/>
      </c>
      <c r="Z116" s="60" t="str">
        <f>IF($L116&lt;&gt;"","Annulé",IF(Import!AD1115=0,"",Import!AD1115))</f>
        <v/>
      </c>
      <c r="AA116" s="61" t="str">
        <f t="shared" si="266"/>
        <v/>
      </c>
      <c r="AB116" s="61"/>
      <c r="AC116" s="62"/>
      <c r="BI116" s="46" t="str">
        <f>IF(Import!AM1115=0,"",Import!AM1115)</f>
        <v/>
      </c>
      <c r="BJ116" s="46"/>
      <c r="BK116" s="46"/>
      <c r="BL116" s="46"/>
      <c r="BM116" s="46"/>
      <c r="CB116" s="78" t="str">
        <f>IF(Import!AQ1115=0,"",Import!AQ1115)</f>
        <v/>
      </c>
      <c r="CC116" s="78"/>
      <c r="CD116" s="78"/>
      <c r="CE116" s="78"/>
      <c r="CF116" s="78"/>
      <c r="EK116" s="46" t="str">
        <f>IF(Import!AU1115=0,"",Import!AU1115)</f>
        <v/>
      </c>
      <c r="EL116" s="46"/>
      <c r="EM116" s="46"/>
      <c r="EN116" s="46"/>
      <c r="EO116" s="46"/>
      <c r="II116" s="46" t="str">
        <f>IF(Import!AY1115=0,"",Import!AY1115)</f>
        <v/>
      </c>
      <c r="IJ116" s="46"/>
      <c r="IK116" s="46"/>
      <c r="IL116" s="46"/>
      <c r="IM116" s="46"/>
      <c r="JR116" s="46" t="str">
        <f>IF(Import!BC1115=0,"",Import!BC1115)</f>
        <v/>
      </c>
    </row>
    <row r="117" spans="1:278" x14ac:dyDescent="0.3">
      <c r="A117" s="61" t="str">
        <f>IF(Import!A1116=0,"",Import!A1116)</f>
        <v/>
      </c>
      <c r="B117" s="38" t="str">
        <f>IF(Import!D1116=0,"",Import!D1116)</f>
        <v/>
      </c>
      <c r="C117" s="38" t="str">
        <f>IF(Import!E1116=0,"",Import!E1116)</f>
        <v/>
      </c>
      <c r="D117" s="44" t="str">
        <f t="shared" si="265"/>
        <v/>
      </c>
      <c r="E117" s="38" t="str">
        <f>IF(Import!I1116=0,"",Import!I1116)</f>
        <v/>
      </c>
      <c r="F117" s="38" t="str">
        <f>IF(Import!J1116="","",Import!J1116)</f>
        <v/>
      </c>
      <c r="G117" s="38" t="str">
        <f>IF(Import!K1116="","",Import!K1116)</f>
        <v/>
      </c>
      <c r="H117" s="45" t="str">
        <f>IF(Import!L1116=0,"",Import!L1116)</f>
        <v/>
      </c>
      <c r="I117" s="38" t="str">
        <f>IF(Import!N1116=0,"",Import!N1116)</f>
        <v/>
      </c>
      <c r="J117" s="37"/>
      <c r="K117" s="46" t="str">
        <f>IF(Import!O1116=0,"",Import!O1116)</f>
        <v/>
      </c>
      <c r="L117" s="46" t="str">
        <f>IF(Import!P1116=0,"",Import!P1116)</f>
        <v/>
      </c>
      <c r="M117" s="60" t="str">
        <f>IF(L117&lt;&gt;"","Annulé",IF(Import!R1116=0,"",Import!R1116))</f>
        <v/>
      </c>
      <c r="N117" s="60" t="str">
        <f>IF(L117&lt;&gt;"","Annulé",IF(Import!S1116=0,"",Import!S1116))</f>
        <v/>
      </c>
      <c r="O117" s="60" t="str">
        <f>IF(N117="Annulé","Annulé",IF(Import!T1116=0,"",Import!T1116))</f>
        <v/>
      </c>
      <c r="P117" s="46" t="str">
        <f>IF(Import!U1116=0,IF($L117&lt;&gt;"","Annulé",IF($K117="","","En attente")),Import!U1116)</f>
        <v/>
      </c>
      <c r="Q117" s="46" t="str">
        <f>IF(Import!V1116=0,IF($L117&lt;&gt;"","Annulé",IF($K117="","","En attente")),Import!V1116)</f>
        <v/>
      </c>
      <c r="R117" s="46" t="str">
        <f>IF(Import!W1116=0,IF($L117&lt;&gt;"","Annulé",IF($K117="","","En attente")),Import!W1116)</f>
        <v/>
      </c>
      <c r="S117" s="46" t="str">
        <f>IF(Import!X1116=0,IF($L117&lt;&gt;"","Annulé",IF($K117="","","En attente")),Import!X1116)</f>
        <v/>
      </c>
      <c r="T117" s="46" t="str">
        <f>IF(Import!Y1116=0,IF($L117&lt;&gt;"","Annulé",IF($K117="","","En attente")),Import!Y1116)</f>
        <v/>
      </c>
      <c r="U117" s="46" t="str">
        <f>IF(Import!Z1116=0,IF($L117&lt;&gt;"","Annulé",IF($K117="","","En attente")),Import!Z1116)</f>
        <v/>
      </c>
      <c r="V117" s="46"/>
      <c r="W117" s="46" t="str">
        <f>IF($L117&lt;&gt;"","Annulé",IF(Import!AA1116=0,"",Import!AA1116))</f>
        <v/>
      </c>
      <c r="X117" s="46" t="str">
        <f>IF($L117&lt;&gt;"","Annulé",IF(Import!AB1116=0,IF($W117&lt;&gt;"","A receptionner",""),Import!AB1116))</f>
        <v/>
      </c>
      <c r="Y117" s="60" t="str">
        <f>IF($L117&lt;&gt;"","Annulé",IF(Import!AC1116=0,"",Import!AC1116))</f>
        <v/>
      </c>
      <c r="Z117" s="60" t="str">
        <f>IF($L117&lt;&gt;"","Annulé",IF(Import!AD1116=0,"",Import!AD1116))</f>
        <v/>
      </c>
      <c r="AA117" s="61" t="str">
        <f t="shared" si="266"/>
        <v/>
      </c>
      <c r="AB117" s="61"/>
      <c r="AC117" s="62"/>
      <c r="BI117" s="46" t="str">
        <f>IF(Import!AM1116=0,"",Import!AM1116)</f>
        <v/>
      </c>
      <c r="BJ117" s="46"/>
      <c r="BK117" s="46"/>
      <c r="BL117" s="46"/>
      <c r="BM117" s="46"/>
      <c r="CB117" s="78" t="str">
        <f>IF(Import!AQ1116=0,"",Import!AQ1116)</f>
        <v/>
      </c>
      <c r="CC117" s="78"/>
      <c r="CD117" s="78"/>
      <c r="CE117" s="78"/>
      <c r="CF117" s="78"/>
      <c r="EK117" s="46" t="str">
        <f>IF(Import!AU1116=0,"",Import!AU1116)</f>
        <v/>
      </c>
      <c r="EL117" s="46"/>
      <c r="EM117" s="46"/>
      <c r="EN117" s="46"/>
      <c r="EO117" s="46"/>
      <c r="II117" s="46" t="str">
        <f>IF(Import!AY1116=0,"",Import!AY1116)</f>
        <v/>
      </c>
      <c r="IJ117" s="46"/>
      <c r="IK117" s="46"/>
      <c r="IL117" s="46"/>
      <c r="IM117" s="46"/>
      <c r="JR117" s="46" t="str">
        <f>IF(Import!BC1116=0,"",Import!BC1116)</f>
        <v/>
      </c>
    </row>
    <row r="118" spans="1:278" x14ac:dyDescent="0.3">
      <c r="A118" s="61" t="str">
        <f>IF(Import!A1117=0,"",Import!A1117)</f>
        <v/>
      </c>
      <c r="B118" s="38" t="str">
        <f>IF(Import!D1117=0,"",Import!D1117)</f>
        <v/>
      </c>
      <c r="C118" s="38" t="str">
        <f>IF(Import!E1117=0,"",Import!E1117)</f>
        <v/>
      </c>
      <c r="D118" s="44" t="str">
        <f t="shared" si="265"/>
        <v/>
      </c>
      <c r="E118" s="38" t="str">
        <f>IF(Import!I1117=0,"",Import!I1117)</f>
        <v/>
      </c>
      <c r="F118" s="38" t="str">
        <f>IF(Import!J1117="","",Import!J1117)</f>
        <v/>
      </c>
      <c r="G118" s="38" t="str">
        <f>IF(Import!K1117="","",Import!K1117)</f>
        <v/>
      </c>
      <c r="H118" s="45" t="str">
        <f>IF(Import!L1117=0,"",Import!L1117)</f>
        <v/>
      </c>
      <c r="I118" s="38" t="str">
        <f>IF(Import!N1117=0,"",Import!N1117)</f>
        <v/>
      </c>
      <c r="J118" s="37"/>
      <c r="K118" s="46" t="str">
        <f>IF(Import!O1117=0,"",Import!O1117)</f>
        <v/>
      </c>
      <c r="L118" s="46" t="str">
        <f>IF(Import!P1117=0,"",Import!P1117)</f>
        <v/>
      </c>
      <c r="M118" s="60" t="str">
        <f>IF(L118&lt;&gt;"","Annulé",IF(Import!R1117=0,"",Import!R1117))</f>
        <v/>
      </c>
      <c r="N118" s="60" t="str">
        <f>IF(L118&lt;&gt;"","Annulé",IF(Import!S1117=0,"",Import!S1117))</f>
        <v/>
      </c>
      <c r="O118" s="60" t="str">
        <f>IF(N118="Annulé","Annulé",IF(Import!T1117=0,"",Import!T1117))</f>
        <v/>
      </c>
      <c r="P118" s="46" t="str">
        <f>IF(Import!U1117=0,IF($L118&lt;&gt;"","Annulé",IF($K118="","","En attente")),Import!U1117)</f>
        <v/>
      </c>
      <c r="Q118" s="46" t="str">
        <f>IF(Import!V1117=0,IF($L118&lt;&gt;"","Annulé",IF($K118="","","En attente")),Import!V1117)</f>
        <v/>
      </c>
      <c r="R118" s="46" t="str">
        <f>IF(Import!W1117=0,IF($L118&lt;&gt;"","Annulé",IF($K118="","","En attente")),Import!W1117)</f>
        <v/>
      </c>
      <c r="S118" s="46" t="str">
        <f>IF(Import!X1117=0,IF($L118&lt;&gt;"","Annulé",IF($K118="","","En attente")),Import!X1117)</f>
        <v/>
      </c>
      <c r="T118" s="46" t="str">
        <f>IF(Import!Y1117=0,IF($L118&lt;&gt;"","Annulé",IF($K118="","","En attente")),Import!Y1117)</f>
        <v/>
      </c>
      <c r="U118" s="46" t="str">
        <f>IF(Import!Z1117=0,IF($L118&lt;&gt;"","Annulé",IF($K118="","","En attente")),Import!Z1117)</f>
        <v/>
      </c>
      <c r="V118" s="46"/>
      <c r="W118" s="46" t="str">
        <f>IF($L118&lt;&gt;"","Annulé",IF(Import!AA1117=0,"",Import!AA1117))</f>
        <v/>
      </c>
      <c r="X118" s="46" t="str">
        <f>IF($L118&lt;&gt;"","Annulé",IF(Import!AB1117=0,IF($W118&lt;&gt;"","A receptionner",""),Import!AB1117))</f>
        <v/>
      </c>
      <c r="Y118" s="60" t="str">
        <f>IF($L118&lt;&gt;"","Annulé",IF(Import!AC1117=0,"",Import!AC1117))</f>
        <v/>
      </c>
      <c r="Z118" s="60" t="str">
        <f>IF($L118&lt;&gt;"","Annulé",IF(Import!AD1117=0,"",Import!AD1117))</f>
        <v/>
      </c>
      <c r="AA118" s="61" t="str">
        <f t="shared" si="266"/>
        <v/>
      </c>
      <c r="AB118" s="61"/>
      <c r="AC118" s="62"/>
      <c r="BI118" s="46" t="str">
        <f>IF(Import!AM1117=0,"",Import!AM1117)</f>
        <v/>
      </c>
      <c r="BJ118" s="46"/>
      <c r="BK118" s="46"/>
      <c r="BL118" s="46"/>
      <c r="BM118" s="46"/>
      <c r="CB118" s="78" t="str">
        <f>IF(Import!AQ1117=0,"",Import!AQ1117)</f>
        <v/>
      </c>
      <c r="CC118" s="78"/>
      <c r="CD118" s="78"/>
      <c r="CE118" s="78"/>
      <c r="CF118" s="78"/>
      <c r="EK118" s="46" t="str">
        <f>IF(Import!AU1117=0,"",Import!AU1117)</f>
        <v/>
      </c>
      <c r="EL118" s="46"/>
      <c r="EM118" s="46"/>
      <c r="EN118" s="46"/>
      <c r="EO118" s="46"/>
      <c r="II118" s="46" t="str">
        <f>IF(Import!AY1117=0,"",Import!AY1117)</f>
        <v/>
      </c>
      <c r="IJ118" s="46"/>
      <c r="IK118" s="46"/>
      <c r="IL118" s="46"/>
      <c r="IM118" s="46"/>
      <c r="JR118" s="46" t="str">
        <f>IF(Import!BC1117=0,"",Import!BC1117)</f>
        <v/>
      </c>
    </row>
    <row r="119" spans="1:278" x14ac:dyDescent="0.3">
      <c r="A119" s="61" t="str">
        <f>IF(Import!A1118=0,"",Import!A1118)</f>
        <v/>
      </c>
      <c r="B119" s="38" t="str">
        <f>IF(Import!D1118=0,"",Import!D1118)</f>
        <v/>
      </c>
      <c r="C119" s="38" t="str">
        <f>IF(Import!E1118=0,"",Import!E1118)</f>
        <v/>
      </c>
      <c r="D119" s="44" t="str">
        <f t="shared" si="265"/>
        <v/>
      </c>
      <c r="E119" s="38" t="str">
        <f>IF(Import!I1118=0,"",Import!I1118)</f>
        <v/>
      </c>
      <c r="F119" s="38" t="str">
        <f>IF(Import!J1118="","",Import!J1118)</f>
        <v/>
      </c>
      <c r="G119" s="38" t="str">
        <f>IF(Import!K1118="","",Import!K1118)</f>
        <v/>
      </c>
      <c r="H119" s="45" t="str">
        <f>IF(Import!L1118=0,"",Import!L1118)</f>
        <v/>
      </c>
      <c r="I119" s="38" t="str">
        <f>IF(Import!N1118=0,"",Import!N1118)</f>
        <v/>
      </c>
      <c r="J119" s="37"/>
      <c r="K119" s="46" t="str">
        <f>IF(Import!O1118=0,"",Import!O1118)</f>
        <v/>
      </c>
      <c r="L119" s="46" t="str">
        <f>IF(Import!P1118=0,"",Import!P1118)</f>
        <v/>
      </c>
      <c r="M119" s="60" t="str">
        <f>IF(L119&lt;&gt;"","Annulé",IF(Import!R1118=0,"",Import!R1118))</f>
        <v/>
      </c>
      <c r="N119" s="60" t="str">
        <f>IF(L119&lt;&gt;"","Annulé",IF(Import!S1118=0,"",Import!S1118))</f>
        <v/>
      </c>
      <c r="O119" s="60" t="str">
        <f>IF(N119="Annulé","Annulé",IF(Import!T1118=0,"",Import!T1118))</f>
        <v/>
      </c>
      <c r="P119" s="46" t="str">
        <f>IF(Import!U1118=0,IF($L119&lt;&gt;"","Annulé",IF($K119="","","En attente")),Import!U1118)</f>
        <v/>
      </c>
      <c r="Q119" s="46" t="str">
        <f>IF(Import!V1118=0,IF($L119&lt;&gt;"","Annulé",IF($K119="","","En attente")),Import!V1118)</f>
        <v/>
      </c>
      <c r="R119" s="46" t="str">
        <f>IF(Import!W1118=0,IF($L119&lt;&gt;"","Annulé",IF($K119="","","En attente")),Import!W1118)</f>
        <v/>
      </c>
      <c r="S119" s="46" t="str">
        <f>IF(Import!X1118=0,IF($L119&lt;&gt;"","Annulé",IF($K119="","","En attente")),Import!X1118)</f>
        <v/>
      </c>
      <c r="T119" s="46" t="str">
        <f>IF(Import!Y1118=0,IF($L119&lt;&gt;"","Annulé",IF($K119="","","En attente")),Import!Y1118)</f>
        <v/>
      </c>
      <c r="U119" s="46" t="str">
        <f>IF(Import!Z1118=0,IF($L119&lt;&gt;"","Annulé",IF($K119="","","En attente")),Import!Z1118)</f>
        <v/>
      </c>
      <c r="V119" s="46"/>
      <c r="W119" s="46" t="str">
        <f>IF($L119&lt;&gt;"","Annulé",IF(Import!AA1118=0,"",Import!AA1118))</f>
        <v/>
      </c>
      <c r="X119" s="46" t="str">
        <f>IF($L119&lt;&gt;"","Annulé",IF(Import!AB1118=0,IF($W119&lt;&gt;"","A receptionner",""),Import!AB1118))</f>
        <v/>
      </c>
      <c r="Y119" s="60" t="str">
        <f>IF($L119&lt;&gt;"","Annulé",IF(Import!AC1118=0,"",Import!AC1118))</f>
        <v/>
      </c>
      <c r="Z119" s="60" t="str">
        <f>IF($L119&lt;&gt;"","Annulé",IF(Import!AD1118=0,"",Import!AD1118))</f>
        <v/>
      </c>
      <c r="AA119" s="61" t="str">
        <f t="shared" si="266"/>
        <v/>
      </c>
      <c r="AB119" s="61"/>
      <c r="AC119" s="62"/>
      <c r="BI119" s="46" t="str">
        <f>IF(Import!AM1118=0,"",Import!AM1118)</f>
        <v/>
      </c>
      <c r="BJ119" s="46"/>
      <c r="BK119" s="46"/>
      <c r="BL119" s="46"/>
      <c r="BM119" s="46"/>
      <c r="CB119" s="78" t="str">
        <f>IF(Import!AQ1118=0,"",Import!AQ1118)</f>
        <v/>
      </c>
      <c r="CC119" s="78"/>
      <c r="CD119" s="78"/>
      <c r="CE119" s="78"/>
      <c r="CF119" s="78"/>
      <c r="EK119" s="46" t="str">
        <f>IF(Import!AU1118=0,"",Import!AU1118)</f>
        <v/>
      </c>
      <c r="EL119" s="46"/>
      <c r="EM119" s="46"/>
      <c r="EN119" s="46"/>
      <c r="EO119" s="46"/>
      <c r="II119" s="46" t="str">
        <f>IF(Import!AY1118=0,"",Import!AY1118)</f>
        <v/>
      </c>
      <c r="IJ119" s="46"/>
      <c r="IK119" s="46"/>
      <c r="IL119" s="46"/>
      <c r="IM119" s="46"/>
      <c r="JR119" s="46" t="str">
        <f>IF(Import!BC1118=0,"",Import!BC1118)</f>
        <v/>
      </c>
    </row>
    <row r="120" spans="1:278" x14ac:dyDescent="0.3">
      <c r="A120" s="61" t="str">
        <f>IF(Import!A1119=0,"",Import!A1119)</f>
        <v/>
      </c>
      <c r="B120" s="38" t="str">
        <f>IF(Import!D1119=0,"",Import!D1119)</f>
        <v/>
      </c>
      <c r="C120" s="38" t="str">
        <f>IF(Import!E1119=0,"",Import!E1119)</f>
        <v/>
      </c>
      <c r="D120" s="44" t="str">
        <f t="shared" si="265"/>
        <v/>
      </c>
      <c r="E120" s="38" t="str">
        <f>IF(Import!I1119=0,"",Import!I1119)</f>
        <v/>
      </c>
      <c r="F120" s="38" t="str">
        <f>IF(Import!J1119="","",Import!J1119)</f>
        <v/>
      </c>
      <c r="G120" s="38" t="str">
        <f>IF(Import!K1119="","",Import!K1119)</f>
        <v/>
      </c>
      <c r="H120" s="45" t="str">
        <f>IF(Import!L1119=0,"",Import!L1119)</f>
        <v/>
      </c>
      <c r="I120" s="38" t="str">
        <f>IF(Import!N1119=0,"",Import!N1119)</f>
        <v/>
      </c>
      <c r="J120" s="37"/>
      <c r="K120" s="46" t="str">
        <f>IF(Import!O1119=0,"",Import!O1119)</f>
        <v/>
      </c>
      <c r="L120" s="46" t="str">
        <f>IF(Import!P1119=0,"",Import!P1119)</f>
        <v/>
      </c>
      <c r="M120" s="60" t="str">
        <f>IF(L120&lt;&gt;"","Annulé",IF(Import!R1119=0,"",Import!R1119))</f>
        <v/>
      </c>
      <c r="N120" s="60" t="str">
        <f>IF(L120&lt;&gt;"","Annulé",IF(Import!S1119=0,"",Import!S1119))</f>
        <v/>
      </c>
      <c r="O120" s="60" t="str">
        <f>IF(N120="Annulé","Annulé",IF(Import!T1119=0,"",Import!T1119))</f>
        <v/>
      </c>
      <c r="P120" s="46" t="str">
        <f>IF(Import!U1119=0,IF($L120&lt;&gt;"","Annulé",IF($K120="","","En attente")),Import!U1119)</f>
        <v/>
      </c>
      <c r="Q120" s="46" t="str">
        <f>IF(Import!V1119=0,IF($L120&lt;&gt;"","Annulé",IF($K120="","","En attente")),Import!V1119)</f>
        <v/>
      </c>
      <c r="R120" s="46" t="str">
        <f>IF(Import!W1119=0,IF($L120&lt;&gt;"","Annulé",IF($K120="","","En attente")),Import!W1119)</f>
        <v/>
      </c>
      <c r="S120" s="46" t="str">
        <f>IF(Import!X1119=0,IF($L120&lt;&gt;"","Annulé",IF($K120="","","En attente")),Import!X1119)</f>
        <v/>
      </c>
      <c r="T120" s="46" t="str">
        <f>IF(Import!Y1119=0,IF($L120&lt;&gt;"","Annulé",IF($K120="","","En attente")),Import!Y1119)</f>
        <v/>
      </c>
      <c r="U120" s="46" t="str">
        <f>IF(Import!Z1119=0,IF($L120&lt;&gt;"","Annulé",IF($K120="","","En attente")),Import!Z1119)</f>
        <v/>
      </c>
      <c r="V120" s="46"/>
      <c r="W120" s="46" t="str">
        <f>IF($L120&lt;&gt;"","Annulé",IF(Import!AA1119=0,"",Import!AA1119))</f>
        <v/>
      </c>
      <c r="X120" s="46" t="str">
        <f>IF($L120&lt;&gt;"","Annulé",IF(Import!AB1119=0,IF($W120&lt;&gt;"","A receptionner",""),Import!AB1119))</f>
        <v/>
      </c>
      <c r="Y120" s="60" t="str">
        <f>IF($L120&lt;&gt;"","Annulé",IF(Import!AC1119=0,"",Import!AC1119))</f>
        <v/>
      </c>
      <c r="Z120" s="60" t="str">
        <f>IF($L120&lt;&gt;"","Annulé",IF(Import!AD1119=0,"",Import!AD1119))</f>
        <v/>
      </c>
      <c r="AA120" s="61" t="str">
        <f t="shared" si="266"/>
        <v/>
      </c>
      <c r="AB120" s="61"/>
      <c r="AC120" s="62"/>
      <c r="BI120" s="46" t="str">
        <f>IF(Import!AM1119=0,"",Import!AM1119)</f>
        <v/>
      </c>
      <c r="BJ120" s="46"/>
      <c r="BK120" s="46"/>
      <c r="BL120" s="46"/>
      <c r="BM120" s="46"/>
      <c r="CB120" s="78" t="str">
        <f>IF(Import!AQ1119=0,"",Import!AQ1119)</f>
        <v/>
      </c>
      <c r="CC120" s="78"/>
      <c r="CD120" s="78"/>
      <c r="CE120" s="78"/>
      <c r="CF120" s="78"/>
      <c r="EK120" s="46" t="str">
        <f>IF(Import!AU1119=0,"",Import!AU1119)</f>
        <v/>
      </c>
      <c r="EL120" s="46"/>
      <c r="EM120" s="46"/>
      <c r="EN120" s="46"/>
      <c r="EO120" s="46"/>
      <c r="II120" s="46" t="str">
        <f>IF(Import!AY1119=0,"",Import!AY1119)</f>
        <v/>
      </c>
      <c r="IJ120" s="46"/>
      <c r="IK120" s="46"/>
      <c r="IL120" s="46"/>
      <c r="IM120" s="46"/>
      <c r="JR120" s="46" t="str">
        <f>IF(Import!BC1119=0,"",Import!BC1119)</f>
        <v/>
      </c>
    </row>
    <row r="121" spans="1:278" x14ac:dyDescent="0.3">
      <c r="A121" s="61" t="str">
        <f>IF(Import!A1120=0,"",Import!A1120)</f>
        <v/>
      </c>
      <c r="B121" s="38" t="str">
        <f>IF(Import!D1120=0,"",Import!D1120)</f>
        <v/>
      </c>
      <c r="C121" s="38" t="str">
        <f>IF(Import!E1120=0,"",Import!E1120)</f>
        <v/>
      </c>
      <c r="D121" s="44" t="str">
        <f t="shared" si="265"/>
        <v/>
      </c>
      <c r="E121" s="38" t="str">
        <f>IF(Import!I1120=0,"",Import!I1120)</f>
        <v/>
      </c>
      <c r="F121" s="38" t="str">
        <f>IF(Import!J1120="","",Import!J1120)</f>
        <v/>
      </c>
      <c r="G121" s="38" t="str">
        <f>IF(Import!K1120="","",Import!K1120)</f>
        <v/>
      </c>
      <c r="H121" s="45" t="str">
        <f>IF(Import!L1120=0,"",Import!L1120)</f>
        <v/>
      </c>
      <c r="I121" s="38" t="str">
        <f>IF(Import!N1120=0,"",Import!N1120)</f>
        <v/>
      </c>
      <c r="J121" s="37"/>
      <c r="K121" s="46" t="str">
        <f>IF(Import!O1120=0,"",Import!O1120)</f>
        <v/>
      </c>
      <c r="L121" s="46" t="str">
        <f>IF(Import!P1120=0,"",Import!P1120)</f>
        <v/>
      </c>
      <c r="M121" s="60" t="str">
        <f>IF(L121&lt;&gt;"","Annulé",IF(Import!R1120=0,"",Import!R1120))</f>
        <v/>
      </c>
      <c r="N121" s="60" t="str">
        <f>IF(L121&lt;&gt;"","Annulé",IF(Import!S1120=0,"",Import!S1120))</f>
        <v/>
      </c>
      <c r="O121" s="60" t="str">
        <f>IF(N121="Annulé","Annulé",IF(Import!T1120=0,"",Import!T1120))</f>
        <v/>
      </c>
      <c r="P121" s="46" t="str">
        <f>IF(Import!U1120=0,IF($L121&lt;&gt;"","Annulé",IF($K121="","","En attente")),Import!U1120)</f>
        <v/>
      </c>
      <c r="Q121" s="46" t="str">
        <f>IF(Import!V1120=0,IF($L121&lt;&gt;"","Annulé",IF($K121="","","En attente")),Import!V1120)</f>
        <v/>
      </c>
      <c r="R121" s="46" t="str">
        <f>IF(Import!W1120=0,IF($L121&lt;&gt;"","Annulé",IF($K121="","","En attente")),Import!W1120)</f>
        <v/>
      </c>
      <c r="S121" s="46" t="str">
        <f>IF(Import!X1120=0,IF($L121&lt;&gt;"","Annulé",IF($K121="","","En attente")),Import!X1120)</f>
        <v/>
      </c>
      <c r="T121" s="46" t="str">
        <f>IF(Import!Y1120=0,IF($L121&lt;&gt;"","Annulé",IF($K121="","","En attente")),Import!Y1120)</f>
        <v/>
      </c>
      <c r="U121" s="46" t="str">
        <f>IF(Import!Z1120=0,IF($L121&lt;&gt;"","Annulé",IF($K121="","","En attente")),Import!Z1120)</f>
        <v/>
      </c>
      <c r="V121" s="46"/>
      <c r="W121" s="46" t="str">
        <f>IF($L121&lt;&gt;"","Annulé",IF(Import!AA1120=0,"",Import!AA1120))</f>
        <v/>
      </c>
      <c r="X121" s="46" t="str">
        <f>IF($L121&lt;&gt;"","Annulé",IF(Import!AB1120=0,IF($W121&lt;&gt;"","A receptionner",""),Import!AB1120))</f>
        <v/>
      </c>
      <c r="Y121" s="60" t="str">
        <f>IF($L121&lt;&gt;"","Annulé",IF(Import!AC1120=0,"",Import!AC1120))</f>
        <v/>
      </c>
      <c r="Z121" s="60" t="str">
        <f>IF($L121&lt;&gt;"","Annulé",IF(Import!AD1120=0,"",Import!AD1120))</f>
        <v/>
      </c>
      <c r="AA121" s="61" t="str">
        <f t="shared" si="266"/>
        <v/>
      </c>
      <c r="AB121" s="61"/>
      <c r="AC121" s="62"/>
      <c r="BI121" s="46" t="str">
        <f>IF(Import!AM1120=0,"",Import!AM1120)</f>
        <v/>
      </c>
      <c r="BJ121" s="46"/>
      <c r="BK121" s="46"/>
      <c r="BL121" s="46"/>
      <c r="BM121" s="46"/>
      <c r="CB121" s="78" t="str">
        <f>IF(Import!AQ1120=0,"",Import!AQ1120)</f>
        <v/>
      </c>
      <c r="CC121" s="78"/>
      <c r="CD121" s="78"/>
      <c r="CE121" s="78"/>
      <c r="CF121" s="78"/>
      <c r="EK121" s="46" t="str">
        <f>IF(Import!AU1120=0,"",Import!AU1120)</f>
        <v/>
      </c>
      <c r="EL121" s="46"/>
      <c r="EM121" s="46"/>
      <c r="EN121" s="46"/>
      <c r="EO121" s="46"/>
      <c r="II121" s="46" t="str">
        <f>IF(Import!AY1120=0,"",Import!AY1120)</f>
        <v/>
      </c>
      <c r="IJ121" s="46"/>
      <c r="IK121" s="46"/>
      <c r="IL121" s="46"/>
      <c r="IM121" s="46"/>
      <c r="JR121" s="46" t="str">
        <f>IF(Import!BC1120=0,"",Import!BC1120)</f>
        <v/>
      </c>
    </row>
    <row r="122" spans="1:278" x14ac:dyDescent="0.3">
      <c r="A122" s="61" t="str">
        <f>IF(Import!A1121=0,"",Import!A1121)</f>
        <v/>
      </c>
      <c r="B122" s="38" t="str">
        <f>IF(Import!D1121=0,"",Import!D1121)</f>
        <v/>
      </c>
      <c r="C122" s="38" t="str">
        <f>IF(Import!E1121=0,"",Import!E1121)</f>
        <v/>
      </c>
      <c r="D122" s="44" t="str">
        <f t="shared" si="265"/>
        <v/>
      </c>
      <c r="E122" s="38" t="str">
        <f>IF(Import!I1121=0,"",Import!I1121)</f>
        <v/>
      </c>
      <c r="F122" s="38" t="str">
        <f>IF(Import!J1121="","",Import!J1121)</f>
        <v/>
      </c>
      <c r="G122" s="38" t="str">
        <f>IF(Import!K1121="","",Import!K1121)</f>
        <v/>
      </c>
      <c r="H122" s="45" t="str">
        <f>IF(Import!L1121=0,"",Import!L1121)</f>
        <v/>
      </c>
      <c r="I122" s="38" t="str">
        <f>IF(Import!N1121=0,"",Import!N1121)</f>
        <v/>
      </c>
      <c r="J122" s="37"/>
      <c r="K122" s="46" t="str">
        <f>IF(Import!O1121=0,"",Import!O1121)</f>
        <v/>
      </c>
      <c r="L122" s="46" t="str">
        <f>IF(Import!P1121=0,"",Import!P1121)</f>
        <v/>
      </c>
      <c r="M122" s="60" t="str">
        <f>IF(L122&lt;&gt;"","Annulé",IF(Import!R1121=0,"",Import!R1121))</f>
        <v/>
      </c>
      <c r="N122" s="60" t="str">
        <f>IF(L122&lt;&gt;"","Annulé",IF(Import!S1121=0,"",Import!S1121))</f>
        <v/>
      </c>
      <c r="O122" s="60" t="str">
        <f>IF(N122="Annulé","Annulé",IF(Import!T1121=0,"",Import!T1121))</f>
        <v/>
      </c>
      <c r="P122" s="46" t="str">
        <f>IF(Import!U1121=0,IF($L122&lt;&gt;"","Annulé",IF($K122="","","En attente")),Import!U1121)</f>
        <v/>
      </c>
      <c r="Q122" s="46" t="str">
        <f>IF(Import!V1121=0,IF($L122&lt;&gt;"","Annulé",IF($K122="","","En attente")),Import!V1121)</f>
        <v/>
      </c>
      <c r="R122" s="46" t="str">
        <f>IF(Import!W1121=0,IF($L122&lt;&gt;"","Annulé",IF($K122="","","En attente")),Import!W1121)</f>
        <v/>
      </c>
      <c r="S122" s="46" t="str">
        <f>IF(Import!X1121=0,IF($L122&lt;&gt;"","Annulé",IF($K122="","","En attente")),Import!X1121)</f>
        <v/>
      </c>
      <c r="T122" s="46" t="str">
        <f>IF(Import!Y1121=0,IF($L122&lt;&gt;"","Annulé",IF($K122="","","En attente")),Import!Y1121)</f>
        <v/>
      </c>
      <c r="U122" s="46" t="str">
        <f>IF(Import!Z1121=0,IF($L122&lt;&gt;"","Annulé",IF($K122="","","En attente")),Import!Z1121)</f>
        <v/>
      </c>
      <c r="V122" s="46"/>
      <c r="W122" s="46" t="str">
        <f>IF($L122&lt;&gt;"","Annulé",IF(Import!AA1121=0,"",Import!AA1121))</f>
        <v/>
      </c>
      <c r="X122" s="46" t="str">
        <f>IF($L122&lt;&gt;"","Annulé",IF(Import!AB1121=0,IF($W122&lt;&gt;"","A receptionner",""),Import!AB1121))</f>
        <v/>
      </c>
      <c r="Y122" s="60" t="str">
        <f>IF($L122&lt;&gt;"","Annulé",IF(Import!AC1121=0,"",Import!AC1121))</f>
        <v/>
      </c>
      <c r="Z122" s="60" t="str">
        <f>IF($L122&lt;&gt;"","Annulé",IF(Import!AD1121=0,"",Import!AD1121))</f>
        <v/>
      </c>
      <c r="AA122" s="61" t="str">
        <f t="shared" si="266"/>
        <v/>
      </c>
      <c r="AB122" s="61"/>
      <c r="AC122" s="62"/>
      <c r="BI122" s="46" t="str">
        <f>IF(Import!AM1121=0,"",Import!AM1121)</f>
        <v/>
      </c>
      <c r="BJ122" s="46"/>
      <c r="BK122" s="46"/>
      <c r="BL122" s="46"/>
      <c r="BM122" s="46"/>
      <c r="CB122" s="78" t="str">
        <f>IF(Import!AQ1121=0,"",Import!AQ1121)</f>
        <v/>
      </c>
      <c r="CC122" s="78"/>
      <c r="CD122" s="78"/>
      <c r="CE122" s="78"/>
      <c r="CF122" s="78"/>
      <c r="EK122" s="46" t="str">
        <f>IF(Import!AU1121=0,"",Import!AU1121)</f>
        <v/>
      </c>
      <c r="EL122" s="46"/>
      <c r="EM122" s="46"/>
      <c r="EN122" s="46"/>
      <c r="EO122" s="46"/>
      <c r="II122" s="46" t="str">
        <f>IF(Import!AY1121=0,"",Import!AY1121)</f>
        <v/>
      </c>
      <c r="IJ122" s="46"/>
      <c r="IK122" s="46"/>
      <c r="IL122" s="46"/>
      <c r="IM122" s="46"/>
      <c r="JR122" s="46" t="str">
        <f>IF(Import!BC1121=0,"",Import!BC1121)</f>
        <v/>
      </c>
    </row>
    <row r="123" spans="1:278" x14ac:dyDescent="0.3">
      <c r="A123" s="61" t="str">
        <f>IF(Import!A1122=0,"",Import!A1122)</f>
        <v/>
      </c>
      <c r="B123" s="38" t="str">
        <f>IF(Import!D1122=0,"",Import!D1122)</f>
        <v/>
      </c>
      <c r="C123" s="38" t="str">
        <f>IF(Import!E1122=0,"",Import!E1122)</f>
        <v/>
      </c>
      <c r="D123" s="44" t="str">
        <f t="shared" si="265"/>
        <v/>
      </c>
      <c r="E123" s="38" t="str">
        <f>IF(Import!I1122=0,"",Import!I1122)</f>
        <v/>
      </c>
      <c r="F123" s="38" t="str">
        <f>IF(Import!J1122="","",Import!J1122)</f>
        <v/>
      </c>
      <c r="G123" s="38" t="str">
        <f>IF(Import!K1122="","",Import!K1122)</f>
        <v/>
      </c>
      <c r="H123" s="45" t="str">
        <f>IF(Import!L1122=0,"",Import!L1122)</f>
        <v/>
      </c>
      <c r="I123" s="38" t="str">
        <f>IF(Import!N1122=0,"",Import!N1122)</f>
        <v/>
      </c>
      <c r="J123" s="37"/>
      <c r="K123" s="46" t="str">
        <f>IF(Import!O1122=0,"",Import!O1122)</f>
        <v/>
      </c>
      <c r="L123" s="46" t="str">
        <f>IF(Import!P1122=0,"",Import!P1122)</f>
        <v/>
      </c>
      <c r="M123" s="60" t="str">
        <f>IF(L123&lt;&gt;"","Annulé",IF(Import!R1122=0,"",Import!R1122))</f>
        <v/>
      </c>
      <c r="N123" s="60" t="str">
        <f>IF(L123&lt;&gt;"","Annulé",IF(Import!S1122=0,"",Import!S1122))</f>
        <v/>
      </c>
      <c r="O123" s="60" t="str">
        <f>IF(N123="Annulé","Annulé",IF(Import!T1122=0,"",Import!T1122))</f>
        <v/>
      </c>
      <c r="P123" s="46" t="str">
        <f>IF(Import!U1122=0,IF($L123&lt;&gt;"","Annulé",IF($K123="","","En attente")),Import!U1122)</f>
        <v/>
      </c>
      <c r="Q123" s="46" t="str">
        <f>IF(Import!V1122=0,IF($L123&lt;&gt;"","Annulé",IF($K123="","","En attente")),Import!V1122)</f>
        <v/>
      </c>
      <c r="R123" s="46" t="str">
        <f>IF(Import!W1122=0,IF($L123&lt;&gt;"","Annulé",IF($K123="","","En attente")),Import!W1122)</f>
        <v/>
      </c>
      <c r="S123" s="46" t="str">
        <f>IF(Import!X1122=0,IF($L123&lt;&gt;"","Annulé",IF($K123="","","En attente")),Import!X1122)</f>
        <v/>
      </c>
      <c r="T123" s="46" t="str">
        <f>IF(Import!Y1122=0,IF($L123&lt;&gt;"","Annulé",IF($K123="","","En attente")),Import!Y1122)</f>
        <v/>
      </c>
      <c r="U123" s="46" t="str">
        <f>IF(Import!Z1122=0,IF($L123&lt;&gt;"","Annulé",IF($K123="","","En attente")),Import!Z1122)</f>
        <v/>
      </c>
      <c r="V123" s="46"/>
      <c r="W123" s="46" t="str">
        <f>IF($L123&lt;&gt;"","Annulé",IF(Import!AA1122=0,"",Import!AA1122))</f>
        <v/>
      </c>
      <c r="X123" s="46" t="str">
        <f>IF($L123&lt;&gt;"","Annulé",IF(Import!AB1122=0,IF($W123&lt;&gt;"","A receptionner",""),Import!AB1122))</f>
        <v/>
      </c>
      <c r="Y123" s="60" t="str">
        <f>IF($L123&lt;&gt;"","Annulé",IF(Import!AC1122=0,"",Import!AC1122))</f>
        <v/>
      </c>
      <c r="Z123" s="60" t="str">
        <f>IF($L123&lt;&gt;"","Annulé",IF(Import!AD1122=0,"",Import!AD1122))</f>
        <v/>
      </c>
      <c r="AA123" s="61" t="str">
        <f t="shared" si="266"/>
        <v/>
      </c>
      <c r="AB123" s="61"/>
      <c r="AC123" s="62"/>
      <c r="BI123" s="46" t="str">
        <f>IF(Import!AM1122=0,"",Import!AM1122)</f>
        <v/>
      </c>
      <c r="BJ123" s="46"/>
      <c r="BK123" s="46"/>
      <c r="BL123" s="46"/>
      <c r="BM123" s="46"/>
      <c r="CB123" s="78" t="str">
        <f>IF(Import!AQ1122=0,"",Import!AQ1122)</f>
        <v/>
      </c>
      <c r="CC123" s="78"/>
      <c r="CD123" s="78"/>
      <c r="CE123" s="78"/>
      <c r="CF123" s="78"/>
      <c r="EK123" s="46" t="str">
        <f>IF(Import!AU1122=0,"",Import!AU1122)</f>
        <v/>
      </c>
      <c r="EL123" s="46"/>
      <c r="EM123" s="46"/>
      <c r="EN123" s="46"/>
      <c r="EO123" s="46"/>
      <c r="II123" s="46" t="str">
        <f>IF(Import!AY1122=0,"",Import!AY1122)</f>
        <v/>
      </c>
      <c r="IJ123" s="46"/>
      <c r="IK123" s="46"/>
      <c r="IL123" s="46"/>
      <c r="IM123" s="46"/>
      <c r="JR123" s="46" t="str">
        <f>IF(Import!BC1122=0,"",Import!BC1122)</f>
        <v/>
      </c>
    </row>
    <row r="124" spans="1:278" x14ac:dyDescent="0.3">
      <c r="A124" s="61" t="str">
        <f>IF(Import!A1123=0,"",Import!A1123)</f>
        <v/>
      </c>
      <c r="B124" s="38" t="str">
        <f>IF(Import!D1123=0,"",Import!D1123)</f>
        <v/>
      </c>
      <c r="C124" s="38" t="str">
        <f>IF(Import!E1123=0,"",Import!E1123)</f>
        <v/>
      </c>
      <c r="D124" s="44" t="str">
        <f t="shared" si="265"/>
        <v/>
      </c>
      <c r="E124" s="38" t="str">
        <f>IF(Import!I1123=0,"",Import!I1123)</f>
        <v/>
      </c>
      <c r="F124" s="38" t="str">
        <f>IF(Import!J1123="","",Import!J1123)</f>
        <v/>
      </c>
      <c r="G124" s="38" t="str">
        <f>IF(Import!K1123="","",Import!K1123)</f>
        <v/>
      </c>
      <c r="H124" s="45" t="str">
        <f>IF(Import!L1123=0,"",Import!L1123)</f>
        <v/>
      </c>
      <c r="I124" s="38" t="str">
        <f>IF(Import!N1123=0,"",Import!N1123)</f>
        <v/>
      </c>
      <c r="J124" s="37"/>
      <c r="K124" s="46" t="str">
        <f>IF(Import!O1123=0,"",Import!O1123)</f>
        <v/>
      </c>
      <c r="L124" s="46" t="str">
        <f>IF(Import!P1123=0,"",Import!P1123)</f>
        <v/>
      </c>
      <c r="M124" s="60" t="str">
        <f>IF(L124&lt;&gt;"","Annulé",IF(Import!R1123=0,"",Import!R1123))</f>
        <v/>
      </c>
      <c r="N124" s="60" t="str">
        <f>IF(L124&lt;&gt;"","Annulé",IF(Import!S1123=0,"",Import!S1123))</f>
        <v/>
      </c>
      <c r="O124" s="60" t="str">
        <f>IF(N124="Annulé","Annulé",IF(Import!T1123=0,"",Import!T1123))</f>
        <v/>
      </c>
      <c r="P124" s="46" t="str">
        <f>IF(Import!U1123=0,IF($L124&lt;&gt;"","Annulé",IF($K124="","","En attente")),Import!U1123)</f>
        <v/>
      </c>
      <c r="Q124" s="46" t="str">
        <f>IF(Import!V1123=0,IF($L124&lt;&gt;"","Annulé",IF($K124="","","En attente")),Import!V1123)</f>
        <v/>
      </c>
      <c r="R124" s="46" t="str">
        <f>IF(Import!W1123=0,IF($L124&lt;&gt;"","Annulé",IF($K124="","","En attente")),Import!W1123)</f>
        <v/>
      </c>
      <c r="S124" s="46" t="str">
        <f>IF(Import!X1123=0,IF($L124&lt;&gt;"","Annulé",IF($K124="","","En attente")),Import!X1123)</f>
        <v/>
      </c>
      <c r="T124" s="46" t="str">
        <f>IF(Import!Y1123=0,IF($L124&lt;&gt;"","Annulé",IF($K124="","","En attente")),Import!Y1123)</f>
        <v/>
      </c>
      <c r="U124" s="46" t="str">
        <f>IF(Import!Z1123=0,IF($L124&lt;&gt;"","Annulé",IF($K124="","","En attente")),Import!Z1123)</f>
        <v/>
      </c>
      <c r="V124" s="46"/>
      <c r="W124" s="46" t="str">
        <f>IF($L124&lt;&gt;"","Annulé",IF(Import!AA1123=0,"",Import!AA1123))</f>
        <v/>
      </c>
      <c r="X124" s="46" t="str">
        <f>IF($L124&lt;&gt;"","Annulé",IF(Import!AB1123=0,IF($W124&lt;&gt;"","A receptionner",""),Import!AB1123))</f>
        <v/>
      </c>
      <c r="Y124" s="60" t="str">
        <f>IF($L124&lt;&gt;"","Annulé",IF(Import!AC1123=0,"",Import!AC1123))</f>
        <v/>
      </c>
      <c r="Z124" s="60" t="str">
        <f>IF($L124&lt;&gt;"","Annulé",IF(Import!AD1123=0,"",Import!AD1123))</f>
        <v/>
      </c>
      <c r="AA124" s="61" t="str">
        <f t="shared" si="266"/>
        <v/>
      </c>
      <c r="AB124" s="61"/>
      <c r="AC124" s="62"/>
      <c r="BI124" s="46" t="str">
        <f>IF(Import!AM1123=0,"",Import!AM1123)</f>
        <v/>
      </c>
      <c r="BJ124" s="46"/>
      <c r="BK124" s="46"/>
      <c r="BL124" s="46"/>
      <c r="BM124" s="46"/>
      <c r="CB124" s="78" t="str">
        <f>IF(Import!AQ1123=0,"",Import!AQ1123)</f>
        <v/>
      </c>
      <c r="CC124" s="78"/>
      <c r="CD124" s="78"/>
      <c r="CE124" s="78"/>
      <c r="CF124" s="78"/>
      <c r="EK124" s="46" t="str">
        <f>IF(Import!AU1123=0,"",Import!AU1123)</f>
        <v/>
      </c>
      <c r="EL124" s="46"/>
      <c r="EM124" s="46"/>
      <c r="EN124" s="46"/>
      <c r="EO124" s="46"/>
      <c r="II124" s="46" t="str">
        <f>IF(Import!AY1123=0,"",Import!AY1123)</f>
        <v/>
      </c>
      <c r="IJ124" s="46"/>
      <c r="IK124" s="46"/>
      <c r="IL124" s="46"/>
      <c r="IM124" s="46"/>
      <c r="JR124" s="46" t="str">
        <f>IF(Import!BC1123=0,"",Import!BC1123)</f>
        <v/>
      </c>
    </row>
    <row r="125" spans="1:278" x14ac:dyDescent="0.3">
      <c r="A125" s="61" t="str">
        <f>IF(Import!A1124=0,"",Import!A1124)</f>
        <v/>
      </c>
      <c r="B125" s="38" t="str">
        <f>IF(Import!D1124=0,"",Import!D1124)</f>
        <v/>
      </c>
      <c r="C125" s="38" t="str">
        <f>IF(Import!E1124=0,"",Import!E1124)</f>
        <v/>
      </c>
      <c r="D125" s="44" t="str">
        <f t="shared" si="265"/>
        <v/>
      </c>
      <c r="E125" s="38" t="str">
        <f>IF(Import!I1124=0,"",Import!I1124)</f>
        <v/>
      </c>
      <c r="F125" s="38" t="str">
        <f>IF(Import!J1124="","",Import!J1124)</f>
        <v/>
      </c>
      <c r="G125" s="38" t="str">
        <f>IF(Import!K1124="","",Import!K1124)</f>
        <v/>
      </c>
      <c r="H125" s="45" t="str">
        <f>IF(Import!L1124=0,"",Import!L1124)</f>
        <v/>
      </c>
      <c r="I125" s="38" t="str">
        <f>IF(Import!N1124=0,"",Import!N1124)</f>
        <v/>
      </c>
      <c r="J125" s="37"/>
      <c r="K125" s="46" t="str">
        <f>IF(Import!O1124=0,"",Import!O1124)</f>
        <v/>
      </c>
      <c r="L125" s="46" t="str">
        <f>IF(Import!P1124=0,"",Import!P1124)</f>
        <v/>
      </c>
      <c r="M125" s="60" t="str">
        <f>IF(L125&lt;&gt;"","Annulé",IF(Import!R1124=0,"",Import!R1124))</f>
        <v/>
      </c>
      <c r="N125" s="60" t="str">
        <f>IF(L125&lt;&gt;"","Annulé",IF(Import!S1124=0,"",Import!S1124))</f>
        <v/>
      </c>
      <c r="O125" s="60" t="str">
        <f>IF(N125="Annulé","Annulé",IF(Import!T1124=0,"",Import!T1124))</f>
        <v/>
      </c>
      <c r="P125" s="46" t="str">
        <f>IF(Import!U1124=0,IF($L125&lt;&gt;"","Annulé",IF($K125="","","En attente")),Import!U1124)</f>
        <v/>
      </c>
      <c r="Q125" s="46" t="str">
        <f>IF(Import!V1124=0,IF($L125&lt;&gt;"","Annulé",IF($K125="","","En attente")),Import!V1124)</f>
        <v/>
      </c>
      <c r="R125" s="46" t="str">
        <f>IF(Import!W1124=0,IF($L125&lt;&gt;"","Annulé",IF($K125="","","En attente")),Import!W1124)</f>
        <v/>
      </c>
      <c r="S125" s="46" t="str">
        <f>IF(Import!X1124=0,IF($L125&lt;&gt;"","Annulé",IF($K125="","","En attente")),Import!X1124)</f>
        <v/>
      </c>
      <c r="T125" s="46" t="str">
        <f>IF(Import!Y1124=0,IF($L125&lt;&gt;"","Annulé",IF($K125="","","En attente")),Import!Y1124)</f>
        <v/>
      </c>
      <c r="U125" s="46" t="str">
        <f>IF(Import!Z1124=0,IF($L125&lt;&gt;"","Annulé",IF($K125="","","En attente")),Import!Z1124)</f>
        <v/>
      </c>
      <c r="V125" s="46"/>
      <c r="W125" s="46" t="str">
        <f>IF($L125&lt;&gt;"","Annulé",IF(Import!AA1124=0,"",Import!AA1124))</f>
        <v/>
      </c>
      <c r="X125" s="46" t="str">
        <f>IF($L125&lt;&gt;"","Annulé",IF(Import!AB1124=0,IF($W125&lt;&gt;"","A receptionner",""),Import!AB1124))</f>
        <v/>
      </c>
      <c r="Y125" s="60" t="str">
        <f>IF($L125&lt;&gt;"","Annulé",IF(Import!AC1124=0,"",Import!AC1124))</f>
        <v/>
      </c>
      <c r="Z125" s="60" t="str">
        <f>IF($L125&lt;&gt;"","Annulé",IF(Import!AD1124=0,"",Import!AD1124))</f>
        <v/>
      </c>
      <c r="AA125" s="61" t="str">
        <f t="shared" si="266"/>
        <v/>
      </c>
      <c r="AB125" s="61"/>
      <c r="AC125" s="62"/>
      <c r="BI125" s="46" t="str">
        <f>IF(Import!AM1124=0,"",Import!AM1124)</f>
        <v/>
      </c>
      <c r="BJ125" s="46"/>
      <c r="BK125" s="46"/>
      <c r="BL125" s="46"/>
      <c r="BM125" s="46"/>
      <c r="CB125" s="78" t="str">
        <f>IF(Import!AQ1124=0,"",Import!AQ1124)</f>
        <v/>
      </c>
      <c r="CC125" s="78"/>
      <c r="CD125" s="78"/>
      <c r="CE125" s="78"/>
      <c r="CF125" s="78"/>
      <c r="EK125" s="46" t="str">
        <f>IF(Import!AU1124=0,"",Import!AU1124)</f>
        <v/>
      </c>
      <c r="EL125" s="46"/>
      <c r="EM125" s="46"/>
      <c r="EN125" s="46"/>
      <c r="EO125" s="46"/>
      <c r="II125" s="46" t="str">
        <f>IF(Import!AY1124=0,"",Import!AY1124)</f>
        <v/>
      </c>
      <c r="IJ125" s="46"/>
      <c r="IK125" s="46"/>
      <c r="IL125" s="46"/>
      <c r="IM125" s="46"/>
      <c r="JR125" s="46" t="str">
        <f>IF(Import!BC1124=0,"",Import!BC1124)</f>
        <v/>
      </c>
    </row>
    <row r="126" spans="1:278" x14ac:dyDescent="0.3">
      <c r="A126" s="61" t="str">
        <f>IF(Import!A1125=0,"",Import!A1125)</f>
        <v/>
      </c>
      <c r="B126" s="38" t="str">
        <f>IF(Import!D1125=0,"",Import!D1125)</f>
        <v/>
      </c>
      <c r="C126" s="38" t="str">
        <f>IF(Import!E1125=0,"",Import!E1125)</f>
        <v/>
      </c>
      <c r="D126" s="44" t="str">
        <f t="shared" si="265"/>
        <v/>
      </c>
      <c r="E126" s="38" t="str">
        <f>IF(Import!I1125=0,"",Import!I1125)</f>
        <v/>
      </c>
      <c r="F126" s="38" t="str">
        <f>IF(Import!J1125="","",Import!J1125)</f>
        <v/>
      </c>
      <c r="G126" s="38" t="str">
        <f>IF(Import!K1125="","",Import!K1125)</f>
        <v/>
      </c>
      <c r="H126" s="45" t="str">
        <f>IF(Import!L1125=0,"",Import!L1125)</f>
        <v/>
      </c>
      <c r="I126" s="38" t="str">
        <f>IF(Import!N1125=0,"",Import!N1125)</f>
        <v/>
      </c>
      <c r="J126" s="37"/>
      <c r="K126" s="46" t="str">
        <f>IF(Import!O1125=0,"",Import!O1125)</f>
        <v/>
      </c>
      <c r="L126" s="46" t="str">
        <f>IF(Import!P1125=0,"",Import!P1125)</f>
        <v/>
      </c>
      <c r="M126" s="60" t="str">
        <f>IF(L126&lt;&gt;"","Annulé",IF(Import!R1125=0,"",Import!R1125))</f>
        <v/>
      </c>
      <c r="N126" s="60" t="str">
        <f>IF(L126&lt;&gt;"","Annulé",IF(Import!S1125=0,"",Import!S1125))</f>
        <v/>
      </c>
      <c r="O126" s="60" t="str">
        <f>IF(N126="Annulé","Annulé",IF(Import!T1125=0,"",Import!T1125))</f>
        <v/>
      </c>
      <c r="P126" s="46" t="str">
        <f>IF(Import!U1125=0,IF($L126&lt;&gt;"","Annulé",IF($K126="","","En attente")),Import!U1125)</f>
        <v/>
      </c>
      <c r="Q126" s="46" t="str">
        <f>IF(Import!V1125=0,IF($L126&lt;&gt;"","Annulé",IF($K126="","","En attente")),Import!V1125)</f>
        <v/>
      </c>
      <c r="R126" s="46" t="str">
        <f>IF(Import!W1125=0,IF($L126&lt;&gt;"","Annulé",IF($K126="","","En attente")),Import!W1125)</f>
        <v/>
      </c>
      <c r="S126" s="46" t="str">
        <f>IF(Import!X1125=0,IF($L126&lt;&gt;"","Annulé",IF($K126="","","En attente")),Import!X1125)</f>
        <v/>
      </c>
      <c r="T126" s="46" t="str">
        <f>IF(Import!Y1125=0,IF($L126&lt;&gt;"","Annulé",IF($K126="","","En attente")),Import!Y1125)</f>
        <v/>
      </c>
      <c r="U126" s="46" t="str">
        <f>IF(Import!Z1125=0,IF($L126&lt;&gt;"","Annulé",IF($K126="","","En attente")),Import!Z1125)</f>
        <v/>
      </c>
      <c r="V126" s="46"/>
      <c r="W126" s="46" t="str">
        <f>IF($L126&lt;&gt;"","Annulé",IF(Import!AA1125=0,"",Import!AA1125))</f>
        <v/>
      </c>
      <c r="X126" s="46" t="str">
        <f>IF($L126&lt;&gt;"","Annulé",IF(Import!AB1125=0,IF($W126&lt;&gt;"","A receptionner",""),Import!AB1125))</f>
        <v/>
      </c>
      <c r="Y126" s="60" t="str">
        <f>IF($L126&lt;&gt;"","Annulé",IF(Import!AC1125=0,"",Import!AC1125))</f>
        <v/>
      </c>
      <c r="Z126" s="60" t="str">
        <f>IF($L126&lt;&gt;"","Annulé",IF(Import!AD1125=0,"",Import!AD1125))</f>
        <v/>
      </c>
      <c r="AA126" s="61" t="str">
        <f t="shared" si="266"/>
        <v/>
      </c>
      <c r="AB126" s="61"/>
      <c r="AC126" s="62"/>
      <c r="BI126" s="46" t="str">
        <f>IF(Import!AM1125=0,"",Import!AM1125)</f>
        <v/>
      </c>
      <c r="BJ126" s="46"/>
      <c r="BK126" s="46"/>
      <c r="BL126" s="46"/>
      <c r="BM126" s="46"/>
      <c r="CB126" s="78" t="str">
        <f>IF(Import!AQ1125=0,"",Import!AQ1125)</f>
        <v/>
      </c>
      <c r="CC126" s="78"/>
      <c r="CD126" s="78"/>
      <c r="CE126" s="78"/>
      <c r="CF126" s="78"/>
      <c r="EK126" s="46" t="str">
        <f>IF(Import!AU1125=0,"",Import!AU1125)</f>
        <v/>
      </c>
      <c r="EL126" s="46"/>
      <c r="EM126" s="46"/>
      <c r="EN126" s="46"/>
      <c r="EO126" s="46"/>
      <c r="II126" s="46" t="str">
        <f>IF(Import!AY1125=0,"",Import!AY1125)</f>
        <v/>
      </c>
      <c r="IJ126" s="46"/>
      <c r="IK126" s="46"/>
      <c r="IL126" s="46"/>
      <c r="IM126" s="46"/>
      <c r="JR126" s="46" t="str">
        <f>IF(Import!BC1125=0,"",Import!BC1125)</f>
        <v/>
      </c>
    </row>
    <row r="127" spans="1:278" x14ac:dyDescent="0.3">
      <c r="A127" s="61" t="str">
        <f>IF(Import!A1126=0,"",Import!A1126)</f>
        <v/>
      </c>
      <c r="B127" s="38" t="str">
        <f>IF(Import!D1126=0,"",Import!D1126)</f>
        <v/>
      </c>
      <c r="C127" s="38" t="str">
        <f>IF(Import!E1126=0,"",Import!E1126)</f>
        <v/>
      </c>
      <c r="D127" s="44" t="str">
        <f t="shared" si="265"/>
        <v/>
      </c>
      <c r="E127" s="38" t="str">
        <f>IF(Import!I1126=0,"",Import!I1126)</f>
        <v/>
      </c>
      <c r="F127" s="38" t="str">
        <f>IF(Import!J1126="","",Import!J1126)</f>
        <v/>
      </c>
      <c r="G127" s="38" t="str">
        <f>IF(Import!K1126="","",Import!K1126)</f>
        <v/>
      </c>
      <c r="H127" s="45" t="str">
        <f>IF(Import!L1126=0,"",Import!L1126)</f>
        <v/>
      </c>
      <c r="I127" s="38" t="str">
        <f>IF(Import!N1126=0,"",Import!N1126)</f>
        <v/>
      </c>
      <c r="J127" s="37"/>
      <c r="K127" s="46" t="str">
        <f>IF(Import!O1126=0,"",Import!O1126)</f>
        <v/>
      </c>
      <c r="L127" s="46" t="str">
        <f>IF(Import!P1126=0,"",Import!P1126)</f>
        <v/>
      </c>
      <c r="M127" s="60" t="str">
        <f>IF(L127&lt;&gt;"","Annulé",IF(Import!R1126=0,"",Import!R1126))</f>
        <v/>
      </c>
      <c r="N127" s="60" t="str">
        <f>IF(L127&lt;&gt;"","Annulé",IF(Import!S1126=0,"",Import!S1126))</f>
        <v/>
      </c>
      <c r="O127" s="60" t="str">
        <f>IF(N127="Annulé","Annulé",IF(Import!T1126=0,"",Import!T1126))</f>
        <v/>
      </c>
      <c r="P127" s="46" t="str">
        <f>IF(Import!U1126=0,IF($L127&lt;&gt;"","Annulé",IF($K127="","","En attente")),Import!U1126)</f>
        <v/>
      </c>
      <c r="Q127" s="46" t="str">
        <f>IF(Import!V1126=0,IF($L127&lt;&gt;"","Annulé",IF($K127="","","En attente")),Import!V1126)</f>
        <v/>
      </c>
      <c r="R127" s="46" t="str">
        <f>IF(Import!W1126=0,IF($L127&lt;&gt;"","Annulé",IF($K127="","","En attente")),Import!W1126)</f>
        <v/>
      </c>
      <c r="S127" s="46" t="str">
        <f>IF(Import!X1126=0,IF($L127&lt;&gt;"","Annulé",IF($K127="","","En attente")),Import!X1126)</f>
        <v/>
      </c>
      <c r="T127" s="46" t="str">
        <f>IF(Import!Y1126=0,IF($L127&lt;&gt;"","Annulé",IF($K127="","","En attente")),Import!Y1126)</f>
        <v/>
      </c>
      <c r="U127" s="46" t="str">
        <f>IF(Import!Z1126=0,IF($L127&lt;&gt;"","Annulé",IF($K127="","","En attente")),Import!Z1126)</f>
        <v/>
      </c>
      <c r="V127" s="46"/>
      <c r="W127" s="46" t="str">
        <f>IF($L127&lt;&gt;"","Annulé",IF(Import!AA1126=0,"",Import!AA1126))</f>
        <v/>
      </c>
      <c r="X127" s="46" t="str">
        <f>IF($L127&lt;&gt;"","Annulé",IF(Import!AB1126=0,IF($W127&lt;&gt;"","A receptionner",""),Import!AB1126))</f>
        <v/>
      </c>
      <c r="Y127" s="60" t="str">
        <f>IF($L127&lt;&gt;"","Annulé",IF(Import!AC1126=0,"",Import!AC1126))</f>
        <v/>
      </c>
      <c r="Z127" s="60" t="str">
        <f>IF($L127&lt;&gt;"","Annulé",IF(Import!AD1126=0,"",Import!AD1126))</f>
        <v/>
      </c>
      <c r="AA127" s="61" t="str">
        <f t="shared" si="266"/>
        <v/>
      </c>
      <c r="AB127" s="61"/>
      <c r="AC127" s="62"/>
      <c r="BI127" s="46" t="str">
        <f>IF(Import!AM1126=0,"",Import!AM1126)</f>
        <v/>
      </c>
      <c r="BJ127" s="46"/>
      <c r="BK127" s="46"/>
      <c r="BL127" s="46"/>
      <c r="BM127" s="46"/>
      <c r="CB127" s="78" t="str">
        <f>IF(Import!AQ1126=0,"",Import!AQ1126)</f>
        <v/>
      </c>
      <c r="CC127" s="78"/>
      <c r="CD127" s="78"/>
      <c r="CE127" s="78"/>
      <c r="CF127" s="78"/>
      <c r="EK127" s="46" t="str">
        <f>IF(Import!AU1126=0,"",Import!AU1126)</f>
        <v/>
      </c>
      <c r="EL127" s="46"/>
      <c r="EM127" s="46"/>
      <c r="EN127" s="46"/>
      <c r="EO127" s="46"/>
      <c r="II127" s="46" t="str">
        <f>IF(Import!AY1126=0,"",Import!AY1126)</f>
        <v/>
      </c>
      <c r="IJ127" s="46"/>
      <c r="IK127" s="46"/>
      <c r="IL127" s="46"/>
      <c r="IM127" s="46"/>
      <c r="JR127" s="46" t="str">
        <f>IF(Import!BC1126=0,"",Import!BC1126)</f>
        <v/>
      </c>
    </row>
    <row r="128" spans="1:278" x14ac:dyDescent="0.3">
      <c r="A128" s="61" t="str">
        <f>IF(Import!A1127=0,"",Import!A1127)</f>
        <v/>
      </c>
      <c r="B128" s="38" t="str">
        <f>IF(Import!D1127=0,"",Import!D1127)</f>
        <v/>
      </c>
      <c r="C128" s="38" t="str">
        <f>IF(Import!E1127=0,"",Import!E1127)</f>
        <v/>
      </c>
      <c r="D128" s="44" t="str">
        <f t="shared" si="265"/>
        <v/>
      </c>
      <c r="E128" s="38" t="str">
        <f>IF(Import!I1127=0,"",Import!I1127)</f>
        <v/>
      </c>
      <c r="F128" s="38" t="str">
        <f>IF(Import!J1127="","",Import!J1127)</f>
        <v/>
      </c>
      <c r="G128" s="38" t="str">
        <f>IF(Import!K1127="","",Import!K1127)</f>
        <v/>
      </c>
      <c r="H128" s="45" t="str">
        <f>IF(Import!L1127=0,"",Import!L1127)</f>
        <v/>
      </c>
      <c r="I128" s="38" t="str">
        <f>IF(Import!N1127=0,"",Import!N1127)</f>
        <v/>
      </c>
      <c r="J128" s="37"/>
      <c r="K128" s="46" t="str">
        <f>IF(Import!O1127=0,"",Import!O1127)</f>
        <v/>
      </c>
      <c r="L128" s="46" t="str">
        <f>IF(Import!P1127=0,"",Import!P1127)</f>
        <v/>
      </c>
      <c r="M128" s="60" t="str">
        <f>IF(L128&lt;&gt;"","Annulé",IF(Import!R1127=0,"",Import!R1127))</f>
        <v/>
      </c>
      <c r="N128" s="60" t="str">
        <f>IF(L128&lt;&gt;"","Annulé",IF(Import!S1127=0,"",Import!S1127))</f>
        <v/>
      </c>
      <c r="O128" s="60" t="str">
        <f>IF(N128="Annulé","Annulé",IF(Import!T1127=0,"",Import!T1127))</f>
        <v/>
      </c>
      <c r="P128" s="46" t="str">
        <f>IF(Import!U1127=0,IF($L128&lt;&gt;"","Annulé",IF($K128="","","En attente")),Import!U1127)</f>
        <v/>
      </c>
      <c r="Q128" s="46" t="str">
        <f>IF(Import!V1127=0,IF($L128&lt;&gt;"","Annulé",IF($K128="","","En attente")),Import!V1127)</f>
        <v/>
      </c>
      <c r="R128" s="46" t="str">
        <f>IF(Import!W1127=0,IF($L128&lt;&gt;"","Annulé",IF($K128="","","En attente")),Import!W1127)</f>
        <v/>
      </c>
      <c r="S128" s="46" t="str">
        <f>IF(Import!X1127=0,IF($L128&lt;&gt;"","Annulé",IF($K128="","","En attente")),Import!X1127)</f>
        <v/>
      </c>
      <c r="T128" s="46" t="str">
        <f>IF(Import!Y1127=0,IF($L128&lt;&gt;"","Annulé",IF($K128="","","En attente")),Import!Y1127)</f>
        <v/>
      </c>
      <c r="U128" s="46" t="str">
        <f>IF(Import!Z1127=0,IF($L128&lt;&gt;"","Annulé",IF($K128="","","En attente")),Import!Z1127)</f>
        <v/>
      </c>
      <c r="V128" s="46"/>
      <c r="W128" s="46" t="str">
        <f>IF($L128&lt;&gt;"","Annulé",IF(Import!AA1127=0,"",Import!AA1127))</f>
        <v/>
      </c>
      <c r="X128" s="46" t="str">
        <f>IF($L128&lt;&gt;"","Annulé",IF(Import!AB1127=0,IF($W128&lt;&gt;"","A receptionner",""),Import!AB1127))</f>
        <v/>
      </c>
      <c r="Y128" s="60" t="str">
        <f>IF($L128&lt;&gt;"","Annulé",IF(Import!AC1127=0,"",Import!AC1127))</f>
        <v/>
      </c>
      <c r="Z128" s="60" t="str">
        <f>IF($L128&lt;&gt;"","Annulé",IF(Import!AD1127=0,"",Import!AD1127))</f>
        <v/>
      </c>
      <c r="AA128" s="61" t="str">
        <f t="shared" si="266"/>
        <v/>
      </c>
      <c r="AB128" s="61"/>
      <c r="AC128" s="62"/>
      <c r="BI128" s="46" t="str">
        <f>IF(Import!AM1127=0,"",Import!AM1127)</f>
        <v/>
      </c>
      <c r="BJ128" s="46"/>
      <c r="BK128" s="46"/>
      <c r="BL128" s="46"/>
      <c r="BM128" s="46"/>
      <c r="CB128" s="78" t="str">
        <f>IF(Import!AQ1127=0,"",Import!AQ1127)</f>
        <v/>
      </c>
      <c r="CC128" s="78"/>
      <c r="CD128" s="78"/>
      <c r="CE128" s="78"/>
      <c r="CF128" s="78"/>
      <c r="EK128" s="46" t="str">
        <f>IF(Import!AU1127=0,"",Import!AU1127)</f>
        <v/>
      </c>
      <c r="EL128" s="46"/>
      <c r="EM128" s="46"/>
      <c r="EN128" s="46"/>
      <c r="EO128" s="46"/>
      <c r="II128" s="46" t="str">
        <f>IF(Import!AY1127=0,"",Import!AY1127)</f>
        <v/>
      </c>
      <c r="IJ128" s="46"/>
      <c r="IK128" s="46"/>
      <c r="IL128" s="46"/>
      <c r="IM128" s="46"/>
      <c r="JR128" s="46" t="str">
        <f>IF(Import!BC1127=0,"",Import!BC1127)</f>
        <v/>
      </c>
    </row>
    <row r="129" spans="1:278" x14ac:dyDescent="0.3">
      <c r="A129" s="61" t="str">
        <f>IF(Import!A1128=0,"",Import!A1128)</f>
        <v/>
      </c>
      <c r="B129" s="38" t="str">
        <f>IF(Import!D1128=0,"",Import!D1128)</f>
        <v/>
      </c>
      <c r="C129" s="38" t="str">
        <f>IF(Import!E1128=0,"",Import!E1128)</f>
        <v/>
      </c>
      <c r="D129" s="44" t="str">
        <f t="shared" si="265"/>
        <v/>
      </c>
      <c r="E129" s="38" t="str">
        <f>IF(Import!I1128=0,"",Import!I1128)</f>
        <v/>
      </c>
      <c r="F129" s="38" t="str">
        <f>IF(Import!J1128="","",Import!J1128)</f>
        <v/>
      </c>
      <c r="G129" s="38" t="str">
        <f>IF(Import!K1128="","",Import!K1128)</f>
        <v/>
      </c>
      <c r="H129" s="45" t="str">
        <f>IF(Import!L1128=0,"",Import!L1128)</f>
        <v/>
      </c>
      <c r="I129" s="38" t="str">
        <f>IF(Import!N1128=0,"",Import!N1128)</f>
        <v/>
      </c>
      <c r="J129" s="37"/>
      <c r="K129" s="46" t="str">
        <f>IF(Import!O1128=0,"",Import!O1128)</f>
        <v/>
      </c>
      <c r="L129" s="46" t="str">
        <f>IF(Import!P1128=0,"",Import!P1128)</f>
        <v/>
      </c>
      <c r="M129" s="60" t="str">
        <f>IF(L129&lt;&gt;"","Annulé",IF(Import!R1128=0,"",Import!R1128))</f>
        <v/>
      </c>
      <c r="N129" s="60" t="str">
        <f>IF(L129&lt;&gt;"","Annulé",IF(Import!S1128=0,"",Import!S1128))</f>
        <v/>
      </c>
      <c r="O129" s="60" t="str">
        <f>IF(N129="Annulé","Annulé",IF(Import!T1128=0,"",Import!T1128))</f>
        <v/>
      </c>
      <c r="P129" s="46" t="str">
        <f>IF(Import!U1128=0,IF($L129&lt;&gt;"","Annulé",IF($K129="","","En attente")),Import!U1128)</f>
        <v/>
      </c>
      <c r="Q129" s="46" t="str">
        <f>IF(Import!V1128=0,IF($L129&lt;&gt;"","Annulé",IF($K129="","","En attente")),Import!V1128)</f>
        <v/>
      </c>
      <c r="R129" s="46" t="str">
        <f>IF(Import!W1128=0,IF($L129&lt;&gt;"","Annulé",IF($K129="","","En attente")),Import!W1128)</f>
        <v/>
      </c>
      <c r="S129" s="46" t="str">
        <f>IF(Import!X1128=0,IF($L129&lt;&gt;"","Annulé",IF($K129="","","En attente")),Import!X1128)</f>
        <v/>
      </c>
      <c r="T129" s="46" t="str">
        <f>IF(Import!Y1128=0,IF($L129&lt;&gt;"","Annulé",IF($K129="","","En attente")),Import!Y1128)</f>
        <v/>
      </c>
      <c r="U129" s="46" t="str">
        <f>IF(Import!Z1128=0,IF($L129&lt;&gt;"","Annulé",IF($K129="","","En attente")),Import!Z1128)</f>
        <v/>
      </c>
      <c r="V129" s="46"/>
      <c r="W129" s="46" t="str">
        <f>IF($L129&lt;&gt;"","Annulé",IF(Import!AA1128=0,"",Import!AA1128))</f>
        <v/>
      </c>
      <c r="X129" s="46" t="str">
        <f>IF($L129&lt;&gt;"","Annulé",IF(Import!AB1128=0,IF($W129&lt;&gt;"","A receptionner",""),Import!AB1128))</f>
        <v/>
      </c>
      <c r="Y129" s="60" t="str">
        <f>IF($L129&lt;&gt;"","Annulé",IF(Import!AC1128=0,"",Import!AC1128))</f>
        <v/>
      </c>
      <c r="Z129" s="60" t="str">
        <f>IF($L129&lt;&gt;"","Annulé",IF(Import!AD1128=0,"",Import!AD1128))</f>
        <v/>
      </c>
      <c r="AA129" s="61" t="str">
        <f t="shared" si="266"/>
        <v/>
      </c>
      <c r="AB129" s="61"/>
      <c r="AC129" s="62"/>
      <c r="BI129" s="46" t="str">
        <f>IF(Import!AM1128=0,"",Import!AM1128)</f>
        <v/>
      </c>
      <c r="BJ129" s="46"/>
      <c r="BK129" s="46"/>
      <c r="BL129" s="46"/>
      <c r="BM129" s="46"/>
      <c r="CB129" s="78" t="str">
        <f>IF(Import!AQ1128=0,"",Import!AQ1128)</f>
        <v/>
      </c>
      <c r="CC129" s="78"/>
      <c r="CD129" s="78"/>
      <c r="CE129" s="78"/>
      <c r="CF129" s="78"/>
      <c r="EK129" s="46" t="str">
        <f>IF(Import!AU1128=0,"",Import!AU1128)</f>
        <v/>
      </c>
      <c r="EL129" s="46"/>
      <c r="EM129" s="46"/>
      <c r="EN129" s="46"/>
      <c r="EO129" s="46"/>
      <c r="II129" s="46" t="str">
        <f>IF(Import!AY1128=0,"",Import!AY1128)</f>
        <v/>
      </c>
      <c r="IJ129" s="46"/>
      <c r="IK129" s="46"/>
      <c r="IL129" s="46"/>
      <c r="IM129" s="46"/>
      <c r="JR129" s="46" t="str">
        <f>IF(Import!BC1128=0,"",Import!BC1128)</f>
        <v/>
      </c>
    </row>
    <row r="130" spans="1:278" x14ac:dyDescent="0.3">
      <c r="A130" s="61" t="str">
        <f>IF(Import!A1129=0,"",Import!A1129)</f>
        <v/>
      </c>
      <c r="B130" s="38" t="str">
        <f>IF(Import!D1129=0,"",Import!D1129)</f>
        <v/>
      </c>
      <c r="C130" s="38" t="str">
        <f>IF(Import!E1129=0,"",Import!E1129)</f>
        <v/>
      </c>
      <c r="D130" s="44" t="str">
        <f t="shared" si="265"/>
        <v/>
      </c>
      <c r="E130" s="38" t="str">
        <f>IF(Import!I1129=0,"",Import!I1129)</f>
        <v/>
      </c>
      <c r="F130" s="38" t="str">
        <f>IF(Import!J1129="","",Import!J1129)</f>
        <v/>
      </c>
      <c r="G130" s="38" t="str">
        <f>IF(Import!K1129="","",Import!K1129)</f>
        <v/>
      </c>
      <c r="H130" s="45" t="str">
        <f>IF(Import!L1129=0,"",Import!L1129)</f>
        <v/>
      </c>
      <c r="I130" s="38" t="str">
        <f>IF(Import!N1129=0,"",Import!N1129)</f>
        <v/>
      </c>
      <c r="J130" s="37"/>
      <c r="K130" s="46" t="str">
        <f>IF(Import!O1129=0,"",Import!O1129)</f>
        <v/>
      </c>
      <c r="L130" s="46" t="str">
        <f>IF(Import!P1129=0,"",Import!P1129)</f>
        <v/>
      </c>
      <c r="M130" s="60" t="str">
        <f>IF(L130&lt;&gt;"","Annulé",IF(Import!R1129=0,"",Import!R1129))</f>
        <v/>
      </c>
      <c r="N130" s="60" t="str">
        <f>IF(L130&lt;&gt;"","Annulé",IF(Import!S1129=0,"",Import!S1129))</f>
        <v/>
      </c>
      <c r="O130" s="60" t="str">
        <f>IF(N130="Annulé","Annulé",IF(Import!T1129=0,"",Import!T1129))</f>
        <v/>
      </c>
      <c r="P130" s="46" t="str">
        <f>IF(Import!U1129=0,IF($L130&lt;&gt;"","Annulé",IF($K130="","","En attente")),Import!U1129)</f>
        <v/>
      </c>
      <c r="Q130" s="46" t="str">
        <f>IF(Import!V1129=0,IF($L130&lt;&gt;"","Annulé",IF($K130="","","En attente")),Import!V1129)</f>
        <v/>
      </c>
      <c r="R130" s="46" t="str">
        <f>IF(Import!W1129=0,IF($L130&lt;&gt;"","Annulé",IF($K130="","","En attente")),Import!W1129)</f>
        <v/>
      </c>
      <c r="S130" s="46" t="str">
        <f>IF(Import!X1129=0,IF($L130&lt;&gt;"","Annulé",IF($K130="","","En attente")),Import!X1129)</f>
        <v/>
      </c>
      <c r="T130" s="46" t="str">
        <f>IF(Import!Y1129=0,IF($L130&lt;&gt;"","Annulé",IF($K130="","","En attente")),Import!Y1129)</f>
        <v/>
      </c>
      <c r="U130" s="46" t="str">
        <f>IF(Import!Z1129=0,IF($L130&lt;&gt;"","Annulé",IF($K130="","","En attente")),Import!Z1129)</f>
        <v/>
      </c>
      <c r="V130" s="46"/>
      <c r="W130" s="46" t="str">
        <f>IF($L130&lt;&gt;"","Annulé",IF(Import!AA1129=0,"",Import!AA1129))</f>
        <v/>
      </c>
      <c r="X130" s="46" t="str">
        <f>IF($L130&lt;&gt;"","Annulé",IF(Import!AB1129=0,IF($W130&lt;&gt;"","A receptionner",""),Import!AB1129))</f>
        <v/>
      </c>
      <c r="Y130" s="60" t="str">
        <f>IF($L130&lt;&gt;"","Annulé",IF(Import!AC1129=0,"",Import!AC1129))</f>
        <v/>
      </c>
      <c r="Z130" s="60" t="str">
        <f>IF($L130&lt;&gt;"","Annulé",IF(Import!AD1129=0,"",Import!AD1129))</f>
        <v/>
      </c>
      <c r="AA130" s="61" t="str">
        <f t="shared" si="266"/>
        <v/>
      </c>
      <c r="AB130" s="61"/>
      <c r="AC130" s="62"/>
      <c r="BI130" s="46" t="str">
        <f>IF(Import!AM1129=0,"",Import!AM1129)</f>
        <v/>
      </c>
      <c r="BJ130" s="46"/>
      <c r="BK130" s="46"/>
      <c r="BL130" s="46"/>
      <c r="BM130" s="46"/>
      <c r="CB130" s="78" t="str">
        <f>IF(Import!AQ1129=0,"",Import!AQ1129)</f>
        <v/>
      </c>
      <c r="CC130" s="78"/>
      <c r="CD130" s="78"/>
      <c r="CE130" s="78"/>
      <c r="CF130" s="78"/>
      <c r="EK130" s="46" t="str">
        <f>IF(Import!AU1129=0,"",Import!AU1129)</f>
        <v/>
      </c>
      <c r="EL130" s="46"/>
      <c r="EM130" s="46"/>
      <c r="EN130" s="46"/>
      <c r="EO130" s="46"/>
      <c r="II130" s="46" t="str">
        <f>IF(Import!AY1129=0,"",Import!AY1129)</f>
        <v/>
      </c>
      <c r="IJ130" s="46"/>
      <c r="IK130" s="46"/>
      <c r="IL130" s="46"/>
      <c r="IM130" s="46"/>
      <c r="JR130" s="46" t="str">
        <f>IF(Import!BC1129=0,"",Import!BC1129)</f>
        <v/>
      </c>
    </row>
    <row r="131" spans="1:278" x14ac:dyDescent="0.3">
      <c r="A131" s="61" t="str">
        <f>IF(Import!A1130=0,"",Import!A1130)</f>
        <v/>
      </c>
      <c r="B131" s="38" t="str">
        <f>IF(Import!D1130=0,"",Import!D1130)</f>
        <v/>
      </c>
      <c r="C131" s="38" t="str">
        <f>IF(Import!E1130=0,"",Import!E1130)</f>
        <v/>
      </c>
      <c r="D131" s="44" t="str">
        <f t="shared" si="265"/>
        <v/>
      </c>
      <c r="E131" s="38" t="str">
        <f>IF(Import!I1130=0,"",Import!I1130)</f>
        <v/>
      </c>
      <c r="F131" s="38" t="str">
        <f>IF(Import!J1130="","",Import!J1130)</f>
        <v/>
      </c>
      <c r="G131" s="38" t="str">
        <f>IF(Import!K1130="","",Import!K1130)</f>
        <v/>
      </c>
      <c r="H131" s="45" t="str">
        <f>IF(Import!L1130=0,"",Import!L1130)</f>
        <v/>
      </c>
      <c r="I131" s="38" t="str">
        <f>IF(Import!N1130=0,"",Import!N1130)</f>
        <v/>
      </c>
      <c r="J131" s="37"/>
      <c r="K131" s="46" t="str">
        <f>IF(Import!O1130=0,"",Import!O1130)</f>
        <v/>
      </c>
      <c r="L131" s="46" t="str">
        <f>IF(Import!P1130=0,"",Import!P1130)</f>
        <v/>
      </c>
      <c r="M131" s="60" t="str">
        <f>IF(L131&lt;&gt;"","Annulé",IF(Import!R1130=0,"",Import!R1130))</f>
        <v/>
      </c>
      <c r="N131" s="60" t="str">
        <f>IF(L131&lt;&gt;"","Annulé",IF(Import!S1130=0,"",Import!S1130))</f>
        <v/>
      </c>
      <c r="O131" s="60" t="str">
        <f>IF(N131="Annulé","Annulé",IF(Import!T1130=0,"",Import!T1130))</f>
        <v/>
      </c>
      <c r="P131" s="46" t="str">
        <f>IF(Import!U1130=0,IF($L131&lt;&gt;"","Annulé",IF($K131="","","En attente")),Import!U1130)</f>
        <v/>
      </c>
      <c r="Q131" s="46" t="str">
        <f>IF(Import!V1130=0,IF($L131&lt;&gt;"","Annulé",IF($K131="","","En attente")),Import!V1130)</f>
        <v/>
      </c>
      <c r="R131" s="46" t="str">
        <f>IF(Import!W1130=0,IF($L131&lt;&gt;"","Annulé",IF($K131="","","En attente")),Import!W1130)</f>
        <v/>
      </c>
      <c r="S131" s="46" t="str">
        <f>IF(Import!X1130=0,IF($L131&lt;&gt;"","Annulé",IF($K131="","","En attente")),Import!X1130)</f>
        <v/>
      </c>
      <c r="T131" s="46" t="str">
        <f>IF(Import!Y1130=0,IF($L131&lt;&gt;"","Annulé",IF($K131="","","En attente")),Import!Y1130)</f>
        <v/>
      </c>
      <c r="U131" s="46" t="str">
        <f>IF(Import!Z1130=0,IF($L131&lt;&gt;"","Annulé",IF($K131="","","En attente")),Import!Z1130)</f>
        <v/>
      </c>
      <c r="V131" s="46"/>
      <c r="W131" s="46" t="str">
        <f>IF($L131&lt;&gt;"","Annulé",IF(Import!AA1130=0,"",Import!AA1130))</f>
        <v/>
      </c>
      <c r="X131" s="46" t="str">
        <f>IF($L131&lt;&gt;"","Annulé",IF(Import!AB1130=0,IF($W131&lt;&gt;"","A receptionner",""),Import!AB1130))</f>
        <v/>
      </c>
      <c r="Y131" s="60" t="str">
        <f>IF($L131&lt;&gt;"","Annulé",IF(Import!AC1130=0,"",Import!AC1130))</f>
        <v/>
      </c>
      <c r="Z131" s="60" t="str">
        <f>IF($L131&lt;&gt;"","Annulé",IF(Import!AD1130=0,"",Import!AD1130))</f>
        <v/>
      </c>
      <c r="AA131" s="61" t="str">
        <f t="shared" si="266"/>
        <v/>
      </c>
      <c r="AB131" s="61"/>
      <c r="AC131" s="62"/>
      <c r="BI131" s="46" t="str">
        <f>IF(Import!AM1130=0,"",Import!AM1130)</f>
        <v/>
      </c>
      <c r="BJ131" s="46"/>
      <c r="BK131" s="46"/>
      <c r="BL131" s="46"/>
      <c r="BM131" s="46"/>
      <c r="CB131" s="78" t="str">
        <f>IF(Import!AQ1130=0,"",Import!AQ1130)</f>
        <v/>
      </c>
      <c r="CC131" s="78"/>
      <c r="CD131" s="78"/>
      <c r="CE131" s="78"/>
      <c r="CF131" s="78"/>
      <c r="EK131" s="46" t="str">
        <f>IF(Import!AU1130=0,"",Import!AU1130)</f>
        <v/>
      </c>
      <c r="EL131" s="46"/>
      <c r="EM131" s="46"/>
      <c r="EN131" s="46"/>
      <c r="EO131" s="46"/>
      <c r="II131" s="46" t="str">
        <f>IF(Import!AY1130=0,"",Import!AY1130)</f>
        <v/>
      </c>
      <c r="IJ131" s="46"/>
      <c r="IK131" s="46"/>
      <c r="IL131" s="46"/>
      <c r="IM131" s="46"/>
      <c r="JR131" s="46" t="str">
        <f>IF(Import!BC1130=0,"",Import!BC1130)</f>
        <v/>
      </c>
    </row>
    <row r="132" spans="1:278" x14ac:dyDescent="0.3">
      <c r="A132" s="61" t="str">
        <f>IF(Import!A1131=0,"",Import!A1131)</f>
        <v/>
      </c>
      <c r="B132" s="38" t="str">
        <f>IF(Import!D1131=0,"",Import!D1131)</f>
        <v/>
      </c>
      <c r="C132" s="38" t="str">
        <f>IF(Import!E1131=0,"",Import!E1131)</f>
        <v/>
      </c>
      <c r="D132" s="44" t="str">
        <f t="shared" si="265"/>
        <v/>
      </c>
      <c r="E132" s="38" t="str">
        <f>IF(Import!I1131=0,"",Import!I1131)</f>
        <v/>
      </c>
      <c r="F132" s="38" t="str">
        <f>IF(Import!J1131="","",Import!J1131)</f>
        <v/>
      </c>
      <c r="G132" s="38" t="str">
        <f>IF(Import!K1131="","",Import!K1131)</f>
        <v/>
      </c>
      <c r="H132" s="45" t="str">
        <f>IF(Import!L1131=0,"",Import!L1131)</f>
        <v/>
      </c>
      <c r="I132" s="38" t="str">
        <f>IF(Import!N1131=0,"",Import!N1131)</f>
        <v/>
      </c>
      <c r="J132" s="37"/>
      <c r="K132" s="46" t="str">
        <f>IF(Import!O1131=0,"",Import!O1131)</f>
        <v/>
      </c>
      <c r="L132" s="46" t="str">
        <f>IF(Import!P1131=0,"",Import!P1131)</f>
        <v/>
      </c>
      <c r="M132" s="60" t="str">
        <f>IF(L132&lt;&gt;"","Annulé",IF(Import!R1131=0,"",Import!R1131))</f>
        <v/>
      </c>
      <c r="N132" s="60" t="str">
        <f>IF(L132&lt;&gt;"","Annulé",IF(Import!S1131=0,"",Import!S1131))</f>
        <v/>
      </c>
      <c r="O132" s="60" t="str">
        <f>IF(N132="Annulé","Annulé",IF(Import!T1131=0,"",Import!T1131))</f>
        <v/>
      </c>
      <c r="P132" s="46" t="str">
        <f>IF(Import!U1131=0,IF($L132&lt;&gt;"","Annulé",IF($K132="","","En attente")),Import!U1131)</f>
        <v/>
      </c>
      <c r="Q132" s="46" t="str">
        <f>IF(Import!V1131=0,IF($L132&lt;&gt;"","Annulé",IF($K132="","","En attente")),Import!V1131)</f>
        <v/>
      </c>
      <c r="R132" s="46" t="str">
        <f>IF(Import!W1131=0,IF($L132&lt;&gt;"","Annulé",IF($K132="","","En attente")),Import!W1131)</f>
        <v/>
      </c>
      <c r="S132" s="46" t="str">
        <f>IF(Import!X1131=0,IF($L132&lt;&gt;"","Annulé",IF($K132="","","En attente")),Import!X1131)</f>
        <v/>
      </c>
      <c r="T132" s="46" t="str">
        <f>IF(Import!Y1131=0,IF($L132&lt;&gt;"","Annulé",IF($K132="","","En attente")),Import!Y1131)</f>
        <v/>
      </c>
      <c r="U132" s="46" t="str">
        <f>IF(Import!Z1131=0,IF($L132&lt;&gt;"","Annulé",IF($K132="","","En attente")),Import!Z1131)</f>
        <v/>
      </c>
      <c r="V132" s="46"/>
      <c r="W132" s="46" t="str">
        <f>IF($L132&lt;&gt;"","Annulé",IF(Import!AA1131=0,"",Import!AA1131))</f>
        <v/>
      </c>
      <c r="X132" s="46" t="str">
        <f>IF($L132&lt;&gt;"","Annulé",IF(Import!AB1131=0,IF($W132&lt;&gt;"","A receptionner",""),Import!AB1131))</f>
        <v/>
      </c>
      <c r="Y132" s="60" t="str">
        <f>IF($L132&lt;&gt;"","Annulé",IF(Import!AC1131=0,"",Import!AC1131))</f>
        <v/>
      </c>
      <c r="Z132" s="60" t="str">
        <f>IF($L132&lt;&gt;"","Annulé",IF(Import!AD1131=0,"",Import!AD1131))</f>
        <v/>
      </c>
      <c r="AA132" s="61" t="str">
        <f t="shared" si="266"/>
        <v/>
      </c>
      <c r="AB132" s="61"/>
      <c r="AC132" s="62"/>
      <c r="BI132" s="46" t="str">
        <f>IF(Import!AM1131=0,"",Import!AM1131)</f>
        <v/>
      </c>
      <c r="BJ132" s="46"/>
      <c r="BK132" s="46"/>
      <c r="BL132" s="46"/>
      <c r="BM132" s="46"/>
      <c r="CB132" s="78" t="str">
        <f>IF(Import!AQ1131=0,"",Import!AQ1131)</f>
        <v/>
      </c>
      <c r="CC132" s="78"/>
      <c r="CD132" s="78"/>
      <c r="CE132" s="78"/>
      <c r="CF132" s="78"/>
      <c r="EK132" s="46" t="str">
        <f>IF(Import!AU1131=0,"",Import!AU1131)</f>
        <v/>
      </c>
      <c r="EL132" s="46"/>
      <c r="EM132" s="46"/>
      <c r="EN132" s="46"/>
      <c r="EO132" s="46"/>
      <c r="II132" s="46" t="str">
        <f>IF(Import!AY1131=0,"",Import!AY1131)</f>
        <v/>
      </c>
      <c r="IJ132" s="46"/>
      <c r="IK132" s="46"/>
      <c r="IL132" s="46"/>
      <c r="IM132" s="46"/>
      <c r="JR132" s="46" t="str">
        <f>IF(Import!BC1131=0,"",Import!BC1131)</f>
        <v/>
      </c>
    </row>
    <row r="133" spans="1:278" x14ac:dyDescent="0.3">
      <c r="A133" s="61" t="str">
        <f>IF(Import!A1132=0,"",Import!A1132)</f>
        <v/>
      </c>
      <c r="B133" s="38" t="str">
        <f>IF(Import!D1132=0,"",Import!D1132)</f>
        <v/>
      </c>
      <c r="C133" s="38" t="str">
        <f>IF(Import!E1132=0,"",Import!E1132)</f>
        <v/>
      </c>
      <c r="D133" s="44" t="str">
        <f t="shared" si="265"/>
        <v/>
      </c>
      <c r="E133" s="38" t="str">
        <f>IF(Import!I1132=0,"",Import!I1132)</f>
        <v/>
      </c>
      <c r="F133" s="38" t="str">
        <f>IF(Import!J1132="","",Import!J1132)</f>
        <v/>
      </c>
      <c r="G133" s="38" t="str">
        <f>IF(Import!K1132="","",Import!K1132)</f>
        <v/>
      </c>
      <c r="H133" s="45" t="str">
        <f>IF(Import!L1132=0,"",Import!L1132)</f>
        <v/>
      </c>
      <c r="I133" s="38" t="str">
        <f>IF(Import!N1132=0,"",Import!N1132)</f>
        <v/>
      </c>
      <c r="J133" s="37"/>
      <c r="K133" s="46" t="str">
        <f>IF(Import!O1132=0,"",Import!O1132)</f>
        <v/>
      </c>
      <c r="L133" s="46" t="str">
        <f>IF(Import!P1132=0,"",Import!P1132)</f>
        <v/>
      </c>
      <c r="M133" s="60" t="str">
        <f>IF(L133&lt;&gt;"","Annulé",IF(Import!R1132=0,"",Import!R1132))</f>
        <v/>
      </c>
      <c r="N133" s="60" t="str">
        <f>IF(L133&lt;&gt;"","Annulé",IF(Import!S1132=0,"",Import!S1132))</f>
        <v/>
      </c>
      <c r="O133" s="60" t="str">
        <f>IF(N133="Annulé","Annulé",IF(Import!T1132=0,"",Import!T1132))</f>
        <v/>
      </c>
      <c r="P133" s="46" t="str">
        <f>IF(Import!U1132=0,IF($L133&lt;&gt;"","Annulé",IF($K133="","","En attente")),Import!U1132)</f>
        <v/>
      </c>
      <c r="Q133" s="46" t="str">
        <f>IF(Import!V1132=0,IF($L133&lt;&gt;"","Annulé",IF($K133="","","En attente")),Import!V1132)</f>
        <v/>
      </c>
      <c r="R133" s="46" t="str">
        <f>IF(Import!W1132=0,IF($L133&lt;&gt;"","Annulé",IF($K133="","","En attente")),Import!W1132)</f>
        <v/>
      </c>
      <c r="S133" s="46" t="str">
        <f>IF(Import!X1132=0,IF($L133&lt;&gt;"","Annulé",IF($K133="","","En attente")),Import!X1132)</f>
        <v/>
      </c>
      <c r="T133" s="46" t="str">
        <f>IF(Import!Y1132=0,IF($L133&lt;&gt;"","Annulé",IF($K133="","","En attente")),Import!Y1132)</f>
        <v/>
      </c>
      <c r="U133" s="46" t="str">
        <f>IF(Import!Z1132=0,IF($L133&lt;&gt;"","Annulé",IF($K133="","","En attente")),Import!Z1132)</f>
        <v/>
      </c>
      <c r="V133" s="46"/>
      <c r="W133" s="46" t="str">
        <f>IF($L133&lt;&gt;"","Annulé",IF(Import!AA1132=0,"",Import!AA1132))</f>
        <v/>
      </c>
      <c r="X133" s="46" t="str">
        <f>IF($L133&lt;&gt;"","Annulé",IF(Import!AB1132=0,IF($W133&lt;&gt;"","A receptionner",""),Import!AB1132))</f>
        <v/>
      </c>
      <c r="Y133" s="60" t="str">
        <f>IF($L133&lt;&gt;"","Annulé",IF(Import!AC1132=0,"",Import!AC1132))</f>
        <v/>
      </c>
      <c r="Z133" s="60" t="str">
        <f>IF($L133&lt;&gt;"","Annulé",IF(Import!AD1132=0,"",Import!AD1132))</f>
        <v/>
      </c>
      <c r="AA133" s="61" t="str">
        <f t="shared" si="266"/>
        <v/>
      </c>
      <c r="AB133" s="61"/>
      <c r="AC133" s="62"/>
      <c r="BI133" s="46" t="str">
        <f>IF(Import!AM1132=0,"",Import!AM1132)</f>
        <v/>
      </c>
      <c r="BJ133" s="46"/>
      <c r="BK133" s="46"/>
      <c r="BL133" s="46"/>
      <c r="BM133" s="46"/>
      <c r="CB133" s="78" t="str">
        <f>IF(Import!AQ1132=0,"",Import!AQ1132)</f>
        <v/>
      </c>
      <c r="CC133" s="78"/>
      <c r="CD133" s="78"/>
      <c r="CE133" s="78"/>
      <c r="CF133" s="78"/>
      <c r="EK133" s="46" t="str">
        <f>IF(Import!AU1132=0,"",Import!AU1132)</f>
        <v/>
      </c>
      <c r="EL133" s="46"/>
      <c r="EM133" s="46"/>
      <c r="EN133" s="46"/>
      <c r="EO133" s="46"/>
      <c r="II133" s="46" t="str">
        <f>IF(Import!AY1132=0,"",Import!AY1132)</f>
        <v/>
      </c>
      <c r="IJ133" s="46"/>
      <c r="IK133" s="46"/>
      <c r="IL133" s="46"/>
      <c r="IM133" s="46"/>
      <c r="JR133" s="46" t="str">
        <f>IF(Import!BC1132=0,"",Import!BC1132)</f>
        <v/>
      </c>
    </row>
    <row r="134" spans="1:278" x14ac:dyDescent="0.3">
      <c r="A134" s="61" t="str">
        <f>IF(Import!A1133=0,"",Import!A1133)</f>
        <v/>
      </c>
      <c r="B134" s="38" t="str">
        <f>IF(Import!D1133=0,"",Import!D1133)</f>
        <v/>
      </c>
      <c r="C134" s="38" t="str">
        <f>IF(Import!E1133=0,"",Import!E1133)</f>
        <v/>
      </c>
      <c r="D134" s="44" t="str">
        <f t="shared" si="265"/>
        <v/>
      </c>
      <c r="E134" s="38" t="str">
        <f>IF(Import!I1133=0,"",Import!I1133)</f>
        <v/>
      </c>
      <c r="F134" s="38" t="str">
        <f>IF(Import!J1133="","",Import!J1133)</f>
        <v/>
      </c>
      <c r="G134" s="38" t="str">
        <f>IF(Import!K1133="","",Import!K1133)</f>
        <v/>
      </c>
      <c r="H134" s="45" t="str">
        <f>IF(Import!L1133=0,"",Import!L1133)</f>
        <v/>
      </c>
      <c r="I134" s="38" t="str">
        <f>IF(Import!N1133=0,"",Import!N1133)</f>
        <v/>
      </c>
      <c r="J134" s="37"/>
      <c r="K134" s="46" t="str">
        <f>IF(Import!O1133=0,"",Import!O1133)</f>
        <v/>
      </c>
      <c r="L134" s="46" t="str">
        <f>IF(Import!P1133=0,"",Import!P1133)</f>
        <v/>
      </c>
      <c r="M134" s="60" t="str">
        <f>IF(L134&lt;&gt;"","Annulé",IF(Import!R1133=0,"",Import!R1133))</f>
        <v/>
      </c>
      <c r="N134" s="60" t="str">
        <f>IF(L134&lt;&gt;"","Annulé",IF(Import!S1133=0,"",Import!S1133))</f>
        <v/>
      </c>
      <c r="O134" s="60" t="str">
        <f>IF(N134="Annulé","Annulé",IF(Import!T1133=0,"",Import!T1133))</f>
        <v/>
      </c>
      <c r="P134" s="46" t="str">
        <f>IF(Import!U1133=0,IF($L134&lt;&gt;"","Annulé",IF($K134="","","En attente")),Import!U1133)</f>
        <v/>
      </c>
      <c r="Q134" s="46" t="str">
        <f>IF(Import!V1133=0,IF($L134&lt;&gt;"","Annulé",IF($K134="","","En attente")),Import!V1133)</f>
        <v/>
      </c>
      <c r="R134" s="46" t="str">
        <f>IF(Import!W1133=0,IF($L134&lt;&gt;"","Annulé",IF($K134="","","En attente")),Import!W1133)</f>
        <v/>
      </c>
      <c r="S134" s="46" t="str">
        <f>IF(Import!X1133=0,IF($L134&lt;&gt;"","Annulé",IF($K134="","","En attente")),Import!X1133)</f>
        <v/>
      </c>
      <c r="T134" s="46" t="str">
        <f>IF(Import!Y1133=0,IF($L134&lt;&gt;"","Annulé",IF($K134="","","En attente")),Import!Y1133)</f>
        <v/>
      </c>
      <c r="U134" s="46" t="str">
        <f>IF(Import!Z1133=0,IF($L134&lt;&gt;"","Annulé",IF($K134="","","En attente")),Import!Z1133)</f>
        <v/>
      </c>
      <c r="V134" s="46"/>
      <c r="W134" s="46" t="str">
        <f>IF($L134&lt;&gt;"","Annulé",IF(Import!AA1133=0,"",Import!AA1133))</f>
        <v/>
      </c>
      <c r="X134" s="46" t="str">
        <f>IF($L134&lt;&gt;"","Annulé",IF(Import!AB1133=0,IF($W134&lt;&gt;"","A receptionner",""),Import!AB1133))</f>
        <v/>
      </c>
      <c r="Y134" s="60" t="str">
        <f>IF($L134&lt;&gt;"","Annulé",IF(Import!AC1133=0,"",Import!AC1133))</f>
        <v/>
      </c>
      <c r="Z134" s="60" t="str">
        <f>IF($L134&lt;&gt;"","Annulé",IF(Import!AD1133=0,"",Import!AD1133))</f>
        <v/>
      </c>
      <c r="AA134" s="61" t="str">
        <f t="shared" si="266"/>
        <v/>
      </c>
      <c r="AB134" s="61"/>
      <c r="AC134" s="62"/>
      <c r="BI134" s="46" t="str">
        <f>IF(Import!AM1133=0,"",Import!AM1133)</f>
        <v/>
      </c>
      <c r="BJ134" s="46"/>
      <c r="BK134" s="46"/>
      <c r="BL134" s="46"/>
      <c r="BM134" s="46"/>
      <c r="CB134" s="78" t="str">
        <f>IF(Import!AQ1133=0,"",Import!AQ1133)</f>
        <v/>
      </c>
      <c r="CC134" s="78"/>
      <c r="CD134" s="78"/>
      <c r="CE134" s="78"/>
      <c r="CF134" s="78"/>
      <c r="EK134" s="46" t="str">
        <f>IF(Import!AU1133=0,"",Import!AU1133)</f>
        <v/>
      </c>
      <c r="EL134" s="46"/>
      <c r="EM134" s="46"/>
      <c r="EN134" s="46"/>
      <c r="EO134" s="46"/>
      <c r="II134" s="46" t="str">
        <f>IF(Import!AY1133=0,"",Import!AY1133)</f>
        <v/>
      </c>
      <c r="IJ134" s="46"/>
      <c r="IK134" s="46"/>
      <c r="IL134" s="46"/>
      <c r="IM134" s="46"/>
      <c r="JR134" s="46" t="str">
        <f>IF(Import!BC1133=0,"",Import!BC1133)</f>
        <v/>
      </c>
    </row>
    <row r="135" spans="1:278" x14ac:dyDescent="0.3">
      <c r="A135" s="61" t="str">
        <f>IF(Import!A1134=0,"",Import!A1134)</f>
        <v/>
      </c>
      <c r="B135" s="38" t="str">
        <f>IF(Import!D1134=0,"",Import!D1134)</f>
        <v/>
      </c>
      <c r="C135" s="38" t="str">
        <f>IF(Import!E1134=0,"",Import!E1134)</f>
        <v/>
      </c>
      <c r="D135" s="44" t="str">
        <f t="shared" si="265"/>
        <v/>
      </c>
      <c r="E135" s="38" t="str">
        <f>IF(Import!I1134=0,"",Import!I1134)</f>
        <v/>
      </c>
      <c r="F135" s="38" t="str">
        <f>IF(Import!J1134="","",Import!J1134)</f>
        <v/>
      </c>
      <c r="G135" s="38" t="str">
        <f>IF(Import!K1134="","",Import!K1134)</f>
        <v/>
      </c>
      <c r="H135" s="45" t="str">
        <f>IF(Import!L1134=0,"",Import!L1134)</f>
        <v/>
      </c>
      <c r="I135" s="38" t="str">
        <f>IF(Import!N1134=0,"",Import!N1134)</f>
        <v/>
      </c>
      <c r="J135" s="37"/>
      <c r="K135" s="46" t="str">
        <f>IF(Import!O1134=0,"",Import!O1134)</f>
        <v/>
      </c>
      <c r="L135" s="46" t="str">
        <f>IF(Import!P1134=0,"",Import!P1134)</f>
        <v/>
      </c>
      <c r="M135" s="60" t="str">
        <f>IF(L135&lt;&gt;"","Annulé",IF(Import!R1134=0,"",Import!R1134))</f>
        <v/>
      </c>
      <c r="N135" s="60" t="str">
        <f>IF(L135&lt;&gt;"","Annulé",IF(Import!S1134=0,"",Import!S1134))</f>
        <v/>
      </c>
      <c r="O135" s="60" t="str">
        <f>IF(N135="Annulé","Annulé",IF(Import!T1134=0,"",Import!T1134))</f>
        <v/>
      </c>
      <c r="P135" s="46" t="str">
        <f>IF(Import!U1134=0,IF($L135&lt;&gt;"","Annulé",IF($K135="","","En attente")),Import!U1134)</f>
        <v/>
      </c>
      <c r="Q135" s="46" t="str">
        <f>IF(Import!V1134=0,IF($L135&lt;&gt;"","Annulé",IF($K135="","","En attente")),Import!V1134)</f>
        <v/>
      </c>
      <c r="R135" s="46" t="str">
        <f>IF(Import!W1134=0,IF($L135&lt;&gt;"","Annulé",IF($K135="","","En attente")),Import!W1134)</f>
        <v/>
      </c>
      <c r="S135" s="46" t="str">
        <f>IF(Import!X1134=0,IF($L135&lt;&gt;"","Annulé",IF($K135="","","En attente")),Import!X1134)</f>
        <v/>
      </c>
      <c r="T135" s="46" t="str">
        <f>IF(Import!Y1134=0,IF($L135&lt;&gt;"","Annulé",IF($K135="","","En attente")),Import!Y1134)</f>
        <v/>
      </c>
      <c r="U135" s="46" t="str">
        <f>IF(Import!Z1134=0,IF($L135&lt;&gt;"","Annulé",IF($K135="","","En attente")),Import!Z1134)</f>
        <v/>
      </c>
      <c r="V135" s="46"/>
      <c r="W135" s="46" t="str">
        <f>IF($L135&lt;&gt;"","Annulé",IF(Import!AA1134=0,"",Import!AA1134))</f>
        <v/>
      </c>
      <c r="X135" s="46" t="str">
        <f>IF($L135&lt;&gt;"","Annulé",IF(Import!AB1134=0,IF($W135&lt;&gt;"","A receptionner",""),Import!AB1134))</f>
        <v/>
      </c>
      <c r="Y135" s="60" t="str">
        <f>IF($L135&lt;&gt;"","Annulé",IF(Import!AC1134=0,"",Import!AC1134))</f>
        <v/>
      </c>
      <c r="Z135" s="60" t="str">
        <f>IF($L135&lt;&gt;"","Annulé",IF(Import!AD1134=0,"",Import!AD1134))</f>
        <v/>
      </c>
      <c r="AA135" s="61" t="str">
        <f t="shared" si="266"/>
        <v/>
      </c>
      <c r="AB135" s="61"/>
      <c r="AC135" s="62"/>
      <c r="BI135" s="46" t="str">
        <f>IF(Import!AM1134=0,"",Import!AM1134)</f>
        <v/>
      </c>
      <c r="BJ135" s="46"/>
      <c r="BK135" s="46"/>
      <c r="BL135" s="46"/>
      <c r="BM135" s="46"/>
      <c r="CB135" s="78" t="str">
        <f>IF(Import!AQ1134=0,"",Import!AQ1134)</f>
        <v/>
      </c>
      <c r="CC135" s="78"/>
      <c r="CD135" s="78"/>
      <c r="CE135" s="78"/>
      <c r="CF135" s="78"/>
      <c r="EK135" s="46" t="str">
        <f>IF(Import!AU1134=0,"",Import!AU1134)</f>
        <v/>
      </c>
      <c r="EL135" s="46"/>
      <c r="EM135" s="46"/>
      <c r="EN135" s="46"/>
      <c r="EO135" s="46"/>
      <c r="II135" s="46" t="str">
        <f>IF(Import!AY1134=0,"",Import!AY1134)</f>
        <v/>
      </c>
      <c r="IJ135" s="46"/>
      <c r="IK135" s="46"/>
      <c r="IL135" s="46"/>
      <c r="IM135" s="46"/>
      <c r="JR135" s="46" t="str">
        <f>IF(Import!BC1134=0,"",Import!BC1134)</f>
        <v/>
      </c>
    </row>
    <row r="136" spans="1:278" x14ac:dyDescent="0.3">
      <c r="A136" s="61" t="str">
        <f>IF(Import!A1135=0,"",Import!A1135=0)</f>
        <v/>
      </c>
      <c r="B136" s="38" t="str">
        <f>IF(Import!D1135=0,"",Import!D1135)</f>
        <v/>
      </c>
      <c r="C136" s="38" t="str">
        <f>IF(Import!E1135=0,"",Import!E1135)</f>
        <v/>
      </c>
      <c r="D136" s="44" t="str">
        <f t="shared" si="265"/>
        <v/>
      </c>
      <c r="E136" s="38" t="str">
        <f>IF(Import!I1135=0,"",Import!I1135)</f>
        <v/>
      </c>
      <c r="F136" s="38" t="str">
        <f>IF(Import!J1135="","",Import!J1135)</f>
        <v/>
      </c>
      <c r="G136" s="38" t="str">
        <f>IF(Import!K1135="","",Import!K1135)</f>
        <v/>
      </c>
      <c r="H136" s="45" t="str">
        <f>IF(Import!L1135=0,"",Import!L1135)</f>
        <v/>
      </c>
      <c r="I136" s="38" t="str">
        <f>IF(Import!N1135=0,"",Import!N1135)</f>
        <v/>
      </c>
      <c r="J136" s="37"/>
      <c r="K136" s="46" t="str">
        <f>IF(Import!O1135=0,"",Import!O1135)</f>
        <v/>
      </c>
      <c r="L136" s="46" t="str">
        <f>IF(Import!P1135=0,"",Import!P1135)</f>
        <v/>
      </c>
      <c r="M136" s="60" t="str">
        <f>IF(L136&lt;&gt;"","Annulé",IF(Import!R1135=0,"",Import!R1135))</f>
        <v/>
      </c>
      <c r="N136" s="60" t="str">
        <f>IF(L136&lt;&gt;"","Annulé",IF(Import!S1135=0,"",Import!S1135))</f>
        <v/>
      </c>
      <c r="O136" s="60" t="str">
        <f>IF(N136="Annulé","Annulé",IF(Import!T1135=0,"",Import!T1135))</f>
        <v/>
      </c>
      <c r="P136" s="46" t="str">
        <f>IF(Import!U1135=0,IF($L136&lt;&gt;"","Annulé",IF($K136="","","En attente")),Import!U1135)</f>
        <v/>
      </c>
      <c r="Q136" s="46" t="str">
        <f>IF(Import!V1135=0,IF($L136&lt;&gt;"","Annulé",IF($K136="","","En attente")),Import!V1135)</f>
        <v/>
      </c>
      <c r="R136" s="46" t="str">
        <f>IF(Import!W1135=0,IF($L136&lt;&gt;"","Annulé",IF($K136="","","En attente")),Import!W1135)</f>
        <v/>
      </c>
      <c r="S136" s="46" t="str">
        <f>IF(Import!X1135=0,IF($L136&lt;&gt;"","Annulé",IF($K136="","","En attente")),Import!X1135)</f>
        <v/>
      </c>
      <c r="T136" s="46" t="str">
        <f>IF(Import!Y1135=0,IF($L136&lt;&gt;"","Annulé",IF($K136="","","En attente")),Import!Y1135)</f>
        <v/>
      </c>
      <c r="U136" s="46" t="str">
        <f>IF(Import!Z1135=0,IF($L136&lt;&gt;"","Annulé",IF($K136="","","En attente")),Import!Z1135)</f>
        <v/>
      </c>
      <c r="V136" s="46"/>
      <c r="W136" s="46" t="str">
        <f>IF($L136&lt;&gt;"","Annulé",IF(Import!AA1135=0,"",Import!AA1135))</f>
        <v/>
      </c>
      <c r="X136" s="46" t="str">
        <f>IF($L136&lt;&gt;"","Annulé",IF(Import!AB1135=0,IF($W136&lt;&gt;"","A receptionner",""),Import!AB1135))</f>
        <v/>
      </c>
      <c r="Y136" s="60" t="str">
        <f>IF($L136&lt;&gt;"","Annulé",IF(Import!AC1135=0,"",Import!AC1135))</f>
        <v/>
      </c>
      <c r="Z136" s="60" t="str">
        <f>IF($L136&lt;&gt;"","Annulé",IF(Import!AD1135=0,"",Import!AD1135))</f>
        <v/>
      </c>
      <c r="AA136" s="61" t="str">
        <f t="shared" si="266"/>
        <v/>
      </c>
      <c r="AB136" s="61"/>
      <c r="AC136" s="62"/>
      <c r="BI136" s="46" t="str">
        <f>IF(Import!AM1135=0,"",Import!AM1135)</f>
        <v/>
      </c>
      <c r="BJ136" s="46"/>
      <c r="BK136" s="46"/>
      <c r="BL136" s="46"/>
      <c r="BM136" s="46"/>
      <c r="CB136" s="78" t="str">
        <f>IF(Import!AQ1135=0,"",Import!AQ1135)</f>
        <v/>
      </c>
      <c r="CC136" s="78"/>
      <c r="CD136" s="78"/>
      <c r="CE136" s="78"/>
      <c r="CF136" s="78"/>
      <c r="EK136" s="46" t="str">
        <f>IF(Import!AU1135=0,"",Import!AU1135)</f>
        <v/>
      </c>
      <c r="EL136" s="46"/>
      <c r="EM136" s="46"/>
      <c r="EN136" s="46"/>
      <c r="EO136" s="46"/>
      <c r="II136" s="46" t="str">
        <f>IF(Import!AY1135=0,"",Import!AY1135)</f>
        <v/>
      </c>
      <c r="IJ136" s="46"/>
      <c r="IK136" s="46"/>
      <c r="IL136" s="46"/>
      <c r="IM136" s="46"/>
      <c r="JR136" s="46" t="str">
        <f>IF(Import!BC1135=0,"",Import!BC1135)</f>
        <v/>
      </c>
    </row>
    <row r="137" spans="1:278" x14ac:dyDescent="0.3">
      <c r="A137" s="61" t="str">
        <f>IF(Import!A1136=0,"",Import!A1136=0)</f>
        <v/>
      </c>
      <c r="B137" s="38" t="str">
        <f>IF(Import!D1136=0,"",Import!D1136)</f>
        <v/>
      </c>
      <c r="C137" s="38" t="str">
        <f>IF(Import!E1136=0,"",Import!E1136)</f>
        <v/>
      </c>
      <c r="D137" s="44" t="str">
        <f t="shared" si="265"/>
        <v/>
      </c>
      <c r="E137" s="38" t="str">
        <f>IF(Import!I1136=0,"",Import!I1136)</f>
        <v/>
      </c>
      <c r="F137" s="38" t="str">
        <f>IF(Import!J1136="","",Import!J1136)</f>
        <v/>
      </c>
      <c r="G137" s="38" t="str">
        <f>IF(Import!K1136="","",Import!K1136)</f>
        <v/>
      </c>
      <c r="H137" s="45" t="str">
        <f>IF(Import!L1136=0,"",Import!L1136)</f>
        <v/>
      </c>
      <c r="I137" s="38" t="str">
        <f>IF(Import!N1136=0,"",Import!N1136)</f>
        <v/>
      </c>
      <c r="J137" s="37"/>
      <c r="K137" s="46" t="str">
        <f>IF(Import!O1136=0,"",Import!O1136)</f>
        <v/>
      </c>
      <c r="L137" s="46" t="str">
        <f>IF(Import!P1136=0,"",Import!P1136)</f>
        <v/>
      </c>
      <c r="M137" s="60" t="str">
        <f>IF(L137&lt;&gt;"","Annulé",IF(Import!R1136=0,"",Import!R1136))</f>
        <v/>
      </c>
      <c r="N137" s="60" t="str">
        <f>IF(L137&lt;&gt;"","Annulé",IF(Import!S1136=0,"",Import!S1136))</f>
        <v/>
      </c>
      <c r="O137" s="60" t="str">
        <f>IF(N137="Annulé","Annulé",IF(Import!T1136=0,"",Import!T1136))</f>
        <v/>
      </c>
      <c r="P137" s="46" t="str">
        <f>IF(Import!U1136=0,IF($L137&lt;&gt;"","Annulé",IF($K137="","","En attente")),Import!U1136)</f>
        <v/>
      </c>
      <c r="Q137" s="46" t="str">
        <f>IF(Import!V1136=0,IF($L137&lt;&gt;"","Annulé",IF($K137="","","En attente")),Import!V1136)</f>
        <v/>
      </c>
      <c r="R137" s="46" t="str">
        <f>IF(Import!W1136=0,IF($L137&lt;&gt;"","Annulé",IF($K137="","","En attente")),Import!W1136)</f>
        <v/>
      </c>
      <c r="S137" s="46" t="str">
        <f>IF(Import!X1136=0,IF($L137&lt;&gt;"","Annulé",IF($K137="","","En attente")),Import!X1136)</f>
        <v/>
      </c>
      <c r="T137" s="46" t="str">
        <f>IF(Import!Y1136=0,IF($L137&lt;&gt;"","Annulé",IF($K137="","","En attente")),Import!Y1136)</f>
        <v/>
      </c>
      <c r="U137" s="46" t="str">
        <f>IF(Import!Z1136=0,IF($L137&lt;&gt;"","Annulé",IF($K137="","","En attente")),Import!Z1136)</f>
        <v/>
      </c>
      <c r="V137" s="46"/>
      <c r="W137" s="46" t="str">
        <f>IF($L137&lt;&gt;"","Annulé",IF(Import!AA1136=0,"",Import!AA1136))</f>
        <v/>
      </c>
      <c r="X137" s="46" t="str">
        <f>IF($L137&lt;&gt;"","Annulé",IF(Import!AB1136=0,IF($W137&lt;&gt;"","A receptionner",""),Import!AB1136))</f>
        <v/>
      </c>
      <c r="Y137" s="60" t="str">
        <f>IF($L137&lt;&gt;"","Annulé",IF(Import!AC1136=0,"",Import!AC1136))</f>
        <v/>
      </c>
      <c r="Z137" s="60" t="str">
        <f>IF($L137&lt;&gt;"","Annulé",IF(Import!AD1136=0,"",Import!AD1136))</f>
        <v/>
      </c>
      <c r="AA137" s="61" t="str">
        <f t="shared" si="266"/>
        <v/>
      </c>
      <c r="AB137" s="61"/>
      <c r="AC137" s="62"/>
      <c r="BI137" s="46" t="str">
        <f>IF(Import!AM1136=0,"",Import!AM1136)</f>
        <v/>
      </c>
      <c r="BJ137" s="46"/>
      <c r="BK137" s="46"/>
      <c r="BL137" s="46"/>
      <c r="BM137" s="46"/>
      <c r="CB137" s="78" t="str">
        <f>IF(Import!AQ1136=0,"",Import!AQ1136)</f>
        <v/>
      </c>
      <c r="CC137" s="78"/>
      <c r="CD137" s="78"/>
      <c r="CE137" s="78"/>
      <c r="CF137" s="78"/>
      <c r="EK137" s="46" t="str">
        <f>IF(Import!AU1136=0,"",Import!AU1136)</f>
        <v/>
      </c>
      <c r="EL137" s="46"/>
      <c r="EM137" s="46"/>
      <c r="EN137" s="46"/>
      <c r="EO137" s="46"/>
      <c r="II137" s="46" t="str">
        <f>IF(Import!AY1136=0,"",Import!AY1136)</f>
        <v/>
      </c>
      <c r="IJ137" s="46"/>
      <c r="IK137" s="46"/>
      <c r="IL137" s="46"/>
      <c r="IM137" s="46"/>
      <c r="JR137" s="46" t="str">
        <f>IF(Import!BC1136=0,"",Import!BC1136)</f>
        <v/>
      </c>
    </row>
    <row r="138" spans="1:278" x14ac:dyDescent="0.3">
      <c r="A138" s="61" t="str">
        <f>IF(Import!A1137=0,"",Import!A1137=0)</f>
        <v/>
      </c>
      <c r="B138" s="38" t="str">
        <f>IF(Import!D1137=0,"",Import!D1137)</f>
        <v/>
      </c>
      <c r="C138" s="38" t="str">
        <f>IF(Import!E1137=0,"",Import!E1137)</f>
        <v/>
      </c>
      <c r="D138" s="44" t="str">
        <f t="shared" si="265"/>
        <v/>
      </c>
      <c r="E138" s="38" t="str">
        <f>IF(Import!I1137=0,"",Import!I1137)</f>
        <v/>
      </c>
      <c r="F138" s="38" t="str">
        <f>IF(Import!J1137="","",Import!J1137)</f>
        <v/>
      </c>
      <c r="G138" s="38" t="str">
        <f>IF(Import!K1137="","",Import!K1137)</f>
        <v/>
      </c>
      <c r="H138" s="45" t="str">
        <f>IF(Import!L1137=0,"",Import!L1137)</f>
        <v/>
      </c>
      <c r="I138" s="38" t="str">
        <f>IF(Import!N1137=0,"",Import!N1137)</f>
        <v/>
      </c>
      <c r="J138" s="37"/>
      <c r="K138" s="46" t="str">
        <f>IF(Import!O1137=0,"",Import!O1137)</f>
        <v/>
      </c>
      <c r="L138" s="46" t="str">
        <f>IF(Import!P1137=0,"",Import!P1137)</f>
        <v/>
      </c>
      <c r="M138" s="60" t="str">
        <f>IF(L138&lt;&gt;"","Annulé",IF(Import!R1137=0,"",Import!R1137))</f>
        <v/>
      </c>
      <c r="N138" s="60" t="str">
        <f>IF(L138&lt;&gt;"","Annulé",IF(Import!S1137=0,"",Import!S1137))</f>
        <v/>
      </c>
      <c r="O138" s="60" t="str">
        <f>IF(N138="Annulé","Annulé",IF(Import!T1137=0,"",Import!T1137))</f>
        <v/>
      </c>
      <c r="P138" s="46" t="str">
        <f>IF(Import!U1137=0,IF($L138&lt;&gt;"","Annulé",IF($K138="","","En attente")),Import!U1137)</f>
        <v/>
      </c>
      <c r="Q138" s="46" t="str">
        <f>IF(Import!V1137=0,IF($L138&lt;&gt;"","Annulé",IF($K138="","","En attente")),Import!V1137)</f>
        <v/>
      </c>
      <c r="R138" s="46" t="str">
        <f>IF(Import!W1137=0,IF($L138&lt;&gt;"","Annulé",IF($K138="","","En attente")),Import!W1137)</f>
        <v/>
      </c>
      <c r="S138" s="46" t="str">
        <f>IF(Import!X1137=0,IF($L138&lt;&gt;"","Annulé",IF($K138="","","En attente")),Import!X1137)</f>
        <v/>
      </c>
      <c r="T138" s="46" t="str">
        <f>IF(Import!Y1137=0,IF($L138&lt;&gt;"","Annulé",IF($K138="","","En attente")),Import!Y1137)</f>
        <v/>
      </c>
      <c r="U138" s="46" t="str">
        <f>IF(Import!Z1137=0,IF($L138&lt;&gt;"","Annulé",IF($K138="","","En attente")),Import!Z1137)</f>
        <v/>
      </c>
      <c r="V138" s="46"/>
      <c r="W138" s="46" t="str">
        <f>IF($L138&lt;&gt;"","Annulé",IF(Import!AA1137=0,"",Import!AA1137))</f>
        <v/>
      </c>
      <c r="X138" s="46" t="str">
        <f>IF($L138&lt;&gt;"","Annulé",IF(Import!AB1137=0,IF($W138&lt;&gt;"","A receptionner",""),Import!AB1137))</f>
        <v/>
      </c>
      <c r="Y138" s="60" t="str">
        <f>IF($L138&lt;&gt;"","Annulé",IF(Import!AC1137=0,"",Import!AC1137))</f>
        <v/>
      </c>
      <c r="Z138" s="60" t="str">
        <f>IF($L138&lt;&gt;"","Annulé",IF(Import!AD1137=0,"",Import!AD1137))</f>
        <v/>
      </c>
      <c r="AA138" s="61" t="str">
        <f t="shared" si="266"/>
        <v/>
      </c>
      <c r="AB138" s="61"/>
      <c r="AC138" s="62"/>
      <c r="BI138" s="46" t="str">
        <f>IF(Import!AM1137=0,"",Import!AM1137)</f>
        <v/>
      </c>
      <c r="BJ138" s="46"/>
      <c r="BK138" s="46"/>
      <c r="BL138" s="46"/>
      <c r="BM138" s="46"/>
      <c r="CB138" s="78" t="str">
        <f>IF(Import!AQ1137=0,"",Import!AQ1137)</f>
        <v/>
      </c>
      <c r="CC138" s="78"/>
      <c r="CD138" s="78"/>
      <c r="CE138" s="78"/>
      <c r="CF138" s="78"/>
      <c r="EK138" s="46" t="str">
        <f>IF(Import!AU1137=0,"",Import!AU1137)</f>
        <v/>
      </c>
      <c r="EL138" s="46"/>
      <c r="EM138" s="46"/>
      <c r="EN138" s="46"/>
      <c r="EO138" s="46"/>
      <c r="II138" s="46" t="str">
        <f>IF(Import!AY1137=0,"",Import!AY1137)</f>
        <v/>
      </c>
      <c r="IJ138" s="46"/>
      <c r="IK138" s="46"/>
      <c r="IL138" s="46"/>
      <c r="IM138" s="46"/>
      <c r="JR138" s="46" t="str">
        <f>IF(Import!BC1137=0,"",Import!BC1137)</f>
        <v/>
      </c>
    </row>
    <row r="139" spans="1:278" x14ac:dyDescent="0.3">
      <c r="A139" s="61" t="str">
        <f>IF(Import!A1138=0,"",Import!A1138=0)</f>
        <v/>
      </c>
      <c r="B139" s="38" t="str">
        <f>IF(Import!D1138=0,"",Import!D1138)</f>
        <v/>
      </c>
      <c r="C139" s="38" t="str">
        <f>IF(Import!E1138=0,"",Import!E1138)</f>
        <v/>
      </c>
      <c r="D139" s="44" t="str">
        <f t="shared" si="265"/>
        <v/>
      </c>
      <c r="E139" s="38" t="str">
        <f>IF(Import!I1138=0,"",Import!I1138)</f>
        <v/>
      </c>
      <c r="F139" s="38" t="str">
        <f>IF(Import!J1138="","",Import!J1138)</f>
        <v/>
      </c>
      <c r="G139" s="38" t="str">
        <f>IF(Import!K1138="","",Import!K1138)</f>
        <v/>
      </c>
      <c r="H139" s="45" t="str">
        <f>IF(Import!L1138=0,"",Import!L1138)</f>
        <v/>
      </c>
      <c r="I139" s="38" t="str">
        <f>IF(Import!N1138=0,"",Import!N1138)</f>
        <v/>
      </c>
      <c r="J139" s="37"/>
      <c r="K139" s="46" t="str">
        <f>IF(Import!O1138=0,"",Import!O1138)</f>
        <v/>
      </c>
      <c r="L139" s="46" t="str">
        <f>IF(Import!P1138=0,"",Import!P1138)</f>
        <v/>
      </c>
      <c r="M139" s="60" t="str">
        <f>IF(L139&lt;&gt;"","Annulé",IF(Import!R1138=0,"",Import!R1138))</f>
        <v/>
      </c>
      <c r="N139" s="60" t="str">
        <f>IF(L139&lt;&gt;"","Annulé",IF(Import!S1138=0,"",Import!S1138))</f>
        <v/>
      </c>
      <c r="O139" s="60" t="str">
        <f>IF(N139="Annulé","Annulé",IF(Import!T1138=0,"",Import!T1138))</f>
        <v/>
      </c>
      <c r="P139" s="46" t="str">
        <f>IF(Import!U1138=0,IF($L139&lt;&gt;"","Annulé",IF($K139="","","En attente")),Import!U1138)</f>
        <v/>
      </c>
      <c r="Q139" s="46" t="str">
        <f>IF(Import!V1138=0,IF($L139&lt;&gt;"","Annulé",IF($K139="","","En attente")),Import!V1138)</f>
        <v/>
      </c>
      <c r="R139" s="46" t="str">
        <f>IF(Import!W1138=0,IF($L139&lt;&gt;"","Annulé",IF($K139="","","En attente")),Import!W1138)</f>
        <v/>
      </c>
      <c r="S139" s="46" t="str">
        <f>IF(Import!X1138=0,IF($L139&lt;&gt;"","Annulé",IF($K139="","","En attente")),Import!X1138)</f>
        <v/>
      </c>
      <c r="T139" s="46" t="str">
        <f>IF(Import!Y1138=0,IF($L139&lt;&gt;"","Annulé",IF($K139="","","En attente")),Import!Y1138)</f>
        <v/>
      </c>
      <c r="U139" s="46" t="str">
        <f>IF(Import!Z1138=0,IF($L139&lt;&gt;"","Annulé",IF($K139="","","En attente")),Import!Z1138)</f>
        <v/>
      </c>
      <c r="V139" s="46"/>
      <c r="W139" s="46" t="str">
        <f>IF($L139&lt;&gt;"","Annulé",IF(Import!AA1138=0,"",Import!AA1138))</f>
        <v/>
      </c>
      <c r="X139" s="46" t="str">
        <f>IF($L139&lt;&gt;"","Annulé",IF(Import!AB1138=0,IF($W139&lt;&gt;"","A receptionner",""),Import!AB1138))</f>
        <v/>
      </c>
      <c r="Y139" s="60" t="str">
        <f>IF($L139&lt;&gt;"","Annulé",IF(Import!AC1138=0,"",Import!AC1138))</f>
        <v/>
      </c>
      <c r="Z139" s="60" t="str">
        <f>IF($L139&lt;&gt;"","Annulé",IF(Import!AD1138=0,"",Import!AD1138))</f>
        <v/>
      </c>
      <c r="AA139" s="61" t="str">
        <f t="shared" si="266"/>
        <v/>
      </c>
      <c r="AB139" s="61"/>
      <c r="AC139" s="62"/>
      <c r="BI139" s="46" t="str">
        <f>IF(Import!AM1138=0,"",Import!AM1138)</f>
        <v/>
      </c>
      <c r="BJ139" s="46"/>
      <c r="BK139" s="46"/>
      <c r="BL139" s="46"/>
      <c r="BM139" s="46"/>
      <c r="CB139" s="78" t="str">
        <f>IF(Import!AQ1138=0,"",Import!AQ1138)</f>
        <v/>
      </c>
      <c r="CC139" s="78"/>
      <c r="CD139" s="78"/>
      <c r="CE139" s="78"/>
      <c r="CF139" s="78"/>
      <c r="EK139" s="46" t="str">
        <f>IF(Import!AU1138=0,"",Import!AU1138)</f>
        <v/>
      </c>
      <c r="EL139" s="46"/>
      <c r="EM139" s="46"/>
      <c r="EN139" s="46"/>
      <c r="EO139" s="46"/>
      <c r="II139" s="46" t="str">
        <f>IF(Import!AY1138=0,"",Import!AY1138)</f>
        <v/>
      </c>
      <c r="IJ139" s="46"/>
      <c r="IK139" s="46"/>
      <c r="IL139" s="46"/>
      <c r="IM139" s="46"/>
      <c r="JR139" s="46" t="str">
        <f>IF(Import!BC1138=0,"",Import!BC1138)</f>
        <v/>
      </c>
    </row>
    <row r="140" spans="1:278" x14ac:dyDescent="0.3">
      <c r="A140" s="61" t="str">
        <f>IF(Import!A1139=0,"",Import!A1139=0)</f>
        <v/>
      </c>
      <c r="B140" s="38" t="str">
        <f>IF(Import!D1139=0,"",Import!D1139)</f>
        <v/>
      </c>
      <c r="C140" s="38" t="str">
        <f>IF(Import!E1139=0,"",Import!E1139)</f>
        <v/>
      </c>
      <c r="D140" s="44" t="str">
        <f t="shared" si="265"/>
        <v/>
      </c>
      <c r="E140" s="38" t="str">
        <f>IF(Import!I1139=0,"",Import!I1139)</f>
        <v/>
      </c>
      <c r="F140" s="38" t="str">
        <f>IF(Import!J1139="","",Import!J1139)</f>
        <v/>
      </c>
      <c r="G140" s="38" t="str">
        <f>IF(Import!K1139="","",Import!K1139)</f>
        <v/>
      </c>
      <c r="H140" s="45" t="str">
        <f>IF(Import!L1139=0,"",Import!L1139)</f>
        <v/>
      </c>
      <c r="I140" s="38" t="str">
        <f>IF(Import!N1139=0,"",Import!N1139)</f>
        <v/>
      </c>
      <c r="J140" s="37"/>
      <c r="K140" s="46" t="str">
        <f>IF(Import!O1139=0,"",Import!O1139)</f>
        <v/>
      </c>
      <c r="L140" s="46" t="str">
        <f>IF(Import!P1139=0,"",Import!P1139)</f>
        <v/>
      </c>
      <c r="M140" s="60" t="str">
        <f>IF(L140&lt;&gt;"","Annulé",IF(Import!R1139=0,"",Import!R1139))</f>
        <v/>
      </c>
      <c r="N140" s="60" t="str">
        <f>IF(L140&lt;&gt;"","Annulé",IF(Import!S1139=0,"",Import!S1139))</f>
        <v/>
      </c>
      <c r="O140" s="60" t="str">
        <f>IF(N140="Annulé","Annulé",IF(Import!T1139=0,"",Import!T1139))</f>
        <v/>
      </c>
      <c r="P140" s="46" t="str">
        <f>IF(Import!U1139=0,IF($L140&lt;&gt;"","Annulé",IF($K140="","","En attente")),Import!U1139)</f>
        <v/>
      </c>
      <c r="Q140" s="46" t="str">
        <f>IF(Import!V1139=0,IF($L140&lt;&gt;"","Annulé",IF($K140="","","En attente")),Import!V1139)</f>
        <v/>
      </c>
      <c r="R140" s="46" t="str">
        <f>IF(Import!W1139=0,IF($L140&lt;&gt;"","Annulé",IF($K140="","","En attente")),Import!W1139)</f>
        <v/>
      </c>
      <c r="S140" s="46" t="str">
        <f>IF(Import!X1139=0,IF($L140&lt;&gt;"","Annulé",IF($K140="","","En attente")),Import!X1139)</f>
        <v/>
      </c>
      <c r="T140" s="46" t="str">
        <f>IF(Import!Y1139=0,IF($L140&lt;&gt;"","Annulé",IF($K140="","","En attente")),Import!Y1139)</f>
        <v/>
      </c>
      <c r="U140" s="46" t="str">
        <f>IF(Import!Z1139=0,IF($L140&lt;&gt;"","Annulé",IF($K140="","","En attente")),Import!Z1139)</f>
        <v/>
      </c>
      <c r="V140" s="46"/>
      <c r="W140" s="46" t="str">
        <f>IF($L140&lt;&gt;"","Annulé",IF(Import!AA1139=0,"",Import!AA1139))</f>
        <v/>
      </c>
      <c r="X140" s="46" t="str">
        <f>IF($L140&lt;&gt;"","Annulé",IF(Import!AB1139=0,IF($W140&lt;&gt;"","A receptionner",""),Import!AB1139))</f>
        <v/>
      </c>
      <c r="Y140" s="60" t="str">
        <f>IF($L140&lt;&gt;"","Annulé",IF(Import!AC1139=0,"",Import!AC1139))</f>
        <v/>
      </c>
      <c r="Z140" s="60" t="str">
        <f>IF($L140&lt;&gt;"","Annulé",IF(Import!AD1139=0,"",Import!AD1139))</f>
        <v/>
      </c>
      <c r="AA140" s="61" t="str">
        <f t="shared" si="266"/>
        <v/>
      </c>
      <c r="AB140" s="61"/>
      <c r="AC140" s="62"/>
      <c r="BI140" s="46" t="str">
        <f>IF(Import!AM1139=0,"",Import!AM1139)</f>
        <v/>
      </c>
      <c r="BJ140" s="46"/>
      <c r="BK140" s="46"/>
      <c r="BL140" s="46"/>
      <c r="BM140" s="46"/>
      <c r="CB140" s="78" t="str">
        <f>IF(Import!AQ1139=0,"",Import!AQ1139)</f>
        <v/>
      </c>
      <c r="CC140" s="78"/>
      <c r="CD140" s="78"/>
      <c r="CE140" s="78"/>
      <c r="CF140" s="78"/>
      <c r="EK140" s="46" t="str">
        <f>IF(Import!AU1139=0,"",Import!AU1139)</f>
        <v/>
      </c>
      <c r="EL140" s="46"/>
      <c r="EM140" s="46"/>
      <c r="EN140" s="46"/>
      <c r="EO140" s="46"/>
      <c r="II140" s="46" t="str">
        <f>IF(Import!AY1139=0,"",Import!AY1139)</f>
        <v/>
      </c>
      <c r="IJ140" s="46"/>
      <c r="IK140" s="46"/>
      <c r="IL140" s="46"/>
      <c r="IM140" s="46"/>
      <c r="JR140" s="46" t="str">
        <f>IF(Import!BC1139=0,"",Import!BC1139)</f>
        <v/>
      </c>
    </row>
    <row r="141" spans="1:278" x14ac:dyDescent="0.3">
      <c r="A141" s="61" t="str">
        <f>IF(Import!A1140=0,"",Import!A1140=0)</f>
        <v/>
      </c>
      <c r="B141" s="38" t="str">
        <f>IF(Import!D1140=0,"",Import!D1140)</f>
        <v/>
      </c>
      <c r="C141" s="38" t="str">
        <f>IF(Import!E1140=0,"",Import!E1140)</f>
        <v/>
      </c>
      <c r="D141" s="44" t="str">
        <f t="shared" si="265"/>
        <v/>
      </c>
      <c r="E141" s="38" t="str">
        <f>IF(Import!I1140=0,"",Import!I1140)</f>
        <v/>
      </c>
      <c r="F141" s="38" t="str">
        <f>IF(Import!J1140="","",Import!J1140)</f>
        <v/>
      </c>
      <c r="G141" s="38" t="str">
        <f>IF(Import!K1140="","",Import!K1140)</f>
        <v/>
      </c>
      <c r="H141" s="45" t="str">
        <f>IF(Import!L1140=0,"",Import!L1140)</f>
        <v/>
      </c>
      <c r="I141" s="38" t="str">
        <f>IF(Import!N1140=0,"",Import!N1140)</f>
        <v/>
      </c>
      <c r="J141" s="37"/>
      <c r="K141" s="46" t="str">
        <f>IF(Import!O1140=0,"",Import!O1140)</f>
        <v/>
      </c>
      <c r="L141" s="46" t="str">
        <f>IF(Import!P1140=0,"",Import!P1140)</f>
        <v/>
      </c>
      <c r="M141" s="60" t="str">
        <f>IF(L141&lt;&gt;"","Annulé",IF(Import!R1140=0,"",Import!R1140))</f>
        <v/>
      </c>
      <c r="N141" s="60" t="str">
        <f>IF(L141&lt;&gt;"","Annulé",IF(Import!S1140=0,"",Import!S1140))</f>
        <v/>
      </c>
      <c r="O141" s="60" t="str">
        <f>IF(N141="Annulé","Annulé",IF(Import!T1140=0,"",Import!T1140))</f>
        <v/>
      </c>
      <c r="P141" s="46" t="str">
        <f>IF(Import!U1140=0,IF($L141&lt;&gt;"","Annulé",IF($K141="","","En attente")),Import!U1140)</f>
        <v/>
      </c>
      <c r="Q141" s="46" t="str">
        <f>IF(Import!V1140=0,IF($L141&lt;&gt;"","Annulé",IF($K141="","","En attente")),Import!V1140)</f>
        <v/>
      </c>
      <c r="R141" s="46" t="str">
        <f>IF(Import!W1140=0,IF($L141&lt;&gt;"","Annulé",IF($K141="","","En attente")),Import!W1140)</f>
        <v/>
      </c>
      <c r="S141" s="46" t="str">
        <f>IF(Import!X1140=0,IF($L141&lt;&gt;"","Annulé",IF($K141="","","En attente")),Import!X1140)</f>
        <v/>
      </c>
      <c r="T141" s="46" t="str">
        <f>IF(Import!Y1140=0,IF($L141&lt;&gt;"","Annulé",IF($K141="","","En attente")),Import!Y1140)</f>
        <v/>
      </c>
      <c r="U141" s="46" t="str">
        <f>IF(Import!Z1140=0,IF($L141&lt;&gt;"","Annulé",IF($K141="","","En attente")),Import!Z1140)</f>
        <v/>
      </c>
      <c r="V141" s="46"/>
      <c r="W141" s="46" t="str">
        <f>IF($L141&lt;&gt;"","Annulé",IF(Import!AA1140=0,"",Import!AA1140))</f>
        <v/>
      </c>
      <c r="X141" s="46" t="str">
        <f>IF($L141&lt;&gt;"","Annulé",IF(Import!AB1140=0,IF($W141&lt;&gt;"","A receptionner",""),Import!AB1140))</f>
        <v/>
      </c>
      <c r="Y141" s="60" t="str">
        <f>IF($L141&lt;&gt;"","Annulé",IF(Import!AC1140=0,"",Import!AC1140))</f>
        <v/>
      </c>
      <c r="Z141" s="60" t="str">
        <f>IF($L141&lt;&gt;"","Annulé",IF(Import!AD1140=0,"",Import!AD1140))</f>
        <v/>
      </c>
      <c r="AA141" s="61" t="str">
        <f t="shared" si="266"/>
        <v/>
      </c>
      <c r="AB141" s="61"/>
      <c r="AC141" s="62"/>
      <c r="BI141" s="46" t="str">
        <f>IF(Import!AM1140=0,"",Import!AM1140)</f>
        <v/>
      </c>
      <c r="BJ141" s="46"/>
      <c r="BK141" s="46"/>
      <c r="BL141" s="46"/>
      <c r="BM141" s="46"/>
      <c r="CB141" s="78" t="str">
        <f>IF(Import!AQ1140=0,"",Import!AQ1140)</f>
        <v/>
      </c>
      <c r="CC141" s="78"/>
      <c r="CD141" s="78"/>
      <c r="CE141" s="78"/>
      <c r="CF141" s="78"/>
      <c r="EK141" s="46" t="str">
        <f>IF(Import!AU1140=0,"",Import!AU1140)</f>
        <v/>
      </c>
      <c r="EL141" s="46"/>
      <c r="EM141" s="46"/>
      <c r="EN141" s="46"/>
      <c r="EO141" s="46"/>
      <c r="II141" s="46" t="str">
        <f>IF(Import!AY1140=0,"",Import!AY1140)</f>
        <v/>
      </c>
      <c r="IJ141" s="46"/>
      <c r="IK141" s="46"/>
      <c r="IL141" s="46"/>
      <c r="IM141" s="46"/>
      <c r="JR141" s="46" t="str">
        <f>IF(Import!BC1140=0,"",Import!BC1140)</f>
        <v/>
      </c>
    </row>
    <row r="142" spans="1:278" x14ac:dyDescent="0.3">
      <c r="A142" s="61" t="str">
        <f>IF(Import!A1141=0,"",Import!A1141=0)</f>
        <v/>
      </c>
      <c r="B142" s="38" t="str">
        <f>IF(Import!D1141=0,"",Import!D1141)</f>
        <v/>
      </c>
      <c r="C142" s="38" t="str">
        <f>IF(Import!E1141=0,"",Import!E1141)</f>
        <v/>
      </c>
      <c r="D142" s="44" t="str">
        <f t="shared" si="265"/>
        <v/>
      </c>
      <c r="E142" s="38" t="str">
        <f>IF(Import!I1141=0,"",Import!I1141)</f>
        <v/>
      </c>
      <c r="F142" s="38" t="str">
        <f>IF(Import!J1141="","",Import!J1141)</f>
        <v/>
      </c>
      <c r="G142" s="38" t="str">
        <f>IF(Import!K1141="","",Import!K1141)</f>
        <v/>
      </c>
      <c r="H142" s="45" t="str">
        <f>IF(Import!L1141=0,"",Import!L1141)</f>
        <v/>
      </c>
      <c r="I142" s="38" t="str">
        <f>IF(Import!N1141=0,"",Import!N1141)</f>
        <v/>
      </c>
      <c r="J142" s="37"/>
      <c r="K142" s="46" t="str">
        <f>IF(Import!O1141=0,"",Import!O1141)</f>
        <v/>
      </c>
      <c r="L142" s="46" t="str">
        <f>IF(Import!P1141=0,"",Import!P1141)</f>
        <v/>
      </c>
      <c r="M142" s="60" t="str">
        <f>IF(L142&lt;&gt;"","Annulé",IF(Import!R1141=0,"",Import!R1141))</f>
        <v/>
      </c>
      <c r="N142" s="60" t="str">
        <f>IF(L142&lt;&gt;"","Annulé",IF(Import!S1141=0,"",Import!S1141))</f>
        <v/>
      </c>
      <c r="O142" s="60" t="str">
        <f>IF(N142="Annulé","Annulé",IF(Import!T1141=0,"",Import!T1141))</f>
        <v/>
      </c>
      <c r="P142" s="46" t="str">
        <f>IF(Import!U1141=0,IF($L142&lt;&gt;"","Annulé",IF($K142="","","En attente")),Import!U1141)</f>
        <v/>
      </c>
      <c r="Q142" s="46" t="str">
        <f>IF(Import!V1141=0,IF($L142&lt;&gt;"","Annulé",IF($K142="","","En attente")),Import!V1141)</f>
        <v/>
      </c>
      <c r="R142" s="46" t="str">
        <f>IF(Import!W1141=0,IF($L142&lt;&gt;"","Annulé",IF($K142="","","En attente")),Import!W1141)</f>
        <v/>
      </c>
      <c r="S142" s="46" t="str">
        <f>IF(Import!X1141=0,IF($L142&lt;&gt;"","Annulé",IF($K142="","","En attente")),Import!X1141)</f>
        <v/>
      </c>
      <c r="T142" s="46" t="str">
        <f>IF(Import!Y1141=0,IF($L142&lt;&gt;"","Annulé",IF($K142="","","En attente")),Import!Y1141)</f>
        <v/>
      </c>
      <c r="U142" s="46" t="str">
        <f>IF(Import!Z1141=0,IF($L142&lt;&gt;"","Annulé",IF($K142="","","En attente")),Import!Z1141)</f>
        <v/>
      </c>
      <c r="V142" s="46"/>
      <c r="W142" s="46" t="str">
        <f>IF($L142&lt;&gt;"","Annulé",IF(Import!AA1141=0,"",Import!AA1141))</f>
        <v/>
      </c>
      <c r="X142" s="46" t="str">
        <f>IF($L142&lt;&gt;"","Annulé",IF(Import!AB1141=0,IF($W142&lt;&gt;"","A receptionner",""),Import!AB1141))</f>
        <v/>
      </c>
      <c r="Y142" s="60" t="str">
        <f>IF($L142&lt;&gt;"","Annulé",IF(Import!AC1141=0,"",Import!AC1141))</f>
        <v/>
      </c>
      <c r="Z142" s="60" t="str">
        <f>IF($L142&lt;&gt;"","Annulé",IF(Import!AD1141=0,"",Import!AD1141))</f>
        <v/>
      </c>
      <c r="AA142" s="61" t="str">
        <f t="shared" si="266"/>
        <v/>
      </c>
      <c r="AB142" s="61"/>
      <c r="AC142" s="62"/>
      <c r="BI142" s="46" t="str">
        <f>IF(Import!AM1141=0,"",Import!AM1141)</f>
        <v/>
      </c>
      <c r="BJ142" s="46"/>
      <c r="BK142" s="46"/>
      <c r="BL142" s="46"/>
      <c r="BM142" s="46"/>
      <c r="CB142" s="78" t="str">
        <f>IF(Import!AQ1141=0,"",Import!AQ1141)</f>
        <v/>
      </c>
      <c r="CC142" s="78"/>
      <c r="CD142" s="78"/>
      <c r="CE142" s="78"/>
      <c r="CF142" s="78"/>
      <c r="EK142" s="46" t="str">
        <f>IF(Import!AU1141=0,"",Import!AU1141)</f>
        <v/>
      </c>
      <c r="EL142" s="46"/>
      <c r="EM142" s="46"/>
      <c r="EN142" s="46"/>
      <c r="EO142" s="46"/>
      <c r="II142" s="46" t="str">
        <f>IF(Import!AY1141=0,"",Import!AY1141)</f>
        <v/>
      </c>
      <c r="IJ142" s="46"/>
      <c r="IK142" s="46"/>
      <c r="IL142" s="46"/>
      <c r="IM142" s="46"/>
      <c r="JR142" s="46" t="str">
        <f>IF(Import!BC1141=0,"",Import!BC1141)</f>
        <v/>
      </c>
    </row>
    <row r="143" spans="1:278" x14ac:dyDescent="0.3">
      <c r="A143" s="61" t="str">
        <f>IF(Import!A1142=0,"",Import!A1142=0)</f>
        <v/>
      </c>
      <c r="B143" s="38" t="str">
        <f>IF(Import!D1142=0,"",Import!D1142)</f>
        <v/>
      </c>
      <c r="C143" s="38" t="str">
        <f>IF(Import!E1142=0,"",Import!E1142)</f>
        <v/>
      </c>
      <c r="D143" s="44" t="str">
        <f t="shared" si="265"/>
        <v/>
      </c>
      <c r="E143" s="38" t="str">
        <f>IF(Import!I1142=0,"",Import!I1142)</f>
        <v/>
      </c>
      <c r="F143" s="38" t="str">
        <f>IF(Import!J1142="","",Import!J1142)</f>
        <v/>
      </c>
      <c r="G143" s="38" t="str">
        <f>IF(Import!K1142="","",Import!K1142)</f>
        <v/>
      </c>
      <c r="H143" s="45" t="str">
        <f>IF(Import!L1142=0,"",Import!L1142)</f>
        <v/>
      </c>
      <c r="I143" s="38" t="str">
        <f>IF(Import!N1142=0,"",Import!N1142)</f>
        <v/>
      </c>
      <c r="J143" s="37"/>
      <c r="K143" s="46" t="str">
        <f>IF(Import!O1142=0,"",Import!O1142)</f>
        <v/>
      </c>
      <c r="L143" s="46" t="str">
        <f>IF(Import!P1142=0,"",Import!P1142)</f>
        <v/>
      </c>
      <c r="M143" s="60" t="str">
        <f>IF(L143&lt;&gt;"","Annulé",IF(Import!R1142=0,"",Import!R1142))</f>
        <v/>
      </c>
      <c r="N143" s="60" t="str">
        <f>IF(L143&lt;&gt;"","Annulé",IF(Import!S1142=0,"",Import!S1142))</f>
        <v/>
      </c>
      <c r="O143" s="60" t="str">
        <f>IF(N143="Annulé","Annulé",IF(Import!T1142=0,"",Import!T1142))</f>
        <v/>
      </c>
      <c r="P143" s="46" t="str">
        <f>IF(Import!U1142=0,IF($L143&lt;&gt;"","Annulé",IF($K143="","","En attente")),Import!U1142)</f>
        <v/>
      </c>
      <c r="Q143" s="46" t="str">
        <f>IF(Import!V1142=0,IF($L143&lt;&gt;"","Annulé",IF($K143="","","En attente")),Import!V1142)</f>
        <v/>
      </c>
      <c r="R143" s="46" t="str">
        <f>IF(Import!W1142=0,IF($L143&lt;&gt;"","Annulé",IF($K143="","","En attente")),Import!W1142)</f>
        <v/>
      </c>
      <c r="S143" s="46" t="str">
        <f>IF(Import!X1142=0,IF($L143&lt;&gt;"","Annulé",IF($K143="","","En attente")),Import!X1142)</f>
        <v/>
      </c>
      <c r="T143" s="46" t="str">
        <f>IF(Import!Y1142=0,IF($L143&lt;&gt;"","Annulé",IF($K143="","","En attente")),Import!Y1142)</f>
        <v/>
      </c>
      <c r="U143" s="46" t="str">
        <f>IF(Import!Z1142=0,IF($L143&lt;&gt;"","Annulé",IF($K143="","","En attente")),Import!Z1142)</f>
        <v/>
      </c>
      <c r="V143" s="46"/>
      <c r="W143" s="46" t="str">
        <f>IF($L143&lt;&gt;"","Annulé",IF(Import!AA1142=0,"",Import!AA1142))</f>
        <v/>
      </c>
      <c r="X143" s="46" t="str">
        <f>IF($L143&lt;&gt;"","Annulé",IF(Import!AB1142=0,IF($W143&lt;&gt;"","A receptionner",""),Import!AB1142))</f>
        <v/>
      </c>
      <c r="Y143" s="60" t="str">
        <f>IF($L143&lt;&gt;"","Annulé",IF(Import!AC1142=0,"",Import!AC1142))</f>
        <v/>
      </c>
      <c r="Z143" s="60" t="str">
        <f>IF($L143&lt;&gt;"","Annulé",IF(Import!AD1142=0,"",Import!AD1142))</f>
        <v/>
      </c>
      <c r="AA143" s="61" t="str">
        <f t="shared" si="266"/>
        <v/>
      </c>
      <c r="AB143" s="61"/>
      <c r="AC143" s="62"/>
      <c r="BI143" s="46" t="str">
        <f>IF(Import!AM1142=0,"",Import!AM1142)</f>
        <v/>
      </c>
      <c r="BJ143" s="46"/>
      <c r="BK143" s="46"/>
      <c r="BL143" s="46"/>
      <c r="BM143" s="46"/>
      <c r="CB143" s="78" t="str">
        <f>IF(Import!AQ1142=0,"",Import!AQ1142)</f>
        <v/>
      </c>
      <c r="CC143" s="78"/>
      <c r="CD143" s="78"/>
      <c r="CE143" s="78"/>
      <c r="CF143" s="78"/>
      <c r="EK143" s="46" t="str">
        <f>IF(Import!AU1142=0,"",Import!AU1142)</f>
        <v/>
      </c>
      <c r="EL143" s="46"/>
      <c r="EM143" s="46"/>
      <c r="EN143" s="46"/>
      <c r="EO143" s="46"/>
      <c r="II143" s="46" t="str">
        <f>IF(Import!AY1142=0,"",Import!AY1142)</f>
        <v/>
      </c>
      <c r="IJ143" s="46"/>
      <c r="IK143" s="46"/>
      <c r="IL143" s="46"/>
      <c r="IM143" s="46"/>
      <c r="JR143" s="46" t="str">
        <f>IF(Import!BC1142=0,"",Import!BC1142)</f>
        <v/>
      </c>
    </row>
    <row r="144" spans="1:278" x14ac:dyDescent="0.3">
      <c r="A144" s="61" t="str">
        <f>IF(Import!A1143=0,"",Import!A1143=0)</f>
        <v/>
      </c>
      <c r="B144" s="38" t="str">
        <f>IF(Import!D1143=0,"",Import!D1143)</f>
        <v/>
      </c>
      <c r="C144" s="38" t="str">
        <f>IF(Import!E1143=0,"",Import!E1143)</f>
        <v/>
      </c>
      <c r="D144" s="44" t="str">
        <f t="shared" si="265"/>
        <v/>
      </c>
      <c r="E144" s="38" t="str">
        <f>IF(Import!I1143=0,"",Import!I1143)</f>
        <v/>
      </c>
      <c r="F144" s="38" t="str">
        <f>IF(Import!J1143="","",Import!J1143)</f>
        <v/>
      </c>
      <c r="G144" s="38" t="str">
        <f>IF(Import!K1143="","",Import!K1143)</f>
        <v/>
      </c>
      <c r="H144" s="45" t="str">
        <f>IF(Import!L1143=0,"",Import!L1143)</f>
        <v/>
      </c>
      <c r="I144" s="38" t="str">
        <f>IF(Import!N1143=0,"",Import!N1143)</f>
        <v/>
      </c>
      <c r="J144" s="37"/>
      <c r="K144" s="46" t="str">
        <f>IF(Import!O1143=0,"",Import!O1143)</f>
        <v/>
      </c>
      <c r="L144" s="46" t="str">
        <f>IF(Import!P1143=0,"",Import!P1143)</f>
        <v/>
      </c>
      <c r="M144" s="60" t="str">
        <f>IF(L144&lt;&gt;"","Annulé",IF(Import!R1143=0,"",Import!R1143))</f>
        <v/>
      </c>
      <c r="N144" s="60" t="str">
        <f>IF(L144&lt;&gt;"","Annulé",IF(Import!S1143=0,"",Import!S1143))</f>
        <v/>
      </c>
      <c r="O144" s="60" t="str">
        <f>IF(N144="Annulé","Annulé",IF(Import!T1143=0,"",Import!T1143))</f>
        <v/>
      </c>
      <c r="P144" s="46" t="str">
        <f>IF(Import!U1143=0,IF($L144&lt;&gt;"","Annulé",IF($K144="","","En attente")),Import!U1143)</f>
        <v/>
      </c>
      <c r="Q144" s="46" t="str">
        <f>IF(Import!V1143=0,IF($L144&lt;&gt;"","Annulé",IF($K144="","","En attente")),Import!V1143)</f>
        <v/>
      </c>
      <c r="R144" s="46" t="str">
        <f>IF(Import!W1143=0,IF($L144&lt;&gt;"","Annulé",IF($K144="","","En attente")),Import!W1143)</f>
        <v/>
      </c>
      <c r="S144" s="46" t="str">
        <f>IF(Import!X1143=0,IF($L144&lt;&gt;"","Annulé",IF($K144="","","En attente")),Import!X1143)</f>
        <v/>
      </c>
      <c r="T144" s="46" t="str">
        <f>IF(Import!Y1143=0,IF($L144&lt;&gt;"","Annulé",IF($K144="","","En attente")),Import!Y1143)</f>
        <v/>
      </c>
      <c r="U144" s="46" t="str">
        <f>IF(Import!Z1143=0,IF($L144&lt;&gt;"","Annulé",IF($K144="","","En attente")),Import!Z1143)</f>
        <v/>
      </c>
      <c r="V144" s="46"/>
      <c r="W144" s="46" t="str">
        <f>IF($L144&lt;&gt;"","Annulé",IF(Import!AA1143=0,"",Import!AA1143))</f>
        <v/>
      </c>
      <c r="X144" s="46" t="str">
        <f>IF($L144&lt;&gt;"","Annulé",IF(Import!AB1143=0,IF($W144&lt;&gt;"","A receptionner",""),Import!AB1143))</f>
        <v/>
      </c>
      <c r="Y144" s="60" t="str">
        <f>IF($L144&lt;&gt;"","Annulé",IF(Import!AC1143=0,"",Import!AC1143))</f>
        <v/>
      </c>
      <c r="Z144" s="60" t="str">
        <f>IF($L144&lt;&gt;"","Annulé",IF(Import!AD1143=0,"",Import!AD1143))</f>
        <v/>
      </c>
      <c r="AA144" s="61" t="str">
        <f t="shared" si="266"/>
        <v/>
      </c>
      <c r="AB144" s="61"/>
      <c r="AC144" s="62"/>
      <c r="BI144" s="46" t="str">
        <f>IF(Import!AM1143=0,"",Import!AM1143)</f>
        <v/>
      </c>
      <c r="BJ144" s="46"/>
      <c r="BK144" s="46"/>
      <c r="BL144" s="46"/>
      <c r="BM144" s="46"/>
      <c r="CB144" s="78" t="str">
        <f>IF(Import!AQ1143=0,"",Import!AQ1143)</f>
        <v/>
      </c>
      <c r="CC144" s="78"/>
      <c r="CD144" s="78"/>
      <c r="CE144" s="78"/>
      <c r="CF144" s="78"/>
      <c r="EK144" s="46" t="str">
        <f>IF(Import!AU1143=0,"",Import!AU1143)</f>
        <v/>
      </c>
      <c r="EL144" s="46"/>
      <c r="EM144" s="46"/>
      <c r="EN144" s="46"/>
      <c r="EO144" s="46"/>
      <c r="II144" s="46" t="str">
        <f>IF(Import!AY1143=0,"",Import!AY1143)</f>
        <v/>
      </c>
      <c r="IJ144" s="46"/>
      <c r="IK144" s="46"/>
      <c r="IL144" s="46"/>
      <c r="IM144" s="46"/>
      <c r="JR144" s="46" t="str">
        <f>IF(Import!BC1143=0,"",Import!BC1143)</f>
        <v/>
      </c>
    </row>
    <row r="145" spans="1:278" x14ac:dyDescent="0.3">
      <c r="A145" s="61" t="str">
        <f>IF(Import!A1144=0,"",Import!A1144=0)</f>
        <v/>
      </c>
      <c r="B145" s="38" t="str">
        <f>IF(Import!D1144=0,"",Import!D1144)</f>
        <v/>
      </c>
      <c r="C145" s="38" t="str">
        <f>IF(Import!E1144=0,"",Import!E1144)</f>
        <v/>
      </c>
      <c r="D145" s="44" t="str">
        <f t="shared" si="265"/>
        <v/>
      </c>
      <c r="E145" s="38" t="str">
        <f>IF(Import!I1144=0,"",Import!I1144)</f>
        <v/>
      </c>
      <c r="F145" s="38" t="str">
        <f>IF(Import!J1144="","",Import!J1144)</f>
        <v/>
      </c>
      <c r="G145" s="38" t="str">
        <f>IF(Import!K1144="","",Import!K1144)</f>
        <v/>
      </c>
      <c r="H145" s="45" t="str">
        <f>IF(Import!L1144=0,"",Import!L1144)</f>
        <v/>
      </c>
      <c r="I145" s="38" t="str">
        <f>IF(Import!N1144=0,"",Import!N1144)</f>
        <v/>
      </c>
      <c r="J145" s="37"/>
      <c r="K145" s="46" t="str">
        <f>IF(Import!O1144=0,"",Import!O1144)</f>
        <v/>
      </c>
      <c r="L145" s="46" t="str">
        <f>IF(Import!P1144=0,"",Import!P1144)</f>
        <v/>
      </c>
      <c r="M145" s="60" t="str">
        <f>IF(L145&lt;&gt;"","Annulé",IF(Import!R1144=0,"",Import!R1144))</f>
        <v/>
      </c>
      <c r="N145" s="60" t="str">
        <f>IF(L145&lt;&gt;"","Annulé",IF(Import!S1144=0,"",Import!S1144))</f>
        <v/>
      </c>
      <c r="O145" s="60" t="str">
        <f>IF(N145="Annulé","Annulé",IF(Import!T1144=0,"",Import!T1144))</f>
        <v/>
      </c>
      <c r="P145" s="46" t="str">
        <f>IF(Import!U1144=0,IF($L145&lt;&gt;"","Annulé",IF($K145="","","En attente")),Import!U1144)</f>
        <v/>
      </c>
      <c r="Q145" s="46" t="str">
        <f>IF(Import!V1144=0,IF($L145&lt;&gt;"","Annulé",IF($K145="","","En attente")),Import!V1144)</f>
        <v/>
      </c>
      <c r="R145" s="46" t="str">
        <f>IF(Import!W1144=0,IF($L145&lt;&gt;"","Annulé",IF($K145="","","En attente")),Import!W1144)</f>
        <v/>
      </c>
      <c r="S145" s="46" t="str">
        <f>IF(Import!X1144=0,IF($L145&lt;&gt;"","Annulé",IF($K145="","","En attente")),Import!X1144)</f>
        <v/>
      </c>
      <c r="T145" s="46" t="str">
        <f>IF(Import!Y1144=0,IF($L145&lt;&gt;"","Annulé",IF($K145="","","En attente")),Import!Y1144)</f>
        <v/>
      </c>
      <c r="U145" s="46" t="str">
        <f>IF(Import!Z1144=0,IF($L145&lt;&gt;"","Annulé",IF($K145="","","En attente")),Import!Z1144)</f>
        <v/>
      </c>
      <c r="V145" s="46"/>
      <c r="W145" s="46" t="str">
        <f>IF($L145&lt;&gt;"","Annulé",IF(Import!AA1144=0,"",Import!AA1144))</f>
        <v/>
      </c>
      <c r="X145" s="46" t="str">
        <f>IF($L145&lt;&gt;"","Annulé",IF(Import!AB1144=0,IF($W145&lt;&gt;"","A receptionner",""),Import!AB1144))</f>
        <v/>
      </c>
      <c r="Y145" s="60" t="str">
        <f>IF($L145&lt;&gt;"","Annulé",IF(Import!AC1144=0,"",Import!AC1144))</f>
        <v/>
      </c>
      <c r="Z145" s="60" t="str">
        <f>IF($L145&lt;&gt;"","Annulé",IF(Import!AD1144=0,"",Import!AD1144))</f>
        <v/>
      </c>
      <c r="AA145" s="61" t="str">
        <f t="shared" si="266"/>
        <v/>
      </c>
      <c r="AB145" s="61"/>
      <c r="AC145" s="62"/>
      <c r="BI145" s="46" t="str">
        <f>IF(Import!AM1144=0,"",Import!AM1144)</f>
        <v/>
      </c>
      <c r="BJ145" s="46"/>
      <c r="BK145" s="46"/>
      <c r="BL145" s="46"/>
      <c r="BM145" s="46"/>
      <c r="CB145" s="78" t="str">
        <f>IF(Import!AQ1144=0,"",Import!AQ1144)</f>
        <v/>
      </c>
      <c r="CC145" s="78"/>
      <c r="CD145" s="78"/>
      <c r="CE145" s="78"/>
      <c r="CF145" s="78"/>
      <c r="EK145" s="46" t="str">
        <f>IF(Import!AU1144=0,"",Import!AU1144)</f>
        <v/>
      </c>
      <c r="EL145" s="46"/>
      <c r="EM145" s="46"/>
      <c r="EN145" s="46"/>
      <c r="EO145" s="46"/>
      <c r="II145" s="46" t="str">
        <f>IF(Import!AY1144=0,"",Import!AY1144)</f>
        <v/>
      </c>
      <c r="IJ145" s="46"/>
      <c r="IK145" s="46"/>
      <c r="IL145" s="46"/>
      <c r="IM145" s="46"/>
      <c r="JR145" s="46" t="str">
        <f>IF(Import!BC1144=0,"",Import!BC1144)</f>
        <v/>
      </c>
    </row>
    <row r="146" spans="1:278" x14ac:dyDescent="0.3">
      <c r="A146" s="61" t="str">
        <f>IF(Import!A1145=0,"",Import!A1145=0)</f>
        <v/>
      </c>
      <c r="B146" s="38" t="str">
        <f>IF(Import!D1145=0,"",Import!D1145)</f>
        <v/>
      </c>
      <c r="C146" s="38" t="str">
        <f>IF(Import!E1145=0,"",Import!E1145)</f>
        <v/>
      </c>
      <c r="D146" s="44" t="str">
        <f t="shared" si="265"/>
        <v/>
      </c>
      <c r="E146" s="38" t="str">
        <f>IF(Import!I1145=0,"",Import!I1145)</f>
        <v/>
      </c>
      <c r="F146" s="38" t="str">
        <f>IF(Import!J1145="","",Import!J1145)</f>
        <v/>
      </c>
      <c r="G146" s="38" t="str">
        <f>IF(Import!K1145="","",Import!K1145)</f>
        <v/>
      </c>
      <c r="H146" s="45" t="str">
        <f>IF(Import!L1145=0,"",Import!L1145)</f>
        <v/>
      </c>
      <c r="I146" s="38" t="str">
        <f>IF(Import!N1145=0,"",Import!N1145)</f>
        <v/>
      </c>
      <c r="J146" s="37"/>
      <c r="K146" s="46" t="str">
        <f>IF(Import!O1145=0,"",Import!O1145)</f>
        <v/>
      </c>
      <c r="L146" s="46" t="str">
        <f>IF(Import!P1145=0,"",Import!P1145)</f>
        <v/>
      </c>
      <c r="M146" s="60" t="str">
        <f>IF(L146&lt;&gt;"","Annulé",IF(Import!R1145=0,"",Import!R1145))</f>
        <v/>
      </c>
      <c r="N146" s="60" t="str">
        <f>IF(L146&lt;&gt;"","Annulé",IF(Import!S1145=0,"",Import!S1145))</f>
        <v/>
      </c>
      <c r="O146" s="60" t="str">
        <f>IF(N146="Annulé","Annulé",IF(Import!T1145=0,"",Import!T1145))</f>
        <v/>
      </c>
      <c r="P146" s="46" t="str">
        <f>IF(Import!U1145=0,IF($L146&lt;&gt;"","Annulé",IF($K146="","","En attente")),Import!U1145)</f>
        <v/>
      </c>
      <c r="Q146" s="46" t="str">
        <f>IF(Import!V1145=0,IF($L146&lt;&gt;"","Annulé",IF($K146="","","En attente")),Import!V1145)</f>
        <v/>
      </c>
      <c r="R146" s="46" t="str">
        <f>IF(Import!W1145=0,IF($L146&lt;&gt;"","Annulé",IF($K146="","","En attente")),Import!W1145)</f>
        <v/>
      </c>
      <c r="S146" s="46" t="str">
        <f>IF(Import!X1145=0,IF($L146&lt;&gt;"","Annulé",IF($K146="","","En attente")),Import!X1145)</f>
        <v/>
      </c>
      <c r="T146" s="46" t="str">
        <f>IF(Import!Y1145=0,IF($L146&lt;&gt;"","Annulé",IF($K146="","","En attente")),Import!Y1145)</f>
        <v/>
      </c>
      <c r="U146" s="46" t="str">
        <f>IF(Import!Z1145=0,IF($L146&lt;&gt;"","Annulé",IF($K146="","","En attente")),Import!Z1145)</f>
        <v/>
      </c>
      <c r="V146" s="46"/>
      <c r="W146" s="46" t="str">
        <f>IF($L146&lt;&gt;"","Annulé",IF(Import!AA1145=0,"",Import!AA1145))</f>
        <v/>
      </c>
      <c r="X146" s="46" t="str">
        <f>IF($L146&lt;&gt;"","Annulé",IF(Import!AB1145=0,IF($W146&lt;&gt;"","A receptionner",""),Import!AB1145))</f>
        <v/>
      </c>
      <c r="Y146" s="60" t="str">
        <f>IF($L146&lt;&gt;"","Annulé",IF(Import!AC1145=0,"",Import!AC1145))</f>
        <v/>
      </c>
      <c r="Z146" s="60" t="str">
        <f>IF($L146&lt;&gt;"","Annulé",IF(Import!AD1145=0,"",Import!AD1145))</f>
        <v/>
      </c>
      <c r="AA146" s="61" t="str">
        <f t="shared" si="266"/>
        <v/>
      </c>
      <c r="AB146" s="61"/>
      <c r="AC146" s="62"/>
      <c r="BI146" s="46" t="str">
        <f>IF(Import!AM1145=0,"",Import!AM1145)</f>
        <v/>
      </c>
      <c r="BJ146" s="46"/>
      <c r="BK146" s="46"/>
      <c r="BL146" s="46"/>
      <c r="BM146" s="46"/>
      <c r="CB146" s="78" t="str">
        <f>IF(Import!AQ1145=0,"",Import!AQ1145)</f>
        <v/>
      </c>
      <c r="CC146" s="78"/>
      <c r="CD146" s="78"/>
      <c r="CE146" s="78"/>
      <c r="CF146" s="78"/>
      <c r="EK146" s="46" t="str">
        <f>IF(Import!AU1145=0,"",Import!AU1145)</f>
        <v/>
      </c>
      <c r="EL146" s="46"/>
      <c r="EM146" s="46"/>
      <c r="EN146" s="46"/>
      <c r="EO146" s="46"/>
      <c r="II146" s="46" t="str">
        <f>IF(Import!AY1145=0,"",Import!AY1145)</f>
        <v/>
      </c>
      <c r="IJ146" s="46"/>
      <c r="IK146" s="46"/>
      <c r="IL146" s="46"/>
      <c r="IM146" s="46"/>
      <c r="JR146" s="46" t="str">
        <f>IF(Import!BC1145=0,"",Import!BC1145)</f>
        <v/>
      </c>
    </row>
    <row r="147" spans="1:278" x14ac:dyDescent="0.3">
      <c r="A147" s="61" t="str">
        <f>IF(Import!A1146=0,"",Import!A1146=0)</f>
        <v/>
      </c>
      <c r="B147" s="38" t="str">
        <f>IF(Import!D1146=0,"",Import!D1146)</f>
        <v/>
      </c>
      <c r="C147" s="38" t="str">
        <f>IF(Import!E1146=0,"",Import!E1146)</f>
        <v/>
      </c>
      <c r="D147" s="44" t="str">
        <f t="shared" si="265"/>
        <v/>
      </c>
      <c r="E147" s="38" t="str">
        <f>IF(Import!I1146=0,"",Import!I1146)</f>
        <v/>
      </c>
      <c r="F147" s="38" t="str">
        <f>IF(Import!J1146="","",Import!J1146)</f>
        <v/>
      </c>
      <c r="G147" s="38" t="str">
        <f>IF(Import!K1146="","",Import!K1146)</f>
        <v/>
      </c>
      <c r="H147" s="45" t="str">
        <f>IF(Import!L1146=0,"",Import!L1146)</f>
        <v/>
      </c>
      <c r="I147" s="38" t="str">
        <f>IF(Import!N1146=0,"",Import!N1146)</f>
        <v/>
      </c>
      <c r="J147" s="37"/>
      <c r="K147" s="46" t="str">
        <f>IF(Import!O1146=0,"",Import!O1146)</f>
        <v/>
      </c>
      <c r="L147" s="46" t="str">
        <f>IF(Import!P1146=0,"",Import!P1146)</f>
        <v/>
      </c>
      <c r="M147" s="60" t="str">
        <f>IF(L147&lt;&gt;"","Annulé",IF(Import!R1146=0,"",Import!R1146))</f>
        <v/>
      </c>
      <c r="N147" s="60" t="str">
        <f>IF(L147&lt;&gt;"","Annulé",IF(Import!S1146=0,"",Import!S1146))</f>
        <v/>
      </c>
      <c r="O147" s="60" t="str">
        <f>IF(N147="Annulé","Annulé",IF(Import!T1146=0,"",Import!T1146))</f>
        <v/>
      </c>
      <c r="P147" s="46" t="str">
        <f>IF(Import!U1146=0,IF($L147&lt;&gt;"","Annulé",IF($K147="","","En attente")),Import!U1146)</f>
        <v/>
      </c>
      <c r="Q147" s="46" t="str">
        <f>IF(Import!V1146=0,IF($L147&lt;&gt;"","Annulé",IF($K147="","","En attente")),Import!V1146)</f>
        <v/>
      </c>
      <c r="R147" s="46" t="str">
        <f>IF(Import!W1146=0,IF($L147&lt;&gt;"","Annulé",IF($K147="","","En attente")),Import!W1146)</f>
        <v/>
      </c>
      <c r="S147" s="46" t="str">
        <f>IF(Import!X1146=0,IF($L147&lt;&gt;"","Annulé",IF($K147="","","En attente")),Import!X1146)</f>
        <v/>
      </c>
      <c r="T147" s="46" t="str">
        <f>IF(Import!Y1146=0,IF($L147&lt;&gt;"","Annulé",IF($K147="","","En attente")),Import!Y1146)</f>
        <v/>
      </c>
      <c r="U147" s="46" t="str">
        <f>IF(Import!Z1146=0,IF($L147&lt;&gt;"","Annulé",IF($K147="","","En attente")),Import!Z1146)</f>
        <v/>
      </c>
      <c r="V147" s="46"/>
      <c r="W147" s="46" t="str">
        <f>IF($L147&lt;&gt;"","Annulé",IF(Import!AA1146=0,"",Import!AA1146))</f>
        <v/>
      </c>
      <c r="X147" s="46" t="str">
        <f>IF($L147&lt;&gt;"","Annulé",IF(Import!AB1146=0,IF($W147&lt;&gt;"","A receptionner",""),Import!AB1146))</f>
        <v/>
      </c>
      <c r="Y147" s="60" t="str">
        <f>IF($L147&lt;&gt;"","Annulé",IF(Import!AC1146=0,"",Import!AC1146))</f>
        <v/>
      </c>
      <c r="Z147" s="60" t="str">
        <f>IF($L147&lt;&gt;"","Annulé",IF(Import!AD1146=0,"",Import!AD1146))</f>
        <v/>
      </c>
      <c r="AA147" s="61" t="str">
        <f t="shared" si="266"/>
        <v/>
      </c>
      <c r="AB147" s="61"/>
      <c r="AC147" s="62"/>
      <c r="BI147" s="46" t="str">
        <f>IF(Import!AM1146=0,"",Import!AM1146)</f>
        <v/>
      </c>
      <c r="BJ147" s="46"/>
      <c r="BK147" s="46"/>
      <c r="BL147" s="46"/>
      <c r="BM147" s="46"/>
      <c r="CB147" s="78" t="str">
        <f>IF(Import!AQ1146=0,"",Import!AQ1146)</f>
        <v/>
      </c>
      <c r="CC147" s="78"/>
      <c r="CD147" s="78"/>
      <c r="CE147" s="78"/>
      <c r="CF147" s="78"/>
      <c r="EK147" s="46" t="str">
        <f>IF(Import!AU1146=0,"",Import!AU1146)</f>
        <v/>
      </c>
      <c r="EL147" s="46"/>
      <c r="EM147" s="46"/>
      <c r="EN147" s="46"/>
      <c r="EO147" s="46"/>
      <c r="II147" s="46" t="str">
        <f>IF(Import!AY1146=0,"",Import!AY1146)</f>
        <v/>
      </c>
      <c r="IJ147" s="46"/>
      <c r="IK147" s="46"/>
      <c r="IL147" s="46"/>
      <c r="IM147" s="46"/>
      <c r="JR147" s="46" t="str">
        <f>IF(Import!BC1146=0,"",Import!BC1146)</f>
        <v/>
      </c>
    </row>
    <row r="148" spans="1:278" x14ac:dyDescent="0.3">
      <c r="A148" s="61" t="str">
        <f>IF(Import!A1147=0,"",Import!A1147=0)</f>
        <v/>
      </c>
      <c r="B148" s="38" t="str">
        <f>IF(Import!D1147=0,"",Import!D1147)</f>
        <v/>
      </c>
      <c r="C148" s="38" t="str">
        <f>IF(Import!E1147=0,"",Import!E1147)</f>
        <v/>
      </c>
      <c r="D148" s="44" t="str">
        <f t="shared" si="265"/>
        <v/>
      </c>
      <c r="E148" s="38" t="str">
        <f>IF(Import!I1147=0,"",Import!I1147)</f>
        <v/>
      </c>
      <c r="F148" s="38" t="str">
        <f>IF(Import!J1147="","",Import!J1147)</f>
        <v/>
      </c>
      <c r="G148" s="38" t="str">
        <f>IF(Import!K1147="","",Import!K1147)</f>
        <v/>
      </c>
      <c r="H148" s="45" t="str">
        <f>IF(Import!L1147=0,"",Import!L1147)</f>
        <v/>
      </c>
      <c r="I148" s="38" t="str">
        <f>IF(Import!N1147=0,"",Import!N1147)</f>
        <v/>
      </c>
      <c r="J148" s="37"/>
      <c r="K148" s="46" t="str">
        <f>IF(Import!O1147=0,"",Import!O1147)</f>
        <v/>
      </c>
      <c r="L148" s="46" t="str">
        <f>IF(Import!P1147=0,"",Import!P1147)</f>
        <v/>
      </c>
      <c r="M148" s="60" t="str">
        <f>IF(L148&lt;&gt;"","Annulé",IF(Import!R1147=0,"",Import!R1147))</f>
        <v/>
      </c>
      <c r="N148" s="60" t="str">
        <f>IF(L148&lt;&gt;"","Annulé",IF(Import!S1147=0,"",Import!S1147))</f>
        <v/>
      </c>
      <c r="O148" s="60" t="str">
        <f>IF(N148="Annulé","Annulé",IF(Import!T1147=0,"",Import!T1147))</f>
        <v/>
      </c>
      <c r="P148" s="46" t="str">
        <f>IF(Import!U1147=0,IF($L148&lt;&gt;"","Annulé",IF($K148="","","En attente")),Import!U1147)</f>
        <v/>
      </c>
      <c r="Q148" s="46" t="str">
        <f>IF(Import!V1147=0,IF($L148&lt;&gt;"","Annulé",IF($K148="","","En attente")),Import!V1147)</f>
        <v/>
      </c>
      <c r="R148" s="46" t="str">
        <f>IF(Import!W1147=0,IF($L148&lt;&gt;"","Annulé",IF($K148="","","En attente")),Import!W1147)</f>
        <v/>
      </c>
      <c r="S148" s="46" t="str">
        <f>IF(Import!X1147=0,IF($L148&lt;&gt;"","Annulé",IF($K148="","","En attente")),Import!X1147)</f>
        <v/>
      </c>
      <c r="T148" s="46" t="str">
        <f>IF(Import!Y1147=0,IF($L148&lt;&gt;"","Annulé",IF($K148="","","En attente")),Import!Y1147)</f>
        <v/>
      </c>
      <c r="U148" s="46" t="str">
        <f>IF(Import!Z1147=0,IF($L148&lt;&gt;"","Annulé",IF($K148="","","En attente")),Import!Z1147)</f>
        <v/>
      </c>
      <c r="V148" s="46"/>
      <c r="W148" s="46" t="str">
        <f>IF($L148&lt;&gt;"","Annulé",IF(Import!AA1147=0,"",Import!AA1147))</f>
        <v/>
      </c>
      <c r="X148" s="46" t="str">
        <f>IF($L148&lt;&gt;"","Annulé",IF(Import!AB1147=0,IF($W148&lt;&gt;"","A receptionner",""),Import!AB1147))</f>
        <v/>
      </c>
      <c r="Y148" s="60" t="str">
        <f>IF($L148&lt;&gt;"","Annulé",IF(Import!AC1147=0,"",Import!AC1147))</f>
        <v/>
      </c>
      <c r="Z148" s="60" t="str">
        <f>IF($L148&lt;&gt;"","Annulé",IF(Import!AD1147=0,"",Import!AD1147))</f>
        <v/>
      </c>
      <c r="AA148" s="61" t="str">
        <f t="shared" si="266"/>
        <v/>
      </c>
      <c r="AB148" s="61"/>
      <c r="AC148" s="62"/>
      <c r="BI148" s="46" t="str">
        <f>IF(Import!AM1147=0,"",Import!AM1147)</f>
        <v/>
      </c>
      <c r="BJ148" s="46"/>
      <c r="BK148" s="46"/>
      <c r="BL148" s="46"/>
      <c r="BM148" s="46"/>
      <c r="CB148" s="78" t="str">
        <f>IF(Import!AQ1147=0,"",Import!AQ1147)</f>
        <v/>
      </c>
      <c r="CC148" s="78"/>
      <c r="CD148" s="78"/>
      <c r="CE148" s="78"/>
      <c r="CF148" s="78"/>
      <c r="EK148" s="46" t="str">
        <f>IF(Import!AU1147=0,"",Import!AU1147)</f>
        <v/>
      </c>
      <c r="EL148" s="46"/>
      <c r="EM148" s="46"/>
      <c r="EN148" s="46"/>
      <c r="EO148" s="46"/>
      <c r="II148" s="46" t="str">
        <f>IF(Import!AY1147=0,"",Import!AY1147)</f>
        <v/>
      </c>
      <c r="IJ148" s="46"/>
      <c r="IK148" s="46"/>
      <c r="IL148" s="46"/>
      <c r="IM148" s="46"/>
      <c r="JR148" s="46" t="str">
        <f>IF(Import!BC1147=0,"",Import!BC1147)</f>
        <v/>
      </c>
    </row>
    <row r="149" spans="1:278" x14ac:dyDescent="0.3">
      <c r="A149" s="61" t="str">
        <f>IF(Import!A1148=0,"",Import!A1148=0)</f>
        <v/>
      </c>
      <c r="B149" s="38" t="str">
        <f>IF(Import!D1148=0,"",Import!D1148)</f>
        <v/>
      </c>
      <c r="C149" s="38" t="str">
        <f>IF(Import!E1148=0,"",Import!E1148)</f>
        <v/>
      </c>
      <c r="D149" s="44" t="str">
        <f t="shared" si="265"/>
        <v/>
      </c>
      <c r="E149" s="38" t="str">
        <f>IF(Import!I1148=0,"",Import!I1148)</f>
        <v/>
      </c>
      <c r="F149" s="38" t="str">
        <f>IF(Import!J1148="","",Import!J1148)</f>
        <v/>
      </c>
      <c r="G149" s="38" t="str">
        <f>IF(Import!K1148="","",Import!K1148)</f>
        <v/>
      </c>
      <c r="H149" s="45" t="str">
        <f>IF(Import!L1148=0,"",Import!L1148)</f>
        <v/>
      </c>
      <c r="I149" s="38" t="str">
        <f>IF(Import!N1148=0,"",Import!N1148)</f>
        <v/>
      </c>
      <c r="J149" s="37"/>
      <c r="K149" s="46" t="str">
        <f>IF(Import!O1148=0,"",Import!O1148)</f>
        <v/>
      </c>
      <c r="L149" s="46" t="str">
        <f>IF(Import!P1148=0,"",Import!P1148)</f>
        <v/>
      </c>
      <c r="M149" s="60" t="str">
        <f>IF(L149&lt;&gt;"","Annulé",IF(Import!R1148=0,"",Import!R1148))</f>
        <v/>
      </c>
      <c r="N149" s="60" t="str">
        <f>IF(L149&lt;&gt;"","Annulé",IF(Import!S1148=0,"",Import!S1148))</f>
        <v/>
      </c>
      <c r="O149" s="60" t="str">
        <f>IF(N149="Annulé","Annulé",IF(Import!T1148=0,"",Import!T1148))</f>
        <v/>
      </c>
      <c r="P149" s="46" t="str">
        <f>IF(Import!U1148=0,IF($L149&lt;&gt;"","Annulé",IF($K149="","","En attente")),Import!U1148)</f>
        <v/>
      </c>
      <c r="Q149" s="46" t="str">
        <f>IF(Import!V1148=0,IF($L149&lt;&gt;"","Annulé",IF($K149="","","En attente")),Import!V1148)</f>
        <v/>
      </c>
      <c r="R149" s="46" t="str">
        <f>IF(Import!W1148=0,IF($L149&lt;&gt;"","Annulé",IF($K149="","","En attente")),Import!W1148)</f>
        <v/>
      </c>
      <c r="S149" s="46" t="str">
        <f>IF(Import!X1148=0,IF($L149&lt;&gt;"","Annulé",IF($K149="","","En attente")),Import!X1148)</f>
        <v/>
      </c>
      <c r="T149" s="46" t="str">
        <f>IF(Import!Y1148=0,IF($L149&lt;&gt;"","Annulé",IF($K149="","","En attente")),Import!Y1148)</f>
        <v/>
      </c>
      <c r="U149" s="46" t="str">
        <f>IF(Import!Z1148=0,IF($L149&lt;&gt;"","Annulé",IF($K149="","","En attente")),Import!Z1148)</f>
        <v/>
      </c>
      <c r="V149" s="46"/>
      <c r="W149" s="46" t="str">
        <f>IF($L149&lt;&gt;"","Annulé",IF(Import!AA1148=0,"",Import!AA1148))</f>
        <v/>
      </c>
      <c r="X149" s="46" t="str">
        <f>IF($L149&lt;&gt;"","Annulé",IF(Import!AB1148=0,IF($W149&lt;&gt;"","A receptionner",""),Import!AB1148))</f>
        <v/>
      </c>
      <c r="Y149" s="60" t="str">
        <f>IF($L149&lt;&gt;"","Annulé",IF(Import!AC1148=0,"",Import!AC1148))</f>
        <v/>
      </c>
      <c r="Z149" s="60" t="str">
        <f>IF($L149&lt;&gt;"","Annulé",IF(Import!AD1148=0,"",Import!AD1148))</f>
        <v/>
      </c>
      <c r="AA149" s="61" t="str">
        <f t="shared" si="266"/>
        <v/>
      </c>
      <c r="AB149" s="61"/>
      <c r="AC149" s="62"/>
      <c r="BI149" s="46" t="str">
        <f>IF(Import!AM1148=0,"",Import!AM1148)</f>
        <v/>
      </c>
      <c r="BJ149" s="46"/>
      <c r="BK149" s="46"/>
      <c r="BL149" s="46"/>
      <c r="BM149" s="46"/>
      <c r="CB149" s="78" t="str">
        <f>IF(Import!AQ1148=0,"",Import!AQ1148)</f>
        <v/>
      </c>
      <c r="CC149" s="78"/>
      <c r="CD149" s="78"/>
      <c r="CE149" s="78"/>
      <c r="CF149" s="78"/>
      <c r="EK149" s="46" t="str">
        <f>IF(Import!AU1148=0,"",Import!AU1148)</f>
        <v/>
      </c>
      <c r="EL149" s="46"/>
      <c r="EM149" s="46"/>
      <c r="EN149" s="46"/>
      <c r="EO149" s="46"/>
      <c r="II149" s="46" t="str">
        <f>IF(Import!AY1148=0,"",Import!AY1148)</f>
        <v/>
      </c>
      <c r="IJ149" s="46"/>
      <c r="IK149" s="46"/>
      <c r="IL149" s="46"/>
      <c r="IM149" s="46"/>
      <c r="JR149" s="46" t="str">
        <f>IF(Import!BC1148=0,"",Import!BC1148)</f>
        <v/>
      </c>
    </row>
    <row r="150" spans="1:278" x14ac:dyDescent="0.3">
      <c r="A150" s="61" t="str">
        <f>IF(Import!A1149=0,"",Import!A1149=0)</f>
        <v/>
      </c>
      <c r="B150" s="38" t="str">
        <f>IF(Import!D1149=0,"",Import!D1149)</f>
        <v/>
      </c>
      <c r="C150" s="38" t="str">
        <f>IF(Import!E1149=0,"",Import!E1149)</f>
        <v/>
      </c>
      <c r="D150" s="44" t="str">
        <f t="shared" si="265"/>
        <v/>
      </c>
      <c r="E150" s="38" t="str">
        <f>IF(Import!I1149=0,"",Import!I1149)</f>
        <v/>
      </c>
      <c r="F150" s="38" t="str">
        <f>IF(Import!J1149="","",Import!J1149)</f>
        <v/>
      </c>
      <c r="G150" s="38" t="str">
        <f>IF(Import!K1149="","",Import!K1149)</f>
        <v/>
      </c>
      <c r="H150" s="45" t="str">
        <f>IF(Import!L1149=0,"",Import!L1149)</f>
        <v/>
      </c>
      <c r="I150" s="38" t="str">
        <f>IF(Import!N1149=0,"",Import!N1149)</f>
        <v/>
      </c>
      <c r="J150" s="37"/>
      <c r="K150" s="46" t="str">
        <f>IF(Import!O1149=0,"",Import!O1149)</f>
        <v/>
      </c>
      <c r="L150" s="46" t="str">
        <f>IF(Import!P1149=0,"",Import!P1149)</f>
        <v/>
      </c>
      <c r="M150" s="60" t="str">
        <f>IF(L150&lt;&gt;"","Annulé",IF(Import!R1149=0,"",Import!R1149))</f>
        <v/>
      </c>
      <c r="N150" s="60" t="str">
        <f>IF(L150&lt;&gt;"","Annulé",IF(Import!S1149=0,"",Import!S1149))</f>
        <v/>
      </c>
      <c r="O150" s="60" t="str">
        <f>IF(N150="Annulé","Annulé",IF(Import!T1149=0,"",Import!T1149))</f>
        <v/>
      </c>
      <c r="P150" s="46" t="str">
        <f>IF(Import!U1149=0,IF($L150&lt;&gt;"","Annulé",IF($K150="","","En attente")),Import!U1149)</f>
        <v/>
      </c>
      <c r="Q150" s="46" t="str">
        <f>IF(Import!V1149=0,IF($L150&lt;&gt;"","Annulé",IF($K150="","","En attente")),Import!V1149)</f>
        <v/>
      </c>
      <c r="R150" s="46" t="str">
        <f>IF(Import!W1149=0,IF($L150&lt;&gt;"","Annulé",IF($K150="","","En attente")),Import!W1149)</f>
        <v/>
      </c>
      <c r="S150" s="46" t="str">
        <f>IF(Import!X1149=0,IF($L150&lt;&gt;"","Annulé",IF($K150="","","En attente")),Import!X1149)</f>
        <v/>
      </c>
      <c r="T150" s="46" t="str">
        <f>IF(Import!Y1149=0,IF($L150&lt;&gt;"","Annulé",IF($K150="","","En attente")),Import!Y1149)</f>
        <v/>
      </c>
      <c r="U150" s="46" t="str">
        <f>IF(Import!Z1149=0,IF($L150&lt;&gt;"","Annulé",IF($K150="","","En attente")),Import!Z1149)</f>
        <v/>
      </c>
      <c r="V150" s="46"/>
      <c r="W150" s="46" t="str">
        <f>IF($L150&lt;&gt;"","Annulé",IF(Import!AA1149=0,"",Import!AA1149))</f>
        <v/>
      </c>
      <c r="X150" s="46" t="str">
        <f>IF($L150&lt;&gt;"","Annulé",IF(Import!AB1149=0,IF($W150&lt;&gt;"","A receptionner",""),Import!AB1149))</f>
        <v/>
      </c>
      <c r="Y150" s="60" t="str">
        <f>IF($L150&lt;&gt;"","Annulé",IF(Import!AC1149=0,"",Import!AC1149))</f>
        <v/>
      </c>
      <c r="Z150" s="60" t="str">
        <f>IF($L150&lt;&gt;"","Annulé",IF(Import!AD1149=0,"",Import!AD1149))</f>
        <v/>
      </c>
      <c r="AA150" s="61" t="str">
        <f t="shared" si="266"/>
        <v/>
      </c>
      <c r="AB150" s="61"/>
      <c r="AC150" s="62"/>
      <c r="BI150" s="46" t="str">
        <f>IF(Import!AM1149=0,"",Import!AM1149)</f>
        <v/>
      </c>
      <c r="BJ150" s="46"/>
      <c r="BK150" s="46"/>
      <c r="BL150" s="46"/>
      <c r="BM150" s="46"/>
      <c r="CB150" s="78" t="str">
        <f>IF(Import!AQ1149=0,"",Import!AQ1149)</f>
        <v/>
      </c>
      <c r="CC150" s="78"/>
      <c r="CD150" s="78"/>
      <c r="CE150" s="78"/>
      <c r="CF150" s="78"/>
      <c r="EK150" s="46" t="str">
        <f>IF(Import!AU1149=0,"",Import!AU1149)</f>
        <v/>
      </c>
      <c r="EL150" s="46"/>
      <c r="EM150" s="46"/>
      <c r="EN150" s="46"/>
      <c r="EO150" s="46"/>
      <c r="II150" s="46" t="str">
        <f>IF(Import!AY1149=0,"",Import!AY1149)</f>
        <v/>
      </c>
      <c r="IJ150" s="46"/>
      <c r="IK150" s="46"/>
      <c r="IL150" s="46"/>
      <c r="IM150" s="46"/>
      <c r="JR150" s="46" t="str">
        <f>IF(Import!BC1149=0,"",Import!BC1149)</f>
        <v/>
      </c>
    </row>
    <row r="151" spans="1:278" x14ac:dyDescent="0.3">
      <c r="A151" s="61" t="str">
        <f>IF(Import!A1150=0,"",Import!A1150=0)</f>
        <v/>
      </c>
      <c r="B151" s="38" t="str">
        <f>IF(Import!D1150=0,"",Import!D1150)</f>
        <v/>
      </c>
      <c r="C151" s="38" t="str">
        <f>IF(Import!E1150=0,"",Import!E1150)</f>
        <v/>
      </c>
      <c r="D151" s="44" t="str">
        <f t="shared" si="265"/>
        <v/>
      </c>
      <c r="E151" s="38" t="str">
        <f>IF(Import!I1150=0,"",Import!I1150)</f>
        <v/>
      </c>
      <c r="F151" s="38" t="str">
        <f>IF(Import!J1150="","",Import!J1150)</f>
        <v/>
      </c>
      <c r="G151" s="38" t="str">
        <f>IF(Import!K1150="","",Import!K1150)</f>
        <v/>
      </c>
      <c r="H151" s="45" t="str">
        <f>IF(Import!L1150=0,"",Import!L1150)</f>
        <v/>
      </c>
      <c r="I151" s="38" t="str">
        <f>IF(Import!N1150=0,"",Import!N1150)</f>
        <v/>
      </c>
      <c r="J151" s="37"/>
      <c r="K151" s="46" t="str">
        <f>IF(Import!O1150=0,"",Import!O1150)</f>
        <v/>
      </c>
      <c r="L151" s="46" t="str">
        <f>IF(Import!P1150=0,"",Import!P1150)</f>
        <v/>
      </c>
      <c r="M151" s="60" t="str">
        <f>IF(L151&lt;&gt;"","Annulé",IF(Import!R1150=0,"",Import!R1150))</f>
        <v/>
      </c>
      <c r="N151" s="60" t="str">
        <f>IF(L151&lt;&gt;"","Annulé",IF(Import!S1150=0,"",Import!S1150))</f>
        <v/>
      </c>
      <c r="O151" s="60" t="str">
        <f>IF(N151="Annulé","Annulé",IF(Import!T1150=0,"",Import!T1150))</f>
        <v/>
      </c>
      <c r="P151" s="46" t="str">
        <f>IF(Import!U1150=0,IF($L151&lt;&gt;"","Annulé",IF($K151="","","En attente")),Import!U1150)</f>
        <v/>
      </c>
      <c r="Q151" s="46" t="str">
        <f>IF(Import!V1150=0,IF($L151&lt;&gt;"","Annulé",IF($K151="","","En attente")),Import!V1150)</f>
        <v/>
      </c>
      <c r="R151" s="46" t="str">
        <f>IF(Import!W1150=0,IF($L151&lt;&gt;"","Annulé",IF($K151="","","En attente")),Import!W1150)</f>
        <v/>
      </c>
      <c r="S151" s="46" t="str">
        <f>IF(Import!X1150=0,IF($L151&lt;&gt;"","Annulé",IF($K151="","","En attente")),Import!X1150)</f>
        <v/>
      </c>
      <c r="T151" s="46" t="str">
        <f>IF(Import!Y1150=0,IF($L151&lt;&gt;"","Annulé",IF($K151="","","En attente")),Import!Y1150)</f>
        <v/>
      </c>
      <c r="U151" s="46" t="str">
        <f>IF(Import!Z1150=0,IF($L151&lt;&gt;"","Annulé",IF($K151="","","En attente")),Import!Z1150)</f>
        <v/>
      </c>
      <c r="V151" s="46"/>
      <c r="W151" s="46" t="str">
        <f>IF($L151&lt;&gt;"","Annulé",IF(Import!AA1150=0,"",Import!AA1150))</f>
        <v/>
      </c>
      <c r="X151" s="46" t="str">
        <f>IF($L151&lt;&gt;"","Annulé",IF(Import!AB1150=0,IF($W151&lt;&gt;"","A receptionner",""),Import!AB1150))</f>
        <v/>
      </c>
      <c r="Y151" s="60" t="str">
        <f>IF($L151&lt;&gt;"","Annulé",IF(Import!AC1150=0,"",Import!AC1150))</f>
        <v/>
      </c>
      <c r="Z151" s="60" t="str">
        <f>IF($L151&lt;&gt;"","Annulé",IF(Import!AD1150=0,"",Import!AD1150))</f>
        <v/>
      </c>
      <c r="AA151" s="61" t="str">
        <f t="shared" si="266"/>
        <v/>
      </c>
      <c r="AB151" s="61"/>
      <c r="AC151" s="62"/>
      <c r="BI151" s="46" t="str">
        <f>IF(Import!AM1150=0,"",Import!AM1150)</f>
        <v/>
      </c>
      <c r="BJ151" s="46"/>
      <c r="BK151" s="46"/>
      <c r="BL151" s="46"/>
      <c r="BM151" s="46"/>
      <c r="CB151" s="78" t="str">
        <f>IF(Import!AQ1150=0,"",Import!AQ1150)</f>
        <v/>
      </c>
      <c r="CC151" s="78"/>
      <c r="CD151" s="78"/>
      <c r="CE151" s="78"/>
      <c r="CF151" s="78"/>
      <c r="EK151" s="46" t="str">
        <f>IF(Import!AU1150=0,"",Import!AU1150)</f>
        <v/>
      </c>
      <c r="EL151" s="46"/>
      <c r="EM151" s="46"/>
      <c r="EN151" s="46"/>
      <c r="EO151" s="46"/>
      <c r="II151" s="46" t="str">
        <f>IF(Import!AY1150=0,"",Import!AY1150)</f>
        <v/>
      </c>
      <c r="IJ151" s="46"/>
      <c r="IK151" s="46"/>
      <c r="IL151" s="46"/>
      <c r="IM151" s="46"/>
      <c r="JR151" s="46" t="str">
        <f>IF(Import!BC1150=0,"",Import!BC1150)</f>
        <v/>
      </c>
    </row>
    <row r="152" spans="1:278" x14ac:dyDescent="0.3">
      <c r="A152" s="61" t="str">
        <f>IF(Import!A1151=0,"",Import!A1151=0)</f>
        <v/>
      </c>
      <c r="B152" s="38" t="str">
        <f>IF(Import!D1151=0,"",Import!D1151)</f>
        <v/>
      </c>
      <c r="C152" s="38" t="str">
        <f>IF(Import!E1151=0,"",Import!E1151)</f>
        <v/>
      </c>
      <c r="D152" s="44" t="str">
        <f t="shared" si="265"/>
        <v/>
      </c>
      <c r="E152" s="38" t="str">
        <f>IF(Import!I1151=0,"",Import!I1151)</f>
        <v/>
      </c>
      <c r="F152" s="38" t="str">
        <f>IF(Import!J1151="","",Import!J1151)</f>
        <v/>
      </c>
      <c r="G152" s="38" t="str">
        <f>IF(Import!K1151="","",Import!K1151)</f>
        <v/>
      </c>
      <c r="H152" s="45" t="str">
        <f>IF(Import!L1151=0,"",Import!L1151)</f>
        <v/>
      </c>
      <c r="I152" s="38" t="str">
        <f>IF(Import!N1151=0,"",Import!N1151)</f>
        <v/>
      </c>
      <c r="J152" s="37"/>
      <c r="K152" s="46" t="str">
        <f>IF(Import!O1151=0,"",Import!O1151)</f>
        <v/>
      </c>
      <c r="L152" s="46" t="str">
        <f>IF(Import!P1151=0,"",Import!P1151)</f>
        <v/>
      </c>
      <c r="M152" s="60" t="str">
        <f>IF(L152&lt;&gt;"","Annulé",IF(Import!R1151=0,"",Import!R1151))</f>
        <v/>
      </c>
      <c r="N152" s="60" t="str">
        <f>IF(L152&lt;&gt;"","Annulé",IF(Import!S1151=0,"",Import!S1151))</f>
        <v/>
      </c>
      <c r="O152" s="60" t="str">
        <f>IF(N152="Annulé","Annulé",IF(Import!T1151=0,"",Import!T1151))</f>
        <v/>
      </c>
      <c r="P152" s="46" t="str">
        <f>IF(Import!U1151=0,IF($L152&lt;&gt;"","Annulé",IF($K152="","","En attente")),Import!U1151)</f>
        <v/>
      </c>
      <c r="Q152" s="46" t="str">
        <f>IF(Import!V1151=0,IF($L152&lt;&gt;"","Annulé",IF($K152="","","En attente")),Import!V1151)</f>
        <v/>
      </c>
      <c r="R152" s="46" t="str">
        <f>IF(Import!W1151=0,IF($L152&lt;&gt;"","Annulé",IF($K152="","","En attente")),Import!W1151)</f>
        <v/>
      </c>
      <c r="S152" s="46" t="str">
        <f>IF(Import!X1151=0,IF($L152&lt;&gt;"","Annulé",IF($K152="","","En attente")),Import!X1151)</f>
        <v/>
      </c>
      <c r="T152" s="46" t="str">
        <f>IF(Import!Y1151=0,IF($L152&lt;&gt;"","Annulé",IF($K152="","","En attente")),Import!Y1151)</f>
        <v/>
      </c>
      <c r="U152" s="46" t="str">
        <f>IF(Import!Z1151=0,IF($L152&lt;&gt;"","Annulé",IF($K152="","","En attente")),Import!Z1151)</f>
        <v/>
      </c>
      <c r="V152" s="46"/>
      <c r="W152" s="46" t="str">
        <f>IF($L152&lt;&gt;"","Annulé",IF(Import!AA1151=0,"",Import!AA1151))</f>
        <v/>
      </c>
      <c r="X152" s="46" t="str">
        <f>IF($L152&lt;&gt;"","Annulé",IF(Import!AB1151=0,IF($W152&lt;&gt;"","A receptionner",""),Import!AB1151))</f>
        <v/>
      </c>
      <c r="Y152" s="60" t="str">
        <f>IF($L152&lt;&gt;"","Annulé",IF(Import!AC1151=0,"",Import!AC1151))</f>
        <v/>
      </c>
      <c r="Z152" s="60" t="str">
        <f>IF($L152&lt;&gt;"","Annulé",IF(Import!AD1151=0,"",Import!AD1151))</f>
        <v/>
      </c>
      <c r="AA152" s="61" t="str">
        <f t="shared" si="266"/>
        <v/>
      </c>
      <c r="AB152" s="61"/>
      <c r="AC152" s="62"/>
      <c r="BI152" s="46" t="str">
        <f>IF(Import!AM1151=0,"",Import!AM1151)</f>
        <v/>
      </c>
      <c r="BJ152" s="46"/>
      <c r="BK152" s="46"/>
      <c r="BL152" s="46"/>
      <c r="BM152" s="46"/>
      <c r="CB152" s="78" t="str">
        <f>IF(Import!AQ1151=0,"",Import!AQ1151)</f>
        <v/>
      </c>
      <c r="CC152" s="78"/>
      <c r="CD152" s="78"/>
      <c r="CE152" s="78"/>
      <c r="CF152" s="78"/>
      <c r="EK152" s="46" t="str">
        <f>IF(Import!AU1151=0,"",Import!AU1151)</f>
        <v/>
      </c>
      <c r="EL152" s="46"/>
      <c r="EM152" s="46"/>
      <c r="EN152" s="46"/>
      <c r="EO152" s="46"/>
      <c r="II152" s="46" t="str">
        <f>IF(Import!AY1151=0,"",Import!AY1151)</f>
        <v/>
      </c>
      <c r="IJ152" s="46"/>
      <c r="IK152" s="46"/>
      <c r="IL152" s="46"/>
      <c r="IM152" s="46"/>
      <c r="JR152" s="46" t="str">
        <f>IF(Import!BC1151=0,"",Import!BC1151)</f>
        <v/>
      </c>
    </row>
    <row r="153" spans="1:278" x14ac:dyDescent="0.3">
      <c r="A153" s="61" t="str">
        <f>IF(Import!A1152=0,"",Import!A1152=0)</f>
        <v/>
      </c>
      <c r="B153" s="38" t="str">
        <f>IF(Import!D1152=0,"",Import!D1152)</f>
        <v/>
      </c>
      <c r="C153" s="38" t="str">
        <f>IF(Import!E1152=0,"",Import!E1152)</f>
        <v/>
      </c>
      <c r="D153" s="44" t="str">
        <f t="shared" si="265"/>
        <v/>
      </c>
      <c r="E153" s="38" t="str">
        <f>IF(Import!I1152=0,"",Import!I1152)</f>
        <v/>
      </c>
      <c r="F153" s="38" t="str">
        <f>IF(Import!J1152="","",Import!J1152)</f>
        <v/>
      </c>
      <c r="G153" s="38" t="str">
        <f>IF(Import!K1152="","",Import!K1152)</f>
        <v/>
      </c>
      <c r="H153" s="45" t="str">
        <f>IF(Import!L1152=0,"",Import!L1152)</f>
        <v/>
      </c>
      <c r="I153" s="38" t="str">
        <f>IF(Import!N1152=0,"",Import!N1152)</f>
        <v/>
      </c>
      <c r="J153" s="37"/>
      <c r="K153" s="46" t="str">
        <f>IF(Import!O1152=0,"",Import!O1152)</f>
        <v/>
      </c>
      <c r="L153" s="46" t="str">
        <f>IF(Import!P1152=0,"",Import!P1152)</f>
        <v/>
      </c>
      <c r="M153" s="60" t="str">
        <f>IF(L153&lt;&gt;"","Annulé",IF(Import!R1152=0,"",Import!R1152))</f>
        <v/>
      </c>
      <c r="N153" s="60" t="str">
        <f>IF(L153&lt;&gt;"","Annulé",IF(Import!S1152=0,"",Import!S1152))</f>
        <v/>
      </c>
      <c r="O153" s="60" t="str">
        <f>IF(N153="Annulé","Annulé",IF(Import!T1152=0,"",Import!T1152))</f>
        <v/>
      </c>
      <c r="P153" s="46" t="str">
        <f>IF(Import!U1152=0,IF($L153&lt;&gt;"","Annulé",IF($K153="","","En attente")),Import!U1152)</f>
        <v/>
      </c>
      <c r="Q153" s="46" t="str">
        <f>IF(Import!V1152=0,IF($L153&lt;&gt;"","Annulé",IF($K153="","","En attente")),Import!V1152)</f>
        <v/>
      </c>
      <c r="R153" s="46" t="str">
        <f>IF(Import!W1152=0,IF($L153&lt;&gt;"","Annulé",IF($K153="","","En attente")),Import!W1152)</f>
        <v/>
      </c>
      <c r="S153" s="46" t="str">
        <f>IF(Import!X1152=0,IF($L153&lt;&gt;"","Annulé",IF($K153="","","En attente")),Import!X1152)</f>
        <v/>
      </c>
      <c r="T153" s="46" t="str">
        <f>IF(Import!Y1152=0,IF($L153&lt;&gt;"","Annulé",IF($K153="","","En attente")),Import!Y1152)</f>
        <v/>
      </c>
      <c r="U153" s="46" t="str">
        <f>IF(Import!Z1152=0,IF($L153&lt;&gt;"","Annulé",IF($K153="","","En attente")),Import!Z1152)</f>
        <v/>
      </c>
      <c r="V153" s="46"/>
      <c r="W153" s="46" t="str">
        <f>IF($L153&lt;&gt;"","Annulé",IF(Import!AA1152=0,"",Import!AA1152))</f>
        <v/>
      </c>
      <c r="X153" s="46" t="str">
        <f>IF($L153&lt;&gt;"","Annulé",IF(Import!AB1152=0,IF($W153&lt;&gt;"","A receptionner",""),Import!AB1152))</f>
        <v/>
      </c>
      <c r="Y153" s="60" t="str">
        <f>IF($L153&lt;&gt;"","Annulé",IF(Import!AC1152=0,"",Import!AC1152))</f>
        <v/>
      </c>
      <c r="Z153" s="60" t="str">
        <f>IF($L153&lt;&gt;"","Annulé",IF(Import!AD1152=0,"",Import!AD1152))</f>
        <v/>
      </c>
      <c r="AA153" s="61" t="str">
        <f t="shared" si="266"/>
        <v/>
      </c>
      <c r="AB153" s="61"/>
      <c r="AC153" s="62"/>
      <c r="BI153" s="46" t="str">
        <f>IF(Import!AM1152=0,"",Import!AM1152)</f>
        <v/>
      </c>
      <c r="BJ153" s="46"/>
      <c r="BK153" s="46"/>
      <c r="BL153" s="46"/>
      <c r="BM153" s="46"/>
      <c r="CB153" s="78" t="str">
        <f>IF(Import!AQ1152=0,"",Import!AQ1152)</f>
        <v/>
      </c>
      <c r="CC153" s="78"/>
      <c r="CD153" s="78"/>
      <c r="CE153" s="78"/>
      <c r="CF153" s="78"/>
      <c r="EK153" s="46" t="str">
        <f>IF(Import!AU1152=0,"",Import!AU1152)</f>
        <v/>
      </c>
      <c r="EL153" s="46"/>
      <c r="EM153" s="46"/>
      <c r="EN153" s="46"/>
      <c r="EO153" s="46"/>
      <c r="II153" s="46" t="str">
        <f>IF(Import!AY1152=0,"",Import!AY1152)</f>
        <v/>
      </c>
      <c r="IJ153" s="46"/>
      <c r="IK153" s="46"/>
      <c r="IL153" s="46"/>
      <c r="IM153" s="46"/>
      <c r="JR153" s="46" t="str">
        <f>IF(Import!BC1152=0,"",Import!BC1152)</f>
        <v/>
      </c>
    </row>
    <row r="154" spans="1:278" x14ac:dyDescent="0.3">
      <c r="A154" s="61" t="str">
        <f>IF(Import!A1153=0,"",Import!A1153=0)</f>
        <v/>
      </c>
      <c r="B154" s="38" t="str">
        <f>IF(Import!D1153=0,"",Import!D1153)</f>
        <v/>
      </c>
      <c r="C154" s="38" t="str">
        <f>IF(Import!E1153=0,"",Import!E1153)</f>
        <v/>
      </c>
      <c r="D154" s="44" t="str">
        <f t="shared" si="265"/>
        <v/>
      </c>
      <c r="E154" s="38" t="str">
        <f>IF(Import!I1153=0,"",Import!I1153)</f>
        <v/>
      </c>
      <c r="F154" s="38" t="str">
        <f>IF(Import!J1153="","",Import!J1153)</f>
        <v/>
      </c>
      <c r="G154" s="38" t="str">
        <f>IF(Import!K1153="","",Import!K1153)</f>
        <v/>
      </c>
      <c r="H154" s="45" t="str">
        <f>IF(Import!L1153=0,"",Import!L1153)</f>
        <v/>
      </c>
      <c r="I154" s="38" t="str">
        <f>IF(Import!N1153=0,"",Import!N1153)</f>
        <v/>
      </c>
      <c r="J154" s="37"/>
      <c r="K154" s="46" t="str">
        <f>IF(Import!O1153=0,"",Import!O1153)</f>
        <v/>
      </c>
      <c r="L154" s="46" t="str">
        <f>IF(Import!P1153=0,"",Import!P1153)</f>
        <v/>
      </c>
      <c r="M154" s="60" t="str">
        <f>IF(L154&lt;&gt;"","Annulé",IF(Import!R1153=0,"",Import!R1153))</f>
        <v/>
      </c>
      <c r="N154" s="60" t="str">
        <f>IF(L154&lt;&gt;"","Annulé",IF(Import!S1153=0,"",Import!S1153))</f>
        <v/>
      </c>
      <c r="O154" s="60" t="str">
        <f>IF(N154="Annulé","Annulé",IF(Import!T1153=0,"",Import!T1153))</f>
        <v/>
      </c>
      <c r="P154" s="46" t="str">
        <f>IF(Import!U1153=0,IF($L154&lt;&gt;"","Annulé",IF($K154="","","En attente")),Import!U1153)</f>
        <v/>
      </c>
      <c r="Q154" s="46" t="str">
        <f>IF(Import!V1153=0,IF($L154&lt;&gt;"","Annulé",IF($K154="","","En attente")),Import!V1153)</f>
        <v/>
      </c>
      <c r="R154" s="46" t="str">
        <f>IF(Import!W1153=0,IF($L154&lt;&gt;"","Annulé",IF($K154="","","En attente")),Import!W1153)</f>
        <v/>
      </c>
      <c r="S154" s="46" t="str">
        <f>IF(Import!X1153=0,IF($L154&lt;&gt;"","Annulé",IF($K154="","","En attente")),Import!X1153)</f>
        <v/>
      </c>
      <c r="T154" s="46" t="str">
        <f>IF(Import!Y1153=0,IF($L154&lt;&gt;"","Annulé",IF($K154="","","En attente")),Import!Y1153)</f>
        <v/>
      </c>
      <c r="U154" s="46" t="str">
        <f>IF(Import!Z1153=0,IF($L154&lt;&gt;"","Annulé",IF($K154="","","En attente")),Import!Z1153)</f>
        <v/>
      </c>
      <c r="V154" s="46"/>
      <c r="W154" s="46" t="str">
        <f>IF($L154&lt;&gt;"","Annulé",IF(Import!AA1153=0,"",Import!AA1153))</f>
        <v/>
      </c>
      <c r="X154" s="46" t="str">
        <f>IF($L154&lt;&gt;"","Annulé",IF(Import!AB1153=0,IF($W154&lt;&gt;"","A receptionner",""),Import!AB1153))</f>
        <v/>
      </c>
      <c r="Y154" s="60" t="str">
        <f>IF($L154&lt;&gt;"","Annulé",IF(Import!AC1153=0,"",Import!AC1153))</f>
        <v/>
      </c>
      <c r="Z154" s="60" t="str">
        <f>IF($L154&lt;&gt;"","Annulé",IF(Import!AD1153=0,"",Import!AD1153))</f>
        <v/>
      </c>
      <c r="AA154" s="61" t="str">
        <f t="shared" si="266"/>
        <v/>
      </c>
      <c r="AB154" s="61"/>
      <c r="AC154" s="62"/>
      <c r="BI154" s="46" t="str">
        <f>IF(Import!AM1153=0,"",Import!AM1153)</f>
        <v/>
      </c>
      <c r="BJ154" s="46"/>
      <c r="BK154" s="46"/>
      <c r="BL154" s="46"/>
      <c r="BM154" s="46"/>
      <c r="CB154" s="78" t="str">
        <f>IF(Import!AQ1153=0,"",Import!AQ1153)</f>
        <v/>
      </c>
      <c r="CC154" s="78"/>
      <c r="CD154" s="78"/>
      <c r="CE154" s="78"/>
      <c r="CF154" s="78"/>
      <c r="EK154" s="46" t="str">
        <f>IF(Import!AU1153=0,"",Import!AU1153)</f>
        <v/>
      </c>
      <c r="EL154" s="46"/>
      <c r="EM154" s="46"/>
      <c r="EN154" s="46"/>
      <c r="EO154" s="46"/>
      <c r="II154" s="46" t="str">
        <f>IF(Import!AY1153=0,"",Import!AY1153)</f>
        <v/>
      </c>
      <c r="IJ154" s="46"/>
      <c r="IK154" s="46"/>
      <c r="IL154" s="46"/>
      <c r="IM154" s="46"/>
      <c r="JR154" s="46" t="str">
        <f>IF(Import!BC1153=0,"",Import!BC1153)</f>
        <v/>
      </c>
    </row>
    <row r="155" spans="1:278" x14ac:dyDescent="0.3">
      <c r="A155" s="61" t="str">
        <f>IF(Import!A1154=0,"",Import!A1154=0)</f>
        <v/>
      </c>
      <c r="B155" s="38" t="str">
        <f>IF(Import!D1154=0,"",Import!D1154)</f>
        <v/>
      </c>
      <c r="C155" s="38" t="str">
        <f>IF(Import!E1154=0,"",Import!E1154)</f>
        <v/>
      </c>
      <c r="D155" s="44" t="str">
        <f t="shared" si="265"/>
        <v/>
      </c>
      <c r="E155" s="38" t="str">
        <f>IF(Import!I1154=0,"",Import!I1154)</f>
        <v/>
      </c>
      <c r="F155" s="38" t="str">
        <f>IF(Import!J1154="","",Import!J1154)</f>
        <v/>
      </c>
      <c r="G155" s="38" t="str">
        <f>IF(Import!K1154="","",Import!K1154)</f>
        <v/>
      </c>
      <c r="H155" s="45" t="str">
        <f>IF(Import!L1154=0,"",Import!L1154)</f>
        <v/>
      </c>
      <c r="I155" s="38" t="str">
        <f>IF(Import!N1154=0,"",Import!N1154)</f>
        <v/>
      </c>
      <c r="J155" s="37"/>
      <c r="K155" s="46" t="str">
        <f>IF(Import!O1154=0,"",Import!O1154)</f>
        <v/>
      </c>
      <c r="L155" s="46" t="str">
        <f>IF(Import!P1154=0,"",Import!P1154)</f>
        <v/>
      </c>
      <c r="M155" s="60" t="str">
        <f>IF(L155&lt;&gt;"","Annulé",IF(Import!R1154=0,"",Import!R1154))</f>
        <v/>
      </c>
      <c r="N155" s="60" t="str">
        <f>IF(L155&lt;&gt;"","Annulé",IF(Import!S1154=0,"",Import!S1154))</f>
        <v/>
      </c>
      <c r="O155" s="60" t="str">
        <f>IF(N155="Annulé","Annulé",IF(Import!T1154=0,"",Import!T1154))</f>
        <v/>
      </c>
      <c r="P155" s="46" t="str">
        <f>IF(Import!U1154=0,IF($L155&lt;&gt;"","Annulé",IF($K155="","","En attente")),Import!U1154)</f>
        <v/>
      </c>
      <c r="Q155" s="46" t="str">
        <f>IF(Import!V1154=0,IF($L155&lt;&gt;"","Annulé",IF($K155="","","En attente")),Import!V1154)</f>
        <v/>
      </c>
      <c r="R155" s="46" t="str">
        <f>IF(Import!W1154=0,IF($L155&lt;&gt;"","Annulé",IF($K155="","","En attente")),Import!W1154)</f>
        <v/>
      </c>
      <c r="S155" s="46" t="str">
        <f>IF(Import!X1154=0,IF($L155&lt;&gt;"","Annulé",IF($K155="","","En attente")),Import!X1154)</f>
        <v/>
      </c>
      <c r="T155" s="46" t="str">
        <f>IF(Import!Y1154=0,IF($L155&lt;&gt;"","Annulé",IF($K155="","","En attente")),Import!Y1154)</f>
        <v/>
      </c>
      <c r="U155" s="46" t="str">
        <f>IF(Import!Z1154=0,IF($L155&lt;&gt;"","Annulé",IF($K155="","","En attente")),Import!Z1154)</f>
        <v/>
      </c>
      <c r="V155" s="46"/>
      <c r="W155" s="46" t="str">
        <f>IF($L155&lt;&gt;"","Annulé",IF(Import!AA1154=0,"",Import!AA1154))</f>
        <v/>
      </c>
      <c r="X155" s="46" t="str">
        <f>IF($L155&lt;&gt;"","Annulé",IF(Import!AB1154=0,IF($W155&lt;&gt;"","A receptionner",""),Import!AB1154))</f>
        <v/>
      </c>
      <c r="Y155" s="60" t="str">
        <f>IF($L155&lt;&gt;"","Annulé",IF(Import!AC1154=0,"",Import!AC1154))</f>
        <v/>
      </c>
      <c r="Z155" s="60" t="str">
        <f>IF($L155&lt;&gt;"","Annulé",IF(Import!AD1154=0,"",Import!AD1154))</f>
        <v/>
      </c>
      <c r="AA155" s="61" t="str">
        <f t="shared" si="266"/>
        <v/>
      </c>
      <c r="AB155" s="61"/>
      <c r="AC155" s="62"/>
      <c r="BI155" s="46" t="str">
        <f>IF(Import!AM1154=0,"",Import!AM1154)</f>
        <v/>
      </c>
      <c r="BJ155" s="46"/>
      <c r="BK155" s="46"/>
      <c r="BL155" s="46"/>
      <c r="BM155" s="46"/>
      <c r="CB155" s="78" t="str">
        <f>IF(Import!AQ1154=0,"",Import!AQ1154)</f>
        <v/>
      </c>
      <c r="CC155" s="78"/>
      <c r="CD155" s="78"/>
      <c r="CE155" s="78"/>
      <c r="CF155" s="78"/>
      <c r="EK155" s="46" t="str">
        <f>IF(Import!AU1154=0,"",Import!AU1154)</f>
        <v/>
      </c>
      <c r="EL155" s="46"/>
      <c r="EM155" s="46"/>
      <c r="EN155" s="46"/>
      <c r="EO155" s="46"/>
      <c r="II155" s="46" t="str">
        <f>IF(Import!AY1154=0,"",Import!AY1154)</f>
        <v/>
      </c>
      <c r="IJ155" s="46"/>
      <c r="IK155" s="46"/>
      <c r="IL155" s="46"/>
      <c r="IM155" s="46"/>
      <c r="JR155" s="46" t="str">
        <f>IF(Import!BC1154=0,"",Import!BC1154)</f>
        <v/>
      </c>
    </row>
    <row r="156" spans="1:278" x14ac:dyDescent="0.3">
      <c r="A156" s="61" t="str">
        <f>IF(Import!A1155=0,"",Import!A1155=0)</f>
        <v/>
      </c>
      <c r="B156" s="38" t="str">
        <f>IF(Import!D1155=0,"",Import!D1155)</f>
        <v/>
      </c>
      <c r="C156" s="38" t="str">
        <f>IF(Import!E1155=0,"",Import!E1155)</f>
        <v/>
      </c>
      <c r="D156" s="44" t="str">
        <f t="shared" si="265"/>
        <v/>
      </c>
      <c r="E156" s="38" t="str">
        <f>IF(Import!I1155=0,"",Import!I1155)</f>
        <v/>
      </c>
      <c r="F156" s="38" t="str">
        <f>IF(Import!J1155="","",Import!J1155)</f>
        <v/>
      </c>
      <c r="G156" s="38" t="str">
        <f>IF(Import!K1155="","",Import!K1155)</f>
        <v/>
      </c>
      <c r="H156" s="45" t="str">
        <f>IF(Import!L1155=0,"",Import!L1155)</f>
        <v/>
      </c>
      <c r="I156" s="38" t="str">
        <f>IF(Import!N1155=0,"",Import!N1155)</f>
        <v/>
      </c>
      <c r="J156" s="37"/>
      <c r="K156" s="46" t="str">
        <f>IF(Import!O1155=0,"",Import!O1155)</f>
        <v/>
      </c>
      <c r="L156" s="46" t="str">
        <f>IF(Import!P1155=0,"",Import!P1155)</f>
        <v/>
      </c>
      <c r="M156" s="60" t="str">
        <f>IF(L156&lt;&gt;"","Annulé",IF(Import!R1155=0,"",Import!R1155))</f>
        <v/>
      </c>
      <c r="N156" s="60" t="str">
        <f>IF(L156&lt;&gt;"","Annulé",IF(Import!S1155=0,"",Import!S1155))</f>
        <v/>
      </c>
      <c r="O156" s="60" t="str">
        <f>IF(N156="Annulé","Annulé",IF(Import!T1155=0,"",Import!T1155))</f>
        <v/>
      </c>
      <c r="P156" s="46" t="str">
        <f>IF(Import!U1155=0,IF($L156&lt;&gt;"","Annulé",IF($K156="","","En attente")),Import!U1155)</f>
        <v/>
      </c>
      <c r="Q156" s="46" t="str">
        <f>IF(Import!V1155=0,IF($L156&lt;&gt;"","Annulé",IF($K156="","","En attente")),Import!V1155)</f>
        <v/>
      </c>
      <c r="R156" s="46" t="str">
        <f>IF(Import!W1155=0,IF($L156&lt;&gt;"","Annulé",IF($K156="","","En attente")),Import!W1155)</f>
        <v/>
      </c>
      <c r="S156" s="46" t="str">
        <f>IF(Import!X1155=0,IF($L156&lt;&gt;"","Annulé",IF($K156="","","En attente")),Import!X1155)</f>
        <v/>
      </c>
      <c r="T156" s="46" t="str">
        <f>IF(Import!Y1155=0,IF($L156&lt;&gt;"","Annulé",IF($K156="","","En attente")),Import!Y1155)</f>
        <v/>
      </c>
      <c r="U156" s="46" t="str">
        <f>IF(Import!Z1155=0,IF($L156&lt;&gt;"","Annulé",IF($K156="","","En attente")),Import!Z1155)</f>
        <v/>
      </c>
      <c r="V156" s="46"/>
      <c r="W156" s="46" t="str">
        <f>IF($L156&lt;&gt;"","Annulé",IF(Import!AA1155=0,"",Import!AA1155))</f>
        <v/>
      </c>
      <c r="X156" s="46" t="str">
        <f>IF($L156&lt;&gt;"","Annulé",IF(Import!AB1155=0,IF($W156&lt;&gt;"","A receptionner",""),Import!AB1155))</f>
        <v/>
      </c>
      <c r="Y156" s="60" t="str">
        <f>IF($L156&lt;&gt;"","Annulé",IF(Import!AC1155=0,"",Import!AC1155))</f>
        <v/>
      </c>
      <c r="Z156" s="60" t="str">
        <f>IF($L156&lt;&gt;"","Annulé",IF(Import!AD1155=0,"",Import!AD1155))</f>
        <v/>
      </c>
      <c r="AA156" s="61" t="str">
        <f t="shared" si="266"/>
        <v/>
      </c>
      <c r="AB156" s="61"/>
      <c r="AC156" s="62"/>
      <c r="BI156" s="46" t="str">
        <f>IF(Import!AM1155=0,"",Import!AM1155)</f>
        <v/>
      </c>
      <c r="BJ156" s="46"/>
      <c r="BK156" s="46"/>
      <c r="BL156" s="46"/>
      <c r="BM156" s="46"/>
      <c r="CB156" s="78" t="str">
        <f>IF(Import!AQ1155=0,"",Import!AQ1155)</f>
        <v/>
      </c>
      <c r="CC156" s="78"/>
      <c r="CD156" s="78"/>
      <c r="CE156" s="78"/>
      <c r="CF156" s="78"/>
      <c r="EK156" s="46" t="str">
        <f>IF(Import!AU1155=0,"",Import!AU1155)</f>
        <v/>
      </c>
      <c r="EL156" s="46"/>
      <c r="EM156" s="46"/>
      <c r="EN156" s="46"/>
      <c r="EO156" s="46"/>
      <c r="II156" s="46" t="str">
        <f>IF(Import!AY1155=0,"",Import!AY1155)</f>
        <v/>
      </c>
      <c r="IJ156" s="46"/>
      <c r="IK156" s="46"/>
      <c r="IL156" s="46"/>
      <c r="IM156" s="46"/>
      <c r="JR156" s="46" t="str">
        <f>IF(Import!BC1155=0,"",Import!BC1155)</f>
        <v/>
      </c>
    </row>
    <row r="157" spans="1:278" x14ac:dyDescent="0.3">
      <c r="A157" s="61" t="str">
        <f>IF(Import!A1156=0,"",Import!A1156=0)</f>
        <v/>
      </c>
      <c r="B157" s="38" t="str">
        <f>IF(Import!D1156=0,"",Import!D1156)</f>
        <v/>
      </c>
      <c r="C157" s="38" t="str">
        <f>IF(Import!E1156=0,"",Import!E1156)</f>
        <v/>
      </c>
      <c r="D157" s="44" t="str">
        <f t="shared" si="265"/>
        <v/>
      </c>
      <c r="E157" s="38" t="str">
        <f>IF(Import!I1156=0,"",Import!I1156)</f>
        <v/>
      </c>
      <c r="F157" s="38" t="str">
        <f>IF(Import!J1156="","",Import!J1156)</f>
        <v/>
      </c>
      <c r="G157" s="38" t="str">
        <f>IF(Import!K1156="","",Import!K1156)</f>
        <v/>
      </c>
      <c r="H157" s="45" t="str">
        <f>IF(Import!L1156=0,"",Import!L1156)</f>
        <v/>
      </c>
      <c r="I157" s="38" t="str">
        <f>IF(Import!N1156=0,"",Import!N1156)</f>
        <v/>
      </c>
      <c r="J157" s="37"/>
      <c r="K157" s="46" t="str">
        <f>IF(Import!O1156=0,"",Import!O1156)</f>
        <v/>
      </c>
      <c r="L157" s="46" t="str">
        <f>IF(Import!P1156=0,"",Import!P1156)</f>
        <v/>
      </c>
      <c r="M157" s="60" t="str">
        <f>IF(L157&lt;&gt;"","Annulé",IF(Import!R1156=0,"",Import!R1156))</f>
        <v/>
      </c>
      <c r="N157" s="60" t="str">
        <f>IF(L157&lt;&gt;"","Annulé",IF(Import!S1156=0,"",Import!S1156))</f>
        <v/>
      </c>
      <c r="O157" s="60" t="str">
        <f>IF(N157="Annulé","Annulé",IF(Import!T1156=0,"",Import!T1156))</f>
        <v/>
      </c>
      <c r="P157" s="46" t="str">
        <f>IF(Import!U1156=0,IF($L157&lt;&gt;"","Annulé",IF($K157="","","En attente")),Import!U1156)</f>
        <v/>
      </c>
      <c r="Q157" s="46" t="str">
        <f>IF(Import!V1156=0,IF($L157&lt;&gt;"","Annulé",IF($K157="","","En attente")),Import!V1156)</f>
        <v/>
      </c>
      <c r="R157" s="46" t="str">
        <f>IF(Import!W1156=0,IF($L157&lt;&gt;"","Annulé",IF($K157="","","En attente")),Import!W1156)</f>
        <v/>
      </c>
      <c r="S157" s="46" t="str">
        <f>IF(Import!X1156=0,IF($L157&lt;&gt;"","Annulé",IF($K157="","","En attente")),Import!X1156)</f>
        <v/>
      </c>
      <c r="T157" s="46" t="str">
        <f>IF(Import!Y1156=0,IF($L157&lt;&gt;"","Annulé",IF($K157="","","En attente")),Import!Y1156)</f>
        <v/>
      </c>
      <c r="U157" s="46" t="str">
        <f>IF(Import!Z1156=0,IF($L157&lt;&gt;"","Annulé",IF($K157="","","En attente")),Import!Z1156)</f>
        <v/>
      </c>
      <c r="V157" s="46"/>
      <c r="W157" s="46" t="str">
        <f>IF($L157&lt;&gt;"","Annulé",IF(Import!AA1156=0,"",Import!AA1156))</f>
        <v/>
      </c>
      <c r="X157" s="46" t="str">
        <f>IF($L157&lt;&gt;"","Annulé",IF(Import!AB1156=0,IF($W157&lt;&gt;"","A receptionner",""),Import!AB1156))</f>
        <v/>
      </c>
      <c r="Y157" s="60" t="str">
        <f>IF($L157&lt;&gt;"","Annulé",IF(Import!AC1156=0,"",Import!AC1156))</f>
        <v/>
      </c>
      <c r="Z157" s="60" t="str">
        <f>IF($L157&lt;&gt;"","Annulé",IF(Import!AD1156=0,"",Import!AD1156))</f>
        <v/>
      </c>
      <c r="AA157" s="61" t="str">
        <f t="shared" si="266"/>
        <v/>
      </c>
      <c r="AB157" s="61"/>
      <c r="AC157" s="62"/>
      <c r="BI157" s="46" t="str">
        <f>IF(Import!AM1156=0,"",Import!AM1156)</f>
        <v/>
      </c>
      <c r="BJ157" s="46"/>
      <c r="BK157" s="46"/>
      <c r="BL157" s="46"/>
      <c r="BM157" s="46"/>
      <c r="CB157" s="78" t="str">
        <f>IF(Import!AQ1156=0,"",Import!AQ1156)</f>
        <v/>
      </c>
      <c r="CC157" s="78"/>
      <c r="CD157" s="78"/>
      <c r="CE157" s="78"/>
      <c r="CF157" s="78"/>
      <c r="EK157" s="46" t="str">
        <f>IF(Import!AU1156=0,"",Import!AU1156)</f>
        <v/>
      </c>
      <c r="EL157" s="46"/>
      <c r="EM157" s="46"/>
      <c r="EN157" s="46"/>
      <c r="EO157" s="46"/>
      <c r="II157" s="46" t="str">
        <f>IF(Import!AY1156=0,"",Import!AY1156)</f>
        <v/>
      </c>
      <c r="IJ157" s="46"/>
      <c r="IK157" s="46"/>
      <c r="IL157" s="46"/>
      <c r="IM157" s="46"/>
      <c r="JR157" s="46" t="str">
        <f>IF(Import!BC1156=0,"",Import!BC1156)</f>
        <v/>
      </c>
    </row>
    <row r="158" spans="1:278" x14ac:dyDescent="0.3">
      <c r="A158" s="61" t="str">
        <f>IF(Import!A1157=0,"",Import!A1157=0)</f>
        <v/>
      </c>
      <c r="B158" s="38" t="str">
        <f>IF(Import!D1157=0,"",Import!D1157)</f>
        <v/>
      </c>
      <c r="C158" s="38" t="str">
        <f>IF(Import!E1157=0,"",Import!E1157)</f>
        <v/>
      </c>
      <c r="D158" s="44" t="str">
        <f t="shared" si="265"/>
        <v/>
      </c>
      <c r="E158" s="38" t="str">
        <f>IF(Import!I1157=0,"",Import!I1157)</f>
        <v/>
      </c>
      <c r="F158" s="38" t="str">
        <f>IF(Import!J1157="","",Import!J1157)</f>
        <v/>
      </c>
      <c r="G158" s="38" t="str">
        <f>IF(Import!K1157="","",Import!K1157)</f>
        <v/>
      </c>
      <c r="H158" s="45" t="str">
        <f>IF(Import!L1157=0,"",Import!L1157)</f>
        <v/>
      </c>
      <c r="I158" s="38" t="str">
        <f>IF(Import!N1157=0,"",Import!N1157)</f>
        <v/>
      </c>
      <c r="J158" s="37"/>
      <c r="K158" s="46" t="str">
        <f>IF(Import!O1157=0,"",Import!O1157)</f>
        <v/>
      </c>
      <c r="L158" s="46" t="str">
        <f>IF(Import!P1157=0,"",Import!P1157)</f>
        <v/>
      </c>
      <c r="M158" s="60" t="str">
        <f>IF(L158&lt;&gt;"","Annulé",IF(Import!R1157=0,"",Import!R1157))</f>
        <v/>
      </c>
      <c r="N158" s="60" t="str">
        <f>IF(L158&lt;&gt;"","Annulé",IF(Import!S1157=0,"",Import!S1157))</f>
        <v/>
      </c>
      <c r="O158" s="60" t="str">
        <f>IF(N158="Annulé","Annulé",IF(Import!T1157=0,"",Import!T1157))</f>
        <v/>
      </c>
      <c r="P158" s="46" t="str">
        <f>IF(Import!U1157=0,IF($L158&lt;&gt;"","Annulé",IF($K158="","","En attente")),Import!U1157)</f>
        <v/>
      </c>
      <c r="Q158" s="46" t="str">
        <f>IF(Import!V1157=0,IF($L158&lt;&gt;"","Annulé",IF($K158="","","En attente")),Import!V1157)</f>
        <v/>
      </c>
      <c r="R158" s="46" t="str">
        <f>IF(Import!W1157=0,IF($L158&lt;&gt;"","Annulé",IF($K158="","","En attente")),Import!W1157)</f>
        <v/>
      </c>
      <c r="S158" s="46" t="str">
        <f>IF(Import!X1157=0,IF($L158&lt;&gt;"","Annulé",IF($K158="","","En attente")),Import!X1157)</f>
        <v/>
      </c>
      <c r="T158" s="46" t="str">
        <f>IF(Import!Y1157=0,IF($L158&lt;&gt;"","Annulé",IF($K158="","","En attente")),Import!Y1157)</f>
        <v/>
      </c>
      <c r="U158" s="46" t="str">
        <f>IF(Import!Z1157=0,IF($L158&lt;&gt;"","Annulé",IF($K158="","","En attente")),Import!Z1157)</f>
        <v/>
      </c>
      <c r="V158" s="46"/>
      <c r="W158" s="46" t="str">
        <f>IF($L158&lt;&gt;"","Annulé",IF(Import!AA1157=0,"",Import!AA1157))</f>
        <v/>
      </c>
      <c r="X158" s="46" t="str">
        <f>IF($L158&lt;&gt;"","Annulé",IF(Import!AB1157=0,IF($W158&lt;&gt;"","A receptionner",""),Import!AB1157))</f>
        <v/>
      </c>
      <c r="Y158" s="60" t="str">
        <f>IF($L158&lt;&gt;"","Annulé",IF(Import!AC1157=0,"",Import!AC1157))</f>
        <v/>
      </c>
      <c r="Z158" s="60" t="str">
        <f>IF($L158&lt;&gt;"","Annulé",IF(Import!AD1157=0,"",Import!AD1157))</f>
        <v/>
      </c>
      <c r="AA158" s="61" t="str">
        <f t="shared" si="266"/>
        <v/>
      </c>
      <c r="AB158" s="61"/>
      <c r="AC158" s="62"/>
      <c r="BI158" s="46" t="str">
        <f>IF(Import!AM1157=0,"",Import!AM1157)</f>
        <v/>
      </c>
      <c r="BJ158" s="46"/>
      <c r="BK158" s="46"/>
      <c r="BL158" s="46"/>
      <c r="BM158" s="46"/>
      <c r="CB158" s="78" t="str">
        <f>IF(Import!AQ1157=0,"",Import!AQ1157)</f>
        <v/>
      </c>
      <c r="CC158" s="78"/>
      <c r="CD158" s="78"/>
      <c r="CE158" s="78"/>
      <c r="CF158" s="78"/>
      <c r="EK158" s="46" t="str">
        <f>IF(Import!AU1157=0,"",Import!AU1157)</f>
        <v/>
      </c>
      <c r="EL158" s="46"/>
      <c r="EM158" s="46"/>
      <c r="EN158" s="46"/>
      <c r="EO158" s="46"/>
      <c r="II158" s="46" t="str">
        <f>IF(Import!AY1157=0,"",Import!AY1157)</f>
        <v/>
      </c>
      <c r="IJ158" s="46"/>
      <c r="IK158" s="46"/>
      <c r="IL158" s="46"/>
      <c r="IM158" s="46"/>
      <c r="JR158" s="46" t="str">
        <f>IF(Import!BC1157=0,"",Import!BC1157)</f>
        <v/>
      </c>
    </row>
    <row r="159" spans="1:278" x14ac:dyDescent="0.3">
      <c r="A159" s="61" t="str">
        <f>IF(Import!A1158=0,"",Import!A1158=0)</f>
        <v/>
      </c>
      <c r="B159" s="38" t="str">
        <f>IF(Import!D1158=0,"",Import!D1158)</f>
        <v/>
      </c>
      <c r="C159" s="38" t="str">
        <f>IF(Import!E1158=0,"",Import!E1158)</f>
        <v/>
      </c>
      <c r="D159" s="44" t="str">
        <f t="shared" si="265"/>
        <v/>
      </c>
      <c r="E159" s="38" t="str">
        <f>IF(Import!I1158=0,"",Import!I1158)</f>
        <v/>
      </c>
      <c r="F159" s="38" t="str">
        <f>IF(Import!J1158="","",Import!J1158)</f>
        <v/>
      </c>
      <c r="G159" s="38" t="str">
        <f>IF(Import!K1158="","",Import!K1158)</f>
        <v/>
      </c>
      <c r="H159" s="45" t="str">
        <f>IF(Import!L1158=0,"",Import!L1158)</f>
        <v/>
      </c>
      <c r="I159" s="38" t="str">
        <f>IF(Import!N1158=0,"",Import!N1158)</f>
        <v/>
      </c>
      <c r="J159" s="37"/>
      <c r="K159" s="46" t="str">
        <f>IF(Import!O1158=0,"",Import!O1158)</f>
        <v/>
      </c>
      <c r="L159" s="46" t="str">
        <f>IF(Import!P1158=0,"",Import!P1158)</f>
        <v/>
      </c>
      <c r="M159" s="60" t="str">
        <f>IF(L159&lt;&gt;"","Annulé",IF(Import!R1158=0,"",Import!R1158))</f>
        <v/>
      </c>
      <c r="N159" s="60" t="str">
        <f>IF(L159&lt;&gt;"","Annulé",IF(Import!S1158=0,"",Import!S1158))</f>
        <v/>
      </c>
      <c r="O159" s="60" t="str">
        <f>IF(N159="Annulé","Annulé",IF(Import!T1158=0,"",Import!T1158))</f>
        <v/>
      </c>
      <c r="P159" s="46" t="str">
        <f>IF(Import!U1158=0,IF($L159&lt;&gt;"","Annulé",IF($K159="","","En attente")),Import!U1158)</f>
        <v/>
      </c>
      <c r="Q159" s="46" t="str">
        <f>IF(Import!V1158=0,IF($L159&lt;&gt;"","Annulé",IF($K159="","","En attente")),Import!V1158)</f>
        <v/>
      </c>
      <c r="R159" s="46" t="str">
        <f>IF(Import!W1158=0,IF($L159&lt;&gt;"","Annulé",IF($K159="","","En attente")),Import!W1158)</f>
        <v/>
      </c>
      <c r="S159" s="46" t="str">
        <f>IF(Import!X1158=0,IF($L159&lt;&gt;"","Annulé",IF($K159="","","En attente")),Import!X1158)</f>
        <v/>
      </c>
      <c r="T159" s="46" t="str">
        <f>IF(Import!Y1158=0,IF($L159&lt;&gt;"","Annulé",IF($K159="","","En attente")),Import!Y1158)</f>
        <v/>
      </c>
      <c r="U159" s="46" t="str">
        <f>IF(Import!Z1158=0,IF($L159&lt;&gt;"","Annulé",IF($K159="","","En attente")),Import!Z1158)</f>
        <v/>
      </c>
      <c r="V159" s="46"/>
      <c r="W159" s="46" t="str">
        <f>IF($L159&lt;&gt;"","Annulé",IF(Import!AA1158=0,"",Import!AA1158))</f>
        <v/>
      </c>
      <c r="X159" s="46" t="str">
        <f>IF($L159&lt;&gt;"","Annulé",IF(Import!AB1158=0,IF($W159&lt;&gt;"","A receptionner",""),Import!AB1158))</f>
        <v/>
      </c>
      <c r="Y159" s="60" t="str">
        <f>IF($L159&lt;&gt;"","Annulé",IF(Import!AC1158=0,"",Import!AC1158))</f>
        <v/>
      </c>
      <c r="Z159" s="60" t="str">
        <f>IF($L159&lt;&gt;"","Annulé",IF(Import!AD1158=0,"",Import!AD1158))</f>
        <v/>
      </c>
      <c r="AA159" s="61" t="str">
        <f t="shared" si="266"/>
        <v/>
      </c>
      <c r="AB159" s="61"/>
      <c r="AC159" s="62"/>
      <c r="BI159" s="46" t="str">
        <f>IF(Import!AM1158=0,"",Import!AM1158)</f>
        <v/>
      </c>
      <c r="BJ159" s="46"/>
      <c r="BK159" s="46"/>
      <c r="BL159" s="46"/>
      <c r="BM159" s="46"/>
      <c r="CB159" s="78" t="str">
        <f>IF(Import!AQ1158=0,"",Import!AQ1158)</f>
        <v/>
      </c>
      <c r="CC159" s="78"/>
      <c r="CD159" s="78"/>
      <c r="CE159" s="78"/>
      <c r="CF159" s="78"/>
      <c r="EK159" s="46" t="str">
        <f>IF(Import!AU1158=0,"",Import!AU1158)</f>
        <v/>
      </c>
      <c r="EL159" s="46"/>
      <c r="EM159" s="46"/>
      <c r="EN159" s="46"/>
      <c r="EO159" s="46"/>
      <c r="II159" s="46" t="str">
        <f>IF(Import!AY1158=0,"",Import!AY1158)</f>
        <v/>
      </c>
      <c r="IJ159" s="46"/>
      <c r="IK159" s="46"/>
      <c r="IL159" s="46"/>
      <c r="IM159" s="46"/>
      <c r="JR159" s="46" t="str">
        <f>IF(Import!BC1158=0,"",Import!BC1158)</f>
        <v/>
      </c>
    </row>
    <row r="160" spans="1:278" x14ac:dyDescent="0.3">
      <c r="A160" s="61" t="str">
        <f>IF(Import!A1159=0,"",Import!A1159=0)</f>
        <v/>
      </c>
      <c r="B160" s="38" t="str">
        <f>IF(Import!D1159=0,"",Import!D1159)</f>
        <v/>
      </c>
      <c r="C160" s="38" t="str">
        <f>IF(Import!E1159=0,"",Import!E1159)</f>
        <v/>
      </c>
      <c r="D160" s="44" t="str">
        <f t="shared" si="265"/>
        <v/>
      </c>
      <c r="E160" s="38" t="str">
        <f>IF(Import!I1159=0,"",Import!I1159)</f>
        <v/>
      </c>
      <c r="F160" s="38" t="str">
        <f>IF(Import!J1159="","",Import!J1159)</f>
        <v/>
      </c>
      <c r="G160" s="38" t="str">
        <f>IF(Import!K1159="","",Import!K1159)</f>
        <v/>
      </c>
      <c r="H160" s="45" t="str">
        <f>IF(Import!L1159=0,"",Import!L1159)</f>
        <v/>
      </c>
      <c r="I160" s="38" t="str">
        <f>IF(Import!N1159=0,"",Import!N1159)</f>
        <v/>
      </c>
      <c r="J160" s="37"/>
      <c r="K160" s="46" t="str">
        <f>IF(Import!O1159=0,"",Import!O1159)</f>
        <v/>
      </c>
      <c r="L160" s="46" t="str">
        <f>IF(Import!P1159=0,"",Import!P1159)</f>
        <v/>
      </c>
      <c r="M160" s="60" t="str">
        <f>IF(L160&lt;&gt;"","Annulé",IF(Import!R1159=0,"",Import!R1159))</f>
        <v/>
      </c>
      <c r="N160" s="60" t="str">
        <f>IF(L160&lt;&gt;"","Annulé",IF(Import!S1159=0,"",Import!S1159))</f>
        <v/>
      </c>
      <c r="O160" s="60" t="str">
        <f>IF(N160="Annulé","Annulé",IF(Import!T1159=0,"",Import!T1159))</f>
        <v/>
      </c>
      <c r="P160" s="46" t="str">
        <f>IF(Import!U1159=0,IF($L160&lt;&gt;"","Annulé",IF($K160="","","En attente")),Import!U1159)</f>
        <v/>
      </c>
      <c r="Q160" s="46" t="str">
        <f>IF(Import!V1159=0,IF($L160&lt;&gt;"","Annulé",IF($K160="","","En attente")),Import!V1159)</f>
        <v/>
      </c>
      <c r="R160" s="46" t="str">
        <f>IF(Import!W1159=0,IF($L160&lt;&gt;"","Annulé",IF($K160="","","En attente")),Import!W1159)</f>
        <v/>
      </c>
      <c r="S160" s="46" t="str">
        <f>IF(Import!X1159=0,IF($L160&lt;&gt;"","Annulé",IF($K160="","","En attente")),Import!X1159)</f>
        <v/>
      </c>
      <c r="T160" s="46" t="str">
        <f>IF(Import!Y1159=0,IF($L160&lt;&gt;"","Annulé",IF($K160="","","En attente")),Import!Y1159)</f>
        <v/>
      </c>
      <c r="U160" s="46" t="str">
        <f>IF(Import!Z1159=0,IF($L160&lt;&gt;"","Annulé",IF($K160="","","En attente")),Import!Z1159)</f>
        <v/>
      </c>
      <c r="V160" s="46"/>
      <c r="W160" s="46" t="str">
        <f>IF($L160&lt;&gt;"","Annulé",IF(Import!AA1159=0,"",Import!AA1159))</f>
        <v/>
      </c>
      <c r="X160" s="46" t="str">
        <f>IF($L160&lt;&gt;"","Annulé",IF(Import!AB1159=0,IF($W160&lt;&gt;"","A receptionner",""),Import!AB1159))</f>
        <v/>
      </c>
      <c r="Y160" s="60" t="str">
        <f>IF($L160&lt;&gt;"","Annulé",IF(Import!AC1159=0,"",Import!AC1159))</f>
        <v/>
      </c>
      <c r="Z160" s="60" t="str">
        <f>IF($L160&lt;&gt;"","Annulé",IF(Import!AD1159=0,"",Import!AD1159))</f>
        <v/>
      </c>
      <c r="AA160" s="61" t="str">
        <f t="shared" si="266"/>
        <v/>
      </c>
      <c r="AB160" s="61"/>
      <c r="AC160" s="62"/>
      <c r="BI160" s="46" t="str">
        <f>IF(Import!AM1159=0,"",Import!AM1159)</f>
        <v/>
      </c>
      <c r="BJ160" s="46"/>
      <c r="BK160" s="46"/>
      <c r="BL160" s="46"/>
      <c r="BM160" s="46"/>
      <c r="CB160" s="78" t="str">
        <f>IF(Import!AQ1159=0,"",Import!AQ1159)</f>
        <v/>
      </c>
      <c r="CC160" s="78"/>
      <c r="CD160" s="78"/>
      <c r="CE160" s="78"/>
      <c r="CF160" s="78"/>
      <c r="EK160" s="46" t="str">
        <f>IF(Import!AU1159=0,"",Import!AU1159)</f>
        <v/>
      </c>
      <c r="EL160" s="46"/>
      <c r="EM160" s="46"/>
      <c r="EN160" s="46"/>
      <c r="EO160" s="46"/>
      <c r="II160" s="46" t="str">
        <f>IF(Import!AY1159=0,"",Import!AY1159)</f>
        <v/>
      </c>
      <c r="IJ160" s="46"/>
      <c r="IK160" s="46"/>
      <c r="IL160" s="46"/>
      <c r="IM160" s="46"/>
      <c r="JR160" s="46" t="str">
        <f>IF(Import!BC1159=0,"",Import!BC1159)</f>
        <v/>
      </c>
    </row>
    <row r="161" spans="1:278" x14ac:dyDescent="0.3">
      <c r="A161" s="61" t="str">
        <f>IF(Import!A1160=0,"",Import!A1160=0)</f>
        <v/>
      </c>
      <c r="B161" s="38" t="str">
        <f>IF(Import!D1160=0,"",Import!D1160)</f>
        <v/>
      </c>
      <c r="C161" s="38" t="str">
        <f>IF(Import!E1160=0,"",Import!E1160)</f>
        <v/>
      </c>
      <c r="D161" s="44" t="str">
        <f t="shared" si="265"/>
        <v/>
      </c>
      <c r="E161" s="38" t="str">
        <f>IF(Import!I1160=0,"",Import!I1160)</f>
        <v/>
      </c>
      <c r="F161" s="38" t="str">
        <f>IF(Import!J1160="","",Import!J1160)</f>
        <v/>
      </c>
      <c r="G161" s="38" t="str">
        <f>IF(Import!K1160="","",Import!K1160)</f>
        <v/>
      </c>
      <c r="H161" s="45" t="str">
        <f>IF(Import!L1160=0,"",Import!L1160)</f>
        <v/>
      </c>
      <c r="I161" s="38" t="str">
        <f>IF(Import!N1160=0,"",Import!N1160)</f>
        <v/>
      </c>
      <c r="J161" s="37"/>
      <c r="K161" s="46" t="str">
        <f>IF(Import!O1160=0,"",Import!O1160)</f>
        <v/>
      </c>
      <c r="L161" s="46" t="str">
        <f>IF(Import!P1160=0,"",Import!P1160)</f>
        <v/>
      </c>
      <c r="M161" s="60" t="str">
        <f>IF(L161&lt;&gt;"","Annulé",IF(Import!R1160=0,"",Import!R1160))</f>
        <v/>
      </c>
      <c r="N161" s="60" t="str">
        <f>IF(L161&lt;&gt;"","Annulé",IF(Import!S1160=0,"",Import!S1160))</f>
        <v/>
      </c>
      <c r="O161" s="60" t="str">
        <f>IF(N161="Annulé","Annulé",IF(Import!T1160=0,"",Import!T1160))</f>
        <v/>
      </c>
      <c r="P161" s="46" t="str">
        <f>IF(Import!U1160=0,IF($L161&lt;&gt;"","Annulé",IF($K161="","","En attente")),Import!U1160)</f>
        <v/>
      </c>
      <c r="Q161" s="46" t="str">
        <f>IF(Import!V1160=0,IF($L161&lt;&gt;"","Annulé",IF($K161="","","En attente")),Import!V1160)</f>
        <v/>
      </c>
      <c r="R161" s="46" t="str">
        <f>IF(Import!W1160=0,IF($L161&lt;&gt;"","Annulé",IF($K161="","","En attente")),Import!W1160)</f>
        <v/>
      </c>
      <c r="S161" s="46" t="str">
        <f>IF(Import!X1160=0,IF($L161&lt;&gt;"","Annulé",IF($K161="","","En attente")),Import!X1160)</f>
        <v/>
      </c>
      <c r="T161" s="46" t="str">
        <f>IF(Import!Y1160=0,IF($L161&lt;&gt;"","Annulé",IF($K161="","","En attente")),Import!Y1160)</f>
        <v/>
      </c>
      <c r="U161" s="46" t="str">
        <f>IF(Import!Z1160=0,IF($L161&lt;&gt;"","Annulé",IF($K161="","","En attente")),Import!Z1160)</f>
        <v/>
      </c>
      <c r="V161" s="46"/>
      <c r="W161" s="46" t="str">
        <f>IF($L161&lt;&gt;"","Annulé",IF(Import!AA1160=0,"",Import!AA1160))</f>
        <v/>
      </c>
      <c r="X161" s="46" t="str">
        <f>IF($L161&lt;&gt;"","Annulé",IF(Import!AB1160=0,IF($W161&lt;&gt;"","A receptionner",""),Import!AB1160))</f>
        <v/>
      </c>
      <c r="Y161" s="60" t="str">
        <f>IF($L161&lt;&gt;"","Annulé",IF(Import!AC1160=0,"",Import!AC1160))</f>
        <v/>
      </c>
      <c r="Z161" s="60" t="str">
        <f>IF($L161&lt;&gt;"","Annulé",IF(Import!AD1160=0,"",Import!AD1160))</f>
        <v/>
      </c>
      <c r="AA161" s="61" t="str">
        <f t="shared" si="266"/>
        <v/>
      </c>
      <c r="AB161" s="61"/>
      <c r="AC161" s="62"/>
      <c r="BI161" s="46" t="str">
        <f>IF(Import!AM1160=0,"",Import!AM1160)</f>
        <v/>
      </c>
      <c r="BJ161" s="46"/>
      <c r="BK161" s="46"/>
      <c r="BL161" s="46"/>
      <c r="BM161" s="46"/>
      <c r="CB161" s="78" t="str">
        <f>IF(Import!AQ1160=0,"",Import!AQ1160)</f>
        <v/>
      </c>
      <c r="CC161" s="78"/>
      <c r="CD161" s="78"/>
      <c r="CE161" s="78"/>
      <c r="CF161" s="78"/>
      <c r="EK161" s="46" t="str">
        <f>IF(Import!AU1160=0,"",Import!AU1160)</f>
        <v/>
      </c>
      <c r="EL161" s="46"/>
      <c r="EM161" s="46"/>
      <c r="EN161" s="46"/>
      <c r="EO161" s="46"/>
      <c r="II161" s="46" t="str">
        <f>IF(Import!AY1160=0,"",Import!AY1160)</f>
        <v/>
      </c>
      <c r="IJ161" s="46"/>
      <c r="IK161" s="46"/>
      <c r="IL161" s="46"/>
      <c r="IM161" s="46"/>
      <c r="JR161" s="46" t="str">
        <f>IF(Import!BC1160=0,"",Import!BC1160)</f>
        <v/>
      </c>
    </row>
    <row r="162" spans="1:278" x14ac:dyDescent="0.3">
      <c r="A162" s="61" t="str">
        <f>IF(Import!A1161=0,"",Import!A1161=0)</f>
        <v/>
      </c>
      <c r="B162" s="38" t="str">
        <f>IF(Import!D1161=0,"",Import!D1161)</f>
        <v/>
      </c>
      <c r="C162" s="38" t="str">
        <f>IF(Import!E1161=0,"",Import!E1161)</f>
        <v/>
      </c>
      <c r="D162" s="44" t="str">
        <f t="shared" si="265"/>
        <v/>
      </c>
      <c r="E162" s="38" t="str">
        <f>IF(Import!I1161=0,"",Import!I1161)</f>
        <v/>
      </c>
      <c r="F162" s="38" t="str">
        <f>IF(Import!J1161="","",Import!J1161)</f>
        <v/>
      </c>
      <c r="G162" s="38" t="str">
        <f>IF(Import!K1161="","",Import!K1161)</f>
        <v/>
      </c>
      <c r="H162" s="45" t="str">
        <f>IF(Import!L1161=0,"",Import!L1161)</f>
        <v/>
      </c>
      <c r="I162" s="38" t="str">
        <f>IF(Import!N1161=0,"",Import!N1161)</f>
        <v/>
      </c>
      <c r="J162" s="37"/>
      <c r="K162" s="46" t="str">
        <f>IF(Import!O1161=0,"",Import!O1161)</f>
        <v/>
      </c>
      <c r="L162" s="46" t="str">
        <f>IF(Import!P1161=0,"",Import!P1161)</f>
        <v/>
      </c>
      <c r="M162" s="60" t="str">
        <f>IF(L162&lt;&gt;"","Annulé",IF(Import!R1161=0,"",Import!R1161))</f>
        <v/>
      </c>
      <c r="N162" s="60" t="str">
        <f>IF(L162&lt;&gt;"","Annulé",IF(Import!S1161=0,"",Import!S1161))</f>
        <v/>
      </c>
      <c r="O162" s="60" t="str">
        <f>IF(N162="Annulé","Annulé",IF(Import!T1161=0,"",Import!T1161))</f>
        <v/>
      </c>
      <c r="P162" s="46" t="str">
        <f>IF(Import!U1161=0,IF($L162&lt;&gt;"","Annulé",IF($K162="","","En attente")),Import!U1161)</f>
        <v/>
      </c>
      <c r="Q162" s="46" t="str">
        <f>IF(Import!V1161=0,IF($L162&lt;&gt;"","Annulé",IF($K162="","","En attente")),Import!V1161)</f>
        <v/>
      </c>
      <c r="R162" s="46" t="str">
        <f>IF(Import!W1161=0,IF($L162&lt;&gt;"","Annulé",IF($K162="","","En attente")),Import!W1161)</f>
        <v/>
      </c>
      <c r="S162" s="46" t="str">
        <f>IF(Import!X1161=0,IF($L162&lt;&gt;"","Annulé",IF($K162="","","En attente")),Import!X1161)</f>
        <v/>
      </c>
      <c r="T162" s="46" t="str">
        <f>IF(Import!Y1161=0,IF($L162&lt;&gt;"","Annulé",IF($K162="","","En attente")),Import!Y1161)</f>
        <v/>
      </c>
      <c r="U162" s="46" t="str">
        <f>IF(Import!Z1161=0,IF($L162&lt;&gt;"","Annulé",IF($K162="","","En attente")),Import!Z1161)</f>
        <v/>
      </c>
      <c r="V162" s="46"/>
      <c r="W162" s="46" t="str">
        <f>IF($L162&lt;&gt;"","Annulé",IF(Import!AA1161=0,"",Import!AA1161))</f>
        <v/>
      </c>
      <c r="X162" s="46" t="str">
        <f>IF($L162&lt;&gt;"","Annulé",IF(Import!AB1161=0,IF($W162&lt;&gt;"","A receptionner",""),Import!AB1161))</f>
        <v/>
      </c>
      <c r="Y162" s="60" t="str">
        <f>IF($L162&lt;&gt;"","Annulé",IF(Import!AC1161=0,"",Import!AC1161))</f>
        <v/>
      </c>
      <c r="Z162" s="60" t="str">
        <f>IF($L162&lt;&gt;"","Annulé",IF(Import!AD1161=0,"",Import!AD1161))</f>
        <v/>
      </c>
      <c r="AA162" s="61" t="str">
        <f t="shared" si="266"/>
        <v/>
      </c>
      <c r="AB162" s="61"/>
      <c r="AC162" s="62"/>
      <c r="BI162" s="46" t="str">
        <f>IF(Import!AM1161=0,"",Import!AM1161)</f>
        <v/>
      </c>
      <c r="BJ162" s="46"/>
      <c r="BK162" s="46"/>
      <c r="BL162" s="46"/>
      <c r="BM162" s="46"/>
      <c r="CB162" s="78" t="str">
        <f>IF(Import!AQ1161=0,"",Import!AQ1161)</f>
        <v/>
      </c>
      <c r="CC162" s="78"/>
      <c r="CD162" s="78"/>
      <c r="CE162" s="78"/>
      <c r="CF162" s="78"/>
      <c r="EK162" s="46" t="str">
        <f>IF(Import!AU1161=0,"",Import!AU1161)</f>
        <v/>
      </c>
      <c r="EL162" s="46"/>
      <c r="EM162" s="46"/>
      <c r="EN162" s="46"/>
      <c r="EO162" s="46"/>
      <c r="II162" s="46" t="str">
        <f>IF(Import!AY1161=0,"",Import!AY1161)</f>
        <v/>
      </c>
      <c r="IJ162" s="46"/>
      <c r="IK162" s="46"/>
      <c r="IL162" s="46"/>
      <c r="IM162" s="46"/>
      <c r="JR162" s="46" t="str">
        <f>IF(Import!BC1161=0,"",Import!BC1161)</f>
        <v/>
      </c>
    </row>
    <row r="163" spans="1:278" x14ac:dyDescent="0.3">
      <c r="A163" s="61" t="str">
        <f>IF(Import!A1162=0,"",Import!A1162=0)</f>
        <v/>
      </c>
      <c r="B163" s="38" t="str">
        <f>IF(Import!D1162=0,"",Import!D1162)</f>
        <v/>
      </c>
      <c r="C163" s="38" t="str">
        <f>IF(Import!E1162=0,"",Import!E1162)</f>
        <v/>
      </c>
      <c r="D163" s="44" t="str">
        <f t="shared" si="265"/>
        <v/>
      </c>
      <c r="E163" s="38" t="str">
        <f>IF(Import!I1162=0,"",Import!I1162)</f>
        <v/>
      </c>
      <c r="F163" s="38" t="str">
        <f>IF(Import!J1162="","",Import!J1162)</f>
        <v/>
      </c>
      <c r="G163" s="38" t="str">
        <f>IF(Import!K1162="","",Import!K1162)</f>
        <v/>
      </c>
      <c r="H163" s="45" t="str">
        <f>IF(Import!L1162=0,"",Import!L1162)</f>
        <v/>
      </c>
      <c r="I163" s="38" t="str">
        <f>IF(Import!N1162=0,"",Import!N1162)</f>
        <v/>
      </c>
      <c r="J163" s="37"/>
      <c r="K163" s="46" t="str">
        <f>IF(Import!O1162=0,"",Import!O1162)</f>
        <v/>
      </c>
      <c r="L163" s="46" t="str">
        <f>IF(Import!P1162=0,"",Import!P1162)</f>
        <v/>
      </c>
      <c r="M163" s="60" t="str">
        <f>IF(L163&lt;&gt;"","Annulé",IF(Import!R1162=0,"",Import!R1162))</f>
        <v/>
      </c>
      <c r="N163" s="60" t="str">
        <f>IF(L163&lt;&gt;"","Annulé",IF(Import!S1162=0,"",Import!S1162))</f>
        <v/>
      </c>
      <c r="O163" s="60" t="str">
        <f>IF(N163="Annulé","Annulé",IF(Import!T1162=0,"",Import!T1162))</f>
        <v/>
      </c>
      <c r="P163" s="46" t="str">
        <f>IF(Import!U1162=0,IF($L163&lt;&gt;"","Annulé",IF($K163="","","En attente")),Import!U1162)</f>
        <v/>
      </c>
      <c r="Q163" s="46" t="str">
        <f>IF(Import!V1162=0,IF($L163&lt;&gt;"","Annulé",IF($K163="","","En attente")),Import!V1162)</f>
        <v/>
      </c>
      <c r="R163" s="46" t="str">
        <f>IF(Import!W1162=0,IF($L163&lt;&gt;"","Annulé",IF($K163="","","En attente")),Import!W1162)</f>
        <v/>
      </c>
      <c r="S163" s="46" t="str">
        <f>IF(Import!X1162=0,IF($L163&lt;&gt;"","Annulé",IF($K163="","","En attente")),Import!X1162)</f>
        <v/>
      </c>
      <c r="T163" s="46" t="str">
        <f>IF(Import!Y1162=0,IF($L163&lt;&gt;"","Annulé",IF($K163="","","En attente")),Import!Y1162)</f>
        <v/>
      </c>
      <c r="U163" s="46" t="str">
        <f>IF(Import!Z1162=0,IF($L163&lt;&gt;"","Annulé",IF($K163="","","En attente")),Import!Z1162)</f>
        <v/>
      </c>
      <c r="V163" s="46"/>
      <c r="W163" s="46" t="str">
        <f>IF($L163&lt;&gt;"","Annulé",IF(Import!AA1162=0,"",Import!AA1162))</f>
        <v/>
      </c>
      <c r="X163" s="46" t="str">
        <f>IF($L163&lt;&gt;"","Annulé",IF(Import!AB1162=0,IF($W163&lt;&gt;"","A receptionner",""),Import!AB1162))</f>
        <v/>
      </c>
      <c r="Y163" s="60" t="str">
        <f>IF($L163&lt;&gt;"","Annulé",IF(Import!AC1162=0,"",Import!AC1162))</f>
        <v/>
      </c>
      <c r="Z163" s="60" t="str">
        <f>IF($L163&lt;&gt;"","Annulé",IF(Import!AD1162=0,"",Import!AD1162))</f>
        <v/>
      </c>
      <c r="AA163" s="61" t="str">
        <f t="shared" si="266"/>
        <v/>
      </c>
      <c r="AB163" s="61"/>
      <c r="AC163" s="62"/>
      <c r="BI163" s="46" t="str">
        <f>IF(Import!AM1162=0,"",Import!AM1162)</f>
        <v/>
      </c>
      <c r="BJ163" s="46"/>
      <c r="BK163" s="46"/>
      <c r="BL163" s="46"/>
      <c r="BM163" s="46"/>
      <c r="CB163" s="78" t="str">
        <f>IF(Import!AQ1162=0,"",Import!AQ1162)</f>
        <v/>
      </c>
      <c r="CC163" s="78"/>
      <c r="CD163" s="78"/>
      <c r="CE163" s="78"/>
      <c r="CF163" s="78"/>
      <c r="EK163" s="46" t="str">
        <f>IF(Import!AU1162=0,"",Import!AU1162)</f>
        <v/>
      </c>
      <c r="EL163" s="46"/>
      <c r="EM163" s="46"/>
      <c r="EN163" s="46"/>
      <c r="EO163" s="46"/>
      <c r="II163" s="46" t="str">
        <f>IF(Import!AY1162=0,"",Import!AY1162)</f>
        <v/>
      </c>
      <c r="IJ163" s="46"/>
      <c r="IK163" s="46"/>
      <c r="IL163" s="46"/>
      <c r="IM163" s="46"/>
      <c r="JR163" s="46" t="str">
        <f>IF(Import!BC1162=0,"",Import!BC1162)</f>
        <v/>
      </c>
    </row>
    <row r="164" spans="1:278" x14ac:dyDescent="0.3">
      <c r="A164" s="61" t="str">
        <f>IF(Import!A1163=0,"",Import!A1163=0)</f>
        <v/>
      </c>
      <c r="B164" s="38" t="str">
        <f>IF(Import!D1163=0,"",Import!D1163)</f>
        <v/>
      </c>
      <c r="C164" s="38" t="str">
        <f>IF(Import!E1163=0,"",Import!E1163)</f>
        <v/>
      </c>
      <c r="D164" s="44" t="str">
        <f t="shared" si="265"/>
        <v/>
      </c>
      <c r="E164" s="38" t="str">
        <f>IF(Import!I1163=0,"",Import!I1163)</f>
        <v/>
      </c>
      <c r="F164" s="38" t="str">
        <f>IF(Import!J1163="","",Import!J1163)</f>
        <v/>
      </c>
      <c r="G164" s="38" t="str">
        <f>IF(Import!K1163="","",Import!K1163)</f>
        <v/>
      </c>
      <c r="H164" s="45" t="str">
        <f>IF(Import!L1163=0,"",Import!L1163)</f>
        <v/>
      </c>
      <c r="I164" s="38" t="str">
        <f>IF(Import!N1163=0,"",Import!N1163)</f>
        <v/>
      </c>
      <c r="J164" s="37"/>
      <c r="K164" s="46" t="str">
        <f>IF(Import!O1163=0,"",Import!O1163)</f>
        <v/>
      </c>
      <c r="L164" s="46" t="str">
        <f>IF(Import!P1163=0,"",Import!P1163)</f>
        <v/>
      </c>
      <c r="M164" s="60" t="str">
        <f>IF(L164&lt;&gt;"","Annulé",IF(Import!R1163=0,"",Import!R1163))</f>
        <v/>
      </c>
      <c r="N164" s="60" t="str">
        <f>IF(L164&lt;&gt;"","Annulé",IF(Import!S1163=0,"",Import!S1163))</f>
        <v/>
      </c>
      <c r="O164" s="60" t="str">
        <f>IF(N164="Annulé","Annulé",IF(Import!T1163=0,"",Import!T1163))</f>
        <v/>
      </c>
      <c r="P164" s="46" t="str">
        <f>IF(Import!U1163=0,IF($L164&lt;&gt;"","Annulé",IF($K164="","","En attente")),Import!U1163)</f>
        <v/>
      </c>
      <c r="Q164" s="46" t="str">
        <f>IF(Import!V1163=0,IF($L164&lt;&gt;"","Annulé",IF($K164="","","En attente")),Import!V1163)</f>
        <v/>
      </c>
      <c r="R164" s="46" t="str">
        <f>IF(Import!W1163=0,IF($L164&lt;&gt;"","Annulé",IF($K164="","","En attente")),Import!W1163)</f>
        <v/>
      </c>
      <c r="S164" s="46" t="str">
        <f>IF(Import!X1163=0,IF($L164&lt;&gt;"","Annulé",IF($K164="","","En attente")),Import!X1163)</f>
        <v/>
      </c>
      <c r="T164" s="46" t="str">
        <f>IF(Import!Y1163=0,IF($L164&lt;&gt;"","Annulé",IF($K164="","","En attente")),Import!Y1163)</f>
        <v/>
      </c>
      <c r="U164" s="46" t="str">
        <f>IF(Import!Z1163=0,IF($L164&lt;&gt;"","Annulé",IF($K164="","","En attente")),Import!Z1163)</f>
        <v/>
      </c>
      <c r="V164" s="46"/>
      <c r="W164" s="46" t="str">
        <f>IF($L164&lt;&gt;"","Annulé",IF(Import!AA1163=0,"",Import!AA1163))</f>
        <v/>
      </c>
      <c r="X164" s="46" t="str">
        <f>IF($L164&lt;&gt;"","Annulé",IF(Import!AB1163=0,IF($W164&lt;&gt;"","A receptionner",""),Import!AB1163))</f>
        <v/>
      </c>
      <c r="Y164" s="60" t="str">
        <f>IF($L164&lt;&gt;"","Annulé",IF(Import!AC1163=0,"",Import!AC1163))</f>
        <v/>
      </c>
      <c r="Z164" s="60" t="str">
        <f>IF($L164&lt;&gt;"","Annulé",IF(Import!AD1163=0,"",Import!AD1163))</f>
        <v/>
      </c>
      <c r="AA164" s="61" t="str">
        <f t="shared" si="266"/>
        <v/>
      </c>
      <c r="AB164" s="61"/>
      <c r="AC164" s="62"/>
      <c r="BI164" s="46" t="str">
        <f>IF(Import!AM1163=0,"",Import!AM1163)</f>
        <v/>
      </c>
      <c r="BJ164" s="46"/>
      <c r="BK164" s="46"/>
      <c r="BL164" s="46"/>
      <c r="BM164" s="46"/>
      <c r="CB164" s="78" t="str">
        <f>IF(Import!AQ1163=0,"",Import!AQ1163)</f>
        <v/>
      </c>
      <c r="CC164" s="78"/>
      <c r="CD164" s="78"/>
      <c r="CE164" s="78"/>
      <c r="CF164" s="78"/>
      <c r="EK164" s="46" t="str">
        <f>IF(Import!AU1163=0,"",Import!AU1163)</f>
        <v/>
      </c>
      <c r="EL164" s="46"/>
      <c r="EM164" s="46"/>
      <c r="EN164" s="46"/>
      <c r="EO164" s="46"/>
      <c r="II164" s="46" t="str">
        <f>IF(Import!AY1163=0,"",Import!AY1163)</f>
        <v/>
      </c>
      <c r="IJ164" s="46"/>
      <c r="IK164" s="46"/>
      <c r="IL164" s="46"/>
      <c r="IM164" s="46"/>
      <c r="JR164" s="46" t="str">
        <f>IF(Import!BC1163=0,"",Import!BC1163)</f>
        <v/>
      </c>
    </row>
    <row r="165" spans="1:278" x14ac:dyDescent="0.3">
      <c r="A165" s="61" t="str">
        <f>IF(Import!A1164=0,"",Import!A1164=0)</f>
        <v/>
      </c>
      <c r="B165" s="38" t="str">
        <f>IF(Import!D1164=0,"",Import!D1164)</f>
        <v/>
      </c>
      <c r="C165" s="38" t="str">
        <f>IF(Import!E1164=0,"",Import!E1164)</f>
        <v/>
      </c>
      <c r="D165" s="44" t="str">
        <f t="shared" si="265"/>
        <v/>
      </c>
      <c r="E165" s="38" t="str">
        <f>IF(Import!I1164=0,"",Import!I1164)</f>
        <v/>
      </c>
      <c r="F165" s="38" t="str">
        <f>IF(Import!J1164="","",Import!J1164)</f>
        <v/>
      </c>
      <c r="G165" s="38" t="str">
        <f>IF(Import!K1164="","",Import!K1164)</f>
        <v/>
      </c>
      <c r="H165" s="45" t="str">
        <f>IF(Import!L1164=0,"",Import!L1164)</f>
        <v/>
      </c>
      <c r="I165" s="38" t="str">
        <f>IF(Import!N1164=0,"",Import!N1164)</f>
        <v/>
      </c>
      <c r="J165" s="37"/>
      <c r="K165" s="46" t="str">
        <f>IF(Import!O1164=0,"",Import!O1164)</f>
        <v/>
      </c>
      <c r="L165" s="46" t="str">
        <f>IF(Import!P1164=0,"",Import!P1164)</f>
        <v/>
      </c>
      <c r="M165" s="60" t="str">
        <f>IF(L165&lt;&gt;"","Annulé",IF(Import!R1164=0,"",Import!R1164))</f>
        <v/>
      </c>
      <c r="N165" s="60" t="str">
        <f>IF(L165&lt;&gt;"","Annulé",IF(Import!S1164=0,"",Import!S1164))</f>
        <v/>
      </c>
      <c r="O165" s="60" t="str">
        <f>IF(N165="Annulé","Annulé",IF(Import!T1164=0,"",Import!T1164))</f>
        <v/>
      </c>
      <c r="P165" s="46" t="str">
        <f>IF(Import!U1164=0,IF($L165&lt;&gt;"","Annulé",IF($K165="","","En attente")),Import!U1164)</f>
        <v/>
      </c>
      <c r="Q165" s="46" t="str">
        <f>IF(Import!V1164=0,IF($L165&lt;&gt;"","Annulé",IF($K165="","","En attente")),Import!V1164)</f>
        <v/>
      </c>
      <c r="R165" s="46" t="str">
        <f>IF(Import!W1164=0,IF($L165&lt;&gt;"","Annulé",IF($K165="","","En attente")),Import!W1164)</f>
        <v/>
      </c>
      <c r="S165" s="46" t="str">
        <f>IF(Import!X1164=0,IF($L165&lt;&gt;"","Annulé",IF($K165="","","En attente")),Import!X1164)</f>
        <v/>
      </c>
      <c r="T165" s="46" t="str">
        <f>IF(Import!Y1164=0,IF($L165&lt;&gt;"","Annulé",IF($K165="","","En attente")),Import!Y1164)</f>
        <v/>
      </c>
      <c r="U165" s="46" t="str">
        <f>IF(Import!Z1164=0,IF($L165&lt;&gt;"","Annulé",IF($K165="","","En attente")),Import!Z1164)</f>
        <v/>
      </c>
      <c r="V165" s="46"/>
      <c r="W165" s="46" t="str">
        <f>IF($L165&lt;&gt;"","Annulé",IF(Import!AA1164=0,"",Import!AA1164))</f>
        <v/>
      </c>
      <c r="X165" s="46" t="str">
        <f>IF($L165&lt;&gt;"","Annulé",IF(Import!AB1164=0,IF($W165&lt;&gt;"","A receptionner",""),Import!AB1164))</f>
        <v/>
      </c>
      <c r="Y165" s="60" t="str">
        <f>IF($L165&lt;&gt;"","Annulé",IF(Import!AC1164=0,"",Import!AC1164))</f>
        <v/>
      </c>
      <c r="Z165" s="60" t="str">
        <f>IF($L165&lt;&gt;"","Annulé",IF(Import!AD1164=0,"",Import!AD1164))</f>
        <v/>
      </c>
      <c r="AA165" s="61" t="str">
        <f t="shared" si="266"/>
        <v/>
      </c>
      <c r="AB165" s="61"/>
      <c r="AC165" s="62"/>
      <c r="BI165" s="46" t="str">
        <f>IF(Import!AM1164=0,"",Import!AM1164)</f>
        <v/>
      </c>
      <c r="BJ165" s="46"/>
      <c r="BK165" s="46"/>
      <c r="BL165" s="46"/>
      <c r="BM165" s="46"/>
      <c r="CB165" s="78" t="str">
        <f>IF(Import!AQ1164=0,"",Import!AQ1164)</f>
        <v/>
      </c>
      <c r="CC165" s="78"/>
      <c r="CD165" s="78"/>
      <c r="CE165" s="78"/>
      <c r="CF165" s="78"/>
      <c r="EK165" s="46" t="str">
        <f>IF(Import!AU1164=0,"",Import!AU1164)</f>
        <v/>
      </c>
      <c r="EL165" s="46"/>
      <c r="EM165" s="46"/>
      <c r="EN165" s="46"/>
      <c r="EO165" s="46"/>
      <c r="II165" s="46" t="str">
        <f>IF(Import!AY1164=0,"",Import!AY1164)</f>
        <v/>
      </c>
      <c r="IJ165" s="46"/>
      <c r="IK165" s="46"/>
      <c r="IL165" s="46"/>
      <c r="IM165" s="46"/>
      <c r="JR165" s="46" t="str">
        <f>IF(Import!BC1164=0,"",Import!BC1164)</f>
        <v/>
      </c>
    </row>
    <row r="166" spans="1:278" x14ac:dyDescent="0.3">
      <c r="A166" s="61" t="str">
        <f>IF(Import!A1165=0,"",Import!A1165=0)</f>
        <v/>
      </c>
      <c r="B166" s="38" t="str">
        <f>IF(Import!D1165=0,"",Import!D1165)</f>
        <v/>
      </c>
      <c r="C166" s="38" t="str">
        <f>IF(Import!E1165=0,"",Import!E1165)</f>
        <v/>
      </c>
      <c r="D166" s="44" t="str">
        <f t="shared" si="265"/>
        <v/>
      </c>
      <c r="E166" s="38" t="str">
        <f>IF(Import!I1165=0,"",Import!I1165)</f>
        <v/>
      </c>
      <c r="F166" s="38" t="str">
        <f>IF(Import!J1165="","",Import!J1165)</f>
        <v/>
      </c>
      <c r="G166" s="38" t="str">
        <f>IF(Import!K1165="","",Import!K1165)</f>
        <v/>
      </c>
      <c r="H166" s="45" t="str">
        <f>IF(Import!L1165=0,"",Import!L1165)</f>
        <v/>
      </c>
      <c r="I166" s="38" t="str">
        <f>IF(Import!N1165=0,"",Import!N1165)</f>
        <v/>
      </c>
      <c r="J166" s="37"/>
      <c r="K166" s="46" t="str">
        <f>IF(Import!O1165=0,"",Import!O1165)</f>
        <v/>
      </c>
      <c r="L166" s="46" t="str">
        <f>IF(Import!P1165=0,"",Import!P1165)</f>
        <v/>
      </c>
      <c r="M166" s="60" t="str">
        <f>IF(L166&lt;&gt;"","Annulé",IF(Import!R1165=0,"",Import!R1165))</f>
        <v/>
      </c>
      <c r="N166" s="60" t="str">
        <f>IF(L166&lt;&gt;"","Annulé",IF(Import!S1165=0,"",Import!S1165))</f>
        <v/>
      </c>
      <c r="O166" s="60" t="str">
        <f>IF(N166="Annulé","Annulé",IF(Import!T1165=0,"",Import!T1165))</f>
        <v/>
      </c>
      <c r="P166" s="46" t="str">
        <f>IF(Import!U1165=0,IF($L166&lt;&gt;"","Annulé",IF($K166="","","En attente")),Import!U1165)</f>
        <v/>
      </c>
      <c r="Q166" s="46" t="str">
        <f>IF(Import!V1165=0,IF($L166&lt;&gt;"","Annulé",IF($K166="","","En attente")),Import!V1165)</f>
        <v/>
      </c>
      <c r="R166" s="46" t="str">
        <f>IF(Import!W1165=0,IF($L166&lt;&gt;"","Annulé",IF($K166="","","En attente")),Import!W1165)</f>
        <v/>
      </c>
      <c r="S166" s="46" t="str">
        <f>IF(Import!X1165=0,IF($L166&lt;&gt;"","Annulé",IF($K166="","","En attente")),Import!X1165)</f>
        <v/>
      </c>
      <c r="T166" s="46" t="str">
        <f>IF(Import!Y1165=0,IF($L166&lt;&gt;"","Annulé",IF($K166="","","En attente")),Import!Y1165)</f>
        <v/>
      </c>
      <c r="U166" s="46" t="str">
        <f>IF(Import!Z1165=0,IF($L166&lt;&gt;"","Annulé",IF($K166="","","En attente")),Import!Z1165)</f>
        <v/>
      </c>
      <c r="V166" s="46"/>
      <c r="W166" s="46" t="str">
        <f>IF($L166&lt;&gt;"","Annulé",IF(Import!AA1165=0,"",Import!AA1165))</f>
        <v/>
      </c>
      <c r="X166" s="46" t="str">
        <f>IF($L166&lt;&gt;"","Annulé",IF(Import!AB1165=0,IF($W166&lt;&gt;"","A receptionner",""),Import!AB1165))</f>
        <v/>
      </c>
      <c r="Y166" s="60" t="str">
        <f>IF($L166&lt;&gt;"","Annulé",IF(Import!AC1165=0,"",Import!AC1165))</f>
        <v/>
      </c>
      <c r="Z166" s="60" t="str">
        <f>IF($L166&lt;&gt;"","Annulé",IF(Import!AD1165=0,"",Import!AD1165))</f>
        <v/>
      </c>
      <c r="AA166" s="61" t="str">
        <f t="shared" si="266"/>
        <v/>
      </c>
      <c r="AB166" s="61"/>
      <c r="AC166" s="62"/>
      <c r="BI166" s="46" t="str">
        <f>IF(Import!AM1165=0,"",Import!AM1165)</f>
        <v/>
      </c>
      <c r="BJ166" s="46"/>
      <c r="BK166" s="46"/>
      <c r="BL166" s="46"/>
      <c r="BM166" s="46"/>
      <c r="CB166" s="78" t="str">
        <f>IF(Import!AQ1165=0,"",Import!AQ1165)</f>
        <v/>
      </c>
      <c r="CC166" s="78"/>
      <c r="CD166" s="78"/>
      <c r="CE166" s="78"/>
      <c r="CF166" s="78"/>
      <c r="EK166" s="46" t="str">
        <f>IF(Import!AU1165=0,"",Import!AU1165)</f>
        <v/>
      </c>
      <c r="EL166" s="46"/>
      <c r="EM166" s="46"/>
      <c r="EN166" s="46"/>
      <c r="EO166" s="46"/>
      <c r="II166" s="46" t="str">
        <f>IF(Import!AY1165=0,"",Import!AY1165)</f>
        <v/>
      </c>
      <c r="IJ166" s="46"/>
      <c r="IK166" s="46"/>
      <c r="IL166" s="46"/>
      <c r="IM166" s="46"/>
      <c r="JR166" s="46" t="str">
        <f>IF(Import!BC1165=0,"",Import!BC1165)</f>
        <v/>
      </c>
    </row>
    <row r="167" spans="1:278" x14ac:dyDescent="0.3">
      <c r="A167" s="61" t="str">
        <f>IF(Import!A1166=0,"",Import!A1166=0)</f>
        <v/>
      </c>
      <c r="B167" s="38" t="str">
        <f>IF(Import!D1166=0,"",Import!D1166)</f>
        <v/>
      </c>
      <c r="C167" s="38" t="str">
        <f>IF(Import!E1166=0,"",Import!E1166)</f>
        <v/>
      </c>
      <c r="D167" s="44" t="str">
        <f t="shared" si="265"/>
        <v/>
      </c>
      <c r="E167" s="38" t="str">
        <f>IF(Import!I1166=0,"",Import!I1166)</f>
        <v/>
      </c>
      <c r="F167" s="38" t="str">
        <f>IF(Import!J1166="","",Import!J1166)</f>
        <v/>
      </c>
      <c r="G167" s="38" t="str">
        <f>IF(Import!K1166="","",Import!K1166)</f>
        <v/>
      </c>
      <c r="H167" s="45" t="str">
        <f>IF(Import!L1166=0,"",Import!L1166)</f>
        <v/>
      </c>
      <c r="I167" s="38" t="str">
        <f>IF(Import!N1166=0,"",Import!N1166)</f>
        <v/>
      </c>
      <c r="J167" s="37"/>
      <c r="K167" s="46" t="str">
        <f>IF(Import!O1166=0,"",Import!O1166)</f>
        <v/>
      </c>
      <c r="L167" s="46" t="str">
        <f>IF(Import!P1166=0,"",Import!P1166)</f>
        <v/>
      </c>
      <c r="M167" s="60" t="str">
        <f>IF(L167&lt;&gt;"","Annulé",IF(Import!R1166=0,"",Import!R1166))</f>
        <v/>
      </c>
      <c r="N167" s="60" t="str">
        <f>IF(L167&lt;&gt;"","Annulé",IF(Import!S1166=0,"",Import!S1166))</f>
        <v/>
      </c>
      <c r="O167" s="60" t="str">
        <f>IF(N167="Annulé","Annulé",IF(Import!T1166=0,"",Import!T1166))</f>
        <v/>
      </c>
      <c r="P167" s="46" t="str">
        <f>IF(Import!U1166=0,IF($L167&lt;&gt;"","Annulé",IF($K167="","","En attente")),Import!U1166)</f>
        <v/>
      </c>
      <c r="Q167" s="46" t="str">
        <f>IF(Import!V1166=0,IF($L167&lt;&gt;"","Annulé",IF($K167="","","En attente")),Import!V1166)</f>
        <v/>
      </c>
      <c r="R167" s="46" t="str">
        <f>IF(Import!W1166=0,IF($L167&lt;&gt;"","Annulé",IF($K167="","","En attente")),Import!W1166)</f>
        <v/>
      </c>
      <c r="S167" s="46" t="str">
        <f>IF(Import!X1166=0,IF($L167&lt;&gt;"","Annulé",IF($K167="","","En attente")),Import!X1166)</f>
        <v/>
      </c>
      <c r="T167" s="46" t="str">
        <f>IF(Import!Y1166=0,IF($L167&lt;&gt;"","Annulé",IF($K167="","","En attente")),Import!Y1166)</f>
        <v/>
      </c>
      <c r="U167" s="46" t="str">
        <f>IF(Import!Z1166=0,IF($L167&lt;&gt;"","Annulé",IF($K167="","","En attente")),Import!Z1166)</f>
        <v/>
      </c>
      <c r="V167" s="46"/>
      <c r="W167" s="46" t="str">
        <f>IF($L167&lt;&gt;"","Annulé",IF(Import!AA1166=0,"",Import!AA1166))</f>
        <v/>
      </c>
      <c r="X167" s="46" t="str">
        <f>IF($L167&lt;&gt;"","Annulé",IF(Import!AB1166=0,IF($W167&lt;&gt;"","A receptionner",""),Import!AB1166))</f>
        <v/>
      </c>
      <c r="Y167" s="60" t="str">
        <f>IF($L167&lt;&gt;"","Annulé",IF(Import!AC1166=0,"",Import!AC1166))</f>
        <v/>
      </c>
      <c r="Z167" s="60" t="str">
        <f>IF($L167&lt;&gt;"","Annulé",IF(Import!AD1166=0,"",Import!AD1166))</f>
        <v/>
      </c>
      <c r="AA167" s="61" t="str">
        <f t="shared" si="266"/>
        <v/>
      </c>
      <c r="AB167" s="61"/>
      <c r="AC167" s="62"/>
      <c r="BI167" s="46" t="str">
        <f>IF(Import!AM1166=0,"",Import!AM1166)</f>
        <v/>
      </c>
      <c r="BJ167" s="46"/>
      <c r="BK167" s="46"/>
      <c r="BL167" s="46"/>
      <c r="BM167" s="46"/>
      <c r="CB167" s="78" t="str">
        <f>IF(Import!AQ1166=0,"",Import!AQ1166)</f>
        <v/>
      </c>
      <c r="CC167" s="78"/>
      <c r="CD167" s="78"/>
      <c r="CE167" s="78"/>
      <c r="CF167" s="78"/>
      <c r="EK167" s="46" t="str">
        <f>IF(Import!AU1166=0,"",Import!AU1166)</f>
        <v/>
      </c>
      <c r="EL167" s="46"/>
      <c r="EM167" s="46"/>
      <c r="EN167" s="46"/>
      <c r="EO167" s="46"/>
      <c r="II167" s="46" t="str">
        <f>IF(Import!AY1166=0,"",Import!AY1166)</f>
        <v/>
      </c>
      <c r="IJ167" s="46"/>
      <c r="IK167" s="46"/>
      <c r="IL167" s="46"/>
      <c r="IM167" s="46"/>
      <c r="JR167" s="46" t="str">
        <f>IF(Import!BC1166=0,"",Import!BC1166)</f>
        <v/>
      </c>
    </row>
    <row r="168" spans="1:278" x14ac:dyDescent="0.3">
      <c r="A168" s="61" t="str">
        <f>IF(Import!A1167=0,"",Import!A1167=0)</f>
        <v/>
      </c>
      <c r="B168" s="38" t="str">
        <f>IF(Import!D1167=0,"",Import!D1167)</f>
        <v/>
      </c>
      <c r="C168" s="38" t="str">
        <f>IF(Import!E1167=0,"",Import!E1167)</f>
        <v/>
      </c>
      <c r="D168" s="44" t="str">
        <f t="shared" si="265"/>
        <v/>
      </c>
      <c r="E168" s="38" t="str">
        <f>IF(Import!I1167=0,"",Import!I1167)</f>
        <v/>
      </c>
      <c r="F168" s="38" t="str">
        <f>IF(Import!J1167="","",Import!J1167)</f>
        <v/>
      </c>
      <c r="G168" s="38" t="str">
        <f>IF(Import!K1167="","",Import!K1167)</f>
        <v/>
      </c>
      <c r="H168" s="45" t="str">
        <f>IF(Import!L1167=0,"",Import!L1167)</f>
        <v/>
      </c>
      <c r="I168" s="38" t="str">
        <f>IF(Import!N1167=0,"",Import!N1167)</f>
        <v/>
      </c>
      <c r="J168" s="37"/>
      <c r="K168" s="46" t="str">
        <f>IF(Import!O1167=0,"",Import!O1167)</f>
        <v/>
      </c>
      <c r="L168" s="46" t="str">
        <f>IF(Import!P1167=0,"",Import!P1167)</f>
        <v/>
      </c>
      <c r="M168" s="60" t="str">
        <f>IF(L168&lt;&gt;"","Annulé",IF(Import!R1167=0,"",Import!R1167))</f>
        <v/>
      </c>
      <c r="N168" s="60" t="str">
        <f>IF(L168&lt;&gt;"","Annulé",IF(Import!S1167=0,"",Import!S1167))</f>
        <v/>
      </c>
      <c r="O168" s="60" t="str">
        <f>IF(N168="Annulé","Annulé",IF(Import!T1167=0,"",Import!T1167))</f>
        <v/>
      </c>
      <c r="P168" s="46" t="str">
        <f>IF(Import!U1167=0,IF($L168&lt;&gt;"","Annulé",IF($K168="","","En attente")),Import!U1167)</f>
        <v/>
      </c>
      <c r="Q168" s="46" t="str">
        <f>IF(Import!V1167=0,IF($L168&lt;&gt;"","Annulé",IF($K168="","","En attente")),Import!V1167)</f>
        <v/>
      </c>
      <c r="R168" s="46" t="str">
        <f>IF(Import!W1167=0,IF($L168&lt;&gt;"","Annulé",IF($K168="","","En attente")),Import!W1167)</f>
        <v/>
      </c>
      <c r="S168" s="46" t="str">
        <f>IF(Import!X1167=0,IF($L168&lt;&gt;"","Annulé",IF($K168="","","En attente")),Import!X1167)</f>
        <v/>
      </c>
      <c r="T168" s="46" t="str">
        <f>IF(Import!Y1167=0,IF($L168&lt;&gt;"","Annulé",IF($K168="","","En attente")),Import!Y1167)</f>
        <v/>
      </c>
      <c r="U168" s="46" t="str">
        <f>IF(Import!Z1167=0,IF($L168&lt;&gt;"","Annulé",IF($K168="","","En attente")),Import!Z1167)</f>
        <v/>
      </c>
      <c r="V168" s="46"/>
      <c r="W168" s="46" t="str">
        <f>IF($L168&lt;&gt;"","Annulé",IF(Import!AA1167=0,"",Import!AA1167))</f>
        <v/>
      </c>
      <c r="X168" s="46" t="str">
        <f>IF($L168&lt;&gt;"","Annulé",IF(Import!AB1167=0,IF($W168&lt;&gt;"","A receptionner",""),Import!AB1167))</f>
        <v/>
      </c>
      <c r="Y168" s="60" t="str">
        <f>IF($L168&lt;&gt;"","Annulé",IF(Import!AC1167=0,"",Import!AC1167))</f>
        <v/>
      </c>
      <c r="Z168" s="60" t="str">
        <f>IF($L168&lt;&gt;"","Annulé",IF(Import!AD1167=0,"",Import!AD1167))</f>
        <v/>
      </c>
      <c r="AA168" s="61" t="str">
        <f t="shared" si="266"/>
        <v/>
      </c>
      <c r="AB168" s="61"/>
      <c r="AC168" s="62"/>
      <c r="BI168" s="46" t="str">
        <f>IF(Import!AM1167=0,"",Import!AM1167)</f>
        <v/>
      </c>
      <c r="BJ168" s="46"/>
      <c r="BK168" s="46"/>
      <c r="BL168" s="46"/>
      <c r="BM168" s="46"/>
      <c r="CB168" s="78" t="str">
        <f>IF(Import!AQ1167=0,"",Import!AQ1167)</f>
        <v/>
      </c>
      <c r="CC168" s="78"/>
      <c r="CD168" s="78"/>
      <c r="CE168" s="78"/>
      <c r="CF168" s="78"/>
      <c r="EK168" s="46" t="str">
        <f>IF(Import!AU1167=0,"",Import!AU1167)</f>
        <v/>
      </c>
      <c r="EL168" s="46"/>
      <c r="EM168" s="46"/>
      <c r="EN168" s="46"/>
      <c r="EO168" s="46"/>
      <c r="II168" s="46" t="str">
        <f>IF(Import!AY1167=0,"",Import!AY1167)</f>
        <v/>
      </c>
      <c r="IJ168" s="46"/>
      <c r="IK168" s="46"/>
      <c r="IL168" s="46"/>
      <c r="IM168" s="46"/>
      <c r="JR168" s="46" t="str">
        <f>IF(Import!BC1167=0,"",Import!BC1167)</f>
        <v/>
      </c>
    </row>
    <row r="169" spans="1:278" x14ac:dyDescent="0.3">
      <c r="A169" s="61" t="str">
        <f>IF(Import!A1168=0,"",Import!A1168=0)</f>
        <v/>
      </c>
      <c r="B169" s="38" t="str">
        <f>IF(Import!D1168=0,"",Import!D1168)</f>
        <v/>
      </c>
      <c r="C169" s="38" t="str">
        <f>IF(Import!E1168=0,"",Import!E1168)</f>
        <v/>
      </c>
      <c r="D169" s="44" t="str">
        <f t="shared" si="265"/>
        <v/>
      </c>
      <c r="E169" s="38" t="str">
        <f>IF(Import!I1168=0,"",Import!I1168)</f>
        <v/>
      </c>
      <c r="F169" s="38" t="str">
        <f>IF(Import!J1168="","",Import!J1168)</f>
        <v/>
      </c>
      <c r="G169" s="38" t="str">
        <f>IF(Import!K1168="","",Import!K1168)</f>
        <v/>
      </c>
      <c r="H169" s="45" t="str">
        <f>IF(Import!L1168=0,"",Import!L1168)</f>
        <v/>
      </c>
      <c r="I169" s="38" t="str">
        <f>IF(Import!N1168=0,"",Import!N1168)</f>
        <v/>
      </c>
      <c r="J169" s="37"/>
      <c r="K169" s="46" t="str">
        <f>IF(Import!O1168=0,"",Import!O1168)</f>
        <v/>
      </c>
      <c r="L169" s="46" t="str">
        <f>IF(Import!P1168=0,"",Import!P1168)</f>
        <v/>
      </c>
      <c r="M169" s="60" t="str">
        <f>IF(L169&lt;&gt;"","Annulé",IF(Import!R1168=0,"",Import!R1168))</f>
        <v/>
      </c>
      <c r="N169" s="60" t="str">
        <f>IF(L169&lt;&gt;"","Annulé",IF(Import!S1168=0,"",Import!S1168))</f>
        <v/>
      </c>
      <c r="O169" s="60" t="str">
        <f>IF(N169="Annulé","Annulé",IF(Import!T1168=0,"",Import!T1168))</f>
        <v/>
      </c>
      <c r="P169" s="46" t="str">
        <f>IF(Import!U1168=0,IF($L169&lt;&gt;"","Annulé",IF($K169="","","En attente")),Import!U1168)</f>
        <v/>
      </c>
      <c r="Q169" s="46" t="str">
        <f>IF(Import!V1168=0,IF($L169&lt;&gt;"","Annulé",IF($K169="","","En attente")),Import!V1168)</f>
        <v/>
      </c>
      <c r="R169" s="46" t="str">
        <f>IF(Import!W1168=0,IF($L169&lt;&gt;"","Annulé",IF($K169="","","En attente")),Import!W1168)</f>
        <v/>
      </c>
      <c r="S169" s="46" t="str">
        <f>IF(Import!X1168=0,IF($L169&lt;&gt;"","Annulé",IF($K169="","","En attente")),Import!X1168)</f>
        <v/>
      </c>
      <c r="T169" s="46" t="str">
        <f>IF(Import!Y1168=0,IF($L169&lt;&gt;"","Annulé",IF($K169="","","En attente")),Import!Y1168)</f>
        <v/>
      </c>
      <c r="U169" s="46" t="str">
        <f>IF(Import!Z1168=0,IF($L169&lt;&gt;"","Annulé",IF($K169="","","En attente")),Import!Z1168)</f>
        <v/>
      </c>
      <c r="V169" s="46"/>
      <c r="W169" s="46" t="str">
        <f>IF($L169&lt;&gt;"","Annulé",IF(Import!AA1168=0,"",Import!AA1168))</f>
        <v/>
      </c>
      <c r="X169" s="46" t="str">
        <f>IF($L169&lt;&gt;"","Annulé",IF(Import!AB1168=0,IF($W169&lt;&gt;"","A receptionner",""),Import!AB1168))</f>
        <v/>
      </c>
      <c r="Y169" s="60" t="str">
        <f>IF($L169&lt;&gt;"","Annulé",IF(Import!AC1168=0,"",Import!AC1168))</f>
        <v/>
      </c>
      <c r="Z169" s="60" t="str">
        <f>IF($L169&lt;&gt;"","Annulé",IF(Import!AD1168=0,"",Import!AD1168))</f>
        <v/>
      </c>
      <c r="AA169" s="61" t="str">
        <f t="shared" si="266"/>
        <v/>
      </c>
      <c r="AB169" s="61"/>
      <c r="AC169" s="62"/>
      <c r="BI169" s="46" t="str">
        <f>IF(Import!AM1168=0,"",Import!AM1168)</f>
        <v/>
      </c>
      <c r="BJ169" s="46"/>
      <c r="BK169" s="46"/>
      <c r="BL169" s="46"/>
      <c r="BM169" s="46"/>
      <c r="CB169" s="78" t="str">
        <f>IF(Import!AQ1168=0,"",Import!AQ1168)</f>
        <v/>
      </c>
      <c r="CC169" s="78"/>
      <c r="CD169" s="78"/>
      <c r="CE169" s="78"/>
      <c r="CF169" s="78"/>
      <c r="EK169" s="46" t="str">
        <f>IF(Import!AU1168=0,"",Import!AU1168)</f>
        <v/>
      </c>
      <c r="EL169" s="46"/>
      <c r="EM169" s="46"/>
      <c r="EN169" s="46"/>
      <c r="EO169" s="46"/>
      <c r="II169" s="46" t="str">
        <f>IF(Import!AY1168=0,"",Import!AY1168)</f>
        <v/>
      </c>
      <c r="IJ169" s="46"/>
      <c r="IK169" s="46"/>
      <c r="IL169" s="46"/>
      <c r="IM169" s="46"/>
      <c r="JR169" s="46" t="str">
        <f>IF(Import!BC1168=0,"",Import!BC1168)</f>
        <v/>
      </c>
    </row>
    <row r="170" spans="1:278" x14ac:dyDescent="0.3">
      <c r="A170" s="61" t="str">
        <f>IF(Import!A1169=0,"",Import!A1169=0)</f>
        <v/>
      </c>
      <c r="B170" s="38" t="str">
        <f>IF(Import!D1169=0,"",Import!D1169)</f>
        <v/>
      </c>
      <c r="C170" s="38" t="str">
        <f>IF(Import!E1169=0,"",Import!E1169)</f>
        <v/>
      </c>
      <c r="D170" s="44" t="str">
        <f t="shared" si="265"/>
        <v/>
      </c>
      <c r="E170" s="38" t="str">
        <f>IF(Import!I1169=0,"",Import!I1169)</f>
        <v/>
      </c>
      <c r="F170" s="38" t="str">
        <f>IF(Import!J1169="","",Import!J1169)</f>
        <v/>
      </c>
      <c r="G170" s="38" t="str">
        <f>IF(Import!K1169="","",Import!K1169)</f>
        <v/>
      </c>
      <c r="H170" s="45" t="str">
        <f>IF(Import!L1169=0,"",Import!L1169)</f>
        <v/>
      </c>
      <c r="I170" s="38" t="str">
        <f>IF(Import!N1169=0,"",Import!N1169)</f>
        <v/>
      </c>
      <c r="J170" s="37"/>
      <c r="K170" s="46" t="str">
        <f>IF(Import!O1169=0,"",Import!O1169)</f>
        <v/>
      </c>
      <c r="L170" s="46" t="str">
        <f>IF(Import!P1169=0,"",Import!P1169)</f>
        <v/>
      </c>
      <c r="M170" s="60" t="str">
        <f>IF(L170&lt;&gt;"","Annulé",IF(Import!R1169=0,"",Import!R1169))</f>
        <v/>
      </c>
      <c r="N170" s="60" t="str">
        <f>IF(L170&lt;&gt;"","Annulé",IF(Import!S1169=0,"",Import!S1169))</f>
        <v/>
      </c>
      <c r="O170" s="60" t="str">
        <f>IF(N170="Annulé","Annulé",IF(Import!T1169=0,"",Import!T1169))</f>
        <v/>
      </c>
      <c r="P170" s="46" t="str">
        <f>IF(Import!U1169=0,IF($L170&lt;&gt;"","Annulé",IF($K170="","","En attente")),Import!U1169)</f>
        <v/>
      </c>
      <c r="Q170" s="46" t="str">
        <f>IF(Import!V1169=0,IF($L170&lt;&gt;"","Annulé",IF($K170="","","En attente")),Import!V1169)</f>
        <v/>
      </c>
      <c r="R170" s="46" t="str">
        <f>IF(Import!W1169=0,IF($L170&lt;&gt;"","Annulé",IF($K170="","","En attente")),Import!W1169)</f>
        <v/>
      </c>
      <c r="S170" s="46" t="str">
        <f>IF(Import!X1169=0,IF($L170&lt;&gt;"","Annulé",IF($K170="","","En attente")),Import!X1169)</f>
        <v/>
      </c>
      <c r="T170" s="46" t="str">
        <f>IF(Import!Y1169=0,IF($L170&lt;&gt;"","Annulé",IF($K170="","","En attente")),Import!Y1169)</f>
        <v/>
      </c>
      <c r="U170" s="46" t="str">
        <f>IF(Import!Z1169=0,IF($L170&lt;&gt;"","Annulé",IF($K170="","","En attente")),Import!Z1169)</f>
        <v/>
      </c>
      <c r="V170" s="46"/>
      <c r="W170" s="46" t="str">
        <f>IF($L170&lt;&gt;"","Annulé",IF(Import!AA1169=0,"",Import!AA1169))</f>
        <v/>
      </c>
      <c r="X170" s="46" t="str">
        <f>IF($L170&lt;&gt;"","Annulé",IF(Import!AB1169=0,IF($W170&lt;&gt;"","A receptionner",""),Import!AB1169))</f>
        <v/>
      </c>
      <c r="Y170" s="60" t="str">
        <f>IF($L170&lt;&gt;"","Annulé",IF(Import!AC1169=0,"",Import!AC1169))</f>
        <v/>
      </c>
      <c r="Z170" s="60" t="str">
        <f>IF($L170&lt;&gt;"","Annulé",IF(Import!AD1169=0,"",Import!AD1169))</f>
        <v/>
      </c>
      <c r="AA170" s="61" t="str">
        <f t="shared" si="266"/>
        <v/>
      </c>
      <c r="AB170" s="61"/>
      <c r="AC170" s="62"/>
      <c r="BI170" s="46" t="str">
        <f>IF(Import!AM1169=0,"",Import!AM1169)</f>
        <v/>
      </c>
      <c r="BJ170" s="46"/>
      <c r="BK170" s="46"/>
      <c r="BL170" s="46"/>
      <c r="BM170" s="46"/>
      <c r="CB170" s="78" t="str">
        <f>IF(Import!AQ1169=0,"",Import!AQ1169)</f>
        <v/>
      </c>
      <c r="CC170" s="78"/>
      <c r="CD170" s="78"/>
      <c r="CE170" s="78"/>
      <c r="CF170" s="78"/>
      <c r="EK170" s="46" t="str">
        <f>IF(Import!AU1169=0,"",Import!AU1169)</f>
        <v/>
      </c>
      <c r="EL170" s="46"/>
      <c r="EM170" s="46"/>
      <c r="EN170" s="46"/>
      <c r="EO170" s="46"/>
      <c r="II170" s="46" t="str">
        <f>IF(Import!AY1169=0,"",Import!AY1169)</f>
        <v/>
      </c>
      <c r="IJ170" s="46"/>
      <c r="IK170" s="46"/>
      <c r="IL170" s="46"/>
      <c r="IM170" s="46"/>
      <c r="JR170" s="46" t="str">
        <f>IF(Import!BC1169=0,"",Import!BC1169)</f>
        <v/>
      </c>
    </row>
    <row r="171" spans="1:278" x14ac:dyDescent="0.3">
      <c r="A171" s="61" t="str">
        <f>IF(Import!A1170=0,"",Import!A1170=0)</f>
        <v/>
      </c>
      <c r="B171" s="38" t="str">
        <f>IF(Import!D1170=0,"",Import!D1170)</f>
        <v/>
      </c>
      <c r="C171" s="38" t="str">
        <f>IF(Import!E1170=0,"",Import!E1170)</f>
        <v/>
      </c>
      <c r="D171" s="44" t="str">
        <f t="shared" si="265"/>
        <v/>
      </c>
      <c r="E171" s="38" t="str">
        <f>IF(Import!I1170=0,"",Import!I1170)</f>
        <v/>
      </c>
      <c r="F171" s="38" t="str">
        <f>IF(Import!J1170="","",Import!J1170)</f>
        <v/>
      </c>
      <c r="G171" s="38" t="str">
        <f>IF(Import!K1170="","",Import!K1170)</f>
        <v/>
      </c>
      <c r="H171" s="45" t="str">
        <f>IF(Import!L1170=0,"",Import!L1170)</f>
        <v/>
      </c>
      <c r="I171" s="38" t="str">
        <f>IF(Import!N1170=0,"",Import!N1170)</f>
        <v/>
      </c>
      <c r="J171" s="37"/>
      <c r="K171" s="46" t="str">
        <f>IF(Import!O1170=0,"",Import!O1170)</f>
        <v/>
      </c>
      <c r="L171" s="46" t="str">
        <f>IF(Import!P1170=0,"",Import!P1170)</f>
        <v/>
      </c>
      <c r="M171" s="60" t="str">
        <f>IF(L171&lt;&gt;"","Annulé",IF(Import!R1170=0,"",Import!R1170))</f>
        <v/>
      </c>
      <c r="N171" s="60" t="str">
        <f>IF(L171&lt;&gt;"","Annulé",IF(Import!S1170=0,"",Import!S1170))</f>
        <v/>
      </c>
      <c r="O171" s="60" t="str">
        <f>IF(N171="Annulé","Annulé",IF(Import!T1170=0,"",Import!T1170))</f>
        <v/>
      </c>
      <c r="P171" s="46" t="str">
        <f>IF(Import!U1170=0,IF($L171&lt;&gt;"","Annulé",IF($K171="","","En attente")),Import!U1170)</f>
        <v/>
      </c>
      <c r="Q171" s="46" t="str">
        <f>IF(Import!V1170=0,IF($L171&lt;&gt;"","Annulé",IF($K171="","","En attente")),Import!V1170)</f>
        <v/>
      </c>
      <c r="R171" s="46" t="str">
        <f>IF(Import!W1170=0,IF($L171&lt;&gt;"","Annulé",IF($K171="","","En attente")),Import!W1170)</f>
        <v/>
      </c>
      <c r="S171" s="46" t="str">
        <f>IF(Import!X1170=0,IF($L171&lt;&gt;"","Annulé",IF($K171="","","En attente")),Import!X1170)</f>
        <v/>
      </c>
      <c r="T171" s="46" t="str">
        <f>IF(Import!Y1170=0,IF($L171&lt;&gt;"","Annulé",IF($K171="","","En attente")),Import!Y1170)</f>
        <v/>
      </c>
      <c r="U171" s="46" t="str">
        <f>IF(Import!Z1170=0,IF($L171&lt;&gt;"","Annulé",IF($K171="","","En attente")),Import!Z1170)</f>
        <v/>
      </c>
      <c r="V171" s="46"/>
      <c r="W171" s="46" t="str">
        <f>IF($L171&lt;&gt;"","Annulé",IF(Import!AA1170=0,"",Import!AA1170))</f>
        <v/>
      </c>
      <c r="X171" s="46" t="str">
        <f>IF($L171&lt;&gt;"","Annulé",IF(Import!AB1170=0,IF($W171&lt;&gt;"","A receptionner",""),Import!AB1170))</f>
        <v/>
      </c>
      <c r="Y171" s="60" t="str">
        <f>IF($L171&lt;&gt;"","Annulé",IF(Import!AC1170=0,"",Import!AC1170))</f>
        <v/>
      </c>
      <c r="Z171" s="60" t="str">
        <f>IF($L171&lt;&gt;"","Annulé",IF(Import!AD1170=0,"",Import!AD1170))</f>
        <v/>
      </c>
      <c r="AA171" s="61" t="str">
        <f t="shared" si="266"/>
        <v/>
      </c>
      <c r="AB171" s="61"/>
      <c r="AC171" s="62"/>
      <c r="BI171" s="46" t="str">
        <f>IF(Import!AM1170=0,"",Import!AM1170)</f>
        <v/>
      </c>
      <c r="BJ171" s="46"/>
      <c r="BK171" s="46"/>
      <c r="BL171" s="46"/>
      <c r="BM171" s="46"/>
      <c r="CB171" s="78" t="str">
        <f>IF(Import!AQ1170=0,"",Import!AQ1170)</f>
        <v/>
      </c>
      <c r="CC171" s="78"/>
      <c r="CD171" s="78"/>
      <c r="CE171" s="78"/>
      <c r="CF171" s="78"/>
      <c r="EK171" s="46" t="str">
        <f>IF(Import!AU1170=0,"",Import!AU1170)</f>
        <v/>
      </c>
      <c r="EL171" s="46"/>
      <c r="EM171" s="46"/>
      <c r="EN171" s="46"/>
      <c r="EO171" s="46"/>
      <c r="II171" s="46" t="str">
        <f>IF(Import!AY1170=0,"",Import!AY1170)</f>
        <v/>
      </c>
      <c r="IJ171" s="46"/>
      <c r="IK171" s="46"/>
      <c r="IL171" s="46"/>
      <c r="IM171" s="46"/>
      <c r="JR171" s="46" t="str">
        <f>IF(Import!BC1170=0,"",Import!BC1170)</f>
        <v/>
      </c>
    </row>
    <row r="172" spans="1:278" x14ac:dyDescent="0.3">
      <c r="A172" s="61" t="str">
        <f>IF(Import!A1171=0,"",Import!A1171=0)</f>
        <v/>
      </c>
      <c r="B172" s="38" t="str">
        <f>IF(Import!D1171=0,"",Import!D1171)</f>
        <v/>
      </c>
      <c r="C172" s="38" t="str">
        <f>IF(Import!E1171=0,"",Import!E1171)</f>
        <v/>
      </c>
      <c r="D172" s="44" t="str">
        <f t="shared" si="265"/>
        <v/>
      </c>
      <c r="E172" s="38" t="str">
        <f>IF(Import!I1171=0,"",Import!I1171)</f>
        <v/>
      </c>
      <c r="F172" s="38" t="str">
        <f>IF(Import!J1171="","",Import!J1171)</f>
        <v/>
      </c>
      <c r="G172" s="38" t="str">
        <f>IF(Import!K1171="","",Import!K1171)</f>
        <v/>
      </c>
      <c r="H172" s="45" t="str">
        <f>IF(Import!L1171=0,"",Import!L1171)</f>
        <v/>
      </c>
      <c r="I172" s="38" t="str">
        <f>IF(Import!N1171=0,"",Import!N1171)</f>
        <v/>
      </c>
      <c r="J172" s="37"/>
      <c r="K172" s="46" t="str">
        <f>IF(Import!O1171=0,"",Import!O1171)</f>
        <v/>
      </c>
      <c r="L172" s="46" t="str">
        <f>IF(Import!P1171=0,"",Import!P1171)</f>
        <v/>
      </c>
      <c r="M172" s="60" t="str">
        <f>IF(L172&lt;&gt;"","Annulé",IF(Import!R1171=0,"",Import!R1171))</f>
        <v/>
      </c>
      <c r="N172" s="60" t="str">
        <f>IF(L172&lt;&gt;"","Annulé",IF(Import!S1171=0,"",Import!S1171))</f>
        <v/>
      </c>
      <c r="O172" s="60" t="str">
        <f>IF(N172="Annulé","Annulé",IF(Import!T1171=0,"",Import!T1171))</f>
        <v/>
      </c>
      <c r="P172" s="46" t="str">
        <f>IF(Import!U1171=0,IF($L172&lt;&gt;"","Annulé",IF($K172="","","En attente")),Import!U1171)</f>
        <v/>
      </c>
      <c r="Q172" s="46" t="str">
        <f>IF(Import!V1171=0,IF($L172&lt;&gt;"","Annulé",IF($K172="","","En attente")),Import!V1171)</f>
        <v/>
      </c>
      <c r="R172" s="46" t="str">
        <f>IF(Import!W1171=0,IF($L172&lt;&gt;"","Annulé",IF($K172="","","En attente")),Import!W1171)</f>
        <v/>
      </c>
      <c r="S172" s="46" t="str">
        <f>IF(Import!X1171=0,IF($L172&lt;&gt;"","Annulé",IF($K172="","","En attente")),Import!X1171)</f>
        <v/>
      </c>
      <c r="T172" s="46" t="str">
        <f>IF(Import!Y1171=0,IF($L172&lt;&gt;"","Annulé",IF($K172="","","En attente")),Import!Y1171)</f>
        <v/>
      </c>
      <c r="U172" s="46" t="str">
        <f>IF(Import!Z1171=0,IF($L172&lt;&gt;"","Annulé",IF($K172="","","En attente")),Import!Z1171)</f>
        <v/>
      </c>
      <c r="V172" s="46"/>
      <c r="W172" s="46" t="str">
        <f>IF($L172&lt;&gt;"","Annulé",IF(Import!AA1171=0,"",Import!AA1171))</f>
        <v/>
      </c>
      <c r="X172" s="46" t="str">
        <f>IF($L172&lt;&gt;"","Annulé",IF(Import!AB1171=0,IF($W172&lt;&gt;"","A receptionner",""),Import!AB1171))</f>
        <v/>
      </c>
      <c r="Y172" s="60" t="str">
        <f>IF($L172&lt;&gt;"","Annulé",IF(Import!AC1171=0,"",Import!AC1171))</f>
        <v/>
      </c>
      <c r="Z172" s="60" t="str">
        <f>IF($L172&lt;&gt;"","Annulé",IF(Import!AD1171=0,"",Import!AD1171))</f>
        <v/>
      </c>
      <c r="AA172" s="61" t="str">
        <f t="shared" si="266"/>
        <v/>
      </c>
      <c r="AB172" s="61"/>
      <c r="AC172" s="62"/>
      <c r="BI172" s="46" t="str">
        <f>IF(Import!AM1171=0,"",Import!AM1171)</f>
        <v/>
      </c>
      <c r="BJ172" s="46"/>
      <c r="BK172" s="46"/>
      <c r="BL172" s="46"/>
      <c r="BM172" s="46"/>
      <c r="CB172" s="78" t="str">
        <f>IF(Import!AQ1171=0,"",Import!AQ1171)</f>
        <v/>
      </c>
      <c r="CC172" s="78"/>
      <c r="CD172" s="78"/>
      <c r="CE172" s="78"/>
      <c r="CF172" s="78"/>
      <c r="EK172" s="46" t="str">
        <f>IF(Import!AU1171=0,"",Import!AU1171)</f>
        <v/>
      </c>
      <c r="EL172" s="46"/>
      <c r="EM172" s="46"/>
      <c r="EN172" s="46"/>
      <c r="EO172" s="46"/>
      <c r="II172" s="46" t="str">
        <f>IF(Import!AY1171=0,"",Import!AY1171)</f>
        <v/>
      </c>
      <c r="IJ172" s="46"/>
      <c r="IK172" s="46"/>
      <c r="IL172" s="46"/>
      <c r="IM172" s="46"/>
      <c r="JR172" s="46" t="str">
        <f>IF(Import!BC1171=0,"",Import!BC1171)</f>
        <v/>
      </c>
    </row>
    <row r="173" spans="1:278" x14ac:dyDescent="0.3">
      <c r="A173" s="61" t="str">
        <f>IF(Import!A1172=0,"",Import!A1172=0)</f>
        <v/>
      </c>
      <c r="B173" s="38" t="str">
        <f>IF(Import!D1172=0,"",Import!D1172)</f>
        <v/>
      </c>
      <c r="C173" s="38" t="str">
        <f>IF(Import!E1172=0,"",Import!E1172)</f>
        <v/>
      </c>
      <c r="D173" s="44" t="str">
        <f t="shared" si="265"/>
        <v/>
      </c>
      <c r="E173" s="38" t="str">
        <f>IF(Import!I1172=0,"",Import!I1172)</f>
        <v/>
      </c>
      <c r="F173" s="38" t="str">
        <f>IF(Import!J1172="","",Import!J1172)</f>
        <v/>
      </c>
      <c r="G173" s="38" t="str">
        <f>IF(Import!K1172="","",Import!K1172)</f>
        <v/>
      </c>
      <c r="H173" s="45" t="str">
        <f>IF(Import!L1172=0,"",Import!L1172)</f>
        <v/>
      </c>
      <c r="I173" s="38" t="str">
        <f>IF(Import!N1172=0,"",Import!N1172)</f>
        <v/>
      </c>
      <c r="J173" s="37"/>
      <c r="K173" s="46" t="str">
        <f>IF(Import!O1172=0,"",Import!O1172)</f>
        <v/>
      </c>
      <c r="L173" s="46" t="str">
        <f>IF(Import!P1172=0,"",Import!P1172)</f>
        <v/>
      </c>
      <c r="M173" s="60" t="str">
        <f>IF(L173&lt;&gt;"","Annulé",IF(Import!R1172=0,"",Import!R1172))</f>
        <v/>
      </c>
      <c r="N173" s="60" t="str">
        <f>IF(L173&lt;&gt;"","Annulé",IF(Import!S1172=0,"",Import!S1172))</f>
        <v/>
      </c>
      <c r="O173" s="60" t="str">
        <f>IF(N173="Annulé","Annulé",IF(Import!T1172=0,"",Import!T1172))</f>
        <v/>
      </c>
      <c r="P173" s="46" t="str">
        <f>IF(Import!U1172=0,IF($L173&lt;&gt;"","Annulé",IF($K173="","","En attente")),Import!U1172)</f>
        <v/>
      </c>
      <c r="Q173" s="46" t="str">
        <f>IF(Import!V1172=0,IF($L173&lt;&gt;"","Annulé",IF($K173="","","En attente")),Import!V1172)</f>
        <v/>
      </c>
      <c r="R173" s="46" t="str">
        <f>IF(Import!W1172=0,IF($L173&lt;&gt;"","Annulé",IF($K173="","","En attente")),Import!W1172)</f>
        <v/>
      </c>
      <c r="S173" s="46" t="str">
        <f>IF(Import!X1172=0,IF($L173&lt;&gt;"","Annulé",IF($K173="","","En attente")),Import!X1172)</f>
        <v/>
      </c>
      <c r="T173" s="46" t="str">
        <f>IF(Import!Y1172=0,IF($L173&lt;&gt;"","Annulé",IF($K173="","","En attente")),Import!Y1172)</f>
        <v/>
      </c>
      <c r="U173" s="46" t="str">
        <f>IF(Import!Z1172=0,IF($L173&lt;&gt;"","Annulé",IF($K173="","","En attente")),Import!Z1172)</f>
        <v/>
      </c>
      <c r="V173" s="46"/>
      <c r="W173" s="46" t="str">
        <f>IF($L173&lt;&gt;"","Annulé",IF(Import!AA1172=0,"",Import!AA1172))</f>
        <v/>
      </c>
      <c r="X173" s="46" t="str">
        <f>IF($L173&lt;&gt;"","Annulé",IF(Import!AB1172=0,IF($W173&lt;&gt;"","A receptionner",""),Import!AB1172))</f>
        <v/>
      </c>
      <c r="Y173" s="60" t="str">
        <f>IF($L173&lt;&gt;"","Annulé",IF(Import!AC1172=0,"",Import!AC1172))</f>
        <v/>
      </c>
      <c r="Z173" s="60" t="str">
        <f>IF($L173&lt;&gt;"","Annulé",IF(Import!AD1172=0,"",Import!AD1172))</f>
        <v/>
      </c>
      <c r="AA173" s="61" t="str">
        <f t="shared" si="266"/>
        <v/>
      </c>
      <c r="AB173" s="61"/>
      <c r="AC173" s="62"/>
      <c r="BI173" s="46" t="str">
        <f>IF(Import!AM1172=0,"",Import!AM1172)</f>
        <v/>
      </c>
      <c r="BJ173" s="46"/>
      <c r="BK173" s="46"/>
      <c r="BL173" s="46"/>
      <c r="BM173" s="46"/>
      <c r="CB173" s="78" t="str">
        <f>IF(Import!AQ1172=0,"",Import!AQ1172)</f>
        <v/>
      </c>
      <c r="CC173" s="78"/>
      <c r="CD173" s="78"/>
      <c r="CE173" s="78"/>
      <c r="CF173" s="78"/>
      <c r="EK173" s="46" t="str">
        <f>IF(Import!AU1172=0,"",Import!AU1172)</f>
        <v/>
      </c>
      <c r="EL173" s="46"/>
      <c r="EM173" s="46"/>
      <c r="EN173" s="46"/>
      <c r="EO173" s="46"/>
      <c r="II173" s="46" t="str">
        <f>IF(Import!AY1172=0,"",Import!AY1172)</f>
        <v/>
      </c>
      <c r="IJ173" s="46"/>
      <c r="IK173" s="46"/>
      <c r="IL173" s="46"/>
      <c r="IM173" s="46"/>
      <c r="JR173" s="46" t="str">
        <f>IF(Import!BC1172=0,"",Import!BC1172)</f>
        <v/>
      </c>
    </row>
    <row r="174" spans="1:278" x14ac:dyDescent="0.3">
      <c r="A174" s="61" t="str">
        <f>IF(Import!A1173=0,"",Import!A1173=0)</f>
        <v/>
      </c>
      <c r="B174" s="38" t="str">
        <f>IF(Import!D1173=0,"",Import!D1173)</f>
        <v/>
      </c>
      <c r="C174" s="38" t="str">
        <f>IF(Import!E1173=0,"",Import!E1173)</f>
        <v/>
      </c>
      <c r="D174" s="44" t="str">
        <f t="shared" si="265"/>
        <v/>
      </c>
      <c r="E174" s="38" t="str">
        <f>IF(Import!I1173=0,"",Import!I1173)</f>
        <v/>
      </c>
      <c r="F174" s="38" t="str">
        <f>IF(Import!J1173="","",Import!J1173)</f>
        <v/>
      </c>
      <c r="G174" s="38" t="str">
        <f>IF(Import!K1173="","",Import!K1173)</f>
        <v/>
      </c>
      <c r="H174" s="45" t="str">
        <f>IF(Import!L1173=0,"",Import!L1173)</f>
        <v/>
      </c>
      <c r="I174" s="38" t="str">
        <f>IF(Import!N1173=0,"",Import!N1173)</f>
        <v/>
      </c>
      <c r="J174" s="37"/>
      <c r="K174" s="46" t="str">
        <f>IF(Import!O1173=0,"",Import!O1173)</f>
        <v/>
      </c>
      <c r="L174" s="46" t="str">
        <f>IF(Import!P1173=0,"",Import!P1173)</f>
        <v/>
      </c>
      <c r="M174" s="60" t="str">
        <f>IF(L174&lt;&gt;"","Annulé",IF(Import!R1173=0,"",Import!R1173))</f>
        <v/>
      </c>
      <c r="N174" s="60" t="str">
        <f>IF(L174&lt;&gt;"","Annulé",IF(Import!S1173=0,"",Import!S1173))</f>
        <v/>
      </c>
      <c r="O174" s="60" t="str">
        <f>IF(N174="Annulé","Annulé",IF(Import!T1173=0,"",Import!T1173))</f>
        <v/>
      </c>
      <c r="P174" s="46" t="str">
        <f>IF(Import!U1173=0,IF($L174&lt;&gt;"","Annulé",IF($K174="","","En attente")),Import!U1173)</f>
        <v/>
      </c>
      <c r="Q174" s="46" t="str">
        <f>IF(Import!V1173=0,IF($L174&lt;&gt;"","Annulé",IF($K174="","","En attente")),Import!V1173)</f>
        <v/>
      </c>
      <c r="R174" s="46" t="str">
        <f>IF(Import!W1173=0,IF($L174&lt;&gt;"","Annulé",IF($K174="","","En attente")),Import!W1173)</f>
        <v/>
      </c>
      <c r="S174" s="46" t="str">
        <f>IF(Import!X1173=0,IF($L174&lt;&gt;"","Annulé",IF($K174="","","En attente")),Import!X1173)</f>
        <v/>
      </c>
      <c r="T174" s="46" t="str">
        <f>IF(Import!Y1173=0,IF($L174&lt;&gt;"","Annulé",IF($K174="","","En attente")),Import!Y1173)</f>
        <v/>
      </c>
      <c r="U174" s="46" t="str">
        <f>IF(Import!Z1173=0,IF($L174&lt;&gt;"","Annulé",IF($K174="","","En attente")),Import!Z1173)</f>
        <v/>
      </c>
      <c r="V174" s="46"/>
      <c r="W174" s="46" t="str">
        <f>IF($L174&lt;&gt;"","Annulé",IF(Import!AA1173=0,"",Import!AA1173))</f>
        <v/>
      </c>
      <c r="X174" s="46" t="str">
        <f>IF($L174&lt;&gt;"","Annulé",IF(Import!AB1173=0,IF($W174&lt;&gt;"","A receptionner",""),Import!AB1173))</f>
        <v/>
      </c>
      <c r="Y174" s="60" t="str">
        <f>IF($L174&lt;&gt;"","Annulé",IF(Import!AC1173=0,"",Import!AC1173))</f>
        <v/>
      </c>
      <c r="Z174" s="60" t="str">
        <f>IF($L174&lt;&gt;"","Annulé",IF(Import!AD1173=0,"",Import!AD1173))</f>
        <v/>
      </c>
      <c r="AA174" s="61" t="str">
        <f t="shared" si="266"/>
        <v/>
      </c>
      <c r="AB174" s="61"/>
      <c r="AC174" s="62"/>
      <c r="BI174" s="46" t="str">
        <f>IF(Import!AM1173=0,"",Import!AM1173)</f>
        <v/>
      </c>
      <c r="BJ174" s="46"/>
      <c r="BK174" s="46"/>
      <c r="BL174" s="46"/>
      <c r="BM174" s="46"/>
      <c r="CB174" s="78" t="str">
        <f>IF(Import!AQ1173=0,"",Import!AQ1173)</f>
        <v/>
      </c>
      <c r="CC174" s="78"/>
      <c r="CD174" s="78"/>
      <c r="CE174" s="78"/>
      <c r="CF174" s="78"/>
      <c r="EK174" s="46" t="str">
        <f>IF(Import!AU1173=0,"",Import!AU1173)</f>
        <v/>
      </c>
      <c r="EL174" s="46"/>
      <c r="EM174" s="46"/>
      <c r="EN174" s="46"/>
      <c r="EO174" s="46"/>
      <c r="II174" s="46" t="str">
        <f>IF(Import!AY1173=0,"",Import!AY1173)</f>
        <v/>
      </c>
      <c r="IJ174" s="46"/>
      <c r="IK174" s="46"/>
      <c r="IL174" s="46"/>
      <c r="IM174" s="46"/>
      <c r="JR174" s="46" t="str">
        <f>IF(Import!BC1173=0,"",Import!BC1173)</f>
        <v/>
      </c>
    </row>
    <row r="175" spans="1:278" x14ac:dyDescent="0.3">
      <c r="A175" s="61" t="str">
        <f>IF(Import!A1174=0,"",Import!A1174=0)</f>
        <v/>
      </c>
      <c r="B175" s="38" t="str">
        <f>IF(Import!D1174=0,"",Import!D1174)</f>
        <v/>
      </c>
      <c r="C175" s="38" t="str">
        <f>IF(Import!E1174=0,"",Import!E1174)</f>
        <v/>
      </c>
      <c r="D175" s="44" t="str">
        <f t="shared" ref="D175:D238" si="267">IF(OR(E175="Saintes",E175="Périgny",E175="Rochefort",E175="Royan - Saint-G. de Didonne"),"17",IF(OR(E175="La Roche sur Yon",E175="Challans"),"85",IF(E175="Niort","79","")))</f>
        <v/>
      </c>
      <c r="E175" s="38" t="str">
        <f>IF(Import!I1174=0,"",Import!I1174)</f>
        <v/>
      </c>
      <c r="F175" s="38" t="str">
        <f>IF(Import!J1174="","",Import!J1174)</f>
        <v/>
      </c>
      <c r="G175" s="38" t="str">
        <f>IF(Import!K1174="","",Import!K1174)</f>
        <v/>
      </c>
      <c r="H175" s="45" t="str">
        <f>IF(Import!L1174=0,"",Import!L1174)</f>
        <v/>
      </c>
      <c r="I175" s="38" t="str">
        <f>IF(Import!N1174=0,"",Import!N1174)</f>
        <v/>
      </c>
      <c r="J175" s="37"/>
      <c r="K175" s="46" t="str">
        <f>IF(Import!O1174=0,"",Import!O1174)</f>
        <v/>
      </c>
      <c r="L175" s="46" t="str">
        <f>IF(Import!P1174=0,"",Import!P1174)</f>
        <v/>
      </c>
      <c r="M175" s="60" t="str">
        <f>IF(L175&lt;&gt;"","Annulé",IF(Import!R1174=0,"",Import!R1174))</f>
        <v/>
      </c>
      <c r="N175" s="60" t="str">
        <f>IF(L175&lt;&gt;"","Annulé",IF(Import!S1174=0,"",Import!S1174))</f>
        <v/>
      </c>
      <c r="O175" s="60" t="str">
        <f>IF(N175="Annulé","Annulé",IF(Import!T1174=0,"",Import!T1174))</f>
        <v/>
      </c>
      <c r="P175" s="46" t="str">
        <f>IF(Import!U1174=0,IF($L175&lt;&gt;"","Annulé",IF($K175="","","En attente")),Import!U1174)</f>
        <v/>
      </c>
      <c r="Q175" s="46" t="str">
        <f>IF(Import!V1174=0,IF($L175&lt;&gt;"","Annulé",IF($K175="","","En attente")),Import!V1174)</f>
        <v/>
      </c>
      <c r="R175" s="46" t="str">
        <f>IF(Import!W1174=0,IF($L175&lt;&gt;"","Annulé",IF($K175="","","En attente")),Import!W1174)</f>
        <v/>
      </c>
      <c r="S175" s="46" t="str">
        <f>IF(Import!X1174=0,IF($L175&lt;&gt;"","Annulé",IF($K175="","","En attente")),Import!X1174)</f>
        <v/>
      </c>
      <c r="T175" s="46" t="str">
        <f>IF(Import!Y1174=0,IF($L175&lt;&gt;"","Annulé",IF($K175="","","En attente")),Import!Y1174)</f>
        <v/>
      </c>
      <c r="U175" s="46" t="str">
        <f>IF(Import!Z1174=0,IF($L175&lt;&gt;"","Annulé",IF($K175="","","En attente")),Import!Z1174)</f>
        <v/>
      </c>
      <c r="V175" s="46"/>
      <c r="W175" s="46" t="str">
        <f>IF($L175&lt;&gt;"","Annulé",IF(Import!AA1174=0,"",Import!AA1174))</f>
        <v/>
      </c>
      <c r="X175" s="46" t="str">
        <f>IF($L175&lt;&gt;"","Annulé",IF(Import!AB1174=0,IF($W175&lt;&gt;"","A receptionner",""),Import!AB1174))</f>
        <v/>
      </c>
      <c r="Y175" s="60" t="str">
        <f>IF($L175&lt;&gt;"","Annulé",IF(Import!AC1174=0,"",Import!AC1174))</f>
        <v/>
      </c>
      <c r="Z175" s="60" t="str">
        <f>IF($L175&lt;&gt;"","Annulé",IF(Import!AD1174=0,"",Import!AD1174))</f>
        <v/>
      </c>
      <c r="AA175" s="61" t="str">
        <f t="shared" ref="AA175:AA238" si="268">IFERROR(IF($W175="Annulé","Annulé",IF($W175="Pas ouvert",IF($V175="",IF($K175="","","Stock"),WEEKNUM(V175)),_xlfn.ISOWEEKNUM(W175))),"")</f>
        <v/>
      </c>
      <c r="AB175" s="61"/>
      <c r="AC175" s="62"/>
      <c r="BI175" s="46" t="str">
        <f>IF(Import!AM1174=0,"",Import!AM1174)</f>
        <v/>
      </c>
      <c r="BJ175" s="46"/>
      <c r="BK175" s="46"/>
      <c r="BL175" s="46"/>
      <c r="BM175" s="46"/>
      <c r="CB175" s="78" t="str">
        <f>IF(Import!AQ1174=0,"",Import!AQ1174)</f>
        <v/>
      </c>
      <c r="CC175" s="78"/>
      <c r="CD175" s="78"/>
      <c r="CE175" s="78"/>
      <c r="CF175" s="78"/>
      <c r="EK175" s="46" t="str">
        <f>IF(Import!AU1174=0,"",Import!AU1174)</f>
        <v/>
      </c>
      <c r="EL175" s="46"/>
      <c r="EM175" s="46"/>
      <c r="EN175" s="46"/>
      <c r="EO175" s="46"/>
      <c r="II175" s="46" t="str">
        <f>IF(Import!AY1174=0,"",Import!AY1174)</f>
        <v/>
      </c>
      <c r="IJ175" s="46"/>
      <c r="IK175" s="46"/>
      <c r="IL175" s="46"/>
      <c r="IM175" s="46"/>
      <c r="JR175" s="46" t="str">
        <f>IF(Import!BC1174=0,"",Import!BC1174)</f>
        <v/>
      </c>
    </row>
    <row r="176" spans="1:278" x14ac:dyDescent="0.3">
      <c r="A176" s="61" t="str">
        <f>IF(Import!A1175=0,"",Import!A1175=0)</f>
        <v/>
      </c>
      <c r="B176" s="38" t="str">
        <f>IF(Import!D1175=0,"",Import!D1175)</f>
        <v/>
      </c>
      <c r="C176" s="38" t="str">
        <f>IF(Import!E1175=0,"",Import!E1175)</f>
        <v/>
      </c>
      <c r="D176" s="44" t="str">
        <f t="shared" si="267"/>
        <v/>
      </c>
      <c r="E176" s="38" t="str">
        <f>IF(Import!I1175=0,"",Import!I1175)</f>
        <v/>
      </c>
      <c r="F176" s="38" t="str">
        <f>IF(Import!J1175="","",Import!J1175)</f>
        <v/>
      </c>
      <c r="G176" s="38" t="str">
        <f>IF(Import!K1175="","",Import!K1175)</f>
        <v/>
      </c>
      <c r="H176" s="45" t="str">
        <f>IF(Import!L1175=0,"",Import!L1175)</f>
        <v/>
      </c>
      <c r="I176" s="38" t="str">
        <f>IF(Import!N1175=0,"",Import!N1175)</f>
        <v/>
      </c>
      <c r="J176" s="37"/>
      <c r="K176" s="46" t="str">
        <f>IF(Import!O1175=0,"",Import!O1175)</f>
        <v/>
      </c>
      <c r="L176" s="46" t="str">
        <f>IF(Import!P1175=0,"",Import!P1175)</f>
        <v/>
      </c>
      <c r="M176" s="60" t="str">
        <f>IF(L176&lt;&gt;"","Annulé",IF(Import!R1175=0,"",Import!R1175))</f>
        <v/>
      </c>
      <c r="N176" s="60" t="str">
        <f>IF(L176&lt;&gt;"","Annulé",IF(Import!S1175=0,"",Import!S1175))</f>
        <v/>
      </c>
      <c r="O176" s="60" t="str">
        <f>IF(N176="Annulé","Annulé",IF(Import!T1175=0,"",Import!T1175))</f>
        <v/>
      </c>
      <c r="P176" s="46" t="str">
        <f>IF(Import!U1175=0,IF($L176&lt;&gt;"","Annulé",IF($K176="","","En attente")),Import!U1175)</f>
        <v/>
      </c>
      <c r="Q176" s="46" t="str">
        <f>IF(Import!V1175=0,IF($L176&lt;&gt;"","Annulé",IF($K176="","","En attente")),Import!V1175)</f>
        <v/>
      </c>
      <c r="R176" s="46" t="str">
        <f>IF(Import!W1175=0,IF($L176&lt;&gt;"","Annulé",IF($K176="","","En attente")),Import!W1175)</f>
        <v/>
      </c>
      <c r="S176" s="46" t="str">
        <f>IF(Import!X1175=0,IF($L176&lt;&gt;"","Annulé",IF($K176="","","En attente")),Import!X1175)</f>
        <v/>
      </c>
      <c r="T176" s="46" t="str">
        <f>IF(Import!Y1175=0,IF($L176&lt;&gt;"","Annulé",IF($K176="","","En attente")),Import!Y1175)</f>
        <v/>
      </c>
      <c r="U176" s="46" t="str">
        <f>IF(Import!Z1175=0,IF($L176&lt;&gt;"","Annulé",IF($K176="","","En attente")),Import!Z1175)</f>
        <v/>
      </c>
      <c r="V176" s="46"/>
      <c r="W176" s="46" t="str">
        <f>IF($L176&lt;&gt;"","Annulé",IF(Import!AA1175=0,"",Import!AA1175))</f>
        <v/>
      </c>
      <c r="X176" s="46" t="str">
        <f>IF($L176&lt;&gt;"","Annulé",IF(Import!AB1175=0,IF($W176&lt;&gt;"","A receptionner",""),Import!AB1175))</f>
        <v/>
      </c>
      <c r="Y176" s="60" t="str">
        <f>IF($L176&lt;&gt;"","Annulé",IF(Import!AC1175=0,"",Import!AC1175))</f>
        <v/>
      </c>
      <c r="Z176" s="60" t="str">
        <f>IF($L176&lt;&gt;"","Annulé",IF(Import!AD1175=0,"",Import!AD1175))</f>
        <v/>
      </c>
      <c r="AA176" s="61" t="str">
        <f t="shared" si="268"/>
        <v/>
      </c>
      <c r="AB176" s="61"/>
      <c r="AC176" s="62"/>
      <c r="BI176" s="46" t="str">
        <f>IF(Import!AM1175=0,"",Import!AM1175)</f>
        <v/>
      </c>
      <c r="BJ176" s="46"/>
      <c r="BK176" s="46"/>
      <c r="BL176" s="46"/>
      <c r="BM176" s="46"/>
      <c r="CB176" s="78" t="str">
        <f>IF(Import!AQ1175=0,"",Import!AQ1175)</f>
        <v/>
      </c>
      <c r="CC176" s="78"/>
      <c r="CD176" s="78"/>
      <c r="CE176" s="78"/>
      <c r="CF176" s="78"/>
      <c r="EK176" s="46" t="str">
        <f>IF(Import!AU1175=0,"",Import!AU1175)</f>
        <v/>
      </c>
      <c r="EL176" s="46"/>
      <c r="EM176" s="46"/>
      <c r="EN176" s="46"/>
      <c r="EO176" s="46"/>
      <c r="II176" s="46" t="str">
        <f>IF(Import!AY1175=0,"",Import!AY1175)</f>
        <v/>
      </c>
      <c r="IJ176" s="46"/>
      <c r="IK176" s="46"/>
      <c r="IL176" s="46"/>
      <c r="IM176" s="46"/>
      <c r="JR176" s="46" t="str">
        <f>IF(Import!BC1175=0,"",Import!BC1175)</f>
        <v/>
      </c>
    </row>
    <row r="177" spans="1:278" x14ac:dyDescent="0.3">
      <c r="A177" s="61" t="str">
        <f>IF(Import!A1176=0,"",Import!A1176=0)</f>
        <v/>
      </c>
      <c r="B177" s="38" t="str">
        <f>IF(Import!D1176=0,"",Import!D1176)</f>
        <v/>
      </c>
      <c r="C177" s="38" t="str">
        <f>IF(Import!E1176=0,"",Import!E1176)</f>
        <v/>
      </c>
      <c r="D177" s="44" t="str">
        <f t="shared" si="267"/>
        <v/>
      </c>
      <c r="E177" s="38" t="str">
        <f>IF(Import!I1176=0,"",Import!I1176)</f>
        <v/>
      </c>
      <c r="F177" s="38" t="str">
        <f>IF(Import!J1176="","",Import!J1176)</f>
        <v/>
      </c>
      <c r="G177" s="38" t="str">
        <f>IF(Import!K1176="","",Import!K1176)</f>
        <v/>
      </c>
      <c r="H177" s="45" t="str">
        <f>IF(Import!L1176=0,"",Import!L1176)</f>
        <v/>
      </c>
      <c r="I177" s="38" t="str">
        <f>IF(Import!N1176=0,"",Import!N1176)</f>
        <v/>
      </c>
      <c r="J177" s="37"/>
      <c r="K177" s="46" t="str">
        <f>IF(Import!O1176=0,"",Import!O1176)</f>
        <v/>
      </c>
      <c r="L177" s="46" t="str">
        <f>IF(Import!P1176=0,"",Import!P1176)</f>
        <v/>
      </c>
      <c r="M177" s="60" t="str">
        <f>IF(L177&lt;&gt;"","Annulé",IF(Import!R1176=0,"",Import!R1176))</f>
        <v/>
      </c>
      <c r="N177" s="60" t="str">
        <f>IF(L177&lt;&gt;"","Annulé",IF(Import!S1176=0,"",Import!S1176))</f>
        <v/>
      </c>
      <c r="O177" s="60" t="str">
        <f>IF(N177="Annulé","Annulé",IF(Import!T1176=0,"",Import!T1176))</f>
        <v/>
      </c>
      <c r="P177" s="46" t="str">
        <f>IF(Import!U1176=0,IF($L177&lt;&gt;"","Annulé",IF($K177="","","En attente")),Import!U1176)</f>
        <v/>
      </c>
      <c r="Q177" s="46" t="str">
        <f>IF(Import!V1176=0,IF($L177&lt;&gt;"","Annulé",IF($K177="","","En attente")),Import!V1176)</f>
        <v/>
      </c>
      <c r="R177" s="46" t="str">
        <f>IF(Import!W1176=0,IF($L177&lt;&gt;"","Annulé",IF($K177="","","En attente")),Import!W1176)</f>
        <v/>
      </c>
      <c r="S177" s="46" t="str">
        <f>IF(Import!X1176=0,IF($L177&lt;&gt;"","Annulé",IF($K177="","","En attente")),Import!X1176)</f>
        <v/>
      </c>
      <c r="T177" s="46" t="str">
        <f>IF(Import!Y1176=0,IF($L177&lt;&gt;"","Annulé",IF($K177="","","En attente")),Import!Y1176)</f>
        <v/>
      </c>
      <c r="U177" s="46" t="str">
        <f>IF(Import!Z1176=0,IF($L177&lt;&gt;"","Annulé",IF($K177="","","En attente")),Import!Z1176)</f>
        <v/>
      </c>
      <c r="V177" s="46"/>
      <c r="W177" s="46" t="str">
        <f>IF($L177&lt;&gt;"","Annulé",IF(Import!AA1176=0,"",Import!AA1176))</f>
        <v/>
      </c>
      <c r="X177" s="46" t="str">
        <f>IF($L177&lt;&gt;"","Annulé",IF(Import!AB1176=0,IF($W177&lt;&gt;"","A receptionner",""),Import!AB1176))</f>
        <v/>
      </c>
      <c r="Y177" s="60" t="str">
        <f>IF($L177&lt;&gt;"","Annulé",IF(Import!AC1176=0,"",Import!AC1176))</f>
        <v/>
      </c>
      <c r="Z177" s="60" t="str">
        <f>IF($L177&lt;&gt;"","Annulé",IF(Import!AD1176=0,"",Import!AD1176))</f>
        <v/>
      </c>
      <c r="AA177" s="61" t="str">
        <f t="shared" si="268"/>
        <v/>
      </c>
      <c r="AB177" s="61"/>
      <c r="AC177" s="62"/>
      <c r="BI177" s="46" t="str">
        <f>IF(Import!AM1176=0,"",Import!AM1176)</f>
        <v/>
      </c>
      <c r="BJ177" s="46"/>
      <c r="BK177" s="46"/>
      <c r="BL177" s="46"/>
      <c r="BM177" s="46"/>
      <c r="CB177" s="78" t="str">
        <f>IF(Import!AQ1176=0,"",Import!AQ1176)</f>
        <v/>
      </c>
      <c r="CC177" s="78"/>
      <c r="CD177" s="78"/>
      <c r="CE177" s="78"/>
      <c r="CF177" s="78"/>
      <c r="EK177" s="46" t="str">
        <f>IF(Import!AU1176=0,"",Import!AU1176)</f>
        <v/>
      </c>
      <c r="EL177" s="46"/>
      <c r="EM177" s="46"/>
      <c r="EN177" s="46"/>
      <c r="EO177" s="46"/>
      <c r="II177" s="46" t="str">
        <f>IF(Import!AY1176=0,"",Import!AY1176)</f>
        <v/>
      </c>
      <c r="IJ177" s="46"/>
      <c r="IK177" s="46"/>
      <c r="IL177" s="46"/>
      <c r="IM177" s="46"/>
      <c r="JR177" s="46" t="str">
        <f>IF(Import!BC1176=0,"",Import!BC1176)</f>
        <v/>
      </c>
    </row>
    <row r="178" spans="1:278" x14ac:dyDescent="0.3">
      <c r="A178" s="61" t="str">
        <f>IF(Import!A1177=0,"",Import!A1177=0)</f>
        <v/>
      </c>
      <c r="B178" s="38" t="str">
        <f>IF(Import!D1177=0,"",Import!D1177)</f>
        <v/>
      </c>
      <c r="C178" s="38" t="str">
        <f>IF(Import!E1177=0,"",Import!E1177)</f>
        <v/>
      </c>
      <c r="D178" s="44" t="str">
        <f t="shared" si="267"/>
        <v/>
      </c>
      <c r="E178" s="38" t="str">
        <f>IF(Import!I1177=0,"",Import!I1177)</f>
        <v/>
      </c>
      <c r="F178" s="38" t="str">
        <f>IF(Import!J1177="","",Import!J1177)</f>
        <v/>
      </c>
      <c r="G178" s="38" t="str">
        <f>IF(Import!K1177="","",Import!K1177)</f>
        <v/>
      </c>
      <c r="H178" s="45" t="str">
        <f>IF(Import!L1177=0,"",Import!L1177)</f>
        <v/>
      </c>
      <c r="I178" s="38" t="str">
        <f>IF(Import!N1177=0,"",Import!N1177)</f>
        <v/>
      </c>
      <c r="J178" s="37"/>
      <c r="K178" s="46" t="str">
        <f>IF(Import!O1177=0,"",Import!O1177)</f>
        <v/>
      </c>
      <c r="L178" s="46" t="str">
        <f>IF(Import!P1177=0,"",Import!P1177)</f>
        <v/>
      </c>
      <c r="M178" s="60" t="str">
        <f>IF(L178&lt;&gt;"","Annulé",IF(Import!R1177=0,"",Import!R1177))</f>
        <v/>
      </c>
      <c r="N178" s="60" t="str">
        <f>IF(L178&lt;&gt;"","Annulé",IF(Import!S1177=0,"",Import!S1177))</f>
        <v/>
      </c>
      <c r="O178" s="60" t="str">
        <f>IF(N178="Annulé","Annulé",IF(Import!T1177=0,"",Import!T1177))</f>
        <v/>
      </c>
      <c r="P178" s="46" t="str">
        <f>IF(Import!U1177=0,IF($L178&lt;&gt;"","Annulé",IF($K178="","","En attente")),Import!U1177)</f>
        <v/>
      </c>
      <c r="Q178" s="46" t="str">
        <f>IF(Import!V1177=0,IF($L178&lt;&gt;"","Annulé",IF($K178="","","En attente")),Import!V1177)</f>
        <v/>
      </c>
      <c r="R178" s="46" t="str">
        <f>IF(Import!W1177=0,IF($L178&lt;&gt;"","Annulé",IF($K178="","","En attente")),Import!W1177)</f>
        <v/>
      </c>
      <c r="S178" s="46" t="str">
        <f>IF(Import!X1177=0,IF($L178&lt;&gt;"","Annulé",IF($K178="","","En attente")),Import!X1177)</f>
        <v/>
      </c>
      <c r="T178" s="46" t="str">
        <f>IF(Import!Y1177=0,IF($L178&lt;&gt;"","Annulé",IF($K178="","","En attente")),Import!Y1177)</f>
        <v/>
      </c>
      <c r="U178" s="46" t="str">
        <f>IF(Import!Z1177=0,IF($L178&lt;&gt;"","Annulé",IF($K178="","","En attente")),Import!Z1177)</f>
        <v/>
      </c>
      <c r="V178" s="46"/>
      <c r="W178" s="46" t="str">
        <f>IF($L178&lt;&gt;"","Annulé",IF(Import!AA1177=0,"",Import!AA1177))</f>
        <v/>
      </c>
      <c r="X178" s="46" t="str">
        <f>IF($L178&lt;&gt;"","Annulé",IF(Import!AB1177=0,IF($W178&lt;&gt;"","A receptionner",""),Import!AB1177))</f>
        <v/>
      </c>
      <c r="Y178" s="60" t="str">
        <f>IF($L178&lt;&gt;"","Annulé",IF(Import!AC1177=0,"",Import!AC1177))</f>
        <v/>
      </c>
      <c r="Z178" s="60" t="str">
        <f>IF($L178&lt;&gt;"","Annulé",IF(Import!AD1177=0,"",Import!AD1177))</f>
        <v/>
      </c>
      <c r="AA178" s="61" t="str">
        <f t="shared" si="268"/>
        <v/>
      </c>
      <c r="AB178" s="61"/>
      <c r="AC178" s="62"/>
      <c r="BI178" s="46" t="str">
        <f>IF(Import!AM1177=0,"",Import!AM1177)</f>
        <v/>
      </c>
      <c r="BJ178" s="46"/>
      <c r="BK178" s="46"/>
      <c r="BL178" s="46"/>
      <c r="BM178" s="46"/>
      <c r="CB178" s="78" t="str">
        <f>IF(Import!AQ1177=0,"",Import!AQ1177)</f>
        <v/>
      </c>
      <c r="CC178" s="78"/>
      <c r="CD178" s="78"/>
      <c r="CE178" s="78"/>
      <c r="CF178" s="78"/>
      <c r="EK178" s="46" t="str">
        <f>IF(Import!AU1177=0,"",Import!AU1177)</f>
        <v/>
      </c>
      <c r="EL178" s="46"/>
      <c r="EM178" s="46"/>
      <c r="EN178" s="46"/>
      <c r="EO178" s="46"/>
      <c r="II178" s="46" t="str">
        <f>IF(Import!AY1177=0,"",Import!AY1177)</f>
        <v/>
      </c>
      <c r="IJ178" s="46"/>
      <c r="IK178" s="46"/>
      <c r="IL178" s="46"/>
      <c r="IM178" s="46"/>
      <c r="JR178" s="46" t="str">
        <f>IF(Import!BC1177=0,"",Import!BC1177)</f>
        <v/>
      </c>
    </row>
    <row r="179" spans="1:278" x14ac:dyDescent="0.3">
      <c r="A179" s="61" t="str">
        <f>IF(Import!A1178=0,"",Import!A1178=0)</f>
        <v/>
      </c>
      <c r="B179" s="38" t="str">
        <f>IF(Import!D1178=0,"",Import!D1178)</f>
        <v/>
      </c>
      <c r="C179" s="38" t="str">
        <f>IF(Import!E1178=0,"",Import!E1178)</f>
        <v/>
      </c>
      <c r="D179" s="44" t="str">
        <f t="shared" si="267"/>
        <v/>
      </c>
      <c r="E179" s="38" t="str">
        <f>IF(Import!I1178=0,"",Import!I1178)</f>
        <v/>
      </c>
      <c r="F179" s="38" t="str">
        <f>IF(Import!J1178="","",Import!J1178)</f>
        <v/>
      </c>
      <c r="G179" s="38" t="str">
        <f>IF(Import!K1178="","",Import!K1178)</f>
        <v/>
      </c>
      <c r="H179" s="45" t="str">
        <f>IF(Import!L1178=0,"",Import!L1178)</f>
        <v/>
      </c>
      <c r="I179" s="38" t="str">
        <f>IF(Import!N1178=0,"",Import!N1178)</f>
        <v/>
      </c>
      <c r="J179" s="37"/>
      <c r="K179" s="46" t="str">
        <f>IF(Import!O1178=0,"",Import!O1178)</f>
        <v/>
      </c>
      <c r="L179" s="46" t="str">
        <f>IF(Import!P1178=0,"",Import!P1178)</f>
        <v/>
      </c>
      <c r="M179" s="60" t="str">
        <f>IF(L179&lt;&gt;"","Annulé",IF(Import!R1178=0,"",Import!R1178))</f>
        <v/>
      </c>
      <c r="N179" s="60" t="str">
        <f>IF(L179&lt;&gt;"","Annulé",IF(Import!S1178=0,"",Import!S1178))</f>
        <v/>
      </c>
      <c r="O179" s="60" t="str">
        <f>IF(N179="Annulé","Annulé",IF(Import!T1178=0,"",Import!T1178))</f>
        <v/>
      </c>
      <c r="P179" s="46" t="str">
        <f>IF(Import!U1178=0,IF($L179&lt;&gt;"","Annulé",IF($K179="","","En attente")),Import!U1178)</f>
        <v/>
      </c>
      <c r="Q179" s="46" t="str">
        <f>IF(Import!V1178=0,IF($L179&lt;&gt;"","Annulé",IF($K179="","","En attente")),Import!V1178)</f>
        <v/>
      </c>
      <c r="R179" s="46" t="str">
        <f>IF(Import!W1178=0,IF($L179&lt;&gt;"","Annulé",IF($K179="","","En attente")),Import!W1178)</f>
        <v/>
      </c>
      <c r="S179" s="46" t="str">
        <f>IF(Import!X1178=0,IF($L179&lt;&gt;"","Annulé",IF($K179="","","En attente")),Import!X1178)</f>
        <v/>
      </c>
      <c r="T179" s="46" t="str">
        <f>IF(Import!Y1178=0,IF($L179&lt;&gt;"","Annulé",IF($K179="","","En attente")),Import!Y1178)</f>
        <v/>
      </c>
      <c r="U179" s="46" t="str">
        <f>IF(Import!Z1178=0,IF($L179&lt;&gt;"","Annulé",IF($K179="","","En attente")),Import!Z1178)</f>
        <v/>
      </c>
      <c r="V179" s="46"/>
      <c r="W179" s="46" t="str">
        <f>IF($L179&lt;&gt;"","Annulé",IF(Import!AA1178=0,"",Import!AA1178))</f>
        <v/>
      </c>
      <c r="X179" s="46" t="str">
        <f>IF($L179&lt;&gt;"","Annulé",IF(Import!AB1178=0,IF($W179&lt;&gt;"","A receptionner",""),Import!AB1178))</f>
        <v/>
      </c>
      <c r="Y179" s="60" t="str">
        <f>IF($L179&lt;&gt;"","Annulé",IF(Import!AC1178=0,"",Import!AC1178))</f>
        <v/>
      </c>
      <c r="Z179" s="60" t="str">
        <f>IF($L179&lt;&gt;"","Annulé",IF(Import!AD1178=0,"",Import!AD1178))</f>
        <v/>
      </c>
      <c r="AA179" s="61" t="str">
        <f t="shared" si="268"/>
        <v/>
      </c>
      <c r="AB179" s="61"/>
      <c r="AC179" s="62"/>
      <c r="BI179" s="46" t="str">
        <f>IF(Import!AM1178=0,"",Import!AM1178)</f>
        <v/>
      </c>
      <c r="BJ179" s="46"/>
      <c r="BK179" s="46"/>
      <c r="BL179" s="46"/>
      <c r="BM179" s="46"/>
      <c r="CB179" s="78" t="str">
        <f>IF(Import!AQ1178=0,"",Import!AQ1178)</f>
        <v/>
      </c>
      <c r="CC179" s="78"/>
      <c r="CD179" s="78"/>
      <c r="CE179" s="78"/>
      <c r="CF179" s="78"/>
      <c r="EK179" s="46" t="str">
        <f>IF(Import!AU1178=0,"",Import!AU1178)</f>
        <v/>
      </c>
      <c r="EL179" s="46"/>
      <c r="EM179" s="46"/>
      <c r="EN179" s="46"/>
      <c r="EO179" s="46"/>
      <c r="II179" s="46" t="str">
        <f>IF(Import!AY1178=0,"",Import!AY1178)</f>
        <v/>
      </c>
      <c r="IJ179" s="46"/>
      <c r="IK179" s="46"/>
      <c r="IL179" s="46"/>
      <c r="IM179" s="46"/>
      <c r="JR179" s="46" t="str">
        <f>IF(Import!BC1178=0,"",Import!BC1178)</f>
        <v/>
      </c>
    </row>
    <row r="180" spans="1:278" x14ac:dyDescent="0.3">
      <c r="A180" s="61" t="str">
        <f>IF(Import!A1179=0,"",Import!A1179=0)</f>
        <v/>
      </c>
      <c r="B180" s="38" t="str">
        <f>IF(Import!D1179=0,"",Import!D1179)</f>
        <v/>
      </c>
      <c r="C180" s="38" t="str">
        <f>IF(Import!E1179=0,"",Import!E1179)</f>
        <v/>
      </c>
      <c r="D180" s="44" t="str">
        <f t="shared" si="267"/>
        <v/>
      </c>
      <c r="E180" s="38" t="str">
        <f>IF(Import!I1179=0,"",Import!I1179)</f>
        <v/>
      </c>
      <c r="F180" s="38" t="str">
        <f>IF(Import!J1179="","",Import!J1179)</f>
        <v/>
      </c>
      <c r="G180" s="38" t="str">
        <f>IF(Import!K1179="","",Import!K1179)</f>
        <v/>
      </c>
      <c r="H180" s="45" t="str">
        <f>IF(Import!L1179=0,"",Import!L1179)</f>
        <v/>
      </c>
      <c r="I180" s="38" t="str">
        <f>IF(Import!N1179=0,"",Import!N1179)</f>
        <v/>
      </c>
      <c r="J180" s="37"/>
      <c r="K180" s="46" t="str">
        <f>IF(Import!O1179=0,"",Import!O1179)</f>
        <v/>
      </c>
      <c r="L180" s="46" t="str">
        <f>IF(Import!P1179=0,"",Import!P1179)</f>
        <v/>
      </c>
      <c r="M180" s="60" t="str">
        <f>IF(L180&lt;&gt;"","Annulé",IF(Import!R1179=0,"",Import!R1179))</f>
        <v/>
      </c>
      <c r="N180" s="60" t="str">
        <f>IF(L180&lt;&gt;"","Annulé",IF(Import!S1179=0,"",Import!S1179))</f>
        <v/>
      </c>
      <c r="O180" s="60" t="str">
        <f>IF(N180="Annulé","Annulé",IF(Import!T1179=0,"",Import!T1179))</f>
        <v/>
      </c>
      <c r="P180" s="46" t="str">
        <f>IF(Import!U1179=0,IF($L180&lt;&gt;"","Annulé",IF($K180="","","En attente")),Import!U1179)</f>
        <v/>
      </c>
      <c r="Q180" s="46" t="str">
        <f>IF(Import!V1179=0,IF($L180&lt;&gt;"","Annulé",IF($K180="","","En attente")),Import!V1179)</f>
        <v/>
      </c>
      <c r="R180" s="46" t="str">
        <f>IF(Import!W1179=0,IF($L180&lt;&gt;"","Annulé",IF($K180="","","En attente")),Import!W1179)</f>
        <v/>
      </c>
      <c r="S180" s="46" t="str">
        <f>IF(Import!X1179=0,IF($L180&lt;&gt;"","Annulé",IF($K180="","","En attente")),Import!X1179)</f>
        <v/>
      </c>
      <c r="T180" s="46" t="str">
        <f>IF(Import!Y1179=0,IF($L180&lt;&gt;"","Annulé",IF($K180="","","En attente")),Import!Y1179)</f>
        <v/>
      </c>
      <c r="U180" s="46" t="str">
        <f>IF(Import!Z1179=0,IF($L180&lt;&gt;"","Annulé",IF($K180="","","En attente")),Import!Z1179)</f>
        <v/>
      </c>
      <c r="V180" s="46"/>
      <c r="W180" s="46" t="str">
        <f>IF($L180&lt;&gt;"","Annulé",IF(Import!AA1179=0,"",Import!AA1179))</f>
        <v/>
      </c>
      <c r="X180" s="46" t="str">
        <f>IF($L180&lt;&gt;"","Annulé",IF(Import!AB1179=0,IF($W180&lt;&gt;"","A receptionner",""),Import!AB1179))</f>
        <v/>
      </c>
      <c r="Y180" s="60" t="str">
        <f>IF($L180&lt;&gt;"","Annulé",IF(Import!AC1179=0,"",Import!AC1179))</f>
        <v/>
      </c>
      <c r="Z180" s="60" t="str">
        <f>IF($L180&lt;&gt;"","Annulé",IF(Import!AD1179=0,"",Import!AD1179))</f>
        <v/>
      </c>
      <c r="AA180" s="61" t="str">
        <f t="shared" si="268"/>
        <v/>
      </c>
      <c r="AB180" s="61"/>
      <c r="AC180" s="62"/>
      <c r="BI180" s="46" t="str">
        <f>IF(Import!AM1179=0,"",Import!AM1179)</f>
        <v/>
      </c>
      <c r="BJ180" s="46"/>
      <c r="BK180" s="46"/>
      <c r="BL180" s="46"/>
      <c r="BM180" s="46"/>
      <c r="CB180" s="78" t="str">
        <f>IF(Import!AQ1179=0,"",Import!AQ1179)</f>
        <v/>
      </c>
      <c r="CC180" s="78"/>
      <c r="CD180" s="78"/>
      <c r="CE180" s="78"/>
      <c r="CF180" s="78"/>
      <c r="EK180" s="46" t="str">
        <f>IF(Import!AU1179=0,"",Import!AU1179)</f>
        <v/>
      </c>
      <c r="EL180" s="46"/>
      <c r="EM180" s="46"/>
      <c r="EN180" s="46"/>
      <c r="EO180" s="46"/>
      <c r="II180" s="46" t="str">
        <f>IF(Import!AY1179=0,"",Import!AY1179)</f>
        <v/>
      </c>
      <c r="IJ180" s="46"/>
      <c r="IK180" s="46"/>
      <c r="IL180" s="46"/>
      <c r="IM180" s="46"/>
      <c r="JR180" s="46" t="str">
        <f>IF(Import!BC1179=0,"",Import!BC1179)</f>
        <v/>
      </c>
    </row>
    <row r="181" spans="1:278" x14ac:dyDescent="0.3">
      <c r="A181" s="61" t="str">
        <f>IF(Import!A1180=0,"",Import!A1180=0)</f>
        <v/>
      </c>
      <c r="B181" s="38" t="str">
        <f>IF(Import!D1180=0,"",Import!D1180)</f>
        <v/>
      </c>
      <c r="C181" s="38" t="str">
        <f>IF(Import!E1180=0,"",Import!E1180)</f>
        <v/>
      </c>
      <c r="D181" s="44" t="str">
        <f t="shared" si="267"/>
        <v/>
      </c>
      <c r="E181" s="38" t="str">
        <f>IF(Import!I1180=0,"",Import!I1180)</f>
        <v/>
      </c>
      <c r="F181" s="38" t="str">
        <f>IF(Import!J1180="","",Import!J1180)</f>
        <v/>
      </c>
      <c r="G181" s="38" t="str">
        <f>IF(Import!K1180="","",Import!K1180)</f>
        <v/>
      </c>
      <c r="H181" s="45" t="str">
        <f>IF(Import!L1180=0,"",Import!L1180)</f>
        <v/>
      </c>
      <c r="I181" s="38" t="str">
        <f>IF(Import!N1180=0,"",Import!N1180)</f>
        <v/>
      </c>
      <c r="J181" s="37"/>
      <c r="K181" s="46" t="str">
        <f>IF(Import!O1180=0,"",Import!O1180)</f>
        <v/>
      </c>
      <c r="L181" s="46" t="str">
        <f>IF(Import!P1180=0,"",Import!P1180)</f>
        <v/>
      </c>
      <c r="M181" s="60" t="str">
        <f>IF(L181&lt;&gt;"","Annulé",IF(Import!R1180=0,"",Import!R1180))</f>
        <v/>
      </c>
      <c r="N181" s="60" t="str">
        <f>IF(L181&lt;&gt;"","Annulé",IF(Import!S1180=0,"",Import!S1180))</f>
        <v/>
      </c>
      <c r="O181" s="60" t="str">
        <f>IF(N181="Annulé","Annulé",IF(Import!T1180=0,"",Import!T1180))</f>
        <v/>
      </c>
      <c r="P181" s="46" t="str">
        <f>IF(Import!U1180=0,IF($L181&lt;&gt;"","Annulé",IF($K181="","","En attente")),Import!U1180)</f>
        <v/>
      </c>
      <c r="Q181" s="46" t="str">
        <f>IF(Import!V1180=0,IF($L181&lt;&gt;"","Annulé",IF($K181="","","En attente")),Import!V1180)</f>
        <v/>
      </c>
      <c r="R181" s="46" t="str">
        <f>IF(Import!W1180=0,IF($L181&lt;&gt;"","Annulé",IF($K181="","","En attente")),Import!W1180)</f>
        <v/>
      </c>
      <c r="S181" s="46" t="str">
        <f>IF(Import!X1180=0,IF($L181&lt;&gt;"","Annulé",IF($K181="","","En attente")),Import!X1180)</f>
        <v/>
      </c>
      <c r="T181" s="46" t="str">
        <f>IF(Import!Y1180=0,IF($L181&lt;&gt;"","Annulé",IF($K181="","","En attente")),Import!Y1180)</f>
        <v/>
      </c>
      <c r="U181" s="46" t="str">
        <f>IF(Import!Z1180=0,IF($L181&lt;&gt;"","Annulé",IF($K181="","","En attente")),Import!Z1180)</f>
        <v/>
      </c>
      <c r="V181" s="46"/>
      <c r="W181" s="46" t="str">
        <f>IF($L181&lt;&gt;"","Annulé",IF(Import!AA1180=0,"",Import!AA1180))</f>
        <v/>
      </c>
      <c r="X181" s="46" t="str">
        <f>IF($L181&lt;&gt;"","Annulé",IF(Import!AB1180=0,IF($W181&lt;&gt;"","A receptionner",""),Import!AB1180))</f>
        <v/>
      </c>
      <c r="Y181" s="60" t="str">
        <f>IF($L181&lt;&gt;"","Annulé",IF(Import!AC1180=0,"",Import!AC1180))</f>
        <v/>
      </c>
      <c r="Z181" s="60" t="str">
        <f>IF($L181&lt;&gt;"","Annulé",IF(Import!AD1180=0,"",Import!AD1180))</f>
        <v/>
      </c>
      <c r="AA181" s="61" t="str">
        <f t="shared" si="268"/>
        <v/>
      </c>
      <c r="AB181" s="61"/>
      <c r="AC181" s="62"/>
      <c r="BI181" s="46" t="str">
        <f>IF(Import!AM1180=0,"",Import!AM1180)</f>
        <v/>
      </c>
      <c r="BJ181" s="46"/>
      <c r="BK181" s="46"/>
      <c r="BL181" s="46"/>
      <c r="BM181" s="46"/>
      <c r="CB181" s="78" t="str">
        <f>IF(Import!AQ1180=0,"",Import!AQ1180)</f>
        <v/>
      </c>
      <c r="CC181" s="78"/>
      <c r="CD181" s="78"/>
      <c r="CE181" s="78"/>
      <c r="CF181" s="78"/>
      <c r="EK181" s="46" t="str">
        <f>IF(Import!AU1180=0,"",Import!AU1180)</f>
        <v/>
      </c>
      <c r="EL181" s="46"/>
      <c r="EM181" s="46"/>
      <c r="EN181" s="46"/>
      <c r="EO181" s="46"/>
      <c r="II181" s="46" t="str">
        <f>IF(Import!AY1180=0,"",Import!AY1180)</f>
        <v/>
      </c>
      <c r="IJ181" s="46"/>
      <c r="IK181" s="46"/>
      <c r="IL181" s="46"/>
      <c r="IM181" s="46"/>
      <c r="JR181" s="46" t="str">
        <f>IF(Import!BC1180=0,"",Import!BC1180)</f>
        <v/>
      </c>
    </row>
    <row r="182" spans="1:278" x14ac:dyDescent="0.3">
      <c r="A182" s="61" t="str">
        <f>IF(Import!A1181=0,"",Import!A1181=0)</f>
        <v/>
      </c>
      <c r="B182" s="38" t="str">
        <f>IF(Import!D1181=0,"",Import!D1181)</f>
        <v/>
      </c>
      <c r="C182" s="38" t="str">
        <f>IF(Import!E1181=0,"",Import!E1181)</f>
        <v/>
      </c>
      <c r="D182" s="44" t="str">
        <f t="shared" si="267"/>
        <v/>
      </c>
      <c r="E182" s="38" t="str">
        <f>IF(Import!I1181=0,"",Import!I1181)</f>
        <v/>
      </c>
      <c r="F182" s="38" t="str">
        <f>IF(Import!J1181="","",Import!J1181)</f>
        <v/>
      </c>
      <c r="G182" s="38" t="str">
        <f>IF(Import!K1181="","",Import!K1181)</f>
        <v/>
      </c>
      <c r="H182" s="45" t="str">
        <f>IF(Import!L1181=0,"",Import!L1181)</f>
        <v/>
      </c>
      <c r="I182" s="38" t="str">
        <f>IF(Import!N1181=0,"",Import!N1181)</f>
        <v/>
      </c>
      <c r="J182" s="37"/>
      <c r="K182" s="46" t="str">
        <f>IF(Import!O1181=0,"",Import!O1181)</f>
        <v/>
      </c>
      <c r="L182" s="46" t="str">
        <f>IF(Import!P1181=0,"",Import!P1181)</f>
        <v/>
      </c>
      <c r="M182" s="60" t="str">
        <f>IF(L182&lt;&gt;"","Annulé",IF(Import!R1181=0,"",Import!R1181))</f>
        <v/>
      </c>
      <c r="N182" s="60" t="str">
        <f>IF(L182&lt;&gt;"","Annulé",IF(Import!S1181=0,"",Import!S1181))</f>
        <v/>
      </c>
      <c r="O182" s="60" t="str">
        <f>IF(N182="Annulé","Annulé",IF(Import!T1181=0,"",Import!T1181))</f>
        <v/>
      </c>
      <c r="P182" s="46" t="str">
        <f>IF(Import!U1181=0,IF($L182&lt;&gt;"","Annulé",IF($K182="","","En attente")),Import!U1181)</f>
        <v/>
      </c>
      <c r="Q182" s="46" t="str">
        <f>IF(Import!V1181=0,IF($L182&lt;&gt;"","Annulé",IF($K182="","","En attente")),Import!V1181)</f>
        <v/>
      </c>
      <c r="R182" s="46" t="str">
        <f>IF(Import!W1181=0,IF($L182&lt;&gt;"","Annulé",IF($K182="","","En attente")),Import!W1181)</f>
        <v/>
      </c>
      <c r="S182" s="46" t="str">
        <f>IF(Import!X1181=0,IF($L182&lt;&gt;"","Annulé",IF($K182="","","En attente")),Import!X1181)</f>
        <v/>
      </c>
      <c r="T182" s="46" t="str">
        <f>IF(Import!Y1181=0,IF($L182&lt;&gt;"","Annulé",IF($K182="","","En attente")),Import!Y1181)</f>
        <v/>
      </c>
      <c r="U182" s="46" t="str">
        <f>IF(Import!Z1181=0,IF($L182&lt;&gt;"","Annulé",IF($K182="","","En attente")),Import!Z1181)</f>
        <v/>
      </c>
      <c r="V182" s="46"/>
      <c r="W182" s="46" t="str">
        <f>IF($L182&lt;&gt;"","Annulé",IF(Import!AA1181=0,"",Import!AA1181))</f>
        <v/>
      </c>
      <c r="X182" s="46" t="str">
        <f>IF($L182&lt;&gt;"","Annulé",IF(Import!AB1181=0,IF($W182&lt;&gt;"","A receptionner",""),Import!AB1181))</f>
        <v/>
      </c>
      <c r="Y182" s="60" t="str">
        <f>IF($L182&lt;&gt;"","Annulé",IF(Import!AC1181=0,"",Import!AC1181))</f>
        <v/>
      </c>
      <c r="Z182" s="60" t="str">
        <f>IF($L182&lt;&gt;"","Annulé",IF(Import!AD1181=0,"",Import!AD1181))</f>
        <v/>
      </c>
      <c r="AA182" s="61" t="str">
        <f t="shared" si="268"/>
        <v/>
      </c>
      <c r="AB182" s="61"/>
      <c r="AC182" s="62"/>
      <c r="BI182" s="46" t="str">
        <f>IF(Import!AM1181=0,"",Import!AM1181)</f>
        <v/>
      </c>
      <c r="BJ182" s="46"/>
      <c r="BK182" s="46"/>
      <c r="BL182" s="46"/>
      <c r="BM182" s="46"/>
      <c r="CB182" s="78" t="str">
        <f>IF(Import!AQ1181=0,"",Import!AQ1181)</f>
        <v/>
      </c>
      <c r="CC182" s="78"/>
      <c r="CD182" s="78"/>
      <c r="CE182" s="78"/>
      <c r="CF182" s="78"/>
      <c r="EK182" s="46" t="str">
        <f>IF(Import!AU1181=0,"",Import!AU1181)</f>
        <v/>
      </c>
      <c r="EL182" s="46"/>
      <c r="EM182" s="46"/>
      <c r="EN182" s="46"/>
      <c r="EO182" s="46"/>
      <c r="II182" s="46" t="str">
        <f>IF(Import!AY1181=0,"",Import!AY1181)</f>
        <v/>
      </c>
      <c r="IJ182" s="46"/>
      <c r="IK182" s="46"/>
      <c r="IL182" s="46"/>
      <c r="IM182" s="46"/>
      <c r="JR182" s="46" t="str">
        <f>IF(Import!BC1181=0,"",Import!BC1181)</f>
        <v/>
      </c>
    </row>
    <row r="183" spans="1:278" x14ac:dyDescent="0.3">
      <c r="A183" s="61" t="str">
        <f>IF(Import!A1182=0,"",Import!A1182=0)</f>
        <v/>
      </c>
      <c r="B183" s="38" t="str">
        <f>IF(Import!D1182=0,"",Import!D1182)</f>
        <v/>
      </c>
      <c r="C183" s="38" t="str">
        <f>IF(Import!E1182=0,"",Import!E1182)</f>
        <v/>
      </c>
      <c r="D183" s="44" t="str">
        <f t="shared" si="267"/>
        <v/>
      </c>
      <c r="E183" s="38" t="str">
        <f>IF(Import!I1182=0,"",Import!I1182)</f>
        <v/>
      </c>
      <c r="F183" s="38" t="str">
        <f>IF(Import!J1182="","",Import!J1182)</f>
        <v/>
      </c>
      <c r="G183" s="38" t="str">
        <f>IF(Import!K1182="","",Import!K1182)</f>
        <v/>
      </c>
      <c r="H183" s="45" t="str">
        <f>IF(Import!L1182=0,"",Import!L1182)</f>
        <v/>
      </c>
      <c r="I183" s="38" t="str">
        <f>IF(Import!N1182=0,"",Import!N1182)</f>
        <v/>
      </c>
      <c r="J183" s="37"/>
      <c r="K183" s="46" t="str">
        <f>IF(Import!O1182=0,"",Import!O1182)</f>
        <v/>
      </c>
      <c r="L183" s="46" t="str">
        <f>IF(Import!P1182=0,"",Import!P1182)</f>
        <v/>
      </c>
      <c r="M183" s="60" t="str">
        <f>IF(L183&lt;&gt;"","Annulé",IF(Import!R1182=0,"",Import!R1182))</f>
        <v/>
      </c>
      <c r="N183" s="60" t="str">
        <f>IF(L183&lt;&gt;"","Annulé",IF(Import!S1182=0,"",Import!S1182))</f>
        <v/>
      </c>
      <c r="O183" s="60" t="str">
        <f>IF(N183="Annulé","Annulé",IF(Import!T1182=0,"",Import!T1182))</f>
        <v/>
      </c>
      <c r="P183" s="46" t="str">
        <f>IF(Import!U1182=0,IF($L183&lt;&gt;"","Annulé",IF($K183="","","En attente")),Import!U1182)</f>
        <v/>
      </c>
      <c r="Q183" s="46" t="str">
        <f>IF(Import!V1182=0,IF($L183&lt;&gt;"","Annulé",IF($K183="","","En attente")),Import!V1182)</f>
        <v/>
      </c>
      <c r="R183" s="46" t="str">
        <f>IF(Import!W1182=0,IF($L183&lt;&gt;"","Annulé",IF($K183="","","En attente")),Import!W1182)</f>
        <v/>
      </c>
      <c r="S183" s="46" t="str">
        <f>IF(Import!X1182=0,IF($L183&lt;&gt;"","Annulé",IF($K183="","","En attente")),Import!X1182)</f>
        <v/>
      </c>
      <c r="T183" s="46" t="str">
        <f>IF(Import!Y1182=0,IF($L183&lt;&gt;"","Annulé",IF($K183="","","En attente")),Import!Y1182)</f>
        <v/>
      </c>
      <c r="U183" s="46" t="str">
        <f>IF(Import!Z1182=0,IF($L183&lt;&gt;"","Annulé",IF($K183="","","En attente")),Import!Z1182)</f>
        <v/>
      </c>
      <c r="V183" s="46"/>
      <c r="W183" s="46" t="str">
        <f>IF($L183&lt;&gt;"","Annulé",IF(Import!AA1182=0,"",Import!AA1182))</f>
        <v/>
      </c>
      <c r="X183" s="46" t="str">
        <f>IF($L183&lt;&gt;"","Annulé",IF(Import!AB1182=0,IF($W183&lt;&gt;"","A receptionner",""),Import!AB1182))</f>
        <v/>
      </c>
      <c r="Y183" s="60" t="str">
        <f>IF($L183&lt;&gt;"","Annulé",IF(Import!AC1182=0,"",Import!AC1182))</f>
        <v/>
      </c>
      <c r="Z183" s="60" t="str">
        <f>IF($L183&lt;&gt;"","Annulé",IF(Import!AD1182=0,"",Import!AD1182))</f>
        <v/>
      </c>
      <c r="AA183" s="61" t="str">
        <f t="shared" si="268"/>
        <v/>
      </c>
      <c r="AB183" s="61"/>
      <c r="AC183" s="62"/>
      <c r="BI183" s="46" t="str">
        <f>IF(Import!AM1182=0,"",Import!AM1182)</f>
        <v/>
      </c>
      <c r="BJ183" s="46"/>
      <c r="BK183" s="46"/>
      <c r="BL183" s="46"/>
      <c r="BM183" s="46"/>
      <c r="CB183" s="78" t="str">
        <f>IF(Import!AQ1182=0,"",Import!AQ1182)</f>
        <v/>
      </c>
      <c r="CC183" s="78"/>
      <c r="CD183" s="78"/>
      <c r="CE183" s="78"/>
      <c r="CF183" s="78"/>
      <c r="EK183" s="46" t="str">
        <f>IF(Import!AU1182=0,"",Import!AU1182)</f>
        <v/>
      </c>
      <c r="EL183" s="46"/>
      <c r="EM183" s="46"/>
      <c r="EN183" s="46"/>
      <c r="EO183" s="46"/>
      <c r="II183" s="46" t="str">
        <f>IF(Import!AY1182=0,"",Import!AY1182)</f>
        <v/>
      </c>
      <c r="IJ183" s="46"/>
      <c r="IK183" s="46"/>
      <c r="IL183" s="46"/>
      <c r="IM183" s="46"/>
      <c r="JR183" s="46" t="str">
        <f>IF(Import!BC1182=0,"",Import!BC1182)</f>
        <v/>
      </c>
    </row>
    <row r="184" spans="1:278" x14ac:dyDescent="0.3">
      <c r="A184" s="61" t="str">
        <f>IF(Import!A1183=0,"",Import!A1183=0)</f>
        <v/>
      </c>
      <c r="B184" s="38" t="str">
        <f>IF(Import!D1183=0,"",Import!D1183)</f>
        <v/>
      </c>
      <c r="C184" s="38" t="str">
        <f>IF(Import!E1183=0,"",Import!E1183)</f>
        <v/>
      </c>
      <c r="D184" s="44" t="str">
        <f t="shared" si="267"/>
        <v/>
      </c>
      <c r="E184" s="38" t="str">
        <f>IF(Import!I1183=0,"",Import!I1183)</f>
        <v/>
      </c>
      <c r="F184" s="38" t="str">
        <f>IF(Import!J1183="","",Import!J1183)</f>
        <v/>
      </c>
      <c r="G184" s="38" t="str">
        <f>IF(Import!K1183="","",Import!K1183)</f>
        <v/>
      </c>
      <c r="H184" s="45" t="str">
        <f>IF(Import!L1183=0,"",Import!L1183)</f>
        <v/>
      </c>
      <c r="I184" s="38" t="str">
        <f>IF(Import!N1183=0,"",Import!N1183)</f>
        <v/>
      </c>
      <c r="J184" s="37"/>
      <c r="K184" s="46" t="str">
        <f>IF(Import!O1183=0,"",Import!O1183)</f>
        <v/>
      </c>
      <c r="L184" s="46" t="str">
        <f>IF(Import!P1183=0,"",Import!P1183)</f>
        <v/>
      </c>
      <c r="M184" s="60" t="str">
        <f>IF(L184&lt;&gt;"","Annulé",IF(Import!R1183=0,"",Import!R1183))</f>
        <v/>
      </c>
      <c r="N184" s="60" t="str">
        <f>IF(L184&lt;&gt;"","Annulé",IF(Import!S1183=0,"",Import!S1183))</f>
        <v/>
      </c>
      <c r="O184" s="60" t="str">
        <f>IF(N184="Annulé","Annulé",IF(Import!T1183=0,"",Import!T1183))</f>
        <v/>
      </c>
      <c r="P184" s="46" t="str">
        <f>IF(Import!U1183=0,IF($L184&lt;&gt;"","Annulé",IF($K184="","","En attente")),Import!U1183)</f>
        <v/>
      </c>
      <c r="Q184" s="46" t="str">
        <f>IF(Import!V1183=0,IF($L184&lt;&gt;"","Annulé",IF($K184="","","En attente")),Import!V1183)</f>
        <v/>
      </c>
      <c r="R184" s="46" t="str">
        <f>IF(Import!W1183=0,IF($L184&lt;&gt;"","Annulé",IF($K184="","","En attente")),Import!W1183)</f>
        <v/>
      </c>
      <c r="S184" s="46" t="str">
        <f>IF(Import!X1183=0,IF($L184&lt;&gt;"","Annulé",IF($K184="","","En attente")),Import!X1183)</f>
        <v/>
      </c>
      <c r="T184" s="46" t="str">
        <f>IF(Import!Y1183=0,IF($L184&lt;&gt;"","Annulé",IF($K184="","","En attente")),Import!Y1183)</f>
        <v/>
      </c>
      <c r="U184" s="46" t="str">
        <f>IF(Import!Z1183=0,IF($L184&lt;&gt;"","Annulé",IF($K184="","","En attente")),Import!Z1183)</f>
        <v/>
      </c>
      <c r="V184" s="46"/>
      <c r="W184" s="46" t="str">
        <f>IF($L184&lt;&gt;"","Annulé",IF(Import!AA1183=0,"",Import!AA1183))</f>
        <v/>
      </c>
      <c r="X184" s="46" t="str">
        <f>IF($L184&lt;&gt;"","Annulé",IF(Import!AB1183=0,IF($W184&lt;&gt;"","A receptionner",""),Import!AB1183))</f>
        <v/>
      </c>
      <c r="Y184" s="60" t="str">
        <f>IF($L184&lt;&gt;"","Annulé",IF(Import!AC1183=0,"",Import!AC1183))</f>
        <v/>
      </c>
      <c r="Z184" s="60" t="str">
        <f>IF($L184&lt;&gt;"","Annulé",IF(Import!AD1183=0,"",Import!AD1183))</f>
        <v/>
      </c>
      <c r="AA184" s="61" t="str">
        <f t="shared" si="268"/>
        <v/>
      </c>
      <c r="AB184" s="61"/>
      <c r="AC184" s="62"/>
      <c r="BI184" s="46" t="str">
        <f>IF(Import!AM1183=0,"",Import!AM1183)</f>
        <v/>
      </c>
      <c r="BJ184" s="46"/>
      <c r="BK184" s="46"/>
      <c r="BL184" s="46"/>
      <c r="BM184" s="46"/>
      <c r="CB184" s="78" t="str">
        <f>IF(Import!AQ1183=0,"",Import!AQ1183)</f>
        <v/>
      </c>
      <c r="CC184" s="78"/>
      <c r="CD184" s="78"/>
      <c r="CE184" s="78"/>
      <c r="CF184" s="78"/>
      <c r="EK184" s="46" t="str">
        <f>IF(Import!AU1183=0,"",Import!AU1183)</f>
        <v/>
      </c>
      <c r="EL184" s="46"/>
      <c r="EM184" s="46"/>
      <c r="EN184" s="46"/>
      <c r="EO184" s="46"/>
      <c r="II184" s="46" t="str">
        <f>IF(Import!AY1183=0,"",Import!AY1183)</f>
        <v/>
      </c>
      <c r="IJ184" s="46"/>
      <c r="IK184" s="46"/>
      <c r="IL184" s="46"/>
      <c r="IM184" s="46"/>
      <c r="JR184" s="46" t="str">
        <f>IF(Import!BC1183=0,"",Import!BC1183)</f>
        <v/>
      </c>
    </row>
    <row r="185" spans="1:278" x14ac:dyDescent="0.3">
      <c r="A185" s="61" t="str">
        <f>IF(Import!A1184=0,"",Import!A1184=0)</f>
        <v/>
      </c>
      <c r="B185" s="38" t="str">
        <f>IF(Import!D1184=0,"",Import!D1184)</f>
        <v/>
      </c>
      <c r="C185" s="38" t="str">
        <f>IF(Import!E1184=0,"",Import!E1184)</f>
        <v/>
      </c>
      <c r="D185" s="44" t="str">
        <f t="shared" si="267"/>
        <v/>
      </c>
      <c r="E185" s="38" t="str">
        <f>IF(Import!I1184=0,"",Import!I1184)</f>
        <v/>
      </c>
      <c r="F185" s="38" t="str">
        <f>IF(Import!J1184="","",Import!J1184)</f>
        <v/>
      </c>
      <c r="G185" s="38" t="str">
        <f>IF(Import!K1184="","",Import!K1184)</f>
        <v/>
      </c>
      <c r="H185" s="45" t="str">
        <f>IF(Import!L1184=0,"",Import!L1184)</f>
        <v/>
      </c>
      <c r="I185" s="38" t="str">
        <f>IF(Import!N1184=0,"",Import!N1184)</f>
        <v/>
      </c>
      <c r="J185" s="37"/>
      <c r="K185" s="46" t="str">
        <f>IF(Import!O1184=0,"",Import!O1184)</f>
        <v/>
      </c>
      <c r="L185" s="46" t="str">
        <f>IF(Import!P1184=0,"",Import!P1184)</f>
        <v/>
      </c>
      <c r="M185" s="60" t="str">
        <f>IF(L185&lt;&gt;"","Annulé",IF(Import!R1184=0,"",Import!R1184))</f>
        <v/>
      </c>
      <c r="N185" s="60" t="str">
        <f>IF(L185&lt;&gt;"","Annulé",IF(Import!S1184=0,"",Import!S1184))</f>
        <v/>
      </c>
      <c r="O185" s="60" t="str">
        <f>IF(N185="Annulé","Annulé",IF(Import!T1184=0,"",Import!T1184))</f>
        <v/>
      </c>
      <c r="P185" s="46" t="str">
        <f>IF(Import!U1184=0,IF($L185&lt;&gt;"","Annulé",IF($K185="","","En attente")),Import!U1184)</f>
        <v/>
      </c>
      <c r="Q185" s="46" t="str">
        <f>IF(Import!V1184=0,IF($L185&lt;&gt;"","Annulé",IF($K185="","","En attente")),Import!V1184)</f>
        <v/>
      </c>
      <c r="R185" s="46" t="str">
        <f>IF(Import!W1184=0,IF($L185&lt;&gt;"","Annulé",IF($K185="","","En attente")),Import!W1184)</f>
        <v/>
      </c>
      <c r="S185" s="46" t="str">
        <f>IF(Import!X1184=0,IF($L185&lt;&gt;"","Annulé",IF($K185="","","En attente")),Import!X1184)</f>
        <v/>
      </c>
      <c r="T185" s="46" t="str">
        <f>IF(Import!Y1184=0,IF($L185&lt;&gt;"","Annulé",IF($K185="","","En attente")),Import!Y1184)</f>
        <v/>
      </c>
      <c r="U185" s="46" t="str">
        <f>IF(Import!Z1184=0,IF($L185&lt;&gt;"","Annulé",IF($K185="","","En attente")),Import!Z1184)</f>
        <v/>
      </c>
      <c r="V185" s="46"/>
      <c r="W185" s="46" t="str">
        <f>IF($L185&lt;&gt;"","Annulé",IF(Import!AA1184=0,"",Import!AA1184))</f>
        <v/>
      </c>
      <c r="X185" s="46" t="str">
        <f>IF($L185&lt;&gt;"","Annulé",IF(Import!AB1184=0,IF($W185&lt;&gt;"","A receptionner",""),Import!AB1184))</f>
        <v/>
      </c>
      <c r="Y185" s="60" t="str">
        <f>IF($L185&lt;&gt;"","Annulé",IF(Import!AC1184=0,"",Import!AC1184))</f>
        <v/>
      </c>
      <c r="Z185" s="60" t="str">
        <f>IF($L185&lt;&gt;"","Annulé",IF(Import!AD1184=0,"",Import!AD1184))</f>
        <v/>
      </c>
      <c r="AA185" s="61" t="str">
        <f t="shared" si="268"/>
        <v/>
      </c>
      <c r="AB185" s="61"/>
      <c r="AC185" s="62"/>
      <c r="BI185" s="46" t="str">
        <f>IF(Import!AM1184=0,"",Import!AM1184)</f>
        <v/>
      </c>
      <c r="BJ185" s="46"/>
      <c r="BK185" s="46"/>
      <c r="BL185" s="46"/>
      <c r="BM185" s="46"/>
      <c r="CB185" s="78" t="str">
        <f>IF(Import!AQ1184=0,"",Import!AQ1184)</f>
        <v/>
      </c>
      <c r="CC185" s="78"/>
      <c r="CD185" s="78"/>
      <c r="CE185" s="78"/>
      <c r="CF185" s="78"/>
      <c r="EK185" s="46" t="str">
        <f>IF(Import!AU1184=0,"",Import!AU1184)</f>
        <v/>
      </c>
      <c r="EL185" s="46"/>
      <c r="EM185" s="46"/>
      <c r="EN185" s="46"/>
      <c r="EO185" s="46"/>
      <c r="II185" s="46" t="str">
        <f>IF(Import!AY1184=0,"",Import!AY1184)</f>
        <v/>
      </c>
      <c r="IJ185" s="46"/>
      <c r="IK185" s="46"/>
      <c r="IL185" s="46"/>
      <c r="IM185" s="46"/>
      <c r="JR185" s="46" t="str">
        <f>IF(Import!BC1184=0,"",Import!BC1184)</f>
        <v/>
      </c>
    </row>
    <row r="186" spans="1:278" x14ac:dyDescent="0.3">
      <c r="A186" s="61" t="str">
        <f>IF(Import!A1185=0,"",Import!A1185=0)</f>
        <v/>
      </c>
      <c r="B186" s="38" t="str">
        <f>IF(Import!D1185=0,"",Import!D1185)</f>
        <v/>
      </c>
      <c r="C186" s="38" t="str">
        <f>IF(Import!E1185=0,"",Import!E1185)</f>
        <v/>
      </c>
      <c r="D186" s="44" t="str">
        <f t="shared" si="267"/>
        <v/>
      </c>
      <c r="E186" s="38" t="str">
        <f>IF(Import!I1185=0,"",Import!I1185)</f>
        <v/>
      </c>
      <c r="F186" s="38" t="str">
        <f>IF(Import!J1185="","",Import!J1185)</f>
        <v/>
      </c>
      <c r="G186" s="38" t="str">
        <f>IF(Import!K1185="","",Import!K1185)</f>
        <v/>
      </c>
      <c r="H186" s="45" t="str">
        <f>IF(Import!L1185=0,"",Import!L1185)</f>
        <v/>
      </c>
      <c r="I186" s="38" t="str">
        <f>IF(Import!N1185=0,"",Import!N1185)</f>
        <v/>
      </c>
      <c r="J186" s="37"/>
      <c r="K186" s="46" t="str">
        <f>IF(Import!O1185=0,"",Import!O1185)</f>
        <v/>
      </c>
      <c r="L186" s="46" t="str">
        <f>IF(Import!P1185=0,"",Import!P1185)</f>
        <v/>
      </c>
      <c r="M186" s="60" t="str">
        <f>IF(L186&lt;&gt;"","Annulé",IF(Import!R1185=0,"",Import!R1185))</f>
        <v/>
      </c>
      <c r="N186" s="60" t="str">
        <f>IF(L186&lt;&gt;"","Annulé",IF(Import!S1185=0,"",Import!S1185))</f>
        <v/>
      </c>
      <c r="O186" s="60" t="str">
        <f>IF(N186="Annulé","Annulé",IF(Import!T1185=0,"",Import!T1185))</f>
        <v/>
      </c>
      <c r="P186" s="46" t="str">
        <f>IF(Import!U1185=0,IF($L186&lt;&gt;"","Annulé",IF($K186="","","En attente")),Import!U1185)</f>
        <v/>
      </c>
      <c r="Q186" s="46" t="str">
        <f>IF(Import!V1185=0,IF($L186&lt;&gt;"","Annulé",IF($K186="","","En attente")),Import!V1185)</f>
        <v/>
      </c>
      <c r="R186" s="46" t="str">
        <f>IF(Import!W1185=0,IF($L186&lt;&gt;"","Annulé",IF($K186="","","En attente")),Import!W1185)</f>
        <v/>
      </c>
      <c r="S186" s="46" t="str">
        <f>IF(Import!X1185=0,IF($L186&lt;&gt;"","Annulé",IF($K186="","","En attente")),Import!X1185)</f>
        <v/>
      </c>
      <c r="T186" s="46" t="str">
        <f>IF(Import!Y1185=0,IF($L186&lt;&gt;"","Annulé",IF($K186="","","En attente")),Import!Y1185)</f>
        <v/>
      </c>
      <c r="U186" s="46" t="str">
        <f>IF(Import!Z1185=0,IF($L186&lt;&gt;"","Annulé",IF($K186="","","En attente")),Import!Z1185)</f>
        <v/>
      </c>
      <c r="V186" s="46"/>
      <c r="W186" s="46" t="str">
        <f>IF($L186&lt;&gt;"","Annulé",IF(Import!AA1185=0,"",Import!AA1185))</f>
        <v/>
      </c>
      <c r="X186" s="46" t="str">
        <f>IF($L186&lt;&gt;"","Annulé",IF(Import!AB1185=0,IF($W186&lt;&gt;"","A receptionner",""),Import!AB1185))</f>
        <v/>
      </c>
      <c r="Y186" s="60" t="str">
        <f>IF($L186&lt;&gt;"","Annulé",IF(Import!AC1185=0,"",Import!AC1185))</f>
        <v/>
      </c>
      <c r="Z186" s="60" t="str">
        <f>IF($L186&lt;&gt;"","Annulé",IF(Import!AD1185=0,"",Import!AD1185))</f>
        <v/>
      </c>
      <c r="AA186" s="61" t="str">
        <f t="shared" si="268"/>
        <v/>
      </c>
      <c r="AB186" s="61"/>
      <c r="AC186" s="62"/>
      <c r="BI186" s="46" t="str">
        <f>IF(Import!AM1185=0,"",Import!AM1185)</f>
        <v/>
      </c>
      <c r="BJ186" s="46"/>
      <c r="BK186" s="46"/>
      <c r="BL186" s="46"/>
      <c r="BM186" s="46"/>
      <c r="CB186" s="78" t="str">
        <f>IF(Import!AQ1185=0,"",Import!AQ1185)</f>
        <v/>
      </c>
      <c r="CC186" s="78"/>
      <c r="CD186" s="78"/>
      <c r="CE186" s="78"/>
      <c r="CF186" s="78"/>
      <c r="EK186" s="46" t="str">
        <f>IF(Import!AU1185=0,"",Import!AU1185)</f>
        <v/>
      </c>
      <c r="EL186" s="46"/>
      <c r="EM186" s="46"/>
      <c r="EN186" s="46"/>
      <c r="EO186" s="46"/>
      <c r="II186" s="46" t="str">
        <f>IF(Import!AY1185=0,"",Import!AY1185)</f>
        <v/>
      </c>
      <c r="IJ186" s="46"/>
      <c r="IK186" s="46"/>
      <c r="IL186" s="46"/>
      <c r="IM186" s="46"/>
      <c r="JR186" s="46" t="str">
        <f>IF(Import!BC1185=0,"",Import!BC1185)</f>
        <v/>
      </c>
    </row>
    <row r="187" spans="1:278" x14ac:dyDescent="0.3">
      <c r="A187" s="61" t="str">
        <f>IF(Import!A1186=0,"",Import!A1186=0)</f>
        <v/>
      </c>
      <c r="B187" s="38" t="str">
        <f>IF(Import!D1186=0,"",Import!D1186)</f>
        <v/>
      </c>
      <c r="C187" s="38" t="str">
        <f>IF(Import!E1186=0,"",Import!E1186)</f>
        <v/>
      </c>
      <c r="D187" s="44" t="str">
        <f t="shared" si="267"/>
        <v/>
      </c>
      <c r="E187" s="38" t="str">
        <f>IF(Import!I1186=0,"",Import!I1186)</f>
        <v/>
      </c>
      <c r="F187" s="38" t="str">
        <f>IF(Import!J1186="","",Import!J1186)</f>
        <v/>
      </c>
      <c r="G187" s="38" t="str">
        <f>IF(Import!K1186="","",Import!K1186)</f>
        <v/>
      </c>
      <c r="H187" s="45" t="str">
        <f>IF(Import!L1186=0,"",Import!L1186)</f>
        <v/>
      </c>
      <c r="I187" s="38" t="str">
        <f>IF(Import!N1186=0,"",Import!N1186)</f>
        <v/>
      </c>
      <c r="J187" s="37"/>
      <c r="K187" s="46" t="str">
        <f>IF(Import!O1186=0,"",Import!O1186)</f>
        <v/>
      </c>
      <c r="L187" s="46" t="str">
        <f>IF(Import!P1186=0,"",Import!P1186)</f>
        <v/>
      </c>
      <c r="M187" s="60" t="str">
        <f>IF(L187&lt;&gt;"","Annulé",IF(Import!R1186=0,"",Import!R1186))</f>
        <v/>
      </c>
      <c r="N187" s="60" t="str">
        <f>IF(L187&lt;&gt;"","Annulé",IF(Import!S1186=0,"",Import!S1186))</f>
        <v/>
      </c>
      <c r="O187" s="60" t="str">
        <f>IF(N187="Annulé","Annulé",IF(Import!T1186=0,"",Import!T1186))</f>
        <v/>
      </c>
      <c r="P187" s="46" t="str">
        <f>IF(Import!U1186=0,IF($L187&lt;&gt;"","Annulé",IF($K187="","","En attente")),Import!U1186)</f>
        <v/>
      </c>
      <c r="Q187" s="46" t="str">
        <f>IF(Import!V1186=0,IF($L187&lt;&gt;"","Annulé",IF($K187="","","En attente")),Import!V1186)</f>
        <v/>
      </c>
      <c r="R187" s="46" t="str">
        <f>IF(Import!W1186=0,IF($L187&lt;&gt;"","Annulé",IF($K187="","","En attente")),Import!W1186)</f>
        <v/>
      </c>
      <c r="S187" s="46" t="str">
        <f>IF(Import!X1186=0,IF($L187&lt;&gt;"","Annulé",IF($K187="","","En attente")),Import!X1186)</f>
        <v/>
      </c>
      <c r="T187" s="46" t="str">
        <f>IF(Import!Y1186=0,IF($L187&lt;&gt;"","Annulé",IF($K187="","","En attente")),Import!Y1186)</f>
        <v/>
      </c>
      <c r="U187" s="46" t="str">
        <f>IF(Import!Z1186=0,IF($L187&lt;&gt;"","Annulé",IF($K187="","","En attente")),Import!Z1186)</f>
        <v/>
      </c>
      <c r="V187" s="46"/>
      <c r="W187" s="46" t="str">
        <f>IF($L187&lt;&gt;"","Annulé",IF(Import!AA1186=0,"",Import!AA1186))</f>
        <v/>
      </c>
      <c r="X187" s="46" t="str">
        <f>IF($L187&lt;&gt;"","Annulé",IF(Import!AB1186=0,IF($W187&lt;&gt;"","A receptionner",""),Import!AB1186))</f>
        <v/>
      </c>
      <c r="Y187" s="60" t="str">
        <f>IF($L187&lt;&gt;"","Annulé",IF(Import!AC1186=0,"",Import!AC1186))</f>
        <v/>
      </c>
      <c r="Z187" s="60" t="str">
        <f>IF($L187&lt;&gt;"","Annulé",IF(Import!AD1186=0,"",Import!AD1186))</f>
        <v/>
      </c>
      <c r="AA187" s="61" t="str">
        <f t="shared" si="268"/>
        <v/>
      </c>
      <c r="AB187" s="61"/>
      <c r="AC187" s="62"/>
      <c r="BI187" s="46" t="str">
        <f>IF(Import!AM1186=0,"",Import!AM1186)</f>
        <v/>
      </c>
      <c r="BJ187" s="46"/>
      <c r="BK187" s="46"/>
      <c r="BL187" s="46"/>
      <c r="BM187" s="46"/>
      <c r="CB187" s="78" t="str">
        <f>IF(Import!AQ1186=0,"",Import!AQ1186)</f>
        <v/>
      </c>
      <c r="CC187" s="78"/>
      <c r="CD187" s="78"/>
      <c r="CE187" s="78"/>
      <c r="CF187" s="78"/>
      <c r="EK187" s="46" t="str">
        <f>IF(Import!AU1186=0,"",Import!AU1186)</f>
        <v/>
      </c>
      <c r="EL187" s="46"/>
      <c r="EM187" s="46"/>
      <c r="EN187" s="46"/>
      <c r="EO187" s="46"/>
      <c r="II187" s="46" t="str">
        <f>IF(Import!AY1186=0,"",Import!AY1186)</f>
        <v/>
      </c>
      <c r="IJ187" s="46"/>
      <c r="IK187" s="46"/>
      <c r="IL187" s="46"/>
      <c r="IM187" s="46"/>
      <c r="JR187" s="46" t="str">
        <f>IF(Import!BC1186=0,"",Import!BC1186)</f>
        <v/>
      </c>
    </row>
    <row r="188" spans="1:278" x14ac:dyDescent="0.3">
      <c r="A188" s="61" t="str">
        <f>IF(Import!A1187=0,"",Import!A1187=0)</f>
        <v/>
      </c>
      <c r="B188" s="38" t="str">
        <f>IF(Import!D1187=0,"",Import!D1187)</f>
        <v/>
      </c>
      <c r="C188" s="38" t="str">
        <f>IF(Import!E1187=0,"",Import!E1187)</f>
        <v/>
      </c>
      <c r="D188" s="44" t="str">
        <f t="shared" si="267"/>
        <v/>
      </c>
      <c r="E188" s="38" t="str">
        <f>IF(Import!I1187=0,"",Import!I1187)</f>
        <v/>
      </c>
      <c r="F188" s="38" t="str">
        <f>IF(Import!J1187="","",Import!J1187)</f>
        <v/>
      </c>
      <c r="G188" s="38" t="str">
        <f>IF(Import!K1187="","",Import!K1187)</f>
        <v/>
      </c>
      <c r="H188" s="45" t="str">
        <f>IF(Import!L1187=0,"",Import!L1187)</f>
        <v/>
      </c>
      <c r="I188" s="38" t="str">
        <f>IF(Import!N1187=0,"",Import!N1187)</f>
        <v/>
      </c>
      <c r="J188" s="37"/>
      <c r="K188" s="46" t="str">
        <f>IF(Import!O1187=0,"",Import!O1187)</f>
        <v/>
      </c>
      <c r="L188" s="46" t="str">
        <f>IF(Import!P1187=0,"",Import!P1187)</f>
        <v/>
      </c>
      <c r="M188" s="60" t="str">
        <f>IF(L188&lt;&gt;"","Annulé",IF(Import!R1187=0,"",Import!R1187))</f>
        <v/>
      </c>
      <c r="N188" s="60" t="str">
        <f>IF(L188&lt;&gt;"","Annulé",IF(Import!S1187=0,"",Import!S1187))</f>
        <v/>
      </c>
      <c r="O188" s="60" t="str">
        <f>IF(N188="Annulé","Annulé",IF(Import!T1187=0,"",Import!T1187))</f>
        <v/>
      </c>
      <c r="P188" s="46" t="str">
        <f>IF(Import!U1187=0,IF($L188&lt;&gt;"","Annulé",IF($K188="","","En attente")),Import!U1187)</f>
        <v/>
      </c>
      <c r="Q188" s="46" t="str">
        <f>IF(Import!V1187=0,IF($L188&lt;&gt;"","Annulé",IF($K188="","","En attente")),Import!V1187)</f>
        <v/>
      </c>
      <c r="R188" s="46" t="str">
        <f>IF(Import!W1187=0,IF($L188&lt;&gt;"","Annulé",IF($K188="","","En attente")),Import!W1187)</f>
        <v/>
      </c>
      <c r="S188" s="46" t="str">
        <f>IF(Import!X1187=0,IF($L188&lt;&gt;"","Annulé",IF($K188="","","En attente")),Import!X1187)</f>
        <v/>
      </c>
      <c r="T188" s="46" t="str">
        <f>IF(Import!Y1187=0,IF($L188&lt;&gt;"","Annulé",IF($K188="","","En attente")),Import!Y1187)</f>
        <v/>
      </c>
      <c r="U188" s="46" t="str">
        <f>IF(Import!Z1187=0,IF($L188&lt;&gt;"","Annulé",IF($K188="","","En attente")),Import!Z1187)</f>
        <v/>
      </c>
      <c r="V188" s="46"/>
      <c r="W188" s="46" t="str">
        <f>IF($L188&lt;&gt;"","Annulé",IF(Import!AA1187=0,"",Import!AA1187))</f>
        <v/>
      </c>
      <c r="X188" s="46" t="str">
        <f>IF($L188&lt;&gt;"","Annulé",IF(Import!AB1187=0,IF($W188&lt;&gt;"","A receptionner",""),Import!AB1187))</f>
        <v/>
      </c>
      <c r="Y188" s="60" t="str">
        <f>IF($L188&lt;&gt;"","Annulé",IF(Import!AC1187=0,"",Import!AC1187))</f>
        <v/>
      </c>
      <c r="Z188" s="60" t="str">
        <f>IF($L188&lt;&gt;"","Annulé",IF(Import!AD1187=0,"",Import!AD1187))</f>
        <v/>
      </c>
      <c r="AA188" s="61" t="str">
        <f t="shared" si="268"/>
        <v/>
      </c>
      <c r="AB188" s="61"/>
      <c r="AC188" s="62"/>
      <c r="BI188" s="46" t="str">
        <f>IF(Import!AM1187=0,"",Import!AM1187)</f>
        <v/>
      </c>
      <c r="BJ188" s="46"/>
      <c r="BK188" s="46"/>
      <c r="BL188" s="46"/>
      <c r="BM188" s="46"/>
      <c r="CB188" s="78" t="str">
        <f>IF(Import!AQ1187=0,"",Import!AQ1187)</f>
        <v/>
      </c>
      <c r="CC188" s="78"/>
      <c r="CD188" s="78"/>
      <c r="CE188" s="78"/>
      <c r="CF188" s="78"/>
      <c r="EK188" s="46" t="str">
        <f>IF(Import!AU1187=0,"",Import!AU1187)</f>
        <v/>
      </c>
      <c r="EL188" s="46"/>
      <c r="EM188" s="46"/>
      <c r="EN188" s="46"/>
      <c r="EO188" s="46"/>
      <c r="II188" s="46" t="str">
        <f>IF(Import!AY1187=0,"",Import!AY1187)</f>
        <v/>
      </c>
      <c r="IJ188" s="46"/>
      <c r="IK188" s="46"/>
      <c r="IL188" s="46"/>
      <c r="IM188" s="46"/>
      <c r="JR188" s="46" t="str">
        <f>IF(Import!BC1187=0,"",Import!BC1187)</f>
        <v/>
      </c>
    </row>
    <row r="189" spans="1:278" x14ac:dyDescent="0.3">
      <c r="A189" s="61" t="str">
        <f>IF(Import!A1188=0,"",Import!A1188=0)</f>
        <v/>
      </c>
      <c r="B189" s="38" t="str">
        <f>IF(Import!D1188=0,"",Import!D1188)</f>
        <v/>
      </c>
      <c r="C189" s="38" t="str">
        <f>IF(Import!E1188=0,"",Import!E1188)</f>
        <v/>
      </c>
      <c r="D189" s="44" t="str">
        <f t="shared" si="267"/>
        <v/>
      </c>
      <c r="E189" s="38" t="str">
        <f>IF(Import!I1188=0,"",Import!I1188)</f>
        <v/>
      </c>
      <c r="F189" s="38" t="str">
        <f>IF(Import!J1188="","",Import!J1188)</f>
        <v/>
      </c>
      <c r="G189" s="38" t="str">
        <f>IF(Import!K1188="","",Import!K1188)</f>
        <v/>
      </c>
      <c r="H189" s="45" t="str">
        <f>IF(Import!L1188=0,"",Import!L1188)</f>
        <v/>
      </c>
      <c r="I189" s="38" t="str">
        <f>IF(Import!N1188=0,"",Import!N1188)</f>
        <v/>
      </c>
      <c r="J189" s="37"/>
      <c r="K189" s="46" t="str">
        <f>IF(Import!O1188=0,"",Import!O1188)</f>
        <v/>
      </c>
      <c r="L189" s="46" t="str">
        <f>IF(Import!P1188=0,"",Import!P1188)</f>
        <v/>
      </c>
      <c r="M189" s="60" t="str">
        <f>IF(L189&lt;&gt;"","Annulé",IF(Import!R1188=0,"",Import!R1188))</f>
        <v/>
      </c>
      <c r="N189" s="60" t="str">
        <f>IF(L189&lt;&gt;"","Annulé",IF(Import!S1188=0,"",Import!S1188))</f>
        <v/>
      </c>
      <c r="O189" s="60" t="str">
        <f>IF(N189="Annulé","Annulé",IF(Import!T1188=0,"",Import!T1188))</f>
        <v/>
      </c>
      <c r="P189" s="46" t="str">
        <f>IF(Import!U1188=0,IF($L189&lt;&gt;"","Annulé",IF($K189="","","En attente")),Import!U1188)</f>
        <v/>
      </c>
      <c r="Q189" s="46" t="str">
        <f>IF(Import!V1188=0,IF($L189&lt;&gt;"","Annulé",IF($K189="","","En attente")),Import!V1188)</f>
        <v/>
      </c>
      <c r="R189" s="46" t="str">
        <f>IF(Import!W1188=0,IF($L189&lt;&gt;"","Annulé",IF($K189="","","En attente")),Import!W1188)</f>
        <v/>
      </c>
      <c r="S189" s="46" t="str">
        <f>IF(Import!X1188=0,IF($L189&lt;&gt;"","Annulé",IF($K189="","","En attente")),Import!X1188)</f>
        <v/>
      </c>
      <c r="T189" s="46" t="str">
        <f>IF(Import!Y1188=0,IF($L189&lt;&gt;"","Annulé",IF($K189="","","En attente")),Import!Y1188)</f>
        <v/>
      </c>
      <c r="U189" s="46" t="str">
        <f>IF(Import!Z1188=0,IF($L189&lt;&gt;"","Annulé",IF($K189="","","En attente")),Import!Z1188)</f>
        <v/>
      </c>
      <c r="V189" s="46"/>
      <c r="W189" s="46" t="str">
        <f>IF($L189&lt;&gt;"","Annulé",IF(Import!AA1188=0,"",Import!AA1188))</f>
        <v/>
      </c>
      <c r="X189" s="46" t="str">
        <f>IF($L189&lt;&gt;"","Annulé",IF(Import!AB1188=0,IF($W189&lt;&gt;"","A receptionner",""),Import!AB1188))</f>
        <v/>
      </c>
      <c r="Y189" s="60" t="str">
        <f>IF($L189&lt;&gt;"","Annulé",IF(Import!AC1188=0,"",Import!AC1188))</f>
        <v/>
      </c>
      <c r="Z189" s="60" t="str">
        <f>IF($L189&lt;&gt;"","Annulé",IF(Import!AD1188=0,"",Import!AD1188))</f>
        <v/>
      </c>
      <c r="AA189" s="61" t="str">
        <f t="shared" si="268"/>
        <v/>
      </c>
      <c r="AB189" s="61"/>
      <c r="AC189" s="62"/>
      <c r="BI189" s="46" t="str">
        <f>IF(Import!AM1188=0,"",Import!AM1188)</f>
        <v/>
      </c>
      <c r="BJ189" s="46"/>
      <c r="BK189" s="46"/>
      <c r="BL189" s="46"/>
      <c r="BM189" s="46"/>
      <c r="CB189" s="78" t="str">
        <f>IF(Import!AQ1188=0,"",Import!AQ1188)</f>
        <v/>
      </c>
      <c r="CC189" s="78"/>
      <c r="CD189" s="78"/>
      <c r="CE189" s="78"/>
      <c r="CF189" s="78"/>
      <c r="EK189" s="46" t="str">
        <f>IF(Import!AU1188=0,"",Import!AU1188)</f>
        <v/>
      </c>
      <c r="EL189" s="46"/>
      <c r="EM189" s="46"/>
      <c r="EN189" s="46"/>
      <c r="EO189" s="46"/>
      <c r="II189" s="46" t="str">
        <f>IF(Import!AY1188=0,"",Import!AY1188)</f>
        <v/>
      </c>
      <c r="IJ189" s="46"/>
      <c r="IK189" s="46"/>
      <c r="IL189" s="46"/>
      <c r="IM189" s="46"/>
      <c r="JR189" s="46" t="str">
        <f>IF(Import!BC1188=0,"",Import!BC1188)</f>
        <v/>
      </c>
    </row>
    <row r="190" spans="1:278" x14ac:dyDescent="0.3">
      <c r="A190" s="61" t="str">
        <f>IF(Import!A1189=0,"",Import!A1189=0)</f>
        <v/>
      </c>
      <c r="B190" s="38" t="str">
        <f>IF(Import!D1189=0,"",Import!D1189)</f>
        <v/>
      </c>
      <c r="C190" s="38" t="str">
        <f>IF(Import!E1189=0,"",Import!E1189)</f>
        <v/>
      </c>
      <c r="D190" s="44" t="str">
        <f t="shared" si="267"/>
        <v/>
      </c>
      <c r="E190" s="38" t="str">
        <f>IF(Import!I1189=0,"",Import!I1189)</f>
        <v/>
      </c>
      <c r="F190" s="38" t="str">
        <f>IF(Import!J1189="","",Import!J1189)</f>
        <v/>
      </c>
      <c r="G190" s="38" t="str">
        <f>IF(Import!K1189="","",Import!K1189)</f>
        <v/>
      </c>
      <c r="H190" s="45" t="str">
        <f>IF(Import!L1189=0,"",Import!L1189)</f>
        <v/>
      </c>
      <c r="I190" s="38" t="str">
        <f>IF(Import!N1189=0,"",Import!N1189)</f>
        <v/>
      </c>
      <c r="J190" s="37"/>
      <c r="K190" s="46" t="str">
        <f>IF(Import!O1189=0,"",Import!O1189)</f>
        <v/>
      </c>
      <c r="L190" s="46" t="str">
        <f>IF(Import!P1189=0,"",Import!P1189)</f>
        <v/>
      </c>
      <c r="M190" s="60" t="str">
        <f>IF(L190&lt;&gt;"","Annulé",IF(Import!R1189=0,"",Import!R1189))</f>
        <v/>
      </c>
      <c r="N190" s="60" t="str">
        <f>IF(L190&lt;&gt;"","Annulé",IF(Import!S1189=0,"",Import!S1189))</f>
        <v/>
      </c>
      <c r="O190" s="60" t="str">
        <f>IF(N190="Annulé","Annulé",IF(Import!T1189=0,"",Import!T1189))</f>
        <v/>
      </c>
      <c r="P190" s="46" t="str">
        <f>IF(Import!U1189=0,IF($L190&lt;&gt;"","Annulé",IF($K190="","","En attente")),Import!U1189)</f>
        <v/>
      </c>
      <c r="Q190" s="46" t="str">
        <f>IF(Import!V1189=0,IF($L190&lt;&gt;"","Annulé",IF($K190="","","En attente")),Import!V1189)</f>
        <v/>
      </c>
      <c r="R190" s="46" t="str">
        <f>IF(Import!W1189=0,IF($L190&lt;&gt;"","Annulé",IF($K190="","","En attente")),Import!W1189)</f>
        <v/>
      </c>
      <c r="S190" s="46" t="str">
        <f>IF(Import!X1189=0,IF($L190&lt;&gt;"","Annulé",IF($K190="","","En attente")),Import!X1189)</f>
        <v/>
      </c>
      <c r="T190" s="46" t="str">
        <f>IF(Import!Y1189=0,IF($L190&lt;&gt;"","Annulé",IF($K190="","","En attente")),Import!Y1189)</f>
        <v/>
      </c>
      <c r="U190" s="46" t="str">
        <f>IF(Import!Z1189=0,IF($L190&lt;&gt;"","Annulé",IF($K190="","","En attente")),Import!Z1189)</f>
        <v/>
      </c>
      <c r="V190" s="46"/>
      <c r="W190" s="46" t="str">
        <f>IF($L190&lt;&gt;"","Annulé",IF(Import!AA1189=0,"",Import!AA1189))</f>
        <v/>
      </c>
      <c r="X190" s="46" t="str">
        <f>IF($L190&lt;&gt;"","Annulé",IF(Import!AB1189=0,IF($W190&lt;&gt;"","A receptionner",""),Import!AB1189))</f>
        <v/>
      </c>
      <c r="Y190" s="60" t="str">
        <f>IF($L190&lt;&gt;"","Annulé",IF(Import!AC1189=0,"",Import!AC1189))</f>
        <v/>
      </c>
      <c r="Z190" s="60" t="str">
        <f>IF($L190&lt;&gt;"","Annulé",IF(Import!AD1189=0,"",Import!AD1189))</f>
        <v/>
      </c>
      <c r="AA190" s="61" t="str">
        <f t="shared" si="268"/>
        <v/>
      </c>
      <c r="AB190" s="61"/>
      <c r="AC190" s="62"/>
      <c r="BI190" s="46" t="str">
        <f>IF(Import!AM1189=0,"",Import!AM1189)</f>
        <v/>
      </c>
      <c r="BJ190" s="46"/>
      <c r="BK190" s="46"/>
      <c r="BL190" s="46"/>
      <c r="BM190" s="46"/>
      <c r="CB190" s="78" t="str">
        <f>IF(Import!AQ1189=0,"",Import!AQ1189)</f>
        <v/>
      </c>
      <c r="CC190" s="78"/>
      <c r="CD190" s="78"/>
      <c r="CE190" s="78"/>
      <c r="CF190" s="78"/>
      <c r="EK190" s="46" t="str">
        <f>IF(Import!AU1189=0,"",Import!AU1189)</f>
        <v/>
      </c>
      <c r="EL190" s="46"/>
      <c r="EM190" s="46"/>
      <c r="EN190" s="46"/>
      <c r="EO190" s="46"/>
      <c r="II190" s="46" t="str">
        <f>IF(Import!AY1189=0,"",Import!AY1189)</f>
        <v/>
      </c>
      <c r="IJ190" s="46"/>
      <c r="IK190" s="46"/>
      <c r="IL190" s="46"/>
      <c r="IM190" s="46"/>
      <c r="JR190" s="46" t="str">
        <f>IF(Import!BC1189=0,"",Import!BC1189)</f>
        <v/>
      </c>
    </row>
    <row r="191" spans="1:278" x14ac:dyDescent="0.3">
      <c r="A191" s="61" t="str">
        <f>IF(Import!A1190=0,"",Import!A1190=0)</f>
        <v/>
      </c>
      <c r="B191" s="38" t="str">
        <f>IF(Import!D1190=0,"",Import!D1190)</f>
        <v/>
      </c>
      <c r="C191" s="38" t="str">
        <f>IF(Import!E1190=0,"",Import!E1190)</f>
        <v/>
      </c>
      <c r="D191" s="44" t="str">
        <f t="shared" si="267"/>
        <v/>
      </c>
      <c r="E191" s="38" t="str">
        <f>IF(Import!I1190=0,"",Import!I1190)</f>
        <v/>
      </c>
      <c r="F191" s="38" t="str">
        <f>IF(Import!J1190="","",Import!J1190)</f>
        <v/>
      </c>
      <c r="G191" s="38" t="str">
        <f>IF(Import!K1190="","",Import!K1190)</f>
        <v/>
      </c>
      <c r="H191" s="45" t="str">
        <f>IF(Import!L1190=0,"",Import!L1190)</f>
        <v/>
      </c>
      <c r="I191" s="38" t="str">
        <f>IF(Import!N1190=0,"",Import!N1190)</f>
        <v/>
      </c>
      <c r="J191" s="37"/>
      <c r="K191" s="46" t="str">
        <f>IF(Import!O1190=0,"",Import!O1190)</f>
        <v/>
      </c>
      <c r="L191" s="46" t="str">
        <f>IF(Import!P1190=0,"",Import!P1190)</f>
        <v/>
      </c>
      <c r="M191" s="60" t="str">
        <f>IF(L191&lt;&gt;"","Annulé",IF(Import!R1190=0,"",Import!R1190))</f>
        <v/>
      </c>
      <c r="N191" s="60" t="str">
        <f>IF(L191&lt;&gt;"","Annulé",IF(Import!S1190=0,"",Import!S1190))</f>
        <v/>
      </c>
      <c r="O191" s="60" t="str">
        <f>IF(N191="Annulé","Annulé",IF(Import!T1190=0,"",Import!T1190))</f>
        <v/>
      </c>
      <c r="P191" s="46" t="str">
        <f>IF(Import!U1190=0,IF($L191&lt;&gt;"","Annulé",IF($K191="","","En attente")),Import!U1190)</f>
        <v/>
      </c>
      <c r="Q191" s="46" t="str">
        <f>IF(Import!V1190=0,IF($L191&lt;&gt;"","Annulé",IF($K191="","","En attente")),Import!V1190)</f>
        <v/>
      </c>
      <c r="R191" s="46" t="str">
        <f>IF(Import!W1190=0,IF($L191&lt;&gt;"","Annulé",IF($K191="","","En attente")),Import!W1190)</f>
        <v/>
      </c>
      <c r="S191" s="46" t="str">
        <f>IF(Import!X1190=0,IF($L191&lt;&gt;"","Annulé",IF($K191="","","En attente")),Import!X1190)</f>
        <v/>
      </c>
      <c r="T191" s="46" t="str">
        <f>IF(Import!Y1190=0,IF($L191&lt;&gt;"","Annulé",IF($K191="","","En attente")),Import!Y1190)</f>
        <v/>
      </c>
      <c r="U191" s="46" t="str">
        <f>IF(Import!Z1190=0,IF($L191&lt;&gt;"","Annulé",IF($K191="","","En attente")),Import!Z1190)</f>
        <v/>
      </c>
      <c r="V191" s="46"/>
      <c r="W191" s="46" t="str">
        <f>IF($L191&lt;&gt;"","Annulé",IF(Import!AA1190=0,"",Import!AA1190))</f>
        <v/>
      </c>
      <c r="X191" s="46" t="str">
        <f>IF($L191&lt;&gt;"","Annulé",IF(Import!AB1190=0,IF($W191&lt;&gt;"","A receptionner",""),Import!AB1190))</f>
        <v/>
      </c>
      <c r="Y191" s="60" t="str">
        <f>IF($L191&lt;&gt;"","Annulé",IF(Import!AC1190=0,"",Import!AC1190))</f>
        <v/>
      </c>
      <c r="Z191" s="60" t="str">
        <f>IF($L191&lt;&gt;"","Annulé",IF(Import!AD1190=0,"",Import!AD1190))</f>
        <v/>
      </c>
      <c r="AA191" s="61" t="str">
        <f t="shared" si="268"/>
        <v/>
      </c>
      <c r="AB191" s="61"/>
      <c r="AC191" s="62"/>
      <c r="BI191" s="46" t="str">
        <f>IF(Import!AM1190=0,"",Import!AM1190)</f>
        <v/>
      </c>
      <c r="BJ191" s="46"/>
      <c r="BK191" s="46"/>
      <c r="BL191" s="46"/>
      <c r="BM191" s="46"/>
      <c r="CB191" s="78" t="str">
        <f>IF(Import!AQ1190=0,"",Import!AQ1190)</f>
        <v/>
      </c>
      <c r="CC191" s="78"/>
      <c r="CD191" s="78"/>
      <c r="CE191" s="78"/>
      <c r="CF191" s="78"/>
      <c r="EK191" s="46" t="str">
        <f>IF(Import!AU1190=0,"",Import!AU1190)</f>
        <v/>
      </c>
      <c r="EL191" s="46"/>
      <c r="EM191" s="46"/>
      <c r="EN191" s="46"/>
      <c r="EO191" s="46"/>
      <c r="II191" s="46" t="str">
        <f>IF(Import!AY1190=0,"",Import!AY1190)</f>
        <v/>
      </c>
      <c r="IJ191" s="46"/>
      <c r="IK191" s="46"/>
      <c r="IL191" s="46"/>
      <c r="IM191" s="46"/>
      <c r="JR191" s="46" t="str">
        <f>IF(Import!BC1190=0,"",Import!BC1190)</f>
        <v/>
      </c>
    </row>
    <row r="192" spans="1:278" x14ac:dyDescent="0.3">
      <c r="A192" s="61" t="str">
        <f>IF(Import!A1191=0,"",Import!A1191=0)</f>
        <v/>
      </c>
      <c r="B192" s="38" t="str">
        <f>IF(Import!D1191=0,"",Import!D1191)</f>
        <v/>
      </c>
      <c r="C192" s="38" t="str">
        <f>IF(Import!E1191=0,"",Import!E1191)</f>
        <v/>
      </c>
      <c r="D192" s="44" t="str">
        <f t="shared" si="267"/>
        <v/>
      </c>
      <c r="E192" s="38" t="str">
        <f>IF(Import!I1191=0,"",Import!I1191)</f>
        <v/>
      </c>
      <c r="F192" s="38" t="str">
        <f>IF(Import!J1191="","",Import!J1191)</f>
        <v/>
      </c>
      <c r="G192" s="38" t="str">
        <f>IF(Import!K1191="","",Import!K1191)</f>
        <v/>
      </c>
      <c r="H192" s="45" t="str">
        <f>IF(Import!L1191=0,"",Import!L1191)</f>
        <v/>
      </c>
      <c r="I192" s="38" t="str">
        <f>IF(Import!N1191=0,"",Import!N1191)</f>
        <v/>
      </c>
      <c r="J192" s="37"/>
      <c r="K192" s="46" t="str">
        <f>IF(Import!O1191=0,"",Import!O1191)</f>
        <v/>
      </c>
      <c r="L192" s="46" t="str">
        <f>IF(Import!P1191=0,"",Import!P1191)</f>
        <v/>
      </c>
      <c r="M192" s="60" t="str">
        <f>IF(L192&lt;&gt;"","Annulé",IF(Import!R1191=0,"",Import!R1191))</f>
        <v/>
      </c>
      <c r="N192" s="60" t="str">
        <f>IF(L192&lt;&gt;"","Annulé",IF(Import!S1191=0,"",Import!S1191))</f>
        <v/>
      </c>
      <c r="O192" s="60" t="str">
        <f>IF(N192="Annulé","Annulé",IF(Import!T1191=0,"",Import!T1191))</f>
        <v/>
      </c>
      <c r="P192" s="46" t="str">
        <f>IF(Import!U1191=0,IF($L192&lt;&gt;"","Annulé",IF($K192="","","En attente")),Import!U1191)</f>
        <v/>
      </c>
      <c r="Q192" s="46" t="str">
        <f>IF(Import!V1191=0,IF($L192&lt;&gt;"","Annulé",IF($K192="","","En attente")),Import!V1191)</f>
        <v/>
      </c>
      <c r="R192" s="46" t="str">
        <f>IF(Import!W1191=0,IF($L192&lt;&gt;"","Annulé",IF($K192="","","En attente")),Import!W1191)</f>
        <v/>
      </c>
      <c r="S192" s="46" t="str">
        <f>IF(Import!X1191=0,IF($L192&lt;&gt;"","Annulé",IF($K192="","","En attente")),Import!X1191)</f>
        <v/>
      </c>
      <c r="T192" s="46" t="str">
        <f>IF(Import!Y1191=0,IF($L192&lt;&gt;"","Annulé",IF($K192="","","En attente")),Import!Y1191)</f>
        <v/>
      </c>
      <c r="U192" s="46" t="str">
        <f>IF(Import!Z1191=0,IF($L192&lt;&gt;"","Annulé",IF($K192="","","En attente")),Import!Z1191)</f>
        <v/>
      </c>
      <c r="V192" s="46"/>
      <c r="W192" s="46" t="str">
        <f>IF($L192&lt;&gt;"","Annulé",IF(Import!AA1191=0,"",Import!AA1191))</f>
        <v/>
      </c>
      <c r="X192" s="46" t="str">
        <f>IF($L192&lt;&gt;"","Annulé",IF(Import!AB1191=0,IF($W192&lt;&gt;"","A receptionner",""),Import!AB1191))</f>
        <v/>
      </c>
      <c r="Y192" s="60" t="str">
        <f>IF($L192&lt;&gt;"","Annulé",IF(Import!AC1191=0,"",Import!AC1191))</f>
        <v/>
      </c>
      <c r="Z192" s="60" t="str">
        <f>IF($L192&lt;&gt;"","Annulé",IF(Import!AD1191=0,"",Import!AD1191))</f>
        <v/>
      </c>
      <c r="AA192" s="61" t="str">
        <f t="shared" si="268"/>
        <v/>
      </c>
      <c r="AB192" s="61"/>
      <c r="AC192" s="62"/>
      <c r="BI192" s="46" t="str">
        <f>IF(Import!AM1191=0,"",Import!AM1191)</f>
        <v/>
      </c>
      <c r="BJ192" s="46"/>
      <c r="BK192" s="46"/>
      <c r="BL192" s="46"/>
      <c r="BM192" s="46"/>
      <c r="CB192" s="78" t="str">
        <f>IF(Import!AQ1191=0,"",Import!AQ1191)</f>
        <v/>
      </c>
      <c r="CC192" s="78"/>
      <c r="CD192" s="78"/>
      <c r="CE192" s="78"/>
      <c r="CF192" s="78"/>
      <c r="EK192" s="46" t="str">
        <f>IF(Import!AU1191=0,"",Import!AU1191)</f>
        <v/>
      </c>
      <c r="EL192" s="46"/>
      <c r="EM192" s="46"/>
      <c r="EN192" s="46"/>
      <c r="EO192" s="46"/>
      <c r="II192" s="46" t="str">
        <f>IF(Import!AY1191=0,"",Import!AY1191)</f>
        <v/>
      </c>
      <c r="IJ192" s="46"/>
      <c r="IK192" s="46"/>
      <c r="IL192" s="46"/>
      <c r="IM192" s="46"/>
      <c r="JR192" s="46" t="str">
        <f>IF(Import!BC1191=0,"",Import!BC1191)</f>
        <v/>
      </c>
    </row>
    <row r="193" spans="1:278" x14ac:dyDescent="0.3">
      <c r="A193" s="61" t="str">
        <f>IF(Import!A1192=0,"",Import!A1192=0)</f>
        <v/>
      </c>
      <c r="B193" s="38" t="str">
        <f>IF(Import!D1192=0,"",Import!D1192)</f>
        <v/>
      </c>
      <c r="C193" s="38" t="str">
        <f>IF(Import!E1192=0,"",Import!E1192)</f>
        <v/>
      </c>
      <c r="D193" s="44" t="str">
        <f t="shared" si="267"/>
        <v/>
      </c>
      <c r="E193" s="38" t="str">
        <f>IF(Import!I1192=0,"",Import!I1192)</f>
        <v/>
      </c>
      <c r="F193" s="38" t="str">
        <f>IF(Import!J1192="","",Import!J1192)</f>
        <v/>
      </c>
      <c r="G193" s="38" t="str">
        <f>IF(Import!K1192="","",Import!K1192)</f>
        <v/>
      </c>
      <c r="H193" s="45" t="str">
        <f>IF(Import!L1192=0,"",Import!L1192)</f>
        <v/>
      </c>
      <c r="I193" s="38" t="str">
        <f>IF(Import!N1192=0,"",Import!N1192)</f>
        <v/>
      </c>
      <c r="J193" s="37"/>
      <c r="K193" s="46" t="str">
        <f>IF(Import!O1192=0,"",Import!O1192)</f>
        <v/>
      </c>
      <c r="L193" s="46" t="str">
        <f>IF(Import!P1192=0,"",Import!P1192)</f>
        <v/>
      </c>
      <c r="M193" s="60" t="str">
        <f>IF(L193&lt;&gt;"","Annulé",IF(Import!R1192=0,"",Import!R1192))</f>
        <v/>
      </c>
      <c r="N193" s="60" t="str">
        <f>IF(L193&lt;&gt;"","Annulé",IF(Import!S1192=0,"",Import!S1192))</f>
        <v/>
      </c>
      <c r="O193" s="60" t="str">
        <f>IF(N193="Annulé","Annulé",IF(Import!T1192=0,"",Import!T1192))</f>
        <v/>
      </c>
      <c r="P193" s="46" t="str">
        <f>IF(Import!U1192=0,IF($L193&lt;&gt;"","Annulé",IF($K193="","","En attente")),Import!U1192)</f>
        <v/>
      </c>
      <c r="Q193" s="46" t="str">
        <f>IF(Import!V1192=0,IF($L193&lt;&gt;"","Annulé",IF($K193="","","En attente")),Import!V1192)</f>
        <v/>
      </c>
      <c r="R193" s="46" t="str">
        <f>IF(Import!W1192=0,IF($L193&lt;&gt;"","Annulé",IF($K193="","","En attente")),Import!W1192)</f>
        <v/>
      </c>
      <c r="S193" s="46" t="str">
        <f>IF(Import!X1192=0,IF($L193&lt;&gt;"","Annulé",IF($K193="","","En attente")),Import!X1192)</f>
        <v/>
      </c>
      <c r="T193" s="46" t="str">
        <f>IF(Import!Y1192=0,IF($L193&lt;&gt;"","Annulé",IF($K193="","","En attente")),Import!Y1192)</f>
        <v/>
      </c>
      <c r="U193" s="46" t="str">
        <f>IF(Import!Z1192=0,IF($L193&lt;&gt;"","Annulé",IF($K193="","","En attente")),Import!Z1192)</f>
        <v/>
      </c>
      <c r="V193" s="46"/>
      <c r="W193" s="46" t="str">
        <f>IF($L193&lt;&gt;"","Annulé",IF(Import!AA1192=0,"",Import!AA1192))</f>
        <v/>
      </c>
      <c r="X193" s="46" t="str">
        <f>IF($L193&lt;&gt;"","Annulé",IF(Import!AB1192=0,IF($W193&lt;&gt;"","A receptionner",""),Import!AB1192))</f>
        <v/>
      </c>
      <c r="Y193" s="60" t="str">
        <f>IF($L193&lt;&gt;"","Annulé",IF(Import!AC1192=0,"",Import!AC1192))</f>
        <v/>
      </c>
      <c r="Z193" s="60" t="str">
        <f>IF($L193&lt;&gt;"","Annulé",IF(Import!AD1192=0,"",Import!AD1192))</f>
        <v/>
      </c>
      <c r="AA193" s="61" t="str">
        <f t="shared" si="268"/>
        <v/>
      </c>
      <c r="AB193" s="61"/>
      <c r="AC193" s="62"/>
      <c r="BI193" s="46" t="str">
        <f>IF(Import!AM1192=0,"",Import!AM1192)</f>
        <v/>
      </c>
      <c r="BJ193" s="46"/>
      <c r="BK193" s="46"/>
      <c r="BL193" s="46"/>
      <c r="BM193" s="46"/>
      <c r="CB193" s="78" t="str">
        <f>IF(Import!AQ1192=0,"",Import!AQ1192)</f>
        <v/>
      </c>
      <c r="CC193" s="78"/>
      <c r="CD193" s="78"/>
      <c r="CE193" s="78"/>
      <c r="CF193" s="78"/>
      <c r="EK193" s="46" t="str">
        <f>IF(Import!AU1192=0,"",Import!AU1192)</f>
        <v/>
      </c>
      <c r="EL193" s="46"/>
      <c r="EM193" s="46"/>
      <c r="EN193" s="46"/>
      <c r="EO193" s="46"/>
      <c r="II193" s="46" t="str">
        <f>IF(Import!AY1192=0,"",Import!AY1192)</f>
        <v/>
      </c>
      <c r="IJ193" s="46"/>
      <c r="IK193" s="46"/>
      <c r="IL193" s="46"/>
      <c r="IM193" s="46"/>
      <c r="JR193" s="46" t="str">
        <f>IF(Import!BC1192=0,"",Import!BC1192)</f>
        <v/>
      </c>
    </row>
    <row r="194" spans="1:278" x14ac:dyDescent="0.3">
      <c r="A194" s="61" t="str">
        <f>IF(Import!A1193=0,"",Import!A1193=0)</f>
        <v/>
      </c>
      <c r="B194" s="38" t="str">
        <f>IF(Import!D1193=0,"",Import!D1193)</f>
        <v/>
      </c>
      <c r="C194" s="38" t="str">
        <f>IF(Import!E1193=0,"",Import!E1193)</f>
        <v/>
      </c>
      <c r="D194" s="44" t="str">
        <f t="shared" si="267"/>
        <v/>
      </c>
      <c r="E194" s="38" t="str">
        <f>IF(Import!I1193=0,"",Import!I1193)</f>
        <v/>
      </c>
      <c r="F194" s="38" t="str">
        <f>IF(Import!J1193="","",Import!J1193)</f>
        <v/>
      </c>
      <c r="G194" s="38" t="str">
        <f>IF(Import!K1193="","",Import!K1193)</f>
        <v/>
      </c>
      <c r="H194" s="45" t="str">
        <f>IF(Import!L1193=0,"",Import!L1193)</f>
        <v/>
      </c>
      <c r="I194" s="38" t="str">
        <f>IF(Import!N1193=0,"",Import!N1193)</f>
        <v/>
      </c>
      <c r="J194" s="37"/>
      <c r="K194" s="46" t="str">
        <f>IF(Import!O1193=0,"",Import!O1193)</f>
        <v/>
      </c>
      <c r="L194" s="46" t="str">
        <f>IF(Import!P1193=0,"",Import!P1193)</f>
        <v/>
      </c>
      <c r="M194" s="60" t="str">
        <f>IF(L194&lt;&gt;"","Annulé",IF(Import!R1193=0,"",Import!R1193))</f>
        <v/>
      </c>
      <c r="N194" s="60" t="str">
        <f>IF(L194&lt;&gt;"","Annulé",IF(Import!S1193=0,"",Import!S1193))</f>
        <v/>
      </c>
      <c r="O194" s="60" t="str">
        <f>IF(N194="Annulé","Annulé",IF(Import!T1193=0,"",Import!T1193))</f>
        <v/>
      </c>
      <c r="P194" s="46" t="str">
        <f>IF(Import!U1193=0,IF($L194&lt;&gt;"","Annulé",IF($K194="","","En attente")),Import!U1193)</f>
        <v/>
      </c>
      <c r="Q194" s="46" t="str">
        <f>IF(Import!V1193=0,IF($L194&lt;&gt;"","Annulé",IF($K194="","","En attente")),Import!V1193)</f>
        <v/>
      </c>
      <c r="R194" s="46" t="str">
        <f>IF(Import!W1193=0,IF($L194&lt;&gt;"","Annulé",IF($K194="","","En attente")),Import!W1193)</f>
        <v/>
      </c>
      <c r="S194" s="46" t="str">
        <f>IF(Import!X1193=0,IF($L194&lt;&gt;"","Annulé",IF($K194="","","En attente")),Import!X1193)</f>
        <v/>
      </c>
      <c r="T194" s="46" t="str">
        <f>IF(Import!Y1193=0,IF($L194&lt;&gt;"","Annulé",IF($K194="","","En attente")),Import!Y1193)</f>
        <v/>
      </c>
      <c r="U194" s="46" t="str">
        <f>IF(Import!Z1193=0,IF($L194&lt;&gt;"","Annulé",IF($K194="","","En attente")),Import!Z1193)</f>
        <v/>
      </c>
      <c r="V194" s="46"/>
      <c r="W194" s="46" t="str">
        <f>IF($L194&lt;&gt;"","Annulé",IF(Import!AA1193=0,"",Import!AA1193))</f>
        <v/>
      </c>
      <c r="X194" s="46" t="str">
        <f>IF($L194&lt;&gt;"","Annulé",IF(Import!AB1193=0,IF($W194&lt;&gt;"","A receptionner",""),Import!AB1193))</f>
        <v/>
      </c>
      <c r="Y194" s="60" t="str">
        <f>IF($L194&lt;&gt;"","Annulé",IF(Import!AC1193=0,"",Import!AC1193))</f>
        <v/>
      </c>
      <c r="Z194" s="60" t="str">
        <f>IF($L194&lt;&gt;"","Annulé",IF(Import!AD1193=0,"",Import!AD1193))</f>
        <v/>
      </c>
      <c r="AA194" s="61" t="str">
        <f t="shared" si="268"/>
        <v/>
      </c>
      <c r="AB194" s="61"/>
      <c r="AC194" s="62"/>
      <c r="BI194" s="46" t="str">
        <f>IF(Import!AM1193=0,"",Import!AM1193)</f>
        <v/>
      </c>
      <c r="BJ194" s="46"/>
      <c r="BK194" s="46"/>
      <c r="BL194" s="46"/>
      <c r="BM194" s="46"/>
      <c r="CB194" s="78" t="str">
        <f>IF(Import!AQ1193=0,"",Import!AQ1193)</f>
        <v/>
      </c>
      <c r="CC194" s="78"/>
      <c r="CD194" s="78"/>
      <c r="CE194" s="78"/>
      <c r="CF194" s="78"/>
      <c r="EK194" s="46" t="str">
        <f>IF(Import!AU1193=0,"",Import!AU1193)</f>
        <v/>
      </c>
      <c r="EL194" s="46"/>
      <c r="EM194" s="46"/>
      <c r="EN194" s="46"/>
      <c r="EO194" s="46"/>
      <c r="II194" s="46" t="str">
        <f>IF(Import!AY1193=0,"",Import!AY1193)</f>
        <v/>
      </c>
      <c r="IJ194" s="46"/>
      <c r="IK194" s="46"/>
      <c r="IL194" s="46"/>
      <c r="IM194" s="46"/>
      <c r="JR194" s="46" t="str">
        <f>IF(Import!BC1193=0,"",Import!BC1193)</f>
        <v/>
      </c>
    </row>
    <row r="195" spans="1:278" x14ac:dyDescent="0.3">
      <c r="A195" s="61" t="str">
        <f>IF(Import!A1194=0,"",Import!A1194=0)</f>
        <v/>
      </c>
      <c r="B195" s="38" t="str">
        <f>IF(Import!D1194=0,"",Import!D1194)</f>
        <v/>
      </c>
      <c r="C195" s="38" t="str">
        <f>IF(Import!E1194=0,"",Import!E1194)</f>
        <v/>
      </c>
      <c r="D195" s="44" t="str">
        <f t="shared" si="267"/>
        <v/>
      </c>
      <c r="E195" s="38" t="str">
        <f>IF(Import!I1194=0,"",Import!I1194)</f>
        <v/>
      </c>
      <c r="F195" s="38" t="str">
        <f>IF(Import!J1194="","",Import!J1194)</f>
        <v/>
      </c>
      <c r="G195" s="38" t="str">
        <f>IF(Import!K1194="","",Import!K1194)</f>
        <v/>
      </c>
      <c r="H195" s="45" t="str">
        <f>IF(Import!L1194=0,"",Import!L1194)</f>
        <v/>
      </c>
      <c r="I195" s="38" t="str">
        <f>IF(Import!N1194=0,"",Import!N1194)</f>
        <v/>
      </c>
      <c r="J195" s="37"/>
      <c r="K195" s="46" t="str">
        <f>IF(Import!O1194=0,"",Import!O1194)</f>
        <v/>
      </c>
      <c r="L195" s="46" t="str">
        <f>IF(Import!P1194=0,"",Import!P1194)</f>
        <v/>
      </c>
      <c r="M195" s="60" t="str">
        <f>IF(L195&lt;&gt;"","Annulé",IF(Import!R1194=0,"",Import!R1194))</f>
        <v/>
      </c>
      <c r="N195" s="60" t="str">
        <f>IF(L195&lt;&gt;"","Annulé",IF(Import!S1194=0,"",Import!S1194))</f>
        <v/>
      </c>
      <c r="O195" s="60" t="str">
        <f>IF(N195="Annulé","Annulé",IF(Import!T1194=0,"",Import!T1194))</f>
        <v/>
      </c>
      <c r="P195" s="46" t="str">
        <f>IF(Import!U1194=0,IF($L195&lt;&gt;"","Annulé",IF($K195="","","En attente")),Import!U1194)</f>
        <v/>
      </c>
      <c r="Q195" s="46" t="str">
        <f>IF(Import!V1194=0,IF($L195&lt;&gt;"","Annulé",IF($K195="","","En attente")),Import!V1194)</f>
        <v/>
      </c>
      <c r="R195" s="46" t="str">
        <f>IF(Import!W1194=0,IF($L195&lt;&gt;"","Annulé",IF($K195="","","En attente")),Import!W1194)</f>
        <v/>
      </c>
      <c r="S195" s="46" t="str">
        <f>IF(Import!X1194=0,IF($L195&lt;&gt;"","Annulé",IF($K195="","","En attente")),Import!X1194)</f>
        <v/>
      </c>
      <c r="T195" s="46" t="str">
        <f>IF(Import!Y1194=0,IF($L195&lt;&gt;"","Annulé",IF($K195="","","En attente")),Import!Y1194)</f>
        <v/>
      </c>
      <c r="U195" s="46" t="str">
        <f>IF(Import!Z1194=0,IF($L195&lt;&gt;"","Annulé",IF($K195="","","En attente")),Import!Z1194)</f>
        <v/>
      </c>
      <c r="V195" s="46"/>
      <c r="W195" s="46" t="str">
        <f>IF($L195&lt;&gt;"","Annulé",IF(Import!AA1194=0,"",Import!AA1194))</f>
        <v/>
      </c>
      <c r="X195" s="46" t="str">
        <f>IF($L195&lt;&gt;"","Annulé",IF(Import!AB1194=0,IF($W195&lt;&gt;"","A receptionner",""),Import!AB1194))</f>
        <v/>
      </c>
      <c r="Y195" s="60" t="str">
        <f>IF($L195&lt;&gt;"","Annulé",IF(Import!AC1194=0,"",Import!AC1194))</f>
        <v/>
      </c>
      <c r="Z195" s="60" t="str">
        <f>IF($L195&lt;&gt;"","Annulé",IF(Import!AD1194=0,"",Import!AD1194))</f>
        <v/>
      </c>
      <c r="AA195" s="61" t="str">
        <f t="shared" si="268"/>
        <v/>
      </c>
      <c r="AB195" s="61"/>
      <c r="AC195" s="62"/>
      <c r="BI195" s="46" t="str">
        <f>IF(Import!AM1194=0,"",Import!AM1194)</f>
        <v/>
      </c>
      <c r="BJ195" s="46"/>
      <c r="BK195" s="46"/>
      <c r="BL195" s="46"/>
      <c r="BM195" s="46"/>
      <c r="CB195" s="78" t="str">
        <f>IF(Import!AQ1194=0,"",Import!AQ1194)</f>
        <v/>
      </c>
      <c r="CC195" s="78"/>
      <c r="CD195" s="78"/>
      <c r="CE195" s="78"/>
      <c r="CF195" s="78"/>
      <c r="EK195" s="46" t="str">
        <f>IF(Import!AU1194=0,"",Import!AU1194)</f>
        <v/>
      </c>
      <c r="EL195" s="46"/>
      <c r="EM195" s="46"/>
      <c r="EN195" s="46"/>
      <c r="EO195" s="46"/>
      <c r="II195" s="46" t="str">
        <f>IF(Import!AY1194=0,"",Import!AY1194)</f>
        <v/>
      </c>
      <c r="IJ195" s="46"/>
      <c r="IK195" s="46"/>
      <c r="IL195" s="46"/>
      <c r="IM195" s="46"/>
      <c r="JR195" s="46" t="str">
        <f>IF(Import!BC1194=0,"",Import!BC1194)</f>
        <v/>
      </c>
    </row>
    <row r="196" spans="1:278" x14ac:dyDescent="0.3">
      <c r="A196" s="61" t="str">
        <f>IF(Import!A1195=0,"",Import!A1195=0)</f>
        <v/>
      </c>
      <c r="B196" s="38" t="str">
        <f>IF(Import!D1195=0,"",Import!D1195)</f>
        <v/>
      </c>
      <c r="C196" s="38" t="str">
        <f>IF(Import!E1195=0,"",Import!E1195)</f>
        <v/>
      </c>
      <c r="D196" s="44" t="str">
        <f t="shared" si="267"/>
        <v/>
      </c>
      <c r="E196" s="38" t="str">
        <f>IF(Import!I1195=0,"",Import!I1195)</f>
        <v/>
      </c>
      <c r="F196" s="38" t="str">
        <f>IF(Import!J1195="","",Import!J1195)</f>
        <v/>
      </c>
      <c r="G196" s="38" t="str">
        <f>IF(Import!K1195="","",Import!K1195)</f>
        <v/>
      </c>
      <c r="H196" s="45" t="str">
        <f>IF(Import!L1195=0,"",Import!L1195)</f>
        <v/>
      </c>
      <c r="I196" s="38" t="str">
        <f>IF(Import!N1195=0,"",Import!N1195)</f>
        <v/>
      </c>
      <c r="J196" s="37"/>
      <c r="K196" s="46" t="str">
        <f>IF(Import!O1195=0,"",Import!O1195)</f>
        <v/>
      </c>
      <c r="L196" s="46" t="str">
        <f>IF(Import!P1195=0,"",Import!P1195)</f>
        <v/>
      </c>
      <c r="M196" s="60" t="str">
        <f>IF(L196&lt;&gt;"","Annulé",IF(Import!R1195=0,"",Import!R1195))</f>
        <v/>
      </c>
      <c r="N196" s="60" t="str">
        <f>IF(L196&lt;&gt;"","Annulé",IF(Import!S1195=0,"",Import!S1195))</f>
        <v/>
      </c>
      <c r="O196" s="60" t="str">
        <f>IF(N196="Annulé","Annulé",IF(Import!T1195=0,"",Import!T1195))</f>
        <v/>
      </c>
      <c r="P196" s="46" t="str">
        <f>IF(Import!U1195=0,IF($L196&lt;&gt;"","Annulé",IF($K196="","","En attente")),Import!U1195)</f>
        <v/>
      </c>
      <c r="Q196" s="46" t="str">
        <f>IF(Import!V1195=0,IF($L196&lt;&gt;"","Annulé",IF($K196="","","En attente")),Import!V1195)</f>
        <v/>
      </c>
      <c r="R196" s="46" t="str">
        <f>IF(Import!W1195=0,IF($L196&lt;&gt;"","Annulé",IF($K196="","","En attente")),Import!W1195)</f>
        <v/>
      </c>
      <c r="S196" s="46" t="str">
        <f>IF(Import!X1195=0,IF($L196&lt;&gt;"","Annulé",IF($K196="","","En attente")),Import!X1195)</f>
        <v/>
      </c>
      <c r="T196" s="46" t="str">
        <f>IF(Import!Y1195=0,IF($L196&lt;&gt;"","Annulé",IF($K196="","","En attente")),Import!Y1195)</f>
        <v/>
      </c>
      <c r="U196" s="46" t="str">
        <f>IF(Import!Z1195=0,IF($L196&lt;&gt;"","Annulé",IF($K196="","","En attente")),Import!Z1195)</f>
        <v/>
      </c>
      <c r="V196" s="46"/>
      <c r="W196" s="46" t="str">
        <f>IF($L196&lt;&gt;"","Annulé",IF(Import!AA1195=0,"",Import!AA1195))</f>
        <v/>
      </c>
      <c r="X196" s="46" t="str">
        <f>IF($L196&lt;&gt;"","Annulé",IF(Import!AB1195=0,IF($W196&lt;&gt;"","A receptionner",""),Import!AB1195))</f>
        <v/>
      </c>
      <c r="Y196" s="60" t="str">
        <f>IF($L196&lt;&gt;"","Annulé",IF(Import!AC1195=0,"",Import!AC1195))</f>
        <v/>
      </c>
      <c r="Z196" s="60" t="str">
        <f>IF($L196&lt;&gt;"","Annulé",IF(Import!AD1195=0,"",Import!AD1195))</f>
        <v/>
      </c>
      <c r="AA196" s="61" t="str">
        <f t="shared" si="268"/>
        <v/>
      </c>
      <c r="AB196" s="61"/>
      <c r="AC196" s="62"/>
      <c r="BI196" s="46" t="str">
        <f>IF(Import!AM1195=0,"",Import!AM1195)</f>
        <v/>
      </c>
      <c r="BJ196" s="46"/>
      <c r="BK196" s="46"/>
      <c r="BL196" s="46"/>
      <c r="BM196" s="46"/>
      <c r="CB196" s="78" t="str">
        <f>IF(Import!AQ1195=0,"",Import!AQ1195)</f>
        <v/>
      </c>
      <c r="CC196" s="78"/>
      <c r="CD196" s="78"/>
      <c r="CE196" s="78"/>
      <c r="CF196" s="78"/>
      <c r="EK196" s="46" t="str">
        <f>IF(Import!AU1195=0,"",Import!AU1195)</f>
        <v/>
      </c>
      <c r="EL196" s="46"/>
      <c r="EM196" s="46"/>
      <c r="EN196" s="46"/>
      <c r="EO196" s="46"/>
      <c r="II196" s="46" t="str">
        <f>IF(Import!AY1195=0,"",Import!AY1195)</f>
        <v/>
      </c>
      <c r="IJ196" s="46"/>
      <c r="IK196" s="46"/>
      <c r="IL196" s="46"/>
      <c r="IM196" s="46"/>
      <c r="JR196" s="46" t="str">
        <f>IF(Import!BC1195=0,"",Import!BC1195)</f>
        <v/>
      </c>
    </row>
    <row r="197" spans="1:278" x14ac:dyDescent="0.3">
      <c r="A197" s="61" t="str">
        <f>IF(Import!A1196=0,"",Import!A1196=0)</f>
        <v/>
      </c>
      <c r="B197" s="38" t="str">
        <f>IF(Import!D1196=0,"",Import!D1196)</f>
        <v/>
      </c>
      <c r="C197" s="38" t="str">
        <f>IF(Import!E1196=0,"",Import!E1196)</f>
        <v/>
      </c>
      <c r="D197" s="44" t="str">
        <f t="shared" si="267"/>
        <v/>
      </c>
      <c r="E197" s="38" t="str">
        <f>IF(Import!I1196=0,"",Import!I1196)</f>
        <v/>
      </c>
      <c r="F197" s="38" t="str">
        <f>IF(Import!J1196="","",Import!J1196)</f>
        <v/>
      </c>
      <c r="G197" s="38" t="str">
        <f>IF(Import!K1196="","",Import!K1196)</f>
        <v/>
      </c>
      <c r="H197" s="45" t="str">
        <f>IF(Import!L1196=0,"",Import!L1196)</f>
        <v/>
      </c>
      <c r="I197" s="38" t="str">
        <f>IF(Import!N1196=0,"",Import!N1196)</f>
        <v/>
      </c>
      <c r="J197" s="37"/>
      <c r="K197" s="46" t="str">
        <f>IF(Import!O1196=0,"",Import!O1196)</f>
        <v/>
      </c>
      <c r="L197" s="46" t="str">
        <f>IF(Import!P1196=0,"",Import!P1196)</f>
        <v/>
      </c>
      <c r="M197" s="60" t="str">
        <f>IF(L197&lt;&gt;"","Annulé",IF(Import!R1196=0,"",Import!R1196))</f>
        <v/>
      </c>
      <c r="N197" s="60" t="str">
        <f>IF(L197&lt;&gt;"","Annulé",IF(Import!S1196=0,"",Import!S1196))</f>
        <v/>
      </c>
      <c r="O197" s="60" t="str">
        <f>IF(N197="Annulé","Annulé",IF(Import!T1196=0,"",Import!T1196))</f>
        <v/>
      </c>
      <c r="P197" s="46" t="str">
        <f>IF(Import!U1196=0,IF($L197&lt;&gt;"","Annulé",IF($K197="","","En attente")),Import!U1196)</f>
        <v/>
      </c>
      <c r="Q197" s="46" t="str">
        <f>IF(Import!V1196=0,IF($L197&lt;&gt;"","Annulé",IF($K197="","","En attente")),Import!V1196)</f>
        <v/>
      </c>
      <c r="R197" s="46" t="str">
        <f>IF(Import!W1196=0,IF($L197&lt;&gt;"","Annulé",IF($K197="","","En attente")),Import!W1196)</f>
        <v/>
      </c>
      <c r="S197" s="46" t="str">
        <f>IF(Import!X1196=0,IF($L197&lt;&gt;"","Annulé",IF($K197="","","En attente")),Import!X1196)</f>
        <v/>
      </c>
      <c r="T197" s="46" t="str">
        <f>IF(Import!Y1196=0,IF($L197&lt;&gt;"","Annulé",IF($K197="","","En attente")),Import!Y1196)</f>
        <v/>
      </c>
      <c r="U197" s="46" t="str">
        <f>IF(Import!Z1196=0,IF($L197&lt;&gt;"","Annulé",IF($K197="","","En attente")),Import!Z1196)</f>
        <v/>
      </c>
      <c r="V197" s="46"/>
      <c r="W197" s="46" t="str">
        <f>IF($L197&lt;&gt;"","Annulé",IF(Import!AA1196=0,"",Import!AA1196))</f>
        <v/>
      </c>
      <c r="X197" s="46" t="str">
        <f>IF($L197&lt;&gt;"","Annulé",IF(Import!AB1196=0,IF($W197&lt;&gt;"","A receptionner",""),Import!AB1196))</f>
        <v/>
      </c>
      <c r="Y197" s="60" t="str">
        <f>IF($L197&lt;&gt;"","Annulé",IF(Import!AC1196=0,"",Import!AC1196))</f>
        <v/>
      </c>
      <c r="Z197" s="60" t="str">
        <f>IF($L197&lt;&gt;"","Annulé",IF(Import!AD1196=0,"",Import!AD1196))</f>
        <v/>
      </c>
      <c r="AA197" s="61" t="str">
        <f t="shared" si="268"/>
        <v/>
      </c>
      <c r="AB197" s="61"/>
      <c r="AC197" s="62"/>
      <c r="BI197" s="46" t="str">
        <f>IF(Import!AM1196=0,"",Import!AM1196)</f>
        <v/>
      </c>
      <c r="BJ197" s="46"/>
      <c r="BK197" s="46"/>
      <c r="BL197" s="46"/>
      <c r="BM197" s="46"/>
      <c r="CB197" s="78" t="str">
        <f>IF(Import!AQ1196=0,"",Import!AQ1196)</f>
        <v/>
      </c>
      <c r="CC197" s="78"/>
      <c r="CD197" s="78"/>
      <c r="CE197" s="78"/>
      <c r="CF197" s="78"/>
      <c r="EK197" s="46" t="str">
        <f>IF(Import!AU1196=0,"",Import!AU1196)</f>
        <v/>
      </c>
      <c r="EL197" s="46"/>
      <c r="EM197" s="46"/>
      <c r="EN197" s="46"/>
      <c r="EO197" s="46"/>
      <c r="II197" s="46" t="str">
        <f>IF(Import!AY1196=0,"",Import!AY1196)</f>
        <v/>
      </c>
      <c r="IJ197" s="46"/>
      <c r="IK197" s="46"/>
      <c r="IL197" s="46"/>
      <c r="IM197" s="46"/>
      <c r="JR197" s="46" t="str">
        <f>IF(Import!BC1196=0,"",Import!BC1196)</f>
        <v/>
      </c>
    </row>
    <row r="198" spans="1:278" x14ac:dyDescent="0.3">
      <c r="A198" s="61" t="str">
        <f>IF(Import!A1197=0,"",Import!A1197=0)</f>
        <v/>
      </c>
      <c r="B198" s="38" t="str">
        <f>IF(Import!D1197=0,"",Import!D1197)</f>
        <v/>
      </c>
      <c r="C198" s="38" t="str">
        <f>IF(Import!E1197=0,"",Import!E1197)</f>
        <v/>
      </c>
      <c r="D198" s="44" t="str">
        <f t="shared" si="267"/>
        <v/>
      </c>
      <c r="E198" s="38" t="str">
        <f>IF(Import!I1197=0,"",Import!I1197)</f>
        <v/>
      </c>
      <c r="F198" s="38" t="str">
        <f>IF(Import!J1197="","",Import!J1197)</f>
        <v/>
      </c>
      <c r="G198" s="38" t="str">
        <f>IF(Import!K1197="","",Import!K1197)</f>
        <v/>
      </c>
      <c r="H198" s="45" t="str">
        <f>IF(Import!L1197=0,"",Import!L1197)</f>
        <v/>
      </c>
      <c r="I198" s="38" t="str">
        <f>IF(Import!N1197=0,"",Import!N1197)</f>
        <v/>
      </c>
      <c r="J198" s="37"/>
      <c r="K198" s="46" t="str">
        <f>IF(Import!O1197=0,"",Import!O1197)</f>
        <v/>
      </c>
      <c r="L198" s="46" t="str">
        <f>IF(Import!P1197=0,"",Import!P1197)</f>
        <v/>
      </c>
      <c r="M198" s="60" t="str">
        <f>IF(L198&lt;&gt;"","Annulé",IF(Import!R1197=0,"",Import!R1197))</f>
        <v/>
      </c>
      <c r="N198" s="60" t="str">
        <f>IF(L198&lt;&gt;"","Annulé",IF(Import!S1197=0,"",Import!S1197))</f>
        <v/>
      </c>
      <c r="O198" s="60" t="str">
        <f>IF(N198="Annulé","Annulé",IF(Import!T1197=0,"",Import!T1197))</f>
        <v/>
      </c>
      <c r="P198" s="46" t="str">
        <f>IF(Import!U1197=0,IF($L198&lt;&gt;"","Annulé",IF($K198="","","En attente")),Import!U1197)</f>
        <v/>
      </c>
      <c r="Q198" s="46" t="str">
        <f>IF(Import!V1197=0,IF($L198&lt;&gt;"","Annulé",IF($K198="","","En attente")),Import!V1197)</f>
        <v/>
      </c>
      <c r="R198" s="46" t="str">
        <f>IF(Import!W1197=0,IF($L198&lt;&gt;"","Annulé",IF($K198="","","En attente")),Import!W1197)</f>
        <v/>
      </c>
      <c r="S198" s="46" t="str">
        <f>IF(Import!X1197=0,IF($L198&lt;&gt;"","Annulé",IF($K198="","","En attente")),Import!X1197)</f>
        <v/>
      </c>
      <c r="T198" s="46" t="str">
        <f>IF(Import!Y1197=0,IF($L198&lt;&gt;"","Annulé",IF($K198="","","En attente")),Import!Y1197)</f>
        <v/>
      </c>
      <c r="U198" s="46" t="str">
        <f>IF(Import!Z1197=0,IF($L198&lt;&gt;"","Annulé",IF($K198="","","En attente")),Import!Z1197)</f>
        <v/>
      </c>
      <c r="V198" s="46"/>
      <c r="W198" s="46" t="str">
        <f>IF($L198&lt;&gt;"","Annulé",IF(Import!AA1197=0,"",Import!AA1197))</f>
        <v/>
      </c>
      <c r="X198" s="46" t="str">
        <f>IF($L198&lt;&gt;"","Annulé",IF(Import!AB1197=0,IF($W198&lt;&gt;"","A receptionner",""),Import!AB1197))</f>
        <v/>
      </c>
      <c r="Y198" s="60" t="str">
        <f>IF($L198&lt;&gt;"","Annulé",IF(Import!AC1197=0,"",Import!AC1197))</f>
        <v/>
      </c>
      <c r="Z198" s="60" t="str">
        <f>IF($L198&lt;&gt;"","Annulé",IF(Import!AD1197=0,"",Import!AD1197))</f>
        <v/>
      </c>
      <c r="AA198" s="61" t="str">
        <f t="shared" si="268"/>
        <v/>
      </c>
      <c r="AB198" s="61"/>
      <c r="AC198" s="62"/>
      <c r="BI198" s="46" t="str">
        <f>IF(Import!AM1197=0,"",Import!AM1197)</f>
        <v/>
      </c>
      <c r="BJ198" s="46"/>
      <c r="BK198" s="46"/>
      <c r="BL198" s="46"/>
      <c r="BM198" s="46"/>
      <c r="CB198" s="78" t="str">
        <f>IF(Import!AQ1197=0,"",Import!AQ1197)</f>
        <v/>
      </c>
      <c r="CC198" s="78"/>
      <c r="CD198" s="78"/>
      <c r="CE198" s="78"/>
      <c r="CF198" s="78"/>
      <c r="EK198" s="46" t="str">
        <f>IF(Import!AU1197=0,"",Import!AU1197)</f>
        <v/>
      </c>
      <c r="EL198" s="46"/>
      <c r="EM198" s="46"/>
      <c r="EN198" s="46"/>
      <c r="EO198" s="46"/>
      <c r="II198" s="46" t="str">
        <f>IF(Import!AY1197=0,"",Import!AY1197)</f>
        <v/>
      </c>
      <c r="IJ198" s="46"/>
      <c r="IK198" s="46"/>
      <c r="IL198" s="46"/>
      <c r="IM198" s="46"/>
      <c r="JR198" s="46" t="str">
        <f>IF(Import!BC1197=0,"",Import!BC1197)</f>
        <v/>
      </c>
    </row>
    <row r="199" spans="1:278" x14ac:dyDescent="0.3">
      <c r="A199" s="61" t="str">
        <f>IF(Import!A1198=0,"",Import!A1198=0)</f>
        <v/>
      </c>
      <c r="B199" s="38" t="str">
        <f>IF(Import!D1198=0,"",Import!D1198)</f>
        <v/>
      </c>
      <c r="C199" s="38" t="str">
        <f>IF(Import!E1198=0,"",Import!E1198)</f>
        <v/>
      </c>
      <c r="D199" s="44" t="str">
        <f t="shared" si="267"/>
        <v/>
      </c>
      <c r="E199" s="38" t="str">
        <f>IF(Import!I1198=0,"",Import!I1198)</f>
        <v/>
      </c>
      <c r="F199" s="38" t="str">
        <f>IF(Import!J1198="","",Import!J1198)</f>
        <v/>
      </c>
      <c r="G199" s="38" t="str">
        <f>IF(Import!K1198="","",Import!K1198)</f>
        <v/>
      </c>
      <c r="H199" s="45" t="str">
        <f>IF(Import!L1198=0,"",Import!L1198)</f>
        <v/>
      </c>
      <c r="I199" s="38" t="str">
        <f>IF(Import!N1198=0,"",Import!N1198)</f>
        <v/>
      </c>
      <c r="J199" s="37"/>
      <c r="K199" s="46" t="str">
        <f>IF(Import!O1198=0,"",Import!O1198)</f>
        <v/>
      </c>
      <c r="L199" s="46" t="str">
        <f>IF(Import!P1198=0,"",Import!P1198)</f>
        <v/>
      </c>
      <c r="M199" s="60" t="str">
        <f>IF(L199&lt;&gt;"","Annulé",IF(Import!R1198=0,"",Import!R1198))</f>
        <v/>
      </c>
      <c r="N199" s="60" t="str">
        <f>IF(L199&lt;&gt;"","Annulé",IF(Import!S1198=0,"",Import!S1198))</f>
        <v/>
      </c>
      <c r="O199" s="60" t="str">
        <f>IF(N199="Annulé","Annulé",IF(Import!T1198=0,"",Import!T1198))</f>
        <v/>
      </c>
      <c r="P199" s="46" t="str">
        <f>IF(Import!U1198=0,IF($L199&lt;&gt;"","Annulé",IF($K199="","","En attente")),Import!U1198)</f>
        <v/>
      </c>
      <c r="Q199" s="46" t="str">
        <f>IF(Import!V1198=0,IF($L199&lt;&gt;"","Annulé",IF($K199="","","En attente")),Import!V1198)</f>
        <v/>
      </c>
      <c r="R199" s="46" t="str">
        <f>IF(Import!W1198=0,IF($L199&lt;&gt;"","Annulé",IF($K199="","","En attente")),Import!W1198)</f>
        <v/>
      </c>
      <c r="S199" s="46" t="str">
        <f>IF(Import!X1198=0,IF($L199&lt;&gt;"","Annulé",IF($K199="","","En attente")),Import!X1198)</f>
        <v/>
      </c>
      <c r="T199" s="46" t="str">
        <f>IF(Import!Y1198=0,IF($L199&lt;&gt;"","Annulé",IF($K199="","","En attente")),Import!Y1198)</f>
        <v/>
      </c>
      <c r="U199" s="46" t="str">
        <f>IF(Import!Z1198=0,IF($L199&lt;&gt;"","Annulé",IF($K199="","","En attente")),Import!Z1198)</f>
        <v/>
      </c>
      <c r="V199" s="46"/>
      <c r="W199" s="46" t="str">
        <f>IF($L199&lt;&gt;"","Annulé",IF(Import!AA1198=0,"",Import!AA1198))</f>
        <v/>
      </c>
      <c r="X199" s="46" t="str">
        <f>IF($L199&lt;&gt;"","Annulé",IF(Import!AB1198=0,IF($W199&lt;&gt;"","A receptionner",""),Import!AB1198))</f>
        <v/>
      </c>
      <c r="Y199" s="60" t="str">
        <f>IF($L199&lt;&gt;"","Annulé",IF(Import!AC1198=0,"",Import!AC1198))</f>
        <v/>
      </c>
      <c r="Z199" s="60" t="str">
        <f>IF($L199&lt;&gt;"","Annulé",IF(Import!AD1198=0,"",Import!AD1198))</f>
        <v/>
      </c>
      <c r="AA199" s="61" t="str">
        <f t="shared" si="268"/>
        <v/>
      </c>
      <c r="AB199" s="61"/>
      <c r="AC199" s="62"/>
      <c r="BI199" s="46" t="str">
        <f>IF(Import!AM1198=0,"",Import!AM1198)</f>
        <v/>
      </c>
      <c r="BJ199" s="46"/>
      <c r="BK199" s="46"/>
      <c r="BL199" s="46"/>
      <c r="BM199" s="46"/>
      <c r="CB199" s="78" t="str">
        <f>IF(Import!AQ1198=0,"",Import!AQ1198)</f>
        <v/>
      </c>
      <c r="CC199" s="78"/>
      <c r="CD199" s="78"/>
      <c r="CE199" s="78"/>
      <c r="CF199" s="78"/>
      <c r="EK199" s="46" t="str">
        <f>IF(Import!AU1198=0,"",Import!AU1198)</f>
        <v/>
      </c>
      <c r="EL199" s="46"/>
      <c r="EM199" s="46"/>
      <c r="EN199" s="46"/>
      <c r="EO199" s="46"/>
      <c r="II199" s="46" t="str">
        <f>IF(Import!AY1198=0,"",Import!AY1198)</f>
        <v/>
      </c>
      <c r="IJ199" s="46"/>
      <c r="IK199" s="46"/>
      <c r="IL199" s="46"/>
      <c r="IM199" s="46"/>
      <c r="JR199" s="46" t="str">
        <f>IF(Import!BC1198=0,"",Import!BC1198)</f>
        <v/>
      </c>
    </row>
    <row r="200" spans="1:278" x14ac:dyDescent="0.3">
      <c r="A200" s="61" t="str">
        <f>IF(Import!A1199=0,"",Import!A1199=0)</f>
        <v/>
      </c>
      <c r="B200" s="38" t="str">
        <f>IF(Import!D1199=0,"",Import!D1199)</f>
        <v/>
      </c>
      <c r="C200" s="38" t="str">
        <f>IF(Import!E1199=0,"",Import!E1199)</f>
        <v/>
      </c>
      <c r="D200" s="44" t="str">
        <f t="shared" si="267"/>
        <v/>
      </c>
      <c r="E200" s="38" t="str">
        <f>IF(Import!I1199=0,"",Import!I1199)</f>
        <v/>
      </c>
      <c r="F200" s="38" t="str">
        <f>IF(Import!J1199="","",Import!J1199)</f>
        <v/>
      </c>
      <c r="G200" s="38" t="str">
        <f>IF(Import!K1199="","",Import!K1199)</f>
        <v/>
      </c>
      <c r="H200" s="45" t="str">
        <f>IF(Import!L1199=0,"",Import!L1199)</f>
        <v/>
      </c>
      <c r="I200" s="38" t="str">
        <f>IF(Import!N1199=0,"",Import!N1199)</f>
        <v/>
      </c>
      <c r="J200" s="37"/>
      <c r="K200" s="46" t="str">
        <f>IF(Import!O1199=0,"",Import!O1199)</f>
        <v/>
      </c>
      <c r="L200" s="46" t="str">
        <f>IF(Import!P1199=0,"",Import!P1199)</f>
        <v/>
      </c>
      <c r="M200" s="60" t="str">
        <f>IF(L200&lt;&gt;"","Annulé",IF(Import!R1199=0,"",Import!R1199))</f>
        <v/>
      </c>
      <c r="N200" s="60" t="str">
        <f>IF(L200&lt;&gt;"","Annulé",IF(Import!S1199=0,"",Import!S1199))</f>
        <v/>
      </c>
      <c r="O200" s="60" t="str">
        <f>IF(N200="Annulé","Annulé",IF(Import!T1199=0,"",Import!T1199))</f>
        <v/>
      </c>
      <c r="P200" s="46" t="str">
        <f>IF(Import!U1199=0,IF($L200&lt;&gt;"","Annulé",IF($K200="","","En attente")),Import!U1199)</f>
        <v/>
      </c>
      <c r="Q200" s="46" t="str">
        <f>IF(Import!V1199=0,IF($L200&lt;&gt;"","Annulé",IF($K200="","","En attente")),Import!V1199)</f>
        <v/>
      </c>
      <c r="R200" s="46" t="str">
        <f>IF(Import!W1199=0,IF($L200&lt;&gt;"","Annulé",IF($K200="","","En attente")),Import!W1199)</f>
        <v/>
      </c>
      <c r="S200" s="46" t="str">
        <f>IF(Import!X1199=0,IF($L200&lt;&gt;"","Annulé",IF($K200="","","En attente")),Import!X1199)</f>
        <v/>
      </c>
      <c r="T200" s="46" t="str">
        <f>IF(Import!Y1199=0,IF($L200&lt;&gt;"","Annulé",IF($K200="","","En attente")),Import!Y1199)</f>
        <v/>
      </c>
      <c r="U200" s="46" t="str">
        <f>IF(Import!Z1199=0,IF($L200&lt;&gt;"","Annulé",IF($K200="","","En attente")),Import!Z1199)</f>
        <v/>
      </c>
      <c r="V200" s="46"/>
      <c r="W200" s="46" t="str">
        <f>IF($L200&lt;&gt;"","Annulé",IF(Import!AA1199=0,"",Import!AA1199))</f>
        <v/>
      </c>
      <c r="X200" s="46" t="str">
        <f>IF($L200&lt;&gt;"","Annulé",IF(Import!AB1199=0,IF($W200&lt;&gt;"","A receptionner",""),Import!AB1199))</f>
        <v/>
      </c>
      <c r="Y200" s="60" t="str">
        <f>IF($L200&lt;&gt;"","Annulé",IF(Import!AC1199=0,"",Import!AC1199))</f>
        <v/>
      </c>
      <c r="Z200" s="60" t="str">
        <f>IF($L200&lt;&gt;"","Annulé",IF(Import!AD1199=0,"",Import!AD1199))</f>
        <v/>
      </c>
      <c r="AA200" s="61" t="str">
        <f t="shared" si="268"/>
        <v/>
      </c>
      <c r="AB200" s="61"/>
      <c r="AC200" s="62"/>
      <c r="BI200" s="46" t="str">
        <f>IF(Import!AM1199=0,"",Import!AM1199)</f>
        <v/>
      </c>
      <c r="BJ200" s="46"/>
      <c r="BK200" s="46"/>
      <c r="BL200" s="46"/>
      <c r="BM200" s="46"/>
      <c r="CB200" s="78" t="str">
        <f>IF(Import!AQ1199=0,"",Import!AQ1199)</f>
        <v/>
      </c>
      <c r="CC200" s="78"/>
      <c r="CD200" s="78"/>
      <c r="CE200" s="78"/>
      <c r="CF200" s="78"/>
      <c r="EK200" s="46" t="str">
        <f>IF(Import!AU1199=0,"",Import!AU1199)</f>
        <v/>
      </c>
      <c r="EL200" s="46"/>
      <c r="EM200" s="46"/>
      <c r="EN200" s="46"/>
      <c r="EO200" s="46"/>
      <c r="II200" s="46" t="str">
        <f>IF(Import!AY1199=0,"",Import!AY1199)</f>
        <v/>
      </c>
      <c r="IJ200" s="46"/>
      <c r="IK200" s="46"/>
      <c r="IL200" s="46"/>
      <c r="IM200" s="46"/>
      <c r="JR200" s="46" t="str">
        <f>IF(Import!BC1199=0,"",Import!BC1199)</f>
        <v/>
      </c>
    </row>
    <row r="201" spans="1:278" x14ac:dyDescent="0.3">
      <c r="A201" s="61" t="str">
        <f>IF(Import!A1200=0,"",Import!A1200=0)</f>
        <v/>
      </c>
      <c r="B201" s="38" t="str">
        <f>IF(Import!D1200=0,"",Import!D1200)</f>
        <v/>
      </c>
      <c r="C201" s="38" t="str">
        <f>IF(Import!E1200=0,"",Import!E1200)</f>
        <v/>
      </c>
      <c r="D201" s="44" t="str">
        <f t="shared" si="267"/>
        <v/>
      </c>
      <c r="E201" s="38" t="str">
        <f>IF(Import!I1200=0,"",Import!I1200)</f>
        <v/>
      </c>
      <c r="F201" s="38" t="str">
        <f>IF(Import!J1200="","",Import!J1200)</f>
        <v/>
      </c>
      <c r="G201" s="38" t="str">
        <f>IF(Import!K1200="","",Import!K1200)</f>
        <v/>
      </c>
      <c r="H201" s="45" t="str">
        <f>IF(Import!L1200=0,"",Import!L1200)</f>
        <v/>
      </c>
      <c r="I201" s="38" t="str">
        <f>IF(Import!N1200=0,"",Import!N1200)</f>
        <v/>
      </c>
      <c r="J201" s="37"/>
      <c r="K201" s="46" t="str">
        <f>IF(Import!O1200=0,"",Import!O1200)</f>
        <v/>
      </c>
      <c r="L201" s="46" t="str">
        <f>IF(Import!P1200=0,"",Import!P1200)</f>
        <v/>
      </c>
      <c r="M201" s="60" t="str">
        <f>IF(L201&lt;&gt;"","Annulé",IF(Import!R1200=0,"",Import!R1200))</f>
        <v/>
      </c>
      <c r="N201" s="60" t="str">
        <f>IF(L201&lt;&gt;"","Annulé",IF(Import!S1200=0,"",Import!S1200))</f>
        <v/>
      </c>
      <c r="O201" s="60" t="str">
        <f>IF(N201="Annulé","Annulé",IF(Import!T1200=0,"",Import!T1200))</f>
        <v/>
      </c>
      <c r="P201" s="46" t="str">
        <f>IF(Import!U1200=0,IF($L201&lt;&gt;"","Annulé",IF($K201="","","En attente")),Import!U1200)</f>
        <v/>
      </c>
      <c r="Q201" s="46" t="str">
        <f>IF(Import!V1200=0,IF($L201&lt;&gt;"","Annulé",IF($K201="","","En attente")),Import!V1200)</f>
        <v/>
      </c>
      <c r="R201" s="46" t="str">
        <f>IF(Import!W1200=0,IF($L201&lt;&gt;"","Annulé",IF($K201="","","En attente")),Import!W1200)</f>
        <v/>
      </c>
      <c r="S201" s="46" t="str">
        <f>IF(Import!X1200=0,IF($L201&lt;&gt;"","Annulé",IF($K201="","","En attente")),Import!X1200)</f>
        <v/>
      </c>
      <c r="T201" s="46" t="str">
        <f>IF(Import!Y1200=0,IF($L201&lt;&gt;"","Annulé",IF($K201="","","En attente")),Import!Y1200)</f>
        <v/>
      </c>
      <c r="U201" s="46" t="str">
        <f>IF(Import!Z1200=0,IF($L201&lt;&gt;"","Annulé",IF($K201="","","En attente")),Import!Z1200)</f>
        <v/>
      </c>
      <c r="V201" s="46"/>
      <c r="W201" s="46" t="str">
        <f>IF($L201&lt;&gt;"","Annulé",IF(Import!AA1200=0,"",Import!AA1200))</f>
        <v/>
      </c>
      <c r="X201" s="46" t="str">
        <f>IF($L201&lt;&gt;"","Annulé",IF(Import!AB1200=0,IF($W201&lt;&gt;"","A receptionner",""),Import!AB1200))</f>
        <v/>
      </c>
      <c r="Y201" s="60" t="str">
        <f>IF($L201&lt;&gt;"","Annulé",IF(Import!AC1200=0,"",Import!AC1200))</f>
        <v/>
      </c>
      <c r="Z201" s="60" t="str">
        <f>IF($L201&lt;&gt;"","Annulé",IF(Import!AD1200=0,"",Import!AD1200))</f>
        <v/>
      </c>
      <c r="AA201" s="61" t="str">
        <f t="shared" si="268"/>
        <v/>
      </c>
      <c r="AB201" s="61"/>
      <c r="AC201" s="62"/>
      <c r="BI201" s="46" t="str">
        <f>IF(Import!AM1200=0,"",Import!AM1200)</f>
        <v/>
      </c>
      <c r="BJ201" s="46"/>
      <c r="BK201" s="46"/>
      <c r="BL201" s="46"/>
      <c r="BM201" s="46"/>
      <c r="CB201" s="78" t="str">
        <f>IF(Import!AQ1200=0,"",Import!AQ1200)</f>
        <v/>
      </c>
      <c r="CC201" s="78"/>
      <c r="CD201" s="78"/>
      <c r="CE201" s="78"/>
      <c r="CF201" s="78"/>
      <c r="EK201" s="46" t="str">
        <f>IF(Import!AU1200=0,"",Import!AU1200)</f>
        <v/>
      </c>
      <c r="EL201" s="46"/>
      <c r="EM201" s="46"/>
      <c r="EN201" s="46"/>
      <c r="EO201" s="46"/>
      <c r="II201" s="46" t="str">
        <f>IF(Import!AY1200=0,"",Import!AY1200)</f>
        <v/>
      </c>
      <c r="IJ201" s="46"/>
      <c r="IK201" s="46"/>
      <c r="IL201" s="46"/>
      <c r="IM201" s="46"/>
      <c r="JR201" s="46" t="str">
        <f>IF(Import!BC1200=0,"",Import!BC1200)</f>
        <v/>
      </c>
    </row>
    <row r="202" spans="1:278" x14ac:dyDescent="0.3">
      <c r="A202" s="61" t="str">
        <f>IF(Import!A1201=0,"",Import!A1201=0)</f>
        <v/>
      </c>
      <c r="B202" s="38" t="str">
        <f>IF(Import!D1201=0,"",Import!D1201)</f>
        <v/>
      </c>
      <c r="C202" s="38" t="str">
        <f>IF(Import!E1201=0,"",Import!E1201)</f>
        <v/>
      </c>
      <c r="D202" s="44" t="str">
        <f t="shared" si="267"/>
        <v/>
      </c>
      <c r="E202" s="38" t="str">
        <f>IF(Import!I1201=0,"",Import!I1201)</f>
        <v/>
      </c>
      <c r="F202" s="38" t="str">
        <f>IF(Import!J1201="","",Import!J1201)</f>
        <v/>
      </c>
      <c r="G202" s="38" t="str">
        <f>IF(Import!K1201="","",Import!K1201)</f>
        <v/>
      </c>
      <c r="H202" s="45" t="str">
        <f>IF(Import!L1201=0,"",Import!L1201)</f>
        <v/>
      </c>
      <c r="I202" s="38" t="str">
        <f>IF(Import!N1201=0,"",Import!N1201)</f>
        <v/>
      </c>
      <c r="J202" s="37"/>
      <c r="K202" s="46" t="str">
        <f>IF(Import!O1201=0,"",Import!O1201)</f>
        <v/>
      </c>
      <c r="L202" s="46" t="str">
        <f>IF(Import!P1201=0,"",Import!P1201)</f>
        <v/>
      </c>
      <c r="M202" s="60" t="str">
        <f>IF(L202&lt;&gt;"","Annulé",IF(Import!R1201=0,"",Import!R1201))</f>
        <v/>
      </c>
      <c r="N202" s="60" t="str">
        <f>IF(L202&lt;&gt;"","Annulé",IF(Import!S1201=0,"",Import!S1201))</f>
        <v/>
      </c>
      <c r="O202" s="60" t="str">
        <f>IF(N202="Annulé","Annulé",IF(Import!T1201=0,"",Import!T1201))</f>
        <v/>
      </c>
      <c r="P202" s="46" t="str">
        <f>IF(Import!U1201=0,IF($L202&lt;&gt;"","Annulé",IF($K202="","","En attente")),Import!U1201)</f>
        <v/>
      </c>
      <c r="Q202" s="46" t="str">
        <f>IF(Import!V1201=0,IF($L202&lt;&gt;"","Annulé",IF($K202="","","En attente")),Import!V1201)</f>
        <v/>
      </c>
      <c r="R202" s="46" t="str">
        <f>IF(Import!W1201=0,IF($L202&lt;&gt;"","Annulé",IF($K202="","","En attente")),Import!W1201)</f>
        <v/>
      </c>
      <c r="S202" s="46" t="str">
        <f>IF(Import!X1201=0,IF($L202&lt;&gt;"","Annulé",IF($K202="","","En attente")),Import!X1201)</f>
        <v/>
      </c>
      <c r="T202" s="46" t="str">
        <f>IF(Import!Y1201=0,IF($L202&lt;&gt;"","Annulé",IF($K202="","","En attente")),Import!Y1201)</f>
        <v/>
      </c>
      <c r="U202" s="46" t="str">
        <f>IF(Import!Z1201=0,IF($L202&lt;&gt;"","Annulé",IF($K202="","","En attente")),Import!Z1201)</f>
        <v/>
      </c>
      <c r="V202" s="46"/>
      <c r="W202" s="46" t="str">
        <f>IF($L202&lt;&gt;"","Annulé",IF(Import!AA1201=0,"",Import!AA1201))</f>
        <v/>
      </c>
      <c r="X202" s="46" t="str">
        <f>IF($L202&lt;&gt;"","Annulé",IF(Import!AB1201=0,IF($W202&lt;&gt;"","A receptionner",""),Import!AB1201))</f>
        <v/>
      </c>
      <c r="Y202" s="60" t="str">
        <f>IF($L202&lt;&gt;"","Annulé",IF(Import!AC1201=0,"",Import!AC1201))</f>
        <v/>
      </c>
      <c r="Z202" s="60" t="str">
        <f>IF($L202&lt;&gt;"","Annulé",IF(Import!AD1201=0,"",Import!AD1201))</f>
        <v/>
      </c>
      <c r="AA202" s="61" t="str">
        <f t="shared" si="268"/>
        <v/>
      </c>
      <c r="AB202" s="61"/>
      <c r="AC202" s="62"/>
      <c r="BI202" s="46" t="str">
        <f>IF(Import!AM1201=0,"",Import!AM1201)</f>
        <v/>
      </c>
      <c r="BJ202" s="46"/>
      <c r="BK202" s="46"/>
      <c r="BL202" s="46"/>
      <c r="BM202" s="46"/>
      <c r="CB202" s="78" t="str">
        <f>IF(Import!AQ1201=0,"",Import!AQ1201)</f>
        <v/>
      </c>
      <c r="CC202" s="78"/>
      <c r="CD202" s="78"/>
      <c r="CE202" s="78"/>
      <c r="CF202" s="78"/>
      <c r="EK202" s="46" t="str">
        <f>IF(Import!AU1201=0,"",Import!AU1201)</f>
        <v/>
      </c>
      <c r="EL202" s="46"/>
      <c r="EM202" s="46"/>
      <c r="EN202" s="46"/>
      <c r="EO202" s="46"/>
      <c r="II202" s="46" t="str">
        <f>IF(Import!AY1201=0,"",Import!AY1201)</f>
        <v/>
      </c>
      <c r="IJ202" s="46"/>
      <c r="IK202" s="46"/>
      <c r="IL202" s="46"/>
      <c r="IM202" s="46"/>
      <c r="JR202" s="46" t="str">
        <f>IF(Import!BC1201=0,"",Import!BC1201)</f>
        <v/>
      </c>
    </row>
    <row r="203" spans="1:278" x14ac:dyDescent="0.3">
      <c r="A203" s="61" t="str">
        <f>IF(Import!A1202=0,"",Import!A1202=0)</f>
        <v/>
      </c>
      <c r="B203" s="38" t="str">
        <f>IF(Import!D1202=0,"",Import!D1202)</f>
        <v/>
      </c>
      <c r="C203" s="38" t="str">
        <f>IF(Import!E1202=0,"",Import!E1202)</f>
        <v/>
      </c>
      <c r="D203" s="44" t="str">
        <f t="shared" si="267"/>
        <v/>
      </c>
      <c r="E203" s="38" t="str">
        <f>IF(Import!I1202=0,"",Import!I1202)</f>
        <v/>
      </c>
      <c r="F203" s="38" t="str">
        <f>IF(Import!J1202="","",Import!J1202)</f>
        <v/>
      </c>
      <c r="G203" s="38" t="str">
        <f>IF(Import!K1202="","",Import!K1202)</f>
        <v/>
      </c>
      <c r="H203" s="45" t="str">
        <f>IF(Import!L1202=0,"",Import!L1202)</f>
        <v/>
      </c>
      <c r="I203" s="38" t="str">
        <f>IF(Import!N1202=0,"",Import!N1202)</f>
        <v/>
      </c>
      <c r="J203" s="37"/>
      <c r="K203" s="46" t="str">
        <f>IF(Import!O1202=0,"",Import!O1202)</f>
        <v/>
      </c>
      <c r="L203" s="46" t="str">
        <f>IF(Import!P1202=0,"",Import!P1202)</f>
        <v/>
      </c>
      <c r="M203" s="60" t="str">
        <f>IF(L203&lt;&gt;"","Annulé",IF(Import!R1202=0,"",Import!R1202))</f>
        <v/>
      </c>
      <c r="N203" s="60" t="str">
        <f>IF(L203&lt;&gt;"","Annulé",IF(Import!S1202=0,"",Import!S1202))</f>
        <v/>
      </c>
      <c r="O203" s="60" t="str">
        <f>IF(N203="Annulé","Annulé",IF(Import!T1202=0,"",Import!T1202))</f>
        <v/>
      </c>
      <c r="P203" s="46" t="str">
        <f>IF(Import!U1202=0,IF($L203&lt;&gt;"","Annulé",IF($K203="","","En attente")),Import!U1202)</f>
        <v/>
      </c>
      <c r="Q203" s="46" t="str">
        <f>IF(Import!V1202=0,IF($L203&lt;&gt;"","Annulé",IF($K203="","","En attente")),Import!V1202)</f>
        <v/>
      </c>
      <c r="R203" s="46" t="str">
        <f>IF(Import!W1202=0,IF($L203&lt;&gt;"","Annulé",IF($K203="","","En attente")),Import!W1202)</f>
        <v/>
      </c>
      <c r="S203" s="46" t="str">
        <f>IF(Import!X1202=0,IF($L203&lt;&gt;"","Annulé",IF($K203="","","En attente")),Import!X1202)</f>
        <v/>
      </c>
      <c r="T203" s="46" t="str">
        <f>IF(Import!Y1202=0,IF($L203&lt;&gt;"","Annulé",IF($K203="","","En attente")),Import!Y1202)</f>
        <v/>
      </c>
      <c r="U203" s="46" t="str">
        <f>IF(Import!Z1202=0,IF($L203&lt;&gt;"","Annulé",IF($K203="","","En attente")),Import!Z1202)</f>
        <v/>
      </c>
      <c r="V203" s="46"/>
      <c r="W203" s="46" t="str">
        <f>IF($L203&lt;&gt;"","Annulé",IF(Import!AA1202=0,"",Import!AA1202))</f>
        <v/>
      </c>
      <c r="X203" s="46" t="str">
        <f>IF($L203&lt;&gt;"","Annulé",IF(Import!AB1202=0,IF($W203&lt;&gt;"","A receptionner",""),Import!AB1202))</f>
        <v/>
      </c>
      <c r="Y203" s="60" t="str">
        <f>IF($L203&lt;&gt;"","Annulé",IF(Import!AC1202=0,"",Import!AC1202))</f>
        <v/>
      </c>
      <c r="Z203" s="60" t="str">
        <f>IF($L203&lt;&gt;"","Annulé",IF(Import!AD1202=0,"",Import!AD1202))</f>
        <v/>
      </c>
      <c r="AA203" s="61" t="str">
        <f t="shared" si="268"/>
        <v/>
      </c>
      <c r="AB203" s="61"/>
      <c r="AC203" s="62"/>
      <c r="BI203" s="46" t="str">
        <f>IF(Import!AM1202=0,"",Import!AM1202)</f>
        <v/>
      </c>
      <c r="BJ203" s="46"/>
      <c r="BK203" s="46"/>
      <c r="BL203" s="46"/>
      <c r="BM203" s="46"/>
      <c r="CB203" s="78" t="str">
        <f>IF(Import!AQ1202=0,"",Import!AQ1202)</f>
        <v/>
      </c>
      <c r="CC203" s="78"/>
      <c r="CD203" s="78"/>
      <c r="CE203" s="78"/>
      <c r="CF203" s="78"/>
      <c r="EK203" s="46" t="str">
        <f>IF(Import!AU1202=0,"",Import!AU1202)</f>
        <v/>
      </c>
      <c r="EL203" s="46"/>
      <c r="EM203" s="46"/>
      <c r="EN203" s="46"/>
      <c r="EO203" s="46"/>
      <c r="II203" s="46" t="str">
        <f>IF(Import!AY1202=0,"",Import!AY1202)</f>
        <v/>
      </c>
      <c r="IJ203" s="46"/>
      <c r="IK203" s="46"/>
      <c r="IL203" s="46"/>
      <c r="IM203" s="46"/>
      <c r="JR203" s="46" t="str">
        <f>IF(Import!BC1202=0,"",Import!BC1202)</f>
        <v/>
      </c>
    </row>
    <row r="204" spans="1:278" x14ac:dyDescent="0.3">
      <c r="A204" s="61" t="str">
        <f>IF(Import!A1203=0,"",Import!A1203=0)</f>
        <v/>
      </c>
      <c r="B204" s="38" t="str">
        <f>IF(Import!D1203=0,"",Import!D1203)</f>
        <v/>
      </c>
      <c r="C204" s="38" t="str">
        <f>IF(Import!E1203=0,"",Import!E1203)</f>
        <v/>
      </c>
      <c r="D204" s="44" t="str">
        <f t="shared" si="267"/>
        <v/>
      </c>
      <c r="E204" s="38" t="str">
        <f>IF(Import!I1203=0,"",Import!I1203)</f>
        <v/>
      </c>
      <c r="F204" s="38" t="str">
        <f>IF(Import!J1203="","",Import!J1203)</f>
        <v/>
      </c>
      <c r="G204" s="38" t="str">
        <f>IF(Import!K1203="","",Import!K1203)</f>
        <v/>
      </c>
      <c r="H204" s="45" t="str">
        <f>IF(Import!L1203=0,"",Import!L1203)</f>
        <v/>
      </c>
      <c r="I204" s="38" t="str">
        <f>IF(Import!N1203=0,"",Import!N1203)</f>
        <v/>
      </c>
      <c r="J204" s="37"/>
      <c r="K204" s="46" t="str">
        <f>IF(Import!O1203=0,"",Import!O1203)</f>
        <v/>
      </c>
      <c r="L204" s="46" t="str">
        <f>IF(Import!P1203=0,"",Import!P1203)</f>
        <v/>
      </c>
      <c r="M204" s="60" t="str">
        <f>IF(L204&lt;&gt;"","Annulé",IF(Import!R1203=0,"",Import!R1203))</f>
        <v/>
      </c>
      <c r="N204" s="60" t="str">
        <f>IF(L204&lt;&gt;"","Annulé",IF(Import!S1203=0,"",Import!S1203))</f>
        <v/>
      </c>
      <c r="O204" s="60" t="str">
        <f>IF(N204="Annulé","Annulé",IF(Import!T1203=0,"",Import!T1203))</f>
        <v/>
      </c>
      <c r="P204" s="46" t="str">
        <f>IF(Import!U1203=0,IF($L204&lt;&gt;"","Annulé",IF($K204="","","En attente")),Import!U1203)</f>
        <v/>
      </c>
      <c r="Q204" s="46" t="str">
        <f>IF(Import!V1203=0,IF($L204&lt;&gt;"","Annulé",IF($K204="","","En attente")),Import!V1203)</f>
        <v/>
      </c>
      <c r="R204" s="46" t="str">
        <f>IF(Import!W1203=0,IF($L204&lt;&gt;"","Annulé",IF($K204="","","En attente")),Import!W1203)</f>
        <v/>
      </c>
      <c r="S204" s="46" t="str">
        <f>IF(Import!X1203=0,IF($L204&lt;&gt;"","Annulé",IF($K204="","","En attente")),Import!X1203)</f>
        <v/>
      </c>
      <c r="T204" s="46" t="str">
        <f>IF(Import!Y1203=0,IF($L204&lt;&gt;"","Annulé",IF($K204="","","En attente")),Import!Y1203)</f>
        <v/>
      </c>
      <c r="U204" s="46" t="str">
        <f>IF(Import!Z1203=0,IF($L204&lt;&gt;"","Annulé",IF($K204="","","En attente")),Import!Z1203)</f>
        <v/>
      </c>
      <c r="V204" s="46"/>
      <c r="W204" s="46" t="str">
        <f>IF($L204&lt;&gt;"","Annulé",IF(Import!AA1203=0,"",Import!AA1203))</f>
        <v/>
      </c>
      <c r="X204" s="46" t="str">
        <f>IF($L204&lt;&gt;"","Annulé",IF(Import!AB1203=0,IF($W204&lt;&gt;"","A receptionner",""),Import!AB1203))</f>
        <v/>
      </c>
      <c r="Y204" s="60" t="str">
        <f>IF($L204&lt;&gt;"","Annulé",IF(Import!AC1203=0,"",Import!AC1203))</f>
        <v/>
      </c>
      <c r="Z204" s="60" t="str">
        <f>IF($L204&lt;&gt;"","Annulé",IF(Import!AD1203=0,"",Import!AD1203))</f>
        <v/>
      </c>
      <c r="AA204" s="61" t="str">
        <f t="shared" si="268"/>
        <v/>
      </c>
      <c r="AB204" s="61"/>
      <c r="AC204" s="62"/>
      <c r="BI204" s="46" t="str">
        <f>IF(Import!AM1203=0,"",Import!AM1203)</f>
        <v/>
      </c>
      <c r="BJ204" s="46"/>
      <c r="BK204" s="46"/>
      <c r="BL204" s="46"/>
      <c r="BM204" s="46"/>
      <c r="CB204" s="78" t="str">
        <f>IF(Import!AQ1203=0,"",Import!AQ1203)</f>
        <v/>
      </c>
      <c r="CC204" s="78"/>
      <c r="CD204" s="78"/>
      <c r="CE204" s="78"/>
      <c r="CF204" s="78"/>
      <c r="EK204" s="46" t="str">
        <f>IF(Import!AU1203=0,"",Import!AU1203)</f>
        <v/>
      </c>
      <c r="EL204" s="46"/>
      <c r="EM204" s="46"/>
      <c r="EN204" s="46"/>
      <c r="EO204" s="46"/>
      <c r="II204" s="46" t="str">
        <f>IF(Import!AY1203=0,"",Import!AY1203)</f>
        <v/>
      </c>
      <c r="IJ204" s="46"/>
      <c r="IK204" s="46"/>
      <c r="IL204" s="46"/>
      <c r="IM204" s="46"/>
      <c r="JR204" s="46" t="str">
        <f>IF(Import!BC1203=0,"",Import!BC1203)</f>
        <v/>
      </c>
    </row>
    <row r="205" spans="1:278" x14ac:dyDescent="0.3">
      <c r="A205" s="61" t="str">
        <f>IF(Import!A1204=0,"",Import!A1204=0)</f>
        <v/>
      </c>
      <c r="B205" s="38" t="str">
        <f>IF(Import!D1204=0,"",Import!D1204)</f>
        <v/>
      </c>
      <c r="C205" s="38" t="str">
        <f>IF(Import!E1204=0,"",Import!E1204)</f>
        <v/>
      </c>
      <c r="D205" s="44" t="str">
        <f t="shared" si="267"/>
        <v/>
      </c>
      <c r="E205" s="38" t="str">
        <f>IF(Import!I1204=0,"",Import!I1204)</f>
        <v/>
      </c>
      <c r="F205" s="38" t="str">
        <f>IF(Import!J1204="","",Import!J1204)</f>
        <v/>
      </c>
      <c r="G205" s="38" t="str">
        <f>IF(Import!K1204="","",Import!K1204)</f>
        <v/>
      </c>
      <c r="H205" s="45" t="str">
        <f>IF(Import!L1204=0,"",Import!L1204)</f>
        <v/>
      </c>
      <c r="I205" s="38" t="str">
        <f>IF(Import!N1204=0,"",Import!N1204)</f>
        <v/>
      </c>
      <c r="J205" s="37"/>
      <c r="K205" s="46" t="str">
        <f>IF(Import!O1204=0,"",Import!O1204)</f>
        <v/>
      </c>
      <c r="L205" s="46" t="str">
        <f>IF(Import!P1204=0,"",Import!P1204)</f>
        <v/>
      </c>
      <c r="M205" s="60" t="str">
        <f>IF(L205&lt;&gt;"","Annulé",IF(Import!R1204=0,"",Import!R1204))</f>
        <v/>
      </c>
      <c r="N205" s="60" t="str">
        <f>IF(L205&lt;&gt;"","Annulé",IF(Import!S1204=0,"",Import!S1204))</f>
        <v/>
      </c>
      <c r="O205" s="60" t="str">
        <f>IF(N205="Annulé","Annulé",IF(Import!T1204=0,"",Import!T1204))</f>
        <v/>
      </c>
      <c r="P205" s="46" t="str">
        <f>IF(Import!U1204=0,IF($L205&lt;&gt;"","Annulé",IF($K205="","","En attente")),Import!U1204)</f>
        <v/>
      </c>
      <c r="Q205" s="46" t="str">
        <f>IF(Import!V1204=0,IF($L205&lt;&gt;"","Annulé",IF($K205="","","En attente")),Import!V1204)</f>
        <v/>
      </c>
      <c r="R205" s="46" t="str">
        <f>IF(Import!W1204=0,IF($L205&lt;&gt;"","Annulé",IF($K205="","","En attente")),Import!W1204)</f>
        <v/>
      </c>
      <c r="S205" s="46" t="str">
        <f>IF(Import!X1204=0,IF($L205&lt;&gt;"","Annulé",IF($K205="","","En attente")),Import!X1204)</f>
        <v/>
      </c>
      <c r="T205" s="46" t="str">
        <f>IF(Import!Y1204=0,IF($L205&lt;&gt;"","Annulé",IF($K205="","","En attente")),Import!Y1204)</f>
        <v/>
      </c>
      <c r="U205" s="46" t="str">
        <f>IF(Import!Z1204=0,IF($L205&lt;&gt;"","Annulé",IF($K205="","","En attente")),Import!Z1204)</f>
        <v/>
      </c>
      <c r="V205" s="46"/>
      <c r="W205" s="46" t="str">
        <f>IF($L205&lt;&gt;"","Annulé",IF(Import!AA1204=0,"",Import!AA1204))</f>
        <v/>
      </c>
      <c r="X205" s="46" t="str">
        <f>IF($L205&lt;&gt;"","Annulé",IF(Import!AB1204=0,IF($W205&lt;&gt;"","A receptionner",""),Import!AB1204))</f>
        <v/>
      </c>
      <c r="Y205" s="60" t="str">
        <f>IF($L205&lt;&gt;"","Annulé",IF(Import!AC1204=0,"",Import!AC1204))</f>
        <v/>
      </c>
      <c r="Z205" s="60" t="str">
        <f>IF($L205&lt;&gt;"","Annulé",IF(Import!AD1204=0,"",Import!AD1204))</f>
        <v/>
      </c>
      <c r="AA205" s="61" t="str">
        <f t="shared" si="268"/>
        <v/>
      </c>
      <c r="AB205" s="61"/>
      <c r="AC205" s="62"/>
      <c r="BI205" s="46" t="str">
        <f>IF(Import!AM1204=0,"",Import!AM1204)</f>
        <v/>
      </c>
      <c r="BJ205" s="46"/>
      <c r="BK205" s="46"/>
      <c r="BL205" s="46"/>
      <c r="BM205" s="46"/>
      <c r="CB205" s="78" t="str">
        <f>IF(Import!AQ1204=0,"",Import!AQ1204)</f>
        <v/>
      </c>
      <c r="CC205" s="78"/>
      <c r="CD205" s="78"/>
      <c r="CE205" s="78"/>
      <c r="CF205" s="78"/>
      <c r="EK205" s="46" t="str">
        <f>IF(Import!AU1204=0,"",Import!AU1204)</f>
        <v/>
      </c>
      <c r="EL205" s="46"/>
      <c r="EM205" s="46"/>
      <c r="EN205" s="46"/>
      <c r="EO205" s="46"/>
      <c r="II205" s="46" t="str">
        <f>IF(Import!AY1204=0,"",Import!AY1204)</f>
        <v/>
      </c>
      <c r="IJ205" s="46"/>
      <c r="IK205" s="46"/>
      <c r="IL205" s="46"/>
      <c r="IM205" s="46"/>
      <c r="JR205" s="46" t="str">
        <f>IF(Import!BC1204=0,"",Import!BC1204)</f>
        <v/>
      </c>
    </row>
    <row r="206" spans="1:278" x14ac:dyDescent="0.3">
      <c r="A206" s="61" t="str">
        <f>IF(Import!A1205=0,"",Import!A1205=0)</f>
        <v/>
      </c>
      <c r="B206" s="38" t="str">
        <f>IF(Import!D1205=0,"",Import!D1205)</f>
        <v/>
      </c>
      <c r="C206" s="38" t="str">
        <f>IF(Import!E1205=0,"",Import!E1205)</f>
        <v/>
      </c>
      <c r="D206" s="44" t="str">
        <f t="shared" si="267"/>
        <v/>
      </c>
      <c r="E206" s="38" t="str">
        <f>IF(Import!I1205=0,"",Import!I1205)</f>
        <v/>
      </c>
      <c r="F206" s="38" t="str">
        <f>IF(Import!J1205="","",Import!J1205)</f>
        <v/>
      </c>
      <c r="G206" s="38" t="str">
        <f>IF(Import!K1205="","",Import!K1205)</f>
        <v/>
      </c>
      <c r="H206" s="45" t="str">
        <f>IF(Import!L1205=0,"",Import!L1205)</f>
        <v/>
      </c>
      <c r="I206" s="38" t="str">
        <f>IF(Import!N1205=0,"",Import!N1205)</f>
        <v/>
      </c>
      <c r="J206" s="37"/>
      <c r="K206" s="46" t="str">
        <f>IF(Import!O1205=0,"",Import!O1205)</f>
        <v/>
      </c>
      <c r="L206" s="46" t="str">
        <f>IF(Import!P1205=0,"",Import!P1205)</f>
        <v/>
      </c>
      <c r="M206" s="60" t="str">
        <f>IF(L206&lt;&gt;"","Annulé",IF(Import!R1205=0,"",Import!R1205))</f>
        <v/>
      </c>
      <c r="N206" s="60" t="str">
        <f>IF(L206&lt;&gt;"","Annulé",IF(Import!S1205=0,"",Import!S1205))</f>
        <v/>
      </c>
      <c r="O206" s="60" t="str">
        <f>IF(N206="Annulé","Annulé",IF(Import!T1205=0,"",Import!T1205))</f>
        <v/>
      </c>
      <c r="P206" s="46" t="str">
        <f>IF(Import!U1205=0,IF($L206&lt;&gt;"","Annulé",IF($K206="","","En attente")),Import!U1205)</f>
        <v/>
      </c>
      <c r="Q206" s="46" t="str">
        <f>IF(Import!V1205=0,IF($L206&lt;&gt;"","Annulé",IF($K206="","","En attente")),Import!V1205)</f>
        <v/>
      </c>
      <c r="R206" s="46" t="str">
        <f>IF(Import!W1205=0,IF($L206&lt;&gt;"","Annulé",IF($K206="","","En attente")),Import!W1205)</f>
        <v/>
      </c>
      <c r="S206" s="46" t="str">
        <f>IF(Import!X1205=0,IF($L206&lt;&gt;"","Annulé",IF($K206="","","En attente")),Import!X1205)</f>
        <v/>
      </c>
      <c r="T206" s="46" t="str">
        <f>IF(Import!Y1205=0,IF($L206&lt;&gt;"","Annulé",IF($K206="","","En attente")),Import!Y1205)</f>
        <v/>
      </c>
      <c r="U206" s="46" t="str">
        <f>IF(Import!Z1205=0,IF($L206&lt;&gt;"","Annulé",IF($K206="","","En attente")),Import!Z1205)</f>
        <v/>
      </c>
      <c r="V206" s="46"/>
      <c r="W206" s="46" t="str">
        <f>IF($L206&lt;&gt;"","Annulé",IF(Import!AA1205=0,"",Import!AA1205))</f>
        <v/>
      </c>
      <c r="X206" s="46" t="str">
        <f>IF($L206&lt;&gt;"","Annulé",IF(Import!AB1205=0,IF($W206&lt;&gt;"","A receptionner",""),Import!AB1205))</f>
        <v/>
      </c>
      <c r="Y206" s="60" t="str">
        <f>IF($L206&lt;&gt;"","Annulé",IF(Import!AC1205=0,"",Import!AC1205))</f>
        <v/>
      </c>
      <c r="Z206" s="60" t="str">
        <f>IF($L206&lt;&gt;"","Annulé",IF(Import!AD1205=0,"",Import!AD1205))</f>
        <v/>
      </c>
      <c r="AA206" s="61" t="str">
        <f t="shared" si="268"/>
        <v/>
      </c>
      <c r="AB206" s="61"/>
      <c r="AC206" s="62"/>
      <c r="BI206" s="46" t="str">
        <f>IF(Import!AM1205=0,"",Import!AM1205)</f>
        <v/>
      </c>
      <c r="BJ206" s="46"/>
      <c r="BK206" s="46"/>
      <c r="BL206" s="46"/>
      <c r="BM206" s="46"/>
      <c r="CB206" s="78" t="str">
        <f>IF(Import!AQ1205=0,"",Import!AQ1205)</f>
        <v/>
      </c>
      <c r="CC206" s="78"/>
      <c r="CD206" s="78"/>
      <c r="CE206" s="78"/>
      <c r="CF206" s="78"/>
      <c r="EK206" s="46" t="str">
        <f>IF(Import!AU1205=0,"",Import!AU1205)</f>
        <v/>
      </c>
      <c r="EL206" s="46"/>
      <c r="EM206" s="46"/>
      <c r="EN206" s="46"/>
      <c r="EO206" s="46"/>
      <c r="II206" s="46" t="str">
        <f>IF(Import!AY1205=0,"",Import!AY1205)</f>
        <v/>
      </c>
      <c r="IJ206" s="46"/>
      <c r="IK206" s="46"/>
      <c r="IL206" s="46"/>
      <c r="IM206" s="46"/>
      <c r="JR206" s="46" t="str">
        <f>IF(Import!BC1205=0,"",Import!BC1205)</f>
        <v/>
      </c>
    </row>
    <row r="207" spans="1:278" x14ac:dyDescent="0.3">
      <c r="A207" s="61" t="str">
        <f>IF(Import!A1206=0,"",Import!A1206=0)</f>
        <v/>
      </c>
      <c r="B207" s="38" t="str">
        <f>IF(Import!D1206=0,"",Import!D1206)</f>
        <v/>
      </c>
      <c r="C207" s="38" t="str">
        <f>IF(Import!E1206=0,"",Import!E1206)</f>
        <v/>
      </c>
      <c r="D207" s="44" t="str">
        <f t="shared" si="267"/>
        <v/>
      </c>
      <c r="E207" s="38" t="str">
        <f>IF(Import!I1206=0,"",Import!I1206)</f>
        <v/>
      </c>
      <c r="F207" s="38" t="str">
        <f>IF(Import!J1206="","",Import!J1206)</f>
        <v/>
      </c>
      <c r="G207" s="38" t="str">
        <f>IF(Import!K1206="","",Import!K1206)</f>
        <v/>
      </c>
      <c r="H207" s="45" t="str">
        <f>IF(Import!L1206=0,"",Import!L1206)</f>
        <v/>
      </c>
      <c r="I207" s="38" t="str">
        <f>IF(Import!N1206=0,"",Import!N1206)</f>
        <v/>
      </c>
      <c r="J207" s="37"/>
      <c r="K207" s="46" t="str">
        <f>IF(Import!O1206=0,"",Import!O1206)</f>
        <v/>
      </c>
      <c r="L207" s="46" t="str">
        <f>IF(Import!P1206=0,"",Import!P1206)</f>
        <v/>
      </c>
      <c r="M207" s="60" t="str">
        <f>IF(L207&lt;&gt;"","Annulé",IF(Import!R1206=0,"",Import!R1206))</f>
        <v/>
      </c>
      <c r="N207" s="60" t="str">
        <f>IF(L207&lt;&gt;"","Annulé",IF(Import!S1206=0,"",Import!S1206))</f>
        <v/>
      </c>
      <c r="O207" s="60" t="str">
        <f>IF(N207="Annulé","Annulé",IF(Import!T1206=0,"",Import!T1206))</f>
        <v/>
      </c>
      <c r="P207" s="46" t="str">
        <f>IF(Import!U1206=0,IF($L207&lt;&gt;"","Annulé",IF($K207="","","En attente")),Import!U1206)</f>
        <v/>
      </c>
      <c r="Q207" s="46" t="str">
        <f>IF(Import!V1206=0,IF($L207&lt;&gt;"","Annulé",IF($K207="","","En attente")),Import!V1206)</f>
        <v/>
      </c>
      <c r="R207" s="46" t="str">
        <f>IF(Import!W1206=0,IF($L207&lt;&gt;"","Annulé",IF($K207="","","En attente")),Import!W1206)</f>
        <v/>
      </c>
      <c r="S207" s="46" t="str">
        <f>IF(Import!X1206=0,IF($L207&lt;&gt;"","Annulé",IF($K207="","","En attente")),Import!X1206)</f>
        <v/>
      </c>
      <c r="T207" s="46" t="str">
        <f>IF(Import!Y1206=0,IF($L207&lt;&gt;"","Annulé",IF($K207="","","En attente")),Import!Y1206)</f>
        <v/>
      </c>
      <c r="U207" s="46" t="str">
        <f>IF(Import!Z1206=0,IF($L207&lt;&gt;"","Annulé",IF($K207="","","En attente")),Import!Z1206)</f>
        <v/>
      </c>
      <c r="V207" s="46"/>
      <c r="W207" s="46" t="str">
        <f>IF($L207&lt;&gt;"","Annulé",IF(Import!AA1206=0,"",Import!AA1206))</f>
        <v/>
      </c>
      <c r="X207" s="46" t="str">
        <f>IF($L207&lt;&gt;"","Annulé",IF(Import!AB1206=0,IF($W207&lt;&gt;"","A receptionner",""),Import!AB1206))</f>
        <v/>
      </c>
      <c r="Y207" s="60" t="str">
        <f>IF($L207&lt;&gt;"","Annulé",IF(Import!AC1206=0,"",Import!AC1206))</f>
        <v/>
      </c>
      <c r="Z207" s="60" t="str">
        <f>IF($L207&lt;&gt;"","Annulé",IF(Import!AD1206=0,"",Import!AD1206))</f>
        <v/>
      </c>
      <c r="AA207" s="61" t="str">
        <f t="shared" si="268"/>
        <v/>
      </c>
      <c r="AB207" s="61"/>
      <c r="AC207" s="62"/>
      <c r="BI207" s="46" t="str">
        <f>IF(Import!AM1206=0,"",Import!AM1206)</f>
        <v/>
      </c>
      <c r="BJ207" s="46"/>
      <c r="BK207" s="46"/>
      <c r="BL207" s="46"/>
      <c r="BM207" s="46"/>
      <c r="CB207" s="78" t="str">
        <f>IF(Import!AQ1206=0,"",Import!AQ1206)</f>
        <v/>
      </c>
      <c r="CC207" s="78"/>
      <c r="CD207" s="78"/>
      <c r="CE207" s="78"/>
      <c r="CF207" s="78"/>
      <c r="EK207" s="46" t="str">
        <f>IF(Import!AU1206=0,"",Import!AU1206)</f>
        <v/>
      </c>
      <c r="EL207" s="46"/>
      <c r="EM207" s="46"/>
      <c r="EN207" s="46"/>
      <c r="EO207" s="46"/>
      <c r="II207" s="46" t="str">
        <f>IF(Import!AY1206=0,"",Import!AY1206)</f>
        <v/>
      </c>
      <c r="IJ207" s="46"/>
      <c r="IK207" s="46"/>
      <c r="IL207" s="46"/>
      <c r="IM207" s="46"/>
      <c r="JR207" s="46" t="str">
        <f>IF(Import!BC1206=0,"",Import!BC1206)</f>
        <v/>
      </c>
    </row>
    <row r="208" spans="1:278" x14ac:dyDescent="0.3">
      <c r="A208" s="61" t="str">
        <f>IF(Import!A1207=0,"",Import!A1207=0)</f>
        <v/>
      </c>
      <c r="B208" s="38" t="str">
        <f>IF(Import!D1207=0,"",Import!D1207)</f>
        <v/>
      </c>
      <c r="C208" s="38" t="str">
        <f>IF(Import!E1207=0,"",Import!E1207)</f>
        <v/>
      </c>
      <c r="D208" s="44" t="str">
        <f t="shared" si="267"/>
        <v/>
      </c>
      <c r="E208" s="38" t="str">
        <f>IF(Import!I1207=0,"",Import!I1207)</f>
        <v/>
      </c>
      <c r="F208" s="38" t="str">
        <f>IF(Import!J1207="","",Import!J1207)</f>
        <v/>
      </c>
      <c r="G208" s="38" t="str">
        <f>IF(Import!K1207="","",Import!K1207)</f>
        <v/>
      </c>
      <c r="H208" s="45" t="str">
        <f>IF(Import!L1207=0,"",Import!L1207)</f>
        <v/>
      </c>
      <c r="I208" s="38" t="str">
        <f>IF(Import!N1207=0,"",Import!N1207)</f>
        <v/>
      </c>
      <c r="J208" s="37"/>
      <c r="K208" s="46" t="str">
        <f>IF(Import!O1207=0,"",Import!O1207)</f>
        <v/>
      </c>
      <c r="L208" s="46" t="str">
        <f>IF(Import!P1207=0,"",Import!P1207)</f>
        <v/>
      </c>
      <c r="M208" s="60" t="str">
        <f>IF(L208&lt;&gt;"","Annulé",IF(Import!R1207=0,"",Import!R1207))</f>
        <v/>
      </c>
      <c r="N208" s="60" t="str">
        <f>IF(L208&lt;&gt;"","Annulé",IF(Import!S1207=0,"",Import!S1207))</f>
        <v/>
      </c>
      <c r="O208" s="60" t="str">
        <f>IF(N208="Annulé","Annulé",IF(Import!T1207=0,"",Import!T1207))</f>
        <v/>
      </c>
      <c r="P208" s="46" t="str">
        <f>IF(Import!U1207=0,IF($L208&lt;&gt;"","Annulé",IF($K208="","","En attente")),Import!U1207)</f>
        <v/>
      </c>
      <c r="Q208" s="46" t="str">
        <f>IF(Import!V1207=0,IF($L208&lt;&gt;"","Annulé",IF($K208="","","En attente")),Import!V1207)</f>
        <v/>
      </c>
      <c r="R208" s="46" t="str">
        <f>IF(Import!W1207=0,IF($L208&lt;&gt;"","Annulé",IF($K208="","","En attente")),Import!W1207)</f>
        <v/>
      </c>
      <c r="S208" s="46" t="str">
        <f>IF(Import!X1207=0,IF($L208&lt;&gt;"","Annulé",IF($K208="","","En attente")),Import!X1207)</f>
        <v/>
      </c>
      <c r="T208" s="46" t="str">
        <f>IF(Import!Y1207=0,IF($L208&lt;&gt;"","Annulé",IF($K208="","","En attente")),Import!Y1207)</f>
        <v/>
      </c>
      <c r="U208" s="46" t="str">
        <f>IF(Import!Z1207=0,IF($L208&lt;&gt;"","Annulé",IF($K208="","","En attente")),Import!Z1207)</f>
        <v/>
      </c>
      <c r="V208" s="46"/>
      <c r="W208" s="46" t="str">
        <f>IF($L208&lt;&gt;"","Annulé",IF(Import!AA1207=0,"",Import!AA1207))</f>
        <v/>
      </c>
      <c r="X208" s="46" t="str">
        <f>IF($L208&lt;&gt;"","Annulé",IF(Import!AB1207=0,IF($W208&lt;&gt;"","A receptionner",""),Import!AB1207))</f>
        <v/>
      </c>
      <c r="Y208" s="60" t="str">
        <f>IF($L208&lt;&gt;"","Annulé",IF(Import!AC1207=0,"",Import!AC1207))</f>
        <v/>
      </c>
      <c r="Z208" s="60" t="str">
        <f>IF($L208&lt;&gt;"","Annulé",IF(Import!AD1207=0,"",Import!AD1207))</f>
        <v/>
      </c>
      <c r="AA208" s="61" t="str">
        <f t="shared" si="268"/>
        <v/>
      </c>
      <c r="AB208" s="61"/>
      <c r="AC208" s="62"/>
      <c r="BI208" s="46" t="str">
        <f>IF(Import!AM1207=0,"",Import!AM1207)</f>
        <v/>
      </c>
      <c r="BJ208" s="46"/>
      <c r="BK208" s="46"/>
      <c r="BL208" s="46"/>
      <c r="BM208" s="46"/>
      <c r="CB208" s="78" t="str">
        <f>IF(Import!AQ1207=0,"",Import!AQ1207)</f>
        <v/>
      </c>
      <c r="CC208" s="78"/>
      <c r="CD208" s="78"/>
      <c r="CE208" s="78"/>
      <c r="CF208" s="78"/>
      <c r="EK208" s="46" t="str">
        <f>IF(Import!AU1207=0,"",Import!AU1207)</f>
        <v/>
      </c>
      <c r="EL208" s="46"/>
      <c r="EM208" s="46"/>
      <c r="EN208" s="46"/>
      <c r="EO208" s="46"/>
      <c r="II208" s="46" t="str">
        <f>IF(Import!AY1207=0,"",Import!AY1207)</f>
        <v/>
      </c>
      <c r="IJ208" s="46"/>
      <c r="IK208" s="46"/>
      <c r="IL208" s="46"/>
      <c r="IM208" s="46"/>
      <c r="JR208" s="46" t="str">
        <f>IF(Import!BC1207=0,"",Import!BC1207)</f>
        <v/>
      </c>
    </row>
    <row r="209" spans="1:278" x14ac:dyDescent="0.3">
      <c r="A209" s="61" t="str">
        <f>IF(Import!A1208=0,"",Import!A1208=0)</f>
        <v/>
      </c>
      <c r="B209" s="38" t="str">
        <f>IF(Import!D1208=0,"",Import!D1208)</f>
        <v/>
      </c>
      <c r="C209" s="38" t="str">
        <f>IF(Import!E1208=0,"",Import!E1208)</f>
        <v/>
      </c>
      <c r="D209" s="44" t="str">
        <f t="shared" si="267"/>
        <v/>
      </c>
      <c r="E209" s="38" t="str">
        <f>IF(Import!I1208=0,"",Import!I1208)</f>
        <v/>
      </c>
      <c r="F209" s="38" t="str">
        <f>IF(Import!J1208="","",Import!J1208)</f>
        <v/>
      </c>
      <c r="G209" s="38" t="str">
        <f>IF(Import!K1208="","",Import!K1208)</f>
        <v/>
      </c>
      <c r="H209" s="45" t="str">
        <f>IF(Import!L1208=0,"",Import!L1208)</f>
        <v/>
      </c>
      <c r="I209" s="38" t="str">
        <f>IF(Import!N1208=0,"",Import!N1208)</f>
        <v/>
      </c>
      <c r="J209" s="37"/>
      <c r="K209" s="46" t="str">
        <f>IF(Import!O1208=0,"",Import!O1208)</f>
        <v/>
      </c>
      <c r="L209" s="46" t="str">
        <f>IF(Import!P1208=0,"",Import!P1208)</f>
        <v/>
      </c>
      <c r="M209" s="60" t="str">
        <f>IF(L209&lt;&gt;"","Annulé",IF(Import!R1208=0,"",Import!R1208))</f>
        <v/>
      </c>
      <c r="N209" s="60" t="str">
        <f>IF(L209&lt;&gt;"","Annulé",IF(Import!S1208=0,"",Import!S1208))</f>
        <v/>
      </c>
      <c r="O209" s="60" t="str">
        <f>IF(N209="Annulé","Annulé",IF(Import!T1208=0,"",Import!T1208))</f>
        <v/>
      </c>
      <c r="P209" s="46" t="str">
        <f>IF(Import!U1208=0,IF($L209&lt;&gt;"","Annulé",IF($K209="","","En attente")),Import!U1208)</f>
        <v/>
      </c>
      <c r="Q209" s="46" t="str">
        <f>IF(Import!V1208=0,IF($L209&lt;&gt;"","Annulé",IF($K209="","","En attente")),Import!V1208)</f>
        <v/>
      </c>
      <c r="R209" s="46" t="str">
        <f>IF(Import!W1208=0,IF($L209&lt;&gt;"","Annulé",IF($K209="","","En attente")),Import!W1208)</f>
        <v/>
      </c>
      <c r="S209" s="46" t="str">
        <f>IF(Import!X1208=0,IF($L209&lt;&gt;"","Annulé",IF($K209="","","En attente")),Import!X1208)</f>
        <v/>
      </c>
      <c r="T209" s="46" t="str">
        <f>IF(Import!Y1208=0,IF($L209&lt;&gt;"","Annulé",IF($K209="","","En attente")),Import!Y1208)</f>
        <v/>
      </c>
      <c r="U209" s="46" t="str">
        <f>IF(Import!Z1208=0,IF($L209&lt;&gt;"","Annulé",IF($K209="","","En attente")),Import!Z1208)</f>
        <v/>
      </c>
      <c r="V209" s="46"/>
      <c r="W209" s="46" t="str">
        <f>IF($L209&lt;&gt;"","Annulé",IF(Import!AA1208=0,"",Import!AA1208))</f>
        <v/>
      </c>
      <c r="X209" s="46" t="str">
        <f>IF($L209&lt;&gt;"","Annulé",IF(Import!AB1208=0,IF($W209&lt;&gt;"","A receptionner",""),Import!AB1208))</f>
        <v/>
      </c>
      <c r="Y209" s="60" t="str">
        <f>IF($L209&lt;&gt;"","Annulé",IF(Import!AC1208=0,"",Import!AC1208))</f>
        <v/>
      </c>
      <c r="Z209" s="60" t="str">
        <f>IF($L209&lt;&gt;"","Annulé",IF(Import!AD1208=0,"",Import!AD1208))</f>
        <v/>
      </c>
      <c r="AA209" s="61" t="str">
        <f t="shared" si="268"/>
        <v/>
      </c>
      <c r="AB209" s="61"/>
      <c r="AC209" s="62"/>
      <c r="BI209" s="46" t="str">
        <f>IF(Import!AM1208=0,"",Import!AM1208)</f>
        <v/>
      </c>
      <c r="BJ209" s="46"/>
      <c r="BK209" s="46"/>
      <c r="BL209" s="46"/>
      <c r="BM209" s="46"/>
      <c r="CB209" s="78" t="str">
        <f>IF(Import!AQ1208=0,"",Import!AQ1208)</f>
        <v/>
      </c>
      <c r="CC209" s="78"/>
      <c r="CD209" s="78"/>
      <c r="CE209" s="78"/>
      <c r="CF209" s="78"/>
      <c r="EK209" s="46" t="str">
        <f>IF(Import!AU1208=0,"",Import!AU1208)</f>
        <v/>
      </c>
      <c r="EL209" s="46"/>
      <c r="EM209" s="46"/>
      <c r="EN209" s="46"/>
      <c r="EO209" s="46"/>
      <c r="II209" s="46" t="str">
        <f>IF(Import!AY1208=0,"",Import!AY1208)</f>
        <v/>
      </c>
      <c r="IJ209" s="46"/>
      <c r="IK209" s="46"/>
      <c r="IL209" s="46"/>
      <c r="IM209" s="46"/>
      <c r="JR209" s="46" t="str">
        <f>IF(Import!BC1208=0,"",Import!BC1208)</f>
        <v/>
      </c>
    </row>
    <row r="210" spans="1:278" x14ac:dyDescent="0.3">
      <c r="A210" s="61" t="str">
        <f>IF(Import!A1209=0,"",Import!A1209=0)</f>
        <v/>
      </c>
      <c r="B210" s="38" t="str">
        <f>IF(Import!D1209=0,"",Import!D1209)</f>
        <v/>
      </c>
      <c r="C210" s="38" t="str">
        <f>IF(Import!E1209=0,"",Import!E1209)</f>
        <v/>
      </c>
      <c r="D210" s="44" t="str">
        <f t="shared" si="267"/>
        <v/>
      </c>
      <c r="E210" s="38" t="str">
        <f>IF(Import!I1209=0,"",Import!I1209)</f>
        <v/>
      </c>
      <c r="F210" s="38" t="str">
        <f>IF(Import!J1209="","",Import!J1209)</f>
        <v/>
      </c>
      <c r="G210" s="38" t="str">
        <f>IF(Import!K1209="","",Import!K1209)</f>
        <v/>
      </c>
      <c r="H210" s="45" t="str">
        <f>IF(Import!L1209=0,"",Import!L1209)</f>
        <v/>
      </c>
      <c r="I210" s="38" t="str">
        <f>IF(Import!N1209=0,"",Import!N1209)</f>
        <v/>
      </c>
      <c r="J210" s="37"/>
      <c r="K210" s="46" t="str">
        <f>IF(Import!O1209=0,"",Import!O1209)</f>
        <v/>
      </c>
      <c r="L210" s="46" t="str">
        <f>IF(Import!P1209=0,"",Import!P1209)</f>
        <v/>
      </c>
      <c r="M210" s="60" t="str">
        <f>IF(L210&lt;&gt;"","Annulé",IF(Import!R1209=0,"",Import!R1209))</f>
        <v/>
      </c>
      <c r="N210" s="60" t="str">
        <f>IF(L210&lt;&gt;"","Annulé",IF(Import!S1209=0,"",Import!S1209))</f>
        <v/>
      </c>
      <c r="O210" s="60" t="str">
        <f>IF(N210="Annulé","Annulé",IF(Import!T1209=0,"",Import!T1209))</f>
        <v/>
      </c>
      <c r="P210" s="46" t="str">
        <f>IF(Import!U1209=0,IF($L210&lt;&gt;"","Annulé",IF($K210="","","En attente")),Import!U1209)</f>
        <v/>
      </c>
      <c r="Q210" s="46" t="str">
        <f>IF(Import!V1209=0,IF($L210&lt;&gt;"","Annulé",IF($K210="","","En attente")),Import!V1209)</f>
        <v/>
      </c>
      <c r="R210" s="46" t="str">
        <f>IF(Import!W1209=0,IF($L210&lt;&gt;"","Annulé",IF($K210="","","En attente")),Import!W1209)</f>
        <v/>
      </c>
      <c r="S210" s="46" t="str">
        <f>IF(Import!X1209=0,IF($L210&lt;&gt;"","Annulé",IF($K210="","","En attente")),Import!X1209)</f>
        <v/>
      </c>
      <c r="T210" s="46" t="str">
        <f>IF(Import!Y1209=0,IF($L210&lt;&gt;"","Annulé",IF($K210="","","En attente")),Import!Y1209)</f>
        <v/>
      </c>
      <c r="U210" s="46" t="str">
        <f>IF(Import!Z1209=0,IF($L210&lt;&gt;"","Annulé",IF($K210="","","En attente")),Import!Z1209)</f>
        <v/>
      </c>
      <c r="V210" s="46"/>
      <c r="W210" s="46" t="str">
        <f>IF($L210&lt;&gt;"","Annulé",IF(Import!AA1209=0,"",Import!AA1209))</f>
        <v/>
      </c>
      <c r="X210" s="46" t="str">
        <f>IF($L210&lt;&gt;"","Annulé",IF(Import!AB1209=0,IF($W210&lt;&gt;"","A receptionner",""),Import!AB1209))</f>
        <v/>
      </c>
      <c r="Y210" s="60" t="str">
        <f>IF($L210&lt;&gt;"","Annulé",IF(Import!AC1209=0,"",Import!AC1209))</f>
        <v/>
      </c>
      <c r="Z210" s="60" t="str">
        <f>IF($L210&lt;&gt;"","Annulé",IF(Import!AD1209=0,"",Import!AD1209))</f>
        <v/>
      </c>
      <c r="AA210" s="61" t="str">
        <f t="shared" si="268"/>
        <v/>
      </c>
      <c r="AB210" s="61"/>
      <c r="AC210" s="62"/>
      <c r="BI210" s="46" t="str">
        <f>IF(Import!AM1209=0,"",Import!AM1209)</f>
        <v/>
      </c>
      <c r="BJ210" s="46"/>
      <c r="BK210" s="46"/>
      <c r="BL210" s="46"/>
      <c r="BM210" s="46"/>
      <c r="CB210" s="78" t="str">
        <f>IF(Import!AQ1209=0,"",Import!AQ1209)</f>
        <v/>
      </c>
      <c r="CC210" s="78"/>
      <c r="CD210" s="78"/>
      <c r="CE210" s="78"/>
      <c r="CF210" s="78"/>
      <c r="EK210" s="46" t="str">
        <f>IF(Import!AU1209=0,"",Import!AU1209)</f>
        <v/>
      </c>
      <c r="EL210" s="46"/>
      <c r="EM210" s="46"/>
      <c r="EN210" s="46"/>
      <c r="EO210" s="46"/>
      <c r="II210" s="46" t="str">
        <f>IF(Import!AY1209=0,"",Import!AY1209)</f>
        <v/>
      </c>
      <c r="IJ210" s="46"/>
      <c r="IK210" s="46"/>
      <c r="IL210" s="46"/>
      <c r="IM210" s="46"/>
      <c r="JR210" s="46" t="str">
        <f>IF(Import!BC1209=0,"",Import!BC1209)</f>
        <v/>
      </c>
    </row>
    <row r="211" spans="1:278" x14ac:dyDescent="0.3">
      <c r="A211" s="61" t="str">
        <f>IF(Import!A1210=0,"",Import!A1210=0)</f>
        <v/>
      </c>
      <c r="B211" s="38" t="str">
        <f>IF(Import!D1210=0,"",Import!D1210)</f>
        <v/>
      </c>
      <c r="C211" s="38" t="str">
        <f>IF(Import!E1210=0,"",Import!E1210)</f>
        <v/>
      </c>
      <c r="D211" s="44" t="str">
        <f t="shared" si="267"/>
        <v/>
      </c>
      <c r="E211" s="38" t="str">
        <f>IF(Import!I1210=0,"",Import!I1210)</f>
        <v/>
      </c>
      <c r="F211" s="38" t="str">
        <f>IF(Import!J1210="","",Import!J1210)</f>
        <v/>
      </c>
      <c r="G211" s="38" t="str">
        <f>IF(Import!K1210="","",Import!K1210)</f>
        <v/>
      </c>
      <c r="H211" s="45" t="str">
        <f>IF(Import!L1210=0,"",Import!L1210)</f>
        <v/>
      </c>
      <c r="I211" s="38" t="str">
        <f>IF(Import!N1210=0,"",Import!N1210)</f>
        <v/>
      </c>
      <c r="J211" s="37"/>
      <c r="K211" s="46" t="str">
        <f>IF(Import!O1210=0,"",Import!O1210)</f>
        <v/>
      </c>
      <c r="L211" s="46" t="str">
        <f>IF(Import!P1210=0,"",Import!P1210)</f>
        <v/>
      </c>
      <c r="M211" s="60" t="str">
        <f>IF(L211&lt;&gt;"","Annulé",IF(Import!R1210=0,"",Import!R1210))</f>
        <v/>
      </c>
      <c r="N211" s="60" t="str">
        <f>IF(L211&lt;&gt;"","Annulé",IF(Import!S1210=0,"",Import!S1210))</f>
        <v/>
      </c>
      <c r="O211" s="60" t="str">
        <f>IF(N211="Annulé","Annulé",IF(Import!T1210=0,"",Import!T1210))</f>
        <v/>
      </c>
      <c r="P211" s="46" t="str">
        <f>IF(Import!U1210=0,IF($L211&lt;&gt;"","Annulé",IF($K211="","","En attente")),Import!U1210)</f>
        <v/>
      </c>
      <c r="Q211" s="46" t="str">
        <f>IF(Import!V1210=0,IF($L211&lt;&gt;"","Annulé",IF($K211="","","En attente")),Import!V1210)</f>
        <v/>
      </c>
      <c r="R211" s="46" t="str">
        <f>IF(Import!W1210=0,IF($L211&lt;&gt;"","Annulé",IF($K211="","","En attente")),Import!W1210)</f>
        <v/>
      </c>
      <c r="S211" s="46" t="str">
        <f>IF(Import!X1210=0,IF($L211&lt;&gt;"","Annulé",IF($K211="","","En attente")),Import!X1210)</f>
        <v/>
      </c>
      <c r="T211" s="46" t="str">
        <f>IF(Import!Y1210=0,IF($L211&lt;&gt;"","Annulé",IF($K211="","","En attente")),Import!Y1210)</f>
        <v/>
      </c>
      <c r="U211" s="46" t="str">
        <f>IF(Import!Z1210=0,IF($L211&lt;&gt;"","Annulé",IF($K211="","","En attente")),Import!Z1210)</f>
        <v/>
      </c>
      <c r="V211" s="46"/>
      <c r="W211" s="46" t="str">
        <f>IF($L211&lt;&gt;"","Annulé",IF(Import!AA1210=0,"",Import!AA1210))</f>
        <v/>
      </c>
      <c r="X211" s="46" t="str">
        <f>IF($L211&lt;&gt;"","Annulé",IF(Import!AB1210=0,IF($W211&lt;&gt;"","A receptionner",""),Import!AB1210))</f>
        <v/>
      </c>
      <c r="Y211" s="60" t="str">
        <f>IF($L211&lt;&gt;"","Annulé",IF(Import!AC1210=0,"",Import!AC1210))</f>
        <v/>
      </c>
      <c r="Z211" s="60" t="str">
        <f>IF($L211&lt;&gt;"","Annulé",IF(Import!AD1210=0,"",Import!AD1210))</f>
        <v/>
      </c>
      <c r="AA211" s="61" t="str">
        <f t="shared" si="268"/>
        <v/>
      </c>
      <c r="AB211" s="61"/>
      <c r="AC211" s="62"/>
      <c r="BI211" s="46" t="str">
        <f>IF(Import!AM1210=0,"",Import!AM1210)</f>
        <v/>
      </c>
      <c r="BJ211" s="46"/>
      <c r="BK211" s="46"/>
      <c r="BL211" s="46"/>
      <c r="BM211" s="46"/>
      <c r="CB211" s="78" t="str">
        <f>IF(Import!AQ1210=0,"",Import!AQ1210)</f>
        <v/>
      </c>
      <c r="CC211" s="78"/>
      <c r="CD211" s="78"/>
      <c r="CE211" s="78"/>
      <c r="CF211" s="78"/>
      <c r="EK211" s="46" t="str">
        <f>IF(Import!AU1210=0,"",Import!AU1210)</f>
        <v/>
      </c>
      <c r="EL211" s="46"/>
      <c r="EM211" s="46"/>
      <c r="EN211" s="46"/>
      <c r="EO211" s="46"/>
      <c r="II211" s="46" t="str">
        <f>IF(Import!AY1210=0,"",Import!AY1210)</f>
        <v/>
      </c>
      <c r="IJ211" s="46"/>
      <c r="IK211" s="46"/>
      <c r="IL211" s="46"/>
      <c r="IM211" s="46"/>
      <c r="JR211" s="46" t="str">
        <f>IF(Import!BC1210=0,"",Import!BC1210)</f>
        <v/>
      </c>
    </row>
    <row r="212" spans="1:278" x14ac:dyDescent="0.3">
      <c r="A212" s="61" t="str">
        <f>IF(Import!A1211=0,"",Import!A1211=0)</f>
        <v/>
      </c>
      <c r="B212" s="38" t="str">
        <f>IF(Import!D1211=0,"",Import!D1211)</f>
        <v/>
      </c>
      <c r="C212" s="38" t="str">
        <f>IF(Import!E1211=0,"",Import!E1211)</f>
        <v/>
      </c>
      <c r="D212" s="44" t="str">
        <f t="shared" si="267"/>
        <v/>
      </c>
      <c r="E212" s="38" t="str">
        <f>IF(Import!I1211=0,"",Import!I1211)</f>
        <v/>
      </c>
      <c r="F212" s="38" t="str">
        <f>IF(Import!J1211="","",Import!J1211)</f>
        <v/>
      </c>
      <c r="G212" s="38" t="str">
        <f>IF(Import!K1211="","",Import!K1211)</f>
        <v/>
      </c>
      <c r="H212" s="45" t="str">
        <f>IF(Import!L1211=0,"",Import!L1211)</f>
        <v/>
      </c>
      <c r="I212" s="38" t="str">
        <f>IF(Import!N1211=0,"",Import!N1211)</f>
        <v/>
      </c>
      <c r="J212" s="37"/>
      <c r="K212" s="46" t="str">
        <f>IF(Import!O1211=0,"",Import!O1211)</f>
        <v/>
      </c>
      <c r="L212" s="46" t="str">
        <f>IF(Import!P1211=0,"",Import!P1211)</f>
        <v/>
      </c>
      <c r="M212" s="60" t="str">
        <f>IF(L212&lt;&gt;"","Annulé",IF(Import!R1211=0,"",Import!R1211))</f>
        <v/>
      </c>
      <c r="N212" s="60" t="str">
        <f>IF(L212&lt;&gt;"","Annulé",IF(Import!S1211=0,"",Import!S1211))</f>
        <v/>
      </c>
      <c r="O212" s="60" t="str">
        <f>IF(N212="Annulé","Annulé",IF(Import!T1211=0,"",Import!T1211))</f>
        <v/>
      </c>
      <c r="P212" s="46" t="str">
        <f>IF(Import!U1211=0,IF($L212&lt;&gt;"","Annulé",IF($K212="","","En attente")),Import!U1211)</f>
        <v/>
      </c>
      <c r="Q212" s="46" t="str">
        <f>IF(Import!V1211=0,IF($L212&lt;&gt;"","Annulé",IF($K212="","","En attente")),Import!V1211)</f>
        <v/>
      </c>
      <c r="R212" s="46" t="str">
        <f>IF(Import!W1211=0,IF($L212&lt;&gt;"","Annulé",IF($K212="","","En attente")),Import!W1211)</f>
        <v/>
      </c>
      <c r="S212" s="46" t="str">
        <f>IF(Import!X1211=0,IF($L212&lt;&gt;"","Annulé",IF($K212="","","En attente")),Import!X1211)</f>
        <v/>
      </c>
      <c r="T212" s="46" t="str">
        <f>IF(Import!Y1211=0,IF($L212&lt;&gt;"","Annulé",IF($K212="","","En attente")),Import!Y1211)</f>
        <v/>
      </c>
      <c r="U212" s="46" t="str">
        <f>IF(Import!Z1211=0,IF($L212&lt;&gt;"","Annulé",IF($K212="","","En attente")),Import!Z1211)</f>
        <v/>
      </c>
      <c r="V212" s="46"/>
      <c r="W212" s="46" t="str">
        <f>IF($L212&lt;&gt;"","Annulé",IF(Import!AA1211=0,"",Import!AA1211))</f>
        <v/>
      </c>
      <c r="X212" s="46" t="str">
        <f>IF($L212&lt;&gt;"","Annulé",IF(Import!AB1211=0,IF($W212&lt;&gt;"","A receptionner",""),Import!AB1211))</f>
        <v/>
      </c>
      <c r="Y212" s="60" t="str">
        <f>IF($L212&lt;&gt;"","Annulé",IF(Import!AC1211=0,"",Import!AC1211))</f>
        <v/>
      </c>
      <c r="Z212" s="60" t="str">
        <f>IF($L212&lt;&gt;"","Annulé",IF(Import!AD1211=0,"",Import!AD1211))</f>
        <v/>
      </c>
      <c r="AA212" s="61" t="str">
        <f t="shared" si="268"/>
        <v/>
      </c>
      <c r="AB212" s="61"/>
      <c r="AC212" s="62"/>
      <c r="BI212" s="46" t="str">
        <f>IF(Import!AM1211=0,"",Import!AM1211)</f>
        <v/>
      </c>
      <c r="BJ212" s="46"/>
      <c r="BK212" s="46"/>
      <c r="BL212" s="46"/>
      <c r="BM212" s="46"/>
      <c r="CB212" s="78" t="str">
        <f>IF(Import!AQ1211=0,"",Import!AQ1211)</f>
        <v/>
      </c>
      <c r="CC212" s="78"/>
      <c r="CD212" s="78"/>
      <c r="CE212" s="78"/>
      <c r="CF212" s="78"/>
      <c r="EK212" s="46" t="str">
        <f>IF(Import!AU1211=0,"",Import!AU1211)</f>
        <v/>
      </c>
      <c r="EL212" s="46"/>
      <c r="EM212" s="46"/>
      <c r="EN212" s="46"/>
      <c r="EO212" s="46"/>
      <c r="II212" s="46" t="str">
        <f>IF(Import!AY1211=0,"",Import!AY1211)</f>
        <v/>
      </c>
      <c r="IJ212" s="46"/>
      <c r="IK212" s="46"/>
      <c r="IL212" s="46"/>
      <c r="IM212" s="46"/>
      <c r="JR212" s="46" t="str">
        <f>IF(Import!BC1211=0,"",Import!BC1211)</f>
        <v/>
      </c>
    </row>
    <row r="213" spans="1:278" x14ac:dyDescent="0.3">
      <c r="A213" s="61" t="str">
        <f>IF(Import!A1212=0,"",Import!A1212=0)</f>
        <v/>
      </c>
      <c r="B213" s="38" t="str">
        <f>IF(Import!D1212=0,"",Import!D1212)</f>
        <v/>
      </c>
      <c r="C213" s="38" t="str">
        <f>IF(Import!E1212=0,"",Import!E1212)</f>
        <v/>
      </c>
      <c r="D213" s="44" t="str">
        <f t="shared" si="267"/>
        <v/>
      </c>
      <c r="E213" s="38" t="str">
        <f>IF(Import!I1212=0,"",Import!I1212)</f>
        <v/>
      </c>
      <c r="F213" s="38" t="str">
        <f>IF(Import!J1212="","",Import!J1212)</f>
        <v/>
      </c>
      <c r="G213" s="38" t="str">
        <f>IF(Import!K1212="","",Import!K1212)</f>
        <v/>
      </c>
      <c r="H213" s="45" t="str">
        <f>IF(Import!L1212=0,"",Import!L1212)</f>
        <v/>
      </c>
      <c r="I213" s="38" t="str">
        <f>IF(Import!N1212=0,"",Import!N1212)</f>
        <v/>
      </c>
      <c r="J213" s="37"/>
      <c r="K213" s="46" t="str">
        <f>IF(Import!O1212=0,"",Import!O1212)</f>
        <v/>
      </c>
      <c r="L213" s="46" t="str">
        <f>IF(Import!P1212=0,"",Import!P1212)</f>
        <v/>
      </c>
      <c r="M213" s="60" t="str">
        <f>IF(L213&lt;&gt;"","Annulé",IF(Import!R1212=0,"",Import!R1212))</f>
        <v/>
      </c>
      <c r="N213" s="60" t="str">
        <f>IF(L213&lt;&gt;"","Annulé",IF(Import!S1212=0,"",Import!S1212))</f>
        <v/>
      </c>
      <c r="O213" s="60" t="str">
        <f>IF(N213="Annulé","Annulé",IF(Import!T1212=0,"",Import!T1212))</f>
        <v/>
      </c>
      <c r="P213" s="46" t="str">
        <f>IF(Import!U1212=0,IF($L213&lt;&gt;"","Annulé",IF($K213="","","En attente")),Import!U1212)</f>
        <v/>
      </c>
      <c r="Q213" s="46" t="str">
        <f>IF(Import!V1212=0,IF($L213&lt;&gt;"","Annulé",IF($K213="","","En attente")),Import!V1212)</f>
        <v/>
      </c>
      <c r="R213" s="46" t="str">
        <f>IF(Import!W1212=0,IF($L213&lt;&gt;"","Annulé",IF($K213="","","En attente")),Import!W1212)</f>
        <v/>
      </c>
      <c r="S213" s="46" t="str">
        <f>IF(Import!X1212=0,IF($L213&lt;&gt;"","Annulé",IF($K213="","","En attente")),Import!X1212)</f>
        <v/>
      </c>
      <c r="T213" s="46" t="str">
        <f>IF(Import!Y1212=0,IF($L213&lt;&gt;"","Annulé",IF($K213="","","En attente")),Import!Y1212)</f>
        <v/>
      </c>
      <c r="U213" s="46" t="str">
        <f>IF(Import!Z1212=0,IF($L213&lt;&gt;"","Annulé",IF($K213="","","En attente")),Import!Z1212)</f>
        <v/>
      </c>
      <c r="V213" s="46"/>
      <c r="W213" s="46" t="str">
        <f>IF($L213&lt;&gt;"","Annulé",IF(Import!AA1212=0,"",Import!AA1212))</f>
        <v/>
      </c>
      <c r="X213" s="46" t="str">
        <f>IF($L213&lt;&gt;"","Annulé",IF(Import!AB1212=0,IF($W213&lt;&gt;"","A receptionner",""),Import!AB1212))</f>
        <v/>
      </c>
      <c r="Y213" s="60" t="str">
        <f>IF($L213&lt;&gt;"","Annulé",IF(Import!AC1212=0,"",Import!AC1212))</f>
        <v/>
      </c>
      <c r="Z213" s="60" t="str">
        <f>IF($L213&lt;&gt;"","Annulé",IF(Import!AD1212=0,"",Import!AD1212))</f>
        <v/>
      </c>
      <c r="AA213" s="61" t="str">
        <f t="shared" si="268"/>
        <v/>
      </c>
      <c r="AB213" s="61"/>
      <c r="AC213" s="62"/>
      <c r="BI213" s="46" t="str">
        <f>IF(Import!AM1212=0,"",Import!AM1212)</f>
        <v/>
      </c>
      <c r="BJ213" s="46"/>
      <c r="BK213" s="46"/>
      <c r="BL213" s="46"/>
      <c r="BM213" s="46"/>
      <c r="CB213" s="78" t="str">
        <f>IF(Import!AQ1212=0,"",Import!AQ1212)</f>
        <v/>
      </c>
      <c r="CC213" s="78"/>
      <c r="CD213" s="78"/>
      <c r="CE213" s="78"/>
      <c r="CF213" s="78"/>
      <c r="EK213" s="46" t="str">
        <f>IF(Import!AU1212=0,"",Import!AU1212)</f>
        <v/>
      </c>
      <c r="EL213" s="46"/>
      <c r="EM213" s="46"/>
      <c r="EN213" s="46"/>
      <c r="EO213" s="46"/>
      <c r="II213" s="46" t="str">
        <f>IF(Import!AY1212=0,"",Import!AY1212)</f>
        <v/>
      </c>
      <c r="IJ213" s="46"/>
      <c r="IK213" s="46"/>
      <c r="IL213" s="46"/>
      <c r="IM213" s="46"/>
      <c r="JR213" s="46" t="str">
        <f>IF(Import!BC1212=0,"",Import!BC1212)</f>
        <v/>
      </c>
    </row>
    <row r="214" spans="1:278" x14ac:dyDescent="0.3">
      <c r="A214" s="61" t="str">
        <f>IF(Import!A1213=0,"",Import!A1213=0)</f>
        <v/>
      </c>
      <c r="B214" s="38" t="str">
        <f>IF(Import!D1213=0,"",Import!D1213)</f>
        <v/>
      </c>
      <c r="C214" s="38" t="str">
        <f>IF(Import!E1213=0,"",Import!E1213)</f>
        <v/>
      </c>
      <c r="D214" s="44" t="str">
        <f t="shared" si="267"/>
        <v/>
      </c>
      <c r="E214" s="38" t="str">
        <f>IF(Import!I1213=0,"",Import!I1213)</f>
        <v/>
      </c>
      <c r="F214" s="38" t="str">
        <f>IF(Import!J1213="","",Import!J1213)</f>
        <v/>
      </c>
      <c r="G214" s="38" t="str">
        <f>IF(Import!K1213="","",Import!K1213)</f>
        <v/>
      </c>
      <c r="H214" s="45" t="str">
        <f>IF(Import!L1213=0,"",Import!L1213)</f>
        <v/>
      </c>
      <c r="I214" s="38" t="str">
        <f>IF(Import!N1213=0,"",Import!N1213)</f>
        <v/>
      </c>
      <c r="J214" s="37"/>
      <c r="K214" s="46" t="str">
        <f>IF(Import!O1213=0,"",Import!O1213)</f>
        <v/>
      </c>
      <c r="L214" s="46" t="str">
        <f>IF(Import!P1213=0,"",Import!P1213)</f>
        <v/>
      </c>
      <c r="M214" s="60" t="str">
        <f>IF(L214&lt;&gt;"","Annulé",IF(Import!R1213=0,"",Import!R1213))</f>
        <v/>
      </c>
      <c r="N214" s="60" t="str">
        <f>IF(L214&lt;&gt;"","Annulé",IF(Import!S1213=0,"",Import!S1213))</f>
        <v/>
      </c>
      <c r="O214" s="60" t="str">
        <f>IF(N214="Annulé","Annulé",IF(Import!T1213=0,"",Import!T1213))</f>
        <v/>
      </c>
      <c r="P214" s="46" t="str">
        <f>IF(Import!U1213=0,IF($L214&lt;&gt;"","Annulé",IF($K214="","","En attente")),Import!U1213)</f>
        <v/>
      </c>
      <c r="Q214" s="46" t="str">
        <f>IF(Import!V1213=0,IF($L214&lt;&gt;"","Annulé",IF($K214="","","En attente")),Import!V1213)</f>
        <v/>
      </c>
      <c r="R214" s="46" t="str">
        <f>IF(Import!W1213=0,IF($L214&lt;&gt;"","Annulé",IF($K214="","","En attente")),Import!W1213)</f>
        <v/>
      </c>
      <c r="S214" s="46" t="str">
        <f>IF(Import!X1213=0,IF($L214&lt;&gt;"","Annulé",IF($K214="","","En attente")),Import!X1213)</f>
        <v/>
      </c>
      <c r="T214" s="46" t="str">
        <f>IF(Import!Y1213=0,IF($L214&lt;&gt;"","Annulé",IF($K214="","","En attente")),Import!Y1213)</f>
        <v/>
      </c>
      <c r="U214" s="46" t="str">
        <f>IF(Import!Z1213=0,IF($L214&lt;&gt;"","Annulé",IF($K214="","","En attente")),Import!Z1213)</f>
        <v/>
      </c>
      <c r="V214" s="46"/>
      <c r="W214" s="46" t="str">
        <f>IF($L214&lt;&gt;"","Annulé",IF(Import!AA1213=0,"",Import!AA1213))</f>
        <v/>
      </c>
      <c r="X214" s="46" t="str">
        <f>IF($L214&lt;&gt;"","Annulé",IF(Import!AB1213=0,IF($W214&lt;&gt;"","A receptionner",""),Import!AB1213))</f>
        <v/>
      </c>
      <c r="Y214" s="60" t="str">
        <f>IF($L214&lt;&gt;"","Annulé",IF(Import!AC1213=0,"",Import!AC1213))</f>
        <v/>
      </c>
      <c r="Z214" s="60" t="str">
        <f>IF($L214&lt;&gt;"","Annulé",IF(Import!AD1213=0,"",Import!AD1213))</f>
        <v/>
      </c>
      <c r="AA214" s="61" t="str">
        <f t="shared" si="268"/>
        <v/>
      </c>
      <c r="AB214" s="61"/>
      <c r="AC214" s="62"/>
      <c r="BI214" s="46" t="str">
        <f>IF(Import!AM1213=0,"",Import!AM1213)</f>
        <v/>
      </c>
      <c r="BJ214" s="46"/>
      <c r="BK214" s="46"/>
      <c r="BL214" s="46"/>
      <c r="BM214" s="46"/>
      <c r="CB214" s="78" t="str">
        <f>IF(Import!AQ1213=0,"",Import!AQ1213)</f>
        <v/>
      </c>
      <c r="CC214" s="78"/>
      <c r="CD214" s="78"/>
      <c r="CE214" s="78"/>
      <c r="CF214" s="78"/>
      <c r="EK214" s="46" t="str">
        <f>IF(Import!AU1213=0,"",Import!AU1213)</f>
        <v/>
      </c>
      <c r="EL214" s="46"/>
      <c r="EM214" s="46"/>
      <c r="EN214" s="46"/>
      <c r="EO214" s="46"/>
      <c r="II214" s="46" t="str">
        <f>IF(Import!AY1213=0,"",Import!AY1213)</f>
        <v/>
      </c>
      <c r="IJ214" s="46"/>
      <c r="IK214" s="46"/>
      <c r="IL214" s="46"/>
      <c r="IM214" s="46"/>
      <c r="JR214" s="46" t="str">
        <f>IF(Import!BC1213=0,"",Import!BC1213)</f>
        <v/>
      </c>
    </row>
    <row r="215" spans="1:278" x14ac:dyDescent="0.3">
      <c r="A215" s="61" t="str">
        <f>IF(Import!A1214=0,"",Import!A1214=0)</f>
        <v/>
      </c>
      <c r="B215" s="38" t="str">
        <f>IF(Import!D1214=0,"",Import!D1214)</f>
        <v/>
      </c>
      <c r="C215" s="38" t="str">
        <f>IF(Import!E1214=0,"",Import!E1214)</f>
        <v/>
      </c>
      <c r="D215" s="44" t="str">
        <f t="shared" si="267"/>
        <v/>
      </c>
      <c r="E215" s="38" t="str">
        <f>IF(Import!I1214=0,"",Import!I1214)</f>
        <v/>
      </c>
      <c r="F215" s="38" t="str">
        <f>IF(Import!J1214="","",Import!J1214)</f>
        <v/>
      </c>
      <c r="G215" s="38" t="str">
        <f>IF(Import!K1214="","",Import!K1214)</f>
        <v/>
      </c>
      <c r="H215" s="45" t="str">
        <f>IF(Import!L1214=0,"",Import!L1214)</f>
        <v/>
      </c>
      <c r="I215" s="38" t="str">
        <f>IF(Import!N1214=0,"",Import!N1214)</f>
        <v/>
      </c>
      <c r="J215" s="37"/>
      <c r="K215" s="46" t="str">
        <f>IF(Import!O1214=0,"",Import!O1214)</f>
        <v/>
      </c>
      <c r="L215" s="46" t="str">
        <f>IF(Import!P1214=0,"",Import!P1214)</f>
        <v/>
      </c>
      <c r="M215" s="60" t="str">
        <f>IF(L215&lt;&gt;"","Annulé",IF(Import!R1214=0,"",Import!R1214))</f>
        <v/>
      </c>
      <c r="N215" s="60" t="str">
        <f>IF(L215&lt;&gt;"","Annulé",IF(Import!S1214=0,"",Import!S1214))</f>
        <v/>
      </c>
      <c r="O215" s="60" t="str">
        <f>IF(N215="Annulé","Annulé",IF(Import!T1214=0,"",Import!T1214))</f>
        <v/>
      </c>
      <c r="P215" s="46" t="str">
        <f>IF(Import!U1214=0,IF($L215&lt;&gt;"","Annulé",IF($K215="","","En attente")),Import!U1214)</f>
        <v/>
      </c>
      <c r="Q215" s="46" t="str">
        <f>IF(Import!V1214=0,IF($L215&lt;&gt;"","Annulé",IF($K215="","","En attente")),Import!V1214)</f>
        <v/>
      </c>
      <c r="R215" s="46" t="str">
        <f>IF(Import!W1214=0,IF($L215&lt;&gt;"","Annulé",IF($K215="","","En attente")),Import!W1214)</f>
        <v/>
      </c>
      <c r="S215" s="46" t="str">
        <f>IF(Import!X1214=0,IF($L215&lt;&gt;"","Annulé",IF($K215="","","En attente")),Import!X1214)</f>
        <v/>
      </c>
      <c r="T215" s="46" t="str">
        <f>IF(Import!Y1214=0,IF($L215&lt;&gt;"","Annulé",IF($K215="","","En attente")),Import!Y1214)</f>
        <v/>
      </c>
      <c r="U215" s="46" t="str">
        <f>IF(Import!Z1214=0,IF($L215&lt;&gt;"","Annulé",IF($K215="","","En attente")),Import!Z1214)</f>
        <v/>
      </c>
      <c r="V215" s="46"/>
      <c r="W215" s="46" t="str">
        <f>IF($L215&lt;&gt;"","Annulé",IF(Import!AA1214=0,"",Import!AA1214))</f>
        <v/>
      </c>
      <c r="X215" s="46" t="str">
        <f>IF($L215&lt;&gt;"","Annulé",IF(Import!AB1214=0,IF($W215&lt;&gt;"","A receptionner",""),Import!AB1214))</f>
        <v/>
      </c>
      <c r="Y215" s="60" t="str">
        <f>IF($L215&lt;&gt;"","Annulé",IF(Import!AC1214=0,"",Import!AC1214))</f>
        <v/>
      </c>
      <c r="Z215" s="60" t="str">
        <f>IF($L215&lt;&gt;"","Annulé",IF(Import!AD1214=0,"",Import!AD1214))</f>
        <v/>
      </c>
      <c r="AA215" s="61" t="str">
        <f t="shared" si="268"/>
        <v/>
      </c>
      <c r="AB215" s="61"/>
      <c r="AC215" s="62"/>
      <c r="BI215" s="46" t="str">
        <f>IF(Import!AM1214=0,"",Import!AM1214)</f>
        <v/>
      </c>
      <c r="BJ215" s="46"/>
      <c r="BK215" s="46"/>
      <c r="BL215" s="46"/>
      <c r="BM215" s="46"/>
      <c r="CB215" s="78" t="str">
        <f>IF(Import!AQ1214=0,"",Import!AQ1214)</f>
        <v/>
      </c>
      <c r="CC215" s="78"/>
      <c r="CD215" s="78"/>
      <c r="CE215" s="78"/>
      <c r="CF215" s="78"/>
      <c r="EK215" s="46" t="str">
        <f>IF(Import!AU1214=0,"",Import!AU1214)</f>
        <v/>
      </c>
      <c r="EL215" s="46"/>
      <c r="EM215" s="46"/>
      <c r="EN215" s="46"/>
      <c r="EO215" s="46"/>
      <c r="II215" s="46" t="str">
        <f>IF(Import!AY1214=0,"",Import!AY1214)</f>
        <v/>
      </c>
      <c r="IJ215" s="46"/>
      <c r="IK215" s="46"/>
      <c r="IL215" s="46"/>
      <c r="IM215" s="46"/>
      <c r="JR215" s="46" t="str">
        <f>IF(Import!BC1214=0,"",Import!BC1214)</f>
        <v/>
      </c>
    </row>
    <row r="216" spans="1:278" x14ac:dyDescent="0.3">
      <c r="A216" s="61" t="str">
        <f>IF(Import!A1215=0,"",Import!A1215=0)</f>
        <v/>
      </c>
      <c r="B216" s="38" t="str">
        <f>IF(Import!D1215=0,"",Import!D1215)</f>
        <v/>
      </c>
      <c r="C216" s="38" t="str">
        <f>IF(Import!E1215=0,"",Import!E1215)</f>
        <v/>
      </c>
      <c r="D216" s="44" t="str">
        <f t="shared" si="267"/>
        <v/>
      </c>
      <c r="E216" s="38" t="str">
        <f>IF(Import!I1215=0,"",Import!I1215)</f>
        <v/>
      </c>
      <c r="F216" s="38" t="str">
        <f>IF(Import!J1215="","",Import!J1215)</f>
        <v/>
      </c>
      <c r="G216" s="38" t="str">
        <f>IF(Import!K1215="","",Import!K1215)</f>
        <v/>
      </c>
      <c r="H216" s="45" t="str">
        <f>IF(Import!L1215=0,"",Import!L1215)</f>
        <v/>
      </c>
      <c r="I216" s="38" t="str">
        <f>IF(Import!N1215=0,"",Import!N1215)</f>
        <v/>
      </c>
      <c r="J216" s="37"/>
      <c r="K216" s="46" t="str">
        <f>IF(Import!O1215=0,"",Import!O1215)</f>
        <v/>
      </c>
      <c r="L216" s="46" t="str">
        <f>IF(Import!P1215=0,"",Import!P1215)</f>
        <v/>
      </c>
      <c r="M216" s="60" t="str">
        <f>IF(L216&lt;&gt;"","Annulé",IF(Import!R1215=0,"",Import!R1215))</f>
        <v/>
      </c>
      <c r="N216" s="60" t="str">
        <f>IF(L216&lt;&gt;"","Annulé",IF(Import!S1215=0,"",Import!S1215))</f>
        <v/>
      </c>
      <c r="O216" s="60" t="str">
        <f>IF(N216="Annulé","Annulé",IF(Import!T1215=0,"",Import!T1215))</f>
        <v/>
      </c>
      <c r="P216" s="46" t="str">
        <f>IF(Import!U1215=0,IF($L216&lt;&gt;"","Annulé",IF($K216="","","En attente")),Import!U1215)</f>
        <v/>
      </c>
      <c r="Q216" s="46" t="str">
        <f>IF(Import!V1215=0,IF($L216&lt;&gt;"","Annulé",IF($K216="","","En attente")),Import!V1215)</f>
        <v/>
      </c>
      <c r="R216" s="46" t="str">
        <f>IF(Import!W1215=0,IF($L216&lt;&gt;"","Annulé",IF($K216="","","En attente")),Import!W1215)</f>
        <v/>
      </c>
      <c r="S216" s="46" t="str">
        <f>IF(Import!X1215=0,IF($L216&lt;&gt;"","Annulé",IF($K216="","","En attente")),Import!X1215)</f>
        <v/>
      </c>
      <c r="T216" s="46" t="str">
        <f>IF(Import!Y1215=0,IF($L216&lt;&gt;"","Annulé",IF($K216="","","En attente")),Import!Y1215)</f>
        <v/>
      </c>
      <c r="U216" s="46" t="str">
        <f>IF(Import!Z1215=0,IF($L216&lt;&gt;"","Annulé",IF($K216="","","En attente")),Import!Z1215)</f>
        <v/>
      </c>
      <c r="V216" s="46"/>
      <c r="W216" s="46" t="str">
        <f>IF($L216&lt;&gt;"","Annulé",IF(Import!AA1215=0,"",Import!AA1215))</f>
        <v/>
      </c>
      <c r="X216" s="46" t="str">
        <f>IF($L216&lt;&gt;"","Annulé",IF(Import!AB1215=0,IF($W216&lt;&gt;"","A receptionner",""),Import!AB1215))</f>
        <v/>
      </c>
      <c r="Y216" s="60" t="str">
        <f>IF($L216&lt;&gt;"","Annulé",IF(Import!AC1215=0,"",Import!AC1215))</f>
        <v/>
      </c>
      <c r="Z216" s="60" t="str">
        <f>IF($L216&lt;&gt;"","Annulé",IF(Import!AD1215=0,"",Import!AD1215))</f>
        <v/>
      </c>
      <c r="AA216" s="61" t="str">
        <f t="shared" si="268"/>
        <v/>
      </c>
      <c r="AB216" s="61"/>
      <c r="AC216" s="62"/>
      <c r="BI216" s="46" t="str">
        <f>IF(Import!AM1215=0,"",Import!AM1215)</f>
        <v/>
      </c>
      <c r="BJ216" s="46"/>
      <c r="BK216" s="46"/>
      <c r="BL216" s="46"/>
      <c r="BM216" s="46"/>
      <c r="CB216" s="78" t="str">
        <f>IF(Import!AQ1215=0,"",Import!AQ1215)</f>
        <v/>
      </c>
      <c r="CC216" s="78"/>
      <c r="CD216" s="78"/>
      <c r="CE216" s="78"/>
      <c r="CF216" s="78"/>
      <c r="EK216" s="46" t="str">
        <f>IF(Import!AU1215=0,"",Import!AU1215)</f>
        <v/>
      </c>
      <c r="EL216" s="46"/>
      <c r="EM216" s="46"/>
      <c r="EN216" s="46"/>
      <c r="EO216" s="46"/>
      <c r="II216" s="46" t="str">
        <f>IF(Import!AY1215=0,"",Import!AY1215)</f>
        <v/>
      </c>
      <c r="IJ216" s="46"/>
      <c r="IK216" s="46"/>
      <c r="IL216" s="46"/>
      <c r="IM216" s="46"/>
      <c r="JR216" s="46" t="str">
        <f>IF(Import!BC1215=0,"",Import!BC1215)</f>
        <v/>
      </c>
    </row>
    <row r="217" spans="1:278" x14ac:dyDescent="0.3">
      <c r="A217" s="61" t="str">
        <f>IF(Import!A1216=0,"",Import!A1216=0)</f>
        <v/>
      </c>
      <c r="B217" s="38" t="str">
        <f>IF(Import!D1216=0,"",Import!D1216)</f>
        <v/>
      </c>
      <c r="C217" s="38" t="str">
        <f>IF(Import!E1216=0,"",Import!E1216)</f>
        <v/>
      </c>
      <c r="D217" s="44" t="str">
        <f t="shared" si="267"/>
        <v/>
      </c>
      <c r="E217" s="38" t="str">
        <f>IF(Import!I1216=0,"",Import!I1216)</f>
        <v/>
      </c>
      <c r="F217" s="38" t="str">
        <f>IF(Import!J1216="","",Import!J1216)</f>
        <v/>
      </c>
      <c r="G217" s="38" t="str">
        <f>IF(Import!K1216="","",Import!K1216)</f>
        <v/>
      </c>
      <c r="H217" s="45" t="str">
        <f>IF(Import!L1216=0,"",Import!L1216)</f>
        <v/>
      </c>
      <c r="I217" s="38" t="str">
        <f>IF(Import!N1216=0,"",Import!N1216)</f>
        <v/>
      </c>
      <c r="J217" s="37"/>
      <c r="K217" s="46" t="str">
        <f>IF(Import!O1216=0,"",Import!O1216)</f>
        <v/>
      </c>
      <c r="L217" s="46" t="str">
        <f>IF(Import!P1216=0,"",Import!P1216)</f>
        <v/>
      </c>
      <c r="M217" s="60" t="str">
        <f>IF(L217&lt;&gt;"","Annulé",IF(Import!R1216=0,"",Import!R1216))</f>
        <v/>
      </c>
      <c r="N217" s="60" t="str">
        <f>IF(L217&lt;&gt;"","Annulé",IF(Import!S1216=0,"",Import!S1216))</f>
        <v/>
      </c>
      <c r="O217" s="60" t="str">
        <f>IF(N217="Annulé","Annulé",IF(Import!T1216=0,"",Import!T1216))</f>
        <v/>
      </c>
      <c r="P217" s="46" t="str">
        <f>IF(Import!U1216=0,IF($L217&lt;&gt;"","Annulé",IF($K217="","","En attente")),Import!U1216)</f>
        <v/>
      </c>
      <c r="Q217" s="46" t="str">
        <f>IF(Import!V1216=0,IF($L217&lt;&gt;"","Annulé",IF($K217="","","En attente")),Import!V1216)</f>
        <v/>
      </c>
      <c r="R217" s="46" t="str">
        <f>IF(Import!W1216=0,IF($L217&lt;&gt;"","Annulé",IF($K217="","","En attente")),Import!W1216)</f>
        <v/>
      </c>
      <c r="S217" s="46" t="str">
        <f>IF(Import!X1216=0,IF($L217&lt;&gt;"","Annulé",IF($K217="","","En attente")),Import!X1216)</f>
        <v/>
      </c>
      <c r="T217" s="46" t="str">
        <f>IF(Import!Y1216=0,IF($L217&lt;&gt;"","Annulé",IF($K217="","","En attente")),Import!Y1216)</f>
        <v/>
      </c>
      <c r="U217" s="46" t="str">
        <f>IF(Import!Z1216=0,IF($L217&lt;&gt;"","Annulé",IF($K217="","","En attente")),Import!Z1216)</f>
        <v/>
      </c>
      <c r="V217" s="46"/>
      <c r="W217" s="46" t="str">
        <f>IF($L217&lt;&gt;"","Annulé",IF(Import!AA1216=0,"",Import!AA1216))</f>
        <v/>
      </c>
      <c r="X217" s="46" t="str">
        <f>IF($L217&lt;&gt;"","Annulé",IF(Import!AB1216=0,IF($W217&lt;&gt;"","A receptionner",""),Import!AB1216))</f>
        <v/>
      </c>
      <c r="Y217" s="60" t="str">
        <f>IF($L217&lt;&gt;"","Annulé",IF(Import!AC1216=0,"",Import!AC1216))</f>
        <v/>
      </c>
      <c r="Z217" s="60" t="str">
        <f>IF($L217&lt;&gt;"","Annulé",IF(Import!AD1216=0,"",Import!AD1216))</f>
        <v/>
      </c>
      <c r="AA217" s="61" t="str">
        <f t="shared" si="268"/>
        <v/>
      </c>
      <c r="AB217" s="61"/>
      <c r="AC217" s="62"/>
      <c r="BI217" s="46" t="str">
        <f>IF(Import!AM1216=0,"",Import!AM1216)</f>
        <v/>
      </c>
      <c r="BJ217" s="46"/>
      <c r="BK217" s="46"/>
      <c r="BL217" s="46"/>
      <c r="BM217" s="46"/>
      <c r="CB217" s="78" t="str">
        <f>IF(Import!AQ1216=0,"",Import!AQ1216)</f>
        <v/>
      </c>
      <c r="CC217" s="78"/>
      <c r="CD217" s="78"/>
      <c r="CE217" s="78"/>
      <c r="CF217" s="78"/>
      <c r="EK217" s="46" t="str">
        <f>IF(Import!AU1216=0,"",Import!AU1216)</f>
        <v/>
      </c>
      <c r="EL217" s="46"/>
      <c r="EM217" s="46"/>
      <c r="EN217" s="46"/>
      <c r="EO217" s="46"/>
      <c r="II217" s="46" t="str">
        <f>IF(Import!AY1216=0,"",Import!AY1216)</f>
        <v/>
      </c>
      <c r="IJ217" s="46"/>
      <c r="IK217" s="46"/>
      <c r="IL217" s="46"/>
      <c r="IM217" s="46"/>
      <c r="JR217" s="46" t="str">
        <f>IF(Import!BC1216=0,"",Import!BC1216)</f>
        <v/>
      </c>
    </row>
    <row r="218" spans="1:278" x14ac:dyDescent="0.3">
      <c r="A218" s="61" t="str">
        <f>IF(Import!A1217=0,"",Import!A1217=0)</f>
        <v/>
      </c>
      <c r="B218" s="38" t="str">
        <f>IF(Import!D1217=0,"",Import!D1217)</f>
        <v/>
      </c>
      <c r="C218" s="38" t="str">
        <f>IF(Import!E1217=0,"",Import!E1217)</f>
        <v/>
      </c>
      <c r="D218" s="44" t="str">
        <f t="shared" si="267"/>
        <v/>
      </c>
      <c r="E218" s="38" t="str">
        <f>IF(Import!I1217=0,"",Import!I1217)</f>
        <v/>
      </c>
      <c r="F218" s="38" t="str">
        <f>IF(Import!J1217="","",Import!J1217)</f>
        <v/>
      </c>
      <c r="G218" s="38" t="str">
        <f>IF(Import!K1217="","",Import!K1217)</f>
        <v/>
      </c>
      <c r="H218" s="45" t="str">
        <f>IF(Import!L1217=0,"",Import!L1217)</f>
        <v/>
      </c>
      <c r="I218" s="38" t="str">
        <f>IF(Import!N1217=0,"",Import!N1217)</f>
        <v/>
      </c>
      <c r="J218" s="37"/>
      <c r="K218" s="46" t="str">
        <f>IF(Import!O1217=0,"",Import!O1217)</f>
        <v/>
      </c>
      <c r="L218" s="46" t="str">
        <f>IF(Import!P1217=0,"",Import!P1217)</f>
        <v/>
      </c>
      <c r="M218" s="60" t="str">
        <f>IF(L218&lt;&gt;"","Annulé",IF(Import!R1217=0,"",Import!R1217))</f>
        <v/>
      </c>
      <c r="N218" s="60" t="str">
        <f>IF(L218&lt;&gt;"","Annulé",IF(Import!S1217=0,"",Import!S1217))</f>
        <v/>
      </c>
      <c r="O218" s="60" t="str">
        <f>IF(N218="Annulé","Annulé",IF(Import!T1217=0,"",Import!T1217))</f>
        <v/>
      </c>
      <c r="P218" s="46" t="str">
        <f>IF(Import!U1217=0,IF($L218&lt;&gt;"","Annulé",IF($K218="","","En attente")),Import!U1217)</f>
        <v/>
      </c>
      <c r="Q218" s="46" t="str">
        <f>IF(Import!V1217=0,IF($L218&lt;&gt;"","Annulé",IF($K218="","","En attente")),Import!V1217)</f>
        <v/>
      </c>
      <c r="R218" s="46" t="str">
        <f>IF(Import!W1217=0,IF($L218&lt;&gt;"","Annulé",IF($K218="","","En attente")),Import!W1217)</f>
        <v/>
      </c>
      <c r="S218" s="46" t="str">
        <f>IF(Import!X1217=0,IF($L218&lt;&gt;"","Annulé",IF($K218="","","En attente")),Import!X1217)</f>
        <v/>
      </c>
      <c r="T218" s="46" t="str">
        <f>IF(Import!Y1217=0,IF($L218&lt;&gt;"","Annulé",IF($K218="","","En attente")),Import!Y1217)</f>
        <v/>
      </c>
      <c r="U218" s="46" t="str">
        <f>IF(Import!Z1217=0,IF($L218&lt;&gt;"","Annulé",IF($K218="","","En attente")),Import!Z1217)</f>
        <v/>
      </c>
      <c r="V218" s="46"/>
      <c r="W218" s="46" t="str">
        <f>IF($L218&lt;&gt;"","Annulé",IF(Import!AA1217=0,"",Import!AA1217))</f>
        <v/>
      </c>
      <c r="X218" s="46" t="str">
        <f>IF($L218&lt;&gt;"","Annulé",IF(Import!AB1217=0,IF($W218&lt;&gt;"","A receptionner",""),Import!AB1217))</f>
        <v/>
      </c>
      <c r="Y218" s="60" t="str">
        <f>IF($L218&lt;&gt;"","Annulé",IF(Import!AC1217=0,"",Import!AC1217))</f>
        <v/>
      </c>
      <c r="Z218" s="60" t="str">
        <f>IF($L218&lt;&gt;"","Annulé",IF(Import!AD1217=0,"",Import!AD1217))</f>
        <v/>
      </c>
      <c r="AA218" s="61" t="str">
        <f t="shared" si="268"/>
        <v/>
      </c>
      <c r="AB218" s="61"/>
      <c r="AC218" s="62"/>
      <c r="BI218" s="46" t="str">
        <f>IF(Import!AM1217=0,"",Import!AM1217)</f>
        <v/>
      </c>
      <c r="BJ218" s="46"/>
      <c r="BK218" s="46"/>
      <c r="BL218" s="46"/>
      <c r="BM218" s="46"/>
      <c r="CB218" s="78" t="str">
        <f>IF(Import!AQ1217=0,"",Import!AQ1217)</f>
        <v/>
      </c>
      <c r="CC218" s="78"/>
      <c r="CD218" s="78"/>
      <c r="CE218" s="78"/>
      <c r="CF218" s="78"/>
      <c r="EK218" s="46" t="str">
        <f>IF(Import!AU1217=0,"",Import!AU1217)</f>
        <v/>
      </c>
      <c r="EL218" s="46"/>
      <c r="EM218" s="46"/>
      <c r="EN218" s="46"/>
      <c r="EO218" s="46"/>
      <c r="II218" s="46" t="str">
        <f>IF(Import!AY1217=0,"",Import!AY1217)</f>
        <v/>
      </c>
      <c r="IJ218" s="46"/>
      <c r="IK218" s="46"/>
      <c r="IL218" s="46"/>
      <c r="IM218" s="46"/>
      <c r="JR218" s="46" t="str">
        <f>IF(Import!BC1217=0,"",Import!BC1217)</f>
        <v/>
      </c>
    </row>
    <row r="219" spans="1:278" x14ac:dyDescent="0.3">
      <c r="A219" s="61" t="str">
        <f>IF(Import!A1218=0,"",Import!A1218=0)</f>
        <v/>
      </c>
      <c r="B219" s="38" t="str">
        <f>IF(Import!D1218=0,"",Import!D1218)</f>
        <v/>
      </c>
      <c r="C219" s="38" t="str">
        <f>IF(Import!E1218=0,"",Import!E1218)</f>
        <v/>
      </c>
      <c r="D219" s="44" t="str">
        <f t="shared" si="267"/>
        <v/>
      </c>
      <c r="E219" s="38" t="str">
        <f>IF(Import!I1218=0,"",Import!I1218)</f>
        <v/>
      </c>
      <c r="F219" s="38" t="str">
        <f>IF(Import!J1218="","",Import!J1218)</f>
        <v/>
      </c>
      <c r="G219" s="38" t="str">
        <f>IF(Import!K1218="","",Import!K1218)</f>
        <v/>
      </c>
      <c r="H219" s="45" t="str">
        <f>IF(Import!L1218=0,"",Import!L1218)</f>
        <v/>
      </c>
      <c r="I219" s="38" t="str">
        <f>IF(Import!N1218=0,"",Import!N1218)</f>
        <v/>
      </c>
      <c r="J219" s="37"/>
      <c r="K219" s="46" t="str">
        <f>IF(Import!O1218=0,"",Import!O1218)</f>
        <v/>
      </c>
      <c r="L219" s="46" t="str">
        <f>IF(Import!P1218=0,"",Import!P1218)</f>
        <v/>
      </c>
      <c r="M219" s="60" t="str">
        <f>IF(L219&lt;&gt;"","Annulé",IF(Import!R1218=0,"",Import!R1218))</f>
        <v/>
      </c>
      <c r="N219" s="60" t="str">
        <f>IF(L219&lt;&gt;"","Annulé",IF(Import!S1218=0,"",Import!S1218))</f>
        <v/>
      </c>
      <c r="O219" s="60" t="str">
        <f>IF(N219="Annulé","Annulé",IF(Import!T1218=0,"",Import!T1218))</f>
        <v/>
      </c>
      <c r="P219" s="46" t="str">
        <f>IF(Import!U1218=0,IF($L219&lt;&gt;"","Annulé",IF($K219="","","En attente")),Import!U1218)</f>
        <v/>
      </c>
      <c r="Q219" s="46" t="str">
        <f>IF(Import!V1218=0,IF($L219&lt;&gt;"","Annulé",IF($K219="","","En attente")),Import!V1218)</f>
        <v/>
      </c>
      <c r="R219" s="46" t="str">
        <f>IF(Import!W1218=0,IF($L219&lt;&gt;"","Annulé",IF($K219="","","En attente")),Import!W1218)</f>
        <v/>
      </c>
      <c r="S219" s="46" t="str">
        <f>IF(Import!X1218=0,IF($L219&lt;&gt;"","Annulé",IF($K219="","","En attente")),Import!X1218)</f>
        <v/>
      </c>
      <c r="T219" s="46" t="str">
        <f>IF(Import!Y1218=0,IF($L219&lt;&gt;"","Annulé",IF($K219="","","En attente")),Import!Y1218)</f>
        <v/>
      </c>
      <c r="U219" s="46" t="str">
        <f>IF(Import!Z1218=0,IF($L219&lt;&gt;"","Annulé",IF($K219="","","En attente")),Import!Z1218)</f>
        <v/>
      </c>
      <c r="V219" s="46"/>
      <c r="W219" s="46" t="str">
        <f>IF($L219&lt;&gt;"","Annulé",IF(Import!AA1218=0,"",Import!AA1218))</f>
        <v/>
      </c>
      <c r="X219" s="46" t="str">
        <f>IF($L219&lt;&gt;"","Annulé",IF(Import!AB1218=0,IF($W219&lt;&gt;"","A receptionner",""),Import!AB1218))</f>
        <v/>
      </c>
      <c r="Y219" s="60" t="str">
        <f>IF($L219&lt;&gt;"","Annulé",IF(Import!AC1218=0,"",Import!AC1218))</f>
        <v/>
      </c>
      <c r="Z219" s="60" t="str">
        <f>IF($L219&lt;&gt;"","Annulé",IF(Import!AD1218=0,"",Import!AD1218))</f>
        <v/>
      </c>
      <c r="AA219" s="61" t="str">
        <f t="shared" si="268"/>
        <v/>
      </c>
      <c r="AB219" s="61"/>
      <c r="AC219" s="62"/>
      <c r="BI219" s="46" t="str">
        <f>IF(Import!AM1218=0,"",Import!AM1218)</f>
        <v/>
      </c>
      <c r="BJ219" s="46"/>
      <c r="BK219" s="46"/>
      <c r="BL219" s="46"/>
      <c r="BM219" s="46"/>
      <c r="CB219" s="78" t="str">
        <f>IF(Import!AQ1218=0,"",Import!AQ1218)</f>
        <v/>
      </c>
      <c r="CC219" s="78"/>
      <c r="CD219" s="78"/>
      <c r="CE219" s="78"/>
      <c r="CF219" s="78"/>
      <c r="EK219" s="46" t="str">
        <f>IF(Import!AU1218=0,"",Import!AU1218)</f>
        <v/>
      </c>
      <c r="EL219" s="46"/>
      <c r="EM219" s="46"/>
      <c r="EN219" s="46"/>
      <c r="EO219" s="46"/>
      <c r="II219" s="46" t="str">
        <f>IF(Import!AY1218=0,"",Import!AY1218)</f>
        <v/>
      </c>
      <c r="IJ219" s="46"/>
      <c r="IK219" s="46"/>
      <c r="IL219" s="46"/>
      <c r="IM219" s="46"/>
      <c r="JR219" s="46" t="str">
        <f>IF(Import!BC1218=0,"",Import!BC1218)</f>
        <v/>
      </c>
    </row>
    <row r="220" spans="1:278" x14ac:dyDescent="0.3">
      <c r="A220" s="61" t="str">
        <f>IF(Import!A1219=0,"",Import!A1219=0)</f>
        <v/>
      </c>
      <c r="B220" s="38" t="str">
        <f>IF(Import!D1219=0,"",Import!D1219)</f>
        <v/>
      </c>
      <c r="C220" s="38" t="str">
        <f>IF(Import!E1219=0,"",Import!E1219)</f>
        <v/>
      </c>
      <c r="D220" s="44" t="str">
        <f t="shared" si="267"/>
        <v/>
      </c>
      <c r="E220" s="38" t="str">
        <f>IF(Import!I1219=0,"",Import!I1219)</f>
        <v/>
      </c>
      <c r="F220" s="38" t="str">
        <f>IF(Import!J1219="","",Import!J1219)</f>
        <v/>
      </c>
      <c r="G220" s="38" t="str">
        <f>IF(Import!K1219="","",Import!K1219)</f>
        <v/>
      </c>
      <c r="H220" s="45" t="str">
        <f>IF(Import!L1219=0,"",Import!L1219)</f>
        <v/>
      </c>
      <c r="I220" s="38" t="str">
        <f>IF(Import!N1219=0,"",Import!N1219)</f>
        <v/>
      </c>
      <c r="J220" s="37"/>
      <c r="K220" s="46" t="str">
        <f>IF(Import!O1219=0,"",Import!O1219)</f>
        <v/>
      </c>
      <c r="L220" s="46" t="str">
        <f>IF(Import!P1219=0,"",Import!P1219)</f>
        <v/>
      </c>
      <c r="M220" s="60" t="str">
        <f>IF(L220&lt;&gt;"","Annulé",IF(Import!R1219=0,"",Import!R1219))</f>
        <v/>
      </c>
      <c r="N220" s="60" t="str">
        <f>IF(L220&lt;&gt;"","Annulé",IF(Import!S1219=0,"",Import!S1219))</f>
        <v/>
      </c>
      <c r="O220" s="60" t="str">
        <f>IF(N220="Annulé","Annulé",IF(Import!T1219=0,"",Import!T1219))</f>
        <v/>
      </c>
      <c r="P220" s="46" t="str">
        <f>IF(Import!U1219=0,IF($L220&lt;&gt;"","Annulé",IF($K220="","","En attente")),Import!U1219)</f>
        <v/>
      </c>
      <c r="Q220" s="46" t="str">
        <f>IF(Import!V1219=0,IF($L220&lt;&gt;"","Annulé",IF($K220="","","En attente")),Import!V1219)</f>
        <v/>
      </c>
      <c r="R220" s="46" t="str">
        <f>IF(Import!W1219=0,IF($L220&lt;&gt;"","Annulé",IF($K220="","","En attente")),Import!W1219)</f>
        <v/>
      </c>
      <c r="S220" s="46" t="str">
        <f>IF(Import!X1219=0,IF($L220&lt;&gt;"","Annulé",IF($K220="","","En attente")),Import!X1219)</f>
        <v/>
      </c>
      <c r="T220" s="46" t="str">
        <f>IF(Import!Y1219=0,IF($L220&lt;&gt;"","Annulé",IF($K220="","","En attente")),Import!Y1219)</f>
        <v/>
      </c>
      <c r="U220" s="46" t="str">
        <f>IF(Import!Z1219=0,IF($L220&lt;&gt;"","Annulé",IF($K220="","","En attente")),Import!Z1219)</f>
        <v/>
      </c>
      <c r="V220" s="46"/>
      <c r="W220" s="46" t="str">
        <f>IF($L220&lt;&gt;"","Annulé",IF(Import!AA1219=0,"",Import!AA1219))</f>
        <v/>
      </c>
      <c r="X220" s="46" t="str">
        <f>IF($L220&lt;&gt;"","Annulé",IF(Import!AB1219=0,IF($W220&lt;&gt;"","A receptionner",""),Import!AB1219))</f>
        <v/>
      </c>
      <c r="Y220" s="60" t="str">
        <f>IF($L220&lt;&gt;"","Annulé",IF(Import!AC1219=0,"",Import!AC1219))</f>
        <v/>
      </c>
      <c r="Z220" s="60" t="str">
        <f>IF($L220&lt;&gt;"","Annulé",IF(Import!AD1219=0,"",Import!AD1219))</f>
        <v/>
      </c>
      <c r="AA220" s="61" t="str">
        <f t="shared" si="268"/>
        <v/>
      </c>
      <c r="AB220" s="61"/>
      <c r="AC220" s="62"/>
      <c r="BI220" s="46" t="str">
        <f>IF(Import!AM1219=0,"",Import!AM1219)</f>
        <v/>
      </c>
      <c r="BJ220" s="46"/>
      <c r="BK220" s="46"/>
      <c r="BL220" s="46"/>
      <c r="BM220" s="46"/>
      <c r="CB220" s="78" t="str">
        <f>IF(Import!AQ1219=0,"",Import!AQ1219)</f>
        <v/>
      </c>
      <c r="CC220" s="78"/>
      <c r="CD220" s="78"/>
      <c r="CE220" s="78"/>
      <c r="CF220" s="78"/>
      <c r="EK220" s="46" t="str">
        <f>IF(Import!AU1219=0,"",Import!AU1219)</f>
        <v/>
      </c>
      <c r="EL220" s="46"/>
      <c r="EM220" s="46"/>
      <c r="EN220" s="46"/>
      <c r="EO220" s="46"/>
      <c r="II220" s="46" t="str">
        <f>IF(Import!AY1219=0,"",Import!AY1219)</f>
        <v/>
      </c>
      <c r="IJ220" s="46"/>
      <c r="IK220" s="46"/>
      <c r="IL220" s="46"/>
      <c r="IM220" s="46"/>
      <c r="JR220" s="46" t="str">
        <f>IF(Import!BC1219=0,"",Import!BC1219)</f>
        <v/>
      </c>
    </row>
    <row r="221" spans="1:278" x14ac:dyDescent="0.3">
      <c r="A221" s="61" t="str">
        <f>IF(Import!A1220=0,"",Import!A1220=0)</f>
        <v/>
      </c>
      <c r="B221" s="38" t="str">
        <f>IF(Import!D1220=0,"",Import!D1220)</f>
        <v/>
      </c>
      <c r="C221" s="38" t="str">
        <f>IF(Import!E1220=0,"",Import!E1220)</f>
        <v/>
      </c>
      <c r="D221" s="44" t="str">
        <f t="shared" si="267"/>
        <v/>
      </c>
      <c r="E221" s="38" t="str">
        <f>IF(Import!I1220=0,"",Import!I1220)</f>
        <v/>
      </c>
      <c r="F221" s="38" t="str">
        <f>IF(Import!J1220="","",Import!J1220)</f>
        <v/>
      </c>
      <c r="G221" s="38" t="str">
        <f>IF(Import!K1220="","",Import!K1220)</f>
        <v/>
      </c>
      <c r="H221" s="45" t="str">
        <f>IF(Import!L1220=0,"",Import!L1220)</f>
        <v/>
      </c>
      <c r="I221" s="38" t="str">
        <f>IF(Import!N1220=0,"",Import!N1220)</f>
        <v/>
      </c>
      <c r="J221" s="37"/>
      <c r="K221" s="46" t="str">
        <f>IF(Import!O1220=0,"",Import!O1220)</f>
        <v/>
      </c>
      <c r="L221" s="46" t="str">
        <f>IF(Import!P1220=0,"",Import!P1220)</f>
        <v/>
      </c>
      <c r="M221" s="60" t="str">
        <f>IF(L221&lt;&gt;"","Annulé",IF(Import!R1220=0,"",Import!R1220))</f>
        <v/>
      </c>
      <c r="N221" s="60" t="str">
        <f>IF(L221&lt;&gt;"","Annulé",IF(Import!S1220=0,"",Import!S1220))</f>
        <v/>
      </c>
      <c r="O221" s="60" t="str">
        <f>IF(N221="Annulé","Annulé",IF(Import!T1220=0,"",Import!T1220))</f>
        <v/>
      </c>
      <c r="P221" s="46" t="str">
        <f>IF(Import!U1220=0,IF($L221&lt;&gt;"","Annulé",IF($K221="","","En attente")),Import!U1220)</f>
        <v/>
      </c>
      <c r="Q221" s="46" t="str">
        <f>IF(Import!V1220=0,IF($L221&lt;&gt;"","Annulé",IF($K221="","","En attente")),Import!V1220)</f>
        <v/>
      </c>
      <c r="R221" s="46" t="str">
        <f>IF(Import!W1220=0,IF($L221&lt;&gt;"","Annulé",IF($K221="","","En attente")),Import!W1220)</f>
        <v/>
      </c>
      <c r="S221" s="46" t="str">
        <f>IF(Import!X1220=0,IF($L221&lt;&gt;"","Annulé",IF($K221="","","En attente")),Import!X1220)</f>
        <v/>
      </c>
      <c r="T221" s="46" t="str">
        <f>IF(Import!Y1220=0,IF($L221&lt;&gt;"","Annulé",IF($K221="","","En attente")),Import!Y1220)</f>
        <v/>
      </c>
      <c r="U221" s="46" t="str">
        <f>IF(Import!Z1220=0,IF($L221&lt;&gt;"","Annulé",IF($K221="","","En attente")),Import!Z1220)</f>
        <v/>
      </c>
      <c r="V221" s="46"/>
      <c r="W221" s="46" t="str">
        <f>IF($L221&lt;&gt;"","Annulé",IF(Import!AA1220=0,"",Import!AA1220))</f>
        <v/>
      </c>
      <c r="X221" s="46" t="str">
        <f>IF($L221&lt;&gt;"","Annulé",IF(Import!AB1220=0,IF($W221&lt;&gt;"","A receptionner",""),Import!AB1220))</f>
        <v/>
      </c>
      <c r="Y221" s="60" t="str">
        <f>IF($L221&lt;&gt;"","Annulé",IF(Import!AC1220=0,"",Import!AC1220))</f>
        <v/>
      </c>
      <c r="Z221" s="60" t="str">
        <f>IF($L221&lt;&gt;"","Annulé",IF(Import!AD1220=0,"",Import!AD1220))</f>
        <v/>
      </c>
      <c r="AA221" s="61" t="str">
        <f t="shared" si="268"/>
        <v/>
      </c>
      <c r="AB221" s="61"/>
      <c r="AC221" s="62"/>
      <c r="BI221" s="46" t="str">
        <f>IF(Import!AM1220=0,"",Import!AM1220)</f>
        <v/>
      </c>
      <c r="BJ221" s="46"/>
      <c r="BK221" s="46"/>
      <c r="BL221" s="46"/>
      <c r="BM221" s="46"/>
      <c r="CB221" s="78" t="str">
        <f>IF(Import!AQ1220=0,"",Import!AQ1220)</f>
        <v/>
      </c>
      <c r="CC221" s="78"/>
      <c r="CD221" s="78"/>
      <c r="CE221" s="78"/>
      <c r="CF221" s="78"/>
      <c r="EK221" s="46" t="str">
        <f>IF(Import!AU1220=0,"",Import!AU1220)</f>
        <v/>
      </c>
      <c r="EL221" s="46"/>
      <c r="EM221" s="46"/>
      <c r="EN221" s="46"/>
      <c r="EO221" s="46"/>
      <c r="II221" s="46" t="str">
        <f>IF(Import!AY1220=0,"",Import!AY1220)</f>
        <v/>
      </c>
      <c r="IJ221" s="46"/>
      <c r="IK221" s="46"/>
      <c r="IL221" s="46"/>
      <c r="IM221" s="46"/>
      <c r="JR221" s="46" t="str">
        <f>IF(Import!BC1220=0,"",Import!BC1220)</f>
        <v/>
      </c>
    </row>
    <row r="222" spans="1:278" x14ac:dyDescent="0.3">
      <c r="A222" s="61" t="str">
        <f>IF(Import!A1221=0,"",Import!A1221=0)</f>
        <v/>
      </c>
      <c r="B222" s="38" t="str">
        <f>IF(Import!D1221=0,"",Import!D1221)</f>
        <v/>
      </c>
      <c r="C222" s="38" t="str">
        <f>IF(Import!E1221=0,"",Import!E1221)</f>
        <v/>
      </c>
      <c r="D222" s="44" t="str">
        <f t="shared" si="267"/>
        <v/>
      </c>
      <c r="E222" s="38" t="str">
        <f>IF(Import!I1221=0,"",Import!I1221)</f>
        <v/>
      </c>
      <c r="F222" s="38" t="str">
        <f>IF(Import!J1221="","",Import!J1221)</f>
        <v/>
      </c>
      <c r="G222" s="38" t="str">
        <f>IF(Import!K1221="","",Import!K1221)</f>
        <v/>
      </c>
      <c r="H222" s="45" t="str">
        <f>IF(Import!L1221=0,"",Import!L1221)</f>
        <v/>
      </c>
      <c r="I222" s="38" t="str">
        <f>IF(Import!N1221=0,"",Import!N1221)</f>
        <v/>
      </c>
      <c r="J222" s="37"/>
      <c r="K222" s="46" t="str">
        <f>IF(Import!O1221=0,"",Import!O1221)</f>
        <v/>
      </c>
      <c r="L222" s="46" t="str">
        <f>IF(Import!P1221=0,"",Import!P1221)</f>
        <v/>
      </c>
      <c r="M222" s="60" t="str">
        <f>IF(L222&lt;&gt;"","Annulé",IF(Import!R1221=0,"",Import!R1221))</f>
        <v/>
      </c>
      <c r="N222" s="60" t="str">
        <f>IF(L222&lt;&gt;"","Annulé",IF(Import!S1221=0,"",Import!S1221))</f>
        <v/>
      </c>
      <c r="O222" s="60" t="str">
        <f>IF(N222="Annulé","Annulé",IF(Import!T1221=0,"",Import!T1221))</f>
        <v/>
      </c>
      <c r="P222" s="46" t="str">
        <f>IF(Import!U1221=0,IF($L222&lt;&gt;"","Annulé",IF($K222="","","En attente")),Import!U1221)</f>
        <v/>
      </c>
      <c r="Q222" s="46" t="str">
        <f>IF(Import!V1221=0,IF($L222&lt;&gt;"","Annulé",IF($K222="","","En attente")),Import!V1221)</f>
        <v/>
      </c>
      <c r="R222" s="46" t="str">
        <f>IF(Import!W1221=0,IF($L222&lt;&gt;"","Annulé",IF($K222="","","En attente")),Import!W1221)</f>
        <v/>
      </c>
      <c r="S222" s="46" t="str">
        <f>IF(Import!X1221=0,IF($L222&lt;&gt;"","Annulé",IF($K222="","","En attente")),Import!X1221)</f>
        <v/>
      </c>
      <c r="T222" s="46" t="str">
        <f>IF(Import!Y1221=0,IF($L222&lt;&gt;"","Annulé",IF($K222="","","En attente")),Import!Y1221)</f>
        <v/>
      </c>
      <c r="U222" s="46" t="str">
        <f>IF(Import!Z1221=0,IF($L222&lt;&gt;"","Annulé",IF($K222="","","En attente")),Import!Z1221)</f>
        <v/>
      </c>
      <c r="V222" s="46"/>
      <c r="W222" s="46" t="str">
        <f>IF($L222&lt;&gt;"","Annulé",IF(Import!AA1221=0,"",Import!AA1221))</f>
        <v/>
      </c>
      <c r="X222" s="46" t="str">
        <f>IF($L222&lt;&gt;"","Annulé",IF(Import!AB1221=0,IF($W222&lt;&gt;"","A receptionner",""),Import!AB1221))</f>
        <v/>
      </c>
      <c r="Y222" s="60" t="str">
        <f>IF($L222&lt;&gt;"","Annulé",IF(Import!AC1221=0,"",Import!AC1221))</f>
        <v/>
      </c>
      <c r="Z222" s="60" t="str">
        <f>IF($L222&lt;&gt;"","Annulé",IF(Import!AD1221=0,"",Import!AD1221))</f>
        <v/>
      </c>
      <c r="AA222" s="61" t="str">
        <f t="shared" si="268"/>
        <v/>
      </c>
      <c r="AB222" s="61"/>
      <c r="AC222" s="62"/>
      <c r="BI222" s="46" t="str">
        <f>IF(Import!AM1221=0,"",Import!AM1221)</f>
        <v/>
      </c>
      <c r="BJ222" s="46"/>
      <c r="BK222" s="46"/>
      <c r="BL222" s="46"/>
      <c r="BM222" s="46"/>
      <c r="CB222" s="78" t="str">
        <f>IF(Import!AQ1221=0,"",Import!AQ1221)</f>
        <v/>
      </c>
      <c r="CC222" s="78"/>
      <c r="CD222" s="78"/>
      <c r="CE222" s="78"/>
      <c r="CF222" s="78"/>
      <c r="EK222" s="46" t="str">
        <f>IF(Import!AU1221=0,"",Import!AU1221)</f>
        <v/>
      </c>
      <c r="EL222" s="46"/>
      <c r="EM222" s="46"/>
      <c r="EN222" s="46"/>
      <c r="EO222" s="46"/>
      <c r="II222" s="46" t="str">
        <f>IF(Import!AY1221=0,"",Import!AY1221)</f>
        <v/>
      </c>
      <c r="IJ222" s="46"/>
      <c r="IK222" s="46"/>
      <c r="IL222" s="46"/>
      <c r="IM222" s="46"/>
      <c r="JR222" s="46" t="str">
        <f>IF(Import!BC1221=0,"",Import!BC1221)</f>
        <v/>
      </c>
    </row>
    <row r="223" spans="1:278" x14ac:dyDescent="0.3">
      <c r="A223" s="61" t="str">
        <f>IF(Import!A1222=0,"",Import!A1222=0)</f>
        <v/>
      </c>
      <c r="B223" s="38" t="str">
        <f>IF(Import!D1222=0,"",Import!D1222)</f>
        <v/>
      </c>
      <c r="C223" s="38" t="str">
        <f>IF(Import!E1222=0,"",Import!E1222)</f>
        <v/>
      </c>
      <c r="D223" s="44" t="str">
        <f t="shared" si="267"/>
        <v/>
      </c>
      <c r="E223" s="38" t="str">
        <f>IF(Import!I1222=0,"",Import!I1222)</f>
        <v/>
      </c>
      <c r="F223" s="38" t="str">
        <f>IF(Import!J1222="","",Import!J1222)</f>
        <v/>
      </c>
      <c r="G223" s="38" t="str">
        <f>IF(Import!K1222="","",Import!K1222)</f>
        <v/>
      </c>
      <c r="H223" s="45" t="str">
        <f>IF(Import!L1222=0,"",Import!L1222)</f>
        <v/>
      </c>
      <c r="I223" s="38" t="str">
        <f>IF(Import!N1222=0,"",Import!N1222)</f>
        <v/>
      </c>
      <c r="J223" s="37"/>
      <c r="K223" s="46" t="str">
        <f>IF(Import!O1222=0,"",Import!O1222)</f>
        <v/>
      </c>
      <c r="L223" s="46" t="str">
        <f>IF(Import!P1222=0,"",Import!P1222)</f>
        <v/>
      </c>
      <c r="M223" s="60" t="str">
        <f>IF(L223&lt;&gt;"","Annulé",IF(Import!R1222=0,"",Import!R1222))</f>
        <v/>
      </c>
      <c r="N223" s="60" t="str">
        <f>IF(L223&lt;&gt;"","Annulé",IF(Import!S1222=0,"",Import!S1222))</f>
        <v/>
      </c>
      <c r="O223" s="60" t="str">
        <f>IF(N223="Annulé","Annulé",IF(Import!T1222=0,"",Import!T1222))</f>
        <v/>
      </c>
      <c r="P223" s="46" t="str">
        <f>IF(Import!U1222=0,IF($L223&lt;&gt;"","Annulé",IF($K223="","","En attente")),Import!U1222)</f>
        <v/>
      </c>
      <c r="Q223" s="46" t="str">
        <f>IF(Import!V1222=0,IF($L223&lt;&gt;"","Annulé",IF($K223="","","En attente")),Import!V1222)</f>
        <v/>
      </c>
      <c r="R223" s="46" t="str">
        <f>IF(Import!W1222=0,IF($L223&lt;&gt;"","Annulé",IF($K223="","","En attente")),Import!W1222)</f>
        <v/>
      </c>
      <c r="S223" s="46" t="str">
        <f>IF(Import!X1222=0,IF($L223&lt;&gt;"","Annulé",IF($K223="","","En attente")),Import!X1222)</f>
        <v/>
      </c>
      <c r="T223" s="46" t="str">
        <f>IF(Import!Y1222=0,IF($L223&lt;&gt;"","Annulé",IF($K223="","","En attente")),Import!Y1222)</f>
        <v/>
      </c>
      <c r="U223" s="46" t="str">
        <f>IF(Import!Z1222=0,IF($L223&lt;&gt;"","Annulé",IF($K223="","","En attente")),Import!Z1222)</f>
        <v/>
      </c>
      <c r="V223" s="46"/>
      <c r="W223" s="46" t="str">
        <f>IF($L223&lt;&gt;"","Annulé",IF(Import!AA1222=0,"",Import!AA1222))</f>
        <v/>
      </c>
      <c r="X223" s="46" t="str">
        <f>IF($L223&lt;&gt;"","Annulé",IF(Import!AB1222=0,IF($W223&lt;&gt;"","A receptionner",""),Import!AB1222))</f>
        <v/>
      </c>
      <c r="Y223" s="60" t="str">
        <f>IF($L223&lt;&gt;"","Annulé",IF(Import!AC1222=0,"",Import!AC1222))</f>
        <v/>
      </c>
      <c r="Z223" s="60" t="str">
        <f>IF($L223&lt;&gt;"","Annulé",IF(Import!AD1222=0,"",Import!AD1222))</f>
        <v/>
      </c>
      <c r="AA223" s="61" t="str">
        <f t="shared" si="268"/>
        <v/>
      </c>
      <c r="AB223" s="61"/>
      <c r="AC223" s="62"/>
      <c r="BI223" s="46" t="str">
        <f>IF(Import!AM1222=0,"",Import!AM1222)</f>
        <v/>
      </c>
      <c r="BJ223" s="46"/>
      <c r="BK223" s="46"/>
      <c r="BL223" s="46"/>
      <c r="BM223" s="46"/>
      <c r="CB223" s="78" t="str">
        <f>IF(Import!AQ1222=0,"",Import!AQ1222)</f>
        <v/>
      </c>
      <c r="CC223" s="78"/>
      <c r="CD223" s="78"/>
      <c r="CE223" s="78"/>
      <c r="CF223" s="78"/>
      <c r="EK223" s="46" t="str">
        <f>IF(Import!AU1222=0,"",Import!AU1222)</f>
        <v/>
      </c>
      <c r="EL223" s="46"/>
      <c r="EM223" s="46"/>
      <c r="EN223" s="46"/>
      <c r="EO223" s="46"/>
      <c r="II223" s="46" t="str">
        <f>IF(Import!AY1222=0,"",Import!AY1222)</f>
        <v/>
      </c>
      <c r="IJ223" s="46"/>
      <c r="IK223" s="46"/>
      <c r="IL223" s="46"/>
      <c r="IM223" s="46"/>
      <c r="JR223" s="46" t="str">
        <f>IF(Import!BC1222=0,"",Import!BC1222)</f>
        <v/>
      </c>
    </row>
    <row r="224" spans="1:278" x14ac:dyDescent="0.3">
      <c r="A224" s="61" t="str">
        <f>IF(Import!A1223=0,"",Import!A1223=0)</f>
        <v/>
      </c>
      <c r="B224" s="38" t="str">
        <f>IF(Import!D1223=0,"",Import!D1223)</f>
        <v/>
      </c>
      <c r="C224" s="38" t="str">
        <f>IF(Import!E1223=0,"",Import!E1223)</f>
        <v/>
      </c>
      <c r="D224" s="44" t="str">
        <f t="shared" si="267"/>
        <v/>
      </c>
      <c r="E224" s="38" t="str">
        <f>IF(Import!I1223=0,"",Import!I1223)</f>
        <v/>
      </c>
      <c r="F224" s="38" t="str">
        <f>IF(Import!J1223="","",Import!J1223)</f>
        <v/>
      </c>
      <c r="G224" s="38" t="str">
        <f>IF(Import!K1223="","",Import!K1223)</f>
        <v/>
      </c>
      <c r="H224" s="45" t="str">
        <f>IF(Import!L1223=0,"",Import!L1223)</f>
        <v/>
      </c>
      <c r="I224" s="38" t="str">
        <f>IF(Import!N1223=0,"",Import!N1223)</f>
        <v/>
      </c>
      <c r="J224" s="37"/>
      <c r="K224" s="46" t="str">
        <f>IF(Import!O1223=0,"",Import!O1223)</f>
        <v/>
      </c>
      <c r="L224" s="46" t="str">
        <f>IF(Import!P1223=0,"",Import!P1223)</f>
        <v/>
      </c>
      <c r="M224" s="60" t="str">
        <f>IF(L224&lt;&gt;"","Annulé",IF(Import!R1223=0,"",Import!R1223))</f>
        <v/>
      </c>
      <c r="N224" s="60" t="str">
        <f>IF(L224&lt;&gt;"","Annulé",IF(Import!S1223=0,"",Import!S1223))</f>
        <v/>
      </c>
      <c r="O224" s="60" t="str">
        <f>IF(N224="Annulé","Annulé",IF(Import!T1223=0,"",Import!T1223))</f>
        <v/>
      </c>
      <c r="P224" s="46" t="str">
        <f>IF(Import!U1223=0,IF($L224&lt;&gt;"","Annulé",IF($K224="","","En attente")),Import!U1223)</f>
        <v/>
      </c>
      <c r="Q224" s="46" t="str">
        <f>IF(Import!V1223=0,IF($L224&lt;&gt;"","Annulé",IF($K224="","","En attente")),Import!V1223)</f>
        <v/>
      </c>
      <c r="R224" s="46" t="str">
        <f>IF(Import!W1223=0,IF($L224&lt;&gt;"","Annulé",IF($K224="","","En attente")),Import!W1223)</f>
        <v/>
      </c>
      <c r="S224" s="46" t="str">
        <f>IF(Import!X1223=0,IF($L224&lt;&gt;"","Annulé",IF($K224="","","En attente")),Import!X1223)</f>
        <v/>
      </c>
      <c r="T224" s="46" t="str">
        <f>IF(Import!Y1223=0,IF($L224&lt;&gt;"","Annulé",IF($K224="","","En attente")),Import!Y1223)</f>
        <v/>
      </c>
      <c r="U224" s="46" t="str">
        <f>IF(Import!Z1223=0,IF($L224&lt;&gt;"","Annulé",IF($K224="","","En attente")),Import!Z1223)</f>
        <v/>
      </c>
      <c r="V224" s="46"/>
      <c r="W224" s="46" t="str">
        <f>IF($L224&lt;&gt;"","Annulé",IF(Import!AA1223=0,"",Import!AA1223))</f>
        <v/>
      </c>
      <c r="X224" s="46" t="str">
        <f>IF($L224&lt;&gt;"","Annulé",IF(Import!AB1223=0,IF($W224&lt;&gt;"","A receptionner",""),Import!AB1223))</f>
        <v/>
      </c>
      <c r="Y224" s="60" t="str">
        <f>IF($L224&lt;&gt;"","Annulé",IF(Import!AC1223=0,"",Import!AC1223))</f>
        <v/>
      </c>
      <c r="Z224" s="60" t="str">
        <f>IF($L224&lt;&gt;"","Annulé",IF(Import!AD1223=0,"",Import!AD1223))</f>
        <v/>
      </c>
      <c r="AA224" s="61" t="str">
        <f t="shared" si="268"/>
        <v/>
      </c>
      <c r="AB224" s="61"/>
      <c r="AC224" s="62"/>
      <c r="BI224" s="46" t="str">
        <f>IF(Import!AM1223=0,"",Import!AM1223)</f>
        <v/>
      </c>
      <c r="BJ224" s="46"/>
      <c r="BK224" s="46"/>
      <c r="BL224" s="46"/>
      <c r="BM224" s="46"/>
      <c r="CB224" s="78" t="str">
        <f>IF(Import!AQ1223=0,"",Import!AQ1223)</f>
        <v/>
      </c>
      <c r="CC224" s="78"/>
      <c r="CD224" s="78"/>
      <c r="CE224" s="78"/>
      <c r="CF224" s="78"/>
      <c r="EK224" s="46" t="str">
        <f>IF(Import!AU1223=0,"",Import!AU1223)</f>
        <v/>
      </c>
      <c r="EL224" s="46"/>
      <c r="EM224" s="46"/>
      <c r="EN224" s="46"/>
      <c r="EO224" s="46"/>
      <c r="II224" s="46" t="str">
        <f>IF(Import!AY1223=0,"",Import!AY1223)</f>
        <v/>
      </c>
      <c r="IJ224" s="46"/>
      <c r="IK224" s="46"/>
      <c r="IL224" s="46"/>
      <c r="IM224" s="46"/>
      <c r="JR224" s="46" t="str">
        <f>IF(Import!BC1223=0,"",Import!BC1223)</f>
        <v/>
      </c>
    </row>
    <row r="225" spans="1:278" x14ac:dyDescent="0.3">
      <c r="A225" s="61" t="str">
        <f>IF(Import!A1224=0,"",Import!A1224=0)</f>
        <v/>
      </c>
      <c r="B225" s="38" t="str">
        <f>IF(Import!D1224=0,"",Import!D1224)</f>
        <v/>
      </c>
      <c r="C225" s="38" t="str">
        <f>IF(Import!E1224=0,"",Import!E1224)</f>
        <v/>
      </c>
      <c r="D225" s="44" t="str">
        <f t="shared" si="267"/>
        <v/>
      </c>
      <c r="E225" s="38" t="str">
        <f>IF(Import!I1224=0,"",Import!I1224)</f>
        <v/>
      </c>
      <c r="F225" s="38" t="str">
        <f>IF(Import!J1224="","",Import!J1224)</f>
        <v/>
      </c>
      <c r="G225" s="38" t="str">
        <f>IF(Import!K1224="","",Import!K1224)</f>
        <v/>
      </c>
      <c r="H225" s="45" t="str">
        <f>IF(Import!L1224=0,"",Import!L1224)</f>
        <v/>
      </c>
      <c r="I225" s="38" t="str">
        <f>IF(Import!N1224=0,"",Import!N1224)</f>
        <v/>
      </c>
      <c r="J225" s="37"/>
      <c r="K225" s="46" t="str">
        <f>IF(Import!O1224=0,"",Import!O1224)</f>
        <v/>
      </c>
      <c r="L225" s="46" t="str">
        <f>IF(Import!P1224=0,"",Import!P1224)</f>
        <v/>
      </c>
      <c r="M225" s="60" t="str">
        <f>IF(L225&lt;&gt;"","Annulé",IF(Import!R1224=0,"",Import!R1224))</f>
        <v/>
      </c>
      <c r="N225" s="60" t="str">
        <f>IF(L225&lt;&gt;"","Annulé",IF(Import!S1224=0,"",Import!S1224))</f>
        <v/>
      </c>
      <c r="O225" s="60" t="str">
        <f>IF(N225="Annulé","Annulé",IF(Import!T1224=0,"",Import!T1224))</f>
        <v/>
      </c>
      <c r="P225" s="46" t="str">
        <f>IF(Import!U1224=0,IF($L225&lt;&gt;"","Annulé",IF($K225="","","En attente")),Import!U1224)</f>
        <v/>
      </c>
      <c r="Q225" s="46" t="str">
        <f>IF(Import!V1224=0,IF($L225&lt;&gt;"","Annulé",IF($K225="","","En attente")),Import!V1224)</f>
        <v/>
      </c>
      <c r="R225" s="46" t="str">
        <f>IF(Import!W1224=0,IF($L225&lt;&gt;"","Annulé",IF($K225="","","En attente")),Import!W1224)</f>
        <v/>
      </c>
      <c r="S225" s="46" t="str">
        <f>IF(Import!X1224=0,IF($L225&lt;&gt;"","Annulé",IF($K225="","","En attente")),Import!X1224)</f>
        <v/>
      </c>
      <c r="T225" s="46" t="str">
        <f>IF(Import!Y1224=0,IF($L225&lt;&gt;"","Annulé",IF($K225="","","En attente")),Import!Y1224)</f>
        <v/>
      </c>
      <c r="U225" s="46" t="str">
        <f>IF(Import!Z1224=0,IF($L225&lt;&gt;"","Annulé",IF($K225="","","En attente")),Import!Z1224)</f>
        <v/>
      </c>
      <c r="V225" s="46"/>
      <c r="W225" s="46" t="str">
        <f>IF($L225&lt;&gt;"","Annulé",IF(Import!AA1224=0,"",Import!AA1224))</f>
        <v/>
      </c>
      <c r="X225" s="46" t="str">
        <f>IF($L225&lt;&gt;"","Annulé",IF(Import!AB1224=0,IF($W225&lt;&gt;"","A receptionner",""),Import!AB1224))</f>
        <v/>
      </c>
      <c r="Y225" s="60" t="str">
        <f>IF($L225&lt;&gt;"","Annulé",IF(Import!AC1224=0,"",Import!AC1224))</f>
        <v/>
      </c>
      <c r="Z225" s="60" t="str">
        <f>IF($L225&lt;&gt;"","Annulé",IF(Import!AD1224=0,"",Import!AD1224))</f>
        <v/>
      </c>
      <c r="AA225" s="61" t="str">
        <f t="shared" si="268"/>
        <v/>
      </c>
      <c r="AB225" s="61"/>
      <c r="AC225" s="62"/>
      <c r="BI225" s="46" t="str">
        <f>IF(Import!AM1224=0,"",Import!AM1224)</f>
        <v/>
      </c>
      <c r="BJ225" s="46"/>
      <c r="BK225" s="46"/>
      <c r="BL225" s="46"/>
      <c r="BM225" s="46"/>
      <c r="CB225" s="78" t="str">
        <f>IF(Import!AQ1224=0,"",Import!AQ1224)</f>
        <v/>
      </c>
      <c r="CC225" s="78"/>
      <c r="CD225" s="78"/>
      <c r="CE225" s="78"/>
      <c r="CF225" s="78"/>
      <c r="EK225" s="46" t="str">
        <f>IF(Import!AU1224=0,"",Import!AU1224)</f>
        <v/>
      </c>
      <c r="EL225" s="46"/>
      <c r="EM225" s="46"/>
      <c r="EN225" s="46"/>
      <c r="EO225" s="46"/>
      <c r="JR225" s="46" t="str">
        <f>IF(Import!BC1224=0,"",Import!BC1224)</f>
        <v/>
      </c>
    </row>
    <row r="226" spans="1:278" x14ac:dyDescent="0.3">
      <c r="A226" s="61" t="str">
        <f>IF(Import!A1225=0,"",Import!A1225=0)</f>
        <v/>
      </c>
      <c r="B226" s="38" t="str">
        <f>IF(Import!D1225=0,"",Import!D1225)</f>
        <v/>
      </c>
      <c r="C226" s="38" t="str">
        <f>IF(Import!E1225=0,"",Import!E1225)</f>
        <v/>
      </c>
      <c r="D226" s="44" t="str">
        <f t="shared" si="267"/>
        <v/>
      </c>
      <c r="E226" s="38" t="str">
        <f>IF(Import!I1225=0,"",Import!I1225)</f>
        <v/>
      </c>
      <c r="F226" s="38" t="str">
        <f>IF(Import!J1225="","",Import!J1225)</f>
        <v/>
      </c>
      <c r="G226" s="38" t="str">
        <f>IF(Import!K1225="","",Import!K1225)</f>
        <v/>
      </c>
      <c r="H226" s="45" t="str">
        <f>IF(Import!L1225=0,"",Import!L1225)</f>
        <v/>
      </c>
      <c r="I226" s="38" t="str">
        <f>IF(Import!N1225=0,"",Import!N1225)</f>
        <v/>
      </c>
      <c r="J226" s="37"/>
      <c r="K226" s="46" t="str">
        <f>IF(Import!O1225=0,"",Import!O1225)</f>
        <v/>
      </c>
      <c r="L226" s="46" t="str">
        <f>IF(Import!P1225=0,"",Import!P1225)</f>
        <v/>
      </c>
      <c r="M226" s="60" t="str">
        <f>IF(L226&lt;&gt;"","Annulé",IF(Import!R1225=0,"",Import!R1225))</f>
        <v/>
      </c>
      <c r="N226" s="60" t="str">
        <f>IF(L226&lt;&gt;"","Annulé",IF(Import!S1225=0,"",Import!S1225))</f>
        <v/>
      </c>
      <c r="O226" s="60" t="str">
        <f>IF(N226="Annulé","Annulé",IF(Import!T1225=0,"",Import!T1225))</f>
        <v/>
      </c>
      <c r="P226" s="46" t="str">
        <f>IF(Import!U1225=0,IF($L226&lt;&gt;"","Annulé",IF($K226="","","En attente")),Import!U1225)</f>
        <v/>
      </c>
      <c r="Q226" s="46" t="str">
        <f>IF(Import!V1225=0,IF($L226&lt;&gt;"","Annulé",IF($K226="","","En attente")),Import!V1225)</f>
        <v/>
      </c>
      <c r="R226" s="46" t="str">
        <f>IF(Import!W1225=0,IF($L226&lt;&gt;"","Annulé",IF($K226="","","En attente")),Import!W1225)</f>
        <v/>
      </c>
      <c r="S226" s="46" t="str">
        <f>IF(Import!X1225=0,IF($L226&lt;&gt;"","Annulé",IF($K226="","","En attente")),Import!X1225)</f>
        <v/>
      </c>
      <c r="T226" s="46" t="str">
        <f>IF(Import!Y1225=0,IF($L226&lt;&gt;"","Annulé",IF($K226="","","En attente")),Import!Y1225)</f>
        <v/>
      </c>
      <c r="U226" s="46" t="str">
        <f>IF(Import!Z1225=0,IF($L226&lt;&gt;"","Annulé",IF($K226="","","En attente")),Import!Z1225)</f>
        <v/>
      </c>
      <c r="V226" s="46"/>
      <c r="W226" s="46" t="str">
        <f>IF($L226&lt;&gt;"","Annulé",IF(Import!AA1225=0,"",Import!AA1225))</f>
        <v/>
      </c>
      <c r="X226" s="46" t="str">
        <f>IF($L226&lt;&gt;"","Annulé",IF(Import!AB1225=0,IF($W226&lt;&gt;"","A receptionner",""),Import!AB1225))</f>
        <v/>
      </c>
      <c r="Y226" s="60" t="str">
        <f>IF($L226&lt;&gt;"","Annulé",IF(Import!AC1225=0,"",Import!AC1225))</f>
        <v/>
      </c>
      <c r="Z226" s="60" t="str">
        <f>IF($L226&lt;&gt;"","Annulé",IF(Import!AD1225=0,"",Import!AD1225))</f>
        <v/>
      </c>
      <c r="AA226" s="61" t="str">
        <f t="shared" si="268"/>
        <v/>
      </c>
      <c r="AB226" s="61"/>
      <c r="AC226" s="62"/>
      <c r="BI226" s="46" t="str">
        <f>IF(Import!AM1225=0,"",Import!AM1225)</f>
        <v/>
      </c>
      <c r="BJ226" s="46"/>
      <c r="BK226" s="46"/>
      <c r="BL226" s="46"/>
      <c r="BM226" s="46"/>
      <c r="CB226" s="78" t="str">
        <f>IF(Import!AQ1225=0,"",Import!AQ1225)</f>
        <v/>
      </c>
      <c r="CC226" s="78"/>
      <c r="CD226" s="78"/>
      <c r="CE226" s="78"/>
      <c r="CF226" s="78"/>
      <c r="EK226" s="46" t="str">
        <f>IF(Import!AU1225=0,"",Import!AU1225)</f>
        <v/>
      </c>
      <c r="EL226" s="46"/>
      <c r="EM226" s="46"/>
      <c r="EN226" s="46"/>
      <c r="EO226" s="46"/>
      <c r="JR226" s="46" t="str">
        <f>IF(Import!BC1225=0,"",Import!BC1225)</f>
        <v/>
      </c>
    </row>
    <row r="227" spans="1:278" x14ac:dyDescent="0.3">
      <c r="A227" s="61" t="str">
        <f>IF(Import!A1226=0,"",Import!A1226=0)</f>
        <v/>
      </c>
      <c r="B227" s="38" t="str">
        <f>IF(Import!D1226=0,"",Import!D1226)</f>
        <v/>
      </c>
      <c r="C227" s="38" t="str">
        <f>IF(Import!E1226=0,"",Import!E1226)</f>
        <v/>
      </c>
      <c r="D227" s="44" t="str">
        <f t="shared" si="267"/>
        <v/>
      </c>
      <c r="E227" s="38" t="str">
        <f>IF(Import!I1226=0,"",Import!I1226)</f>
        <v/>
      </c>
      <c r="F227" s="38" t="str">
        <f>IF(Import!J1226="","",Import!J1226)</f>
        <v/>
      </c>
      <c r="G227" s="38" t="str">
        <f>IF(Import!K1226="","",Import!K1226)</f>
        <v/>
      </c>
      <c r="H227" s="45" t="str">
        <f>IF(Import!L1226=0,"",Import!L1226)</f>
        <v/>
      </c>
      <c r="I227" s="38" t="str">
        <f>IF(Import!N1226=0,"",Import!N1226)</f>
        <v/>
      </c>
      <c r="J227" s="37"/>
      <c r="K227" s="46" t="str">
        <f>IF(Import!O1226=0,"",Import!O1226)</f>
        <v/>
      </c>
      <c r="L227" s="46" t="str">
        <f>IF(Import!P1226=0,"",Import!P1226)</f>
        <v/>
      </c>
      <c r="M227" s="60" t="str">
        <f>IF(L227&lt;&gt;"","Annulé",IF(Import!R1226=0,"",Import!R1226))</f>
        <v/>
      </c>
      <c r="N227" s="60" t="str">
        <f>IF(L227&lt;&gt;"","Annulé",IF(Import!S1226=0,"",Import!S1226))</f>
        <v/>
      </c>
      <c r="O227" s="60" t="str">
        <f>IF(N227="Annulé","Annulé",IF(Import!T1226=0,"",Import!T1226))</f>
        <v/>
      </c>
      <c r="P227" s="46" t="str">
        <f>IF(Import!U1226=0,IF($L227&lt;&gt;"","Annulé",IF($K227="","","En attente")),Import!U1226)</f>
        <v/>
      </c>
      <c r="Q227" s="46" t="str">
        <f>IF(Import!V1226=0,IF($L227&lt;&gt;"","Annulé",IF($K227="","","En attente")),Import!V1226)</f>
        <v/>
      </c>
      <c r="R227" s="46" t="str">
        <f>IF(Import!W1226=0,IF($L227&lt;&gt;"","Annulé",IF($K227="","","En attente")),Import!W1226)</f>
        <v/>
      </c>
      <c r="S227" s="46" t="str">
        <f>IF(Import!X1226=0,IF($L227&lt;&gt;"","Annulé",IF($K227="","","En attente")),Import!X1226)</f>
        <v/>
      </c>
      <c r="T227" s="46" t="str">
        <f>IF(Import!Y1226=0,IF($L227&lt;&gt;"","Annulé",IF($K227="","","En attente")),Import!Y1226)</f>
        <v/>
      </c>
      <c r="U227" s="46" t="str">
        <f>IF(Import!Z1226=0,IF($L227&lt;&gt;"","Annulé",IF($K227="","","En attente")),Import!Z1226)</f>
        <v/>
      </c>
      <c r="V227" s="46"/>
      <c r="W227" s="46" t="str">
        <f>IF($L227&lt;&gt;"","Annulé",IF(Import!AA1226=0,"",Import!AA1226))</f>
        <v/>
      </c>
      <c r="X227" s="46" t="str">
        <f>IF($L227&lt;&gt;"","Annulé",IF(Import!AB1226=0,IF($W227&lt;&gt;"","A receptionner",""),Import!AB1226))</f>
        <v/>
      </c>
      <c r="Y227" s="60" t="str">
        <f>IF($L227&lt;&gt;"","Annulé",IF(Import!AC1226=0,"",Import!AC1226))</f>
        <v/>
      </c>
      <c r="Z227" s="60" t="str">
        <f>IF($L227&lt;&gt;"","Annulé",IF(Import!AD1226=0,"",Import!AD1226))</f>
        <v/>
      </c>
      <c r="AA227" s="61" t="str">
        <f t="shared" si="268"/>
        <v/>
      </c>
      <c r="AB227" s="61"/>
      <c r="AC227" s="62"/>
      <c r="BI227" s="46" t="str">
        <f>IF(Import!AM1226=0,"",Import!AM1226)</f>
        <v/>
      </c>
      <c r="BJ227" s="46"/>
      <c r="BK227" s="46"/>
      <c r="BL227" s="46"/>
      <c r="BM227" s="46"/>
      <c r="CB227" s="78" t="str">
        <f>IF(Import!AQ1226=0,"",Import!AQ1226)</f>
        <v/>
      </c>
      <c r="CC227" s="78"/>
      <c r="CD227" s="78"/>
      <c r="CE227" s="78"/>
      <c r="CF227" s="78"/>
      <c r="EK227" s="46" t="str">
        <f>IF(Import!AU1226=0,"",Import!AU1226)</f>
        <v/>
      </c>
      <c r="EL227" s="46"/>
      <c r="EM227" s="46"/>
      <c r="EN227" s="46"/>
      <c r="EO227" s="46"/>
      <c r="JR227" s="46" t="str">
        <f>IF(Import!BC1226=0,"",Import!BC1226)</f>
        <v/>
      </c>
    </row>
    <row r="228" spans="1:278" x14ac:dyDescent="0.3">
      <c r="A228" s="61" t="str">
        <f>IF(Import!A1227=0,"",Import!A1227=0)</f>
        <v/>
      </c>
      <c r="B228" s="38" t="str">
        <f>IF(Import!D1227=0,"",Import!D1227)</f>
        <v/>
      </c>
      <c r="C228" s="38" t="str">
        <f>IF(Import!E1227=0,"",Import!E1227)</f>
        <v/>
      </c>
      <c r="D228" s="44" t="str">
        <f t="shared" si="267"/>
        <v/>
      </c>
      <c r="E228" s="38" t="str">
        <f>IF(Import!I1227=0,"",Import!I1227)</f>
        <v/>
      </c>
      <c r="F228" s="38" t="str">
        <f>IF(Import!J1227="","",Import!J1227)</f>
        <v/>
      </c>
      <c r="G228" s="38" t="str">
        <f>IF(Import!K1227="","",Import!K1227)</f>
        <v/>
      </c>
      <c r="H228" s="45" t="str">
        <f>IF(Import!L1227=0,"",Import!L1227)</f>
        <v/>
      </c>
      <c r="I228" s="38" t="str">
        <f>IF(Import!N1227=0,"",Import!N1227)</f>
        <v/>
      </c>
      <c r="J228" s="37"/>
      <c r="K228" s="46" t="str">
        <f>IF(Import!O1227=0,"",Import!O1227)</f>
        <v/>
      </c>
      <c r="L228" s="46" t="str">
        <f>IF(Import!P1227=0,"",Import!P1227)</f>
        <v/>
      </c>
      <c r="M228" s="60" t="str">
        <f>IF(L228&lt;&gt;"","Annulé",IF(Import!R1227=0,"",Import!R1227))</f>
        <v/>
      </c>
      <c r="N228" s="60" t="str">
        <f>IF(L228&lt;&gt;"","Annulé",IF(Import!S1227=0,"",Import!S1227))</f>
        <v/>
      </c>
      <c r="O228" s="60" t="str">
        <f>IF(N228="Annulé","Annulé",IF(Import!T1227=0,"",Import!T1227))</f>
        <v/>
      </c>
      <c r="P228" s="46" t="str">
        <f>IF(Import!U1227=0,IF($L228&lt;&gt;"","Annulé",IF($K228="","","En attente")),Import!U1227)</f>
        <v/>
      </c>
      <c r="Q228" s="46" t="str">
        <f>IF(Import!V1227=0,IF($L228&lt;&gt;"","Annulé",IF($K228="","","En attente")),Import!V1227)</f>
        <v/>
      </c>
      <c r="R228" s="46" t="str">
        <f>IF(Import!W1227=0,IF($L228&lt;&gt;"","Annulé",IF($K228="","","En attente")),Import!W1227)</f>
        <v/>
      </c>
      <c r="S228" s="46" t="str">
        <f>IF(Import!X1227=0,IF($L228&lt;&gt;"","Annulé",IF($K228="","","En attente")),Import!X1227)</f>
        <v/>
      </c>
      <c r="T228" s="46" t="str">
        <f>IF(Import!Y1227=0,IF($L228&lt;&gt;"","Annulé",IF($K228="","","En attente")),Import!Y1227)</f>
        <v/>
      </c>
      <c r="U228" s="46" t="str">
        <f>IF(Import!Z1227=0,IF($L228&lt;&gt;"","Annulé",IF($K228="","","En attente")),Import!Z1227)</f>
        <v/>
      </c>
      <c r="V228" s="46"/>
      <c r="W228" s="46" t="str">
        <f>IF($L228&lt;&gt;"","Annulé",IF(Import!AA1227=0,"",Import!AA1227))</f>
        <v/>
      </c>
      <c r="X228" s="46" t="str">
        <f>IF($L228&lt;&gt;"","Annulé",IF(Import!AB1227=0,IF($W228&lt;&gt;"","A receptionner",""),Import!AB1227))</f>
        <v/>
      </c>
      <c r="Y228" s="60" t="str">
        <f>IF($L228&lt;&gt;"","Annulé",IF(Import!AC1227=0,"",Import!AC1227))</f>
        <v/>
      </c>
      <c r="Z228" s="60" t="str">
        <f>IF($L228&lt;&gt;"","Annulé",IF(Import!AD1227=0,"",Import!AD1227))</f>
        <v/>
      </c>
      <c r="AA228" s="61" t="str">
        <f t="shared" si="268"/>
        <v/>
      </c>
      <c r="AB228" s="61"/>
      <c r="AC228" s="62"/>
      <c r="BI228" s="46" t="str">
        <f>IF(Import!AM1227=0,"",Import!AM1227)</f>
        <v/>
      </c>
      <c r="BJ228" s="46"/>
      <c r="BK228" s="46"/>
      <c r="BL228" s="46"/>
      <c r="BM228" s="46"/>
      <c r="CB228" s="78" t="str">
        <f>IF(Import!AQ1227=0,"",Import!AQ1227)</f>
        <v/>
      </c>
      <c r="CC228" s="78"/>
      <c r="CD228" s="78"/>
      <c r="CE228" s="78"/>
      <c r="CF228" s="78"/>
      <c r="EK228" s="46" t="str">
        <f>IF(Import!AU1227=0,"",Import!AU1227)</f>
        <v/>
      </c>
      <c r="EL228" s="46"/>
      <c r="EM228" s="46"/>
      <c r="EN228" s="46"/>
      <c r="EO228" s="46"/>
      <c r="JR228" s="46" t="str">
        <f>IF(Import!BC1227=0,"",Import!BC1227)</f>
        <v/>
      </c>
    </row>
    <row r="229" spans="1:278" x14ac:dyDescent="0.3">
      <c r="A229" s="61" t="str">
        <f>IF(Import!A1228=0,"",Import!A1228=0)</f>
        <v/>
      </c>
      <c r="B229" s="38" t="str">
        <f>IF(Import!D1228=0,"",Import!D1228)</f>
        <v/>
      </c>
      <c r="C229" s="38" t="str">
        <f>IF(Import!E1228=0,"",Import!E1228)</f>
        <v/>
      </c>
      <c r="D229" s="44" t="str">
        <f t="shared" si="267"/>
        <v/>
      </c>
      <c r="E229" s="38" t="str">
        <f>IF(Import!I1228=0,"",Import!I1228)</f>
        <v/>
      </c>
      <c r="F229" s="38" t="str">
        <f>IF(Import!J1228="","",Import!J1228)</f>
        <v/>
      </c>
      <c r="G229" s="38" t="str">
        <f>IF(Import!K1228="","",Import!K1228)</f>
        <v/>
      </c>
      <c r="H229" s="45" t="str">
        <f>IF(Import!L1228=0,"",Import!L1228)</f>
        <v/>
      </c>
      <c r="I229" s="38" t="str">
        <f>IF(Import!N1228=0,"",Import!N1228)</f>
        <v/>
      </c>
      <c r="J229" s="37"/>
      <c r="K229" s="46" t="str">
        <f>IF(Import!O1228=0,"",Import!O1228)</f>
        <v/>
      </c>
      <c r="L229" s="46" t="str">
        <f>IF(Import!P1228=0,"",Import!P1228)</f>
        <v/>
      </c>
      <c r="M229" s="60" t="str">
        <f>IF(L229&lt;&gt;"","Annulé",IF(Import!R1228=0,"",Import!R1228))</f>
        <v/>
      </c>
      <c r="N229" s="60" t="str">
        <f>IF(L229&lt;&gt;"","Annulé",IF(Import!S1228=0,"",Import!S1228))</f>
        <v/>
      </c>
      <c r="O229" s="60" t="str">
        <f>IF(N229="Annulé","Annulé",IF(Import!T1228=0,"",Import!T1228))</f>
        <v/>
      </c>
      <c r="P229" s="46" t="str">
        <f>IF(Import!U1228=0,IF($L229&lt;&gt;"","Annulé",IF($K229="","","En attente")),Import!U1228)</f>
        <v/>
      </c>
      <c r="Q229" s="46" t="str">
        <f>IF(Import!V1228=0,IF($L229&lt;&gt;"","Annulé",IF($K229="","","En attente")),Import!V1228)</f>
        <v/>
      </c>
      <c r="R229" s="46" t="str">
        <f>IF(Import!W1228=0,IF($L229&lt;&gt;"","Annulé",IF($K229="","","En attente")),Import!W1228)</f>
        <v/>
      </c>
      <c r="S229" s="46" t="str">
        <f>IF(Import!X1228=0,IF($L229&lt;&gt;"","Annulé",IF($K229="","","En attente")),Import!X1228)</f>
        <v/>
      </c>
      <c r="T229" s="46" t="str">
        <f>IF(Import!Y1228=0,IF($L229&lt;&gt;"","Annulé",IF($K229="","","En attente")),Import!Y1228)</f>
        <v/>
      </c>
      <c r="U229" s="46" t="str">
        <f>IF(Import!Z1228=0,IF($L229&lt;&gt;"","Annulé",IF($K229="","","En attente")),Import!Z1228)</f>
        <v/>
      </c>
      <c r="V229" s="46"/>
      <c r="W229" s="46" t="str">
        <f>IF($L229&lt;&gt;"","Annulé",IF(Import!AA1228=0,"",Import!AA1228))</f>
        <v/>
      </c>
      <c r="X229" s="46" t="str">
        <f>IF($L229&lt;&gt;"","Annulé",IF(Import!AB1228=0,IF($W229&lt;&gt;"","A receptionner",""),Import!AB1228))</f>
        <v/>
      </c>
      <c r="Y229" s="60" t="str">
        <f>IF($L229&lt;&gt;"","Annulé",IF(Import!AC1228=0,"",Import!AC1228))</f>
        <v/>
      </c>
      <c r="Z229" s="60" t="str">
        <f>IF($L229&lt;&gt;"","Annulé",IF(Import!AD1228=0,"",Import!AD1228))</f>
        <v/>
      </c>
      <c r="AA229" s="61" t="str">
        <f t="shared" si="268"/>
        <v/>
      </c>
      <c r="AB229" s="61"/>
      <c r="AC229" s="62"/>
      <c r="BI229" s="44" t="str">
        <f>IF(Import!AM1228=0,"",Import!AM1228)</f>
        <v/>
      </c>
      <c r="BJ229" s="44"/>
      <c r="BK229" s="44"/>
      <c r="BL229" s="44"/>
      <c r="BM229" s="44"/>
      <c r="CB229" s="78" t="str">
        <f>IF(Import!AQ1228=0,"",Import!AQ1228)</f>
        <v/>
      </c>
      <c r="CC229" s="78"/>
      <c r="CD229" s="78"/>
      <c r="CE229" s="78"/>
      <c r="CF229" s="78"/>
      <c r="EK229" s="46" t="str">
        <f>IF(Import!AU1228=0,"",Import!AU1228)</f>
        <v/>
      </c>
      <c r="EL229" s="46"/>
      <c r="EM229" s="46"/>
      <c r="EN229" s="46"/>
      <c r="EO229" s="46"/>
      <c r="JR229" s="46" t="str">
        <f>IF(Import!BC1228=0,"",Import!BC1228)</f>
        <v/>
      </c>
    </row>
    <row r="230" spans="1:278" x14ac:dyDescent="0.3">
      <c r="A230" s="61" t="str">
        <f>IF(Import!A1229=0,"",Import!A1229=0)</f>
        <v/>
      </c>
      <c r="B230" s="38" t="str">
        <f>IF(Import!D1229=0,"",Import!D1229)</f>
        <v/>
      </c>
      <c r="C230" s="38" t="str">
        <f>IF(Import!E1229=0,"",Import!E1229)</f>
        <v/>
      </c>
      <c r="D230" s="44" t="str">
        <f t="shared" si="267"/>
        <v/>
      </c>
      <c r="E230" s="38" t="str">
        <f>IF(Import!I1229=0,"",Import!I1229)</f>
        <v/>
      </c>
      <c r="F230" s="38" t="str">
        <f>IF(Import!J1229="","",Import!J1229)</f>
        <v/>
      </c>
      <c r="G230" s="38" t="str">
        <f>IF(Import!K1229="","",Import!K1229)</f>
        <v/>
      </c>
      <c r="H230" s="45" t="str">
        <f>IF(Import!L1229=0,"",Import!L1229)</f>
        <v/>
      </c>
      <c r="I230" s="38" t="str">
        <f>IF(Import!N1229=0,"",Import!N1229)</f>
        <v/>
      </c>
      <c r="J230" s="37"/>
      <c r="K230" s="46" t="str">
        <f>IF(Import!O1229=0,"",Import!O1229)</f>
        <v/>
      </c>
      <c r="L230" s="46" t="str">
        <f>IF(Import!P1229=0,"",Import!P1229)</f>
        <v/>
      </c>
      <c r="M230" s="60" t="str">
        <f>IF(L230&lt;&gt;"","Annulé",IF(Import!R1229=0,"",Import!R1229))</f>
        <v/>
      </c>
      <c r="N230" s="60" t="str">
        <f>IF(L230&lt;&gt;"","Annulé",IF(Import!S1229=0,"",Import!S1229))</f>
        <v/>
      </c>
      <c r="O230" s="60" t="str">
        <f>IF(N230="Annulé","Annulé",IF(Import!T1229=0,"",Import!T1229))</f>
        <v/>
      </c>
      <c r="P230" s="46" t="str">
        <f>IF(Import!U1229=0,IF($L230&lt;&gt;"","Annulé",IF($K230="","","En attente")),Import!U1229)</f>
        <v/>
      </c>
      <c r="Q230" s="46" t="str">
        <f>IF(Import!V1229=0,IF($L230&lt;&gt;"","Annulé",IF($K230="","","En attente")),Import!V1229)</f>
        <v/>
      </c>
      <c r="R230" s="46" t="str">
        <f>IF(Import!W1229=0,IF($L230&lt;&gt;"","Annulé",IF($K230="","","En attente")),Import!W1229)</f>
        <v/>
      </c>
      <c r="S230" s="46" t="str">
        <f>IF(Import!X1229=0,IF($L230&lt;&gt;"","Annulé",IF($K230="","","En attente")),Import!X1229)</f>
        <v/>
      </c>
      <c r="T230" s="46" t="str">
        <f>IF(Import!Y1229=0,IF($L230&lt;&gt;"","Annulé",IF($K230="","","En attente")),Import!Y1229)</f>
        <v/>
      </c>
      <c r="U230" s="46" t="str">
        <f>IF(Import!Z1229=0,IF($L230&lt;&gt;"","Annulé",IF($K230="","","En attente")),Import!Z1229)</f>
        <v/>
      </c>
      <c r="V230" s="46"/>
      <c r="W230" s="46" t="str">
        <f>IF($L230&lt;&gt;"","Annulé",IF(Import!AA1229=0,"",Import!AA1229))</f>
        <v/>
      </c>
      <c r="X230" s="46" t="str">
        <f>IF($L230&lt;&gt;"","Annulé",IF(Import!AB1229=0,IF($W230&lt;&gt;"","A receptionner",""),Import!AB1229))</f>
        <v/>
      </c>
      <c r="Y230" s="60" t="str">
        <f>IF($L230&lt;&gt;"","Annulé",IF(Import!AC1229=0,"",Import!AC1229))</f>
        <v/>
      </c>
      <c r="Z230" s="60" t="str">
        <f>IF($L230&lt;&gt;"","Annulé",IF(Import!AD1229=0,"",Import!AD1229))</f>
        <v/>
      </c>
      <c r="AA230" s="61" t="str">
        <f t="shared" si="268"/>
        <v/>
      </c>
      <c r="AB230" s="61"/>
      <c r="AC230" s="62"/>
      <c r="BI230" s="44" t="str">
        <f>IF(Import!AM1229=0,"",Import!AM1229)</f>
        <v/>
      </c>
      <c r="BJ230" s="44"/>
      <c r="BK230" s="44"/>
      <c r="BL230" s="44"/>
      <c r="BM230" s="44"/>
      <c r="CB230" s="78" t="str">
        <f>IF(Import!AQ1229=0,"",Import!AQ1229)</f>
        <v/>
      </c>
      <c r="CC230" s="78"/>
      <c r="CD230" s="78"/>
      <c r="CE230" s="78"/>
      <c r="CF230" s="78"/>
      <c r="EK230" s="46" t="str">
        <f>IF(Import!AU1229=0,"",Import!AU1229)</f>
        <v/>
      </c>
      <c r="EL230" s="46"/>
      <c r="EM230" s="46"/>
      <c r="EN230" s="46"/>
      <c r="EO230" s="46"/>
      <c r="JR230" s="46" t="str">
        <f>IF(Import!BC1229=0,"",Import!BC1229)</f>
        <v/>
      </c>
    </row>
    <row r="231" spans="1:278" x14ac:dyDescent="0.3">
      <c r="A231" s="61" t="str">
        <f>IF(Import!A1230=0,"",Import!A1230=0)</f>
        <v/>
      </c>
      <c r="B231" s="38" t="str">
        <f>IF(Import!D1230=0,"",Import!D1230)</f>
        <v/>
      </c>
      <c r="C231" s="38" t="str">
        <f>IF(Import!E1230=0,"",Import!E1230)</f>
        <v/>
      </c>
      <c r="D231" s="44" t="str">
        <f t="shared" si="267"/>
        <v/>
      </c>
      <c r="E231" s="38" t="str">
        <f>IF(Import!I1230=0,"",Import!I1230)</f>
        <v/>
      </c>
      <c r="F231" s="38" t="str">
        <f>IF(Import!J1230="","",Import!J1230)</f>
        <v/>
      </c>
      <c r="G231" s="38" t="str">
        <f>IF(Import!K1230="","",Import!K1230)</f>
        <v/>
      </c>
      <c r="H231" s="45" t="str">
        <f>IF(Import!L1230=0,"",Import!L1230)</f>
        <v/>
      </c>
      <c r="I231" s="38" t="str">
        <f>IF(Import!N1230=0,"",Import!N1230)</f>
        <v/>
      </c>
      <c r="J231" s="37"/>
      <c r="K231" s="46" t="str">
        <f>IF(Import!O1230=0,"",Import!O1230)</f>
        <v/>
      </c>
      <c r="L231" s="46" t="str">
        <f>IF(Import!P1230=0,"",Import!P1230)</f>
        <v/>
      </c>
      <c r="M231" s="60" t="str">
        <f>IF(L231&lt;&gt;"","Annulé",IF(Import!R1230=0,"",Import!R1230))</f>
        <v/>
      </c>
      <c r="N231" s="60" t="str">
        <f>IF(L231&lt;&gt;"","Annulé",IF(Import!S1230=0,"",Import!S1230))</f>
        <v/>
      </c>
      <c r="O231" s="60" t="str">
        <f>IF(N231="Annulé","Annulé",IF(Import!T1230=0,"",Import!T1230))</f>
        <v/>
      </c>
      <c r="P231" s="46" t="str">
        <f>IF(Import!U1230=0,IF($L231&lt;&gt;"","Annulé",IF($K231="","","En attente")),Import!U1230)</f>
        <v/>
      </c>
      <c r="Q231" s="46" t="str">
        <f>IF(Import!V1230=0,IF($L231&lt;&gt;"","Annulé",IF($K231="","","En attente")),Import!V1230)</f>
        <v/>
      </c>
      <c r="R231" s="46" t="str">
        <f>IF(Import!W1230=0,IF($L231&lt;&gt;"","Annulé",IF($K231="","","En attente")),Import!W1230)</f>
        <v/>
      </c>
      <c r="S231" s="46" t="str">
        <f>IF(Import!X1230=0,IF($L231&lt;&gt;"","Annulé",IF($K231="","","En attente")),Import!X1230)</f>
        <v/>
      </c>
      <c r="T231" s="46" t="str">
        <f>IF(Import!Y1230=0,IF($L231&lt;&gt;"","Annulé",IF($K231="","","En attente")),Import!Y1230)</f>
        <v/>
      </c>
      <c r="U231" s="46" t="str">
        <f>IF(Import!Z1230=0,IF($L231&lt;&gt;"","Annulé",IF($K231="","","En attente")),Import!Z1230)</f>
        <v/>
      </c>
      <c r="V231" s="46"/>
      <c r="W231" s="46" t="str">
        <f>IF($L231&lt;&gt;"","Annulé",IF(Import!AA1230=0,"",Import!AA1230))</f>
        <v/>
      </c>
      <c r="X231" s="46" t="str">
        <f>IF($L231&lt;&gt;"","Annulé",IF(Import!AB1230=0,IF($W231&lt;&gt;"","A receptionner",""),Import!AB1230))</f>
        <v/>
      </c>
      <c r="Y231" s="60" t="str">
        <f>IF($L231&lt;&gt;"","Annulé",IF(Import!AC1230=0,"",Import!AC1230))</f>
        <v/>
      </c>
      <c r="Z231" s="60" t="str">
        <f>IF($L231&lt;&gt;"","Annulé",IF(Import!AD1230=0,"",Import!AD1230))</f>
        <v/>
      </c>
      <c r="AA231" s="61" t="str">
        <f t="shared" si="268"/>
        <v/>
      </c>
      <c r="AB231" s="61"/>
      <c r="AC231" s="62"/>
      <c r="BI231" s="44" t="str">
        <f>IF(Import!AM1230=0,"",Import!AM1230)</f>
        <v/>
      </c>
      <c r="BJ231" s="44"/>
      <c r="BK231" s="44"/>
      <c r="BL231" s="44"/>
      <c r="BM231" s="44"/>
      <c r="CB231" s="78" t="str">
        <f>IF(Import!AQ1230=0,"",Import!AQ1230)</f>
        <v/>
      </c>
      <c r="CC231" s="78"/>
      <c r="CD231" s="78"/>
      <c r="CE231" s="78"/>
      <c r="CF231" s="78"/>
      <c r="EK231" s="46" t="str">
        <f>IF(Import!AU1230=0,"",Import!AU1230)</f>
        <v/>
      </c>
      <c r="EL231" s="46"/>
      <c r="EM231" s="46"/>
      <c r="EN231" s="46"/>
      <c r="EO231" s="46"/>
      <c r="JR231" s="46" t="str">
        <f>IF(Import!BC1230=0,"",Import!BC1230)</f>
        <v/>
      </c>
    </row>
    <row r="232" spans="1:278" x14ac:dyDescent="0.3">
      <c r="A232" s="61" t="str">
        <f>IF(Import!A1231=0,"",Import!A1231=0)</f>
        <v/>
      </c>
      <c r="B232" s="38" t="str">
        <f>IF(Import!D1231=0,"",Import!D1231)</f>
        <v/>
      </c>
      <c r="C232" s="38" t="str">
        <f>IF(Import!E1231=0,"",Import!E1231)</f>
        <v/>
      </c>
      <c r="D232" s="44" t="str">
        <f t="shared" si="267"/>
        <v/>
      </c>
      <c r="E232" s="38" t="str">
        <f>IF(Import!I1231=0,"",Import!I1231)</f>
        <v/>
      </c>
      <c r="F232" s="38" t="str">
        <f>IF(Import!J1231="","",Import!J1231)</f>
        <v/>
      </c>
      <c r="G232" s="38" t="str">
        <f>IF(Import!K1231="","",Import!K1231)</f>
        <v/>
      </c>
      <c r="H232" s="45" t="str">
        <f>IF(Import!L1231=0,"",Import!L1231)</f>
        <v/>
      </c>
      <c r="I232" s="38" t="str">
        <f>IF(Import!N1231=0,"",Import!N1231)</f>
        <v/>
      </c>
      <c r="J232" s="37"/>
      <c r="K232" s="46" t="str">
        <f>IF(Import!O1231=0,"",Import!O1231)</f>
        <v/>
      </c>
      <c r="L232" s="46" t="str">
        <f>IF(Import!P1231=0,"",Import!P1231)</f>
        <v/>
      </c>
      <c r="M232" s="60" t="str">
        <f>IF(L232&lt;&gt;"","Annulé",IF(Import!R1231=0,"",Import!R1231))</f>
        <v/>
      </c>
      <c r="N232" s="60" t="str">
        <f>IF(L232&lt;&gt;"","Annulé",IF(Import!S1231=0,"",Import!S1231))</f>
        <v/>
      </c>
      <c r="O232" s="60" t="str">
        <f>IF(N232="Annulé","Annulé",IF(Import!T1231=0,"",Import!T1231))</f>
        <v/>
      </c>
      <c r="P232" s="46" t="str">
        <f>IF(Import!U1231=0,IF($L232&lt;&gt;"","Annulé",IF($K232="","","En attente")),Import!U1231)</f>
        <v/>
      </c>
      <c r="Q232" s="46" t="str">
        <f>IF(Import!V1231=0,IF($L232&lt;&gt;"","Annulé",IF($K232="","","En attente")),Import!V1231)</f>
        <v/>
      </c>
      <c r="R232" s="46" t="str">
        <f>IF(Import!W1231=0,IF($L232&lt;&gt;"","Annulé",IF($K232="","","En attente")),Import!W1231)</f>
        <v/>
      </c>
      <c r="S232" s="46" t="str">
        <f>IF(Import!X1231=0,IF($L232&lt;&gt;"","Annulé",IF($K232="","","En attente")),Import!X1231)</f>
        <v/>
      </c>
      <c r="T232" s="46" t="str">
        <f>IF(Import!Y1231=0,IF($L232&lt;&gt;"","Annulé",IF($K232="","","En attente")),Import!Y1231)</f>
        <v/>
      </c>
      <c r="U232" s="46" t="str">
        <f>IF(Import!Z1231=0,IF($L232&lt;&gt;"","Annulé",IF($K232="","","En attente")),Import!Z1231)</f>
        <v/>
      </c>
      <c r="V232" s="46"/>
      <c r="W232" s="46" t="str">
        <f>IF($L232&lt;&gt;"","Annulé",IF(Import!AA1231=0,"",Import!AA1231))</f>
        <v/>
      </c>
      <c r="X232" s="46" t="str">
        <f>IF($L232&lt;&gt;"","Annulé",IF(Import!AB1231=0,IF($W232&lt;&gt;"","A receptionner",""),Import!AB1231))</f>
        <v/>
      </c>
      <c r="Y232" s="60" t="str">
        <f>IF($L232&lt;&gt;"","Annulé",IF(Import!AC1231=0,"",Import!AC1231))</f>
        <v/>
      </c>
      <c r="Z232" s="60" t="str">
        <f>IF($L232&lt;&gt;"","Annulé",IF(Import!AD1231=0,"",Import!AD1231))</f>
        <v/>
      </c>
      <c r="AA232" s="61" t="str">
        <f t="shared" si="268"/>
        <v/>
      </c>
      <c r="AB232" s="61"/>
      <c r="AC232" s="62"/>
      <c r="BI232" s="44" t="str">
        <f>IF(Import!AM1231=0,"",Import!AM1231)</f>
        <v/>
      </c>
      <c r="BJ232" s="44"/>
      <c r="BK232" s="44"/>
      <c r="BL232" s="44"/>
      <c r="BM232" s="44"/>
      <c r="CB232" s="78" t="str">
        <f>IF(Import!AQ1231=0,"",Import!AQ1231)</f>
        <v/>
      </c>
      <c r="CC232" s="78"/>
      <c r="CD232" s="78"/>
      <c r="CE232" s="78"/>
      <c r="CF232" s="78"/>
      <c r="EK232" s="46" t="str">
        <f>IF(Import!AU1231=0,"",Import!AU1231)</f>
        <v/>
      </c>
      <c r="EL232" s="46"/>
      <c r="EM232" s="46"/>
      <c r="EN232" s="46"/>
      <c r="EO232" s="46"/>
      <c r="JR232" s="46" t="str">
        <f>IF(Import!BC1231=0,"",Import!BC1231)</f>
        <v/>
      </c>
    </row>
    <row r="233" spans="1:278" x14ac:dyDescent="0.3">
      <c r="A233" s="61" t="str">
        <f>IF(Import!A1232=0,"",Import!A1232=0)</f>
        <v/>
      </c>
      <c r="B233" s="38" t="str">
        <f>IF(Import!D1232=0,"",Import!D1232)</f>
        <v/>
      </c>
      <c r="C233" s="38" t="str">
        <f>IF(Import!E1232=0,"",Import!E1232)</f>
        <v/>
      </c>
      <c r="D233" s="44" t="str">
        <f t="shared" si="267"/>
        <v/>
      </c>
      <c r="E233" s="38" t="str">
        <f>IF(Import!I1232=0,"",Import!I1232)</f>
        <v/>
      </c>
      <c r="F233" s="38" t="str">
        <f>IF(Import!J1232="","",Import!J1232)</f>
        <v/>
      </c>
      <c r="G233" s="38" t="str">
        <f>IF(Import!K1232="","",Import!K1232)</f>
        <v/>
      </c>
      <c r="H233" s="45" t="str">
        <f>IF(Import!L1232=0,"",Import!L1232)</f>
        <v/>
      </c>
      <c r="I233" s="38" t="str">
        <f>IF(Import!N1232=0,"",Import!N1232)</f>
        <v/>
      </c>
      <c r="J233" s="37"/>
      <c r="K233" s="46" t="str">
        <f>IF(Import!O1232=0,"",Import!O1232)</f>
        <v/>
      </c>
      <c r="L233" s="46" t="str">
        <f>IF(Import!P1232=0,"",Import!P1232)</f>
        <v/>
      </c>
      <c r="M233" s="60" t="str">
        <f>IF(L233&lt;&gt;"","Annulé",IF(Import!R1232=0,"",Import!R1232))</f>
        <v/>
      </c>
      <c r="N233" s="60" t="str">
        <f>IF(L233&lt;&gt;"","Annulé",IF(Import!S1232=0,"",Import!S1232))</f>
        <v/>
      </c>
      <c r="O233" s="60" t="str">
        <f>IF(N233="Annulé","Annulé",IF(Import!T1232=0,"",Import!T1232))</f>
        <v/>
      </c>
      <c r="P233" s="46" t="str">
        <f>IF(Import!U1232=0,IF($L233&lt;&gt;"","Annulé",IF($K233="","","En attente")),Import!U1232)</f>
        <v/>
      </c>
      <c r="Q233" s="46" t="str">
        <f>IF(Import!V1232=0,IF($L233&lt;&gt;"","Annulé",IF($K233="","","En attente")),Import!V1232)</f>
        <v/>
      </c>
      <c r="R233" s="46" t="str">
        <f>IF(Import!W1232=0,IF($L233&lt;&gt;"","Annulé",IF($K233="","","En attente")),Import!W1232)</f>
        <v/>
      </c>
      <c r="S233" s="46" t="str">
        <f>IF(Import!X1232=0,IF($L233&lt;&gt;"","Annulé",IF($K233="","","En attente")),Import!X1232)</f>
        <v/>
      </c>
      <c r="T233" s="46" t="str">
        <f>IF(Import!Y1232=0,IF($L233&lt;&gt;"","Annulé",IF($K233="","","En attente")),Import!Y1232)</f>
        <v/>
      </c>
      <c r="U233" s="46" t="str">
        <f>IF(Import!Z1232=0,IF($L233&lt;&gt;"","Annulé",IF($K233="","","En attente")),Import!Z1232)</f>
        <v/>
      </c>
      <c r="V233" s="46"/>
      <c r="W233" s="46" t="str">
        <f>IF($L233&lt;&gt;"","Annulé",IF(Import!AA1232=0,"",Import!AA1232))</f>
        <v/>
      </c>
      <c r="X233" s="46" t="str">
        <f>IF($L233&lt;&gt;"","Annulé",IF(Import!AB1232=0,IF($W233&lt;&gt;"","A receptionner",""),Import!AB1232))</f>
        <v/>
      </c>
      <c r="Y233" s="60" t="str">
        <f>IF($L233&lt;&gt;"","Annulé",IF(Import!AC1232=0,"",Import!AC1232))</f>
        <v/>
      </c>
      <c r="Z233" s="60" t="str">
        <f>IF($L233&lt;&gt;"","Annulé",IF(Import!AD1232=0,"",Import!AD1232))</f>
        <v/>
      </c>
      <c r="AA233" s="61" t="str">
        <f t="shared" si="268"/>
        <v/>
      </c>
      <c r="AB233" s="61"/>
      <c r="AC233" s="62"/>
      <c r="BI233" s="44" t="str">
        <f>IF(Import!AM1232=0,"",Import!AM1232)</f>
        <v/>
      </c>
      <c r="BJ233" s="44"/>
      <c r="BK233" s="44"/>
      <c r="BL233" s="44"/>
      <c r="BM233" s="44"/>
      <c r="CB233" s="78" t="str">
        <f>IF(Import!AQ1232=0,"",Import!AQ1232)</f>
        <v/>
      </c>
      <c r="CC233" s="78"/>
      <c r="CD233" s="78"/>
      <c r="CE233" s="78"/>
      <c r="CF233" s="78"/>
      <c r="EK233" s="46" t="str">
        <f>IF(Import!AU1232=0,"",Import!AU1232)</f>
        <v/>
      </c>
      <c r="EL233" s="46"/>
      <c r="EM233" s="46"/>
      <c r="EN233" s="46"/>
      <c r="EO233" s="46"/>
      <c r="JR233" s="46" t="str">
        <f>IF(Import!BC1232=0,"",Import!BC1232)</f>
        <v/>
      </c>
    </row>
    <row r="234" spans="1:278" x14ac:dyDescent="0.3">
      <c r="A234" s="61" t="str">
        <f>IF(Import!A1233=0,"",Import!A1233=0)</f>
        <v/>
      </c>
      <c r="B234" s="38" t="str">
        <f>IF(Import!D1233=0,"",Import!D1233)</f>
        <v/>
      </c>
      <c r="C234" s="38" t="str">
        <f>IF(Import!E1233=0,"",Import!E1233)</f>
        <v/>
      </c>
      <c r="D234" s="44" t="str">
        <f t="shared" si="267"/>
        <v/>
      </c>
      <c r="E234" s="38" t="str">
        <f>IF(Import!I1233=0,"",Import!I1233)</f>
        <v/>
      </c>
      <c r="F234" s="38" t="str">
        <f>IF(Import!J1233="","",Import!J1233)</f>
        <v/>
      </c>
      <c r="G234" s="38" t="str">
        <f>IF(Import!K1233="","",Import!K1233)</f>
        <v/>
      </c>
      <c r="H234" s="45" t="str">
        <f>IF(Import!L1233=0,"",Import!L1233)</f>
        <v/>
      </c>
      <c r="I234" s="38" t="str">
        <f>IF(Import!N1233=0,"",Import!N1233)</f>
        <v/>
      </c>
      <c r="J234" s="37"/>
      <c r="K234" s="46" t="str">
        <f>IF(Import!O1233=0,"",Import!O1233)</f>
        <v/>
      </c>
      <c r="L234" s="46" t="str">
        <f>IF(Import!P1233=0,"",Import!P1233)</f>
        <v/>
      </c>
      <c r="M234" s="60" t="str">
        <f>IF(L234&lt;&gt;"","Annulé",IF(Import!R1233=0,"",Import!R1233))</f>
        <v/>
      </c>
      <c r="N234" s="60" t="str">
        <f>IF(L234&lt;&gt;"","Annulé",IF(Import!S1233=0,"",Import!S1233))</f>
        <v/>
      </c>
      <c r="O234" s="60" t="str">
        <f>IF(N234="Annulé","Annulé",IF(Import!T1233=0,"",Import!T1233))</f>
        <v/>
      </c>
      <c r="P234" s="46" t="str">
        <f>IF(Import!U1233=0,IF($L234&lt;&gt;"","Annulé",IF($K234="","","En attente")),Import!U1233)</f>
        <v/>
      </c>
      <c r="Q234" s="46" t="str">
        <f>IF(Import!V1233=0,IF($L234&lt;&gt;"","Annulé",IF($K234="","","En attente")),Import!V1233)</f>
        <v/>
      </c>
      <c r="R234" s="46" t="str">
        <f>IF(Import!W1233=0,IF($L234&lt;&gt;"","Annulé",IF($K234="","","En attente")),Import!W1233)</f>
        <v/>
      </c>
      <c r="S234" s="46" t="str">
        <f>IF(Import!X1233=0,IF($L234&lt;&gt;"","Annulé",IF($K234="","","En attente")),Import!X1233)</f>
        <v/>
      </c>
      <c r="T234" s="46" t="str">
        <f>IF(Import!Y1233=0,IF($L234&lt;&gt;"","Annulé",IF($K234="","","En attente")),Import!Y1233)</f>
        <v/>
      </c>
      <c r="U234" s="46" t="str">
        <f>IF(Import!Z1233=0,IF($L234&lt;&gt;"","Annulé",IF($K234="","","En attente")),Import!Z1233)</f>
        <v/>
      </c>
      <c r="V234" s="46"/>
      <c r="W234" s="46" t="str">
        <f>IF($L234&lt;&gt;"","Annulé",IF(Import!AA1233=0,"",Import!AA1233))</f>
        <v/>
      </c>
      <c r="X234" s="46" t="str">
        <f>IF($L234&lt;&gt;"","Annulé",IF(Import!AB1233=0,IF($W234&lt;&gt;"","A receptionner",""),Import!AB1233))</f>
        <v/>
      </c>
      <c r="Y234" s="60" t="str">
        <f>IF($L234&lt;&gt;"","Annulé",IF(Import!AC1233=0,"",Import!AC1233))</f>
        <v/>
      </c>
      <c r="Z234" s="60" t="str">
        <f>IF($L234&lt;&gt;"","Annulé",IF(Import!AD1233=0,"",Import!AD1233))</f>
        <v/>
      </c>
      <c r="AA234" s="61" t="str">
        <f t="shared" si="268"/>
        <v/>
      </c>
      <c r="AB234" s="61"/>
      <c r="AC234" s="62"/>
      <c r="BI234" s="44" t="str">
        <f>IF(Import!AM1233=0,"",Import!AM1233)</f>
        <v/>
      </c>
      <c r="BJ234" s="44"/>
      <c r="BK234" s="44"/>
      <c r="BL234" s="44"/>
      <c r="BM234" s="44"/>
      <c r="CB234" s="78" t="str">
        <f>IF(Import!AQ1233=0,"",Import!AQ1233)</f>
        <v/>
      </c>
      <c r="CC234" s="78"/>
      <c r="CD234" s="78"/>
      <c r="CE234" s="78"/>
      <c r="CF234" s="78"/>
      <c r="EK234" s="46" t="str">
        <f>IF(Import!AU1233=0,"",Import!AU1233)</f>
        <v/>
      </c>
      <c r="EL234" s="46"/>
      <c r="EM234" s="46"/>
      <c r="EN234" s="46"/>
      <c r="EO234" s="46"/>
      <c r="JR234" s="46" t="str">
        <f>IF(Import!BC1233=0,"",Import!BC1233)</f>
        <v/>
      </c>
    </row>
    <row r="235" spans="1:278" x14ac:dyDescent="0.3">
      <c r="A235" s="61" t="str">
        <f>IF(Import!A1234=0,"",Import!A1234=0)</f>
        <v/>
      </c>
      <c r="B235" s="38" t="str">
        <f>IF(Import!D1234=0,"",Import!D1234)</f>
        <v/>
      </c>
      <c r="C235" s="38" t="str">
        <f>IF(Import!E1234=0,"",Import!E1234)</f>
        <v/>
      </c>
      <c r="D235" s="44" t="str">
        <f t="shared" si="267"/>
        <v/>
      </c>
      <c r="E235" s="38" t="str">
        <f>IF(Import!I1234=0,"",Import!I1234)</f>
        <v/>
      </c>
      <c r="F235" s="38" t="str">
        <f>IF(Import!J1234="","",Import!J1234)</f>
        <v/>
      </c>
      <c r="G235" s="38" t="str">
        <f>IF(Import!K1234="","",Import!K1234)</f>
        <v/>
      </c>
      <c r="H235" s="45" t="str">
        <f>IF(Import!L1234=0,"",Import!L1234)</f>
        <v/>
      </c>
      <c r="I235" s="38" t="str">
        <f>IF(Import!N1234=0,"",Import!N1234)</f>
        <v/>
      </c>
      <c r="J235" s="37"/>
      <c r="K235" s="46" t="str">
        <f>IF(Import!O1234=0,"",Import!O1234)</f>
        <v/>
      </c>
      <c r="L235" s="46" t="str">
        <f>IF(Import!P1234=0,"",Import!P1234)</f>
        <v/>
      </c>
      <c r="M235" s="60" t="str">
        <f>IF(L235&lt;&gt;"","Annulé",IF(Import!R1234=0,"",Import!R1234))</f>
        <v/>
      </c>
      <c r="N235" s="60" t="str">
        <f>IF(L235&lt;&gt;"","Annulé",IF(Import!S1234=0,"",Import!S1234))</f>
        <v/>
      </c>
      <c r="O235" s="60" t="str">
        <f>IF(N235="Annulé","Annulé",IF(Import!T1234=0,"",Import!T1234))</f>
        <v/>
      </c>
      <c r="P235" s="46" t="str">
        <f>IF(Import!U1234=0,IF($L235&lt;&gt;"","Annulé",IF($K235="","","En attente")),Import!U1234)</f>
        <v/>
      </c>
      <c r="Q235" s="46" t="str">
        <f>IF(Import!V1234=0,IF($L235&lt;&gt;"","Annulé",IF($K235="","","En attente")),Import!V1234)</f>
        <v/>
      </c>
      <c r="R235" s="46" t="str">
        <f>IF(Import!W1234=0,IF($L235&lt;&gt;"","Annulé",IF($K235="","","En attente")),Import!W1234)</f>
        <v/>
      </c>
      <c r="S235" s="46" t="str">
        <f>IF(Import!X1234=0,IF($L235&lt;&gt;"","Annulé",IF($K235="","","En attente")),Import!X1234)</f>
        <v/>
      </c>
      <c r="T235" s="46" t="str">
        <f>IF(Import!Y1234=0,IF($L235&lt;&gt;"","Annulé",IF($K235="","","En attente")),Import!Y1234)</f>
        <v/>
      </c>
      <c r="U235" s="46" t="str">
        <f>IF(Import!Z1234=0,IF($L235&lt;&gt;"","Annulé",IF($K235="","","En attente")),Import!Z1234)</f>
        <v/>
      </c>
      <c r="V235" s="46"/>
      <c r="W235" s="46" t="str">
        <f>IF($L235&lt;&gt;"","Annulé",IF(Import!AA1234=0,"",Import!AA1234))</f>
        <v/>
      </c>
      <c r="X235" s="46" t="str">
        <f>IF($L235&lt;&gt;"","Annulé",IF(Import!AB1234=0,IF($W235&lt;&gt;"","A receptionner",""),Import!AB1234))</f>
        <v/>
      </c>
      <c r="Y235" s="60" t="str">
        <f>IF($L235&lt;&gt;"","Annulé",IF(Import!AC1234=0,"",Import!AC1234))</f>
        <v/>
      </c>
      <c r="Z235" s="60" t="str">
        <f>IF($L235&lt;&gt;"","Annulé",IF(Import!AD1234=0,"",Import!AD1234))</f>
        <v/>
      </c>
      <c r="AA235" s="61" t="str">
        <f t="shared" si="268"/>
        <v/>
      </c>
      <c r="AB235" s="61"/>
      <c r="AC235" s="62"/>
      <c r="BI235" s="44" t="str">
        <f>IF(Import!AM1234=0,"",Import!AM1234)</f>
        <v/>
      </c>
      <c r="BJ235" s="44"/>
      <c r="BK235" s="44"/>
      <c r="BL235" s="44"/>
      <c r="BM235" s="44"/>
      <c r="CB235" s="78" t="str">
        <f>IF(Import!AQ1234=0,"",Import!AQ1234)</f>
        <v/>
      </c>
      <c r="CC235" s="78"/>
      <c r="CD235" s="78"/>
      <c r="CE235" s="78"/>
      <c r="CF235" s="78"/>
      <c r="JR235" s="46" t="str">
        <f>IF(Import!BC1234=0,"",Import!BC1234)</f>
        <v/>
      </c>
    </row>
    <row r="236" spans="1:278" x14ac:dyDescent="0.3">
      <c r="A236" s="61" t="str">
        <f>IF(Import!A1235=0,"",Import!A1235=0)</f>
        <v/>
      </c>
      <c r="B236" s="38" t="str">
        <f>IF(Import!D1235=0,"",Import!D1235)</f>
        <v/>
      </c>
      <c r="C236" s="38" t="str">
        <f>IF(Import!E1235=0,"",Import!E1235)</f>
        <v/>
      </c>
      <c r="D236" s="44" t="str">
        <f t="shared" si="267"/>
        <v/>
      </c>
      <c r="E236" s="38" t="str">
        <f>IF(Import!I1235=0,"",Import!I1235)</f>
        <v/>
      </c>
      <c r="F236" s="38" t="str">
        <f>IF(Import!J1235="","",Import!J1235)</f>
        <v/>
      </c>
      <c r="G236" s="38" t="str">
        <f>IF(Import!K1235="","",Import!K1235)</f>
        <v/>
      </c>
      <c r="H236" s="45" t="str">
        <f>IF(Import!L1235=0,"",Import!L1235)</f>
        <v/>
      </c>
      <c r="I236" s="38" t="str">
        <f>IF(Import!N1235=0,"",Import!N1235)</f>
        <v/>
      </c>
      <c r="J236" s="37"/>
      <c r="K236" s="46" t="str">
        <f>IF(Import!O1235=0,"",Import!O1235)</f>
        <v/>
      </c>
      <c r="L236" s="46" t="str">
        <f>IF(Import!P1235=0,"",Import!P1235)</f>
        <v/>
      </c>
      <c r="M236" s="60" t="str">
        <f>IF(L236&lt;&gt;"","Annulé",IF(Import!R1235=0,"",Import!R1235))</f>
        <v/>
      </c>
      <c r="N236" s="60" t="str">
        <f>IF(L236&lt;&gt;"","Annulé",IF(Import!S1235=0,"",Import!S1235))</f>
        <v/>
      </c>
      <c r="O236" s="60" t="str">
        <f>IF(N236="Annulé","Annulé",IF(Import!T1235=0,"",Import!T1235))</f>
        <v/>
      </c>
      <c r="P236" s="46" t="str">
        <f>IF(Import!U1235=0,IF($L236&lt;&gt;"","Annulé",IF($K236="","","En attente")),Import!U1235)</f>
        <v/>
      </c>
      <c r="Q236" s="46" t="str">
        <f>IF(Import!V1235=0,IF($L236&lt;&gt;"","Annulé",IF($K236="","","En attente")),Import!V1235)</f>
        <v/>
      </c>
      <c r="R236" s="46" t="str">
        <f>IF(Import!W1235=0,IF($L236&lt;&gt;"","Annulé",IF($K236="","","En attente")),Import!W1235)</f>
        <v/>
      </c>
      <c r="S236" s="46" t="str">
        <f>IF(Import!X1235=0,IF($L236&lt;&gt;"","Annulé",IF($K236="","","En attente")),Import!X1235)</f>
        <v/>
      </c>
      <c r="T236" s="46" t="str">
        <f>IF(Import!Y1235=0,IF($L236&lt;&gt;"","Annulé",IF($K236="","","En attente")),Import!Y1235)</f>
        <v/>
      </c>
      <c r="U236" s="46" t="str">
        <f>IF(Import!Z1235=0,IF($L236&lt;&gt;"","Annulé",IF($K236="","","En attente")),Import!Z1235)</f>
        <v/>
      </c>
      <c r="V236" s="46"/>
      <c r="W236" s="46" t="str">
        <f>IF($L236&lt;&gt;"","Annulé",IF(Import!AA1235=0,"",Import!AA1235))</f>
        <v/>
      </c>
      <c r="X236" s="46" t="str">
        <f>IF($L236&lt;&gt;"","Annulé",IF(Import!AB1235=0,IF($W236&lt;&gt;"","A receptionner",""),Import!AB1235))</f>
        <v/>
      </c>
      <c r="Y236" s="60" t="str">
        <f>IF($L236&lt;&gt;"","Annulé",IF(Import!AC1235=0,"",Import!AC1235))</f>
        <v/>
      </c>
      <c r="Z236" s="60" t="str">
        <f>IF($L236&lt;&gt;"","Annulé",IF(Import!AD1235=0,"",Import!AD1235))</f>
        <v/>
      </c>
      <c r="AA236" s="61" t="str">
        <f t="shared" si="268"/>
        <v/>
      </c>
      <c r="AB236" s="61"/>
      <c r="AC236" s="62"/>
      <c r="BI236" s="44" t="str">
        <f>IF(Import!AM1235=0,"",Import!AM1235)</f>
        <v/>
      </c>
      <c r="BJ236" s="44"/>
      <c r="BK236" s="44"/>
      <c r="BL236" s="44"/>
      <c r="BM236" s="44"/>
      <c r="CB236" s="78" t="str">
        <f>IF(Import!AQ1235=0,"",Import!AQ1235)</f>
        <v/>
      </c>
      <c r="CC236" s="78"/>
      <c r="CD236" s="78"/>
      <c r="CE236" s="78"/>
      <c r="CF236" s="78"/>
      <c r="JR236" s="46" t="str">
        <f>IF(Import!BC1235=0,"",Import!BC1235)</f>
        <v/>
      </c>
    </row>
    <row r="237" spans="1:278" x14ac:dyDescent="0.3">
      <c r="A237" s="61" t="str">
        <f>IF(Import!A1236=0,"",Import!A1236=0)</f>
        <v/>
      </c>
      <c r="B237" s="38" t="str">
        <f>IF(Import!D1236=0,"",Import!D1236)</f>
        <v/>
      </c>
      <c r="C237" s="38" t="str">
        <f>IF(Import!E1236=0,"",Import!E1236)</f>
        <v/>
      </c>
      <c r="D237" s="44" t="str">
        <f t="shared" si="267"/>
        <v/>
      </c>
      <c r="E237" s="38" t="str">
        <f>IF(Import!I1236=0,"",Import!I1236)</f>
        <v/>
      </c>
      <c r="F237" s="38" t="str">
        <f>IF(Import!J1236="","",Import!J1236)</f>
        <v/>
      </c>
      <c r="G237" s="38" t="str">
        <f>IF(Import!K1236="","",Import!K1236)</f>
        <v/>
      </c>
      <c r="H237" s="45" t="str">
        <f>IF(Import!L1236=0,"",Import!L1236)</f>
        <v/>
      </c>
      <c r="I237" s="38" t="str">
        <f>IF(Import!N1236=0,"",Import!N1236)</f>
        <v/>
      </c>
      <c r="J237" s="37"/>
      <c r="K237" s="46" t="str">
        <f>IF(Import!O1236=0,"",Import!O1236)</f>
        <v/>
      </c>
      <c r="L237" s="46" t="str">
        <f>IF(Import!P1236=0,"",Import!P1236)</f>
        <v/>
      </c>
      <c r="M237" s="60" t="str">
        <f>IF(L237&lt;&gt;"","Annulé",IF(Import!R1236=0,"",Import!R1236))</f>
        <v/>
      </c>
      <c r="N237" s="60" t="str">
        <f>IF(L237&lt;&gt;"","Annulé",IF(Import!S1236=0,"",Import!S1236))</f>
        <v/>
      </c>
      <c r="O237" s="60" t="str">
        <f>IF(N237="Annulé","Annulé",IF(Import!T1236=0,"",Import!T1236))</f>
        <v/>
      </c>
      <c r="P237" s="46" t="str">
        <f>IF(Import!U1236=0,IF($L237&lt;&gt;"","Annulé",IF($K237="","","En attente")),Import!U1236)</f>
        <v/>
      </c>
      <c r="Q237" s="46" t="str">
        <f>IF(Import!V1236=0,IF($L237&lt;&gt;"","Annulé",IF($K237="","","En attente")),Import!V1236)</f>
        <v/>
      </c>
      <c r="R237" s="46" t="str">
        <f>IF(Import!W1236=0,IF($L237&lt;&gt;"","Annulé",IF($K237="","","En attente")),Import!W1236)</f>
        <v/>
      </c>
      <c r="S237" s="46" t="str">
        <f>IF(Import!X1236=0,IF($L237&lt;&gt;"","Annulé",IF($K237="","","En attente")),Import!X1236)</f>
        <v/>
      </c>
      <c r="T237" s="46" t="str">
        <f>IF(Import!Y1236=0,IF($L237&lt;&gt;"","Annulé",IF($K237="","","En attente")),Import!Y1236)</f>
        <v/>
      </c>
      <c r="U237" s="46" t="str">
        <f>IF(Import!Z1236=0,IF($L237&lt;&gt;"","Annulé",IF($K237="","","En attente")),Import!Z1236)</f>
        <v/>
      </c>
      <c r="V237" s="46"/>
      <c r="W237" s="46" t="str">
        <f>IF($L237&lt;&gt;"","Annulé",IF(Import!AA1236=0,"",Import!AA1236))</f>
        <v/>
      </c>
      <c r="X237" s="46" t="str">
        <f>IF($L237&lt;&gt;"","Annulé",IF(Import!AB1236=0,IF($W237&lt;&gt;"","A receptionner",""),Import!AB1236))</f>
        <v/>
      </c>
      <c r="Y237" s="60" t="str">
        <f>IF($L237&lt;&gt;"","Annulé",IF(Import!AC1236=0,"",Import!AC1236))</f>
        <v/>
      </c>
      <c r="Z237" s="60" t="str">
        <f>IF($L237&lt;&gt;"","Annulé",IF(Import!AD1236=0,"",Import!AD1236))</f>
        <v/>
      </c>
      <c r="AA237" s="61" t="str">
        <f t="shared" si="268"/>
        <v/>
      </c>
      <c r="AB237" s="61"/>
      <c r="AC237" s="62"/>
      <c r="BI237" s="44" t="str">
        <f>IF(Import!AM1236=0,"",Import!AM1236)</f>
        <v/>
      </c>
      <c r="BJ237" s="44"/>
      <c r="BK237" s="44"/>
      <c r="BL237" s="44"/>
      <c r="BM237" s="44"/>
      <c r="CB237" s="78" t="str">
        <f>IF(Import!AQ1236=0,"",Import!AQ1236)</f>
        <v/>
      </c>
      <c r="CC237" s="78"/>
      <c r="CD237" s="78"/>
      <c r="CE237" s="78"/>
      <c r="CF237" s="78"/>
      <c r="JR237" s="46" t="str">
        <f>IF(Import!BC1236=0,"",Import!BC1236)</f>
        <v/>
      </c>
    </row>
    <row r="238" spans="1:278" x14ac:dyDescent="0.3">
      <c r="A238" s="61" t="str">
        <f>IF(Import!A1237=0,"",Import!A1237=0)</f>
        <v/>
      </c>
      <c r="B238" s="38" t="str">
        <f>IF(Import!D1237=0,"",Import!D1237)</f>
        <v/>
      </c>
      <c r="C238" s="38" t="str">
        <f>IF(Import!E1237=0,"",Import!E1237)</f>
        <v/>
      </c>
      <c r="D238" s="44" t="str">
        <f t="shared" si="267"/>
        <v/>
      </c>
      <c r="E238" s="38" t="str">
        <f>IF(Import!I1237=0,"",Import!I1237)</f>
        <v/>
      </c>
      <c r="F238" s="38" t="str">
        <f>IF(Import!J1237="","",Import!J1237)</f>
        <v/>
      </c>
      <c r="G238" s="38" t="str">
        <f>IF(Import!K1237="","",Import!K1237)</f>
        <v/>
      </c>
      <c r="H238" s="45" t="str">
        <f>IF(Import!L1237=0,"",Import!L1237)</f>
        <v/>
      </c>
      <c r="I238" s="38" t="str">
        <f>IF(Import!N1237=0,"",Import!N1237)</f>
        <v/>
      </c>
      <c r="J238" s="37"/>
      <c r="K238" s="46" t="str">
        <f>IF(Import!O1237=0,"",Import!O1237)</f>
        <v/>
      </c>
      <c r="L238" s="46" t="str">
        <f>IF(Import!P1237=0,"",Import!P1237)</f>
        <v/>
      </c>
      <c r="M238" s="60" t="str">
        <f>IF(L238&lt;&gt;"","Annulé",IF(Import!R1237=0,"",Import!R1237))</f>
        <v/>
      </c>
      <c r="N238" s="60" t="str">
        <f>IF(L238&lt;&gt;"","Annulé",IF(Import!S1237=0,"",Import!S1237))</f>
        <v/>
      </c>
      <c r="O238" s="60" t="str">
        <f>IF(N238="Annulé","Annulé",IF(Import!T1237=0,"",Import!T1237))</f>
        <v/>
      </c>
      <c r="P238" s="46" t="str">
        <f>IF(Import!U1237=0,IF($L238&lt;&gt;"","Annulé",IF($K238="","","En attente")),Import!U1237)</f>
        <v/>
      </c>
      <c r="Q238" s="46" t="str">
        <f>IF(Import!V1237=0,IF($L238&lt;&gt;"","Annulé",IF($K238="","","En attente")),Import!V1237)</f>
        <v/>
      </c>
      <c r="R238" s="46" t="str">
        <f>IF(Import!W1237=0,IF($L238&lt;&gt;"","Annulé",IF($K238="","","En attente")),Import!W1237)</f>
        <v/>
      </c>
      <c r="S238" s="46" t="str">
        <f>IF(Import!X1237=0,IF($L238&lt;&gt;"","Annulé",IF($K238="","","En attente")),Import!X1237)</f>
        <v/>
      </c>
      <c r="T238" s="46" t="str">
        <f>IF(Import!Y1237=0,IF($L238&lt;&gt;"","Annulé",IF($K238="","","En attente")),Import!Y1237)</f>
        <v/>
      </c>
      <c r="U238" s="46" t="str">
        <f>IF(Import!Z1237=0,IF($L238&lt;&gt;"","Annulé",IF($K238="","","En attente")),Import!Z1237)</f>
        <v/>
      </c>
      <c r="V238" s="46"/>
      <c r="W238" s="46" t="str">
        <f>IF($L238&lt;&gt;"","Annulé",IF(Import!AA1237=0,"",Import!AA1237))</f>
        <v/>
      </c>
      <c r="X238" s="46" t="str">
        <f>IF($L238&lt;&gt;"","Annulé",IF(Import!AB1237=0,IF($W238&lt;&gt;"","A receptionner",""),Import!AB1237))</f>
        <v/>
      </c>
      <c r="Y238" s="60" t="str">
        <f>IF($L238&lt;&gt;"","Annulé",IF(Import!AC1237=0,"",Import!AC1237))</f>
        <v/>
      </c>
      <c r="Z238" s="60" t="str">
        <f>IF($L238&lt;&gt;"","Annulé",IF(Import!AD1237=0,"",Import!AD1237))</f>
        <v/>
      </c>
      <c r="AA238" s="61" t="str">
        <f t="shared" si="268"/>
        <v/>
      </c>
      <c r="AB238" s="61"/>
      <c r="AC238" s="62"/>
      <c r="BI238" s="44" t="str">
        <f>IF(Import!AM1237=0,"",Import!AM1237)</f>
        <v/>
      </c>
      <c r="BJ238" s="44"/>
      <c r="BK238" s="44"/>
      <c r="BL238" s="44"/>
      <c r="BM238" s="44"/>
      <c r="CB238" s="78" t="str">
        <f>IF(Import!AQ1237=0,"",Import!AQ1237)</f>
        <v/>
      </c>
      <c r="CC238" s="78"/>
      <c r="CD238" s="78"/>
      <c r="CE238" s="78"/>
      <c r="CF238" s="78"/>
      <c r="JR238" s="46" t="str">
        <f>IF(Import!BC1237=0,"",Import!BC1237)</f>
        <v/>
      </c>
    </row>
    <row r="239" spans="1:278" x14ac:dyDescent="0.3">
      <c r="A239" s="61" t="str">
        <f>IF(Import!A1238=0,"",Import!A1238=0)</f>
        <v/>
      </c>
      <c r="B239" s="38" t="str">
        <f>IF(Import!D1238=0,"",Import!D1238)</f>
        <v/>
      </c>
      <c r="C239" s="38" t="str">
        <f>IF(Import!E1238=0,"",Import!E1238)</f>
        <v/>
      </c>
      <c r="D239" s="44" t="str">
        <f t="shared" ref="D239:D302" si="269">IF(OR(E239="Saintes",E239="Périgny",E239="Rochefort",E239="Royan - Saint-G. de Didonne"),"17",IF(OR(E239="La Roche sur Yon",E239="Challans"),"85",IF(E239="Niort","79","")))</f>
        <v/>
      </c>
      <c r="E239" s="38" t="str">
        <f>IF(Import!I1238=0,"",Import!I1238)</f>
        <v/>
      </c>
      <c r="F239" s="38" t="str">
        <f>IF(Import!J1238="","",Import!J1238)</f>
        <v/>
      </c>
      <c r="G239" s="38" t="str">
        <f>IF(Import!K1238="","",Import!K1238)</f>
        <v/>
      </c>
      <c r="H239" s="45" t="str">
        <f>IF(Import!L1238=0,"",Import!L1238)</f>
        <v/>
      </c>
      <c r="I239" s="38" t="str">
        <f>IF(Import!N1238=0,"",Import!N1238)</f>
        <v/>
      </c>
      <c r="J239" s="37"/>
      <c r="K239" s="46" t="str">
        <f>IF(Import!O1238=0,"",Import!O1238)</f>
        <v/>
      </c>
      <c r="L239" s="46" t="str">
        <f>IF(Import!P1238=0,"",Import!P1238)</f>
        <v/>
      </c>
      <c r="M239" s="60" t="str">
        <f>IF(L239&lt;&gt;"","Annulé",IF(Import!R1238=0,"",Import!R1238))</f>
        <v/>
      </c>
      <c r="N239" s="60" t="str">
        <f>IF(L239&lt;&gt;"","Annulé",IF(Import!S1238=0,"",Import!S1238))</f>
        <v/>
      </c>
      <c r="O239" s="60" t="str">
        <f>IF(N239="Annulé","Annulé",IF(Import!T1238=0,"",Import!T1238))</f>
        <v/>
      </c>
      <c r="P239" s="46" t="str">
        <f>IF(Import!U1238=0,IF($L239&lt;&gt;"","Annulé",IF($K239="","","En attente")),Import!U1238)</f>
        <v/>
      </c>
      <c r="Q239" s="46" t="str">
        <f>IF(Import!V1238=0,IF($L239&lt;&gt;"","Annulé",IF($K239="","","En attente")),Import!V1238)</f>
        <v/>
      </c>
      <c r="R239" s="46" t="str">
        <f>IF(Import!W1238=0,IF($L239&lt;&gt;"","Annulé",IF($K239="","","En attente")),Import!W1238)</f>
        <v/>
      </c>
      <c r="S239" s="46" t="str">
        <f>IF(Import!X1238=0,IF($L239&lt;&gt;"","Annulé",IF($K239="","","En attente")),Import!X1238)</f>
        <v/>
      </c>
      <c r="T239" s="46" t="str">
        <f>IF(Import!Y1238=0,IF($L239&lt;&gt;"","Annulé",IF($K239="","","En attente")),Import!Y1238)</f>
        <v/>
      </c>
      <c r="U239" s="46" t="str">
        <f>IF(Import!Z1238=0,IF($L239&lt;&gt;"","Annulé",IF($K239="","","En attente")),Import!Z1238)</f>
        <v/>
      </c>
      <c r="V239" s="46"/>
      <c r="W239" s="46" t="str">
        <f>IF($L239&lt;&gt;"","Annulé",IF(Import!AA1238=0,"",Import!AA1238))</f>
        <v/>
      </c>
      <c r="X239" s="46" t="str">
        <f>IF($L239&lt;&gt;"","Annulé",IF(Import!AB1238=0,IF($W239&lt;&gt;"","A receptionner",""),Import!AB1238))</f>
        <v/>
      </c>
      <c r="Y239" s="60" t="str">
        <f>IF($L239&lt;&gt;"","Annulé",IF(Import!AC1238=0,"",Import!AC1238))</f>
        <v/>
      </c>
      <c r="Z239" s="60" t="str">
        <f>IF($L239&lt;&gt;"","Annulé",IF(Import!AD1238=0,"",Import!AD1238))</f>
        <v/>
      </c>
      <c r="AA239" s="61" t="str">
        <f t="shared" ref="AA239:AA302" si="270">IFERROR(IF($W239="Annulé","Annulé",IF($W239="Pas ouvert",IF($V239="",IF($K239="","","Stock"),WEEKNUM(V239)),_xlfn.ISOWEEKNUM(W239))),"")</f>
        <v/>
      </c>
      <c r="AB239" s="61"/>
      <c r="AC239" s="62"/>
      <c r="BI239" s="44" t="str">
        <f>IF(Import!AM1238=0,"",Import!AM1238)</f>
        <v/>
      </c>
      <c r="BJ239" s="44"/>
      <c r="BK239" s="44"/>
      <c r="BL239" s="44"/>
      <c r="BM239" s="44"/>
      <c r="CB239" s="78" t="str">
        <f>IF(Import!AQ1238=0,"",Import!AQ1238)</f>
        <v/>
      </c>
      <c r="CC239" s="78"/>
      <c r="CD239" s="78"/>
      <c r="CE239" s="78"/>
      <c r="CF239" s="78"/>
      <c r="JR239" s="46" t="str">
        <f>IF(Import!BC1238=0,"",Import!BC1238)</f>
        <v/>
      </c>
    </row>
    <row r="240" spans="1:278" x14ac:dyDescent="0.3">
      <c r="A240" s="61" t="str">
        <f>IF(Import!A1239=0,"",Import!A1239=0)</f>
        <v/>
      </c>
      <c r="B240" s="38" t="str">
        <f>IF(Import!D1239=0,"",Import!D1239)</f>
        <v/>
      </c>
      <c r="C240" s="38" t="str">
        <f>IF(Import!E1239=0,"",Import!E1239)</f>
        <v/>
      </c>
      <c r="D240" s="44" t="str">
        <f t="shared" si="269"/>
        <v/>
      </c>
      <c r="E240" s="38" t="str">
        <f>IF(Import!I1239=0,"",Import!I1239)</f>
        <v/>
      </c>
      <c r="F240" s="38" t="str">
        <f>IF(Import!J1239="","",Import!J1239)</f>
        <v/>
      </c>
      <c r="G240" s="38" t="str">
        <f>IF(Import!K1239="","",Import!K1239)</f>
        <v/>
      </c>
      <c r="H240" s="45" t="str">
        <f>IF(Import!L1239=0,"",Import!L1239)</f>
        <v/>
      </c>
      <c r="I240" s="38" t="str">
        <f>IF(Import!N1239=0,"",Import!N1239)</f>
        <v/>
      </c>
      <c r="J240" s="37"/>
      <c r="K240" s="46" t="str">
        <f>IF(Import!O1239=0,"",Import!O1239)</f>
        <v/>
      </c>
      <c r="L240" s="46" t="str">
        <f>IF(Import!P1239=0,"",Import!P1239)</f>
        <v/>
      </c>
      <c r="M240" s="60" t="str">
        <f>IF(L240&lt;&gt;"","Annulé",IF(Import!R1239=0,"",Import!R1239))</f>
        <v/>
      </c>
      <c r="N240" s="60" t="str">
        <f>IF(L240&lt;&gt;"","Annulé",IF(Import!S1239=0,"",Import!S1239))</f>
        <v/>
      </c>
      <c r="O240" s="60" t="str">
        <f>IF(N240="Annulé","Annulé",IF(Import!T1239=0,"",Import!T1239))</f>
        <v/>
      </c>
      <c r="P240" s="46" t="str">
        <f>IF(Import!U1239=0,IF($L240&lt;&gt;"","Annulé",IF($K240="","","En attente")),Import!U1239)</f>
        <v/>
      </c>
      <c r="Q240" s="46" t="str">
        <f>IF(Import!V1239=0,IF($L240&lt;&gt;"","Annulé",IF($K240="","","En attente")),Import!V1239)</f>
        <v/>
      </c>
      <c r="R240" s="46" t="str">
        <f>IF(Import!W1239=0,IF($L240&lt;&gt;"","Annulé",IF($K240="","","En attente")),Import!W1239)</f>
        <v/>
      </c>
      <c r="S240" s="46" t="str">
        <f>IF(Import!X1239=0,IF($L240&lt;&gt;"","Annulé",IF($K240="","","En attente")),Import!X1239)</f>
        <v/>
      </c>
      <c r="T240" s="46" t="str">
        <f>IF(Import!Y1239=0,IF($L240&lt;&gt;"","Annulé",IF($K240="","","En attente")),Import!Y1239)</f>
        <v/>
      </c>
      <c r="U240" s="46" t="str">
        <f>IF(Import!Z1239=0,IF($L240&lt;&gt;"","Annulé",IF($K240="","","En attente")),Import!Z1239)</f>
        <v/>
      </c>
      <c r="V240" s="46"/>
      <c r="W240" s="46" t="str">
        <f>IF($L240&lt;&gt;"","Annulé",IF(Import!AA1239=0,"",Import!AA1239))</f>
        <v/>
      </c>
      <c r="X240" s="46" t="str">
        <f>IF($L240&lt;&gt;"","Annulé",IF(Import!AB1239=0,IF($W240&lt;&gt;"","A receptionner",""),Import!AB1239))</f>
        <v/>
      </c>
      <c r="Y240" s="60" t="str">
        <f>IF($L240&lt;&gt;"","Annulé",IF(Import!AC1239=0,"",Import!AC1239))</f>
        <v/>
      </c>
      <c r="Z240" s="60" t="str">
        <f>IF($L240&lt;&gt;"","Annulé",IF(Import!AD1239=0,"",Import!AD1239))</f>
        <v/>
      </c>
      <c r="AA240" s="61" t="str">
        <f t="shared" si="270"/>
        <v/>
      </c>
      <c r="AB240" s="61"/>
      <c r="AC240" s="62"/>
      <c r="BI240" s="44" t="str">
        <f>IF(Import!AM1239=0,"",Import!AM1239)</f>
        <v/>
      </c>
      <c r="BJ240" s="44"/>
      <c r="BK240" s="44"/>
      <c r="BL240" s="44"/>
      <c r="BM240" s="44"/>
      <c r="CB240" s="78" t="str">
        <f>IF(Import!AQ1239=0,"",Import!AQ1239)</f>
        <v/>
      </c>
      <c r="CC240" s="78"/>
      <c r="CD240" s="78"/>
      <c r="CE240" s="78"/>
      <c r="CF240" s="78"/>
      <c r="JR240" s="46" t="str">
        <f>IF(Import!BC1239=0,"",Import!BC1239)</f>
        <v/>
      </c>
    </row>
    <row r="241" spans="1:278" x14ac:dyDescent="0.3">
      <c r="A241" s="61" t="str">
        <f>IF(Import!A1240=0,"",Import!A1240=0)</f>
        <v/>
      </c>
      <c r="B241" s="38" t="str">
        <f>IF(Import!D1240=0,"",Import!D1240)</f>
        <v/>
      </c>
      <c r="C241" s="38" t="str">
        <f>IF(Import!E1240=0,"",Import!E1240)</f>
        <v/>
      </c>
      <c r="D241" s="44" t="str">
        <f t="shared" si="269"/>
        <v/>
      </c>
      <c r="E241" s="38" t="str">
        <f>IF(Import!I1240=0,"",Import!I1240)</f>
        <v/>
      </c>
      <c r="F241" s="38" t="str">
        <f>IF(Import!J1240="","",Import!J1240)</f>
        <v/>
      </c>
      <c r="G241" s="38" t="str">
        <f>IF(Import!K1240="","",Import!K1240)</f>
        <v/>
      </c>
      <c r="H241" s="45" t="str">
        <f>IF(Import!L1240=0,"",Import!L1240)</f>
        <v/>
      </c>
      <c r="I241" s="38" t="str">
        <f>IF(Import!N1240=0,"",Import!N1240)</f>
        <v/>
      </c>
      <c r="J241" s="37"/>
      <c r="K241" s="46" t="str">
        <f>IF(Import!O1240=0,"",Import!O1240)</f>
        <v/>
      </c>
      <c r="L241" s="46" t="str">
        <f>IF(Import!P1240=0,"",Import!P1240)</f>
        <v/>
      </c>
      <c r="M241" s="60" t="str">
        <f>IF(L241&lt;&gt;"","Annulé",IF(Import!R1240=0,"",Import!R1240))</f>
        <v/>
      </c>
      <c r="N241" s="60" t="str">
        <f>IF(L241&lt;&gt;"","Annulé",IF(Import!S1240=0,"",Import!S1240))</f>
        <v/>
      </c>
      <c r="O241" s="60" t="str">
        <f>IF(N241="Annulé","Annulé",IF(Import!T1240=0,"",Import!T1240))</f>
        <v/>
      </c>
      <c r="P241" s="46" t="str">
        <f>IF(Import!U1240=0,IF($L241&lt;&gt;"","Annulé",IF($K241="","","En attente")),Import!U1240)</f>
        <v/>
      </c>
      <c r="Q241" s="46" t="str">
        <f>IF(Import!V1240=0,IF($L241&lt;&gt;"","Annulé",IF($K241="","","En attente")),Import!V1240)</f>
        <v/>
      </c>
      <c r="R241" s="46" t="str">
        <f>IF(Import!W1240=0,IF($L241&lt;&gt;"","Annulé",IF($K241="","","En attente")),Import!W1240)</f>
        <v/>
      </c>
      <c r="S241" s="46" t="str">
        <f>IF(Import!X1240=0,IF($L241&lt;&gt;"","Annulé",IF($K241="","","En attente")),Import!X1240)</f>
        <v/>
      </c>
      <c r="T241" s="46" t="str">
        <f>IF(Import!Y1240=0,IF($L241&lt;&gt;"","Annulé",IF($K241="","","En attente")),Import!Y1240)</f>
        <v/>
      </c>
      <c r="U241" s="46" t="str">
        <f>IF(Import!Z1240=0,IF($L241&lt;&gt;"","Annulé",IF($K241="","","En attente")),Import!Z1240)</f>
        <v/>
      </c>
      <c r="V241" s="46"/>
      <c r="W241" s="46" t="str">
        <f>IF($L241&lt;&gt;"","Annulé",IF(Import!AA1240=0,"",Import!AA1240))</f>
        <v/>
      </c>
      <c r="X241" s="46" t="str">
        <f>IF($L241&lt;&gt;"","Annulé",IF(Import!AB1240=0,IF($W241&lt;&gt;"","A receptionner",""),Import!AB1240))</f>
        <v/>
      </c>
      <c r="Y241" s="60" t="str">
        <f>IF($L241&lt;&gt;"","Annulé",IF(Import!AC1240=0,"",Import!AC1240))</f>
        <v/>
      </c>
      <c r="Z241" s="60" t="str">
        <f>IF($L241&lt;&gt;"","Annulé",IF(Import!AD1240=0,"",Import!AD1240))</f>
        <v/>
      </c>
      <c r="AA241" s="61" t="str">
        <f t="shared" si="270"/>
        <v/>
      </c>
      <c r="AB241" s="61"/>
      <c r="AC241" s="62"/>
      <c r="BI241" s="44" t="str">
        <f>IF(Import!AM1240=0,"",Import!AM1240)</f>
        <v/>
      </c>
      <c r="BJ241" s="44"/>
      <c r="BK241" s="44"/>
      <c r="BL241" s="44"/>
      <c r="BM241" s="44"/>
      <c r="CB241" s="78" t="str">
        <f>IF(Import!AQ1240=0,"",Import!AQ1240)</f>
        <v/>
      </c>
      <c r="CC241" s="78"/>
      <c r="CD241" s="78"/>
      <c r="CE241" s="78"/>
      <c r="CF241" s="78"/>
      <c r="JR241" s="46" t="str">
        <f>IF(Import!BC1240=0,"",Import!BC1240)</f>
        <v/>
      </c>
    </row>
    <row r="242" spans="1:278" x14ac:dyDescent="0.3">
      <c r="A242" s="61" t="str">
        <f>IF(Import!A1241=0,"",Import!A1241=0)</f>
        <v/>
      </c>
      <c r="B242" s="38" t="str">
        <f>IF(Import!D1241=0,"",Import!D1241)</f>
        <v/>
      </c>
      <c r="C242" s="38" t="str">
        <f>IF(Import!E1241=0,"",Import!E1241)</f>
        <v/>
      </c>
      <c r="D242" s="44" t="str">
        <f t="shared" si="269"/>
        <v/>
      </c>
      <c r="E242" s="38" t="str">
        <f>IF(Import!I1241=0,"",Import!I1241)</f>
        <v/>
      </c>
      <c r="F242" s="38" t="str">
        <f>IF(Import!J1241="","",Import!J1241)</f>
        <v/>
      </c>
      <c r="G242" s="38" t="str">
        <f>IF(Import!K1241="","",Import!K1241)</f>
        <v/>
      </c>
      <c r="H242" s="45" t="str">
        <f>IF(Import!L1241=0,"",Import!L1241)</f>
        <v/>
      </c>
      <c r="I242" s="38" t="str">
        <f>IF(Import!N1241=0,"",Import!N1241)</f>
        <v/>
      </c>
      <c r="J242" s="37"/>
      <c r="K242" s="46" t="str">
        <f>IF(Import!O1241=0,"",Import!O1241)</f>
        <v/>
      </c>
      <c r="L242" s="46" t="str">
        <f>IF(Import!P1241=0,"",Import!P1241)</f>
        <v/>
      </c>
      <c r="M242" s="60" t="str">
        <f>IF(L242&lt;&gt;"","Annulé",IF(Import!R1241=0,"",Import!R1241))</f>
        <v/>
      </c>
      <c r="N242" s="60" t="str">
        <f>IF(L242&lt;&gt;"","Annulé",IF(Import!S1241=0,"",Import!S1241))</f>
        <v/>
      </c>
      <c r="O242" s="60" t="str">
        <f>IF(N242="Annulé","Annulé",IF(Import!T1241=0,"",Import!T1241))</f>
        <v/>
      </c>
      <c r="P242" s="46" t="str">
        <f>IF(Import!U1241=0,IF($L242&lt;&gt;"","Annulé",IF($K242="","","En attente")),Import!U1241)</f>
        <v/>
      </c>
      <c r="Q242" s="46" t="str">
        <f>IF(Import!V1241=0,IF($L242&lt;&gt;"","Annulé",IF($K242="","","En attente")),Import!V1241)</f>
        <v/>
      </c>
      <c r="R242" s="46" t="str">
        <f>IF(Import!W1241=0,IF($L242&lt;&gt;"","Annulé",IF($K242="","","En attente")),Import!W1241)</f>
        <v/>
      </c>
      <c r="S242" s="46" t="str">
        <f>IF(Import!X1241=0,IF($L242&lt;&gt;"","Annulé",IF($K242="","","En attente")),Import!X1241)</f>
        <v/>
      </c>
      <c r="T242" s="46" t="str">
        <f>IF(Import!Y1241=0,IF($L242&lt;&gt;"","Annulé",IF($K242="","","En attente")),Import!Y1241)</f>
        <v/>
      </c>
      <c r="U242" s="46" t="str">
        <f>IF(Import!Z1241=0,IF($L242&lt;&gt;"","Annulé",IF($K242="","","En attente")),Import!Z1241)</f>
        <v/>
      </c>
      <c r="V242" s="46"/>
      <c r="W242" s="46" t="str">
        <f>IF($L242&lt;&gt;"","Annulé",IF(Import!AA1241=0,"",Import!AA1241))</f>
        <v/>
      </c>
      <c r="X242" s="46" t="str">
        <f>IF($L242&lt;&gt;"","Annulé",IF(Import!AB1241=0,IF($W242&lt;&gt;"","A receptionner",""),Import!AB1241))</f>
        <v/>
      </c>
      <c r="Y242" s="60" t="str">
        <f>IF($L242&lt;&gt;"","Annulé",IF(Import!AC1241=0,"",Import!AC1241))</f>
        <v/>
      </c>
      <c r="Z242" s="60" t="str">
        <f>IF($L242&lt;&gt;"","Annulé",IF(Import!AD1241=0,"",Import!AD1241))</f>
        <v/>
      </c>
      <c r="AA242" s="61" t="str">
        <f t="shared" si="270"/>
        <v/>
      </c>
      <c r="AB242" s="61"/>
      <c r="AC242" s="62"/>
      <c r="BI242" s="44" t="str">
        <f>IF(Import!AM1241=0,"",Import!AM1241)</f>
        <v/>
      </c>
      <c r="BJ242" s="44"/>
      <c r="BK242" s="44"/>
      <c r="BL242" s="44"/>
      <c r="BM242" s="44"/>
      <c r="CB242" s="78" t="str">
        <f>IF(Import!AQ1241=0,"",Import!AQ1241)</f>
        <v/>
      </c>
      <c r="CC242" s="78"/>
      <c r="CD242" s="78"/>
      <c r="CE242" s="78"/>
      <c r="CF242" s="78"/>
      <c r="JR242" s="46" t="str">
        <f>IF(Import!BC1241=0,"",Import!BC1241)</f>
        <v/>
      </c>
    </row>
    <row r="243" spans="1:278" x14ac:dyDescent="0.3">
      <c r="A243" s="61" t="str">
        <f>IF(Import!A1242=0,"",Import!A1242=0)</f>
        <v/>
      </c>
      <c r="B243" s="38" t="str">
        <f>IF(Import!D1242=0,"",Import!D1242)</f>
        <v/>
      </c>
      <c r="C243" s="38" t="str">
        <f>IF(Import!E1242=0,"",Import!E1242)</f>
        <v/>
      </c>
      <c r="D243" s="44" t="str">
        <f t="shared" si="269"/>
        <v/>
      </c>
      <c r="E243" s="38" t="str">
        <f>IF(Import!I1242=0,"",Import!I1242)</f>
        <v/>
      </c>
      <c r="F243" s="38" t="str">
        <f>IF(Import!J1242="","",Import!J1242)</f>
        <v/>
      </c>
      <c r="G243" s="38" t="str">
        <f>IF(Import!K1242="","",Import!K1242)</f>
        <v/>
      </c>
      <c r="H243" s="45" t="str">
        <f>IF(Import!L1242=0,"",Import!L1242)</f>
        <v/>
      </c>
      <c r="I243" s="38" t="str">
        <f>IF(Import!N1242=0,"",Import!N1242)</f>
        <v/>
      </c>
      <c r="J243" s="37"/>
      <c r="K243" s="46" t="str">
        <f>IF(Import!O1242=0,"",Import!O1242)</f>
        <v/>
      </c>
      <c r="L243" s="46" t="str">
        <f>IF(Import!P1242=0,"",Import!P1242)</f>
        <v/>
      </c>
      <c r="M243" s="60" t="str">
        <f>IF(L243&lt;&gt;"","Annulé",IF(Import!R1242=0,"",Import!R1242))</f>
        <v/>
      </c>
      <c r="N243" s="60" t="str">
        <f>IF(L243&lt;&gt;"","Annulé",IF(Import!S1242=0,"",Import!S1242))</f>
        <v/>
      </c>
      <c r="O243" s="60" t="str">
        <f>IF(N243="Annulé","Annulé",IF(Import!T1242=0,"",Import!T1242))</f>
        <v/>
      </c>
      <c r="P243" s="46" t="str">
        <f>IF(Import!U1242=0,IF($L243&lt;&gt;"","Annulé",IF($K243="","","En attente")),Import!U1242)</f>
        <v/>
      </c>
      <c r="Q243" s="46" t="str">
        <f>IF(Import!V1242=0,IF($L243&lt;&gt;"","Annulé",IF($K243="","","En attente")),Import!V1242)</f>
        <v/>
      </c>
      <c r="R243" s="46" t="str">
        <f>IF(Import!W1242=0,IF($L243&lt;&gt;"","Annulé",IF($K243="","","En attente")),Import!W1242)</f>
        <v/>
      </c>
      <c r="S243" s="46" t="str">
        <f>IF(Import!X1242=0,IF($L243&lt;&gt;"","Annulé",IF($K243="","","En attente")),Import!X1242)</f>
        <v/>
      </c>
      <c r="T243" s="46" t="str">
        <f>IF(Import!Y1242=0,IF($L243&lt;&gt;"","Annulé",IF($K243="","","En attente")),Import!Y1242)</f>
        <v/>
      </c>
      <c r="U243" s="46" t="str">
        <f>IF(Import!Z1242=0,IF($L243&lt;&gt;"","Annulé",IF($K243="","","En attente")),Import!Z1242)</f>
        <v/>
      </c>
      <c r="V243" s="46"/>
      <c r="W243" s="46" t="str">
        <f>IF($L243&lt;&gt;"","Annulé",IF(Import!AA1242=0,"",Import!AA1242))</f>
        <v/>
      </c>
      <c r="X243" s="46" t="str">
        <f>IF($L243&lt;&gt;"","Annulé",IF(Import!AB1242=0,IF($W243&lt;&gt;"","A receptionner",""),Import!AB1242))</f>
        <v/>
      </c>
      <c r="Y243" s="60" t="str">
        <f>IF($L243&lt;&gt;"","Annulé",IF(Import!AC1242=0,"",Import!AC1242))</f>
        <v/>
      </c>
      <c r="Z243" s="60" t="str">
        <f>IF($L243&lt;&gt;"","Annulé",IF(Import!AD1242=0,"",Import!AD1242))</f>
        <v/>
      </c>
      <c r="AA243" s="61" t="str">
        <f t="shared" si="270"/>
        <v/>
      </c>
      <c r="AB243" s="61"/>
      <c r="AC243" s="62"/>
      <c r="BI243" s="44" t="str">
        <f>IF(Import!AM1242=0,"",Import!AM1242)</f>
        <v/>
      </c>
      <c r="BJ243" s="44"/>
      <c r="BK243" s="44"/>
      <c r="BL243" s="44"/>
      <c r="BM243" s="44"/>
      <c r="CB243" s="78" t="str">
        <f>IF(Import!AQ1242=0,"",Import!AQ1242)</f>
        <v/>
      </c>
      <c r="CC243" s="78"/>
      <c r="CD243" s="78"/>
      <c r="CE243" s="78"/>
      <c r="CF243" s="78"/>
      <c r="JR243" s="46" t="str">
        <f>IF(Import!BC1242=0,"",Import!BC1242)</f>
        <v/>
      </c>
    </row>
    <row r="244" spans="1:278" x14ac:dyDescent="0.3">
      <c r="A244" s="61" t="str">
        <f>IF(Import!A1243=0,"",Import!A1243=0)</f>
        <v/>
      </c>
      <c r="B244" s="38" t="str">
        <f>IF(Import!D1243=0,"",Import!D1243)</f>
        <v/>
      </c>
      <c r="C244" s="38" t="str">
        <f>IF(Import!E1243=0,"",Import!E1243)</f>
        <v/>
      </c>
      <c r="D244" s="44" t="str">
        <f t="shared" si="269"/>
        <v/>
      </c>
      <c r="E244" s="38" t="str">
        <f>IF(Import!I1243=0,"",Import!I1243)</f>
        <v/>
      </c>
      <c r="F244" s="38" t="str">
        <f>IF(Import!J1243="","",Import!J1243)</f>
        <v/>
      </c>
      <c r="G244" s="38" t="str">
        <f>IF(Import!K1243="","",Import!K1243)</f>
        <v/>
      </c>
      <c r="H244" s="45" t="str">
        <f>IF(Import!L1243=0,"",Import!L1243)</f>
        <v/>
      </c>
      <c r="I244" s="38" t="str">
        <f>IF(Import!N1243=0,"",Import!N1243)</f>
        <v/>
      </c>
      <c r="J244" s="37"/>
      <c r="K244" s="46" t="str">
        <f>IF(Import!O1243=0,"",Import!O1243)</f>
        <v/>
      </c>
      <c r="L244" s="46" t="str">
        <f>IF(Import!P1243=0,"",Import!P1243)</f>
        <v/>
      </c>
      <c r="M244" s="60" t="str">
        <f>IF(L244&lt;&gt;"","Annulé",IF(Import!R1243=0,"",Import!R1243))</f>
        <v/>
      </c>
      <c r="N244" s="60" t="str">
        <f>IF(L244&lt;&gt;"","Annulé",IF(Import!S1243=0,"",Import!S1243))</f>
        <v/>
      </c>
      <c r="O244" s="60" t="str">
        <f>IF(N244="Annulé","Annulé",IF(Import!T1243=0,"",Import!T1243))</f>
        <v/>
      </c>
      <c r="P244" s="46" t="str">
        <f>IF(Import!U1243=0,IF($L244&lt;&gt;"","Annulé",IF($K244="","","En attente")),Import!U1243)</f>
        <v/>
      </c>
      <c r="Q244" s="46" t="str">
        <f>IF(Import!V1243=0,IF($L244&lt;&gt;"","Annulé",IF($K244="","","En attente")),Import!V1243)</f>
        <v/>
      </c>
      <c r="R244" s="46" t="str">
        <f>IF(Import!W1243=0,IF($L244&lt;&gt;"","Annulé",IF($K244="","","En attente")),Import!W1243)</f>
        <v/>
      </c>
      <c r="S244" s="46" t="str">
        <f>IF(Import!X1243=0,IF($L244&lt;&gt;"","Annulé",IF($K244="","","En attente")),Import!X1243)</f>
        <v/>
      </c>
      <c r="T244" s="46" t="str">
        <f>IF(Import!Y1243=0,IF($L244&lt;&gt;"","Annulé",IF($K244="","","En attente")),Import!Y1243)</f>
        <v/>
      </c>
      <c r="U244" s="46" t="str">
        <f>IF(Import!Z1243=0,IF($L244&lt;&gt;"","Annulé",IF($K244="","","En attente")),Import!Z1243)</f>
        <v/>
      </c>
      <c r="V244" s="46"/>
      <c r="W244" s="46" t="str">
        <f>IF($L244&lt;&gt;"","Annulé",IF(Import!AA1243=0,"",Import!AA1243))</f>
        <v/>
      </c>
      <c r="X244" s="46" t="str">
        <f>IF($L244&lt;&gt;"","Annulé",IF(Import!AB1243=0,IF($W244&lt;&gt;"","A receptionner",""),Import!AB1243))</f>
        <v/>
      </c>
      <c r="Y244" s="60" t="str">
        <f>IF($L244&lt;&gt;"","Annulé",IF(Import!AC1243=0,"",Import!AC1243))</f>
        <v/>
      </c>
      <c r="Z244" s="60" t="str">
        <f>IF($L244&lt;&gt;"","Annulé",IF(Import!AD1243=0,"",Import!AD1243))</f>
        <v/>
      </c>
      <c r="AA244" s="61" t="str">
        <f t="shared" si="270"/>
        <v/>
      </c>
      <c r="AB244" s="61"/>
      <c r="AC244" s="62"/>
      <c r="BI244" s="44" t="str">
        <f>IF(Import!AM1243=0,"",Import!AM1243)</f>
        <v/>
      </c>
      <c r="BJ244" s="44"/>
      <c r="BK244" s="44"/>
      <c r="BL244" s="44"/>
      <c r="BM244" s="44"/>
      <c r="CB244" s="78" t="str">
        <f>IF(Import!AQ1243=0,"",Import!AQ1243)</f>
        <v/>
      </c>
      <c r="CC244" s="78"/>
      <c r="CD244" s="78"/>
      <c r="CE244" s="78"/>
      <c r="CF244" s="78"/>
      <c r="JR244" s="46" t="str">
        <f>IF(Import!BC1243=0,"",Import!BC1243)</f>
        <v/>
      </c>
    </row>
    <row r="245" spans="1:278" x14ac:dyDescent="0.3">
      <c r="A245" s="61" t="str">
        <f>IF(Import!A1244=0,"",Import!A1244=0)</f>
        <v/>
      </c>
      <c r="B245" s="38" t="str">
        <f>IF(Import!D1244=0,"",Import!D1244)</f>
        <v/>
      </c>
      <c r="C245" s="38" t="str">
        <f>IF(Import!E1244=0,"",Import!E1244)</f>
        <v/>
      </c>
      <c r="D245" s="44" t="str">
        <f t="shared" si="269"/>
        <v/>
      </c>
      <c r="E245" s="38" t="str">
        <f>IF(Import!I1244=0,"",Import!I1244)</f>
        <v/>
      </c>
      <c r="F245" s="38" t="str">
        <f>IF(Import!J1244="","",Import!J1244)</f>
        <v/>
      </c>
      <c r="G245" s="38" t="str">
        <f>IF(Import!K1244="","",Import!K1244)</f>
        <v/>
      </c>
      <c r="H245" s="45" t="str">
        <f>IF(Import!L1244=0,"",Import!L1244)</f>
        <v/>
      </c>
      <c r="I245" s="38" t="str">
        <f>IF(Import!N1244=0,"",Import!N1244)</f>
        <v/>
      </c>
      <c r="J245" s="37"/>
      <c r="K245" s="46" t="str">
        <f>IF(Import!O1244=0,"",Import!O1244)</f>
        <v/>
      </c>
      <c r="L245" s="46" t="str">
        <f>IF(Import!P1244=0,"",Import!P1244)</f>
        <v/>
      </c>
      <c r="M245" s="60" t="str">
        <f>IF(L245&lt;&gt;"","Annulé",IF(Import!R1244=0,"",Import!R1244))</f>
        <v/>
      </c>
      <c r="N245" s="60" t="str">
        <f>IF(L245&lt;&gt;"","Annulé",IF(Import!S1244=0,"",Import!S1244))</f>
        <v/>
      </c>
      <c r="O245" s="60" t="str">
        <f>IF(N245="Annulé","Annulé",IF(Import!T1244=0,"",Import!T1244))</f>
        <v/>
      </c>
      <c r="P245" s="46" t="str">
        <f>IF(Import!U1244=0,IF($L245&lt;&gt;"","Annulé",IF($K245="","","En attente")),Import!U1244)</f>
        <v/>
      </c>
      <c r="Q245" s="46" t="str">
        <f>IF(Import!V1244=0,IF($L245&lt;&gt;"","Annulé",IF($K245="","","En attente")),Import!V1244)</f>
        <v/>
      </c>
      <c r="R245" s="46" t="str">
        <f>IF(Import!W1244=0,IF($L245&lt;&gt;"","Annulé",IF($K245="","","En attente")),Import!W1244)</f>
        <v/>
      </c>
      <c r="S245" s="46" t="str">
        <f>IF(Import!X1244=0,IF($L245&lt;&gt;"","Annulé",IF($K245="","","En attente")),Import!X1244)</f>
        <v/>
      </c>
      <c r="T245" s="46" t="str">
        <f>IF(Import!Y1244=0,IF($L245&lt;&gt;"","Annulé",IF($K245="","","En attente")),Import!Y1244)</f>
        <v/>
      </c>
      <c r="U245" s="46" t="str">
        <f>IF(Import!Z1244=0,IF($L245&lt;&gt;"","Annulé",IF($K245="","","En attente")),Import!Z1244)</f>
        <v/>
      </c>
      <c r="V245" s="46"/>
      <c r="W245" s="46" t="str">
        <f>IF($L245&lt;&gt;"","Annulé",IF(Import!AA1244=0,"",Import!AA1244))</f>
        <v/>
      </c>
      <c r="X245" s="46" t="str">
        <f>IF($L245&lt;&gt;"","Annulé",IF(Import!AB1244=0,IF($W245&lt;&gt;"","A receptionner",""),Import!AB1244))</f>
        <v/>
      </c>
      <c r="Y245" s="60" t="str">
        <f>IF($L245&lt;&gt;"","Annulé",IF(Import!AC1244=0,"",Import!AC1244))</f>
        <v/>
      </c>
      <c r="Z245" s="60" t="str">
        <f>IF($L245&lt;&gt;"","Annulé",IF(Import!AD1244=0,"",Import!AD1244))</f>
        <v/>
      </c>
      <c r="AA245" s="61" t="str">
        <f t="shared" si="270"/>
        <v/>
      </c>
      <c r="AB245" s="61"/>
      <c r="AC245" s="62"/>
      <c r="BI245" s="44" t="str">
        <f>IF(Import!AM1244=0,"",Import!AM1244)</f>
        <v/>
      </c>
      <c r="BJ245" s="44"/>
      <c r="BK245" s="44"/>
      <c r="BL245" s="44"/>
      <c r="BM245" s="44"/>
      <c r="CB245" s="78" t="str">
        <f>IF(Import!AQ1244=0,"",Import!AQ1244)</f>
        <v/>
      </c>
      <c r="CC245" s="78"/>
      <c r="CD245" s="78"/>
      <c r="CE245" s="78"/>
      <c r="CF245" s="78"/>
      <c r="JR245" s="46" t="str">
        <f>IF(Import!BC1244=0,"",Import!BC1244)</f>
        <v/>
      </c>
    </row>
    <row r="246" spans="1:278" x14ac:dyDescent="0.3">
      <c r="A246" s="61" t="str">
        <f>IF(Import!A1245=0,"",Import!A1245=0)</f>
        <v/>
      </c>
      <c r="B246" s="38" t="str">
        <f>IF(Import!D1245=0,"",Import!D1245)</f>
        <v/>
      </c>
      <c r="C246" s="38" t="str">
        <f>IF(Import!E1245=0,"",Import!E1245)</f>
        <v/>
      </c>
      <c r="D246" s="44" t="str">
        <f t="shared" si="269"/>
        <v/>
      </c>
      <c r="E246" s="38" t="str">
        <f>IF(Import!I1245=0,"",Import!I1245)</f>
        <v/>
      </c>
      <c r="F246" s="38" t="str">
        <f>IF(Import!J1245="","",Import!J1245)</f>
        <v/>
      </c>
      <c r="G246" s="38" t="str">
        <f>IF(Import!K1245="","",Import!K1245)</f>
        <v/>
      </c>
      <c r="H246" s="45" t="str">
        <f>IF(Import!L1245=0,"",Import!L1245)</f>
        <v/>
      </c>
      <c r="I246" s="38" t="str">
        <f>IF(Import!N1245=0,"",Import!N1245)</f>
        <v/>
      </c>
      <c r="J246" s="37"/>
      <c r="K246" s="46" t="str">
        <f>IF(Import!O1245=0,"",Import!O1245)</f>
        <v/>
      </c>
      <c r="L246" s="46" t="str">
        <f>IF(Import!P1245=0,"",Import!P1245)</f>
        <v/>
      </c>
      <c r="M246" s="60" t="str">
        <f>IF(L246&lt;&gt;"","Annulé",IF(Import!R1245=0,"",Import!R1245))</f>
        <v/>
      </c>
      <c r="N246" s="60" t="str">
        <f>IF(L246&lt;&gt;"","Annulé",IF(Import!S1245=0,"",Import!S1245))</f>
        <v/>
      </c>
      <c r="O246" s="60" t="str">
        <f>IF(N246="Annulé","Annulé",IF(Import!T1245=0,"",Import!T1245))</f>
        <v/>
      </c>
      <c r="P246" s="46" t="str">
        <f>IF(Import!U1245=0,IF($L246&lt;&gt;"","Annulé",IF($K246="","","En attente")),Import!U1245)</f>
        <v/>
      </c>
      <c r="Q246" s="46" t="str">
        <f>IF(Import!V1245=0,IF($L246&lt;&gt;"","Annulé",IF($K246="","","En attente")),Import!V1245)</f>
        <v/>
      </c>
      <c r="R246" s="46" t="str">
        <f>IF(Import!W1245=0,IF($L246&lt;&gt;"","Annulé",IF($K246="","","En attente")),Import!W1245)</f>
        <v/>
      </c>
      <c r="S246" s="46" t="str">
        <f>IF(Import!X1245=0,IF($L246&lt;&gt;"","Annulé",IF($K246="","","En attente")),Import!X1245)</f>
        <v/>
      </c>
      <c r="T246" s="46" t="str">
        <f>IF(Import!Y1245=0,IF($L246&lt;&gt;"","Annulé",IF($K246="","","En attente")),Import!Y1245)</f>
        <v/>
      </c>
      <c r="U246" s="46" t="str">
        <f>IF(Import!Z1245=0,IF($L246&lt;&gt;"","Annulé",IF($K246="","","En attente")),Import!Z1245)</f>
        <v/>
      </c>
      <c r="V246" s="46"/>
      <c r="W246" s="46" t="str">
        <f>IF($L246&lt;&gt;"","Annulé",IF(Import!AA1245=0,"",Import!AA1245))</f>
        <v/>
      </c>
      <c r="X246" s="46" t="str">
        <f>IF($L246&lt;&gt;"","Annulé",IF(Import!AB1245=0,IF($W246&lt;&gt;"","A receptionner",""),Import!AB1245))</f>
        <v/>
      </c>
      <c r="Y246" s="60" t="str">
        <f>IF($L246&lt;&gt;"","Annulé",IF(Import!AC1245=0,"",Import!AC1245))</f>
        <v/>
      </c>
      <c r="Z246" s="60" t="str">
        <f>IF($L246&lt;&gt;"","Annulé",IF(Import!AD1245=0,"",Import!AD1245))</f>
        <v/>
      </c>
      <c r="AA246" s="61" t="str">
        <f t="shared" si="270"/>
        <v/>
      </c>
      <c r="AB246" s="61"/>
      <c r="AC246" s="62"/>
      <c r="CB246" s="78" t="str">
        <f>IF(Import!AQ1245=0,"",Import!AQ1245)</f>
        <v/>
      </c>
      <c r="CC246" s="78"/>
      <c r="CD246" s="78"/>
      <c r="CE246" s="78"/>
      <c r="CF246" s="78"/>
      <c r="JR246" s="46" t="str">
        <f>IF(Import!BC1245=0,"",Import!BC1245)</f>
        <v/>
      </c>
    </row>
    <row r="247" spans="1:278" x14ac:dyDescent="0.3">
      <c r="A247" s="61" t="str">
        <f>IF(Import!A1246=0,"",Import!A1246=0)</f>
        <v/>
      </c>
      <c r="B247" s="38" t="str">
        <f>IF(Import!D1246=0,"",Import!D1246)</f>
        <v/>
      </c>
      <c r="C247" s="38" t="str">
        <f>IF(Import!E1246=0,"",Import!E1246)</f>
        <v/>
      </c>
      <c r="D247" s="44" t="str">
        <f t="shared" si="269"/>
        <v/>
      </c>
      <c r="E247" s="38" t="str">
        <f>IF(Import!I1246=0,"",Import!I1246)</f>
        <v/>
      </c>
      <c r="F247" s="38" t="str">
        <f>IF(Import!J1246="","",Import!J1246)</f>
        <v/>
      </c>
      <c r="G247" s="38" t="str">
        <f>IF(Import!K1246="","",Import!K1246)</f>
        <v/>
      </c>
      <c r="H247" s="45" t="str">
        <f>IF(Import!L1246=0,"",Import!L1246)</f>
        <v/>
      </c>
      <c r="I247" s="38" t="str">
        <f>IF(Import!N1246=0,"",Import!N1246)</f>
        <v/>
      </c>
      <c r="J247" s="37"/>
      <c r="K247" s="46" t="str">
        <f>IF(Import!O1246=0,"",Import!O1246)</f>
        <v/>
      </c>
      <c r="L247" s="46" t="str">
        <f>IF(Import!P1246=0,"",Import!P1246)</f>
        <v/>
      </c>
      <c r="M247" s="60" t="str">
        <f>IF(L247&lt;&gt;"","Annulé",IF(Import!R1246=0,"",Import!R1246))</f>
        <v/>
      </c>
      <c r="N247" s="60" t="str">
        <f>IF(L247&lt;&gt;"","Annulé",IF(Import!S1246=0,"",Import!S1246))</f>
        <v/>
      </c>
      <c r="O247" s="60" t="str">
        <f>IF(N247="Annulé","Annulé",IF(Import!T1246=0,"",Import!T1246))</f>
        <v/>
      </c>
      <c r="P247" s="46" t="str">
        <f>IF(Import!U1246=0,IF($L247&lt;&gt;"","Annulé",IF($K247="","","En attente")),Import!U1246)</f>
        <v/>
      </c>
      <c r="Q247" s="46" t="str">
        <f>IF(Import!V1246=0,IF($L247&lt;&gt;"","Annulé",IF($K247="","","En attente")),Import!V1246)</f>
        <v/>
      </c>
      <c r="R247" s="46" t="str">
        <f>IF(Import!W1246=0,IF($L247&lt;&gt;"","Annulé",IF($K247="","","En attente")),Import!W1246)</f>
        <v/>
      </c>
      <c r="S247" s="46" t="str">
        <f>IF(Import!X1246=0,IF($L247&lt;&gt;"","Annulé",IF($K247="","","En attente")),Import!X1246)</f>
        <v/>
      </c>
      <c r="T247" s="46" t="str">
        <f>IF(Import!Y1246=0,IF($L247&lt;&gt;"","Annulé",IF($K247="","","En attente")),Import!Y1246)</f>
        <v/>
      </c>
      <c r="U247" s="46" t="str">
        <f>IF(Import!Z1246=0,IF($L247&lt;&gt;"","Annulé",IF($K247="","","En attente")),Import!Z1246)</f>
        <v/>
      </c>
      <c r="V247" s="46"/>
      <c r="W247" s="46" t="str">
        <f>IF($L247&lt;&gt;"","Annulé",IF(Import!AA1246=0,"",Import!AA1246))</f>
        <v/>
      </c>
      <c r="X247" s="46" t="str">
        <f>IF($L247&lt;&gt;"","Annulé",IF(Import!AB1246=0,IF($W247&lt;&gt;"","A receptionner",""),Import!AB1246))</f>
        <v/>
      </c>
      <c r="Y247" s="60" t="str">
        <f>IF($L247&lt;&gt;"","Annulé",IF(Import!AC1246=0,"",Import!AC1246))</f>
        <v/>
      </c>
      <c r="Z247" s="60" t="str">
        <f>IF($L247&lt;&gt;"","Annulé",IF(Import!AD1246=0,"",Import!AD1246))</f>
        <v/>
      </c>
      <c r="AA247" s="61" t="str">
        <f t="shared" si="270"/>
        <v/>
      </c>
      <c r="AB247" s="61"/>
      <c r="AC247" s="62"/>
      <c r="CB247" s="78" t="str">
        <f>IF(Import!AQ1246=0,"",Import!AQ1246)</f>
        <v/>
      </c>
      <c r="CC247" s="78"/>
      <c r="CD247" s="78"/>
      <c r="CE247" s="78"/>
      <c r="CF247" s="78"/>
      <c r="JR247" s="46" t="str">
        <f>IF(Import!BC1246=0,"",Import!BC1246)</f>
        <v/>
      </c>
    </row>
    <row r="248" spans="1:278" x14ac:dyDescent="0.3">
      <c r="A248" s="61" t="str">
        <f>IF(Import!A1247=0,"",Import!A1247=0)</f>
        <v/>
      </c>
      <c r="B248" s="38" t="str">
        <f>IF(Import!D1247=0,"",Import!D1247)</f>
        <v/>
      </c>
      <c r="C248" s="38" t="str">
        <f>IF(Import!E1247=0,"",Import!E1247)</f>
        <v/>
      </c>
      <c r="D248" s="44" t="str">
        <f t="shared" si="269"/>
        <v/>
      </c>
      <c r="E248" s="38" t="str">
        <f>IF(Import!I1247=0,"",Import!I1247)</f>
        <v/>
      </c>
      <c r="F248" s="38" t="str">
        <f>IF(Import!J1247="","",Import!J1247)</f>
        <v/>
      </c>
      <c r="G248" s="38" t="str">
        <f>IF(Import!K1247="","",Import!K1247)</f>
        <v/>
      </c>
      <c r="H248" s="45" t="str">
        <f>IF(Import!L1247=0,"",Import!L1247)</f>
        <v/>
      </c>
      <c r="I248" s="38" t="str">
        <f>IF(Import!N1247=0,"",Import!N1247)</f>
        <v/>
      </c>
      <c r="J248" s="37"/>
      <c r="K248" s="46" t="str">
        <f>IF(Import!O1247=0,"",Import!O1247)</f>
        <v/>
      </c>
      <c r="L248" s="46" t="str">
        <f>IF(Import!P1247=0,"",Import!P1247)</f>
        <v/>
      </c>
      <c r="M248" s="60" t="str">
        <f>IF(L248&lt;&gt;"","Annulé",IF(Import!R1247=0,"",Import!R1247))</f>
        <v/>
      </c>
      <c r="N248" s="60" t="str">
        <f>IF(L248&lt;&gt;"","Annulé",IF(Import!S1247=0,"",Import!S1247))</f>
        <v/>
      </c>
      <c r="O248" s="60" t="str">
        <f>IF(N248="Annulé","Annulé",IF(Import!T1247=0,"",Import!T1247))</f>
        <v/>
      </c>
      <c r="P248" s="46" t="str">
        <f>IF(Import!U1247=0,IF($L248&lt;&gt;"","Annulé",IF($K248="","","En attente")),Import!U1247)</f>
        <v/>
      </c>
      <c r="Q248" s="46" t="str">
        <f>IF(Import!V1247=0,IF($L248&lt;&gt;"","Annulé",IF($K248="","","En attente")),Import!V1247)</f>
        <v/>
      </c>
      <c r="R248" s="46" t="str">
        <f>IF(Import!W1247=0,IF($L248&lt;&gt;"","Annulé",IF($K248="","","En attente")),Import!W1247)</f>
        <v/>
      </c>
      <c r="S248" s="46" t="str">
        <f>IF(Import!X1247=0,IF($L248&lt;&gt;"","Annulé",IF($K248="","","En attente")),Import!X1247)</f>
        <v/>
      </c>
      <c r="T248" s="46" t="str">
        <f>IF(Import!Y1247=0,IF($L248&lt;&gt;"","Annulé",IF($K248="","","En attente")),Import!Y1247)</f>
        <v/>
      </c>
      <c r="U248" s="46" t="str">
        <f>IF(Import!Z1247=0,IF($L248&lt;&gt;"","Annulé",IF($K248="","","En attente")),Import!Z1247)</f>
        <v/>
      </c>
      <c r="V248" s="46"/>
      <c r="W248" s="46" t="str">
        <f>IF($L248&lt;&gt;"","Annulé",IF(Import!AA1247=0,"",Import!AA1247))</f>
        <v/>
      </c>
      <c r="X248" s="46" t="str">
        <f>IF($L248&lt;&gt;"","Annulé",IF(Import!AB1247=0,IF($W248&lt;&gt;"","A receptionner",""),Import!AB1247))</f>
        <v/>
      </c>
      <c r="Y248" s="60" t="str">
        <f>IF($L248&lt;&gt;"","Annulé",IF(Import!AC1247=0,"",Import!AC1247))</f>
        <v/>
      </c>
      <c r="Z248" s="60" t="str">
        <f>IF($L248&lt;&gt;"","Annulé",IF(Import!AD1247=0,"",Import!AD1247))</f>
        <v/>
      </c>
      <c r="AA248" s="61" t="str">
        <f t="shared" si="270"/>
        <v/>
      </c>
      <c r="AB248" s="61"/>
      <c r="AC248" s="62"/>
      <c r="CB248" s="78" t="str">
        <f>IF(Import!AQ1247=0,"",Import!AQ1247)</f>
        <v/>
      </c>
      <c r="CC248" s="78"/>
      <c r="CD248" s="78"/>
      <c r="CE248" s="78"/>
      <c r="CF248" s="78"/>
      <c r="JR248" s="46" t="str">
        <f>IF(Import!BC1247=0,"",Import!BC1247)</f>
        <v/>
      </c>
    </row>
    <row r="249" spans="1:278" x14ac:dyDescent="0.3">
      <c r="A249" s="61" t="str">
        <f>IF(Import!A1248=0,"",Import!A1248=0)</f>
        <v/>
      </c>
      <c r="B249" s="38" t="str">
        <f>IF(Import!D1248=0,"",Import!D1248)</f>
        <v/>
      </c>
      <c r="C249" s="38" t="str">
        <f>IF(Import!E1248=0,"",Import!E1248)</f>
        <v/>
      </c>
      <c r="D249" s="44" t="str">
        <f t="shared" si="269"/>
        <v/>
      </c>
      <c r="E249" s="38" t="str">
        <f>IF(Import!I1248=0,"",Import!I1248)</f>
        <v/>
      </c>
      <c r="F249" s="38" t="str">
        <f>IF(Import!J1248="","",Import!J1248)</f>
        <v/>
      </c>
      <c r="G249" s="38" t="str">
        <f>IF(Import!K1248="","",Import!K1248)</f>
        <v/>
      </c>
      <c r="H249" s="45" t="str">
        <f>IF(Import!L1248=0,"",Import!L1248)</f>
        <v/>
      </c>
      <c r="I249" s="38" t="str">
        <f>IF(Import!N1248=0,"",Import!N1248)</f>
        <v/>
      </c>
      <c r="J249" s="37"/>
      <c r="K249" s="46" t="str">
        <f>IF(Import!O1248=0,"",Import!O1248)</f>
        <v/>
      </c>
      <c r="L249" s="46" t="str">
        <f>IF(Import!P1248=0,"",Import!P1248)</f>
        <v/>
      </c>
      <c r="M249" s="60" t="str">
        <f>IF(L249&lt;&gt;"","Annulé",IF(Import!R1248=0,"",Import!R1248))</f>
        <v/>
      </c>
      <c r="N249" s="60" t="str">
        <f>IF(L249&lt;&gt;"","Annulé",IF(Import!S1248=0,"",Import!S1248))</f>
        <v/>
      </c>
      <c r="O249" s="60" t="str">
        <f>IF(N249="Annulé","Annulé",IF(Import!T1248=0,"",Import!T1248))</f>
        <v/>
      </c>
      <c r="P249" s="46" t="str">
        <f>IF(Import!U1248=0,IF($L249&lt;&gt;"","Annulé",IF($K249="","","En attente")),Import!U1248)</f>
        <v/>
      </c>
      <c r="Q249" s="46" t="str">
        <f>IF(Import!V1248=0,IF($L249&lt;&gt;"","Annulé",IF($K249="","","En attente")),Import!V1248)</f>
        <v/>
      </c>
      <c r="R249" s="46" t="str">
        <f>IF(Import!W1248=0,IF($L249&lt;&gt;"","Annulé",IF($K249="","","En attente")),Import!W1248)</f>
        <v/>
      </c>
      <c r="S249" s="46" t="str">
        <f>IF(Import!X1248=0,IF($L249&lt;&gt;"","Annulé",IF($K249="","","En attente")),Import!X1248)</f>
        <v/>
      </c>
      <c r="T249" s="46" t="str">
        <f>IF(Import!Y1248=0,IF($L249&lt;&gt;"","Annulé",IF($K249="","","En attente")),Import!Y1248)</f>
        <v/>
      </c>
      <c r="U249" s="46" t="str">
        <f>IF(Import!Z1248=0,IF($L249&lt;&gt;"","Annulé",IF($K249="","","En attente")),Import!Z1248)</f>
        <v/>
      </c>
      <c r="V249" s="46"/>
      <c r="W249" s="46" t="str">
        <f>IF($L249&lt;&gt;"","Annulé",IF(Import!AA1248=0,"",Import!AA1248))</f>
        <v/>
      </c>
      <c r="X249" s="46" t="str">
        <f>IF($L249&lt;&gt;"","Annulé",IF(Import!AB1248=0,IF($W249&lt;&gt;"","A receptionner",""),Import!AB1248))</f>
        <v/>
      </c>
      <c r="Y249" s="60" t="str">
        <f>IF($L249&lt;&gt;"","Annulé",IF(Import!AC1248=0,"",Import!AC1248))</f>
        <v/>
      </c>
      <c r="Z249" s="60" t="str">
        <f>IF($L249&lt;&gt;"","Annulé",IF(Import!AD1248=0,"",Import!AD1248))</f>
        <v/>
      </c>
      <c r="AA249" s="61" t="str">
        <f t="shared" si="270"/>
        <v/>
      </c>
      <c r="AB249" s="61"/>
      <c r="AC249" s="62"/>
      <c r="CB249" s="78" t="str">
        <f>IF(Import!AQ1248=0,"",Import!AQ1248)</f>
        <v/>
      </c>
      <c r="CC249" s="78"/>
      <c r="CD249" s="78"/>
      <c r="CE249" s="78"/>
      <c r="CF249" s="78"/>
      <c r="JR249" s="46" t="str">
        <f>IF(Import!BC1248=0,"",Import!BC1248)</f>
        <v/>
      </c>
    </row>
    <row r="250" spans="1:278" x14ac:dyDescent="0.3">
      <c r="A250" s="61" t="str">
        <f>IF(Import!A1249=0,"",Import!A1249=0)</f>
        <v/>
      </c>
      <c r="B250" s="38" t="str">
        <f>IF(Import!D1249=0,"",Import!D1249)</f>
        <v/>
      </c>
      <c r="C250" s="38" t="str">
        <f>IF(Import!E1249=0,"",Import!E1249)</f>
        <v/>
      </c>
      <c r="D250" s="44" t="str">
        <f t="shared" si="269"/>
        <v/>
      </c>
      <c r="E250" s="38" t="str">
        <f>IF(Import!I1249=0,"",Import!I1249)</f>
        <v/>
      </c>
      <c r="F250" s="38" t="str">
        <f>IF(Import!J1249="","",Import!J1249)</f>
        <v/>
      </c>
      <c r="G250" s="38" t="str">
        <f>IF(Import!K1249="","",Import!K1249)</f>
        <v/>
      </c>
      <c r="H250" s="45" t="str">
        <f>IF(Import!L1249=0,"",Import!L1249)</f>
        <v/>
      </c>
      <c r="I250" s="38" t="str">
        <f>IF(Import!N1249=0,"",Import!N1249)</f>
        <v/>
      </c>
      <c r="J250" s="37"/>
      <c r="K250" s="46" t="str">
        <f>IF(Import!O1249=0,"",Import!O1249)</f>
        <v/>
      </c>
      <c r="L250" s="46" t="str">
        <f>IF(Import!P1249=0,"",Import!P1249)</f>
        <v/>
      </c>
      <c r="M250" s="60" t="str">
        <f>IF(L250&lt;&gt;"","Annulé",IF(Import!R1249=0,"",Import!R1249))</f>
        <v/>
      </c>
      <c r="N250" s="60" t="str">
        <f>IF(L250&lt;&gt;"","Annulé",IF(Import!S1249=0,"",Import!S1249))</f>
        <v/>
      </c>
      <c r="O250" s="60" t="str">
        <f>IF(N250="Annulé","Annulé",IF(Import!T1249=0,"",Import!T1249))</f>
        <v/>
      </c>
      <c r="P250" s="46" t="str">
        <f>IF(Import!U1249=0,IF($L250&lt;&gt;"","Annulé",IF($K250="","","En attente")),Import!U1249)</f>
        <v/>
      </c>
      <c r="Q250" s="46" t="str">
        <f>IF(Import!V1249=0,IF($L250&lt;&gt;"","Annulé",IF($K250="","","En attente")),Import!V1249)</f>
        <v/>
      </c>
      <c r="R250" s="46" t="str">
        <f>IF(Import!W1249=0,IF($L250&lt;&gt;"","Annulé",IF($K250="","","En attente")),Import!W1249)</f>
        <v/>
      </c>
      <c r="S250" s="46" t="str">
        <f>IF(Import!X1249=0,IF($L250&lt;&gt;"","Annulé",IF($K250="","","En attente")),Import!X1249)</f>
        <v/>
      </c>
      <c r="T250" s="46" t="str">
        <f>IF(Import!Y1249=0,IF($L250&lt;&gt;"","Annulé",IF($K250="","","En attente")),Import!Y1249)</f>
        <v/>
      </c>
      <c r="U250" s="46" t="str">
        <f>IF(Import!Z1249=0,IF($L250&lt;&gt;"","Annulé",IF($K250="","","En attente")),Import!Z1249)</f>
        <v/>
      </c>
      <c r="V250" s="46"/>
      <c r="W250" s="46" t="str">
        <f>IF($L250&lt;&gt;"","Annulé",IF(Import!AA1249=0,"",Import!AA1249))</f>
        <v/>
      </c>
      <c r="X250" s="46" t="str">
        <f>IF($L250&lt;&gt;"","Annulé",IF(Import!AB1249=0,IF($W250&lt;&gt;"","A receptionner",""),Import!AB1249))</f>
        <v/>
      </c>
      <c r="Y250" s="60" t="str">
        <f>IF($L250&lt;&gt;"","Annulé",IF(Import!AC1249=0,"",Import!AC1249))</f>
        <v/>
      </c>
      <c r="Z250" s="60" t="str">
        <f>IF($L250&lt;&gt;"","Annulé",IF(Import!AD1249=0,"",Import!AD1249))</f>
        <v/>
      </c>
      <c r="AA250" s="61" t="str">
        <f t="shared" si="270"/>
        <v/>
      </c>
      <c r="AB250" s="61"/>
      <c r="AC250" s="62"/>
      <c r="CB250" s="78" t="str">
        <f>IF(Import!AQ1249=0,"",Import!AQ1249)</f>
        <v/>
      </c>
      <c r="CC250" s="78"/>
      <c r="CD250" s="78"/>
      <c r="CE250" s="78"/>
      <c r="CF250" s="78"/>
      <c r="JR250" s="46" t="str">
        <f>IF(Import!BC1249=0,"",Import!BC1249)</f>
        <v/>
      </c>
    </row>
    <row r="251" spans="1:278" x14ac:dyDescent="0.3">
      <c r="A251" s="61" t="str">
        <f>IF(Import!A1250=0,"",Import!A1250=0)</f>
        <v/>
      </c>
      <c r="B251" s="38" t="str">
        <f>IF(Import!D1250=0,"",Import!D1250)</f>
        <v/>
      </c>
      <c r="C251" s="38" t="str">
        <f>IF(Import!E1250=0,"",Import!E1250)</f>
        <v/>
      </c>
      <c r="D251" s="44" t="str">
        <f t="shared" si="269"/>
        <v/>
      </c>
      <c r="E251" s="38" t="str">
        <f>IF(Import!I1250=0,"",Import!I1250)</f>
        <v/>
      </c>
      <c r="F251" s="38" t="str">
        <f>IF(Import!J1250="","",Import!J1250)</f>
        <v/>
      </c>
      <c r="G251" s="38" t="str">
        <f>IF(Import!K1250="","",Import!K1250)</f>
        <v/>
      </c>
      <c r="H251" s="45" t="str">
        <f>IF(Import!L1250=0,"",Import!L1250)</f>
        <v/>
      </c>
      <c r="I251" s="38" t="str">
        <f>IF(Import!N1250=0,"",Import!N1250)</f>
        <v/>
      </c>
      <c r="J251" s="37"/>
      <c r="K251" s="46" t="str">
        <f>IF(Import!O1250=0,"",Import!O1250)</f>
        <v/>
      </c>
      <c r="L251" s="46" t="str">
        <f>IF(Import!P1250=0,"",Import!P1250)</f>
        <v/>
      </c>
      <c r="M251" s="60" t="str">
        <f>IF(L251&lt;&gt;"","Annulé",IF(Import!R1250=0,"",Import!R1250))</f>
        <v/>
      </c>
      <c r="N251" s="60" t="str">
        <f>IF(L251&lt;&gt;"","Annulé",IF(Import!S1250=0,"",Import!S1250))</f>
        <v/>
      </c>
      <c r="O251" s="60" t="str">
        <f>IF(N251="Annulé","Annulé",IF(Import!T1250=0,"",Import!T1250))</f>
        <v/>
      </c>
      <c r="P251" s="46" t="str">
        <f>IF(Import!U1250=0,IF($L251&lt;&gt;"","Annulé",IF($K251="","","En attente")),Import!U1250)</f>
        <v/>
      </c>
      <c r="Q251" s="46" t="str">
        <f>IF(Import!V1250=0,IF($L251&lt;&gt;"","Annulé",IF($K251="","","En attente")),Import!V1250)</f>
        <v/>
      </c>
      <c r="R251" s="46" t="str">
        <f>IF(Import!W1250=0,IF($L251&lt;&gt;"","Annulé",IF($K251="","","En attente")),Import!W1250)</f>
        <v/>
      </c>
      <c r="S251" s="46" t="str">
        <f>IF(Import!X1250=0,IF($L251&lt;&gt;"","Annulé",IF($K251="","","En attente")),Import!X1250)</f>
        <v/>
      </c>
      <c r="T251" s="46" t="str">
        <f>IF(Import!Y1250=0,IF($L251&lt;&gt;"","Annulé",IF($K251="","","En attente")),Import!Y1250)</f>
        <v/>
      </c>
      <c r="U251" s="46" t="str">
        <f>IF(Import!Z1250=0,IF($L251&lt;&gt;"","Annulé",IF($K251="","","En attente")),Import!Z1250)</f>
        <v/>
      </c>
      <c r="V251" s="46"/>
      <c r="W251" s="46" t="str">
        <f>IF($L251&lt;&gt;"","Annulé",IF(Import!AA1250=0,"",Import!AA1250))</f>
        <v/>
      </c>
      <c r="X251" s="46" t="str">
        <f>IF($L251&lt;&gt;"","Annulé",IF(Import!AB1250=0,IF($W251&lt;&gt;"","A receptionner",""),Import!AB1250))</f>
        <v/>
      </c>
      <c r="Y251" s="60" t="str">
        <f>IF($L251&lt;&gt;"","Annulé",IF(Import!AC1250=0,"",Import!AC1250))</f>
        <v/>
      </c>
      <c r="Z251" s="60" t="str">
        <f>IF($L251&lt;&gt;"","Annulé",IF(Import!AD1250=0,"",Import!AD1250))</f>
        <v/>
      </c>
      <c r="AA251" s="61" t="str">
        <f t="shared" si="270"/>
        <v/>
      </c>
      <c r="AB251" s="61"/>
      <c r="AC251" s="62"/>
      <c r="CB251" s="78" t="str">
        <f>IF(Import!AQ1250=0,"",Import!AQ1250)</f>
        <v/>
      </c>
      <c r="CC251" s="78"/>
      <c r="CD251" s="78"/>
      <c r="CE251" s="78"/>
      <c r="CF251" s="78"/>
      <c r="JR251" s="46" t="str">
        <f>IF(Import!BC1250=0,"",Import!BC1250)</f>
        <v/>
      </c>
    </row>
    <row r="252" spans="1:278" x14ac:dyDescent="0.3">
      <c r="A252" s="61" t="str">
        <f>IF(Import!A1251=0,"",Import!A1251=0)</f>
        <v/>
      </c>
      <c r="B252" s="38" t="str">
        <f>IF(Import!D1251=0,"",Import!D1251)</f>
        <v/>
      </c>
      <c r="C252" s="38" t="str">
        <f>IF(Import!E1251=0,"",Import!E1251)</f>
        <v/>
      </c>
      <c r="D252" s="44" t="str">
        <f t="shared" si="269"/>
        <v/>
      </c>
      <c r="E252" s="38" t="str">
        <f>IF(Import!I1251=0,"",Import!I1251)</f>
        <v/>
      </c>
      <c r="F252" s="38" t="str">
        <f>IF(Import!J1251="","",Import!J1251)</f>
        <v/>
      </c>
      <c r="G252" s="38" t="str">
        <f>IF(Import!K1251="","",Import!K1251)</f>
        <v/>
      </c>
      <c r="H252" s="45" t="str">
        <f>IF(Import!L1251=0,"",Import!L1251)</f>
        <v/>
      </c>
      <c r="I252" s="38" t="str">
        <f>IF(Import!N1251=0,"",Import!N1251)</f>
        <v/>
      </c>
      <c r="J252" s="37"/>
      <c r="K252" s="46" t="str">
        <f>IF(Import!O1251=0,"",Import!O1251)</f>
        <v/>
      </c>
      <c r="L252" s="46" t="str">
        <f>IF(Import!P1251=0,"",Import!P1251)</f>
        <v/>
      </c>
      <c r="M252" s="60" t="str">
        <f>IF(L252&lt;&gt;"","Annulé",IF(Import!R1251=0,"",Import!R1251))</f>
        <v/>
      </c>
      <c r="N252" s="60" t="str">
        <f>IF(L252&lt;&gt;"","Annulé",IF(Import!S1251=0,"",Import!S1251))</f>
        <v/>
      </c>
      <c r="O252" s="60" t="str">
        <f>IF(N252="Annulé","Annulé",IF(Import!T1251=0,"",Import!T1251))</f>
        <v/>
      </c>
      <c r="P252" s="46" t="str">
        <f>IF(Import!U1251=0,IF($L252&lt;&gt;"","Annulé",IF($K252="","","En attente")),Import!U1251)</f>
        <v/>
      </c>
      <c r="Q252" s="46" t="str">
        <f>IF(Import!V1251=0,IF($L252&lt;&gt;"","Annulé",IF($K252="","","En attente")),Import!V1251)</f>
        <v/>
      </c>
      <c r="R252" s="46" t="str">
        <f>IF(Import!W1251=0,IF($L252&lt;&gt;"","Annulé",IF($K252="","","En attente")),Import!W1251)</f>
        <v/>
      </c>
      <c r="S252" s="46" t="str">
        <f>IF(Import!X1251=0,IF($L252&lt;&gt;"","Annulé",IF($K252="","","En attente")),Import!X1251)</f>
        <v/>
      </c>
      <c r="T252" s="46" t="str">
        <f>IF(Import!Y1251=0,IF($L252&lt;&gt;"","Annulé",IF($K252="","","En attente")),Import!Y1251)</f>
        <v/>
      </c>
      <c r="U252" s="46" t="str">
        <f>IF(Import!Z1251=0,IF($L252&lt;&gt;"","Annulé",IF($K252="","","En attente")),Import!Z1251)</f>
        <v/>
      </c>
      <c r="V252" s="46"/>
      <c r="W252" s="46" t="str">
        <f>IF($L252&lt;&gt;"","Annulé",IF(Import!AA1251=0,"",Import!AA1251))</f>
        <v/>
      </c>
      <c r="X252" s="46" t="str">
        <f>IF($L252&lt;&gt;"","Annulé",IF(Import!AB1251=0,IF($W252&lt;&gt;"","A receptionner",""),Import!AB1251))</f>
        <v/>
      </c>
      <c r="Y252" s="60" t="str">
        <f>IF($L252&lt;&gt;"","Annulé",IF(Import!AC1251=0,"",Import!AC1251))</f>
        <v/>
      </c>
      <c r="Z252" s="60" t="str">
        <f>IF($L252&lt;&gt;"","Annulé",IF(Import!AD1251=0,"",Import!AD1251))</f>
        <v/>
      </c>
      <c r="AA252" s="61" t="str">
        <f t="shared" si="270"/>
        <v/>
      </c>
      <c r="AB252" s="61"/>
      <c r="AC252" s="62"/>
      <c r="CB252" s="78" t="str">
        <f>IF(Import!AQ1251=0,"",Import!AQ1251)</f>
        <v/>
      </c>
      <c r="CC252" s="78"/>
      <c r="CD252" s="78"/>
      <c r="CE252" s="78"/>
      <c r="CF252" s="78"/>
      <c r="JR252" s="46" t="str">
        <f>IF(Import!BC1251=0,"",Import!BC1251)</f>
        <v/>
      </c>
    </row>
    <row r="253" spans="1:278" x14ac:dyDescent="0.3">
      <c r="A253" s="61" t="str">
        <f>IF(Import!A1252=0,"",Import!A1252=0)</f>
        <v/>
      </c>
      <c r="B253" s="38" t="str">
        <f>IF(Import!D1252=0,"",Import!D1252)</f>
        <v/>
      </c>
      <c r="C253" s="38" t="str">
        <f>IF(Import!E1252=0,"",Import!E1252)</f>
        <v/>
      </c>
      <c r="D253" s="44" t="str">
        <f t="shared" si="269"/>
        <v/>
      </c>
      <c r="E253" s="38" t="str">
        <f>IF(Import!I1252=0,"",Import!I1252)</f>
        <v/>
      </c>
      <c r="F253" s="38" t="str">
        <f>IF(Import!J1252="","",Import!J1252)</f>
        <v/>
      </c>
      <c r="G253" s="38" t="str">
        <f>IF(Import!K1252="","",Import!K1252)</f>
        <v/>
      </c>
      <c r="H253" s="45" t="str">
        <f>IF(Import!L1252=0,"",Import!L1252)</f>
        <v/>
      </c>
      <c r="I253" s="38" t="str">
        <f>IF(Import!N1252=0,"",Import!N1252)</f>
        <v/>
      </c>
      <c r="J253" s="37"/>
      <c r="K253" s="46" t="str">
        <f>IF(Import!O1252=0,"",Import!O1252)</f>
        <v/>
      </c>
      <c r="L253" s="46" t="str">
        <f>IF(Import!P1252=0,"",Import!P1252)</f>
        <v/>
      </c>
      <c r="M253" s="60" t="str">
        <f>IF(L253&lt;&gt;"","Annulé",IF(Import!R1252=0,"",Import!R1252))</f>
        <v/>
      </c>
      <c r="N253" s="60" t="str">
        <f>IF(L253&lt;&gt;"","Annulé",IF(Import!S1252=0,"",Import!S1252))</f>
        <v/>
      </c>
      <c r="O253" s="60" t="str">
        <f>IF(N253="Annulé","Annulé",IF(Import!T1252=0,"",Import!T1252))</f>
        <v/>
      </c>
      <c r="P253" s="46" t="str">
        <f>IF(Import!U1252=0,IF($L253&lt;&gt;"","Annulé",IF($K253="","","En attente")),Import!U1252)</f>
        <v/>
      </c>
      <c r="Q253" s="46" t="str">
        <f>IF(Import!V1252=0,IF($L253&lt;&gt;"","Annulé",IF($K253="","","En attente")),Import!V1252)</f>
        <v/>
      </c>
      <c r="R253" s="46" t="str">
        <f>IF(Import!W1252=0,IF($L253&lt;&gt;"","Annulé",IF($K253="","","En attente")),Import!W1252)</f>
        <v/>
      </c>
      <c r="S253" s="46" t="str">
        <f>IF(Import!X1252=0,IF($L253&lt;&gt;"","Annulé",IF($K253="","","En attente")),Import!X1252)</f>
        <v/>
      </c>
      <c r="T253" s="46" t="str">
        <f>IF(Import!Y1252=0,IF($L253&lt;&gt;"","Annulé",IF($K253="","","En attente")),Import!Y1252)</f>
        <v/>
      </c>
      <c r="U253" s="46" t="str">
        <f>IF(Import!Z1252=0,IF($L253&lt;&gt;"","Annulé",IF($K253="","","En attente")),Import!Z1252)</f>
        <v/>
      </c>
      <c r="V253" s="46"/>
      <c r="W253" s="46" t="str">
        <f>IF($L253&lt;&gt;"","Annulé",IF(Import!AA1252=0,"",Import!AA1252))</f>
        <v/>
      </c>
      <c r="X253" s="46" t="str">
        <f>IF($L253&lt;&gt;"","Annulé",IF(Import!AB1252=0,IF($W253&lt;&gt;"","A receptionner",""),Import!AB1252))</f>
        <v/>
      </c>
      <c r="Y253" s="60" t="str">
        <f>IF($L253&lt;&gt;"","Annulé",IF(Import!AC1252=0,"",Import!AC1252))</f>
        <v/>
      </c>
      <c r="Z253" s="60" t="str">
        <f>IF($L253&lt;&gt;"","Annulé",IF(Import!AD1252=0,"",Import!AD1252))</f>
        <v/>
      </c>
      <c r="AA253" s="61" t="str">
        <f t="shared" si="270"/>
        <v/>
      </c>
      <c r="AB253" s="61"/>
      <c r="AC253" s="62"/>
      <c r="CB253" s="78" t="str">
        <f>IF(Import!AQ1252=0,"",Import!AQ1252)</f>
        <v/>
      </c>
      <c r="CC253" s="78"/>
      <c r="CD253" s="78"/>
      <c r="CE253" s="78"/>
      <c r="CF253" s="78"/>
      <c r="JR253" s="46" t="str">
        <f>IF(Import!BC1252=0,"",Import!BC1252)</f>
        <v/>
      </c>
    </row>
    <row r="254" spans="1:278" x14ac:dyDescent="0.3">
      <c r="A254" s="61" t="str">
        <f>IF(Import!A1253=0,"",Import!A1253=0)</f>
        <v/>
      </c>
      <c r="B254" s="38" t="str">
        <f>IF(Import!D1253=0,"",Import!D1253)</f>
        <v/>
      </c>
      <c r="C254" s="38" t="str">
        <f>IF(Import!E1253=0,"",Import!E1253)</f>
        <v/>
      </c>
      <c r="D254" s="44" t="str">
        <f t="shared" si="269"/>
        <v/>
      </c>
      <c r="E254" s="38" t="str">
        <f>IF(Import!I1253=0,"",Import!I1253)</f>
        <v/>
      </c>
      <c r="F254" s="38" t="str">
        <f>IF(Import!J1253="","",Import!J1253)</f>
        <v/>
      </c>
      <c r="G254" s="38" t="str">
        <f>IF(Import!K1253="","",Import!K1253)</f>
        <v/>
      </c>
      <c r="H254" s="45" t="str">
        <f>IF(Import!L1253=0,"",Import!L1253)</f>
        <v/>
      </c>
      <c r="I254" s="38" t="str">
        <f>IF(Import!N1253=0,"",Import!N1253)</f>
        <v/>
      </c>
      <c r="J254" s="37"/>
      <c r="K254" s="46" t="str">
        <f>IF(Import!O1253=0,"",Import!O1253)</f>
        <v/>
      </c>
      <c r="L254" s="46" t="str">
        <f>IF(Import!P1253=0,"",Import!P1253)</f>
        <v/>
      </c>
      <c r="M254" s="60" t="str">
        <f>IF(L254&lt;&gt;"","Annulé",IF(Import!R1253=0,"",Import!R1253))</f>
        <v/>
      </c>
      <c r="N254" s="60" t="str">
        <f>IF(L254&lt;&gt;"","Annulé",IF(Import!S1253=0,"",Import!S1253))</f>
        <v/>
      </c>
      <c r="O254" s="60" t="str">
        <f>IF(N254="Annulé","Annulé",IF(Import!T1253=0,"",Import!T1253))</f>
        <v/>
      </c>
      <c r="P254" s="46" t="str">
        <f>IF(Import!U1253=0,IF($L254&lt;&gt;"","Annulé",IF($K254="","","En attente")),Import!U1253)</f>
        <v/>
      </c>
      <c r="Q254" s="46" t="str">
        <f>IF(Import!V1253=0,IF($L254&lt;&gt;"","Annulé",IF($K254="","","En attente")),Import!V1253)</f>
        <v/>
      </c>
      <c r="R254" s="46" t="str">
        <f>IF(Import!W1253=0,IF($L254&lt;&gt;"","Annulé",IF($K254="","","En attente")),Import!W1253)</f>
        <v/>
      </c>
      <c r="S254" s="46" t="str">
        <f>IF(Import!X1253=0,IF($L254&lt;&gt;"","Annulé",IF($K254="","","En attente")),Import!X1253)</f>
        <v/>
      </c>
      <c r="T254" s="46" t="str">
        <f>IF(Import!Y1253=0,IF($L254&lt;&gt;"","Annulé",IF($K254="","","En attente")),Import!Y1253)</f>
        <v/>
      </c>
      <c r="U254" s="46" t="str">
        <f>IF(Import!Z1253=0,IF($L254&lt;&gt;"","Annulé",IF($K254="","","En attente")),Import!Z1253)</f>
        <v/>
      </c>
      <c r="V254" s="46"/>
      <c r="W254" s="46" t="str">
        <f>IF($L254&lt;&gt;"","Annulé",IF(Import!AA1253=0,"",Import!AA1253))</f>
        <v/>
      </c>
      <c r="X254" s="46" t="str">
        <f>IF($L254&lt;&gt;"","Annulé",IF(Import!AB1253=0,IF($W254&lt;&gt;"","A receptionner",""),Import!AB1253))</f>
        <v/>
      </c>
      <c r="Y254" s="60" t="str">
        <f>IF($L254&lt;&gt;"","Annulé",IF(Import!AC1253=0,"",Import!AC1253))</f>
        <v/>
      </c>
      <c r="Z254" s="60" t="str">
        <f>IF($L254&lt;&gt;"","Annulé",IF(Import!AD1253=0,"",Import!AD1253))</f>
        <v/>
      </c>
      <c r="AA254" s="61" t="str">
        <f t="shared" si="270"/>
        <v/>
      </c>
      <c r="AB254" s="61"/>
      <c r="AC254" s="62"/>
      <c r="CB254" s="78" t="str">
        <f>IF(Import!AQ1253=0,"",Import!AQ1253)</f>
        <v/>
      </c>
      <c r="CC254" s="78"/>
      <c r="CD254" s="78"/>
      <c r="CE254" s="78"/>
      <c r="CF254" s="78"/>
      <c r="JR254" s="46" t="str">
        <f>IF(Import!BC1253=0,"",Import!BC1253)</f>
        <v/>
      </c>
    </row>
    <row r="255" spans="1:278" x14ac:dyDescent="0.3">
      <c r="A255" s="61" t="str">
        <f>IF(Import!A1254=0,"",Import!A1254=0)</f>
        <v/>
      </c>
      <c r="B255" s="38" t="str">
        <f>IF(Import!D1254=0,"",Import!D1254)</f>
        <v/>
      </c>
      <c r="C255" s="38" t="str">
        <f>IF(Import!E1254=0,"",Import!E1254)</f>
        <v/>
      </c>
      <c r="D255" s="44" t="str">
        <f t="shared" si="269"/>
        <v/>
      </c>
      <c r="E255" s="38" t="str">
        <f>IF(Import!I1254=0,"",Import!I1254)</f>
        <v/>
      </c>
      <c r="F255" s="38" t="str">
        <f>IF(Import!J1254="","",Import!J1254)</f>
        <v/>
      </c>
      <c r="G255" s="38" t="str">
        <f>IF(Import!K1254="","",Import!K1254)</f>
        <v/>
      </c>
      <c r="H255" s="45" t="str">
        <f>IF(Import!L1254=0,"",Import!L1254)</f>
        <v/>
      </c>
      <c r="I255" s="38" t="str">
        <f>IF(Import!N1254=0,"",Import!N1254)</f>
        <v/>
      </c>
      <c r="J255" s="37"/>
      <c r="K255" s="46" t="str">
        <f>IF(Import!O1254=0,"",Import!O1254)</f>
        <v/>
      </c>
      <c r="L255" s="46" t="str">
        <f>IF(Import!P1254=0,"",Import!P1254)</f>
        <v/>
      </c>
      <c r="M255" s="60" t="str">
        <f>IF(L255&lt;&gt;"","Annulé",IF(Import!R1254=0,"",Import!R1254))</f>
        <v/>
      </c>
      <c r="N255" s="60" t="str">
        <f>IF(L255&lt;&gt;"","Annulé",IF(Import!S1254=0,"",Import!S1254))</f>
        <v/>
      </c>
      <c r="O255" s="60" t="str">
        <f>IF(N255="Annulé","Annulé",IF(Import!T1254=0,"",Import!T1254))</f>
        <v/>
      </c>
      <c r="P255" s="46" t="str">
        <f>IF(Import!U1254=0,IF($L255&lt;&gt;"","Annulé",IF($K255="","","En attente")),Import!U1254)</f>
        <v/>
      </c>
      <c r="Q255" s="46" t="str">
        <f>IF(Import!V1254=0,IF($L255&lt;&gt;"","Annulé",IF($K255="","","En attente")),Import!V1254)</f>
        <v/>
      </c>
      <c r="R255" s="46" t="str">
        <f>IF(Import!W1254=0,IF($L255&lt;&gt;"","Annulé",IF($K255="","","En attente")),Import!W1254)</f>
        <v/>
      </c>
      <c r="S255" s="46" t="str">
        <f>IF(Import!X1254=0,IF($L255&lt;&gt;"","Annulé",IF($K255="","","En attente")),Import!X1254)</f>
        <v/>
      </c>
      <c r="T255" s="46" t="str">
        <f>IF(Import!Y1254=0,IF($L255&lt;&gt;"","Annulé",IF($K255="","","En attente")),Import!Y1254)</f>
        <v/>
      </c>
      <c r="U255" s="46" t="str">
        <f>IF(Import!Z1254=0,IF($L255&lt;&gt;"","Annulé",IF($K255="","","En attente")),Import!Z1254)</f>
        <v/>
      </c>
      <c r="V255" s="46"/>
      <c r="W255" s="46" t="str">
        <f>IF($L255&lt;&gt;"","Annulé",IF(Import!AA1254=0,"",Import!AA1254))</f>
        <v/>
      </c>
      <c r="X255" s="46" t="str">
        <f>IF($L255&lt;&gt;"","Annulé",IF(Import!AB1254=0,IF($W255&lt;&gt;"","A receptionner",""),Import!AB1254))</f>
        <v/>
      </c>
      <c r="Y255" s="60" t="str">
        <f>IF($L255&lt;&gt;"","Annulé",IF(Import!AC1254=0,"",Import!AC1254))</f>
        <v/>
      </c>
      <c r="Z255" s="60" t="str">
        <f>IF($L255&lt;&gt;"","Annulé",IF(Import!AD1254=0,"",Import!AD1254))</f>
        <v/>
      </c>
      <c r="AA255" s="61" t="str">
        <f t="shared" si="270"/>
        <v/>
      </c>
      <c r="AB255" s="61"/>
      <c r="AC255" s="62"/>
      <c r="CB255" s="78" t="str">
        <f>IF(Import!AQ1254=0,"",Import!AQ1254)</f>
        <v/>
      </c>
      <c r="CC255" s="78"/>
      <c r="CD255" s="78"/>
      <c r="CE255" s="78"/>
      <c r="CF255" s="78"/>
      <c r="JR255" s="46" t="str">
        <f>IF(Import!BC1254=0,"",Import!BC1254)</f>
        <v/>
      </c>
    </row>
    <row r="256" spans="1:278" x14ac:dyDescent="0.3">
      <c r="A256" s="61" t="str">
        <f>IF(Import!A1255=0,"",Import!A1255=0)</f>
        <v/>
      </c>
      <c r="B256" s="38" t="str">
        <f>IF(Import!D1255=0,"",Import!D1255)</f>
        <v/>
      </c>
      <c r="C256" s="38" t="str">
        <f>IF(Import!E1255=0,"",Import!E1255)</f>
        <v/>
      </c>
      <c r="D256" s="44" t="str">
        <f t="shared" si="269"/>
        <v/>
      </c>
      <c r="E256" s="38" t="str">
        <f>IF(Import!I1255=0,"",Import!I1255)</f>
        <v/>
      </c>
      <c r="F256" s="38" t="str">
        <f>IF(Import!J1255="","",Import!J1255)</f>
        <v/>
      </c>
      <c r="G256" s="38" t="str">
        <f>IF(Import!K1255="","",Import!K1255)</f>
        <v/>
      </c>
      <c r="H256" s="45" t="str">
        <f>IF(Import!L1255=0,"",Import!L1255)</f>
        <v/>
      </c>
      <c r="I256" s="38" t="str">
        <f>IF(Import!N1255=0,"",Import!N1255)</f>
        <v/>
      </c>
      <c r="J256" s="37"/>
      <c r="K256" s="46" t="str">
        <f>IF(Import!O1255=0,"",Import!O1255)</f>
        <v/>
      </c>
      <c r="L256" s="46" t="str">
        <f>IF(Import!P1255=0,"",Import!P1255)</f>
        <v/>
      </c>
      <c r="M256" s="60" t="str">
        <f>IF(L256&lt;&gt;"","Annulé",IF(Import!R1255=0,"",Import!R1255))</f>
        <v/>
      </c>
      <c r="N256" s="60" t="str">
        <f>IF(L256&lt;&gt;"","Annulé",IF(Import!S1255=0,"",Import!S1255))</f>
        <v/>
      </c>
      <c r="O256" s="60" t="str">
        <f>IF(N256="Annulé","Annulé",IF(Import!T1255=0,"",Import!T1255))</f>
        <v/>
      </c>
      <c r="P256" s="46" t="str">
        <f>IF(Import!U1255=0,IF($L256&lt;&gt;"","Annulé",IF($K256="","","En attente")),Import!U1255)</f>
        <v/>
      </c>
      <c r="Q256" s="46" t="str">
        <f>IF(Import!V1255=0,IF($L256&lt;&gt;"","Annulé",IF($K256="","","En attente")),Import!V1255)</f>
        <v/>
      </c>
      <c r="R256" s="46" t="str">
        <f>IF(Import!W1255=0,IF($L256&lt;&gt;"","Annulé",IF($K256="","","En attente")),Import!W1255)</f>
        <v/>
      </c>
      <c r="S256" s="46" t="str">
        <f>IF(Import!X1255=0,IF($L256&lt;&gt;"","Annulé",IF($K256="","","En attente")),Import!X1255)</f>
        <v/>
      </c>
      <c r="T256" s="46" t="str">
        <f>IF(Import!Y1255=0,IF($L256&lt;&gt;"","Annulé",IF($K256="","","En attente")),Import!Y1255)</f>
        <v/>
      </c>
      <c r="U256" s="46" t="str">
        <f>IF(Import!Z1255=0,IF($L256&lt;&gt;"","Annulé",IF($K256="","","En attente")),Import!Z1255)</f>
        <v/>
      </c>
      <c r="V256" s="46"/>
      <c r="W256" s="46" t="str">
        <f>IF($L256&lt;&gt;"","Annulé",IF(Import!AA1255=0,"",Import!AA1255))</f>
        <v/>
      </c>
      <c r="X256" s="46" t="str">
        <f>IF($L256&lt;&gt;"","Annulé",IF(Import!AB1255=0,IF($W256&lt;&gt;"","A receptionner",""),Import!AB1255))</f>
        <v/>
      </c>
      <c r="Y256" s="60" t="str">
        <f>IF($L256&lt;&gt;"","Annulé",IF(Import!AC1255=0,"",Import!AC1255))</f>
        <v/>
      </c>
      <c r="Z256" s="60" t="str">
        <f>IF($L256&lt;&gt;"","Annulé",IF(Import!AD1255=0,"",Import!AD1255))</f>
        <v/>
      </c>
      <c r="AA256" s="61" t="str">
        <f t="shared" si="270"/>
        <v/>
      </c>
      <c r="AB256" s="61"/>
      <c r="AC256" s="62"/>
      <c r="CB256" s="78" t="str">
        <f>IF(Import!AQ1255=0,"",Import!AQ1255)</f>
        <v/>
      </c>
      <c r="CC256" s="78"/>
      <c r="CD256" s="78"/>
      <c r="CE256" s="78"/>
      <c r="CF256" s="78"/>
      <c r="JR256" s="46" t="str">
        <f>IF(Import!BC1255=0,"",Import!BC1255)</f>
        <v/>
      </c>
    </row>
    <row r="257" spans="1:278" x14ac:dyDescent="0.3">
      <c r="A257" s="61" t="str">
        <f>IF(Import!A1256=0,"",Import!A1256=0)</f>
        <v/>
      </c>
      <c r="B257" s="38" t="str">
        <f>IF(Import!D1256=0,"",Import!D1256)</f>
        <v/>
      </c>
      <c r="C257" s="38" t="str">
        <f>IF(Import!E1256=0,"",Import!E1256)</f>
        <v/>
      </c>
      <c r="D257" s="44" t="str">
        <f t="shared" si="269"/>
        <v/>
      </c>
      <c r="E257" s="38" t="str">
        <f>IF(Import!I1256=0,"",Import!I1256)</f>
        <v/>
      </c>
      <c r="F257" s="38" t="str">
        <f>IF(Import!J1256="","",Import!J1256)</f>
        <v/>
      </c>
      <c r="G257" s="38" t="str">
        <f>IF(Import!K1256="","",Import!K1256)</f>
        <v/>
      </c>
      <c r="H257" s="45" t="str">
        <f>IF(Import!L1256=0,"",Import!L1256)</f>
        <v/>
      </c>
      <c r="I257" s="38" t="str">
        <f>IF(Import!N1256=0,"",Import!N1256)</f>
        <v/>
      </c>
      <c r="J257" s="37"/>
      <c r="K257" s="46" t="str">
        <f>IF(Import!O1256=0,"",Import!O1256)</f>
        <v/>
      </c>
      <c r="L257" s="46" t="str">
        <f>IF(Import!P1256=0,"",Import!P1256)</f>
        <v/>
      </c>
      <c r="M257" s="60" t="str">
        <f>IF(L257&lt;&gt;"","Annulé",IF(Import!R1256=0,"",Import!R1256))</f>
        <v/>
      </c>
      <c r="N257" s="60" t="str">
        <f>IF(L257&lt;&gt;"","Annulé",IF(Import!S1256=0,"",Import!S1256))</f>
        <v/>
      </c>
      <c r="O257" s="60" t="str">
        <f>IF(N257="Annulé","Annulé",IF(Import!T1256=0,"",Import!T1256))</f>
        <v/>
      </c>
      <c r="P257" s="46" t="str">
        <f>IF(Import!U1256=0,IF($L257&lt;&gt;"","Annulé",IF($K257="","","En attente")),Import!U1256)</f>
        <v/>
      </c>
      <c r="Q257" s="46" t="str">
        <f>IF(Import!V1256=0,IF($L257&lt;&gt;"","Annulé",IF($K257="","","En attente")),Import!V1256)</f>
        <v/>
      </c>
      <c r="R257" s="46" t="str">
        <f>IF(Import!W1256=0,IF($L257&lt;&gt;"","Annulé",IF($K257="","","En attente")),Import!W1256)</f>
        <v/>
      </c>
      <c r="S257" s="46" t="str">
        <f>IF(Import!X1256=0,IF($L257&lt;&gt;"","Annulé",IF($K257="","","En attente")),Import!X1256)</f>
        <v/>
      </c>
      <c r="T257" s="46" t="str">
        <f>IF(Import!Y1256=0,IF($L257&lt;&gt;"","Annulé",IF($K257="","","En attente")),Import!Y1256)</f>
        <v/>
      </c>
      <c r="U257" s="46" t="str">
        <f>IF(Import!Z1256=0,IF($L257&lt;&gt;"","Annulé",IF($K257="","","En attente")),Import!Z1256)</f>
        <v/>
      </c>
      <c r="V257" s="46"/>
      <c r="W257" s="46" t="str">
        <f>IF($L257&lt;&gt;"","Annulé",IF(Import!AA1256=0,"",Import!AA1256))</f>
        <v/>
      </c>
      <c r="X257" s="46" t="str">
        <f>IF($L257&lt;&gt;"","Annulé",IF(Import!AB1256=0,IF($W257&lt;&gt;"","A receptionner",""),Import!AB1256))</f>
        <v/>
      </c>
      <c r="Y257" s="60" t="str">
        <f>IF($L257&lt;&gt;"","Annulé",IF(Import!AC1256=0,"",Import!AC1256))</f>
        <v/>
      </c>
      <c r="Z257" s="60" t="str">
        <f>IF($L257&lt;&gt;"","Annulé",IF(Import!AD1256=0,"",Import!AD1256))</f>
        <v/>
      </c>
      <c r="AA257" s="61" t="str">
        <f t="shared" si="270"/>
        <v/>
      </c>
      <c r="AB257" s="61"/>
      <c r="AC257" s="62"/>
      <c r="CB257" s="78" t="str">
        <f>IF(Import!AQ1256=0,"",Import!AQ1256)</f>
        <v/>
      </c>
      <c r="CC257" s="78"/>
      <c r="CD257" s="78"/>
      <c r="CE257" s="78"/>
      <c r="CF257" s="78"/>
      <c r="JR257" s="46" t="str">
        <f>IF(Import!BC1256=0,"",Import!BC1256)</f>
        <v/>
      </c>
    </row>
    <row r="258" spans="1:278" x14ac:dyDescent="0.3">
      <c r="A258" s="61" t="str">
        <f>IF(Import!A1257=0,"",Import!A1257=0)</f>
        <v/>
      </c>
      <c r="B258" s="38" t="str">
        <f>IF(Import!D1257=0,"",Import!D1257)</f>
        <v/>
      </c>
      <c r="C258" s="38" t="str">
        <f>IF(Import!E1257=0,"",Import!E1257)</f>
        <v/>
      </c>
      <c r="D258" s="44" t="str">
        <f t="shared" si="269"/>
        <v/>
      </c>
      <c r="E258" s="38" t="str">
        <f>IF(Import!I1257=0,"",Import!I1257)</f>
        <v/>
      </c>
      <c r="F258" s="38" t="str">
        <f>IF(Import!J1257="","",Import!J1257)</f>
        <v/>
      </c>
      <c r="G258" s="38" t="str">
        <f>IF(Import!K1257="","",Import!K1257)</f>
        <v/>
      </c>
      <c r="H258" s="45" t="str">
        <f>IF(Import!L1257=0,"",Import!L1257)</f>
        <v/>
      </c>
      <c r="I258" s="38" t="str">
        <f>IF(Import!N1257=0,"",Import!N1257)</f>
        <v/>
      </c>
      <c r="J258" s="37"/>
      <c r="K258" s="46" t="str">
        <f>IF(Import!O1257=0,"",Import!O1257)</f>
        <v/>
      </c>
      <c r="L258" s="46" t="str">
        <f>IF(Import!P1257=0,"",Import!P1257)</f>
        <v/>
      </c>
      <c r="M258" s="60" t="str">
        <f>IF(L258&lt;&gt;"","Annulé",IF(Import!R1257=0,"",Import!R1257))</f>
        <v/>
      </c>
      <c r="N258" s="60" t="str">
        <f>IF(L258&lt;&gt;"","Annulé",IF(Import!S1257=0,"",Import!S1257))</f>
        <v/>
      </c>
      <c r="O258" s="60" t="str">
        <f>IF(N258="Annulé","Annulé",IF(Import!T1257=0,"",Import!T1257))</f>
        <v/>
      </c>
      <c r="P258" s="46" t="str">
        <f>IF(Import!U1257=0,IF($L258&lt;&gt;"","Annulé",IF($K258="","","En attente")),Import!U1257)</f>
        <v/>
      </c>
      <c r="Q258" s="46" t="str">
        <f>IF(Import!V1257=0,IF($L258&lt;&gt;"","Annulé",IF($K258="","","En attente")),Import!V1257)</f>
        <v/>
      </c>
      <c r="R258" s="46" t="str">
        <f>IF(Import!W1257=0,IF($L258&lt;&gt;"","Annulé",IF($K258="","","En attente")),Import!W1257)</f>
        <v/>
      </c>
      <c r="S258" s="46" t="str">
        <f>IF(Import!X1257=0,IF($L258&lt;&gt;"","Annulé",IF($K258="","","En attente")),Import!X1257)</f>
        <v/>
      </c>
      <c r="T258" s="46" t="str">
        <f>IF(Import!Y1257=0,IF($L258&lt;&gt;"","Annulé",IF($K258="","","En attente")),Import!Y1257)</f>
        <v/>
      </c>
      <c r="U258" s="46" t="str">
        <f>IF(Import!Z1257=0,IF($L258&lt;&gt;"","Annulé",IF($K258="","","En attente")),Import!Z1257)</f>
        <v/>
      </c>
      <c r="V258" s="46"/>
      <c r="W258" s="46" t="str">
        <f>IF($L258&lt;&gt;"","Annulé",IF(Import!AA1257=0,"",Import!AA1257))</f>
        <v/>
      </c>
      <c r="X258" s="46" t="str">
        <f>IF($L258&lt;&gt;"","Annulé",IF(Import!AB1257=0,IF($W258&lt;&gt;"","A receptionner",""),Import!AB1257))</f>
        <v/>
      </c>
      <c r="Y258" s="60" t="str">
        <f>IF($L258&lt;&gt;"","Annulé",IF(Import!AC1257=0,"",Import!AC1257))</f>
        <v/>
      </c>
      <c r="Z258" s="60" t="str">
        <f>IF($L258&lt;&gt;"","Annulé",IF(Import!AD1257=0,"",Import!AD1257))</f>
        <v/>
      </c>
      <c r="AA258" s="61" t="str">
        <f t="shared" si="270"/>
        <v/>
      </c>
      <c r="AB258" s="61"/>
      <c r="AC258" s="62"/>
      <c r="CB258" s="78" t="str">
        <f>IF(Import!AQ1257=0,"",Import!AQ1257)</f>
        <v/>
      </c>
      <c r="CC258" s="78"/>
      <c r="CD258" s="78"/>
      <c r="CE258" s="78"/>
      <c r="CF258" s="78"/>
      <c r="JR258" s="46" t="str">
        <f>IF(Import!BC1257=0,"",Import!BC1257)</f>
        <v/>
      </c>
    </row>
    <row r="259" spans="1:278" x14ac:dyDescent="0.3">
      <c r="A259" s="61" t="str">
        <f>IF(Import!A1258=0,"",Import!A1258=0)</f>
        <v/>
      </c>
      <c r="B259" s="38" t="str">
        <f>IF(Import!D1258=0,"",Import!D1258)</f>
        <v/>
      </c>
      <c r="C259" s="38" t="str">
        <f>IF(Import!E1258=0,"",Import!E1258)</f>
        <v/>
      </c>
      <c r="D259" s="44" t="str">
        <f t="shared" si="269"/>
        <v/>
      </c>
      <c r="E259" s="38" t="str">
        <f>IF(Import!I1258=0,"",Import!I1258)</f>
        <v/>
      </c>
      <c r="F259" s="38" t="str">
        <f>IF(Import!J1258="","",Import!J1258)</f>
        <v/>
      </c>
      <c r="G259" s="38" t="str">
        <f>IF(Import!K1258="","",Import!K1258)</f>
        <v/>
      </c>
      <c r="H259" s="45" t="str">
        <f>IF(Import!L1258=0,"",Import!L1258)</f>
        <v/>
      </c>
      <c r="I259" s="38" t="str">
        <f>IF(Import!N1258=0,"",Import!N1258)</f>
        <v/>
      </c>
      <c r="J259" s="37"/>
      <c r="K259" s="46" t="str">
        <f>IF(Import!O1258=0,"",Import!O1258)</f>
        <v/>
      </c>
      <c r="L259" s="46" t="str">
        <f>IF(Import!P1258=0,"",Import!P1258)</f>
        <v/>
      </c>
      <c r="M259" s="60" t="str">
        <f>IF(L259&lt;&gt;"","Annulé",IF(Import!R1258=0,"",Import!R1258))</f>
        <v/>
      </c>
      <c r="N259" s="60" t="str">
        <f>IF(L259&lt;&gt;"","Annulé",IF(Import!S1258=0,"",Import!S1258))</f>
        <v/>
      </c>
      <c r="O259" s="60" t="str">
        <f>IF(N259="Annulé","Annulé",IF(Import!T1258=0,"",Import!T1258))</f>
        <v/>
      </c>
      <c r="P259" s="46" t="str">
        <f>IF(Import!U1258=0,IF($L259&lt;&gt;"","Annulé",IF($K259="","","En attente")),Import!U1258)</f>
        <v/>
      </c>
      <c r="Q259" s="46" t="str">
        <f>IF(Import!V1258=0,IF($L259&lt;&gt;"","Annulé",IF($K259="","","En attente")),Import!V1258)</f>
        <v/>
      </c>
      <c r="R259" s="46" t="str">
        <f>IF(Import!W1258=0,IF($L259&lt;&gt;"","Annulé",IF($K259="","","En attente")),Import!W1258)</f>
        <v/>
      </c>
      <c r="S259" s="46" t="str">
        <f>IF(Import!X1258=0,IF($L259&lt;&gt;"","Annulé",IF($K259="","","En attente")),Import!X1258)</f>
        <v/>
      </c>
      <c r="T259" s="46" t="str">
        <f>IF(Import!Y1258=0,IF($L259&lt;&gt;"","Annulé",IF($K259="","","En attente")),Import!Y1258)</f>
        <v/>
      </c>
      <c r="U259" s="46" t="str">
        <f>IF(Import!Z1258=0,IF($L259&lt;&gt;"","Annulé",IF($K259="","","En attente")),Import!Z1258)</f>
        <v/>
      </c>
      <c r="V259" s="46"/>
      <c r="W259" s="46" t="str">
        <f>IF($L259&lt;&gt;"","Annulé",IF(Import!AA1258=0,"",Import!AA1258))</f>
        <v/>
      </c>
      <c r="X259" s="46" t="str">
        <f>IF($L259&lt;&gt;"","Annulé",IF(Import!AB1258=0,IF($W259&lt;&gt;"","A receptionner",""),Import!AB1258))</f>
        <v/>
      </c>
      <c r="Y259" s="60" t="str">
        <f>IF($L259&lt;&gt;"","Annulé",IF(Import!AC1258=0,"",Import!AC1258))</f>
        <v/>
      </c>
      <c r="Z259" s="60" t="str">
        <f>IF($L259&lt;&gt;"","Annulé",IF(Import!AD1258=0,"",Import!AD1258))</f>
        <v/>
      </c>
      <c r="AA259" s="61" t="str">
        <f t="shared" si="270"/>
        <v/>
      </c>
      <c r="AB259" s="61"/>
      <c r="AC259" s="62"/>
      <c r="CB259" s="78" t="str">
        <f>IF(Import!AQ1258=0,"",Import!AQ1258)</f>
        <v/>
      </c>
      <c r="CC259" s="78"/>
      <c r="CD259" s="78"/>
      <c r="CE259" s="78"/>
      <c r="CF259" s="78"/>
      <c r="JR259" s="46" t="str">
        <f>IF(Import!BC1258=0,"",Import!BC1258)</f>
        <v/>
      </c>
    </row>
    <row r="260" spans="1:278" x14ac:dyDescent="0.3">
      <c r="A260" s="61" t="str">
        <f>IF(Import!A1259=0,"",Import!A1259=0)</f>
        <v/>
      </c>
      <c r="B260" s="38" t="str">
        <f>IF(Import!D1259=0,"",Import!D1259)</f>
        <v/>
      </c>
      <c r="C260" s="38" t="str">
        <f>IF(Import!E1259=0,"",Import!E1259)</f>
        <v/>
      </c>
      <c r="D260" s="44" t="str">
        <f t="shared" si="269"/>
        <v/>
      </c>
      <c r="E260" s="38" t="str">
        <f>IF(Import!I1259=0,"",Import!I1259)</f>
        <v/>
      </c>
      <c r="F260" s="38" t="str">
        <f>IF(Import!J1259="","",Import!J1259)</f>
        <v/>
      </c>
      <c r="G260" s="38" t="str">
        <f>IF(Import!K1259="","",Import!K1259)</f>
        <v/>
      </c>
      <c r="H260" s="45" t="str">
        <f>IF(Import!L1259=0,"",Import!L1259)</f>
        <v/>
      </c>
      <c r="I260" s="38" t="str">
        <f>IF(Import!N1259=0,"",Import!N1259)</f>
        <v/>
      </c>
      <c r="J260" s="37"/>
      <c r="K260" s="46" t="str">
        <f>IF(Import!O1259=0,"",Import!O1259)</f>
        <v/>
      </c>
      <c r="L260" s="46" t="str">
        <f>IF(Import!P1259=0,"",Import!P1259)</f>
        <v/>
      </c>
      <c r="M260" s="60" t="str">
        <f>IF(L260&lt;&gt;"","Annulé",IF(Import!R1259=0,"",Import!R1259))</f>
        <v/>
      </c>
      <c r="N260" s="60" t="str">
        <f>IF(L260&lt;&gt;"","Annulé",IF(Import!S1259=0,"",Import!S1259))</f>
        <v/>
      </c>
      <c r="O260" s="60" t="str">
        <f>IF(N260="Annulé","Annulé",IF(Import!T1259=0,"",Import!T1259))</f>
        <v/>
      </c>
      <c r="P260" s="46" t="str">
        <f>IF(Import!U1259=0,IF($L260&lt;&gt;"","Annulé",IF($K260="","","En attente")),Import!U1259)</f>
        <v/>
      </c>
      <c r="Q260" s="46" t="str">
        <f>IF(Import!V1259=0,IF($L260&lt;&gt;"","Annulé",IF($K260="","","En attente")),Import!V1259)</f>
        <v/>
      </c>
      <c r="R260" s="46" t="str">
        <f>IF(Import!W1259=0,IF($L260&lt;&gt;"","Annulé",IF($K260="","","En attente")),Import!W1259)</f>
        <v/>
      </c>
      <c r="S260" s="46" t="str">
        <f>IF(Import!X1259=0,IF($L260&lt;&gt;"","Annulé",IF($K260="","","En attente")),Import!X1259)</f>
        <v/>
      </c>
      <c r="T260" s="46" t="str">
        <f>IF(Import!Y1259=0,IF($L260&lt;&gt;"","Annulé",IF($K260="","","En attente")),Import!Y1259)</f>
        <v/>
      </c>
      <c r="U260" s="46" t="str">
        <f>IF(Import!Z1259=0,IF($L260&lt;&gt;"","Annulé",IF($K260="","","En attente")),Import!Z1259)</f>
        <v/>
      </c>
      <c r="V260" s="46"/>
      <c r="W260" s="46" t="str">
        <f>IF($L260&lt;&gt;"","Annulé",IF(Import!AA1259=0,"",Import!AA1259))</f>
        <v/>
      </c>
      <c r="X260" s="46" t="str">
        <f>IF($L260&lt;&gt;"","Annulé",IF(Import!AB1259=0,IF($W260&lt;&gt;"","A receptionner",""),Import!AB1259))</f>
        <v/>
      </c>
      <c r="Y260" s="60" t="str">
        <f>IF($L260&lt;&gt;"","Annulé",IF(Import!AC1259=0,"",Import!AC1259))</f>
        <v/>
      </c>
      <c r="Z260" s="60" t="str">
        <f>IF($L260&lt;&gt;"","Annulé",IF(Import!AD1259=0,"",Import!AD1259))</f>
        <v/>
      </c>
      <c r="AA260" s="61" t="str">
        <f t="shared" si="270"/>
        <v/>
      </c>
      <c r="AB260" s="61"/>
      <c r="AC260" s="62"/>
      <c r="CB260" s="78" t="str">
        <f>IF(Import!AQ1259=0,"",Import!AQ1259)</f>
        <v/>
      </c>
      <c r="CC260" s="78"/>
      <c r="CD260" s="78"/>
      <c r="CE260" s="78"/>
      <c r="CF260" s="78"/>
      <c r="JR260" s="46" t="str">
        <f>IF(Import!BC1259=0,"",Import!BC1259)</f>
        <v/>
      </c>
    </row>
    <row r="261" spans="1:278" x14ac:dyDescent="0.3">
      <c r="A261" s="61" t="str">
        <f>IF(Import!A1260=0,"",Import!A1260=0)</f>
        <v/>
      </c>
      <c r="B261" s="38" t="str">
        <f>IF(Import!D1260=0,"",Import!D1260)</f>
        <v/>
      </c>
      <c r="C261" s="38" t="str">
        <f>IF(Import!E1260=0,"",Import!E1260)</f>
        <v/>
      </c>
      <c r="D261" s="44" t="str">
        <f t="shared" si="269"/>
        <v/>
      </c>
      <c r="E261" s="38" t="str">
        <f>IF(Import!I1260=0,"",Import!I1260)</f>
        <v/>
      </c>
      <c r="F261" s="38" t="str">
        <f>IF(Import!J1260="","",Import!J1260)</f>
        <v/>
      </c>
      <c r="G261" s="38" t="str">
        <f>IF(Import!K1260="","",Import!K1260)</f>
        <v/>
      </c>
      <c r="H261" s="45" t="str">
        <f>IF(Import!L1260=0,"",Import!L1260)</f>
        <v/>
      </c>
      <c r="I261" s="38" t="str">
        <f>IF(Import!N1260=0,"",Import!N1260)</f>
        <v/>
      </c>
      <c r="J261" s="37"/>
      <c r="K261" s="46" t="str">
        <f>IF(Import!O1260=0,"",Import!O1260)</f>
        <v/>
      </c>
      <c r="L261" s="46" t="str">
        <f>IF(Import!P1260=0,"",Import!P1260)</f>
        <v/>
      </c>
      <c r="M261" s="60" t="str">
        <f>IF(L261&lt;&gt;"","Annulé",IF(Import!R1260=0,"",Import!R1260))</f>
        <v/>
      </c>
      <c r="N261" s="60" t="str">
        <f>IF(L261&lt;&gt;"","Annulé",IF(Import!S1260=0,"",Import!S1260))</f>
        <v/>
      </c>
      <c r="O261" s="60" t="str">
        <f>IF(N261="Annulé","Annulé",IF(Import!T1260=0,"",Import!T1260))</f>
        <v/>
      </c>
      <c r="P261" s="46" t="str">
        <f>IF(Import!U1260=0,IF($L261&lt;&gt;"","Annulé",IF($K261="","","En attente")),Import!U1260)</f>
        <v/>
      </c>
      <c r="Q261" s="46" t="str">
        <f>IF(Import!V1260=0,IF($L261&lt;&gt;"","Annulé",IF($K261="","","En attente")),Import!V1260)</f>
        <v/>
      </c>
      <c r="R261" s="46" t="str">
        <f>IF(Import!W1260=0,IF($L261&lt;&gt;"","Annulé",IF($K261="","","En attente")),Import!W1260)</f>
        <v/>
      </c>
      <c r="S261" s="46" t="str">
        <f>IF(Import!X1260=0,IF($L261&lt;&gt;"","Annulé",IF($K261="","","En attente")),Import!X1260)</f>
        <v/>
      </c>
      <c r="T261" s="46" t="str">
        <f>IF(Import!Y1260=0,IF($L261&lt;&gt;"","Annulé",IF($K261="","","En attente")),Import!Y1260)</f>
        <v/>
      </c>
      <c r="U261" s="46" t="str">
        <f>IF(Import!Z1260=0,IF($L261&lt;&gt;"","Annulé",IF($K261="","","En attente")),Import!Z1260)</f>
        <v/>
      </c>
      <c r="V261" s="46"/>
      <c r="W261" s="46" t="str">
        <f>IF($L261&lt;&gt;"","Annulé",IF(Import!AA1260=0,"",Import!AA1260))</f>
        <v/>
      </c>
      <c r="X261" s="46" t="str">
        <f>IF($L261&lt;&gt;"","Annulé",IF(Import!AB1260=0,IF($W261&lt;&gt;"","A receptionner",""),Import!AB1260))</f>
        <v/>
      </c>
      <c r="Y261" s="60" t="str">
        <f>IF($L261&lt;&gt;"","Annulé",IF(Import!AC1260=0,"",Import!AC1260))</f>
        <v/>
      </c>
      <c r="Z261" s="60" t="str">
        <f>IF($L261&lt;&gt;"","Annulé",IF(Import!AD1260=0,"",Import!AD1260))</f>
        <v/>
      </c>
      <c r="AA261" s="61" t="str">
        <f t="shared" si="270"/>
        <v/>
      </c>
      <c r="AB261" s="61"/>
      <c r="AC261" s="62"/>
      <c r="CB261" s="78" t="str">
        <f>IF(Import!AQ1260=0,"",Import!AQ1260)</f>
        <v/>
      </c>
      <c r="CC261" s="78"/>
      <c r="CD261" s="78"/>
      <c r="CE261" s="78"/>
      <c r="CF261" s="78"/>
      <c r="JR261" s="46" t="str">
        <f>IF(Import!BC1260=0,"",Import!BC1260)</f>
        <v/>
      </c>
    </row>
    <row r="262" spans="1:278" x14ac:dyDescent="0.3">
      <c r="A262" s="61" t="str">
        <f>IF(Import!A1261=0,"",Import!A1261=0)</f>
        <v/>
      </c>
      <c r="B262" s="38" t="str">
        <f>IF(Import!D1261=0,"",Import!D1261)</f>
        <v/>
      </c>
      <c r="C262" s="38" t="str">
        <f>IF(Import!E1261=0,"",Import!E1261)</f>
        <v/>
      </c>
      <c r="D262" s="44" t="str">
        <f t="shared" si="269"/>
        <v/>
      </c>
      <c r="E262" s="38" t="str">
        <f>IF(Import!I1261=0,"",Import!I1261)</f>
        <v/>
      </c>
      <c r="F262" s="38" t="str">
        <f>IF(Import!J1261="","",Import!J1261)</f>
        <v/>
      </c>
      <c r="G262" s="38" t="str">
        <f>IF(Import!K1261="","",Import!K1261)</f>
        <v/>
      </c>
      <c r="H262" s="45" t="str">
        <f>IF(Import!L1261=0,"",Import!L1261)</f>
        <v/>
      </c>
      <c r="I262" s="38" t="str">
        <f>IF(Import!N1261=0,"",Import!N1261)</f>
        <v/>
      </c>
      <c r="J262" s="37"/>
      <c r="K262" s="46" t="str">
        <f>IF(Import!O1261=0,"",Import!O1261)</f>
        <v/>
      </c>
      <c r="L262" s="46" t="str">
        <f>IF(Import!P1261=0,"",Import!P1261)</f>
        <v/>
      </c>
      <c r="M262" s="60" t="str">
        <f>IF(L262&lt;&gt;"","Annulé",IF(Import!R1261=0,"",Import!R1261))</f>
        <v/>
      </c>
      <c r="N262" s="60" t="str">
        <f>IF(L262&lt;&gt;"","Annulé",IF(Import!S1261=0,"",Import!S1261))</f>
        <v/>
      </c>
      <c r="O262" s="60" t="str">
        <f>IF(N262="Annulé","Annulé",IF(Import!T1261=0,"",Import!T1261))</f>
        <v/>
      </c>
      <c r="P262" s="46" t="str">
        <f>IF(Import!U1261=0,IF($L262&lt;&gt;"","Annulé",IF($K262="","","En attente")),Import!U1261)</f>
        <v/>
      </c>
      <c r="Q262" s="46" t="str">
        <f>IF(Import!V1261=0,IF($L262&lt;&gt;"","Annulé",IF($K262="","","En attente")),Import!V1261)</f>
        <v/>
      </c>
      <c r="R262" s="46" t="str">
        <f>IF(Import!W1261=0,IF($L262&lt;&gt;"","Annulé",IF($K262="","","En attente")),Import!W1261)</f>
        <v/>
      </c>
      <c r="S262" s="46" t="str">
        <f>IF(Import!X1261=0,IF($L262&lt;&gt;"","Annulé",IF($K262="","","En attente")),Import!X1261)</f>
        <v/>
      </c>
      <c r="T262" s="46" t="str">
        <f>IF(Import!Y1261=0,IF($L262&lt;&gt;"","Annulé",IF($K262="","","En attente")),Import!Y1261)</f>
        <v/>
      </c>
      <c r="U262" s="46" t="str">
        <f>IF(Import!Z1261=0,IF($L262&lt;&gt;"","Annulé",IF($K262="","","En attente")),Import!Z1261)</f>
        <v/>
      </c>
      <c r="V262" s="46"/>
      <c r="W262" s="46" t="str">
        <f>IF($L262&lt;&gt;"","Annulé",IF(Import!AA1261=0,"",Import!AA1261))</f>
        <v/>
      </c>
      <c r="X262" s="46" t="str">
        <f>IF($L262&lt;&gt;"","Annulé",IF(Import!AB1261=0,IF($W262&lt;&gt;"","A receptionner",""),Import!AB1261))</f>
        <v/>
      </c>
      <c r="Y262" s="60" t="str">
        <f>IF($L262&lt;&gt;"","Annulé",IF(Import!AC1261=0,"",Import!AC1261))</f>
        <v/>
      </c>
      <c r="Z262" s="60" t="str">
        <f>IF($L262&lt;&gt;"","Annulé",IF(Import!AD1261=0,"",Import!AD1261))</f>
        <v/>
      </c>
      <c r="AA262" s="61" t="str">
        <f t="shared" si="270"/>
        <v/>
      </c>
      <c r="AB262" s="61"/>
      <c r="AC262" s="62"/>
      <c r="CB262" s="78" t="str">
        <f>IF(Import!AQ1261=0,"",Import!AQ1261)</f>
        <v/>
      </c>
      <c r="CC262" s="78"/>
      <c r="CD262" s="78"/>
      <c r="CE262" s="78"/>
      <c r="CF262" s="78"/>
      <c r="JR262" s="46" t="str">
        <f>IF(Import!BC1261=0,"",Import!BC1261)</f>
        <v/>
      </c>
    </row>
    <row r="263" spans="1:278" x14ac:dyDescent="0.3">
      <c r="A263" s="61" t="str">
        <f>IF(Import!A1262=0,"",Import!A1262=0)</f>
        <v/>
      </c>
      <c r="B263" s="38" t="str">
        <f>IF(Import!D1262=0,"",Import!D1262)</f>
        <v/>
      </c>
      <c r="C263" s="38" t="str">
        <f>IF(Import!E1262=0,"",Import!E1262)</f>
        <v/>
      </c>
      <c r="D263" s="44" t="str">
        <f t="shared" si="269"/>
        <v/>
      </c>
      <c r="E263" s="38" t="str">
        <f>IF(Import!I1262=0,"",Import!I1262)</f>
        <v/>
      </c>
      <c r="F263" s="38" t="str">
        <f>IF(Import!J1262="","",Import!J1262)</f>
        <v/>
      </c>
      <c r="G263" s="38" t="str">
        <f>IF(Import!K1262="","",Import!K1262)</f>
        <v/>
      </c>
      <c r="H263" s="45" t="str">
        <f>IF(Import!L1262=0,"",Import!L1262)</f>
        <v/>
      </c>
      <c r="I263" s="38" t="str">
        <f>IF(Import!N1262=0,"",Import!N1262)</f>
        <v/>
      </c>
      <c r="J263" s="37"/>
      <c r="K263" s="46" t="str">
        <f>IF(Import!O1262=0,"",Import!O1262)</f>
        <v/>
      </c>
      <c r="L263" s="46" t="str">
        <f>IF(Import!P1262=0,"",Import!P1262)</f>
        <v/>
      </c>
      <c r="M263" s="60" t="str">
        <f>IF(L263&lt;&gt;"","Annulé",IF(Import!R1262=0,"",Import!R1262))</f>
        <v/>
      </c>
      <c r="N263" s="60" t="str">
        <f>IF(L263&lt;&gt;"","Annulé",IF(Import!S1262=0,"",Import!S1262))</f>
        <v/>
      </c>
      <c r="O263" s="60" t="str">
        <f>IF(N263="Annulé","Annulé",IF(Import!T1262=0,"",Import!T1262))</f>
        <v/>
      </c>
      <c r="P263" s="46" t="str">
        <f>IF(Import!U1262=0,IF($L263&lt;&gt;"","Annulé",IF($K263="","","En attente")),Import!U1262)</f>
        <v/>
      </c>
      <c r="Q263" s="46" t="str">
        <f>IF(Import!V1262=0,IF($L263&lt;&gt;"","Annulé",IF($K263="","","En attente")),Import!V1262)</f>
        <v/>
      </c>
      <c r="R263" s="46" t="str">
        <f>IF(Import!W1262=0,IF($L263&lt;&gt;"","Annulé",IF($K263="","","En attente")),Import!W1262)</f>
        <v/>
      </c>
      <c r="S263" s="46" t="str">
        <f>IF(Import!X1262=0,IF($L263&lt;&gt;"","Annulé",IF($K263="","","En attente")),Import!X1262)</f>
        <v/>
      </c>
      <c r="T263" s="46" t="str">
        <f>IF(Import!Y1262=0,IF($L263&lt;&gt;"","Annulé",IF($K263="","","En attente")),Import!Y1262)</f>
        <v/>
      </c>
      <c r="U263" s="46" t="str">
        <f>IF(Import!Z1262=0,IF($L263&lt;&gt;"","Annulé",IF($K263="","","En attente")),Import!Z1262)</f>
        <v/>
      </c>
      <c r="V263" s="46"/>
      <c r="W263" s="46" t="str">
        <f>IF($L263&lt;&gt;"","Annulé",IF(Import!AA1262=0,"",Import!AA1262))</f>
        <v/>
      </c>
      <c r="X263" s="46" t="str">
        <f>IF($L263&lt;&gt;"","Annulé",IF(Import!AB1262=0,IF($W263&lt;&gt;"","A receptionner",""),Import!AB1262))</f>
        <v/>
      </c>
      <c r="Y263" s="60" t="str">
        <f>IF($L263&lt;&gt;"","Annulé",IF(Import!AC1262=0,"",Import!AC1262))</f>
        <v/>
      </c>
      <c r="Z263" s="60" t="str">
        <f>IF($L263&lt;&gt;"","Annulé",IF(Import!AD1262=0,"",Import!AD1262))</f>
        <v/>
      </c>
      <c r="AA263" s="61" t="str">
        <f t="shared" si="270"/>
        <v/>
      </c>
      <c r="AB263" s="61"/>
      <c r="AC263" s="62"/>
      <c r="CB263" s="78" t="str">
        <f>IF(Import!AQ1262=0,"",Import!AQ1262)</f>
        <v/>
      </c>
      <c r="CC263" s="78"/>
      <c r="CD263" s="78"/>
      <c r="CE263" s="78"/>
      <c r="CF263" s="78"/>
      <c r="JR263" s="46" t="str">
        <f>IF(Import!BC1262=0,"",Import!BC1262)</f>
        <v/>
      </c>
    </row>
    <row r="264" spans="1:278" x14ac:dyDescent="0.3">
      <c r="A264" s="61" t="str">
        <f>IF(Import!A1263=0,"",Import!A1263=0)</f>
        <v/>
      </c>
      <c r="B264" s="38" t="str">
        <f>IF(Import!D1263=0,"",Import!D1263)</f>
        <v/>
      </c>
      <c r="C264" s="38" t="str">
        <f>IF(Import!E1263=0,"",Import!E1263)</f>
        <v/>
      </c>
      <c r="D264" s="44" t="str">
        <f t="shared" si="269"/>
        <v/>
      </c>
      <c r="E264" s="38" t="str">
        <f>IF(Import!I1263=0,"",Import!I1263)</f>
        <v/>
      </c>
      <c r="F264" s="38" t="str">
        <f>IF(Import!J1263="","",Import!J1263)</f>
        <v/>
      </c>
      <c r="G264" s="38" t="str">
        <f>IF(Import!K1263="","",Import!K1263)</f>
        <v/>
      </c>
      <c r="H264" s="45" t="str">
        <f>IF(Import!L1263=0,"",Import!L1263)</f>
        <v/>
      </c>
      <c r="I264" s="38" t="str">
        <f>IF(Import!N1263=0,"",Import!N1263)</f>
        <v/>
      </c>
      <c r="J264" s="37"/>
      <c r="K264" s="46" t="str">
        <f>IF(Import!O1263=0,"",Import!O1263)</f>
        <v/>
      </c>
      <c r="L264" s="46" t="str">
        <f>IF(Import!P1263=0,"",Import!P1263)</f>
        <v/>
      </c>
      <c r="M264" s="60" t="str">
        <f>IF(L264&lt;&gt;"","Annulé",IF(Import!R1263=0,"",Import!R1263))</f>
        <v/>
      </c>
      <c r="N264" s="60" t="str">
        <f>IF(L264&lt;&gt;"","Annulé",IF(Import!S1263=0,"",Import!S1263))</f>
        <v/>
      </c>
      <c r="O264" s="60" t="str">
        <f>IF(N264="Annulé","Annulé",IF(Import!T1263=0,"",Import!T1263))</f>
        <v/>
      </c>
      <c r="P264" s="46" t="str">
        <f>IF(Import!U1263=0,IF($L264&lt;&gt;"","Annulé",IF($K264="","","En attente")),Import!U1263)</f>
        <v/>
      </c>
      <c r="Q264" s="46" t="str">
        <f>IF(Import!V1263=0,IF($L264&lt;&gt;"","Annulé",IF($K264="","","En attente")),Import!V1263)</f>
        <v/>
      </c>
      <c r="R264" s="46" t="str">
        <f>IF(Import!W1263=0,IF($L264&lt;&gt;"","Annulé",IF($K264="","","En attente")),Import!W1263)</f>
        <v/>
      </c>
      <c r="S264" s="46" t="str">
        <f>IF(Import!X1263=0,IF($L264&lt;&gt;"","Annulé",IF($K264="","","En attente")),Import!X1263)</f>
        <v/>
      </c>
      <c r="T264" s="46" t="str">
        <f>IF(Import!Y1263=0,IF($L264&lt;&gt;"","Annulé",IF($K264="","","En attente")),Import!Y1263)</f>
        <v/>
      </c>
      <c r="U264" s="46" t="str">
        <f>IF(Import!Z1263=0,IF($L264&lt;&gt;"","Annulé",IF($K264="","","En attente")),Import!Z1263)</f>
        <v/>
      </c>
      <c r="V264" s="46"/>
      <c r="W264" s="46" t="str">
        <f>IF($L264&lt;&gt;"","Annulé",IF(Import!AA1263=0,"",Import!AA1263))</f>
        <v/>
      </c>
      <c r="X264" s="46" t="str">
        <f>IF($L264&lt;&gt;"","Annulé",IF(Import!AB1263=0,IF($W264&lt;&gt;"","A receptionner",""),Import!AB1263))</f>
        <v/>
      </c>
      <c r="Y264" s="60" t="str">
        <f>IF($L264&lt;&gt;"","Annulé",IF(Import!AC1263=0,"",Import!AC1263))</f>
        <v/>
      </c>
      <c r="Z264" s="60" t="str">
        <f>IF($L264&lt;&gt;"","Annulé",IF(Import!AD1263=0,"",Import!AD1263))</f>
        <v/>
      </c>
      <c r="AA264" s="61" t="str">
        <f t="shared" si="270"/>
        <v/>
      </c>
      <c r="AB264" s="61"/>
      <c r="AC264" s="62"/>
      <c r="CB264" s="78" t="str">
        <f>IF(Import!AQ1263=0,"",Import!AQ1263)</f>
        <v/>
      </c>
      <c r="CC264" s="78"/>
      <c r="CD264" s="78"/>
      <c r="CE264" s="78"/>
      <c r="CF264" s="78"/>
      <c r="JR264" s="46" t="str">
        <f>IF(Import!BC1263=0,"",Import!BC1263)</f>
        <v/>
      </c>
    </row>
    <row r="265" spans="1:278" x14ac:dyDescent="0.3">
      <c r="A265" s="61" t="str">
        <f>IF(Import!A1264=0,"",Import!A1264=0)</f>
        <v/>
      </c>
      <c r="B265" s="38" t="str">
        <f>IF(Import!D1264=0,"",Import!D1264)</f>
        <v/>
      </c>
      <c r="C265" s="38" t="str">
        <f>IF(Import!E1264=0,"",Import!E1264)</f>
        <v/>
      </c>
      <c r="D265" s="44" t="str">
        <f t="shared" si="269"/>
        <v/>
      </c>
      <c r="E265" s="38" t="str">
        <f>IF(Import!I1264=0,"",Import!I1264)</f>
        <v/>
      </c>
      <c r="F265" s="38" t="str">
        <f>IF(Import!J1264="","",Import!J1264)</f>
        <v/>
      </c>
      <c r="G265" s="38" t="str">
        <f>IF(Import!K1264="","",Import!K1264)</f>
        <v/>
      </c>
      <c r="H265" s="45" t="str">
        <f>IF(Import!L1264=0,"",Import!L1264)</f>
        <v/>
      </c>
      <c r="I265" s="38" t="str">
        <f>IF(Import!N1264=0,"",Import!N1264)</f>
        <v/>
      </c>
      <c r="J265" s="37"/>
      <c r="K265" s="46" t="str">
        <f>IF(Import!O1264=0,"",Import!O1264)</f>
        <v/>
      </c>
      <c r="L265" s="46" t="str">
        <f>IF(Import!P1264=0,"",Import!P1264)</f>
        <v/>
      </c>
      <c r="M265" s="60" t="str">
        <f>IF(L265&lt;&gt;"","Annulé",IF(Import!R1264=0,"",Import!R1264))</f>
        <v/>
      </c>
      <c r="N265" s="60" t="str">
        <f>IF(L265&lt;&gt;"","Annulé",IF(Import!S1264=0,"",Import!S1264))</f>
        <v/>
      </c>
      <c r="O265" s="60" t="str">
        <f>IF(N265="Annulé","Annulé",IF(Import!T1264=0,"",Import!T1264))</f>
        <v/>
      </c>
      <c r="P265" s="46" t="str">
        <f>IF(Import!U1264=0,IF($L265&lt;&gt;"","Annulé",IF($K265="","","En attente")),Import!U1264)</f>
        <v/>
      </c>
      <c r="Q265" s="46" t="str">
        <f>IF(Import!V1264=0,IF($L265&lt;&gt;"","Annulé",IF($K265="","","En attente")),Import!V1264)</f>
        <v/>
      </c>
      <c r="R265" s="46" t="str">
        <f>IF(Import!W1264=0,IF($L265&lt;&gt;"","Annulé",IF($K265="","","En attente")),Import!W1264)</f>
        <v/>
      </c>
      <c r="S265" s="46" t="str">
        <f>IF(Import!X1264=0,IF($L265&lt;&gt;"","Annulé",IF($K265="","","En attente")),Import!X1264)</f>
        <v/>
      </c>
      <c r="T265" s="46" t="str">
        <f>IF(Import!Y1264=0,IF($L265&lt;&gt;"","Annulé",IF($K265="","","En attente")),Import!Y1264)</f>
        <v/>
      </c>
      <c r="U265" s="46" t="str">
        <f>IF(Import!Z1264=0,IF($L265&lt;&gt;"","Annulé",IF($K265="","","En attente")),Import!Z1264)</f>
        <v/>
      </c>
      <c r="V265" s="46"/>
      <c r="W265" s="46" t="str">
        <f>IF($L265&lt;&gt;"","Annulé",IF(Import!AA1264=0,"",Import!AA1264))</f>
        <v/>
      </c>
      <c r="X265" s="46" t="str">
        <f>IF($L265&lt;&gt;"","Annulé",IF(Import!AB1264=0,IF($W265&lt;&gt;"","A receptionner",""),Import!AB1264))</f>
        <v/>
      </c>
      <c r="Y265" s="60" t="str">
        <f>IF($L265&lt;&gt;"","Annulé",IF(Import!AC1264=0,"",Import!AC1264))</f>
        <v/>
      </c>
      <c r="Z265" s="60" t="str">
        <f>IF($L265&lt;&gt;"","Annulé",IF(Import!AD1264=0,"",Import!AD1264))</f>
        <v/>
      </c>
      <c r="AA265" s="61" t="str">
        <f t="shared" si="270"/>
        <v/>
      </c>
      <c r="AB265" s="61"/>
      <c r="AC265" s="62"/>
      <c r="CB265" s="78" t="str">
        <f>IF(Import!AQ1264=0,"",Import!AQ1264)</f>
        <v/>
      </c>
      <c r="CC265" s="78"/>
      <c r="CD265" s="78"/>
      <c r="CE265" s="78"/>
      <c r="CF265" s="78"/>
      <c r="JR265" s="46" t="str">
        <f>IF(Import!BC1264=0,"",Import!BC1264)</f>
        <v/>
      </c>
    </row>
    <row r="266" spans="1:278" x14ac:dyDescent="0.3">
      <c r="A266" s="61" t="str">
        <f>IF(Import!A1265=0,"",Import!A1265=0)</f>
        <v/>
      </c>
      <c r="B266" s="38" t="str">
        <f>IF(Import!D1265=0,"",Import!D1265)</f>
        <v/>
      </c>
      <c r="C266" s="38" t="str">
        <f>IF(Import!E1265=0,"",Import!E1265)</f>
        <v/>
      </c>
      <c r="D266" s="44" t="str">
        <f t="shared" si="269"/>
        <v/>
      </c>
      <c r="E266" s="38" t="str">
        <f>IF(Import!I1265=0,"",Import!I1265)</f>
        <v/>
      </c>
      <c r="F266" s="38" t="str">
        <f>IF(Import!J1265="","",Import!J1265)</f>
        <v/>
      </c>
      <c r="G266" s="38" t="str">
        <f>IF(Import!K1265="","",Import!K1265)</f>
        <v/>
      </c>
      <c r="H266" s="45" t="str">
        <f>IF(Import!L1265=0,"",Import!L1265)</f>
        <v/>
      </c>
      <c r="I266" s="38" t="str">
        <f>IF(Import!N1265=0,"",Import!N1265)</f>
        <v/>
      </c>
      <c r="J266" s="37"/>
      <c r="K266" s="46" t="str">
        <f>IF(Import!O1265=0,"",Import!O1265)</f>
        <v/>
      </c>
      <c r="L266" s="46" t="str">
        <f>IF(Import!P1265=0,"",Import!P1265)</f>
        <v/>
      </c>
      <c r="M266" s="60" t="str">
        <f>IF(L266&lt;&gt;"","Annulé",IF(Import!R1265=0,"",Import!R1265))</f>
        <v/>
      </c>
      <c r="N266" s="60" t="str">
        <f>IF(L266&lt;&gt;"","Annulé",IF(Import!S1265=0,"",Import!S1265))</f>
        <v/>
      </c>
      <c r="O266" s="60" t="str">
        <f>IF(N266="Annulé","Annulé",IF(Import!T1265=0,"",Import!T1265))</f>
        <v/>
      </c>
      <c r="P266" s="46" t="str">
        <f>IF(Import!U1265=0,IF($L266&lt;&gt;"","Annulé",IF($K266="","","En attente")),Import!U1265)</f>
        <v/>
      </c>
      <c r="Q266" s="46" t="str">
        <f>IF(Import!V1265=0,IF($L266&lt;&gt;"","Annulé",IF($K266="","","En attente")),Import!V1265)</f>
        <v/>
      </c>
      <c r="R266" s="46" t="str">
        <f>IF(Import!W1265=0,IF($L266&lt;&gt;"","Annulé",IF($K266="","","En attente")),Import!W1265)</f>
        <v/>
      </c>
      <c r="S266" s="46" t="str">
        <f>IF(Import!X1265=0,IF($L266&lt;&gt;"","Annulé",IF($K266="","","En attente")),Import!X1265)</f>
        <v/>
      </c>
      <c r="T266" s="46" t="str">
        <f>IF(Import!Y1265=0,IF($L266&lt;&gt;"","Annulé",IF($K266="","","En attente")),Import!Y1265)</f>
        <v/>
      </c>
      <c r="U266" s="46" t="str">
        <f>IF(Import!Z1265=0,IF($L266&lt;&gt;"","Annulé",IF($K266="","","En attente")),Import!Z1265)</f>
        <v/>
      </c>
      <c r="V266" s="46"/>
      <c r="W266" s="46" t="str">
        <f>IF($L266&lt;&gt;"","Annulé",IF(Import!AA1265=0,"",Import!AA1265))</f>
        <v/>
      </c>
      <c r="X266" s="46" t="str">
        <f>IF($L266&lt;&gt;"","Annulé",IF(Import!AB1265=0,IF($W266&lt;&gt;"","A receptionner",""),Import!AB1265))</f>
        <v/>
      </c>
      <c r="Y266" s="60" t="str">
        <f>IF($L266&lt;&gt;"","Annulé",IF(Import!AC1265=0,"",Import!AC1265))</f>
        <v/>
      </c>
      <c r="Z266" s="60" t="str">
        <f>IF($L266&lt;&gt;"","Annulé",IF(Import!AD1265=0,"",Import!AD1265))</f>
        <v/>
      </c>
      <c r="AA266" s="61" t="str">
        <f t="shared" si="270"/>
        <v/>
      </c>
      <c r="AB266" s="61"/>
      <c r="AC266" s="62"/>
      <c r="CB266" s="78" t="str">
        <f>IF(Import!AQ1265=0,"",Import!AQ1265)</f>
        <v/>
      </c>
      <c r="CC266" s="78"/>
      <c r="CD266" s="78"/>
      <c r="CE266" s="78"/>
      <c r="CF266" s="78"/>
      <c r="JR266" s="46" t="str">
        <f>IF(Import!BC1265=0,"",Import!BC1265)</f>
        <v/>
      </c>
    </row>
    <row r="267" spans="1:278" x14ac:dyDescent="0.3">
      <c r="A267" s="61" t="str">
        <f>IF(Import!A1266=0,"",Import!A1266=0)</f>
        <v/>
      </c>
      <c r="B267" s="38" t="str">
        <f>IF(Import!D1266=0,"",Import!D1266)</f>
        <v/>
      </c>
      <c r="C267" s="38" t="str">
        <f>IF(Import!E1266=0,"",Import!E1266)</f>
        <v/>
      </c>
      <c r="D267" s="44" t="str">
        <f t="shared" si="269"/>
        <v/>
      </c>
      <c r="E267" s="38" t="str">
        <f>IF(Import!I1266=0,"",Import!I1266)</f>
        <v/>
      </c>
      <c r="F267" s="38" t="str">
        <f>IF(Import!J1266="","",Import!J1266)</f>
        <v/>
      </c>
      <c r="G267" s="38" t="str">
        <f>IF(Import!K1266="","",Import!K1266)</f>
        <v/>
      </c>
      <c r="H267" s="45" t="str">
        <f>IF(Import!L1266=0,"",Import!L1266)</f>
        <v/>
      </c>
      <c r="I267" s="38" t="str">
        <f>IF(Import!N1266=0,"",Import!N1266)</f>
        <v/>
      </c>
      <c r="J267" s="37"/>
      <c r="K267" s="46" t="str">
        <f>IF(Import!O1266=0,"",Import!O1266)</f>
        <v/>
      </c>
      <c r="L267" s="46" t="str">
        <f>IF(Import!P1266=0,"",Import!P1266)</f>
        <v/>
      </c>
      <c r="M267" s="60" t="str">
        <f>IF(L267&lt;&gt;"","Annulé",IF(Import!R1266=0,"",Import!R1266))</f>
        <v/>
      </c>
      <c r="N267" s="60" t="str">
        <f>IF(L267&lt;&gt;"","Annulé",IF(Import!S1266=0,"",Import!S1266))</f>
        <v/>
      </c>
      <c r="O267" s="60" t="str">
        <f>IF(N267="Annulé","Annulé",IF(Import!T1266=0,"",Import!T1266))</f>
        <v/>
      </c>
      <c r="P267" s="46" t="str">
        <f>IF(Import!U1266=0,IF($L267&lt;&gt;"","Annulé",IF($K267="","","En attente")),Import!U1266)</f>
        <v/>
      </c>
      <c r="Q267" s="46" t="str">
        <f>IF(Import!V1266=0,IF($L267&lt;&gt;"","Annulé",IF($K267="","","En attente")),Import!V1266)</f>
        <v/>
      </c>
      <c r="R267" s="46" t="str">
        <f>IF(Import!W1266=0,IF($L267&lt;&gt;"","Annulé",IF($K267="","","En attente")),Import!W1266)</f>
        <v/>
      </c>
      <c r="S267" s="46" t="str">
        <f>IF(Import!X1266=0,IF($L267&lt;&gt;"","Annulé",IF($K267="","","En attente")),Import!X1266)</f>
        <v/>
      </c>
      <c r="T267" s="46" t="str">
        <f>IF(Import!Y1266=0,IF($L267&lt;&gt;"","Annulé",IF($K267="","","En attente")),Import!Y1266)</f>
        <v/>
      </c>
      <c r="U267" s="46" t="str">
        <f>IF(Import!Z1266=0,IF($L267&lt;&gt;"","Annulé",IF($K267="","","En attente")),Import!Z1266)</f>
        <v/>
      </c>
      <c r="V267" s="46"/>
      <c r="W267" s="46" t="str">
        <f>IF($L267&lt;&gt;"","Annulé",IF(Import!AA1266=0,"",Import!AA1266))</f>
        <v/>
      </c>
      <c r="X267" s="46" t="str">
        <f>IF($L267&lt;&gt;"","Annulé",IF(Import!AB1266=0,IF($W267&lt;&gt;"","A receptionner",""),Import!AB1266))</f>
        <v/>
      </c>
      <c r="Y267" s="60" t="str">
        <f>IF($L267&lt;&gt;"","Annulé",IF(Import!AC1266=0,"",Import!AC1266))</f>
        <v/>
      </c>
      <c r="Z267" s="60" t="str">
        <f>IF($L267&lt;&gt;"","Annulé",IF(Import!AD1266=0,"",Import!AD1266))</f>
        <v/>
      </c>
      <c r="AA267" s="61" t="str">
        <f t="shared" si="270"/>
        <v/>
      </c>
      <c r="AB267" s="61"/>
      <c r="AC267" s="62"/>
      <c r="CB267" s="78" t="str">
        <f>IF(Import!AQ1266=0,"",Import!AQ1266)</f>
        <v/>
      </c>
      <c r="CC267" s="78"/>
      <c r="CD267" s="78"/>
      <c r="CE267" s="78"/>
      <c r="CF267" s="78"/>
      <c r="JR267" s="46" t="str">
        <f>IF(Import!BC1266=0,"",Import!BC1266)</f>
        <v/>
      </c>
    </row>
    <row r="268" spans="1:278" x14ac:dyDescent="0.3">
      <c r="A268" s="61" t="str">
        <f>IF(Import!A1267=0,"",Import!A1267=0)</f>
        <v/>
      </c>
      <c r="B268" s="38" t="str">
        <f>IF(Import!D1267=0,"",Import!D1267)</f>
        <v/>
      </c>
      <c r="C268" s="38" t="str">
        <f>IF(Import!E1267=0,"",Import!E1267)</f>
        <v/>
      </c>
      <c r="D268" s="44" t="str">
        <f t="shared" si="269"/>
        <v/>
      </c>
      <c r="E268" s="38" t="str">
        <f>IF(Import!I1267=0,"",Import!I1267)</f>
        <v/>
      </c>
      <c r="F268" s="38" t="str">
        <f>IF(Import!J1267="","",Import!J1267)</f>
        <v/>
      </c>
      <c r="G268" s="38" t="str">
        <f>IF(Import!K1267="","",Import!K1267)</f>
        <v/>
      </c>
      <c r="H268" s="45" t="str">
        <f>IF(Import!L1267=0,"",Import!L1267)</f>
        <v/>
      </c>
      <c r="I268" s="38" t="str">
        <f>IF(Import!N1267=0,"",Import!N1267)</f>
        <v/>
      </c>
      <c r="J268" s="37"/>
      <c r="K268" s="46" t="str">
        <f>IF(Import!O1267=0,"",Import!O1267)</f>
        <v/>
      </c>
      <c r="L268" s="46" t="str">
        <f>IF(Import!P1267=0,"",Import!P1267)</f>
        <v/>
      </c>
      <c r="M268" s="60" t="str">
        <f>IF(L268&lt;&gt;"","Annulé",IF(Import!R1267=0,"",Import!R1267))</f>
        <v/>
      </c>
      <c r="N268" s="60" t="str">
        <f>IF(L268&lt;&gt;"","Annulé",IF(Import!S1267=0,"",Import!S1267))</f>
        <v/>
      </c>
      <c r="O268" s="60" t="str">
        <f>IF(N268="Annulé","Annulé",IF(Import!T1267=0,"",Import!T1267))</f>
        <v/>
      </c>
      <c r="P268" s="46" t="str">
        <f>IF(Import!U1267=0,IF($L268&lt;&gt;"","Annulé",IF($K268="","","En attente")),Import!U1267)</f>
        <v/>
      </c>
      <c r="Q268" s="46" t="str">
        <f>IF(Import!V1267=0,IF($L268&lt;&gt;"","Annulé",IF($K268="","","En attente")),Import!V1267)</f>
        <v/>
      </c>
      <c r="R268" s="46" t="str">
        <f>IF(Import!W1267=0,IF($L268&lt;&gt;"","Annulé",IF($K268="","","En attente")),Import!W1267)</f>
        <v/>
      </c>
      <c r="S268" s="46" t="str">
        <f>IF(Import!X1267=0,IF($L268&lt;&gt;"","Annulé",IF($K268="","","En attente")),Import!X1267)</f>
        <v/>
      </c>
      <c r="T268" s="46" t="str">
        <f>IF(Import!Y1267=0,IF($L268&lt;&gt;"","Annulé",IF($K268="","","En attente")),Import!Y1267)</f>
        <v/>
      </c>
      <c r="U268" s="46" t="str">
        <f>IF(Import!Z1267=0,IF($L268&lt;&gt;"","Annulé",IF($K268="","","En attente")),Import!Z1267)</f>
        <v/>
      </c>
      <c r="V268" s="46"/>
      <c r="W268" s="46" t="str">
        <f>IF($L268&lt;&gt;"","Annulé",IF(Import!AA1267=0,"",Import!AA1267))</f>
        <v/>
      </c>
      <c r="X268" s="46" t="str">
        <f>IF($L268&lt;&gt;"","Annulé",IF(Import!AB1267=0,IF($W268&lt;&gt;"","A receptionner",""),Import!AB1267))</f>
        <v/>
      </c>
      <c r="Y268" s="60" t="str">
        <f>IF($L268&lt;&gt;"","Annulé",IF(Import!AC1267=0,"",Import!AC1267))</f>
        <v/>
      </c>
      <c r="Z268" s="60" t="str">
        <f>IF($L268&lt;&gt;"","Annulé",IF(Import!AD1267=0,"",Import!AD1267))</f>
        <v/>
      </c>
      <c r="AA268" s="61" t="str">
        <f t="shared" si="270"/>
        <v/>
      </c>
      <c r="AB268" s="61"/>
      <c r="AC268" s="62"/>
      <c r="CB268" s="78" t="str">
        <f>IF(Import!AQ1267=0,"",Import!AQ1267)</f>
        <v/>
      </c>
      <c r="CC268" s="78"/>
      <c r="CD268" s="78"/>
      <c r="CE268" s="78"/>
      <c r="CF268" s="78"/>
      <c r="JR268" s="46" t="str">
        <f>IF(Import!BC1267=0,"",Import!BC1267)</f>
        <v/>
      </c>
    </row>
    <row r="269" spans="1:278" x14ac:dyDescent="0.3">
      <c r="A269" s="61" t="str">
        <f>IF(Import!A1268=0,"",Import!A1268=0)</f>
        <v/>
      </c>
      <c r="B269" s="38" t="str">
        <f>IF(Import!D1268=0,"",Import!D1268)</f>
        <v/>
      </c>
      <c r="C269" s="38" t="str">
        <f>IF(Import!E1268=0,"",Import!E1268)</f>
        <v/>
      </c>
      <c r="D269" s="44" t="str">
        <f t="shared" si="269"/>
        <v/>
      </c>
      <c r="E269" s="38" t="str">
        <f>IF(Import!I1268=0,"",Import!I1268)</f>
        <v/>
      </c>
      <c r="F269" s="38" t="str">
        <f>IF(Import!J1268="","",Import!J1268)</f>
        <v/>
      </c>
      <c r="G269" s="38" t="str">
        <f>IF(Import!K1268="","",Import!K1268)</f>
        <v/>
      </c>
      <c r="H269" s="45" t="str">
        <f>IF(Import!L1268=0,"",Import!L1268)</f>
        <v/>
      </c>
      <c r="I269" s="38" t="str">
        <f>IF(Import!N1268=0,"",Import!N1268)</f>
        <v/>
      </c>
      <c r="J269" s="37"/>
      <c r="K269" s="46" t="str">
        <f>IF(Import!O1268=0,"",Import!O1268)</f>
        <v/>
      </c>
      <c r="L269" s="46" t="str">
        <f>IF(Import!P1268=0,"",Import!P1268)</f>
        <v/>
      </c>
      <c r="M269" s="60" t="str">
        <f>IF(L269&lt;&gt;"","Annulé",IF(Import!R1268=0,"",Import!R1268))</f>
        <v/>
      </c>
      <c r="N269" s="60" t="str">
        <f>IF(L269&lt;&gt;"","Annulé",IF(Import!S1268=0,"",Import!S1268))</f>
        <v/>
      </c>
      <c r="O269" s="60" t="str">
        <f>IF(N269="Annulé","Annulé",IF(Import!T1268=0,"",Import!T1268))</f>
        <v/>
      </c>
      <c r="P269" s="46" t="str">
        <f>IF(Import!U1268=0,IF($L269&lt;&gt;"","Annulé",IF($K269="","","En attente")),Import!U1268)</f>
        <v/>
      </c>
      <c r="Q269" s="46" t="str">
        <f>IF(Import!V1268=0,IF($L269&lt;&gt;"","Annulé",IF($K269="","","En attente")),Import!V1268)</f>
        <v/>
      </c>
      <c r="R269" s="46" t="str">
        <f>IF(Import!W1268=0,IF($L269&lt;&gt;"","Annulé",IF($K269="","","En attente")),Import!W1268)</f>
        <v/>
      </c>
      <c r="S269" s="46" t="str">
        <f>IF(Import!X1268=0,IF($L269&lt;&gt;"","Annulé",IF($K269="","","En attente")),Import!X1268)</f>
        <v/>
      </c>
      <c r="T269" s="46" t="str">
        <f>IF(Import!Y1268=0,IF($L269&lt;&gt;"","Annulé",IF($K269="","","En attente")),Import!Y1268)</f>
        <v/>
      </c>
      <c r="U269" s="46" t="str">
        <f>IF(Import!Z1268=0,IF($L269&lt;&gt;"","Annulé",IF($K269="","","En attente")),Import!Z1268)</f>
        <v/>
      </c>
      <c r="V269" s="46"/>
      <c r="W269" s="46" t="str">
        <f>IF($L269&lt;&gt;"","Annulé",IF(Import!AA1268=0,"",Import!AA1268))</f>
        <v/>
      </c>
      <c r="X269" s="46" t="str">
        <f>IF($L269&lt;&gt;"","Annulé",IF(Import!AB1268=0,IF($W269&lt;&gt;"","A receptionner",""),Import!AB1268))</f>
        <v/>
      </c>
      <c r="Y269" s="60" t="str">
        <f>IF($L269&lt;&gt;"","Annulé",IF(Import!AC1268=0,"",Import!AC1268))</f>
        <v/>
      </c>
      <c r="Z269" s="60" t="str">
        <f>IF($L269&lt;&gt;"","Annulé",IF(Import!AD1268=0,"",Import!AD1268))</f>
        <v/>
      </c>
      <c r="AA269" s="61" t="str">
        <f t="shared" si="270"/>
        <v/>
      </c>
      <c r="AB269" s="61"/>
      <c r="AC269" s="62"/>
      <c r="CB269" s="78" t="str">
        <f>IF(Import!AQ1268=0,"",Import!AQ1268)</f>
        <v/>
      </c>
      <c r="CC269" s="78"/>
      <c r="CD269" s="78"/>
      <c r="CE269" s="78"/>
      <c r="CF269" s="78"/>
      <c r="JR269" s="46" t="str">
        <f>IF(Import!BC1268=0,"",Import!BC1268)</f>
        <v/>
      </c>
    </row>
    <row r="270" spans="1:278" x14ac:dyDescent="0.3">
      <c r="A270" s="61" t="str">
        <f>IF(Import!A1269=0,"",Import!A1269=0)</f>
        <v/>
      </c>
      <c r="B270" s="38" t="str">
        <f>IF(Import!D1269=0,"",Import!D1269)</f>
        <v/>
      </c>
      <c r="C270" s="38" t="str">
        <f>IF(Import!E1269=0,"",Import!E1269)</f>
        <v/>
      </c>
      <c r="D270" s="44" t="str">
        <f t="shared" si="269"/>
        <v/>
      </c>
      <c r="E270" s="38" t="str">
        <f>IF(Import!I1269=0,"",Import!I1269)</f>
        <v/>
      </c>
      <c r="F270" s="38" t="str">
        <f>IF(Import!J1269="","",Import!J1269)</f>
        <v/>
      </c>
      <c r="G270" s="38" t="str">
        <f>IF(Import!K1269="","",Import!K1269)</f>
        <v/>
      </c>
      <c r="H270" s="45" t="str">
        <f>IF(Import!L1269=0,"",Import!L1269)</f>
        <v/>
      </c>
      <c r="I270" s="38" t="str">
        <f>IF(Import!N1269=0,"",Import!N1269)</f>
        <v/>
      </c>
      <c r="J270" s="37"/>
      <c r="K270" s="46" t="str">
        <f>IF(Import!O1269=0,"",Import!O1269)</f>
        <v/>
      </c>
      <c r="L270" s="46" t="str">
        <f>IF(Import!P1269=0,"",Import!P1269)</f>
        <v/>
      </c>
      <c r="M270" s="60" t="str">
        <f>IF(L270&lt;&gt;"","Annulé",IF(Import!R1269=0,"",Import!R1269))</f>
        <v/>
      </c>
      <c r="N270" s="60" t="str">
        <f>IF(L270&lt;&gt;"","Annulé",IF(Import!S1269=0,"",Import!S1269))</f>
        <v/>
      </c>
      <c r="O270" s="60" t="str">
        <f>IF(N270="Annulé","Annulé",IF(Import!T1269=0,"",Import!T1269))</f>
        <v/>
      </c>
      <c r="P270" s="46" t="str">
        <f>IF(Import!U1269=0,IF($L270&lt;&gt;"","Annulé",IF($K270="","","En attente")),Import!U1269)</f>
        <v/>
      </c>
      <c r="Q270" s="46" t="str">
        <f>IF(Import!V1269=0,IF($L270&lt;&gt;"","Annulé",IF($K270="","","En attente")),Import!V1269)</f>
        <v/>
      </c>
      <c r="R270" s="46" t="str">
        <f>IF(Import!W1269=0,IF($L270&lt;&gt;"","Annulé",IF($K270="","","En attente")),Import!W1269)</f>
        <v/>
      </c>
      <c r="S270" s="46" t="str">
        <f>IF(Import!X1269=0,IF($L270&lt;&gt;"","Annulé",IF($K270="","","En attente")),Import!X1269)</f>
        <v/>
      </c>
      <c r="T270" s="46" t="str">
        <f>IF(Import!Y1269=0,IF($L270&lt;&gt;"","Annulé",IF($K270="","","En attente")),Import!Y1269)</f>
        <v/>
      </c>
      <c r="U270" s="46" t="str">
        <f>IF(Import!Z1269=0,IF($L270&lt;&gt;"","Annulé",IF($K270="","","En attente")),Import!Z1269)</f>
        <v/>
      </c>
      <c r="V270" s="46"/>
      <c r="W270" s="46" t="str">
        <f>IF($L270&lt;&gt;"","Annulé",IF(Import!AA1269=0,"",Import!AA1269))</f>
        <v/>
      </c>
      <c r="X270" s="46" t="str">
        <f>IF($L270&lt;&gt;"","Annulé",IF(Import!AB1269=0,IF($W270&lt;&gt;"","A receptionner",""),Import!AB1269))</f>
        <v/>
      </c>
      <c r="Y270" s="60" t="str">
        <f>IF($L270&lt;&gt;"","Annulé",IF(Import!AC1269=0,"",Import!AC1269))</f>
        <v/>
      </c>
      <c r="Z270" s="60" t="str">
        <f>IF($L270&lt;&gt;"","Annulé",IF(Import!AD1269=0,"",Import!AD1269))</f>
        <v/>
      </c>
      <c r="AA270" s="61" t="str">
        <f t="shared" si="270"/>
        <v/>
      </c>
      <c r="AB270" s="61"/>
      <c r="AC270" s="62"/>
      <c r="CB270" s="78" t="str">
        <f>IF(Import!AQ1269=0,"",Import!AQ1269)</f>
        <v/>
      </c>
      <c r="CC270" s="78"/>
      <c r="CD270" s="78"/>
      <c r="CE270" s="78"/>
      <c r="CF270" s="78"/>
      <c r="JR270" s="46" t="str">
        <f>IF(Import!BC1269=0,"",Import!BC1269)</f>
        <v/>
      </c>
    </row>
    <row r="271" spans="1:278" x14ac:dyDescent="0.3">
      <c r="A271" s="61" t="str">
        <f>IF(Import!A1270=0,"",Import!A1270=0)</f>
        <v/>
      </c>
      <c r="B271" s="38" t="str">
        <f>IF(Import!D1270=0,"",Import!D1270)</f>
        <v/>
      </c>
      <c r="C271" s="38" t="str">
        <f>IF(Import!E1270=0,"",Import!E1270)</f>
        <v/>
      </c>
      <c r="D271" s="44" t="str">
        <f t="shared" si="269"/>
        <v/>
      </c>
      <c r="E271" s="38" t="str">
        <f>IF(Import!I1270=0,"",Import!I1270)</f>
        <v/>
      </c>
      <c r="F271" s="38" t="str">
        <f>IF(Import!J1270="","",Import!J1270)</f>
        <v/>
      </c>
      <c r="G271" s="38" t="str">
        <f>IF(Import!K1270="","",Import!K1270)</f>
        <v/>
      </c>
      <c r="H271" s="45" t="str">
        <f>IF(Import!L1270=0,"",Import!L1270)</f>
        <v/>
      </c>
      <c r="I271" s="38" t="str">
        <f>IF(Import!N1270=0,"",Import!N1270)</f>
        <v/>
      </c>
      <c r="J271" s="37"/>
      <c r="K271" s="46" t="str">
        <f>IF(Import!O1270=0,"",Import!O1270)</f>
        <v/>
      </c>
      <c r="L271" s="46" t="str">
        <f>IF(Import!P1270=0,"",Import!P1270)</f>
        <v/>
      </c>
      <c r="M271" s="60" t="str">
        <f>IF(L271&lt;&gt;"","Annulé",IF(Import!R1270=0,"",Import!R1270))</f>
        <v/>
      </c>
      <c r="N271" s="60" t="str">
        <f>IF(L271&lt;&gt;"","Annulé",IF(Import!S1270=0,"",Import!S1270))</f>
        <v/>
      </c>
      <c r="O271" s="60" t="str">
        <f>IF(N271="Annulé","Annulé",IF(Import!T1270=0,"",Import!T1270))</f>
        <v/>
      </c>
      <c r="P271" s="46" t="str">
        <f>IF(Import!U1270=0,IF($L271&lt;&gt;"","Annulé",IF($K271="","","En attente")),Import!U1270)</f>
        <v/>
      </c>
      <c r="Q271" s="46" t="str">
        <f>IF(Import!V1270=0,IF($L271&lt;&gt;"","Annulé",IF($K271="","","En attente")),Import!V1270)</f>
        <v/>
      </c>
      <c r="R271" s="46" t="str">
        <f>IF(Import!W1270=0,IF($L271&lt;&gt;"","Annulé",IF($K271="","","En attente")),Import!W1270)</f>
        <v/>
      </c>
      <c r="S271" s="46" t="str">
        <f>IF(Import!X1270=0,IF($L271&lt;&gt;"","Annulé",IF($K271="","","En attente")),Import!X1270)</f>
        <v/>
      </c>
      <c r="T271" s="46" t="str">
        <f>IF(Import!Y1270=0,IF($L271&lt;&gt;"","Annulé",IF($K271="","","En attente")),Import!Y1270)</f>
        <v/>
      </c>
      <c r="U271" s="46" t="str">
        <f>IF(Import!Z1270=0,IF($L271&lt;&gt;"","Annulé",IF($K271="","","En attente")),Import!Z1270)</f>
        <v/>
      </c>
      <c r="V271" s="46"/>
      <c r="W271" s="46" t="str">
        <f>IF($L271&lt;&gt;"","Annulé",IF(Import!AA1270=0,"",Import!AA1270))</f>
        <v/>
      </c>
      <c r="X271" s="46" t="str">
        <f>IF($L271&lt;&gt;"","Annulé",IF(Import!AB1270=0,IF($W271&lt;&gt;"","A receptionner",""),Import!AB1270))</f>
        <v/>
      </c>
      <c r="Y271" s="60" t="str">
        <f>IF($L271&lt;&gt;"","Annulé",IF(Import!AC1270=0,"",Import!AC1270))</f>
        <v/>
      </c>
      <c r="Z271" s="60" t="str">
        <f>IF($L271&lt;&gt;"","Annulé",IF(Import!AD1270=0,"",Import!AD1270))</f>
        <v/>
      </c>
      <c r="AA271" s="61" t="str">
        <f t="shared" si="270"/>
        <v/>
      </c>
      <c r="AB271" s="61"/>
      <c r="AC271" s="62"/>
      <c r="CB271" s="78" t="str">
        <f>IF(Import!AQ1270=0,"",Import!AQ1270)</f>
        <v/>
      </c>
      <c r="CC271" s="78"/>
      <c r="CD271" s="78"/>
      <c r="CE271" s="78"/>
      <c r="CF271" s="78"/>
      <c r="JR271" s="46" t="str">
        <f>IF(Import!BC1270=0,"",Import!BC1270)</f>
        <v/>
      </c>
    </row>
    <row r="272" spans="1:278" x14ac:dyDescent="0.3">
      <c r="A272" s="61" t="str">
        <f>IF(Import!A1271=0,"",Import!A1271=0)</f>
        <v/>
      </c>
      <c r="B272" s="38" t="str">
        <f>IF(Import!D1271=0,"",Import!D1271)</f>
        <v/>
      </c>
      <c r="C272" s="38" t="str">
        <f>IF(Import!E1271=0,"",Import!E1271)</f>
        <v/>
      </c>
      <c r="D272" s="44" t="str">
        <f t="shared" si="269"/>
        <v/>
      </c>
      <c r="E272" s="38" t="str">
        <f>IF(Import!I1271=0,"",Import!I1271)</f>
        <v/>
      </c>
      <c r="F272" s="38" t="str">
        <f>IF(Import!J1271="","",Import!J1271)</f>
        <v/>
      </c>
      <c r="G272" s="38" t="str">
        <f>IF(Import!K1271="","",Import!K1271)</f>
        <v/>
      </c>
      <c r="H272" s="45" t="str">
        <f>IF(Import!L1271=0,"",Import!L1271)</f>
        <v/>
      </c>
      <c r="I272" s="38" t="str">
        <f>IF(Import!N1271=0,"",Import!N1271)</f>
        <v/>
      </c>
      <c r="J272" s="37"/>
      <c r="K272" s="46" t="str">
        <f>IF(Import!O1271=0,"",Import!O1271)</f>
        <v/>
      </c>
      <c r="L272" s="46" t="str">
        <f>IF(Import!P1271=0,"",Import!P1271)</f>
        <v/>
      </c>
      <c r="M272" s="60" t="str">
        <f>IF(L272&lt;&gt;"","Annulé",IF(Import!R1271=0,"",Import!R1271))</f>
        <v/>
      </c>
      <c r="N272" s="60" t="str">
        <f>IF(L272&lt;&gt;"","Annulé",IF(Import!S1271=0,"",Import!S1271))</f>
        <v/>
      </c>
      <c r="O272" s="60" t="str">
        <f>IF(N272="Annulé","Annulé",IF(Import!T1271=0,"",Import!T1271))</f>
        <v/>
      </c>
      <c r="P272" s="46" t="str">
        <f>IF(Import!U1271=0,IF($L272&lt;&gt;"","Annulé",IF($K272="","","En attente")),Import!U1271)</f>
        <v/>
      </c>
      <c r="Q272" s="46" t="str">
        <f>IF(Import!V1271=0,IF($L272&lt;&gt;"","Annulé",IF($K272="","","En attente")),Import!V1271)</f>
        <v/>
      </c>
      <c r="R272" s="46" t="str">
        <f>IF(Import!W1271=0,IF($L272&lt;&gt;"","Annulé",IF($K272="","","En attente")),Import!W1271)</f>
        <v/>
      </c>
      <c r="S272" s="46" t="str">
        <f>IF(Import!X1271=0,IF($L272&lt;&gt;"","Annulé",IF($K272="","","En attente")),Import!X1271)</f>
        <v/>
      </c>
      <c r="T272" s="46" t="str">
        <f>IF(Import!Y1271=0,IF($L272&lt;&gt;"","Annulé",IF($K272="","","En attente")),Import!Y1271)</f>
        <v/>
      </c>
      <c r="U272" s="46" t="str">
        <f>IF(Import!Z1271=0,IF($L272&lt;&gt;"","Annulé",IF($K272="","","En attente")),Import!Z1271)</f>
        <v/>
      </c>
      <c r="V272" s="46"/>
      <c r="W272" s="46" t="str">
        <f>IF($L272&lt;&gt;"","Annulé",IF(Import!AA1271=0,"",Import!AA1271))</f>
        <v/>
      </c>
      <c r="X272" s="46" t="str">
        <f>IF($L272&lt;&gt;"","Annulé",IF(Import!AB1271=0,IF($W272&lt;&gt;"","A receptionner",""),Import!AB1271))</f>
        <v/>
      </c>
      <c r="Y272" s="60" t="str">
        <f>IF($L272&lt;&gt;"","Annulé",IF(Import!AC1271=0,"",Import!AC1271))</f>
        <v/>
      </c>
      <c r="Z272" s="60" t="str">
        <f>IF($L272&lt;&gt;"","Annulé",IF(Import!AD1271=0,"",Import!AD1271))</f>
        <v/>
      </c>
      <c r="AA272" s="61" t="str">
        <f t="shared" si="270"/>
        <v/>
      </c>
      <c r="AB272" s="61"/>
      <c r="AC272" s="62"/>
      <c r="CB272" s="78" t="str">
        <f>IF(Import!AQ1271=0,"",Import!AQ1271)</f>
        <v/>
      </c>
      <c r="CC272" s="78"/>
      <c r="CD272" s="78"/>
      <c r="CE272" s="78"/>
      <c r="CF272" s="78"/>
      <c r="JR272" s="46" t="str">
        <f>IF(Import!BC1271=0,"",Import!BC1271)</f>
        <v/>
      </c>
    </row>
    <row r="273" spans="1:278" x14ac:dyDescent="0.3">
      <c r="A273" s="61" t="str">
        <f>IF(Import!A1272=0,"",Import!A1272=0)</f>
        <v/>
      </c>
      <c r="B273" s="38" t="str">
        <f>IF(Import!D1272=0,"",Import!D1272)</f>
        <v/>
      </c>
      <c r="C273" s="38" t="str">
        <f>IF(Import!E1272=0,"",Import!E1272)</f>
        <v/>
      </c>
      <c r="D273" s="44" t="str">
        <f t="shared" si="269"/>
        <v/>
      </c>
      <c r="E273" s="38" t="str">
        <f>IF(Import!I1272=0,"",Import!I1272)</f>
        <v/>
      </c>
      <c r="F273" s="38" t="str">
        <f>IF(Import!J1272="","",Import!J1272)</f>
        <v/>
      </c>
      <c r="G273" s="38" t="str">
        <f>IF(Import!K1272="","",Import!K1272)</f>
        <v/>
      </c>
      <c r="H273" s="45" t="str">
        <f>IF(Import!L1272=0,"",Import!L1272)</f>
        <v/>
      </c>
      <c r="I273" s="38" t="str">
        <f>IF(Import!N1272=0,"",Import!N1272)</f>
        <v/>
      </c>
      <c r="J273" s="37"/>
      <c r="K273" s="46" t="str">
        <f>IF(Import!O1272=0,"",Import!O1272)</f>
        <v/>
      </c>
      <c r="L273" s="46" t="str">
        <f>IF(Import!P1272=0,"",Import!P1272)</f>
        <v/>
      </c>
      <c r="M273" s="60" t="str">
        <f>IF(L273&lt;&gt;"","Annulé",IF(Import!R1272=0,"",Import!R1272))</f>
        <v/>
      </c>
      <c r="N273" s="60" t="str">
        <f>IF(L273&lt;&gt;"","Annulé",IF(Import!S1272=0,"",Import!S1272))</f>
        <v/>
      </c>
      <c r="O273" s="60" t="str">
        <f>IF(N273="Annulé","Annulé",IF(Import!T1272=0,"",Import!T1272))</f>
        <v/>
      </c>
      <c r="P273" s="46" t="str">
        <f>IF(Import!U1272=0,IF($L273&lt;&gt;"","Annulé",IF($K273="","","En attente")),Import!U1272)</f>
        <v/>
      </c>
      <c r="Q273" s="46" t="str">
        <f>IF(Import!V1272=0,IF($L273&lt;&gt;"","Annulé",IF($K273="","","En attente")),Import!V1272)</f>
        <v/>
      </c>
      <c r="R273" s="46" t="str">
        <f>IF(Import!W1272=0,IF($L273&lt;&gt;"","Annulé",IF($K273="","","En attente")),Import!W1272)</f>
        <v/>
      </c>
      <c r="S273" s="46" t="str">
        <f>IF(Import!X1272=0,IF($L273&lt;&gt;"","Annulé",IF($K273="","","En attente")),Import!X1272)</f>
        <v/>
      </c>
      <c r="T273" s="46" t="str">
        <f>IF(Import!Y1272=0,IF($L273&lt;&gt;"","Annulé",IF($K273="","","En attente")),Import!Y1272)</f>
        <v/>
      </c>
      <c r="U273" s="46" t="str">
        <f>IF(Import!Z1272=0,IF($L273&lt;&gt;"","Annulé",IF($K273="","","En attente")),Import!Z1272)</f>
        <v/>
      </c>
      <c r="V273" s="46"/>
      <c r="W273" s="46" t="str">
        <f>IF($L273&lt;&gt;"","Annulé",IF(Import!AA1272=0,"",Import!AA1272))</f>
        <v/>
      </c>
      <c r="X273" s="46" t="str">
        <f>IF($L273&lt;&gt;"","Annulé",IF(Import!AB1272=0,IF($W273&lt;&gt;"","A receptionner",""),Import!AB1272))</f>
        <v/>
      </c>
      <c r="Y273" s="60" t="str">
        <f>IF($L273&lt;&gt;"","Annulé",IF(Import!AC1272=0,"",Import!AC1272))</f>
        <v/>
      </c>
      <c r="Z273" s="60" t="str">
        <f>IF($L273&lt;&gt;"","Annulé",IF(Import!AD1272=0,"",Import!AD1272))</f>
        <v/>
      </c>
      <c r="AA273" s="61" t="str">
        <f t="shared" si="270"/>
        <v/>
      </c>
      <c r="AB273" s="61"/>
      <c r="AC273" s="62"/>
      <c r="CB273" s="78" t="str">
        <f>IF(Import!AQ1272=0,"",Import!AQ1272)</f>
        <v/>
      </c>
      <c r="CC273" s="78"/>
      <c r="CD273" s="78"/>
      <c r="CE273" s="78"/>
      <c r="CF273" s="78"/>
      <c r="JR273" s="46" t="str">
        <f>IF(Import!BC1272=0,"",Import!BC1272)</f>
        <v/>
      </c>
    </row>
    <row r="274" spans="1:278" x14ac:dyDescent="0.3">
      <c r="A274" s="61" t="str">
        <f>IF(Import!A1273=0,"",Import!A1273=0)</f>
        <v/>
      </c>
      <c r="B274" s="38" t="str">
        <f>IF(Import!D1273=0,"",Import!D1273)</f>
        <v/>
      </c>
      <c r="C274" s="38" t="str">
        <f>IF(Import!E1273=0,"",Import!E1273)</f>
        <v/>
      </c>
      <c r="D274" s="44" t="str">
        <f t="shared" si="269"/>
        <v/>
      </c>
      <c r="E274" s="38" t="str">
        <f>IF(Import!I1273=0,"",Import!I1273)</f>
        <v/>
      </c>
      <c r="F274" s="38" t="str">
        <f>IF(Import!J1273="","",Import!J1273)</f>
        <v/>
      </c>
      <c r="G274" s="38" t="str">
        <f>IF(Import!K1273="","",Import!K1273)</f>
        <v/>
      </c>
      <c r="H274" s="45" t="str">
        <f>IF(Import!L1273=0,"",Import!L1273)</f>
        <v/>
      </c>
      <c r="I274" s="38" t="str">
        <f>IF(Import!N1273=0,"",Import!N1273)</f>
        <v/>
      </c>
      <c r="J274" s="37"/>
      <c r="K274" s="46" t="str">
        <f>IF(Import!O1273=0,"",Import!O1273)</f>
        <v/>
      </c>
      <c r="L274" s="46" t="str">
        <f>IF(Import!P1273=0,"",Import!P1273)</f>
        <v/>
      </c>
      <c r="M274" s="60" t="str">
        <f>IF(L274&lt;&gt;"","Annulé",IF(Import!R1273=0,"",Import!R1273))</f>
        <v/>
      </c>
      <c r="N274" s="60" t="str">
        <f>IF(L274&lt;&gt;"","Annulé",IF(Import!S1273=0,"",Import!S1273))</f>
        <v/>
      </c>
      <c r="O274" s="60" t="str">
        <f>IF(N274="Annulé","Annulé",IF(Import!T1273=0,"",Import!T1273))</f>
        <v/>
      </c>
      <c r="P274" s="46" t="str">
        <f>IF(Import!U1273=0,IF($L274&lt;&gt;"","Annulé",IF($K274="","","En attente")),Import!U1273)</f>
        <v/>
      </c>
      <c r="Q274" s="46" t="str">
        <f>IF(Import!V1273=0,IF($L274&lt;&gt;"","Annulé",IF($K274="","","En attente")),Import!V1273)</f>
        <v/>
      </c>
      <c r="R274" s="46" t="str">
        <f>IF(Import!W1273=0,IF($L274&lt;&gt;"","Annulé",IF($K274="","","En attente")),Import!W1273)</f>
        <v/>
      </c>
      <c r="S274" s="46" t="str">
        <f>IF(Import!X1273=0,IF($L274&lt;&gt;"","Annulé",IF($K274="","","En attente")),Import!X1273)</f>
        <v/>
      </c>
      <c r="T274" s="46" t="str">
        <f>IF(Import!Y1273=0,IF($L274&lt;&gt;"","Annulé",IF($K274="","","En attente")),Import!Y1273)</f>
        <v/>
      </c>
      <c r="U274" s="46" t="str">
        <f>IF(Import!Z1273=0,IF($L274&lt;&gt;"","Annulé",IF($K274="","","En attente")),Import!Z1273)</f>
        <v/>
      </c>
      <c r="V274" s="46"/>
      <c r="W274" s="46" t="str">
        <f>IF($L274&lt;&gt;"","Annulé",IF(Import!AA1273=0,"",Import!AA1273))</f>
        <v/>
      </c>
      <c r="X274" s="46" t="str">
        <f>IF($L274&lt;&gt;"","Annulé",IF(Import!AB1273=0,IF($W274&lt;&gt;"","A receptionner",""),Import!AB1273))</f>
        <v/>
      </c>
      <c r="Y274" s="60" t="str">
        <f>IF($L274&lt;&gt;"","Annulé",IF(Import!AC1273=0,"",Import!AC1273))</f>
        <v/>
      </c>
      <c r="Z274" s="60" t="str">
        <f>IF($L274&lt;&gt;"","Annulé",IF(Import!AD1273=0,"",Import!AD1273))</f>
        <v/>
      </c>
      <c r="AA274" s="61" t="str">
        <f t="shared" si="270"/>
        <v/>
      </c>
      <c r="AB274" s="61"/>
      <c r="AC274" s="62"/>
      <c r="CB274" s="78" t="str">
        <f>IF(Import!AQ1273=0,"",Import!AQ1273)</f>
        <v/>
      </c>
      <c r="CC274" s="78"/>
      <c r="CD274" s="78"/>
      <c r="CE274" s="78"/>
      <c r="CF274" s="78"/>
      <c r="JR274" s="46" t="str">
        <f>IF(Import!BC1273=0,"",Import!BC1273)</f>
        <v/>
      </c>
    </row>
    <row r="275" spans="1:278" x14ac:dyDescent="0.3">
      <c r="A275" s="61" t="str">
        <f>IF(Import!A1274=0,"",Import!A1274=0)</f>
        <v/>
      </c>
      <c r="B275" s="38" t="str">
        <f>IF(Import!D1274=0,"",Import!D1274)</f>
        <v/>
      </c>
      <c r="C275" s="38" t="str">
        <f>IF(Import!E1274=0,"",Import!E1274)</f>
        <v/>
      </c>
      <c r="D275" s="44" t="str">
        <f t="shared" si="269"/>
        <v/>
      </c>
      <c r="E275" s="38" t="str">
        <f>IF(Import!I1274=0,"",Import!I1274)</f>
        <v/>
      </c>
      <c r="F275" s="38" t="str">
        <f>IF(Import!J1274="","",Import!J1274)</f>
        <v/>
      </c>
      <c r="G275" s="38" t="str">
        <f>IF(Import!K1274="","",Import!K1274)</f>
        <v/>
      </c>
      <c r="H275" s="45" t="str">
        <f>IF(Import!L1274=0,"",Import!L1274)</f>
        <v/>
      </c>
      <c r="I275" s="38" t="str">
        <f>IF(Import!N1274=0,"",Import!N1274)</f>
        <v/>
      </c>
      <c r="J275" s="37"/>
      <c r="K275" s="46" t="str">
        <f>IF(Import!O1274=0,"",Import!O1274)</f>
        <v/>
      </c>
      <c r="L275" s="46" t="str">
        <f>IF(Import!P1274=0,"",Import!P1274)</f>
        <v/>
      </c>
      <c r="M275" s="60" t="str">
        <f>IF(L275&lt;&gt;"","Annulé",IF(Import!R1274=0,"",Import!R1274))</f>
        <v/>
      </c>
      <c r="N275" s="60" t="str">
        <f>IF(L275&lt;&gt;"","Annulé",IF(Import!S1274=0,"",Import!S1274))</f>
        <v/>
      </c>
      <c r="O275" s="60" t="str">
        <f>IF(N275="Annulé","Annulé",IF(Import!T1274=0,"",Import!T1274))</f>
        <v/>
      </c>
      <c r="P275" s="46" t="str">
        <f>IF(Import!U1274=0,IF($L275&lt;&gt;"","Annulé",IF($K275="","","En attente")),Import!U1274)</f>
        <v/>
      </c>
      <c r="Q275" s="46" t="str">
        <f>IF(Import!V1274=0,IF($L275&lt;&gt;"","Annulé",IF($K275="","","En attente")),Import!V1274)</f>
        <v/>
      </c>
      <c r="R275" s="46" t="str">
        <f>IF(Import!W1274=0,IF($L275&lt;&gt;"","Annulé",IF($K275="","","En attente")),Import!W1274)</f>
        <v/>
      </c>
      <c r="S275" s="46" t="str">
        <f>IF(Import!X1274=0,IF($L275&lt;&gt;"","Annulé",IF($K275="","","En attente")),Import!X1274)</f>
        <v/>
      </c>
      <c r="T275" s="46" t="str">
        <f>IF(Import!Y1274=0,IF($L275&lt;&gt;"","Annulé",IF($K275="","","En attente")),Import!Y1274)</f>
        <v/>
      </c>
      <c r="U275" s="46" t="str">
        <f>IF(Import!Z1274=0,IF($L275&lt;&gt;"","Annulé",IF($K275="","","En attente")),Import!Z1274)</f>
        <v/>
      </c>
      <c r="V275" s="46"/>
      <c r="W275" s="46" t="str">
        <f>IF($L275&lt;&gt;"","Annulé",IF(Import!AA1274=0,"",Import!AA1274))</f>
        <v/>
      </c>
      <c r="X275" s="46" t="str">
        <f>IF($L275&lt;&gt;"","Annulé",IF(Import!AB1274=0,IF($W275&lt;&gt;"","A receptionner",""),Import!AB1274))</f>
        <v/>
      </c>
      <c r="Y275" s="60" t="str">
        <f>IF($L275&lt;&gt;"","Annulé",IF(Import!AC1274=0,"",Import!AC1274))</f>
        <v/>
      </c>
      <c r="Z275" s="60" t="str">
        <f>IF($L275&lt;&gt;"","Annulé",IF(Import!AD1274=0,"",Import!AD1274))</f>
        <v/>
      </c>
      <c r="AA275" s="61" t="str">
        <f t="shared" si="270"/>
        <v/>
      </c>
      <c r="AB275" s="61"/>
      <c r="AC275" s="62"/>
      <c r="CB275" s="78" t="str">
        <f>IF(Import!AQ1274=0,"",Import!AQ1274)</f>
        <v/>
      </c>
      <c r="CC275" s="78"/>
      <c r="CD275" s="78"/>
      <c r="CE275" s="78"/>
      <c r="CF275" s="78"/>
      <c r="JR275" s="46" t="str">
        <f>IF(Import!BC1274=0,"",Import!BC1274)</f>
        <v/>
      </c>
    </row>
    <row r="276" spans="1:278" x14ac:dyDescent="0.3">
      <c r="A276" s="61" t="str">
        <f>IF(Import!A1275=0,"",Import!A1275=0)</f>
        <v/>
      </c>
      <c r="B276" s="38" t="str">
        <f>IF(Import!D1275=0,"",Import!D1275)</f>
        <v/>
      </c>
      <c r="C276" s="38" t="str">
        <f>IF(Import!E1275=0,"",Import!E1275)</f>
        <v/>
      </c>
      <c r="D276" s="44" t="str">
        <f t="shared" si="269"/>
        <v/>
      </c>
      <c r="E276" s="38" t="str">
        <f>IF(Import!I1275=0,"",Import!I1275)</f>
        <v/>
      </c>
      <c r="F276" s="38" t="str">
        <f>IF(Import!J1275="","",Import!J1275)</f>
        <v/>
      </c>
      <c r="G276" s="38" t="str">
        <f>IF(Import!K1275="","",Import!K1275)</f>
        <v/>
      </c>
      <c r="H276" s="45" t="str">
        <f>IF(Import!L1275=0,"",Import!L1275)</f>
        <v/>
      </c>
      <c r="I276" s="38" t="str">
        <f>IF(Import!N1275=0,"",Import!N1275)</f>
        <v/>
      </c>
      <c r="J276" s="37"/>
      <c r="K276" s="46" t="str">
        <f>IF(Import!O1275=0,"",Import!O1275)</f>
        <v/>
      </c>
      <c r="L276" s="46" t="str">
        <f>IF(Import!P1275=0,"",Import!P1275)</f>
        <v/>
      </c>
      <c r="M276" s="60" t="str">
        <f>IF(L276&lt;&gt;"","Annulé",IF(Import!R1275=0,"",Import!R1275))</f>
        <v/>
      </c>
      <c r="N276" s="60" t="str">
        <f>IF(L276&lt;&gt;"","Annulé",IF(Import!S1275=0,"",Import!S1275))</f>
        <v/>
      </c>
      <c r="O276" s="60" t="str">
        <f>IF(N276="Annulé","Annulé",IF(Import!T1275=0,"",Import!T1275))</f>
        <v/>
      </c>
      <c r="P276" s="46" t="str">
        <f>IF(Import!U1275=0,IF($L276&lt;&gt;"","Annulé",IF($K276="","","En attente")),Import!U1275)</f>
        <v/>
      </c>
      <c r="Q276" s="46" t="str">
        <f>IF(Import!V1275=0,IF($L276&lt;&gt;"","Annulé",IF($K276="","","En attente")),Import!V1275)</f>
        <v/>
      </c>
      <c r="R276" s="46" t="str">
        <f>IF(Import!W1275=0,IF($L276&lt;&gt;"","Annulé",IF($K276="","","En attente")),Import!W1275)</f>
        <v/>
      </c>
      <c r="S276" s="46" t="str">
        <f>IF(Import!X1275=0,IF($L276&lt;&gt;"","Annulé",IF($K276="","","En attente")),Import!X1275)</f>
        <v/>
      </c>
      <c r="T276" s="46" t="str">
        <f>IF(Import!Y1275=0,IF($L276&lt;&gt;"","Annulé",IF($K276="","","En attente")),Import!Y1275)</f>
        <v/>
      </c>
      <c r="U276" s="46" t="str">
        <f>IF(Import!Z1275=0,IF($L276&lt;&gt;"","Annulé",IF($K276="","","En attente")),Import!Z1275)</f>
        <v/>
      </c>
      <c r="V276" s="46"/>
      <c r="W276" s="46" t="str">
        <f>IF($L276&lt;&gt;"","Annulé",IF(Import!AA1275=0,"",Import!AA1275))</f>
        <v/>
      </c>
      <c r="X276" s="46" t="str">
        <f>IF($L276&lt;&gt;"","Annulé",IF(Import!AB1275=0,IF($W276&lt;&gt;"","A receptionner",""),Import!AB1275))</f>
        <v/>
      </c>
      <c r="Y276" s="60" t="str">
        <f>IF($L276&lt;&gt;"","Annulé",IF(Import!AC1275=0,"",Import!AC1275))</f>
        <v/>
      </c>
      <c r="Z276" s="60" t="str">
        <f>IF($L276&lt;&gt;"","Annulé",IF(Import!AD1275=0,"",Import!AD1275))</f>
        <v/>
      </c>
      <c r="AA276" s="61" t="str">
        <f t="shared" si="270"/>
        <v/>
      </c>
      <c r="AB276" s="61"/>
      <c r="AC276" s="62"/>
      <c r="CB276" s="78" t="str">
        <f>IF(Import!AQ1275=0,"",Import!AQ1275)</f>
        <v/>
      </c>
      <c r="CC276" s="78"/>
      <c r="CD276" s="78"/>
      <c r="CE276" s="78"/>
      <c r="CF276" s="78"/>
      <c r="JR276" s="46" t="str">
        <f>IF(Import!BC1275=0,"",Import!BC1275)</f>
        <v/>
      </c>
    </row>
    <row r="277" spans="1:278" x14ac:dyDescent="0.3">
      <c r="A277" s="61" t="str">
        <f>IF(Import!A1276=0,"",Import!A1276=0)</f>
        <v/>
      </c>
      <c r="B277" s="38" t="str">
        <f>IF(Import!D1276=0,"",Import!D1276)</f>
        <v/>
      </c>
      <c r="C277" s="38" t="str">
        <f>IF(Import!E1276=0,"",Import!E1276)</f>
        <v/>
      </c>
      <c r="D277" s="44" t="str">
        <f t="shared" si="269"/>
        <v/>
      </c>
      <c r="E277" s="38" t="str">
        <f>IF(Import!I1276=0,"",Import!I1276)</f>
        <v/>
      </c>
      <c r="F277" s="38" t="str">
        <f>IF(Import!J1276="","",Import!J1276)</f>
        <v/>
      </c>
      <c r="G277" s="38" t="str">
        <f>IF(Import!K1276="","",Import!K1276)</f>
        <v/>
      </c>
      <c r="H277" s="45" t="str">
        <f>IF(Import!L1276=0,"",Import!L1276)</f>
        <v/>
      </c>
      <c r="I277" s="38" t="str">
        <f>IF(Import!N1276=0,"",Import!N1276)</f>
        <v/>
      </c>
      <c r="J277" s="37"/>
      <c r="K277" s="46" t="str">
        <f>IF(Import!O1276=0,"",Import!O1276)</f>
        <v/>
      </c>
      <c r="L277" s="46" t="str">
        <f>IF(Import!P1276=0,"",Import!P1276)</f>
        <v/>
      </c>
      <c r="M277" s="60" t="str">
        <f>IF(L277&lt;&gt;"","Annulé",IF(Import!R1276=0,"",Import!R1276))</f>
        <v/>
      </c>
      <c r="N277" s="60" t="str">
        <f>IF(L277&lt;&gt;"","Annulé",IF(Import!S1276=0,"",Import!S1276))</f>
        <v/>
      </c>
      <c r="O277" s="60" t="str">
        <f>IF(N277="Annulé","Annulé",IF(Import!T1276=0,"",Import!T1276))</f>
        <v/>
      </c>
      <c r="P277" s="46" t="str">
        <f>IF(Import!U1276=0,IF($L277&lt;&gt;"","Annulé",IF($K277="","","En attente")),Import!U1276)</f>
        <v/>
      </c>
      <c r="Q277" s="46" t="str">
        <f>IF(Import!V1276=0,IF($L277&lt;&gt;"","Annulé",IF($K277="","","En attente")),Import!V1276)</f>
        <v/>
      </c>
      <c r="R277" s="46" t="str">
        <f>IF(Import!W1276=0,IF($L277&lt;&gt;"","Annulé",IF($K277="","","En attente")),Import!W1276)</f>
        <v/>
      </c>
      <c r="S277" s="46" t="str">
        <f>IF(Import!X1276=0,IF($L277&lt;&gt;"","Annulé",IF($K277="","","En attente")),Import!X1276)</f>
        <v/>
      </c>
      <c r="T277" s="46" t="str">
        <f>IF(Import!Y1276=0,IF($L277&lt;&gt;"","Annulé",IF($K277="","","En attente")),Import!Y1276)</f>
        <v/>
      </c>
      <c r="U277" s="46" t="str">
        <f>IF(Import!Z1276=0,IF($L277&lt;&gt;"","Annulé",IF($K277="","","En attente")),Import!Z1276)</f>
        <v/>
      </c>
      <c r="V277" s="46"/>
      <c r="W277" s="46" t="str">
        <f>IF($L277&lt;&gt;"","Annulé",IF(Import!AA1276=0,"",Import!AA1276))</f>
        <v/>
      </c>
      <c r="X277" s="46" t="str">
        <f>IF($L277&lt;&gt;"","Annulé",IF(Import!AB1276=0,IF($W277&lt;&gt;"","A receptionner",""),Import!AB1276))</f>
        <v/>
      </c>
      <c r="Y277" s="60" t="str">
        <f>IF($L277&lt;&gt;"","Annulé",IF(Import!AC1276=0,"",Import!AC1276))</f>
        <v/>
      </c>
      <c r="Z277" s="60" t="str">
        <f>IF($L277&lt;&gt;"","Annulé",IF(Import!AD1276=0,"",Import!AD1276))</f>
        <v/>
      </c>
      <c r="AA277" s="61" t="str">
        <f t="shared" si="270"/>
        <v/>
      </c>
      <c r="AB277" s="61"/>
      <c r="AC277" s="62"/>
      <c r="CB277" s="78" t="str">
        <f>IF(Import!AQ1276=0,"",Import!AQ1276)</f>
        <v/>
      </c>
      <c r="CC277" s="78"/>
      <c r="CD277" s="78"/>
      <c r="CE277" s="78"/>
      <c r="CF277" s="78"/>
      <c r="JR277" s="46" t="str">
        <f>IF(Import!BC1276=0,"",Import!BC1276)</f>
        <v/>
      </c>
    </row>
    <row r="278" spans="1:278" x14ac:dyDescent="0.3">
      <c r="A278" s="61" t="str">
        <f>IF(Import!A1277=0,"",Import!A1277=0)</f>
        <v/>
      </c>
      <c r="B278" s="38" t="str">
        <f>IF(Import!D1277=0,"",Import!D1277)</f>
        <v/>
      </c>
      <c r="C278" s="38" t="str">
        <f>IF(Import!E1277=0,"",Import!E1277)</f>
        <v/>
      </c>
      <c r="D278" s="44" t="str">
        <f t="shared" si="269"/>
        <v/>
      </c>
      <c r="E278" s="38" t="str">
        <f>IF(Import!I1277=0,"",Import!I1277)</f>
        <v/>
      </c>
      <c r="F278" s="38" t="str">
        <f>IF(Import!J1277="","",Import!J1277)</f>
        <v/>
      </c>
      <c r="G278" s="38" t="str">
        <f>IF(Import!K1277="","",Import!K1277)</f>
        <v/>
      </c>
      <c r="H278" s="45" t="str">
        <f>IF(Import!L1277=0,"",Import!L1277)</f>
        <v/>
      </c>
      <c r="I278" s="38" t="str">
        <f>IF(Import!N1277=0,"",Import!N1277)</f>
        <v/>
      </c>
      <c r="J278" s="37"/>
      <c r="K278" s="46" t="str">
        <f>IF(Import!O1277=0,"",Import!O1277)</f>
        <v/>
      </c>
      <c r="L278" s="46" t="str">
        <f>IF(Import!P1277=0,"",Import!P1277)</f>
        <v/>
      </c>
      <c r="M278" s="60" t="str">
        <f>IF(L278&lt;&gt;"","Annulé",IF(Import!R1277=0,"",Import!R1277))</f>
        <v/>
      </c>
      <c r="N278" s="60" t="str">
        <f>IF(L278&lt;&gt;"","Annulé",IF(Import!S1277=0,"",Import!S1277))</f>
        <v/>
      </c>
      <c r="O278" s="60" t="str">
        <f>IF(N278="Annulé","Annulé",IF(Import!T1277=0,"",Import!T1277))</f>
        <v/>
      </c>
      <c r="P278" s="46" t="str">
        <f>IF(Import!U1277=0,IF($L278&lt;&gt;"","Annulé",IF($K278="","","En attente")),Import!U1277)</f>
        <v/>
      </c>
      <c r="Q278" s="46" t="str">
        <f>IF(Import!V1277=0,IF($L278&lt;&gt;"","Annulé",IF($K278="","","En attente")),Import!V1277)</f>
        <v/>
      </c>
      <c r="R278" s="46" t="str">
        <f>IF(Import!W1277=0,IF($L278&lt;&gt;"","Annulé",IF($K278="","","En attente")),Import!W1277)</f>
        <v/>
      </c>
      <c r="S278" s="46" t="str">
        <f>IF(Import!X1277=0,IF($L278&lt;&gt;"","Annulé",IF($K278="","","En attente")),Import!X1277)</f>
        <v/>
      </c>
      <c r="T278" s="46" t="str">
        <f>IF(Import!Y1277=0,IF($L278&lt;&gt;"","Annulé",IF($K278="","","En attente")),Import!Y1277)</f>
        <v/>
      </c>
      <c r="U278" s="46" t="str">
        <f>IF(Import!Z1277=0,IF($L278&lt;&gt;"","Annulé",IF($K278="","","En attente")),Import!Z1277)</f>
        <v/>
      </c>
      <c r="V278" s="46"/>
      <c r="W278" s="46" t="str">
        <f>IF($L278&lt;&gt;"","Annulé",IF(Import!AA1277=0,"",Import!AA1277))</f>
        <v/>
      </c>
      <c r="X278" s="46" t="str">
        <f>IF($L278&lt;&gt;"","Annulé",IF(Import!AB1277=0,IF($W278&lt;&gt;"","A receptionner",""),Import!AB1277))</f>
        <v/>
      </c>
      <c r="Y278" s="60" t="str">
        <f>IF($L278&lt;&gt;"","Annulé",IF(Import!AC1277=0,"",Import!AC1277))</f>
        <v/>
      </c>
      <c r="Z278" s="60" t="str">
        <f>IF($L278&lt;&gt;"","Annulé",IF(Import!AD1277=0,"",Import!AD1277))</f>
        <v/>
      </c>
      <c r="AA278" s="61" t="str">
        <f t="shared" si="270"/>
        <v/>
      </c>
      <c r="AB278" s="61"/>
      <c r="AC278" s="62"/>
      <c r="CB278" s="78" t="str">
        <f>IF(Import!AQ1277=0,"",Import!AQ1277)</f>
        <v/>
      </c>
      <c r="CC278" s="78"/>
      <c r="CD278" s="78"/>
      <c r="CE278" s="78"/>
      <c r="CF278" s="78"/>
      <c r="JR278" s="46" t="str">
        <f>IF(Import!BC1277=0,"",Import!BC1277)</f>
        <v/>
      </c>
    </row>
    <row r="279" spans="1:278" x14ac:dyDescent="0.3">
      <c r="A279" s="61" t="str">
        <f>IF(Import!A1278=0,"",Import!A1278=0)</f>
        <v/>
      </c>
      <c r="B279" s="38" t="str">
        <f>IF(Import!D1278=0,"",Import!D1278)</f>
        <v/>
      </c>
      <c r="C279" s="38" t="str">
        <f>IF(Import!E1278=0,"",Import!E1278)</f>
        <v/>
      </c>
      <c r="D279" s="44" t="str">
        <f t="shared" si="269"/>
        <v/>
      </c>
      <c r="E279" s="38" t="str">
        <f>IF(Import!I1278=0,"",Import!I1278)</f>
        <v/>
      </c>
      <c r="F279" s="38" t="str">
        <f>IF(Import!J1278="","",Import!J1278)</f>
        <v/>
      </c>
      <c r="G279" s="38" t="str">
        <f>IF(Import!K1278="","",Import!K1278)</f>
        <v/>
      </c>
      <c r="H279" s="45" t="str">
        <f>IF(Import!L1278=0,"",Import!L1278)</f>
        <v/>
      </c>
      <c r="I279" s="38" t="str">
        <f>IF(Import!N1278=0,"",Import!N1278)</f>
        <v/>
      </c>
      <c r="J279" s="37"/>
      <c r="K279" s="46" t="str">
        <f>IF(Import!O1278=0,"",Import!O1278)</f>
        <v/>
      </c>
      <c r="L279" s="46" t="str">
        <f>IF(Import!P1278=0,"",Import!P1278)</f>
        <v/>
      </c>
      <c r="M279" s="60" t="str">
        <f>IF(L279&lt;&gt;"","Annulé",IF(Import!R1278=0,"",Import!R1278))</f>
        <v/>
      </c>
      <c r="N279" s="60" t="str">
        <f>IF(L279&lt;&gt;"","Annulé",IF(Import!S1278=0,"",Import!S1278))</f>
        <v/>
      </c>
      <c r="O279" s="60" t="str">
        <f>IF(N279="Annulé","Annulé",IF(Import!T1278=0,"",Import!T1278))</f>
        <v/>
      </c>
      <c r="P279" s="46" t="str">
        <f>IF(Import!U1278=0,IF($L279&lt;&gt;"","Annulé",IF($K279="","","En attente")),Import!U1278)</f>
        <v/>
      </c>
      <c r="Q279" s="46" t="str">
        <f>IF(Import!V1278=0,IF($L279&lt;&gt;"","Annulé",IF($K279="","","En attente")),Import!V1278)</f>
        <v/>
      </c>
      <c r="R279" s="46" t="str">
        <f>IF(Import!W1278=0,IF($L279&lt;&gt;"","Annulé",IF($K279="","","En attente")),Import!W1278)</f>
        <v/>
      </c>
      <c r="S279" s="46" t="str">
        <f>IF(Import!X1278=0,IF($L279&lt;&gt;"","Annulé",IF($K279="","","En attente")),Import!X1278)</f>
        <v/>
      </c>
      <c r="T279" s="46" t="str">
        <f>IF(Import!Y1278=0,IF($L279&lt;&gt;"","Annulé",IF($K279="","","En attente")),Import!Y1278)</f>
        <v/>
      </c>
      <c r="U279" s="46" t="str">
        <f>IF(Import!Z1278=0,IF($L279&lt;&gt;"","Annulé",IF($K279="","","En attente")),Import!Z1278)</f>
        <v/>
      </c>
      <c r="V279" s="46"/>
      <c r="W279" s="46" t="str">
        <f>IF($L279&lt;&gt;"","Annulé",IF(Import!AA1278=0,"",Import!AA1278))</f>
        <v/>
      </c>
      <c r="X279" s="46" t="str">
        <f>IF($L279&lt;&gt;"","Annulé",IF(Import!AB1278=0,IF($W279&lt;&gt;"","A receptionner",""),Import!AB1278))</f>
        <v/>
      </c>
      <c r="Y279" s="60" t="str">
        <f>IF($L279&lt;&gt;"","Annulé",IF(Import!AC1278=0,"",Import!AC1278))</f>
        <v/>
      </c>
      <c r="Z279" s="60" t="str">
        <f>IF($L279&lt;&gt;"","Annulé",IF(Import!AD1278=0,"",Import!AD1278))</f>
        <v/>
      </c>
      <c r="AA279" s="61" t="str">
        <f t="shared" si="270"/>
        <v/>
      </c>
      <c r="AB279" s="61"/>
      <c r="AC279" s="62"/>
      <c r="CB279" s="78" t="str">
        <f>IF(Import!AQ1278=0,"",Import!AQ1278)</f>
        <v/>
      </c>
      <c r="CC279" s="78"/>
      <c r="CD279" s="78"/>
      <c r="CE279" s="78"/>
      <c r="CF279" s="78"/>
      <c r="JR279" s="46" t="str">
        <f>IF(Import!BC1278=0,"",Import!BC1278)</f>
        <v/>
      </c>
    </row>
    <row r="280" spans="1:278" x14ac:dyDescent="0.3">
      <c r="A280" s="61" t="str">
        <f>IF(Import!A1279=0,"",Import!A1279=0)</f>
        <v/>
      </c>
      <c r="B280" s="38" t="str">
        <f>IF(Import!D1279=0,"",Import!D1279)</f>
        <v/>
      </c>
      <c r="C280" s="38" t="str">
        <f>IF(Import!E1279=0,"",Import!E1279)</f>
        <v/>
      </c>
      <c r="D280" s="44" t="str">
        <f t="shared" si="269"/>
        <v/>
      </c>
      <c r="E280" s="38" t="str">
        <f>IF(Import!I1279=0,"",Import!I1279)</f>
        <v/>
      </c>
      <c r="F280" s="38" t="str">
        <f>IF(Import!J1279="","",Import!J1279)</f>
        <v/>
      </c>
      <c r="G280" s="38" t="str">
        <f>IF(Import!K1279="","",Import!K1279)</f>
        <v/>
      </c>
      <c r="H280" s="45" t="str">
        <f>IF(Import!L1279=0,"",Import!L1279)</f>
        <v/>
      </c>
      <c r="I280" s="38" t="str">
        <f>IF(Import!N1279=0,"",Import!N1279)</f>
        <v/>
      </c>
      <c r="J280" s="37"/>
      <c r="K280" s="46" t="str">
        <f>IF(Import!O1279=0,"",Import!O1279)</f>
        <v/>
      </c>
      <c r="L280" s="46" t="str">
        <f>IF(Import!P1279=0,"",Import!P1279)</f>
        <v/>
      </c>
      <c r="M280" s="60" t="str">
        <f>IF(L280&lt;&gt;"","Annulé",IF(Import!R1279=0,"",Import!R1279))</f>
        <v/>
      </c>
      <c r="N280" s="60" t="str">
        <f>IF(L280&lt;&gt;"","Annulé",IF(Import!S1279=0,"",Import!S1279))</f>
        <v/>
      </c>
      <c r="O280" s="60" t="str">
        <f>IF(N280="Annulé","Annulé",IF(Import!T1279=0,"",Import!T1279))</f>
        <v/>
      </c>
      <c r="P280" s="46" t="str">
        <f>IF(Import!U1279=0,IF($L280&lt;&gt;"","Annulé",IF($K280="","","En attente")),Import!U1279)</f>
        <v/>
      </c>
      <c r="Q280" s="46" t="str">
        <f>IF(Import!V1279=0,IF($L280&lt;&gt;"","Annulé",IF($K280="","","En attente")),Import!V1279)</f>
        <v/>
      </c>
      <c r="R280" s="46" t="str">
        <f>IF(Import!W1279=0,IF($L280&lt;&gt;"","Annulé",IF($K280="","","En attente")),Import!W1279)</f>
        <v/>
      </c>
      <c r="S280" s="46" t="str">
        <f>IF(Import!X1279=0,IF($L280&lt;&gt;"","Annulé",IF($K280="","","En attente")),Import!X1279)</f>
        <v/>
      </c>
      <c r="T280" s="46" t="str">
        <f>IF(Import!Y1279=0,IF($L280&lt;&gt;"","Annulé",IF($K280="","","En attente")),Import!Y1279)</f>
        <v/>
      </c>
      <c r="U280" s="46" t="str">
        <f>IF(Import!Z1279=0,IF($L280&lt;&gt;"","Annulé",IF($K280="","","En attente")),Import!Z1279)</f>
        <v/>
      </c>
      <c r="V280" s="46"/>
      <c r="W280" s="46" t="str">
        <f>IF($L280&lt;&gt;"","Annulé",IF(Import!AA1279=0,"",Import!AA1279))</f>
        <v/>
      </c>
      <c r="X280" s="46" t="str">
        <f>IF($L280&lt;&gt;"","Annulé",IF(Import!AB1279=0,IF($W280&lt;&gt;"","A receptionner",""),Import!AB1279))</f>
        <v/>
      </c>
      <c r="Y280" s="60" t="str">
        <f>IF($L280&lt;&gt;"","Annulé",IF(Import!AC1279=0,"",Import!AC1279))</f>
        <v/>
      </c>
      <c r="Z280" s="60" t="str">
        <f>IF($L280&lt;&gt;"","Annulé",IF(Import!AD1279=0,"",Import!AD1279))</f>
        <v/>
      </c>
      <c r="AA280" s="61" t="str">
        <f t="shared" si="270"/>
        <v/>
      </c>
      <c r="AB280" s="61"/>
      <c r="AC280" s="62"/>
      <c r="CB280" s="78" t="str">
        <f>IF(Import!AQ1279=0,"",Import!AQ1279)</f>
        <v/>
      </c>
      <c r="CC280" s="78"/>
      <c r="CD280" s="78"/>
      <c r="CE280" s="78"/>
      <c r="CF280" s="78"/>
      <c r="JR280" s="46" t="str">
        <f>IF(Import!BC1279=0,"",Import!BC1279)</f>
        <v/>
      </c>
    </row>
    <row r="281" spans="1:278" x14ac:dyDescent="0.3">
      <c r="A281" s="61" t="str">
        <f>IF(Import!A1280=0,"",Import!A1280=0)</f>
        <v/>
      </c>
      <c r="B281" s="38" t="str">
        <f>IF(Import!D1280=0,"",Import!D1280)</f>
        <v/>
      </c>
      <c r="C281" s="38" t="str">
        <f>IF(Import!E1280=0,"",Import!E1280)</f>
        <v/>
      </c>
      <c r="D281" s="44" t="str">
        <f t="shared" si="269"/>
        <v/>
      </c>
      <c r="E281" s="38" t="str">
        <f>IF(Import!I1280=0,"",Import!I1280)</f>
        <v/>
      </c>
      <c r="F281" s="38" t="str">
        <f>IF(Import!J1280="","",Import!J1280)</f>
        <v/>
      </c>
      <c r="G281" s="38" t="str">
        <f>IF(Import!K1280="","",Import!K1280)</f>
        <v/>
      </c>
      <c r="H281" s="45" t="str">
        <f>IF(Import!L1280=0,"",Import!L1280)</f>
        <v/>
      </c>
      <c r="I281" s="38" t="str">
        <f>IF(Import!N1280=0,"",Import!N1280)</f>
        <v/>
      </c>
      <c r="J281" s="37"/>
      <c r="K281" s="46" t="str">
        <f>IF(Import!O1280=0,"",Import!O1280)</f>
        <v/>
      </c>
      <c r="L281" s="46" t="str">
        <f>IF(Import!P1280=0,"",Import!P1280)</f>
        <v/>
      </c>
      <c r="M281" s="60" t="str">
        <f>IF(L281&lt;&gt;"","Annulé",IF(Import!R1280=0,"",Import!R1280))</f>
        <v/>
      </c>
      <c r="N281" s="60" t="str">
        <f>IF(L281&lt;&gt;"","Annulé",IF(Import!S1280=0,"",Import!S1280))</f>
        <v/>
      </c>
      <c r="O281" s="60" t="str">
        <f>IF(N281="Annulé","Annulé",IF(Import!T1280=0,"",Import!T1280))</f>
        <v/>
      </c>
      <c r="P281" s="46" t="str">
        <f>IF(Import!U1280=0,IF($L281&lt;&gt;"","Annulé",IF($K281="","","En attente")),Import!U1280)</f>
        <v/>
      </c>
      <c r="Q281" s="46" t="str">
        <f>IF(Import!V1280=0,IF($L281&lt;&gt;"","Annulé",IF($K281="","","En attente")),Import!V1280)</f>
        <v/>
      </c>
      <c r="R281" s="46" t="str">
        <f>IF(Import!W1280=0,IF($L281&lt;&gt;"","Annulé",IF($K281="","","En attente")),Import!W1280)</f>
        <v/>
      </c>
      <c r="S281" s="46" t="str">
        <f>IF(Import!X1280=0,IF($L281&lt;&gt;"","Annulé",IF($K281="","","En attente")),Import!X1280)</f>
        <v/>
      </c>
      <c r="T281" s="46" t="str">
        <f>IF(Import!Y1280=0,IF($L281&lt;&gt;"","Annulé",IF($K281="","","En attente")),Import!Y1280)</f>
        <v/>
      </c>
      <c r="U281" s="46" t="str">
        <f>IF(Import!Z1280=0,IF($L281&lt;&gt;"","Annulé",IF($K281="","","En attente")),Import!Z1280)</f>
        <v/>
      </c>
      <c r="V281" s="46"/>
      <c r="W281" s="46" t="str">
        <f>IF($L281&lt;&gt;"","Annulé",IF(Import!AA1280=0,"",Import!AA1280))</f>
        <v/>
      </c>
      <c r="X281" s="46" t="str">
        <f>IF($L281&lt;&gt;"","Annulé",IF(Import!AB1280=0,IF($W281&lt;&gt;"","A receptionner",""),Import!AB1280))</f>
        <v/>
      </c>
      <c r="Y281" s="60" t="str">
        <f>IF($L281&lt;&gt;"","Annulé",IF(Import!AC1280=0,"",Import!AC1280))</f>
        <v/>
      </c>
      <c r="Z281" s="60" t="str">
        <f>IF($L281&lt;&gt;"","Annulé",IF(Import!AD1280=0,"",Import!AD1280))</f>
        <v/>
      </c>
      <c r="AA281" s="61" t="str">
        <f t="shared" si="270"/>
        <v/>
      </c>
      <c r="AB281" s="61"/>
      <c r="AC281" s="62"/>
      <c r="CB281" s="78" t="str">
        <f>IF(Import!AQ1280=0,"",Import!AQ1280)</f>
        <v/>
      </c>
      <c r="CC281" s="78"/>
      <c r="CD281" s="78"/>
      <c r="CE281" s="78"/>
      <c r="CF281" s="78"/>
      <c r="JR281" s="46" t="str">
        <f>IF(Import!BC1280=0,"",Import!BC1280)</f>
        <v/>
      </c>
    </row>
    <row r="282" spans="1:278" x14ac:dyDescent="0.3">
      <c r="A282" s="61" t="str">
        <f>IF(Import!A1281=0,"",Import!A1281=0)</f>
        <v/>
      </c>
      <c r="B282" s="38" t="str">
        <f>IF(Import!D1281=0,"",Import!D1281)</f>
        <v/>
      </c>
      <c r="C282" s="38" t="str">
        <f>IF(Import!E1281=0,"",Import!E1281)</f>
        <v/>
      </c>
      <c r="D282" s="44" t="str">
        <f t="shared" si="269"/>
        <v/>
      </c>
      <c r="E282" s="38" t="str">
        <f>IF(Import!I1281=0,"",Import!I1281)</f>
        <v/>
      </c>
      <c r="F282" s="38" t="str">
        <f>IF(Import!J1281="","",Import!J1281)</f>
        <v/>
      </c>
      <c r="G282" s="38" t="str">
        <f>IF(Import!K1281="","",Import!K1281)</f>
        <v/>
      </c>
      <c r="H282" s="45" t="str">
        <f>IF(Import!L1281=0,"",Import!L1281)</f>
        <v/>
      </c>
      <c r="I282" s="38" t="str">
        <f>IF(Import!N1281=0,"",Import!N1281)</f>
        <v/>
      </c>
      <c r="J282" s="37"/>
      <c r="K282" s="46" t="str">
        <f>IF(Import!O1281=0,"",Import!O1281)</f>
        <v/>
      </c>
      <c r="L282" s="46" t="str">
        <f>IF(Import!P1281=0,"",Import!P1281)</f>
        <v/>
      </c>
      <c r="M282" s="60" t="str">
        <f>IF(L282&lt;&gt;"","Annulé",IF(Import!R1281=0,"",Import!R1281))</f>
        <v/>
      </c>
      <c r="N282" s="60" t="str">
        <f>IF(L282&lt;&gt;"","Annulé",IF(Import!S1281=0,"",Import!S1281))</f>
        <v/>
      </c>
      <c r="O282" s="60" t="str">
        <f>IF(N282="Annulé","Annulé",IF(Import!T1281=0,"",Import!T1281))</f>
        <v/>
      </c>
      <c r="P282" s="46" t="str">
        <f>IF(Import!U1281=0,IF($L282&lt;&gt;"","Annulé",IF($K282="","","En attente")),Import!U1281)</f>
        <v/>
      </c>
      <c r="Q282" s="46" t="str">
        <f>IF(Import!V1281=0,IF($L282&lt;&gt;"","Annulé",IF($K282="","","En attente")),Import!V1281)</f>
        <v/>
      </c>
      <c r="R282" s="46" t="str">
        <f>IF(Import!W1281=0,IF($L282&lt;&gt;"","Annulé",IF($K282="","","En attente")),Import!W1281)</f>
        <v/>
      </c>
      <c r="S282" s="46" t="str">
        <f>IF(Import!X1281=0,IF($L282&lt;&gt;"","Annulé",IF($K282="","","En attente")),Import!X1281)</f>
        <v/>
      </c>
      <c r="T282" s="46" t="str">
        <f>IF(Import!Y1281=0,IF($L282&lt;&gt;"","Annulé",IF($K282="","","En attente")),Import!Y1281)</f>
        <v/>
      </c>
      <c r="U282" s="46" t="str">
        <f>IF(Import!Z1281=0,IF($L282&lt;&gt;"","Annulé",IF($K282="","","En attente")),Import!Z1281)</f>
        <v/>
      </c>
      <c r="V282" s="46"/>
      <c r="W282" s="46" t="str">
        <f>IF($L282&lt;&gt;"","Annulé",IF(Import!AA1281=0,"",Import!AA1281))</f>
        <v/>
      </c>
      <c r="X282" s="46" t="str">
        <f>IF($L282&lt;&gt;"","Annulé",IF(Import!AB1281=0,IF($W282&lt;&gt;"","A receptionner",""),Import!AB1281))</f>
        <v/>
      </c>
      <c r="Y282" s="60" t="str">
        <f>IF($L282&lt;&gt;"","Annulé",IF(Import!AC1281=0,"",Import!AC1281))</f>
        <v/>
      </c>
      <c r="Z282" s="60" t="str">
        <f>IF($L282&lt;&gt;"","Annulé",IF(Import!AD1281=0,"",Import!AD1281))</f>
        <v/>
      </c>
      <c r="AA282" s="61" t="str">
        <f t="shared" si="270"/>
        <v/>
      </c>
      <c r="AB282" s="61"/>
      <c r="AC282" s="62"/>
      <c r="CB282" s="78" t="str">
        <f>IF(Import!AQ1281=0,"",Import!AQ1281)</f>
        <v/>
      </c>
      <c r="CC282" s="78"/>
      <c r="CD282" s="78"/>
      <c r="CE282" s="78"/>
      <c r="CF282" s="78"/>
      <c r="JR282" s="46" t="str">
        <f>IF(Import!BC1281=0,"",Import!BC1281)</f>
        <v/>
      </c>
    </row>
    <row r="283" spans="1:278" x14ac:dyDescent="0.3">
      <c r="A283" s="61" t="str">
        <f>IF(Import!A1282=0,"",Import!A1282=0)</f>
        <v/>
      </c>
      <c r="B283" s="38" t="str">
        <f>IF(Import!D1282=0,"",Import!D1282)</f>
        <v/>
      </c>
      <c r="C283" s="38" t="str">
        <f>IF(Import!E1282=0,"",Import!E1282)</f>
        <v/>
      </c>
      <c r="D283" s="44" t="str">
        <f t="shared" si="269"/>
        <v/>
      </c>
      <c r="E283" s="38" t="str">
        <f>IF(Import!I1282=0,"",Import!I1282)</f>
        <v/>
      </c>
      <c r="F283" s="38" t="str">
        <f>IF(Import!J1282="","",Import!J1282)</f>
        <v/>
      </c>
      <c r="G283" s="38" t="str">
        <f>IF(Import!K1282="","",Import!K1282)</f>
        <v/>
      </c>
      <c r="H283" s="45" t="str">
        <f>IF(Import!L1282=0,"",Import!L1282)</f>
        <v/>
      </c>
      <c r="I283" s="38" t="str">
        <f>IF(Import!N1282=0,"",Import!N1282)</f>
        <v/>
      </c>
      <c r="J283" s="37"/>
      <c r="K283" s="46" t="str">
        <f>IF(Import!O1282=0,"",Import!O1282)</f>
        <v/>
      </c>
      <c r="L283" s="46" t="str">
        <f>IF(Import!P1282=0,"",Import!P1282)</f>
        <v/>
      </c>
      <c r="M283" s="60" t="str">
        <f>IF(L283&lt;&gt;"","Annulé",IF(Import!R1282=0,"",Import!R1282))</f>
        <v/>
      </c>
      <c r="N283" s="60" t="str">
        <f>IF(L283&lt;&gt;"","Annulé",IF(Import!S1282=0,"",Import!S1282))</f>
        <v/>
      </c>
      <c r="O283" s="60" t="str">
        <f>IF(N283="Annulé","Annulé",IF(Import!T1282=0,"",Import!T1282))</f>
        <v/>
      </c>
      <c r="P283" s="46" t="str">
        <f>IF(Import!U1282=0,IF($L283&lt;&gt;"","Annulé",IF($K283="","","En attente")),Import!U1282)</f>
        <v/>
      </c>
      <c r="Q283" s="46" t="str">
        <f>IF(Import!V1282=0,IF($L283&lt;&gt;"","Annulé",IF($K283="","","En attente")),Import!V1282)</f>
        <v/>
      </c>
      <c r="R283" s="46" t="str">
        <f>IF(Import!W1282=0,IF($L283&lt;&gt;"","Annulé",IF($K283="","","En attente")),Import!W1282)</f>
        <v/>
      </c>
      <c r="S283" s="46" t="str">
        <f>IF(Import!X1282=0,IF($L283&lt;&gt;"","Annulé",IF($K283="","","En attente")),Import!X1282)</f>
        <v/>
      </c>
      <c r="T283" s="46" t="str">
        <f>IF(Import!Y1282=0,IF($L283&lt;&gt;"","Annulé",IF($K283="","","En attente")),Import!Y1282)</f>
        <v/>
      </c>
      <c r="U283" s="46" t="str">
        <f>IF(Import!Z1282=0,IF($L283&lt;&gt;"","Annulé",IF($K283="","","En attente")),Import!Z1282)</f>
        <v/>
      </c>
      <c r="V283" s="46"/>
      <c r="W283" s="46" t="str">
        <f>IF($L283&lt;&gt;"","Annulé",IF(Import!AA1282=0,"",Import!AA1282))</f>
        <v/>
      </c>
      <c r="X283" s="46" t="str">
        <f>IF($L283&lt;&gt;"","Annulé",IF(Import!AB1282=0,IF($W283&lt;&gt;"","A receptionner",""),Import!AB1282))</f>
        <v/>
      </c>
      <c r="Y283" s="60" t="str">
        <f>IF($L283&lt;&gt;"","Annulé",IF(Import!AC1282=0,"",Import!AC1282))</f>
        <v/>
      </c>
      <c r="Z283" s="60" t="str">
        <f>IF($L283&lt;&gt;"","Annulé",IF(Import!AD1282=0,"",Import!AD1282))</f>
        <v/>
      </c>
      <c r="AA283" s="61" t="str">
        <f t="shared" si="270"/>
        <v/>
      </c>
      <c r="AB283" s="61"/>
      <c r="AC283" s="62"/>
      <c r="CB283" s="78" t="str">
        <f>IF(Import!AQ1282=0,"",Import!AQ1282)</f>
        <v/>
      </c>
      <c r="CC283" s="78"/>
      <c r="CD283" s="78"/>
      <c r="CE283" s="78"/>
      <c r="CF283" s="78"/>
      <c r="JR283" s="46" t="str">
        <f>IF(Import!BC1282=0,"",Import!BC1282)</f>
        <v/>
      </c>
    </row>
    <row r="284" spans="1:278" x14ac:dyDescent="0.3">
      <c r="A284" s="61" t="str">
        <f>IF(Import!A1283=0,"",Import!A1283=0)</f>
        <v/>
      </c>
      <c r="B284" s="38" t="str">
        <f>IF(Import!D1283=0,"",Import!D1283)</f>
        <v/>
      </c>
      <c r="C284" s="38" t="str">
        <f>IF(Import!E1283=0,"",Import!E1283)</f>
        <v/>
      </c>
      <c r="D284" s="44" t="str">
        <f t="shared" si="269"/>
        <v/>
      </c>
      <c r="E284" s="38" t="str">
        <f>IF(Import!I1283=0,"",Import!I1283)</f>
        <v/>
      </c>
      <c r="F284" s="38" t="str">
        <f>IF(Import!J1283="","",Import!J1283)</f>
        <v/>
      </c>
      <c r="G284" s="38" t="str">
        <f>IF(Import!K1283="","",Import!K1283)</f>
        <v/>
      </c>
      <c r="H284" s="45" t="str">
        <f>IF(Import!L1283=0,"",Import!L1283)</f>
        <v/>
      </c>
      <c r="I284" s="38" t="str">
        <f>IF(Import!N1283=0,"",Import!N1283)</f>
        <v/>
      </c>
      <c r="J284" s="37"/>
      <c r="K284" s="46" t="str">
        <f>IF(Import!O1283=0,"",Import!O1283)</f>
        <v/>
      </c>
      <c r="L284" s="46" t="str">
        <f>IF(Import!P1283=0,"",Import!P1283)</f>
        <v/>
      </c>
      <c r="M284" s="60" t="str">
        <f>IF(L284&lt;&gt;"","Annulé",IF(Import!R1283=0,"",Import!R1283))</f>
        <v/>
      </c>
      <c r="N284" s="60" t="str">
        <f>IF(L284&lt;&gt;"","Annulé",IF(Import!S1283=0,"",Import!S1283))</f>
        <v/>
      </c>
      <c r="O284" s="60" t="str">
        <f>IF(N284="Annulé","Annulé",IF(Import!T1283=0,"",Import!T1283))</f>
        <v/>
      </c>
      <c r="P284" s="46" t="str">
        <f>IF(Import!U1283=0,IF($L284&lt;&gt;"","Annulé",IF($K284="","","En attente")),Import!U1283)</f>
        <v/>
      </c>
      <c r="Q284" s="46" t="str">
        <f>IF(Import!V1283=0,IF($L284&lt;&gt;"","Annulé",IF($K284="","","En attente")),Import!V1283)</f>
        <v/>
      </c>
      <c r="R284" s="46" t="str">
        <f>IF(Import!W1283=0,IF($L284&lt;&gt;"","Annulé",IF($K284="","","En attente")),Import!W1283)</f>
        <v/>
      </c>
      <c r="S284" s="46" t="str">
        <f>IF(Import!X1283=0,IF($L284&lt;&gt;"","Annulé",IF($K284="","","En attente")),Import!X1283)</f>
        <v/>
      </c>
      <c r="T284" s="46" t="str">
        <f>IF(Import!Y1283=0,IF($L284&lt;&gt;"","Annulé",IF($K284="","","En attente")),Import!Y1283)</f>
        <v/>
      </c>
      <c r="U284" s="46" t="str">
        <f>IF(Import!Z1283=0,IF($L284&lt;&gt;"","Annulé",IF($K284="","","En attente")),Import!Z1283)</f>
        <v/>
      </c>
      <c r="V284" s="46"/>
      <c r="W284" s="46" t="str">
        <f>IF($L284&lt;&gt;"","Annulé",IF(Import!AA1283=0,"",Import!AA1283))</f>
        <v/>
      </c>
      <c r="X284" s="46" t="str">
        <f>IF($L284&lt;&gt;"","Annulé",IF(Import!AB1283=0,IF($W284&lt;&gt;"","A receptionner",""),Import!AB1283))</f>
        <v/>
      </c>
      <c r="Y284" s="60" t="str">
        <f>IF($L284&lt;&gt;"","Annulé",IF(Import!AC1283=0,"",Import!AC1283))</f>
        <v/>
      </c>
      <c r="Z284" s="60" t="str">
        <f>IF($L284&lt;&gt;"","Annulé",IF(Import!AD1283=0,"",Import!AD1283))</f>
        <v/>
      </c>
      <c r="AA284" s="61" t="str">
        <f t="shared" si="270"/>
        <v/>
      </c>
      <c r="AB284" s="61"/>
      <c r="AC284" s="62"/>
      <c r="CB284" s="78" t="str">
        <f>IF(Import!AQ1283=0,"",Import!AQ1283)</f>
        <v/>
      </c>
      <c r="CC284" s="78"/>
      <c r="CD284" s="78"/>
      <c r="CE284" s="78"/>
      <c r="CF284" s="78"/>
      <c r="JR284" s="46" t="str">
        <f>IF(Import!BC1283=0,"",Import!BC1283)</f>
        <v/>
      </c>
    </row>
    <row r="285" spans="1:278" x14ac:dyDescent="0.3">
      <c r="A285" s="61" t="str">
        <f>IF(Import!A1284=0,"",Import!A1284=0)</f>
        <v/>
      </c>
      <c r="B285" s="38" t="str">
        <f>IF(Import!D1284=0,"",Import!D1284)</f>
        <v/>
      </c>
      <c r="C285" s="38" t="str">
        <f>IF(Import!E1284=0,"",Import!E1284)</f>
        <v/>
      </c>
      <c r="D285" s="44" t="str">
        <f t="shared" si="269"/>
        <v/>
      </c>
      <c r="E285" s="38" t="str">
        <f>IF(Import!I1284=0,"",Import!I1284)</f>
        <v/>
      </c>
      <c r="F285" s="38" t="str">
        <f>IF(Import!J1284="","",Import!J1284)</f>
        <v/>
      </c>
      <c r="G285" s="38" t="str">
        <f>IF(Import!K1284="","",Import!K1284)</f>
        <v/>
      </c>
      <c r="H285" s="45" t="str">
        <f>IF(Import!L1284=0,"",Import!L1284)</f>
        <v/>
      </c>
      <c r="I285" s="38" t="str">
        <f>IF(Import!N1284=0,"",Import!N1284)</f>
        <v/>
      </c>
      <c r="J285" s="37"/>
      <c r="K285" s="46" t="str">
        <f>IF(Import!O1284=0,"",Import!O1284)</f>
        <v/>
      </c>
      <c r="L285" s="46" t="str">
        <f>IF(Import!P1284=0,"",Import!P1284)</f>
        <v/>
      </c>
      <c r="M285" s="60" t="str">
        <f>IF(L285&lt;&gt;"","Annulé",IF(Import!R1284=0,"",Import!R1284))</f>
        <v/>
      </c>
      <c r="N285" s="60" t="str">
        <f>IF(L285&lt;&gt;"","Annulé",IF(Import!S1284=0,"",Import!S1284))</f>
        <v/>
      </c>
      <c r="O285" s="60" t="str">
        <f>IF(N285="Annulé","Annulé",IF(Import!T1284=0,"",Import!T1284))</f>
        <v/>
      </c>
      <c r="P285" s="46" t="str">
        <f>IF(Import!U1284=0,IF($L285&lt;&gt;"","Annulé",IF($K285="","","En attente")),Import!U1284)</f>
        <v/>
      </c>
      <c r="Q285" s="46" t="str">
        <f>IF(Import!V1284=0,IF($L285&lt;&gt;"","Annulé",IF($K285="","","En attente")),Import!V1284)</f>
        <v/>
      </c>
      <c r="R285" s="46" t="str">
        <f>IF(Import!W1284=0,IF($L285&lt;&gt;"","Annulé",IF($K285="","","En attente")),Import!W1284)</f>
        <v/>
      </c>
      <c r="S285" s="46" t="str">
        <f>IF(Import!X1284=0,IF($L285&lt;&gt;"","Annulé",IF($K285="","","En attente")),Import!X1284)</f>
        <v/>
      </c>
      <c r="T285" s="46" t="str">
        <f>IF(Import!Y1284=0,IF($L285&lt;&gt;"","Annulé",IF($K285="","","En attente")),Import!Y1284)</f>
        <v/>
      </c>
      <c r="U285" s="46" t="str">
        <f>IF(Import!Z1284=0,IF($L285&lt;&gt;"","Annulé",IF($K285="","","En attente")),Import!Z1284)</f>
        <v/>
      </c>
      <c r="V285" s="46"/>
      <c r="W285" s="46" t="str">
        <f>IF($L285&lt;&gt;"","Annulé",IF(Import!AA1284=0,"",Import!AA1284))</f>
        <v/>
      </c>
      <c r="X285" s="46" t="str">
        <f>IF($L285&lt;&gt;"","Annulé",IF(Import!AB1284=0,IF($W285&lt;&gt;"","A receptionner",""),Import!AB1284))</f>
        <v/>
      </c>
      <c r="Y285" s="60" t="str">
        <f>IF($L285&lt;&gt;"","Annulé",IF(Import!AC1284=0,"",Import!AC1284))</f>
        <v/>
      </c>
      <c r="Z285" s="60" t="str">
        <f>IF($L285&lt;&gt;"","Annulé",IF(Import!AD1284=0,"",Import!AD1284))</f>
        <v/>
      </c>
      <c r="AA285" s="61" t="str">
        <f t="shared" si="270"/>
        <v/>
      </c>
      <c r="AB285" s="61"/>
      <c r="AC285" s="62"/>
      <c r="CB285" s="78" t="str">
        <f>IF(Import!AQ1284=0,"",Import!AQ1284)</f>
        <v/>
      </c>
      <c r="CC285" s="78"/>
      <c r="CD285" s="78"/>
      <c r="CE285" s="78"/>
      <c r="CF285" s="78"/>
      <c r="JR285" s="46" t="str">
        <f>IF(Import!BC1284=0,"",Import!BC1284)</f>
        <v/>
      </c>
    </row>
    <row r="286" spans="1:278" x14ac:dyDescent="0.3">
      <c r="A286" s="61" t="str">
        <f>IF(Import!A1285=0,"",Import!A1285=0)</f>
        <v/>
      </c>
      <c r="B286" s="38" t="str">
        <f>IF(Import!D1285=0,"",Import!D1285)</f>
        <v/>
      </c>
      <c r="C286" s="38" t="str">
        <f>IF(Import!E1285=0,"",Import!E1285)</f>
        <v/>
      </c>
      <c r="D286" s="44" t="str">
        <f t="shared" si="269"/>
        <v/>
      </c>
      <c r="E286" s="38" t="str">
        <f>IF(Import!I1285=0,"",Import!I1285)</f>
        <v/>
      </c>
      <c r="F286" s="38" t="str">
        <f>IF(Import!J1285="","",Import!J1285)</f>
        <v/>
      </c>
      <c r="G286" s="38" t="str">
        <f>IF(Import!K1285="","",Import!K1285)</f>
        <v/>
      </c>
      <c r="H286" s="45" t="str">
        <f>IF(Import!L1285=0,"",Import!L1285)</f>
        <v/>
      </c>
      <c r="I286" s="38" t="str">
        <f>IF(Import!N1285=0,"",Import!N1285)</f>
        <v/>
      </c>
      <c r="J286" s="37"/>
      <c r="K286" s="46" t="str">
        <f>IF(Import!O1285=0,"",Import!O1285)</f>
        <v/>
      </c>
      <c r="L286" s="46" t="str">
        <f>IF(Import!P1285=0,"",Import!P1285)</f>
        <v/>
      </c>
      <c r="M286" s="60" t="str">
        <f>IF(L286&lt;&gt;"","Annulé",IF(Import!R1285=0,"",Import!R1285))</f>
        <v/>
      </c>
      <c r="N286" s="60" t="str">
        <f>IF(L286&lt;&gt;"","Annulé",IF(Import!S1285=0,"",Import!S1285))</f>
        <v/>
      </c>
      <c r="O286" s="60" t="str">
        <f>IF(N286="Annulé","Annulé",IF(Import!T1285=0,"",Import!T1285))</f>
        <v/>
      </c>
      <c r="P286" s="46" t="str">
        <f>IF(Import!U1285=0,IF($L286&lt;&gt;"","Annulé",IF($K286="","","En attente")),Import!U1285)</f>
        <v/>
      </c>
      <c r="Q286" s="46" t="str">
        <f>IF(Import!V1285=0,IF($L286&lt;&gt;"","Annulé",IF($K286="","","En attente")),Import!V1285)</f>
        <v/>
      </c>
      <c r="R286" s="46" t="str">
        <f>IF(Import!W1285=0,IF($L286&lt;&gt;"","Annulé",IF($K286="","","En attente")),Import!W1285)</f>
        <v/>
      </c>
      <c r="S286" s="46" t="str">
        <f>IF(Import!X1285=0,IF($L286&lt;&gt;"","Annulé",IF($K286="","","En attente")),Import!X1285)</f>
        <v/>
      </c>
      <c r="T286" s="46" t="str">
        <f>IF(Import!Y1285=0,IF($L286&lt;&gt;"","Annulé",IF($K286="","","En attente")),Import!Y1285)</f>
        <v/>
      </c>
      <c r="U286" s="46" t="str">
        <f>IF(Import!Z1285=0,IF($L286&lt;&gt;"","Annulé",IF($K286="","","En attente")),Import!Z1285)</f>
        <v/>
      </c>
      <c r="V286" s="46"/>
      <c r="W286" s="46" t="str">
        <f>IF($L286&lt;&gt;"","Annulé",IF(Import!AA1285=0,"",Import!AA1285))</f>
        <v/>
      </c>
      <c r="X286" s="46" t="str">
        <f>IF($L286&lt;&gt;"","Annulé",IF(Import!AB1285=0,IF($W286&lt;&gt;"","A receptionner",""),Import!AB1285))</f>
        <v/>
      </c>
      <c r="Y286" s="60" t="str">
        <f>IF($L286&lt;&gt;"","Annulé",IF(Import!AC1285=0,"",Import!AC1285))</f>
        <v/>
      </c>
      <c r="Z286" s="60" t="str">
        <f>IF($L286&lt;&gt;"","Annulé",IF(Import!AD1285=0,"",Import!AD1285))</f>
        <v/>
      </c>
      <c r="AA286" s="61" t="str">
        <f t="shared" si="270"/>
        <v/>
      </c>
      <c r="AB286" s="61"/>
      <c r="AC286" s="62"/>
      <c r="CB286" s="78" t="str">
        <f>IF(Import!AQ1285=0,"",Import!AQ1285)</f>
        <v/>
      </c>
      <c r="CC286" s="78"/>
      <c r="CD286" s="78"/>
      <c r="CE286" s="78"/>
      <c r="CF286" s="78"/>
      <c r="JR286" s="46" t="str">
        <f>IF(Import!BC1285=0,"",Import!BC1285)</f>
        <v/>
      </c>
    </row>
    <row r="287" spans="1:278" x14ac:dyDescent="0.3">
      <c r="A287" s="61" t="str">
        <f>IF(Import!A1286=0,"",Import!A1286=0)</f>
        <v/>
      </c>
      <c r="B287" s="38" t="str">
        <f>IF(Import!D1286=0,"",Import!D1286)</f>
        <v/>
      </c>
      <c r="C287" s="38" t="str">
        <f>IF(Import!E1286=0,"",Import!E1286)</f>
        <v/>
      </c>
      <c r="D287" s="44" t="str">
        <f t="shared" si="269"/>
        <v/>
      </c>
      <c r="E287" s="38" t="str">
        <f>IF(Import!I1286=0,"",Import!I1286)</f>
        <v/>
      </c>
      <c r="F287" s="38" t="str">
        <f>IF(Import!J1286="","",Import!J1286)</f>
        <v/>
      </c>
      <c r="G287" s="38" t="str">
        <f>IF(Import!K1286="","",Import!K1286)</f>
        <v/>
      </c>
      <c r="H287" s="45" t="str">
        <f>IF(Import!L1286=0,"",Import!L1286)</f>
        <v/>
      </c>
      <c r="I287" s="38" t="str">
        <f>IF(Import!N1286=0,"",Import!N1286)</f>
        <v/>
      </c>
      <c r="J287" s="37"/>
      <c r="K287" s="46" t="str">
        <f>IF(Import!O1286=0,"",Import!O1286)</f>
        <v/>
      </c>
      <c r="L287" s="46" t="str">
        <f>IF(Import!P1286=0,"",Import!P1286)</f>
        <v/>
      </c>
      <c r="M287" s="60" t="str">
        <f>IF(L287&lt;&gt;"","Annulé",IF(Import!R1286=0,"",Import!R1286))</f>
        <v/>
      </c>
      <c r="N287" s="60" t="str">
        <f>IF(L287&lt;&gt;"","Annulé",IF(Import!S1286=0,"",Import!S1286))</f>
        <v/>
      </c>
      <c r="O287" s="60" t="str">
        <f>IF(N287="Annulé","Annulé",IF(Import!T1286=0,"",Import!T1286))</f>
        <v/>
      </c>
      <c r="P287" s="46" t="str">
        <f>IF(Import!U1286=0,IF($L287&lt;&gt;"","Annulé",IF($K287="","","En attente")),Import!U1286)</f>
        <v/>
      </c>
      <c r="Q287" s="46" t="str">
        <f>IF(Import!V1286=0,IF($L287&lt;&gt;"","Annulé",IF($K287="","","En attente")),Import!V1286)</f>
        <v/>
      </c>
      <c r="R287" s="46" t="str">
        <f>IF(Import!W1286=0,IF($L287&lt;&gt;"","Annulé",IF($K287="","","En attente")),Import!W1286)</f>
        <v/>
      </c>
      <c r="S287" s="46" t="str">
        <f>IF(Import!X1286=0,IF($L287&lt;&gt;"","Annulé",IF($K287="","","En attente")),Import!X1286)</f>
        <v/>
      </c>
      <c r="T287" s="46" t="str">
        <f>IF(Import!Y1286=0,IF($L287&lt;&gt;"","Annulé",IF($K287="","","En attente")),Import!Y1286)</f>
        <v/>
      </c>
      <c r="U287" s="46" t="str">
        <f>IF(Import!Z1286=0,IF($L287&lt;&gt;"","Annulé",IF($K287="","","En attente")),Import!Z1286)</f>
        <v/>
      </c>
      <c r="V287" s="46"/>
      <c r="W287" s="46" t="str">
        <f>IF($L287&lt;&gt;"","Annulé",IF(Import!AA1286=0,"",Import!AA1286))</f>
        <v/>
      </c>
      <c r="X287" s="46" t="str">
        <f>IF($L287&lt;&gt;"","Annulé",IF(Import!AB1286=0,IF($W287&lt;&gt;"","A receptionner",""),Import!AB1286))</f>
        <v/>
      </c>
      <c r="Y287" s="60" t="str">
        <f>IF($L287&lt;&gt;"","Annulé",IF(Import!AC1286=0,"",Import!AC1286))</f>
        <v/>
      </c>
      <c r="Z287" s="60" t="str">
        <f>IF($L287&lt;&gt;"","Annulé",IF(Import!AD1286=0,"",Import!AD1286))</f>
        <v/>
      </c>
      <c r="AA287" s="61" t="str">
        <f t="shared" si="270"/>
        <v/>
      </c>
      <c r="AB287" s="61"/>
      <c r="AC287" s="62"/>
      <c r="CB287" s="78" t="str">
        <f>IF(Import!AQ1286=0,"",Import!AQ1286)</f>
        <v/>
      </c>
      <c r="CC287" s="78"/>
      <c r="CD287" s="78"/>
      <c r="CE287" s="78"/>
      <c r="CF287" s="78"/>
      <c r="JR287" s="46" t="str">
        <f>IF(Import!BC1286=0,"",Import!BC1286)</f>
        <v/>
      </c>
    </row>
    <row r="288" spans="1:278" x14ac:dyDescent="0.3">
      <c r="A288" s="61" t="str">
        <f>IF(Import!A1287=0,"",Import!A1287=0)</f>
        <v/>
      </c>
      <c r="B288" s="38" t="str">
        <f>IF(Import!D1287=0,"",Import!D1287)</f>
        <v/>
      </c>
      <c r="C288" s="38" t="str">
        <f>IF(Import!E1287=0,"",Import!E1287)</f>
        <v/>
      </c>
      <c r="D288" s="44" t="str">
        <f t="shared" si="269"/>
        <v/>
      </c>
      <c r="E288" s="38" t="str">
        <f>IF(Import!I1287=0,"",Import!I1287)</f>
        <v/>
      </c>
      <c r="F288" s="38" t="str">
        <f>IF(Import!J1287="","",Import!J1287)</f>
        <v/>
      </c>
      <c r="G288" s="38" t="str">
        <f>IF(Import!K1287="","",Import!K1287)</f>
        <v/>
      </c>
      <c r="H288" s="45" t="str">
        <f>IF(Import!L1287=0,"",Import!L1287)</f>
        <v/>
      </c>
      <c r="I288" s="38" t="str">
        <f>IF(Import!N1287=0,"",Import!N1287)</f>
        <v/>
      </c>
      <c r="J288" s="37"/>
      <c r="K288" s="46" t="str">
        <f>IF(Import!O1287=0,"",Import!O1287)</f>
        <v/>
      </c>
      <c r="L288" s="46" t="str">
        <f>IF(Import!P1287=0,"",Import!P1287)</f>
        <v/>
      </c>
      <c r="M288" s="60" t="str">
        <f>IF(L288&lt;&gt;"","Annulé",IF(Import!R1287=0,"",Import!R1287))</f>
        <v/>
      </c>
      <c r="N288" s="60" t="str">
        <f>IF(L288&lt;&gt;"","Annulé",IF(Import!S1287=0,"",Import!S1287))</f>
        <v/>
      </c>
      <c r="O288" s="60" t="str">
        <f>IF(N288="Annulé","Annulé",IF(Import!T1287=0,"",Import!T1287))</f>
        <v/>
      </c>
      <c r="P288" s="46" t="str">
        <f>IF(Import!U1287=0,IF($L288&lt;&gt;"","Annulé",IF($K288="","","En attente")),Import!U1287)</f>
        <v/>
      </c>
      <c r="Q288" s="46" t="str">
        <f>IF(Import!V1287=0,IF($L288&lt;&gt;"","Annulé",IF($K288="","","En attente")),Import!V1287)</f>
        <v/>
      </c>
      <c r="R288" s="46" t="str">
        <f>IF(Import!W1287=0,IF($L288&lt;&gt;"","Annulé",IF($K288="","","En attente")),Import!W1287)</f>
        <v/>
      </c>
      <c r="S288" s="46" t="str">
        <f>IF(Import!X1287=0,IF($L288&lt;&gt;"","Annulé",IF($K288="","","En attente")),Import!X1287)</f>
        <v/>
      </c>
      <c r="T288" s="46" t="str">
        <f>IF(Import!Y1287=0,IF($L288&lt;&gt;"","Annulé",IF($K288="","","En attente")),Import!Y1287)</f>
        <v/>
      </c>
      <c r="U288" s="46" t="str">
        <f>IF(Import!Z1287=0,IF($L288&lt;&gt;"","Annulé",IF($K288="","","En attente")),Import!Z1287)</f>
        <v/>
      </c>
      <c r="V288" s="46"/>
      <c r="W288" s="46" t="str">
        <f>IF($L288&lt;&gt;"","Annulé",IF(Import!AA1287=0,"",Import!AA1287))</f>
        <v/>
      </c>
      <c r="X288" s="46" t="str">
        <f>IF($L288&lt;&gt;"","Annulé",IF(Import!AB1287=0,IF($W288&lt;&gt;"","A receptionner",""),Import!AB1287))</f>
        <v/>
      </c>
      <c r="Y288" s="60" t="str">
        <f>IF($L288&lt;&gt;"","Annulé",IF(Import!AC1287=0,"",Import!AC1287))</f>
        <v/>
      </c>
      <c r="Z288" s="60" t="str">
        <f>IF($L288&lt;&gt;"","Annulé",IF(Import!AD1287=0,"",Import!AD1287))</f>
        <v/>
      </c>
      <c r="AA288" s="61" t="str">
        <f t="shared" si="270"/>
        <v/>
      </c>
      <c r="AB288" s="61"/>
      <c r="AC288" s="62"/>
      <c r="CB288" s="78" t="str">
        <f>IF(Import!AQ1287=0,"",Import!AQ1287)</f>
        <v/>
      </c>
      <c r="CC288" s="78"/>
      <c r="CD288" s="78"/>
      <c r="CE288" s="78"/>
      <c r="CF288" s="78"/>
      <c r="JR288" s="46" t="str">
        <f>IF(Import!BC1287=0,"",Import!BC1287)</f>
        <v/>
      </c>
    </row>
    <row r="289" spans="1:278" x14ac:dyDescent="0.3">
      <c r="A289" s="61" t="str">
        <f>IF(Import!A1288=0,"",Import!A1288=0)</f>
        <v/>
      </c>
      <c r="B289" s="38" t="str">
        <f>IF(Import!D1288=0,"",Import!D1288)</f>
        <v/>
      </c>
      <c r="C289" s="38" t="str">
        <f>IF(Import!E1288=0,"",Import!E1288)</f>
        <v/>
      </c>
      <c r="D289" s="44" t="str">
        <f t="shared" si="269"/>
        <v/>
      </c>
      <c r="E289" s="38" t="str">
        <f>IF(Import!I1288=0,"",Import!I1288)</f>
        <v/>
      </c>
      <c r="F289" s="38" t="str">
        <f>IF(Import!J1288="","",Import!J1288)</f>
        <v/>
      </c>
      <c r="G289" s="38" t="str">
        <f>IF(Import!K1288="","",Import!K1288)</f>
        <v/>
      </c>
      <c r="H289" s="45" t="str">
        <f>IF(Import!L1288=0,"",Import!L1288)</f>
        <v/>
      </c>
      <c r="I289" s="38" t="str">
        <f>IF(Import!N1288=0,"",Import!N1288)</f>
        <v/>
      </c>
      <c r="J289" s="37"/>
      <c r="K289" s="46" t="str">
        <f>IF(Import!O1288=0,"",Import!O1288)</f>
        <v/>
      </c>
      <c r="L289" s="46" t="str">
        <f>IF(Import!P1288=0,"",Import!P1288)</f>
        <v/>
      </c>
      <c r="M289" s="60" t="str">
        <f>IF(L289&lt;&gt;"","Annulé",IF(Import!R1288=0,"",Import!R1288))</f>
        <v/>
      </c>
      <c r="N289" s="60" t="str">
        <f>IF(L289&lt;&gt;"","Annulé",IF(Import!S1288=0,"",Import!S1288))</f>
        <v/>
      </c>
      <c r="O289" s="60" t="str">
        <f>IF(N289="Annulé","Annulé",IF(Import!T1288=0,"",Import!T1288))</f>
        <v/>
      </c>
      <c r="P289" s="46" t="str">
        <f>IF(Import!U1288=0,IF($L289&lt;&gt;"","Annulé",IF($K289="","","En attente")),Import!U1288)</f>
        <v/>
      </c>
      <c r="Q289" s="46" t="str">
        <f>IF(Import!V1288=0,IF($L289&lt;&gt;"","Annulé",IF($K289="","","En attente")),Import!V1288)</f>
        <v/>
      </c>
      <c r="R289" s="46" t="str">
        <f>IF(Import!W1288=0,IF($L289&lt;&gt;"","Annulé",IF($K289="","","En attente")),Import!W1288)</f>
        <v/>
      </c>
      <c r="S289" s="46" t="str">
        <f>IF(Import!X1288=0,IF($L289&lt;&gt;"","Annulé",IF($K289="","","En attente")),Import!X1288)</f>
        <v/>
      </c>
      <c r="T289" s="46" t="str">
        <f>IF(Import!Y1288=0,IF($L289&lt;&gt;"","Annulé",IF($K289="","","En attente")),Import!Y1288)</f>
        <v/>
      </c>
      <c r="U289" s="46" t="str">
        <f>IF(Import!Z1288=0,IF($L289&lt;&gt;"","Annulé",IF($K289="","","En attente")),Import!Z1288)</f>
        <v/>
      </c>
      <c r="V289" s="46"/>
      <c r="W289" s="46" t="str">
        <f>IF($L289&lt;&gt;"","Annulé",IF(Import!AA1288=0,"",Import!AA1288))</f>
        <v/>
      </c>
      <c r="X289" s="46" t="str">
        <f>IF($L289&lt;&gt;"","Annulé",IF(Import!AB1288=0,IF($W289&lt;&gt;"","A receptionner",""),Import!AB1288))</f>
        <v/>
      </c>
      <c r="Y289" s="60" t="str">
        <f>IF($L289&lt;&gt;"","Annulé",IF(Import!AC1288=0,"",Import!AC1288))</f>
        <v/>
      </c>
      <c r="Z289" s="60" t="str">
        <f>IF($L289&lt;&gt;"","Annulé",IF(Import!AD1288=0,"",Import!AD1288))</f>
        <v/>
      </c>
      <c r="AA289" s="61" t="str">
        <f t="shared" si="270"/>
        <v/>
      </c>
      <c r="AB289" s="61"/>
      <c r="AC289" s="62"/>
      <c r="CB289" s="78" t="str">
        <f>IF(Import!AQ1288=0,"",Import!AQ1288)</f>
        <v/>
      </c>
      <c r="CC289" s="78"/>
      <c r="CD289" s="78"/>
      <c r="CE289" s="78"/>
      <c r="CF289" s="78"/>
      <c r="JR289" s="46" t="str">
        <f>IF(Import!BC1288=0,"",Import!BC1288)</f>
        <v/>
      </c>
    </row>
    <row r="290" spans="1:278" x14ac:dyDescent="0.3">
      <c r="A290" s="61" t="str">
        <f>IF(Import!A1289=0,"",Import!A1289=0)</f>
        <v/>
      </c>
      <c r="B290" s="38" t="str">
        <f>IF(Import!D1289=0,"",Import!D1289)</f>
        <v/>
      </c>
      <c r="C290" s="38" t="str">
        <f>IF(Import!E1289=0,"",Import!E1289)</f>
        <v/>
      </c>
      <c r="D290" s="44" t="str">
        <f t="shared" si="269"/>
        <v/>
      </c>
      <c r="E290" s="38" t="str">
        <f>IF(Import!I1289=0,"",Import!I1289)</f>
        <v/>
      </c>
      <c r="F290" s="38" t="str">
        <f>IF(Import!J1289="","",Import!J1289)</f>
        <v/>
      </c>
      <c r="G290" s="38" t="str">
        <f>IF(Import!K1289="","",Import!K1289)</f>
        <v/>
      </c>
      <c r="H290" s="45" t="str">
        <f>IF(Import!L1289=0,"",Import!L1289)</f>
        <v/>
      </c>
      <c r="I290" s="38" t="str">
        <f>IF(Import!N1289=0,"",Import!N1289)</f>
        <v/>
      </c>
      <c r="J290" s="37"/>
      <c r="K290" s="46" t="str">
        <f>IF(Import!O1289=0,"",Import!O1289)</f>
        <v/>
      </c>
      <c r="L290" s="46" t="str">
        <f>IF(Import!P1289=0,"",Import!P1289)</f>
        <v/>
      </c>
      <c r="M290" s="60" t="str">
        <f>IF(L290&lt;&gt;"","Annulé",IF(Import!R1289=0,"",Import!R1289))</f>
        <v/>
      </c>
      <c r="N290" s="60" t="str">
        <f>IF(L290&lt;&gt;"","Annulé",IF(Import!S1289=0,"",Import!S1289))</f>
        <v/>
      </c>
      <c r="O290" s="60" t="str">
        <f>IF(N290="Annulé","Annulé",IF(Import!T1289=0,"",Import!T1289))</f>
        <v/>
      </c>
      <c r="P290" s="46" t="str">
        <f>IF(Import!U1289=0,IF($L290&lt;&gt;"","Annulé",IF($K290="","","En attente")),Import!U1289)</f>
        <v/>
      </c>
      <c r="Q290" s="46" t="str">
        <f>IF(Import!V1289=0,IF($L290&lt;&gt;"","Annulé",IF($K290="","","En attente")),Import!V1289)</f>
        <v/>
      </c>
      <c r="R290" s="46" t="str">
        <f>IF(Import!W1289=0,IF($L290&lt;&gt;"","Annulé",IF($K290="","","En attente")),Import!W1289)</f>
        <v/>
      </c>
      <c r="S290" s="46" t="str">
        <f>IF(Import!X1289=0,IF($L290&lt;&gt;"","Annulé",IF($K290="","","En attente")),Import!X1289)</f>
        <v/>
      </c>
      <c r="T290" s="46" t="str">
        <f>IF(Import!Y1289=0,IF($L290&lt;&gt;"","Annulé",IF($K290="","","En attente")),Import!Y1289)</f>
        <v/>
      </c>
      <c r="U290" s="46" t="str">
        <f>IF(Import!Z1289=0,IF($L290&lt;&gt;"","Annulé",IF($K290="","","En attente")),Import!Z1289)</f>
        <v/>
      </c>
      <c r="V290" s="46"/>
      <c r="W290" s="46" t="str">
        <f>IF($L290&lt;&gt;"","Annulé",IF(Import!AA1289=0,"",Import!AA1289))</f>
        <v/>
      </c>
      <c r="X290" s="46" t="str">
        <f>IF($L290&lt;&gt;"","Annulé",IF(Import!AB1289=0,IF($W290&lt;&gt;"","A receptionner",""),Import!AB1289))</f>
        <v/>
      </c>
      <c r="Y290" s="60" t="str">
        <f>IF($L290&lt;&gt;"","Annulé",IF(Import!AC1289=0,"",Import!AC1289))</f>
        <v/>
      </c>
      <c r="Z290" s="60" t="str">
        <f>IF($L290&lt;&gt;"","Annulé",IF(Import!AD1289=0,"",Import!AD1289))</f>
        <v/>
      </c>
      <c r="AA290" s="61" t="str">
        <f t="shared" si="270"/>
        <v/>
      </c>
      <c r="AB290" s="61"/>
      <c r="AC290" s="62"/>
      <c r="CB290" s="78" t="str">
        <f>IF(Import!AQ1289=0,"",Import!AQ1289)</f>
        <v/>
      </c>
      <c r="CC290" s="78"/>
      <c r="CD290" s="78"/>
      <c r="CE290" s="78"/>
      <c r="CF290" s="78"/>
      <c r="JR290" s="46" t="str">
        <f>IF(Import!BC1289=0,"",Import!BC1289)</f>
        <v/>
      </c>
    </row>
    <row r="291" spans="1:278" x14ac:dyDescent="0.3">
      <c r="A291" s="61" t="str">
        <f>IF(Import!A1290=0,"",Import!A1290=0)</f>
        <v/>
      </c>
      <c r="B291" s="38" t="str">
        <f>IF(Import!D1290=0,"",Import!D1290)</f>
        <v/>
      </c>
      <c r="C291" s="38" t="str">
        <f>IF(Import!E1290=0,"",Import!E1290)</f>
        <v/>
      </c>
      <c r="D291" s="44" t="str">
        <f t="shared" si="269"/>
        <v/>
      </c>
      <c r="E291" s="38" t="str">
        <f>IF(Import!I1290=0,"",Import!I1290)</f>
        <v/>
      </c>
      <c r="F291" s="38" t="str">
        <f>IF(Import!J1290="","",Import!J1290)</f>
        <v/>
      </c>
      <c r="G291" s="38" t="str">
        <f>IF(Import!K1290="","",Import!K1290)</f>
        <v/>
      </c>
      <c r="H291" s="45" t="str">
        <f>IF(Import!L1290=0,"",Import!L1290)</f>
        <v/>
      </c>
      <c r="I291" s="38" t="str">
        <f>IF(Import!N1290=0,"",Import!N1290)</f>
        <v/>
      </c>
      <c r="J291" s="37"/>
      <c r="K291" s="46" t="str">
        <f>IF(Import!O1290=0,"",Import!O1290)</f>
        <v/>
      </c>
      <c r="L291" s="46" t="str">
        <f>IF(Import!P1290=0,"",Import!P1290)</f>
        <v/>
      </c>
      <c r="M291" s="60" t="str">
        <f>IF(L291&lt;&gt;"","Annulé",IF(Import!R1290=0,"",Import!R1290))</f>
        <v/>
      </c>
      <c r="N291" s="60" t="str">
        <f>IF(L291&lt;&gt;"","Annulé",IF(Import!S1290=0,"",Import!S1290))</f>
        <v/>
      </c>
      <c r="O291" s="60" t="str">
        <f>IF(N291="Annulé","Annulé",IF(Import!T1290=0,"",Import!T1290))</f>
        <v/>
      </c>
      <c r="P291" s="46" t="str">
        <f>IF(Import!U1290=0,IF($L291&lt;&gt;"","Annulé",IF($K291="","","En attente")),Import!U1290)</f>
        <v/>
      </c>
      <c r="Q291" s="46" t="str">
        <f>IF(Import!V1290=0,IF($L291&lt;&gt;"","Annulé",IF($K291="","","En attente")),Import!V1290)</f>
        <v/>
      </c>
      <c r="R291" s="46" t="str">
        <f>IF(Import!W1290=0,IF($L291&lt;&gt;"","Annulé",IF($K291="","","En attente")),Import!W1290)</f>
        <v/>
      </c>
      <c r="S291" s="46" t="str">
        <f>IF(Import!X1290=0,IF($L291&lt;&gt;"","Annulé",IF($K291="","","En attente")),Import!X1290)</f>
        <v/>
      </c>
      <c r="T291" s="46" t="str">
        <f>IF(Import!Y1290=0,IF($L291&lt;&gt;"","Annulé",IF($K291="","","En attente")),Import!Y1290)</f>
        <v/>
      </c>
      <c r="U291" s="46" t="str">
        <f>IF(Import!Z1290=0,IF($L291&lt;&gt;"","Annulé",IF($K291="","","En attente")),Import!Z1290)</f>
        <v/>
      </c>
      <c r="V291" s="46"/>
      <c r="W291" s="46" t="str">
        <f>IF($L291&lt;&gt;"","Annulé",IF(Import!AA1290=0,"",Import!AA1290))</f>
        <v/>
      </c>
      <c r="X291" s="46" t="str">
        <f>IF($L291&lt;&gt;"","Annulé",IF(Import!AB1290=0,IF($W291&lt;&gt;"","A receptionner",""),Import!AB1290))</f>
        <v/>
      </c>
      <c r="Y291" s="60" t="str">
        <f>IF($L291&lt;&gt;"","Annulé",IF(Import!AC1290=0,"",Import!AC1290))</f>
        <v/>
      </c>
      <c r="Z291" s="60" t="str">
        <f>IF($L291&lt;&gt;"","Annulé",IF(Import!AD1290=0,"",Import!AD1290))</f>
        <v/>
      </c>
      <c r="AA291" s="61" t="str">
        <f t="shared" si="270"/>
        <v/>
      </c>
      <c r="AB291" s="61"/>
      <c r="AC291" s="62"/>
      <c r="CB291" s="78" t="str">
        <f>IF(Import!AQ1290=0,"",Import!AQ1290)</f>
        <v/>
      </c>
      <c r="CC291" s="78"/>
      <c r="CD291" s="78"/>
      <c r="CE291" s="78"/>
      <c r="CF291" s="78"/>
      <c r="JR291" s="46" t="str">
        <f>IF(Import!BC1290=0,"",Import!BC1290)</f>
        <v/>
      </c>
    </row>
    <row r="292" spans="1:278" x14ac:dyDescent="0.3">
      <c r="A292" s="61" t="str">
        <f>IF(Import!A1291=0,"",Import!A1291=0)</f>
        <v/>
      </c>
      <c r="B292" s="38" t="str">
        <f>IF(Import!D1291=0,"",Import!D1291)</f>
        <v/>
      </c>
      <c r="C292" s="38" t="str">
        <f>IF(Import!E1291=0,"",Import!E1291)</f>
        <v/>
      </c>
      <c r="D292" s="44" t="str">
        <f t="shared" si="269"/>
        <v/>
      </c>
      <c r="E292" s="38" t="str">
        <f>IF(Import!I1291=0,"",Import!I1291)</f>
        <v/>
      </c>
      <c r="F292" s="38" t="str">
        <f>IF(Import!J1291="","",Import!J1291)</f>
        <v/>
      </c>
      <c r="G292" s="38" t="str">
        <f>IF(Import!K1291="","",Import!K1291)</f>
        <v/>
      </c>
      <c r="H292" s="45" t="str">
        <f>IF(Import!L1291=0,"",Import!L1291)</f>
        <v/>
      </c>
      <c r="I292" s="38" t="str">
        <f>IF(Import!N1291=0,"",Import!N1291)</f>
        <v/>
      </c>
      <c r="J292" s="37"/>
      <c r="K292" s="46" t="str">
        <f>IF(Import!O1291=0,"",Import!O1291)</f>
        <v/>
      </c>
      <c r="L292" s="46" t="str">
        <f>IF(Import!P1291=0,"",Import!P1291)</f>
        <v/>
      </c>
      <c r="M292" s="60" t="str">
        <f>IF(L292&lt;&gt;"","Annulé",IF(Import!R1291=0,"",Import!R1291))</f>
        <v/>
      </c>
      <c r="N292" s="60" t="str">
        <f>IF(L292&lt;&gt;"","Annulé",IF(Import!S1291=0,"",Import!S1291))</f>
        <v/>
      </c>
      <c r="O292" s="60" t="str">
        <f>IF(N292="Annulé","Annulé",IF(Import!T1291=0,"",Import!T1291))</f>
        <v/>
      </c>
      <c r="P292" s="46" t="str">
        <f>IF(Import!U1291=0,IF($L292&lt;&gt;"","Annulé",IF($K292="","","En attente")),Import!U1291)</f>
        <v/>
      </c>
      <c r="Q292" s="46" t="str">
        <f>IF(Import!V1291=0,IF($L292&lt;&gt;"","Annulé",IF($K292="","","En attente")),Import!V1291)</f>
        <v/>
      </c>
      <c r="R292" s="46" t="str">
        <f>IF(Import!W1291=0,IF($L292&lt;&gt;"","Annulé",IF($K292="","","En attente")),Import!W1291)</f>
        <v/>
      </c>
      <c r="S292" s="46" t="str">
        <f>IF(Import!X1291=0,IF($L292&lt;&gt;"","Annulé",IF($K292="","","En attente")),Import!X1291)</f>
        <v/>
      </c>
      <c r="T292" s="46" t="str">
        <f>IF(Import!Y1291=0,IF($L292&lt;&gt;"","Annulé",IF($K292="","","En attente")),Import!Y1291)</f>
        <v/>
      </c>
      <c r="U292" s="46" t="str">
        <f>IF(Import!Z1291=0,IF($L292&lt;&gt;"","Annulé",IF($K292="","","En attente")),Import!Z1291)</f>
        <v/>
      </c>
      <c r="V292" s="46"/>
      <c r="W292" s="46" t="str">
        <f>IF($L292&lt;&gt;"","Annulé",IF(Import!AA1291=0,"",Import!AA1291))</f>
        <v/>
      </c>
      <c r="X292" s="46" t="str">
        <f>IF($L292&lt;&gt;"","Annulé",IF(Import!AB1291=0,IF($W292&lt;&gt;"","A receptionner",""),Import!AB1291))</f>
        <v/>
      </c>
      <c r="Y292" s="60" t="str">
        <f>IF($L292&lt;&gt;"","Annulé",IF(Import!AC1291=0,"",Import!AC1291))</f>
        <v/>
      </c>
      <c r="Z292" s="60" t="str">
        <f>IF($L292&lt;&gt;"","Annulé",IF(Import!AD1291=0,"",Import!AD1291))</f>
        <v/>
      </c>
      <c r="AA292" s="61" t="str">
        <f t="shared" si="270"/>
        <v/>
      </c>
      <c r="AB292" s="61"/>
      <c r="AC292" s="62"/>
      <c r="CB292" s="78" t="str">
        <f>IF(Import!AQ1291=0,"",Import!AQ1291)</f>
        <v/>
      </c>
      <c r="CC292" s="78"/>
      <c r="CD292" s="78"/>
      <c r="CE292" s="78"/>
      <c r="CF292" s="78"/>
      <c r="JR292" s="46" t="str">
        <f>IF(Import!BC1291=0,"",Import!BC1291)</f>
        <v/>
      </c>
    </row>
    <row r="293" spans="1:278" x14ac:dyDescent="0.3">
      <c r="A293" s="61" t="str">
        <f>IF(Import!A1292=0,"",Import!A1292=0)</f>
        <v/>
      </c>
      <c r="B293" s="38" t="str">
        <f>IF(Import!D1292=0,"",Import!D1292)</f>
        <v/>
      </c>
      <c r="C293" s="38" t="str">
        <f>IF(Import!E1292=0,"",Import!E1292)</f>
        <v/>
      </c>
      <c r="D293" s="44" t="str">
        <f t="shared" si="269"/>
        <v/>
      </c>
      <c r="E293" s="38" t="str">
        <f>IF(Import!I1292=0,"",Import!I1292)</f>
        <v/>
      </c>
      <c r="F293" s="38" t="str">
        <f>IF(Import!J1292="","",Import!J1292)</f>
        <v/>
      </c>
      <c r="G293" s="38" t="str">
        <f>IF(Import!K1292="","",Import!K1292)</f>
        <v/>
      </c>
      <c r="H293" s="45" t="str">
        <f>IF(Import!L1292=0,"",Import!L1292)</f>
        <v/>
      </c>
      <c r="I293" s="38" t="str">
        <f>IF(Import!N1292=0,"",Import!N1292)</f>
        <v/>
      </c>
      <c r="J293" s="37"/>
      <c r="K293" s="46" t="str">
        <f>IF(Import!O1292=0,"",Import!O1292)</f>
        <v/>
      </c>
      <c r="L293" s="46" t="str">
        <f>IF(Import!P1292=0,"",Import!P1292)</f>
        <v/>
      </c>
      <c r="M293" s="60" t="str">
        <f>IF(L293&lt;&gt;"","Annulé",IF(Import!R1292=0,"",Import!R1292))</f>
        <v/>
      </c>
      <c r="N293" s="60" t="str">
        <f>IF(L293&lt;&gt;"","Annulé",IF(Import!S1292=0,"",Import!S1292))</f>
        <v/>
      </c>
      <c r="O293" s="60" t="str">
        <f>IF(N293="Annulé","Annulé",IF(Import!T1292=0,"",Import!T1292))</f>
        <v/>
      </c>
      <c r="P293" s="46" t="str">
        <f>IF(Import!U1292=0,IF($L293&lt;&gt;"","Annulé",IF($K293="","","En attente")),Import!U1292)</f>
        <v/>
      </c>
      <c r="Q293" s="46" t="str">
        <f>IF(Import!V1292=0,IF($L293&lt;&gt;"","Annulé",IF($K293="","","En attente")),Import!V1292)</f>
        <v/>
      </c>
      <c r="R293" s="46" t="str">
        <f>IF(Import!W1292=0,IF($L293&lt;&gt;"","Annulé",IF($K293="","","En attente")),Import!W1292)</f>
        <v/>
      </c>
      <c r="S293" s="46" t="str">
        <f>IF(Import!X1292=0,IF($L293&lt;&gt;"","Annulé",IF($K293="","","En attente")),Import!X1292)</f>
        <v/>
      </c>
      <c r="T293" s="46" t="str">
        <f>IF(Import!Y1292=0,IF($L293&lt;&gt;"","Annulé",IF($K293="","","En attente")),Import!Y1292)</f>
        <v/>
      </c>
      <c r="U293" s="46" t="str">
        <f>IF(Import!Z1292=0,IF($L293&lt;&gt;"","Annulé",IF($K293="","","En attente")),Import!Z1292)</f>
        <v/>
      </c>
      <c r="V293" s="46"/>
      <c r="W293" s="46" t="str">
        <f>IF($L293&lt;&gt;"","Annulé",IF(Import!AA1292=0,"",Import!AA1292))</f>
        <v/>
      </c>
      <c r="X293" s="46" t="str">
        <f>IF($L293&lt;&gt;"","Annulé",IF(Import!AB1292=0,IF($W293&lt;&gt;"","A receptionner",""),Import!AB1292))</f>
        <v/>
      </c>
      <c r="Y293" s="60" t="str">
        <f>IF($L293&lt;&gt;"","Annulé",IF(Import!AC1292=0,"",Import!AC1292))</f>
        <v/>
      </c>
      <c r="Z293" s="60" t="str">
        <f>IF($L293&lt;&gt;"","Annulé",IF(Import!AD1292=0,"",Import!AD1292))</f>
        <v/>
      </c>
      <c r="AA293" s="61" t="str">
        <f t="shared" si="270"/>
        <v/>
      </c>
      <c r="AB293" s="61"/>
      <c r="AC293" s="62"/>
      <c r="CB293" s="78" t="str">
        <f>IF(Import!AQ1292=0,"",Import!AQ1292)</f>
        <v/>
      </c>
      <c r="CC293" s="78"/>
      <c r="CD293" s="78"/>
      <c r="CE293" s="78"/>
      <c r="CF293" s="78"/>
      <c r="JR293" s="46" t="str">
        <f>IF(Import!BC1292=0,"",Import!BC1292)</f>
        <v/>
      </c>
    </row>
    <row r="294" spans="1:278" x14ac:dyDescent="0.3">
      <c r="A294" s="61" t="str">
        <f>IF(Import!A1293=0,"",Import!A1293=0)</f>
        <v/>
      </c>
      <c r="B294" s="38" t="str">
        <f>IF(Import!D1293=0,"",Import!D1293)</f>
        <v/>
      </c>
      <c r="C294" s="38" t="str">
        <f>IF(Import!E1293=0,"",Import!E1293)</f>
        <v/>
      </c>
      <c r="D294" s="44" t="str">
        <f t="shared" si="269"/>
        <v/>
      </c>
      <c r="E294" s="38" t="str">
        <f>IF(Import!I1293=0,"",Import!I1293)</f>
        <v/>
      </c>
      <c r="F294" s="38" t="str">
        <f>IF(Import!J1293="","",Import!J1293)</f>
        <v/>
      </c>
      <c r="G294" s="38" t="str">
        <f>IF(Import!K1293="","",Import!K1293)</f>
        <v/>
      </c>
      <c r="H294" s="45" t="str">
        <f>IF(Import!L1293=0,"",Import!L1293)</f>
        <v/>
      </c>
      <c r="I294" s="38" t="str">
        <f>IF(Import!N1293=0,"",Import!N1293)</f>
        <v/>
      </c>
      <c r="J294" s="37"/>
      <c r="K294" s="46" t="str">
        <f>IF(Import!O1293=0,"",Import!O1293)</f>
        <v/>
      </c>
      <c r="L294" s="46" t="str">
        <f>IF(Import!P1293=0,"",Import!P1293)</f>
        <v/>
      </c>
      <c r="M294" s="60" t="str">
        <f>IF(L294&lt;&gt;"","Annulé",IF(Import!R1293=0,"",Import!R1293))</f>
        <v/>
      </c>
      <c r="N294" s="60" t="str">
        <f>IF(L294&lt;&gt;"","Annulé",IF(Import!S1293=0,"",Import!S1293))</f>
        <v/>
      </c>
      <c r="O294" s="60" t="str">
        <f>IF(N294="Annulé","Annulé",IF(Import!T1293=0,"",Import!T1293))</f>
        <v/>
      </c>
      <c r="P294" s="46" t="str">
        <f>IF(Import!U1293=0,IF($L294&lt;&gt;"","Annulé",IF($K294="","","En attente")),Import!U1293)</f>
        <v/>
      </c>
      <c r="Q294" s="46" t="str">
        <f>IF(Import!V1293=0,IF($L294&lt;&gt;"","Annulé",IF($K294="","","En attente")),Import!V1293)</f>
        <v/>
      </c>
      <c r="R294" s="46" t="str">
        <f>IF(Import!W1293=0,IF($L294&lt;&gt;"","Annulé",IF($K294="","","En attente")),Import!W1293)</f>
        <v/>
      </c>
      <c r="S294" s="46" t="str">
        <f>IF(Import!X1293=0,IF($L294&lt;&gt;"","Annulé",IF($K294="","","En attente")),Import!X1293)</f>
        <v/>
      </c>
      <c r="T294" s="46" t="str">
        <f>IF(Import!Y1293=0,IF($L294&lt;&gt;"","Annulé",IF($K294="","","En attente")),Import!Y1293)</f>
        <v/>
      </c>
      <c r="U294" s="46" t="str">
        <f>IF(Import!Z1293=0,IF($L294&lt;&gt;"","Annulé",IF($K294="","","En attente")),Import!Z1293)</f>
        <v/>
      </c>
      <c r="V294" s="46"/>
      <c r="W294" s="46" t="str">
        <f>IF($L294&lt;&gt;"","Annulé",IF(Import!AA1293=0,"",Import!AA1293))</f>
        <v/>
      </c>
      <c r="X294" s="46" t="str">
        <f>IF(L294&lt;&gt;"","Annulé",IF(Import!AB1293=0,IF(W294&lt;&gt;"","A receptionner",""),Import!AB1293))</f>
        <v/>
      </c>
      <c r="Y294" s="60" t="str">
        <f>IF(L294&lt;&gt;"","Annulé",IF(Import!AC1293=0,"",Import!AC1293))</f>
        <v/>
      </c>
      <c r="Z294" s="60" t="str">
        <f>IF(L294&lt;&gt;"","Annulé",IF(Import!AD1293=0,"",Import!AD1293))</f>
        <v/>
      </c>
      <c r="AA294" s="61" t="str">
        <f t="shared" si="270"/>
        <v/>
      </c>
      <c r="AB294" s="61"/>
      <c r="AC294" s="62"/>
      <c r="CB294" s="78" t="str">
        <f>IF(Import!AQ1293=0,"",Import!AQ1293)</f>
        <v/>
      </c>
      <c r="CC294" s="78"/>
      <c r="CD294" s="78"/>
      <c r="CE294" s="78"/>
      <c r="CF294" s="78"/>
      <c r="JR294" s="46" t="str">
        <f>IF(Import!BC1293=0,"",Import!BC1293)</f>
        <v/>
      </c>
    </row>
    <row r="295" spans="1:278" x14ac:dyDescent="0.3">
      <c r="A295" s="61" t="str">
        <f>IF(Import!A1294=0,"",Import!A1294=0)</f>
        <v/>
      </c>
      <c r="B295" s="38" t="str">
        <f>IF(Import!D1294=0,"",Import!D1294)</f>
        <v/>
      </c>
      <c r="C295" s="38" t="str">
        <f>IF(Import!E1294=0,"",Import!E1294)</f>
        <v/>
      </c>
      <c r="D295" s="44" t="str">
        <f t="shared" si="269"/>
        <v/>
      </c>
      <c r="E295" s="38" t="str">
        <f>IF(Import!I1294=0,"",Import!I1294)</f>
        <v/>
      </c>
      <c r="F295" s="38" t="str">
        <f>IF(Import!J1294="","",Import!J1294)</f>
        <v/>
      </c>
      <c r="G295" s="38" t="str">
        <f>IF(Import!K1294="","",Import!K1294)</f>
        <v/>
      </c>
      <c r="H295" s="45" t="str">
        <f>IF(Import!L1294=0,"",Import!L1294)</f>
        <v/>
      </c>
      <c r="I295" s="38" t="str">
        <f>IF(Import!N1294=0,"",Import!N1294)</f>
        <v/>
      </c>
      <c r="J295" s="37"/>
      <c r="K295" s="46" t="str">
        <f>IF(Import!O1294=0,"",Import!O1294)</f>
        <v/>
      </c>
      <c r="L295" s="46" t="str">
        <f>IF(Import!P1294=0,"",Import!P1294)</f>
        <v/>
      </c>
      <c r="M295" s="60" t="str">
        <f>IF(L295&lt;&gt;"","Annulé",IF(Import!R1294=0,"",Import!R1294))</f>
        <v/>
      </c>
      <c r="N295" s="60" t="str">
        <f>IF(L295&lt;&gt;"","Annulé",IF(Import!S1294=0,"",Import!S1294))</f>
        <v/>
      </c>
      <c r="O295" s="60" t="str">
        <f>IF(N295="Annulé","Annulé",IF(Import!T1294=0,"",Import!T1294))</f>
        <v/>
      </c>
      <c r="P295" s="46" t="str">
        <f>IF(Import!U1294=0,IF($L295&lt;&gt;"","Annulé",IF($K295="","","En attente")),Import!U1294)</f>
        <v/>
      </c>
      <c r="Q295" s="46" t="str">
        <f>IF(Import!V1294=0,IF($L295&lt;&gt;"","Annulé",IF($K295="","","En attente")),Import!V1294)</f>
        <v/>
      </c>
      <c r="R295" s="46" t="str">
        <f>IF(Import!W1294=0,IF($L295&lt;&gt;"","Annulé",IF($K295="","","En attente")),Import!W1294)</f>
        <v/>
      </c>
      <c r="S295" s="46" t="str">
        <f>IF(Import!X1294=0,IF($L295&lt;&gt;"","Annulé",IF($K295="","","En attente")),Import!X1294)</f>
        <v/>
      </c>
      <c r="T295" s="46" t="str">
        <f>IF(Import!Y1294=0,IF($L295&lt;&gt;"","Annulé",IF($K295="","","En attente")),Import!Y1294)</f>
        <v/>
      </c>
      <c r="U295" s="46" t="str">
        <f>IF(Import!Z1294=0,IF($L295&lt;&gt;"","Annulé",IF($K295="","","En attente")),Import!Z1294)</f>
        <v/>
      </c>
      <c r="V295" s="46"/>
      <c r="W295" s="46" t="str">
        <f>IF($L295&lt;&gt;"","Annulé",IF(Import!AA1294=0,"",Import!AA1294))</f>
        <v/>
      </c>
      <c r="X295" s="46" t="str">
        <f>IF(L295&lt;&gt;"","Annulé",IF(Import!AB1294=0,IF(W295&lt;&gt;"","A receptionner",""),Import!AB1294))</f>
        <v/>
      </c>
      <c r="Y295" s="60" t="str">
        <f>IF(L295&lt;&gt;"","Annulé",IF(Import!AC1294=0,"",Import!AC1294))</f>
        <v/>
      </c>
      <c r="Z295" s="60" t="str">
        <f>IF(L295&lt;&gt;"","Annulé",IF(Import!AD1294=0,"",Import!AD1294))</f>
        <v/>
      </c>
      <c r="AA295" s="61" t="str">
        <f t="shared" si="270"/>
        <v/>
      </c>
      <c r="AB295" s="61"/>
      <c r="AC295" s="62"/>
      <c r="CB295" s="78" t="str">
        <f>IF(Import!AQ1294=0,"",Import!AQ1294)</f>
        <v/>
      </c>
      <c r="CC295" s="78"/>
      <c r="CD295" s="78"/>
      <c r="CE295" s="78"/>
      <c r="CF295" s="78"/>
      <c r="JR295" s="46" t="str">
        <f>IF(Import!BC1294=0,"",Import!BC1294)</f>
        <v/>
      </c>
    </row>
    <row r="296" spans="1:278" x14ac:dyDescent="0.3">
      <c r="A296" s="61" t="str">
        <f>IF(Import!A1295=0,"",Import!A1295=0)</f>
        <v/>
      </c>
      <c r="B296" s="38" t="str">
        <f>IF(Import!D1295=0,"",Import!D1295)</f>
        <v/>
      </c>
      <c r="C296" s="38" t="str">
        <f>IF(Import!E1295=0,"",Import!E1295)</f>
        <v/>
      </c>
      <c r="D296" s="44" t="str">
        <f t="shared" si="269"/>
        <v/>
      </c>
      <c r="E296" s="38" t="str">
        <f>IF(Import!I1295=0,"",Import!I1295)</f>
        <v/>
      </c>
      <c r="F296" s="38" t="str">
        <f>IF(Import!J1295="","",Import!J1295)</f>
        <v/>
      </c>
      <c r="G296" s="38" t="str">
        <f>IF(Import!K1295="","",Import!K1295)</f>
        <v/>
      </c>
      <c r="H296" s="45" t="str">
        <f>IF(Import!L1295=0,"",Import!L1295)</f>
        <v/>
      </c>
      <c r="I296" s="38" t="str">
        <f>IF(Import!N1295=0,"",Import!N1295)</f>
        <v/>
      </c>
      <c r="J296" s="37"/>
      <c r="K296" s="46" t="str">
        <f>IF(Import!O1295=0,"",Import!O1295)</f>
        <v/>
      </c>
      <c r="L296" s="46" t="str">
        <f>IF(Import!P1295=0,"",Import!P1295)</f>
        <v/>
      </c>
      <c r="M296" s="60" t="str">
        <f>IF(L296&lt;&gt;"","Annulé",IF(Import!R1295=0,"",Import!R1295))</f>
        <v/>
      </c>
      <c r="N296" s="60" t="str">
        <f>IF(L296&lt;&gt;"","Annulé",IF(Import!S1295=0,"",Import!S1295))</f>
        <v/>
      </c>
      <c r="O296" s="60" t="str">
        <f>IF(N296="Annulé","Annulé",IF(Import!T1295=0,"",Import!T1295))</f>
        <v/>
      </c>
      <c r="P296" s="46" t="str">
        <f>IF(Import!U1295=0,IF($L296&lt;&gt;"","Annulé",IF($K296="","","En attente")),Import!U1295)</f>
        <v/>
      </c>
      <c r="Q296" s="46" t="str">
        <f>IF(Import!V1295=0,IF($L296&lt;&gt;"","Annulé",IF($K296="","","En attente")),Import!V1295)</f>
        <v/>
      </c>
      <c r="R296" s="46" t="str">
        <f>IF(Import!W1295=0,IF($L296&lt;&gt;"","Annulé",IF($K296="","","En attente")),Import!W1295)</f>
        <v/>
      </c>
      <c r="S296" s="46" t="str">
        <f>IF(Import!X1295=0,IF($L296&lt;&gt;"","Annulé",IF($K296="","","En attente")),Import!X1295)</f>
        <v/>
      </c>
      <c r="T296" s="46" t="str">
        <f>IF(Import!Y1295=0,IF($L296&lt;&gt;"","Annulé",IF($K296="","","En attente")),Import!Y1295)</f>
        <v/>
      </c>
      <c r="U296" s="46" t="str">
        <f>IF(Import!Z1295=0,IF($L296&lt;&gt;"","Annulé",IF($K296="","","En attente")),Import!Z1295)</f>
        <v/>
      </c>
      <c r="V296" s="46"/>
      <c r="W296" s="46" t="str">
        <f>IF($L296&lt;&gt;"","Annulé",IF(Import!AA1295=0,"",Import!AA1295))</f>
        <v/>
      </c>
      <c r="X296" s="46" t="str">
        <f>IF(L296&lt;&gt;"","Annulé",IF(Import!AB1295=0,IF(W296&lt;&gt;"","A receptionner",""),Import!AB1295))</f>
        <v/>
      </c>
      <c r="Y296" s="60" t="str">
        <f>IF(L296&lt;&gt;"","Annulé",IF(Import!AC1295=0,"",Import!AC1295))</f>
        <v/>
      </c>
      <c r="Z296" s="60" t="str">
        <f>IF(L296&lt;&gt;"","Annulé",IF(Import!AD1295=0,"",Import!AD1295))</f>
        <v/>
      </c>
      <c r="AA296" s="61" t="str">
        <f t="shared" si="270"/>
        <v/>
      </c>
      <c r="AB296" s="61"/>
      <c r="AC296" s="62"/>
      <c r="CB296" s="78" t="str">
        <f>IF(Import!AQ1295=0,"",Import!AQ1295)</f>
        <v/>
      </c>
      <c r="CC296" s="78"/>
      <c r="CD296" s="78"/>
      <c r="CE296" s="78"/>
      <c r="CF296" s="78"/>
      <c r="JR296" s="46" t="str">
        <f>IF(Import!BC1295=0,"",Import!BC1295)</f>
        <v/>
      </c>
    </row>
    <row r="297" spans="1:278" x14ac:dyDescent="0.3">
      <c r="A297" s="61" t="str">
        <f>IF(Import!A1296=0,"",Import!A1296=0)</f>
        <v/>
      </c>
      <c r="B297" s="38" t="str">
        <f>IF(Import!D1296=0,"",Import!D1296)</f>
        <v/>
      </c>
      <c r="C297" s="38" t="str">
        <f>IF(Import!E1296=0,"",Import!E1296)</f>
        <v/>
      </c>
      <c r="D297" s="44" t="str">
        <f t="shared" si="269"/>
        <v/>
      </c>
      <c r="E297" s="38" t="str">
        <f>IF(Import!I1296=0,"",Import!I1296)</f>
        <v/>
      </c>
      <c r="F297" s="38" t="str">
        <f>IF(Import!J1296="","",Import!J1296)</f>
        <v/>
      </c>
      <c r="G297" s="38" t="str">
        <f>IF(Import!K1296="","",Import!K1296)</f>
        <v/>
      </c>
      <c r="H297" s="45" t="str">
        <f>IF(Import!L1296=0,"",Import!L1296)</f>
        <v/>
      </c>
      <c r="I297" s="38" t="str">
        <f>IF(Import!N1296=0,"",Import!N1296)</f>
        <v/>
      </c>
      <c r="J297" s="37"/>
      <c r="K297" s="46" t="str">
        <f>IF(Import!O1296=0,"",Import!O1296)</f>
        <v/>
      </c>
      <c r="L297" s="46" t="str">
        <f>IF(Import!P1296=0,"",Import!P1296)</f>
        <v/>
      </c>
      <c r="M297" s="60" t="str">
        <f>IF(L297&lt;&gt;"","Annulé",IF(Import!R1296=0,"",Import!R1296))</f>
        <v/>
      </c>
      <c r="N297" s="60" t="str">
        <f>IF(L297&lt;&gt;"","Annulé",IF(Import!S1296=0,"",Import!S1296))</f>
        <v/>
      </c>
      <c r="O297" s="60" t="str">
        <f>IF(N297="Annulé","Annulé",IF(Import!T1296=0,"",Import!T1296))</f>
        <v/>
      </c>
      <c r="P297" s="46" t="str">
        <f>IF(Import!U1296=0,IF($L297&lt;&gt;"","Annulé",IF($K297="","","En attente")),Import!U1296)</f>
        <v/>
      </c>
      <c r="Q297" s="46" t="str">
        <f>IF(Import!V1296=0,IF($L297&lt;&gt;"","Annulé",IF($K297="","","En attente")),Import!V1296)</f>
        <v/>
      </c>
      <c r="R297" s="46" t="str">
        <f>IF(Import!W1296=0,IF($L297&lt;&gt;"","Annulé",IF($K297="","","En attente")),Import!W1296)</f>
        <v/>
      </c>
      <c r="S297" s="46" t="str">
        <f>IF(Import!X1296=0,IF($L297&lt;&gt;"","Annulé",IF($K297="","","En attente")),Import!X1296)</f>
        <v/>
      </c>
      <c r="T297" s="46" t="str">
        <f>IF(Import!Y1296=0,IF($L297&lt;&gt;"","Annulé",IF($K297="","","En attente")),Import!Y1296)</f>
        <v/>
      </c>
      <c r="U297" s="46" t="str">
        <f>IF(Import!Z1296=0,IF($L297&lt;&gt;"","Annulé",IF($K297="","","En attente")),Import!Z1296)</f>
        <v/>
      </c>
      <c r="V297" s="46"/>
      <c r="W297" s="46" t="str">
        <f>IF($L297&lt;&gt;"","Annulé",IF(Import!AA1296=0,"",Import!AA1296))</f>
        <v/>
      </c>
      <c r="X297" s="46" t="str">
        <f>IF(L297&lt;&gt;"","Annulé",IF(Import!AB1296=0,IF(W297&lt;&gt;"","A receptionner",""),Import!AB1296))</f>
        <v/>
      </c>
      <c r="Y297" s="60" t="str">
        <f>IF(L297&lt;&gt;"","Annulé",IF(Import!AC1296=0,"",Import!AC1296))</f>
        <v/>
      </c>
      <c r="Z297" s="60" t="str">
        <f>IF(L297&lt;&gt;"","Annulé",IF(Import!AD1296=0,"",Import!AD1296))</f>
        <v/>
      </c>
      <c r="AA297" s="61" t="str">
        <f t="shared" si="270"/>
        <v/>
      </c>
      <c r="AB297" s="61"/>
      <c r="AC297" s="62"/>
      <c r="CB297" s="78" t="str">
        <f>IF(Import!AQ1296=0,"",Import!AQ1296)</f>
        <v/>
      </c>
      <c r="CC297" s="78"/>
      <c r="CD297" s="78"/>
      <c r="CE297" s="78"/>
      <c r="CF297" s="78"/>
      <c r="JR297" s="46" t="str">
        <f>IF(Import!BC1296=0,"",Import!BC1296)</f>
        <v/>
      </c>
    </row>
    <row r="298" spans="1:278" x14ac:dyDescent="0.3">
      <c r="A298" s="61" t="str">
        <f>IF(Import!A1297=0,"",Import!A1297=0)</f>
        <v/>
      </c>
      <c r="B298" s="38" t="str">
        <f>IF(Import!D1297=0,"",Import!D1297)</f>
        <v/>
      </c>
      <c r="C298" s="38" t="str">
        <f>IF(Import!E1297=0,"",Import!E1297)</f>
        <v/>
      </c>
      <c r="D298" s="44" t="str">
        <f t="shared" si="269"/>
        <v/>
      </c>
      <c r="E298" s="38" t="str">
        <f>IF(Import!I1297=0,"",Import!I1297)</f>
        <v/>
      </c>
      <c r="F298" s="38" t="str">
        <f>IF(Import!J1297="","",Import!J1297)</f>
        <v/>
      </c>
      <c r="G298" s="38" t="str">
        <f>IF(Import!K1297="","",Import!K1297)</f>
        <v/>
      </c>
      <c r="H298" s="45" t="str">
        <f>IF(Import!L1297=0,"",Import!L1297)</f>
        <v/>
      </c>
      <c r="I298" s="38" t="str">
        <f>IF(Import!N1297=0,"",Import!N1297)</f>
        <v/>
      </c>
      <c r="J298" s="37"/>
      <c r="K298" s="46" t="str">
        <f>IF(Import!O1297=0,"",Import!O1297)</f>
        <v/>
      </c>
      <c r="L298" s="46" t="str">
        <f>IF(Import!P1297=0,"",Import!P1297)</f>
        <v/>
      </c>
      <c r="M298" s="60" t="str">
        <f>IF(L298&lt;&gt;"","Annulé",IF(Import!R1297=0,"",Import!R1297))</f>
        <v/>
      </c>
      <c r="N298" s="60" t="str">
        <f>IF(L298&lt;&gt;"","Annulé",IF(Import!S1297=0,"",Import!S1297))</f>
        <v/>
      </c>
      <c r="O298" s="60" t="str">
        <f>IF(N298="Annulé","Annulé",IF(Import!T1297=0,"",Import!T1297))</f>
        <v/>
      </c>
      <c r="P298" s="46" t="str">
        <f>IF(Import!U1297=0,IF($L298&lt;&gt;"","Annulé",IF($K298="","","En attente")),Import!U1297)</f>
        <v/>
      </c>
      <c r="Q298" s="46" t="str">
        <f>IF(Import!V1297=0,IF($L298&lt;&gt;"","Annulé",IF($K298="","","En attente")),Import!V1297)</f>
        <v/>
      </c>
      <c r="R298" s="46" t="str">
        <f>IF(Import!W1297=0,IF($L298&lt;&gt;"","Annulé",IF($K298="","","En attente")),Import!W1297)</f>
        <v/>
      </c>
      <c r="S298" s="46" t="str">
        <f>IF(Import!X1297=0,IF($L298&lt;&gt;"","Annulé",IF($K298="","","En attente")),Import!X1297)</f>
        <v/>
      </c>
      <c r="T298" s="46" t="str">
        <f>IF(Import!Y1297=0,IF($L298&lt;&gt;"","Annulé",IF($K298="","","En attente")),Import!Y1297)</f>
        <v/>
      </c>
      <c r="U298" s="46" t="str">
        <f>IF(Import!Z1297=0,IF($L298&lt;&gt;"","Annulé",IF($K298="","","En attente")),Import!Z1297)</f>
        <v/>
      </c>
      <c r="V298" s="46"/>
      <c r="W298" s="46" t="str">
        <f>IF($L298&lt;&gt;"","Annulé",IF(Import!AA1297=0,"",Import!AA1297))</f>
        <v/>
      </c>
      <c r="X298" s="46" t="str">
        <f>IF(L298&lt;&gt;"","Annulé",IF(Import!AB1297=0,IF(W298&lt;&gt;"","A receptionner",""),Import!AB1297))</f>
        <v/>
      </c>
      <c r="Y298" s="60" t="str">
        <f>IF(L298&lt;&gt;"","Annulé",IF(Import!AC1297=0,"",Import!AC1297))</f>
        <v/>
      </c>
      <c r="Z298" s="60" t="str">
        <f>IF(L298&lt;&gt;"","Annulé",IF(Import!AD1297=0,"",Import!AD1297))</f>
        <v/>
      </c>
      <c r="AA298" s="61" t="str">
        <f t="shared" si="270"/>
        <v/>
      </c>
      <c r="AB298" s="61"/>
      <c r="AC298" s="62"/>
      <c r="CB298" s="78" t="str">
        <f>IF(Import!AQ1297=0,"",Import!AQ1297)</f>
        <v/>
      </c>
      <c r="CC298" s="78"/>
      <c r="CD298" s="78"/>
      <c r="CE298" s="78"/>
      <c r="CF298" s="78"/>
      <c r="JR298" s="46" t="str">
        <f>IF(Import!BC1297=0,"",Import!BC1297)</f>
        <v/>
      </c>
    </row>
    <row r="299" spans="1:278" x14ac:dyDescent="0.3">
      <c r="A299" s="61" t="str">
        <f>IF(Import!A1298=0,"",Import!A1298=0)</f>
        <v/>
      </c>
      <c r="B299" s="38" t="str">
        <f>IF(Import!D1298=0,"",Import!D1298)</f>
        <v/>
      </c>
      <c r="C299" s="38" t="str">
        <f>IF(Import!E1298=0,"",Import!E1298)</f>
        <v/>
      </c>
      <c r="D299" s="44" t="str">
        <f t="shared" si="269"/>
        <v/>
      </c>
      <c r="E299" s="38" t="str">
        <f>IF(Import!I1298=0,"",Import!I1298)</f>
        <v/>
      </c>
      <c r="F299" s="38" t="str">
        <f>IF(Import!J1298="","",Import!J1298)</f>
        <v/>
      </c>
      <c r="G299" s="38" t="str">
        <f>IF(Import!K1298="","",Import!K1298)</f>
        <v/>
      </c>
      <c r="H299" s="45" t="str">
        <f>IF(Import!L1298=0,"",Import!L1298)</f>
        <v/>
      </c>
      <c r="I299" s="38" t="str">
        <f>IF(Import!N1298=0,"",Import!N1298)</f>
        <v/>
      </c>
      <c r="J299" s="37"/>
      <c r="K299" s="46" t="str">
        <f>IF(Import!O1298=0,"",Import!O1298)</f>
        <v/>
      </c>
      <c r="L299" s="46" t="str">
        <f>IF(Import!P1298=0,"",Import!P1298)</f>
        <v/>
      </c>
      <c r="M299" s="60" t="str">
        <f>IF(L299&lt;&gt;"","Annulé",IF(Import!R1298=0,"",Import!R1298))</f>
        <v/>
      </c>
      <c r="N299" s="60" t="str">
        <f>IF(L299&lt;&gt;"","Annulé",IF(Import!S1298=0,"",Import!S1298))</f>
        <v/>
      </c>
      <c r="O299" s="60" t="str">
        <f>IF(N299="Annulé","Annulé",IF(Import!T1298=0,"",Import!T1298))</f>
        <v/>
      </c>
      <c r="P299" s="46" t="str">
        <f>IF(Import!U1298=0,IF($L299&lt;&gt;"","Annulé",IF($K299="","","En attente")),Import!U1298)</f>
        <v/>
      </c>
      <c r="Q299" s="46" t="str">
        <f>IF(Import!V1298=0,IF($L299&lt;&gt;"","Annulé",IF($K299="","","En attente")),Import!V1298)</f>
        <v/>
      </c>
      <c r="R299" s="46" t="str">
        <f>IF(Import!W1298=0,IF($L299&lt;&gt;"","Annulé",IF($K299="","","En attente")),Import!W1298)</f>
        <v/>
      </c>
      <c r="S299" s="46" t="str">
        <f>IF(Import!X1298=0,IF($L299&lt;&gt;"","Annulé",IF($K299="","","En attente")),Import!X1298)</f>
        <v/>
      </c>
      <c r="T299" s="46" t="str">
        <f>IF(Import!Y1298=0,IF($L299&lt;&gt;"","Annulé",IF($K299="","","En attente")),Import!Y1298)</f>
        <v/>
      </c>
      <c r="U299" s="46" t="str">
        <f>IF(Import!Z1298=0,IF($L299&lt;&gt;"","Annulé",IF($K299="","","En attente")),Import!Z1298)</f>
        <v/>
      </c>
      <c r="V299" s="46"/>
      <c r="W299" s="46" t="str">
        <f>IF($L299&lt;&gt;"","Annulé",IF(Import!AA1298=0,"",Import!AA1298))</f>
        <v/>
      </c>
      <c r="X299" s="46" t="str">
        <f>IF(L299&lt;&gt;"","Annulé",IF(Import!AB1298=0,IF(W299&lt;&gt;"","A receptionner",""),Import!AB1298))</f>
        <v/>
      </c>
      <c r="Y299" s="60" t="str">
        <f>IF(L299&lt;&gt;"","Annulé",IF(Import!AC1298=0,"",Import!AC1298))</f>
        <v/>
      </c>
      <c r="Z299" s="60" t="str">
        <f>IF(L299&lt;&gt;"","Annulé",IF(Import!AD1298=0,"",Import!AD1298))</f>
        <v/>
      </c>
      <c r="AA299" s="61" t="str">
        <f t="shared" si="270"/>
        <v/>
      </c>
      <c r="AB299" s="61"/>
      <c r="AC299" s="62"/>
      <c r="CB299" s="78" t="str">
        <f>IF(Import!AQ1298=0,"",Import!AQ1298)</f>
        <v/>
      </c>
      <c r="CC299" s="78"/>
      <c r="CD299" s="78"/>
      <c r="CE299" s="78"/>
      <c r="CF299" s="78"/>
      <c r="JR299" s="46" t="str">
        <f>IF(Import!BC1298=0,"",Import!BC1298)</f>
        <v/>
      </c>
    </row>
    <row r="300" spans="1:278" x14ac:dyDescent="0.3">
      <c r="A300" s="61" t="str">
        <f>IF(Import!A1299=0,"",Import!A1299=0)</f>
        <v/>
      </c>
      <c r="B300" s="38" t="str">
        <f>IF(Import!D1299=0,"",Import!D1299)</f>
        <v/>
      </c>
      <c r="C300" s="38" t="str">
        <f>IF(Import!E1299=0,"",Import!E1299)</f>
        <v/>
      </c>
      <c r="D300" s="44" t="str">
        <f t="shared" si="269"/>
        <v/>
      </c>
      <c r="E300" s="38" t="str">
        <f>IF(Import!I1299=0,"",Import!I1299)</f>
        <v/>
      </c>
      <c r="F300" s="38" t="str">
        <f>IF(Import!J1299="","",Import!J1299)</f>
        <v/>
      </c>
      <c r="G300" s="38" t="str">
        <f>IF(Import!K1299="","",Import!K1299)</f>
        <v/>
      </c>
      <c r="H300" s="45" t="str">
        <f>IF(Import!L1299=0,"",Import!L1299)</f>
        <v/>
      </c>
      <c r="I300" s="38" t="str">
        <f>IF(Import!N1299=0,"",Import!N1299)</f>
        <v/>
      </c>
      <c r="J300" s="37"/>
      <c r="K300" s="46" t="str">
        <f>IF(Import!O1299=0,"",Import!O1299)</f>
        <v/>
      </c>
      <c r="L300" s="46" t="str">
        <f>IF(Import!P1299=0,"",Import!P1299)</f>
        <v/>
      </c>
      <c r="M300" s="60" t="str">
        <f>IF(L300&lt;&gt;"","Annulé",IF(Import!R1299=0,"",Import!R1299))</f>
        <v/>
      </c>
      <c r="N300" s="60" t="str">
        <f>IF(L300&lt;&gt;"","Annulé",IF(Import!S1299=0,"",Import!S1299))</f>
        <v/>
      </c>
      <c r="O300" s="60" t="str">
        <f>IF(N300="Annulé","Annulé",IF(Import!T1299=0,"",Import!T1299))</f>
        <v/>
      </c>
      <c r="P300" s="46" t="str">
        <f>IF(Import!U1299=0,IF($L300&lt;&gt;"","Annulé",IF($K300="","","En attente")),Import!U1299)</f>
        <v/>
      </c>
      <c r="Q300" s="46" t="str">
        <f>IF(Import!V1299=0,IF($L300&lt;&gt;"","Annulé",IF($K300="","","En attente")),Import!V1299)</f>
        <v/>
      </c>
      <c r="R300" s="46" t="str">
        <f>IF(Import!W1299=0,IF($L300&lt;&gt;"","Annulé",IF($K300="","","En attente")),Import!W1299)</f>
        <v/>
      </c>
      <c r="S300" s="46" t="str">
        <f>IF(Import!X1299=0,IF($L300&lt;&gt;"","Annulé",IF($K300="","","En attente")),Import!X1299)</f>
        <v/>
      </c>
      <c r="T300" s="46" t="str">
        <f>IF(Import!Y1299=0,IF($L300&lt;&gt;"","Annulé",IF($K300="","","En attente")),Import!Y1299)</f>
        <v/>
      </c>
      <c r="U300" s="46" t="str">
        <f>IF(Import!Z1299=0,IF($L300&lt;&gt;"","Annulé",IF($K300="","","En attente")),Import!Z1299)</f>
        <v/>
      </c>
      <c r="V300" s="46"/>
      <c r="W300" s="46" t="str">
        <f>IF($L300&lt;&gt;"","Annulé",IF(Import!AA1299=0,"",Import!AA1299))</f>
        <v/>
      </c>
      <c r="X300" s="46" t="str">
        <f>IF(L300&lt;&gt;"","Annulé",IF(Import!AB1299=0,IF(W300&lt;&gt;"","A receptionner",""),Import!AB1299))</f>
        <v/>
      </c>
      <c r="Y300" s="60" t="str">
        <f>IF(L300&lt;&gt;"","Annulé",IF(Import!AC1299=0,"",Import!AC1299))</f>
        <v/>
      </c>
      <c r="Z300" s="60" t="str">
        <f>IF(L300&lt;&gt;"","Annulé",IF(Import!AD1299=0,"",Import!AD1299))</f>
        <v/>
      </c>
      <c r="AA300" s="61" t="str">
        <f t="shared" si="270"/>
        <v/>
      </c>
      <c r="AB300" s="61"/>
      <c r="AC300" s="62"/>
      <c r="CB300" s="78" t="str">
        <f>IF(Import!AQ1299=0,"",Import!AQ1299)</f>
        <v/>
      </c>
      <c r="CC300" s="78"/>
      <c r="CD300" s="78"/>
      <c r="CE300" s="78"/>
      <c r="CF300" s="78"/>
      <c r="JR300" s="46" t="str">
        <f>IF(Import!BC1299=0,"",Import!BC1299)</f>
        <v/>
      </c>
    </row>
    <row r="301" spans="1:278" x14ac:dyDescent="0.3">
      <c r="A301" s="61" t="str">
        <f>IF(Import!A1300=0,"",Import!A1300=0)</f>
        <v/>
      </c>
      <c r="B301" s="38" t="str">
        <f>IF(Import!D1300=0,"",Import!D1300)</f>
        <v/>
      </c>
      <c r="C301" s="38" t="str">
        <f>IF(Import!E1300=0,"",Import!E1300)</f>
        <v/>
      </c>
      <c r="D301" s="44" t="str">
        <f t="shared" si="269"/>
        <v/>
      </c>
      <c r="E301" s="38" t="str">
        <f>IF(Import!I1300=0,"",Import!I1300)</f>
        <v/>
      </c>
      <c r="F301" s="38" t="str">
        <f>IF(Import!J1300="","",Import!J1300)</f>
        <v/>
      </c>
      <c r="G301" s="38" t="str">
        <f>IF(Import!K1300="","",Import!K1300)</f>
        <v/>
      </c>
      <c r="H301" s="45" t="str">
        <f>IF(Import!L1300=0,"",Import!L1300)</f>
        <v/>
      </c>
      <c r="I301" s="38" t="str">
        <f>IF(Import!N1300=0,"",Import!N1300)</f>
        <v/>
      </c>
      <c r="J301" s="37"/>
      <c r="K301" s="46" t="str">
        <f>IF(Import!O1300=0,"",Import!O1300)</f>
        <v/>
      </c>
      <c r="L301" s="46" t="str">
        <f>IF(Import!P1300=0,"",Import!P1300)</f>
        <v/>
      </c>
      <c r="M301" s="60" t="str">
        <f>IF(L301&lt;&gt;"","Annulé",IF(Import!R1300=0,"",Import!R1300))</f>
        <v/>
      </c>
      <c r="N301" s="60" t="str">
        <f>IF(L301&lt;&gt;"","Annulé",IF(Import!S1300=0,"",Import!S1300))</f>
        <v/>
      </c>
      <c r="O301" s="60" t="str">
        <f>IF(N301="Annulé","Annulé",IF(Import!T1300=0,"",Import!T1300))</f>
        <v/>
      </c>
      <c r="P301" s="46" t="str">
        <f>IF(Import!U1300=0,IF($L301&lt;&gt;"","Annulé",IF($K301="","","En attente")),Import!U1300)</f>
        <v/>
      </c>
      <c r="Q301" s="46" t="str">
        <f>IF(Import!V1300=0,IF($L301&lt;&gt;"","Annulé",IF($K301="","","En attente")),Import!V1300)</f>
        <v/>
      </c>
      <c r="R301" s="46" t="str">
        <f>IF(Import!W1300=0,IF($L301&lt;&gt;"","Annulé",IF($K301="","","En attente")),Import!W1300)</f>
        <v/>
      </c>
      <c r="S301" s="46" t="str">
        <f>IF(Import!X1300=0,IF($L301&lt;&gt;"","Annulé",IF($K301="","","En attente")),Import!X1300)</f>
        <v/>
      </c>
      <c r="T301" s="46" t="str">
        <f>IF(Import!Y1300=0,IF($L301&lt;&gt;"","Annulé",IF($K301="","","En attente")),Import!Y1300)</f>
        <v/>
      </c>
      <c r="U301" s="46" t="str">
        <f>IF(Import!Z1300=0,IF($L301&lt;&gt;"","Annulé",IF($K301="","","En attente")),Import!Z1300)</f>
        <v/>
      </c>
      <c r="V301" s="46"/>
      <c r="W301" s="46" t="str">
        <f>IF($L301&lt;&gt;"","Annulé",IF(Import!AA1300=0,"",Import!AA1300))</f>
        <v/>
      </c>
      <c r="X301" s="46" t="str">
        <f>IF(L301&lt;&gt;"","Annulé",IF(Import!AB1300=0,IF(W301&lt;&gt;"","A receptionner",""),Import!AB1300))</f>
        <v/>
      </c>
      <c r="Y301" s="60" t="str">
        <f>IF(L301&lt;&gt;"","Annulé",IF(Import!AC1300=0,"",Import!AC1300))</f>
        <v/>
      </c>
      <c r="Z301" s="60" t="str">
        <f>IF(L301&lt;&gt;"","Annulé",IF(Import!AD1300=0,"",Import!AD1300))</f>
        <v/>
      </c>
      <c r="AA301" s="61" t="str">
        <f t="shared" si="270"/>
        <v/>
      </c>
      <c r="AB301" s="61"/>
      <c r="AC301" s="62"/>
      <c r="CB301" s="78" t="str">
        <f>IF(Import!AQ1300=0,"",Import!AQ1300)</f>
        <v/>
      </c>
      <c r="CC301" s="78"/>
      <c r="CD301" s="78"/>
      <c r="CE301" s="78"/>
      <c r="CF301" s="78"/>
      <c r="JR301" s="46" t="str">
        <f>IF(Import!BC1300=0,"",Import!BC1300)</f>
        <v/>
      </c>
    </row>
    <row r="302" spans="1:278" x14ac:dyDescent="0.3">
      <c r="A302" s="61" t="str">
        <f>IF(Import!A1301=0,"",Import!A1301=0)</f>
        <v/>
      </c>
      <c r="B302" s="38" t="str">
        <f>IF(Import!D1301=0,"",Import!D1301)</f>
        <v/>
      </c>
      <c r="C302" s="38" t="str">
        <f>IF(Import!E1301=0,"",Import!E1301)</f>
        <v/>
      </c>
      <c r="D302" s="44" t="str">
        <f t="shared" si="269"/>
        <v/>
      </c>
      <c r="E302" s="38" t="str">
        <f>IF(Import!I1301=0,"",Import!I1301)</f>
        <v/>
      </c>
      <c r="F302" s="38" t="str">
        <f>IF(Import!J1301="","",Import!J1301)</f>
        <v/>
      </c>
      <c r="G302" s="38" t="str">
        <f>IF(Import!K1301="","",Import!K1301)</f>
        <v/>
      </c>
      <c r="H302" s="45" t="str">
        <f>IF(Import!L1301=0,"",Import!L1301)</f>
        <v/>
      </c>
      <c r="I302" s="38" t="str">
        <f>IF(Import!N1301=0,"",Import!N1301)</f>
        <v/>
      </c>
      <c r="J302" s="37"/>
      <c r="K302" s="46" t="str">
        <f>IF(Import!O1301=0,"",Import!O1301)</f>
        <v/>
      </c>
      <c r="L302" s="46" t="str">
        <f>IF(Import!P1301=0,"",Import!P1301)</f>
        <v/>
      </c>
      <c r="M302" s="60" t="str">
        <f>IF(L302&lt;&gt;"","Annulé",IF(Import!R1301=0,"",Import!R1301))</f>
        <v/>
      </c>
      <c r="N302" s="60" t="str">
        <f>IF(L302&lt;&gt;"","Annulé",IF(Import!S1301=0,"",Import!S1301))</f>
        <v/>
      </c>
      <c r="O302" s="60" t="str">
        <f>IF(N302="Annulé","Annulé",IF(Import!T1301=0,"",Import!T1301))</f>
        <v/>
      </c>
      <c r="P302" s="46" t="str">
        <f>IF(Import!U1301=0,IF($L302&lt;&gt;"","Annulé",IF($K302="","","En attente")),Import!U1301)</f>
        <v/>
      </c>
      <c r="Q302" s="46" t="str">
        <f>IF(Import!V1301=0,IF($L302&lt;&gt;"","Annulé",IF($K302="","","En attente")),Import!V1301)</f>
        <v/>
      </c>
      <c r="R302" s="46" t="str">
        <f>IF(Import!W1301=0,IF($L302&lt;&gt;"","Annulé",IF($K302="","","En attente")),Import!W1301)</f>
        <v/>
      </c>
      <c r="S302" s="46" t="str">
        <f>IF(Import!X1301=0,IF($L302&lt;&gt;"","Annulé",IF($K302="","","En attente")),Import!X1301)</f>
        <v/>
      </c>
      <c r="T302" s="46" t="str">
        <f>IF(Import!Y1301=0,IF($L302&lt;&gt;"","Annulé",IF($K302="","","En attente")),Import!Y1301)</f>
        <v/>
      </c>
      <c r="U302" s="46" t="str">
        <f>IF(Import!Z1301=0,IF($L302&lt;&gt;"","Annulé",IF($K302="","","En attente")),Import!Z1301)</f>
        <v/>
      </c>
      <c r="V302" s="46"/>
      <c r="W302" s="46" t="str">
        <f>IF($L302&lt;&gt;"","Annulé",IF(Import!AA1301=0,"",Import!AA1301))</f>
        <v/>
      </c>
      <c r="X302" s="46" t="str">
        <f>IF(L302&lt;&gt;"","Annulé",IF(Import!AB1301=0,IF(W302&lt;&gt;"","A receptionner",""),Import!AB1301))</f>
        <v/>
      </c>
      <c r="Y302" s="60" t="str">
        <f>IF(L302&lt;&gt;"","Annulé",IF(Import!AC1301=0,"",Import!AC1301))</f>
        <v/>
      </c>
      <c r="Z302" s="60" t="str">
        <f>IF(L302&lt;&gt;"","Annulé",IF(Import!AD1301=0,"",Import!AD1301))</f>
        <v/>
      </c>
      <c r="AA302" s="61" t="str">
        <f t="shared" si="270"/>
        <v/>
      </c>
      <c r="AB302" s="61"/>
      <c r="AC302" s="62"/>
      <c r="CB302" s="78" t="str">
        <f>IF(Import!AQ1301=0,"",Import!AQ1301)</f>
        <v/>
      </c>
      <c r="CC302" s="78"/>
      <c r="CD302" s="78"/>
      <c r="CE302" s="78"/>
      <c r="CF302" s="78"/>
      <c r="JR302" s="46" t="str">
        <f>IF(Import!BC1301=0,"",Import!BC1301)</f>
        <v/>
      </c>
    </row>
    <row r="303" spans="1:278" x14ac:dyDescent="0.3">
      <c r="A303" s="61" t="str">
        <f>IF(Import!A1302=0,"",Import!A1302=0)</f>
        <v/>
      </c>
      <c r="B303" s="38" t="str">
        <f>IF(Import!D1302=0,"",Import!D1302)</f>
        <v/>
      </c>
      <c r="C303" s="38" t="str">
        <f>IF(Import!E1302=0,"",Import!E1302)</f>
        <v/>
      </c>
      <c r="D303" s="44" t="str">
        <f t="shared" ref="D303:D366" si="271">IF(OR(E303="Saintes",E303="Périgny",E303="Rochefort",E303="Royan - Saint-G. de Didonne"),"17",IF(OR(E303="La Roche sur Yon",E303="Challans"),"85",IF(E303="Niort","79","")))</f>
        <v/>
      </c>
      <c r="E303" s="38" t="str">
        <f>IF(Import!I1302=0,"",Import!I1302)</f>
        <v/>
      </c>
      <c r="F303" s="38" t="str">
        <f>IF(Import!J1302="","",Import!J1302)</f>
        <v/>
      </c>
      <c r="G303" s="38" t="str">
        <f>IF(Import!K1302="","",Import!K1302)</f>
        <v/>
      </c>
      <c r="H303" s="45" t="str">
        <f>IF(Import!L1302=0,"",Import!L1302)</f>
        <v/>
      </c>
      <c r="I303" s="38" t="str">
        <f>IF(Import!N1302=0,"",Import!N1302)</f>
        <v/>
      </c>
      <c r="J303" s="37"/>
      <c r="K303" s="46" t="str">
        <f>IF(Import!O1302=0,"",Import!O1302)</f>
        <v/>
      </c>
      <c r="L303" s="46" t="str">
        <f>IF(Import!P1302=0,"",Import!P1302)</f>
        <v/>
      </c>
      <c r="M303" s="60" t="str">
        <f>IF(L303&lt;&gt;"","Annulé",IF(Import!R1302=0,"",Import!R1302))</f>
        <v/>
      </c>
      <c r="N303" s="60" t="str">
        <f>IF(L303&lt;&gt;"","Annulé",IF(Import!S1302=0,"",Import!S1302))</f>
        <v/>
      </c>
      <c r="O303" s="60" t="str">
        <f>IF(N303="Annulé","Annulé",IF(Import!T1302=0,"",Import!T1302))</f>
        <v/>
      </c>
      <c r="P303" s="46" t="str">
        <f>IF(Import!U1302=0,IF($L303&lt;&gt;"","Annulé",IF($K303="","","En attente")),Import!U1302)</f>
        <v/>
      </c>
      <c r="Q303" s="46" t="str">
        <f>IF(Import!V1302=0,IF($L303&lt;&gt;"","Annulé",IF($K303="","","En attente")),Import!V1302)</f>
        <v/>
      </c>
      <c r="R303" s="46" t="str">
        <f>IF(Import!W1302=0,IF($L303&lt;&gt;"","Annulé",IF($K303="","","En attente")),Import!W1302)</f>
        <v/>
      </c>
      <c r="S303" s="46" t="str">
        <f>IF(Import!X1302=0,IF($L303&lt;&gt;"","Annulé",IF($K303="","","En attente")),Import!X1302)</f>
        <v/>
      </c>
      <c r="T303" s="46" t="str">
        <f>IF(Import!Y1302=0,IF($L303&lt;&gt;"","Annulé",IF($K303="","","En attente")),Import!Y1302)</f>
        <v/>
      </c>
      <c r="U303" s="46" t="str">
        <f>IF(Import!Z1302=0,IF($L303&lt;&gt;"","Annulé",IF($K303="","","En attente")),Import!Z1302)</f>
        <v/>
      </c>
      <c r="V303" s="46"/>
      <c r="W303" s="46" t="str">
        <f>IF($L303&lt;&gt;"","Annulé",IF(Import!AA1302=0,"",Import!AA1302))</f>
        <v/>
      </c>
      <c r="X303" s="46" t="str">
        <f>IF(L303&lt;&gt;"","Annulé",IF(Import!AB1302=0,IF(W303&lt;&gt;"","A receptionner",""),Import!AB1302))</f>
        <v/>
      </c>
      <c r="Y303" s="60" t="str">
        <f>IF(L303&lt;&gt;"","Annulé",IF(Import!AC1302=0,"",Import!AC1302))</f>
        <v/>
      </c>
      <c r="Z303" s="60" t="str">
        <f>IF(L303&lt;&gt;"","Annulé",IF(Import!AD1302=0,"",Import!AD1302))</f>
        <v/>
      </c>
      <c r="AA303" s="61" t="str">
        <f t="shared" ref="AA303:AA366" si="272">IFERROR(IF($W303="Annulé","Annulé",IF($W303="Pas ouvert",IF($V303="",IF($K303="","","Stock"),WEEKNUM(V303)),_xlfn.ISOWEEKNUM(W303))),"")</f>
        <v/>
      </c>
      <c r="AB303" s="61"/>
      <c r="AC303" s="62"/>
      <c r="CB303" s="78" t="str">
        <f>IF(Import!AQ1302=0,"",Import!AQ1302)</f>
        <v/>
      </c>
      <c r="CC303" s="78"/>
      <c r="CD303" s="78"/>
      <c r="CE303" s="78"/>
      <c r="CF303" s="78"/>
      <c r="JR303" s="46" t="str">
        <f>IF(Import!BC1302=0,"",Import!BC1302)</f>
        <v/>
      </c>
    </row>
    <row r="304" spans="1:278" x14ac:dyDescent="0.3">
      <c r="A304" s="61" t="str">
        <f>IF(Import!A1303=0,"",Import!A1303=0)</f>
        <v/>
      </c>
      <c r="B304" s="38" t="str">
        <f>IF(Import!D1303=0,"",Import!D1303)</f>
        <v/>
      </c>
      <c r="C304" s="38" t="str">
        <f>IF(Import!E1303=0,"",Import!E1303)</f>
        <v/>
      </c>
      <c r="D304" s="44" t="str">
        <f t="shared" si="271"/>
        <v/>
      </c>
      <c r="E304" s="38" t="str">
        <f>IF(Import!I1303=0,"",Import!I1303)</f>
        <v/>
      </c>
      <c r="F304" s="38" t="str">
        <f>IF(Import!J1303="","",Import!J1303)</f>
        <v/>
      </c>
      <c r="G304" s="38" t="str">
        <f>IF(Import!K1303="","",Import!K1303)</f>
        <v/>
      </c>
      <c r="H304" s="45" t="str">
        <f>IF(Import!L1303=0,"",Import!L1303)</f>
        <v/>
      </c>
      <c r="I304" s="38" t="str">
        <f>IF(Import!N1303=0,"",Import!N1303)</f>
        <v/>
      </c>
      <c r="J304" s="37"/>
      <c r="K304" s="46" t="str">
        <f>IF(Import!O1303=0,"",Import!O1303)</f>
        <v/>
      </c>
      <c r="L304" s="46" t="str">
        <f>IF(Import!P1303=0,"",Import!P1303)</f>
        <v/>
      </c>
      <c r="M304" s="60" t="str">
        <f>IF(L304&lt;&gt;"","Annulé",IF(Import!R1303=0,"",Import!R1303))</f>
        <v/>
      </c>
      <c r="N304" s="60" t="str">
        <f>IF(L304&lt;&gt;"","Annulé",IF(Import!S1303=0,"",Import!S1303))</f>
        <v/>
      </c>
      <c r="O304" s="60" t="str">
        <f>IF(N304="Annulé","Annulé",IF(Import!T1303=0,"",Import!T1303))</f>
        <v/>
      </c>
      <c r="P304" s="46" t="str">
        <f>IF(Import!U1303=0,IF($L304&lt;&gt;"","Annulé",IF($K304="","","En attente")),Import!U1303)</f>
        <v/>
      </c>
      <c r="Q304" s="46" t="str">
        <f>IF(Import!V1303=0,IF($L304&lt;&gt;"","Annulé",IF($K304="","","En attente")),Import!V1303)</f>
        <v/>
      </c>
      <c r="R304" s="46" t="str">
        <f>IF(Import!W1303=0,IF($L304&lt;&gt;"","Annulé",IF($K304="","","En attente")),Import!W1303)</f>
        <v/>
      </c>
      <c r="S304" s="46" t="str">
        <f>IF(Import!X1303=0,IF($L304&lt;&gt;"","Annulé",IF($K304="","","En attente")),Import!X1303)</f>
        <v/>
      </c>
      <c r="T304" s="46" t="str">
        <f>IF(Import!Y1303=0,IF($L304&lt;&gt;"","Annulé",IF($K304="","","En attente")),Import!Y1303)</f>
        <v/>
      </c>
      <c r="U304" s="46" t="str">
        <f>IF(Import!Z1303=0,IF($L304&lt;&gt;"","Annulé",IF($K304="","","En attente")),Import!Z1303)</f>
        <v/>
      </c>
      <c r="V304" s="46"/>
      <c r="W304" s="46" t="str">
        <f>IF($L304&lt;&gt;"","Annulé",IF(Import!AA1303=0,"",Import!AA1303))</f>
        <v/>
      </c>
      <c r="X304" s="46" t="str">
        <f>IF(L304&lt;&gt;"","Annulé",IF(Import!AB1303=0,IF(W304&lt;&gt;"","A receptionner",""),Import!AB1303))</f>
        <v/>
      </c>
      <c r="Y304" s="60" t="str">
        <f>IF(L304&lt;&gt;"","Annulé",IF(Import!AC1303=0,"",Import!AC1303))</f>
        <v/>
      </c>
      <c r="Z304" s="60" t="str">
        <f>IF(L304&lt;&gt;"","Annulé",IF(Import!AD1303=0,"",Import!AD1303))</f>
        <v/>
      </c>
      <c r="AA304" s="61" t="str">
        <f t="shared" si="272"/>
        <v/>
      </c>
      <c r="AB304" s="61"/>
      <c r="AC304" s="62"/>
      <c r="CB304" s="78" t="str">
        <f>IF(Import!AQ1303=0,"",Import!AQ1303)</f>
        <v/>
      </c>
      <c r="CC304" s="78"/>
      <c r="CD304" s="78"/>
      <c r="CE304" s="78"/>
      <c r="CF304" s="78"/>
      <c r="JR304" s="46" t="str">
        <f>IF(Import!BC1303=0,"",Import!BC1303)</f>
        <v/>
      </c>
    </row>
    <row r="305" spans="1:278" x14ac:dyDescent="0.3">
      <c r="A305" s="61" t="str">
        <f>IF(Import!A1304=0,"",Import!A1304=0)</f>
        <v/>
      </c>
      <c r="B305" s="38" t="str">
        <f>IF(Import!D1304=0,"",Import!D1304)</f>
        <v/>
      </c>
      <c r="C305" s="38" t="str">
        <f>IF(Import!E1304=0,"",Import!E1304)</f>
        <v/>
      </c>
      <c r="D305" s="44" t="str">
        <f t="shared" si="271"/>
        <v/>
      </c>
      <c r="E305" s="38" t="str">
        <f>IF(Import!I1304=0,"",Import!I1304)</f>
        <v/>
      </c>
      <c r="F305" s="38" t="str">
        <f>IF(Import!J1304="","",Import!J1304)</f>
        <v/>
      </c>
      <c r="G305" s="38" t="str">
        <f>IF(Import!K1304="","",Import!K1304)</f>
        <v/>
      </c>
      <c r="H305" s="45" t="str">
        <f>IF(Import!L1304=0,"",Import!L1304)</f>
        <v/>
      </c>
      <c r="I305" s="38" t="str">
        <f>IF(Import!N1304=0,"",Import!N1304)</f>
        <v/>
      </c>
      <c r="J305" s="37"/>
      <c r="K305" s="46" t="str">
        <f>IF(Import!O1304=0,"",Import!O1304)</f>
        <v/>
      </c>
      <c r="L305" s="46" t="str">
        <f>IF(Import!P1304=0,"",Import!P1304)</f>
        <v/>
      </c>
      <c r="M305" s="60" t="str">
        <f>IF(L305&lt;&gt;"","Annulé",IF(Import!R1304=0,"",Import!R1304))</f>
        <v/>
      </c>
      <c r="N305" s="60" t="str">
        <f>IF(L305&lt;&gt;"","Annulé",IF(Import!S1304=0,"",Import!S1304))</f>
        <v/>
      </c>
      <c r="O305" s="60" t="str">
        <f>IF(N305="Annulé","Annulé",IF(Import!T1304=0,"",Import!T1304))</f>
        <v/>
      </c>
      <c r="P305" s="46" t="str">
        <f>IF(Import!U1304=0,IF($L305&lt;&gt;"","Annulé",IF($K305="","","En attente")),Import!U1304)</f>
        <v/>
      </c>
      <c r="Q305" s="46" t="str">
        <f>IF(Import!V1304=0,IF($L305&lt;&gt;"","Annulé",IF($K305="","","En attente")),Import!V1304)</f>
        <v/>
      </c>
      <c r="R305" s="46" t="str">
        <f>IF(Import!W1304=0,IF($L305&lt;&gt;"","Annulé",IF($K305="","","En attente")),Import!W1304)</f>
        <v/>
      </c>
      <c r="S305" s="46" t="str">
        <f>IF(Import!X1304=0,IF($L305&lt;&gt;"","Annulé",IF($K305="","","En attente")),Import!X1304)</f>
        <v/>
      </c>
      <c r="T305" s="46" t="str">
        <f>IF(Import!Y1304=0,IF($L305&lt;&gt;"","Annulé",IF($K305="","","En attente")),Import!Y1304)</f>
        <v/>
      </c>
      <c r="U305" s="46" t="str">
        <f>IF(Import!Z1304=0,IF($L305&lt;&gt;"","Annulé",IF($K305="","","En attente")),Import!Z1304)</f>
        <v/>
      </c>
      <c r="V305" s="46"/>
      <c r="W305" s="46" t="str">
        <f>IF($L305&lt;&gt;"","Annulé",IF(Import!AA1304=0,"",Import!AA1304))</f>
        <v/>
      </c>
      <c r="X305" s="46" t="str">
        <f>IF(L305&lt;&gt;"","Annulé",IF(Import!AB1304=0,IF(W305&lt;&gt;"","A receptionner",""),Import!AB1304))</f>
        <v/>
      </c>
      <c r="Y305" s="60" t="str">
        <f>IF(L305&lt;&gt;"","Annulé",IF(Import!AC1304=0,"",Import!AC1304))</f>
        <v/>
      </c>
      <c r="Z305" s="60" t="str">
        <f>IF(L305&lt;&gt;"","Annulé",IF(Import!AD1304=0,"",Import!AD1304))</f>
        <v/>
      </c>
      <c r="AA305" s="61" t="str">
        <f t="shared" si="272"/>
        <v/>
      </c>
      <c r="AB305" s="61"/>
      <c r="AC305" s="62"/>
      <c r="CB305" s="78" t="str">
        <f>IF(Import!AQ1304=0,"",Import!AQ1304)</f>
        <v/>
      </c>
      <c r="CC305" s="78"/>
      <c r="CD305" s="78"/>
      <c r="CE305" s="78"/>
      <c r="CF305" s="78"/>
      <c r="JR305" s="46" t="str">
        <f>IF(Import!BC1304=0,"",Import!BC1304)</f>
        <v/>
      </c>
    </row>
    <row r="306" spans="1:278" x14ac:dyDescent="0.3">
      <c r="A306" s="61" t="str">
        <f>IF(Import!A1305=0,"",Import!A1305=0)</f>
        <v/>
      </c>
      <c r="B306" s="38" t="str">
        <f>IF(Import!D1305=0,"",Import!D1305)</f>
        <v/>
      </c>
      <c r="C306" s="38" t="str">
        <f>IF(Import!E1305=0,"",Import!E1305)</f>
        <v/>
      </c>
      <c r="D306" s="44" t="str">
        <f t="shared" si="271"/>
        <v/>
      </c>
      <c r="E306" s="38" t="str">
        <f>IF(Import!I1305=0,"",Import!I1305)</f>
        <v/>
      </c>
      <c r="F306" s="38" t="str">
        <f>IF(Import!J1305="","",Import!J1305)</f>
        <v/>
      </c>
      <c r="G306" s="38" t="str">
        <f>IF(Import!K1305="","",Import!K1305)</f>
        <v/>
      </c>
      <c r="H306" s="45" t="str">
        <f>IF(Import!L1305=0,"",Import!L1305)</f>
        <v/>
      </c>
      <c r="I306" s="38" t="str">
        <f>IF(Import!N1305=0,"",Import!N1305)</f>
        <v/>
      </c>
      <c r="J306" s="37"/>
      <c r="K306" s="46" t="str">
        <f>IF(Import!O1305=0,"",Import!O1305)</f>
        <v/>
      </c>
      <c r="L306" s="46" t="str">
        <f>IF(Import!P1305=0,"",Import!P1305)</f>
        <v/>
      </c>
      <c r="M306" s="60" t="str">
        <f>IF(L306&lt;&gt;"","Annulé",IF(Import!R1305=0,"",Import!R1305))</f>
        <v/>
      </c>
      <c r="N306" s="60" t="str">
        <f>IF(L306&lt;&gt;"","Annulé",IF(Import!S1305=0,"",Import!S1305))</f>
        <v/>
      </c>
      <c r="O306" s="60" t="str">
        <f>IF(N306="Annulé","Annulé",IF(Import!T1305=0,"",Import!T1305))</f>
        <v/>
      </c>
      <c r="P306" s="46" t="str">
        <f>IF(Import!U1305=0,IF($L306&lt;&gt;"","Annulé",IF($K306="","","En attente")),Import!U1305)</f>
        <v/>
      </c>
      <c r="Q306" s="46" t="str">
        <f>IF(Import!V1305=0,IF($L306&lt;&gt;"","Annulé",IF($K306="","","En attente")),Import!V1305)</f>
        <v/>
      </c>
      <c r="R306" s="46" t="str">
        <f>IF(Import!W1305=0,IF($L306&lt;&gt;"","Annulé",IF($K306="","","En attente")),Import!W1305)</f>
        <v/>
      </c>
      <c r="S306" s="46" t="str">
        <f>IF(Import!X1305=0,IF($L306&lt;&gt;"","Annulé",IF($K306="","","En attente")),Import!X1305)</f>
        <v/>
      </c>
      <c r="T306" s="46" t="str">
        <f>IF(Import!Y1305=0,IF($L306&lt;&gt;"","Annulé",IF($K306="","","En attente")),Import!Y1305)</f>
        <v/>
      </c>
      <c r="U306" s="46" t="str">
        <f>IF(Import!Z1305=0,IF($L306&lt;&gt;"","Annulé",IF($K306="","","En attente")),Import!Z1305)</f>
        <v/>
      </c>
      <c r="V306" s="46"/>
      <c r="W306" s="46" t="str">
        <f>IF($L306&lt;&gt;"","Annulé",IF(Import!AA1305=0,"",Import!AA1305))</f>
        <v/>
      </c>
      <c r="X306" s="46" t="str">
        <f>IF(L306&lt;&gt;"","Annulé",IF(Import!AB1305=0,IF(W306&lt;&gt;"","A receptionner",""),Import!AB1305))</f>
        <v/>
      </c>
      <c r="Y306" s="60" t="str">
        <f>IF(L306&lt;&gt;"","Annulé",IF(Import!AC1305=0,"",Import!AC1305))</f>
        <v/>
      </c>
      <c r="Z306" s="60" t="str">
        <f>IF(L306&lt;&gt;"","Annulé",IF(Import!AD1305=0,"",Import!AD1305))</f>
        <v/>
      </c>
      <c r="AA306" s="61" t="str">
        <f t="shared" si="272"/>
        <v/>
      </c>
      <c r="AB306" s="61"/>
      <c r="AC306" s="62"/>
      <c r="CB306" s="78" t="str">
        <f>IF(Import!AQ1305=0,"",Import!AQ1305)</f>
        <v/>
      </c>
      <c r="CC306" s="78"/>
      <c r="CD306" s="78"/>
      <c r="CE306" s="78"/>
      <c r="CF306" s="78"/>
      <c r="JR306" s="46" t="str">
        <f>IF(Import!BC1305=0,"",Import!BC1305)</f>
        <v/>
      </c>
    </row>
    <row r="307" spans="1:278" x14ac:dyDescent="0.3">
      <c r="A307" s="61" t="str">
        <f>IF(Import!A1306=0,"",Import!A1306=0)</f>
        <v/>
      </c>
      <c r="B307" s="38" t="str">
        <f>IF(Import!D1306=0,"",Import!D1306)</f>
        <v/>
      </c>
      <c r="C307" s="38" t="str">
        <f>IF(Import!E1306=0,"",Import!E1306)</f>
        <v/>
      </c>
      <c r="D307" s="44" t="str">
        <f t="shared" si="271"/>
        <v/>
      </c>
      <c r="E307" s="38" t="str">
        <f>IF(Import!I1306=0,"",Import!I1306)</f>
        <v/>
      </c>
      <c r="F307" s="38" t="str">
        <f>IF(Import!J1306="","",Import!J1306)</f>
        <v/>
      </c>
      <c r="G307" s="38" t="str">
        <f>IF(Import!K1306="","",Import!K1306)</f>
        <v/>
      </c>
      <c r="H307" s="45" t="str">
        <f>IF(Import!L1306=0,"",Import!L1306)</f>
        <v/>
      </c>
      <c r="I307" s="38" t="str">
        <f>IF(Import!N1306=0,"",Import!N1306)</f>
        <v/>
      </c>
      <c r="J307" s="37"/>
      <c r="K307" s="46" t="str">
        <f>IF(Import!O1306=0,"",Import!O1306)</f>
        <v/>
      </c>
      <c r="L307" s="46" t="str">
        <f>IF(Import!P1306=0,"",Import!P1306)</f>
        <v/>
      </c>
      <c r="M307" s="60" t="str">
        <f>IF(L307&lt;&gt;"","Annulé",IF(Import!R1306=0,"",Import!R1306))</f>
        <v/>
      </c>
      <c r="N307" s="60" t="str">
        <f>IF(L307&lt;&gt;"","Annulé",IF(Import!S1306=0,"",Import!S1306))</f>
        <v/>
      </c>
      <c r="O307" s="60" t="str">
        <f>IF(N307="Annulé","Annulé",IF(Import!T1306=0,"",Import!T1306))</f>
        <v/>
      </c>
      <c r="P307" s="46" t="str">
        <f>IF(Import!U1306=0,IF($L307&lt;&gt;"","Annulé",IF($K307="","","En attente")),Import!U1306)</f>
        <v/>
      </c>
      <c r="Q307" s="46" t="str">
        <f>IF(Import!V1306=0,IF($L307&lt;&gt;"","Annulé",IF($K307="","","En attente")),Import!V1306)</f>
        <v/>
      </c>
      <c r="R307" s="46" t="str">
        <f>IF(Import!W1306=0,IF($L307&lt;&gt;"","Annulé",IF($K307="","","En attente")),Import!W1306)</f>
        <v/>
      </c>
      <c r="S307" s="46" t="str">
        <f>IF(Import!X1306=0,IF($L307&lt;&gt;"","Annulé",IF($K307="","","En attente")),Import!X1306)</f>
        <v/>
      </c>
      <c r="T307" s="46" t="str">
        <f>IF(Import!Y1306=0,IF($L307&lt;&gt;"","Annulé",IF($K307="","","En attente")),Import!Y1306)</f>
        <v/>
      </c>
      <c r="U307" s="46" t="str">
        <f>IF(Import!Z1306=0,IF($L307&lt;&gt;"","Annulé",IF($K307="","","En attente")),Import!Z1306)</f>
        <v/>
      </c>
      <c r="V307" s="46"/>
      <c r="W307" s="46" t="str">
        <f>IF($L307&lt;&gt;"","Annulé",IF(Import!AA1306=0,"",Import!AA1306))</f>
        <v/>
      </c>
      <c r="X307" s="46" t="str">
        <f>IF(L307&lt;&gt;"","Annulé",IF(Import!AB1306=0,IF(W307&lt;&gt;"","A receptionner",""),Import!AB1306))</f>
        <v/>
      </c>
      <c r="Y307" s="60" t="str">
        <f>IF(L307&lt;&gt;"","Annulé",IF(Import!AC1306=0,"",Import!AC1306))</f>
        <v/>
      </c>
      <c r="Z307" s="60" t="str">
        <f>IF(L307&lt;&gt;"","Annulé",IF(Import!AD1306=0,"",Import!AD1306))</f>
        <v/>
      </c>
      <c r="AA307" s="61" t="str">
        <f t="shared" si="272"/>
        <v/>
      </c>
      <c r="AB307" s="61"/>
      <c r="AC307" s="62"/>
      <c r="CB307" s="78" t="str">
        <f>IF(Import!AQ1306=0,"",Import!AQ1306)</f>
        <v/>
      </c>
      <c r="CC307" s="78"/>
      <c r="CD307" s="78"/>
      <c r="CE307" s="78"/>
      <c r="CF307" s="78"/>
      <c r="JR307" s="46" t="str">
        <f>IF(Import!BC1306=0,"",Import!BC1306)</f>
        <v/>
      </c>
    </row>
    <row r="308" spans="1:278" x14ac:dyDescent="0.3">
      <c r="A308" s="61" t="str">
        <f>IF(Import!A1307=0,"",Import!A1307=0)</f>
        <v/>
      </c>
      <c r="B308" s="38" t="str">
        <f>IF(Import!D1307=0,"",Import!D1307)</f>
        <v/>
      </c>
      <c r="C308" s="38" t="str">
        <f>IF(Import!E1307=0,"",Import!E1307)</f>
        <v/>
      </c>
      <c r="D308" s="44" t="str">
        <f t="shared" si="271"/>
        <v/>
      </c>
      <c r="E308" s="38" t="str">
        <f>IF(Import!I1307=0,"",Import!I1307)</f>
        <v/>
      </c>
      <c r="F308" s="38" t="str">
        <f>IF(Import!J1307="","",Import!J1307)</f>
        <v/>
      </c>
      <c r="G308" s="38" t="str">
        <f>IF(Import!K1307="","",Import!K1307)</f>
        <v/>
      </c>
      <c r="H308" s="45" t="str">
        <f>IF(Import!L1307=0,"",Import!L1307)</f>
        <v/>
      </c>
      <c r="I308" s="38" t="str">
        <f>IF(Import!N1307=0,"",Import!N1307)</f>
        <v/>
      </c>
      <c r="J308" s="37"/>
      <c r="K308" s="46" t="str">
        <f>IF(Import!O1307=0,"",Import!O1307)</f>
        <v/>
      </c>
      <c r="L308" s="46" t="str">
        <f>IF(Import!P1307=0,"",Import!P1307)</f>
        <v/>
      </c>
      <c r="M308" s="60" t="str">
        <f>IF(L308&lt;&gt;"","Annulé",IF(Import!R1307=0,"",Import!R1307))</f>
        <v/>
      </c>
      <c r="N308" s="60" t="str">
        <f>IF(L308&lt;&gt;"","Annulé",IF(Import!S1307=0,"",Import!S1307))</f>
        <v/>
      </c>
      <c r="O308" s="60" t="str">
        <f>IF(N308="Annulé","Annulé",IF(Import!T1307=0,"",Import!T1307))</f>
        <v/>
      </c>
      <c r="P308" s="46" t="str">
        <f>IF(Import!U1307=0,IF($L308&lt;&gt;"","Annulé",IF($K308="","","En attente")),Import!U1307)</f>
        <v/>
      </c>
      <c r="Q308" s="46" t="str">
        <f>IF(Import!V1307=0,IF($L308&lt;&gt;"","Annulé",IF($K308="","","En attente")),Import!V1307)</f>
        <v/>
      </c>
      <c r="R308" s="46" t="str">
        <f>IF(Import!W1307=0,IF($L308&lt;&gt;"","Annulé",IF($K308="","","En attente")),Import!W1307)</f>
        <v/>
      </c>
      <c r="S308" s="46" t="str">
        <f>IF(Import!X1307=0,IF($L308&lt;&gt;"","Annulé",IF($K308="","","En attente")),Import!X1307)</f>
        <v/>
      </c>
      <c r="T308" s="46" t="str">
        <f>IF(Import!Y1307=0,IF($L308&lt;&gt;"","Annulé",IF($K308="","","En attente")),Import!Y1307)</f>
        <v/>
      </c>
      <c r="U308" s="46" t="str">
        <f>IF(Import!Z1307=0,IF($L308&lt;&gt;"","Annulé",IF($K308="","","En attente")),Import!Z1307)</f>
        <v/>
      </c>
      <c r="V308" s="46"/>
      <c r="W308" s="46" t="str">
        <f>IF($L308&lt;&gt;"","Annulé",IF(Import!AA1307=0,"",Import!AA1307))</f>
        <v/>
      </c>
      <c r="X308" s="46" t="str">
        <f>IF(L308&lt;&gt;"","Annulé",IF(Import!AB1307=0,IF(W308&lt;&gt;"","A receptionner",""),Import!AB1307))</f>
        <v/>
      </c>
      <c r="Y308" s="60" t="str">
        <f>IF(L308&lt;&gt;"","Annulé",IF(Import!AC1307=0,"",Import!AC1307))</f>
        <v/>
      </c>
      <c r="Z308" s="60" t="str">
        <f>IF(L308&lt;&gt;"","Annulé",IF(Import!AD1307=0,"",Import!AD1307))</f>
        <v/>
      </c>
      <c r="AA308" s="61" t="str">
        <f t="shared" si="272"/>
        <v/>
      </c>
      <c r="AB308" s="61"/>
      <c r="AC308" s="62"/>
      <c r="CB308" s="78" t="str">
        <f>IF(Import!AQ1307=0,"",Import!AQ1307)</f>
        <v/>
      </c>
      <c r="CC308" s="78"/>
      <c r="CD308" s="78"/>
      <c r="CE308" s="78"/>
      <c r="CF308" s="78"/>
      <c r="JR308" s="46" t="str">
        <f>IF(Import!BC1307=0,"",Import!BC1307)</f>
        <v/>
      </c>
    </row>
    <row r="309" spans="1:278" x14ac:dyDescent="0.3">
      <c r="A309" s="61" t="str">
        <f>IF(Import!A1308=0,"",Import!A1308=0)</f>
        <v/>
      </c>
      <c r="B309" s="38" t="str">
        <f>IF(Import!D1308=0,"",Import!D1308)</f>
        <v/>
      </c>
      <c r="C309" s="38" t="str">
        <f>IF(Import!E1308=0,"",Import!E1308)</f>
        <v/>
      </c>
      <c r="D309" s="44" t="str">
        <f t="shared" si="271"/>
        <v/>
      </c>
      <c r="E309" s="38" t="str">
        <f>IF(Import!I1308=0,"",Import!I1308)</f>
        <v/>
      </c>
      <c r="F309" s="38" t="str">
        <f>IF(Import!J1308="","",Import!J1308)</f>
        <v/>
      </c>
      <c r="G309" s="38" t="str">
        <f>IF(Import!K1308="","",Import!K1308)</f>
        <v/>
      </c>
      <c r="H309" s="45" t="str">
        <f>IF(Import!L1308=0,"",Import!L1308)</f>
        <v/>
      </c>
      <c r="I309" s="38" t="str">
        <f>IF(Import!N1308=0,"",Import!N1308)</f>
        <v/>
      </c>
      <c r="J309" s="37"/>
      <c r="K309" s="46" t="str">
        <f>IF(Import!O1308=0,"",Import!O1308)</f>
        <v/>
      </c>
      <c r="L309" s="46" t="str">
        <f>IF(Import!P1308=0,"",Import!P1308)</f>
        <v/>
      </c>
      <c r="M309" s="60" t="str">
        <f>IF(L309&lt;&gt;"","Annulé",IF(Import!R1308=0,"",Import!R1308))</f>
        <v/>
      </c>
      <c r="N309" s="60" t="str">
        <f>IF(L309&lt;&gt;"","Annulé",IF(Import!S1308=0,"",Import!S1308))</f>
        <v/>
      </c>
      <c r="O309" s="60" t="str">
        <f>IF(N309="Annulé","Annulé",IF(Import!T1308=0,"",Import!T1308))</f>
        <v/>
      </c>
      <c r="P309" s="46" t="str">
        <f>IF(Import!U1308=0,IF($L309&lt;&gt;"","Annulé",IF($K309="","","En attente")),Import!U1308)</f>
        <v/>
      </c>
      <c r="Q309" s="46" t="str">
        <f>IF(Import!V1308=0,IF($L309&lt;&gt;"","Annulé",IF($K309="","","En attente")),Import!V1308)</f>
        <v/>
      </c>
      <c r="R309" s="46" t="str">
        <f>IF(Import!W1308=0,IF($L309&lt;&gt;"","Annulé",IF($K309="","","En attente")),Import!W1308)</f>
        <v/>
      </c>
      <c r="S309" s="46" t="str">
        <f>IF(Import!X1308=0,IF($L309&lt;&gt;"","Annulé",IF($K309="","","En attente")),Import!X1308)</f>
        <v/>
      </c>
      <c r="T309" s="46" t="str">
        <f>IF(Import!Y1308=0,IF($L309&lt;&gt;"","Annulé",IF($K309="","","En attente")),Import!Y1308)</f>
        <v/>
      </c>
      <c r="U309" s="46" t="str">
        <f>IF(Import!Z1308=0,IF($L309&lt;&gt;"","Annulé",IF($K309="","","En attente")),Import!Z1308)</f>
        <v/>
      </c>
      <c r="V309" s="46"/>
      <c r="W309" s="46" t="str">
        <f>IF($L309&lt;&gt;"","Annulé",IF(Import!AA1308=0,"",Import!AA1308))</f>
        <v/>
      </c>
      <c r="X309" s="46" t="str">
        <f>IF(L309&lt;&gt;"","Annulé",IF(Import!AB1308=0,IF(W309&lt;&gt;"","A receptionner",""),Import!AB1308))</f>
        <v/>
      </c>
      <c r="Y309" s="60" t="str">
        <f>IF(L309&lt;&gt;"","Annulé",IF(Import!AC1308=0,"",Import!AC1308))</f>
        <v/>
      </c>
      <c r="Z309" s="60" t="str">
        <f>IF(L309&lt;&gt;"","Annulé",IF(Import!AD1308=0,"",Import!AD1308))</f>
        <v/>
      </c>
      <c r="AA309" s="61" t="str">
        <f t="shared" si="272"/>
        <v/>
      </c>
      <c r="AB309" s="61"/>
      <c r="AC309" s="62"/>
      <c r="CB309" s="78" t="str">
        <f>IF(Import!AQ1308=0,"",Import!AQ1308)</f>
        <v/>
      </c>
      <c r="CC309" s="78"/>
      <c r="CD309" s="78"/>
      <c r="CE309" s="78"/>
      <c r="CF309" s="78"/>
      <c r="JR309" s="46" t="str">
        <f>IF(Import!BC1308=0,"",Import!BC1308)</f>
        <v/>
      </c>
    </row>
    <row r="310" spans="1:278" x14ac:dyDescent="0.3">
      <c r="A310" s="61" t="str">
        <f>IF(Import!A1309=0,"",Import!A1309=0)</f>
        <v/>
      </c>
      <c r="B310" s="38" t="str">
        <f>IF(Import!D1309=0,"",Import!D1309)</f>
        <v/>
      </c>
      <c r="C310" s="38" t="str">
        <f>IF(Import!E1309=0,"",Import!E1309)</f>
        <v/>
      </c>
      <c r="D310" s="44" t="str">
        <f t="shared" si="271"/>
        <v/>
      </c>
      <c r="E310" s="38" t="str">
        <f>IF(Import!I1309=0,"",Import!I1309)</f>
        <v/>
      </c>
      <c r="F310" s="38" t="str">
        <f>IF(Import!J1309="","",Import!J1309)</f>
        <v/>
      </c>
      <c r="G310" s="38" t="str">
        <f>IF(Import!K1309="","",Import!K1309)</f>
        <v/>
      </c>
      <c r="H310" s="45" t="str">
        <f>IF(Import!L1309=0,"",Import!L1309)</f>
        <v/>
      </c>
      <c r="I310" s="38" t="str">
        <f>IF(Import!N1309=0,"",Import!N1309)</f>
        <v/>
      </c>
      <c r="J310" s="37"/>
      <c r="K310" s="46" t="str">
        <f>IF(Import!O1309=0,"",Import!O1309)</f>
        <v/>
      </c>
      <c r="L310" s="46" t="str">
        <f>IF(Import!P1309=0,"",Import!P1309)</f>
        <v/>
      </c>
      <c r="M310" s="60" t="str">
        <f>IF(L310&lt;&gt;"","Annulé",IF(Import!R1309=0,"",Import!R1309))</f>
        <v/>
      </c>
      <c r="N310" s="60" t="str">
        <f>IF(L310&lt;&gt;"","Annulé",IF(Import!S1309=0,"",Import!S1309))</f>
        <v/>
      </c>
      <c r="O310" s="60" t="str">
        <f>IF(N310="Annulé","Annulé",IF(Import!T1309=0,"",Import!T1309))</f>
        <v/>
      </c>
      <c r="P310" s="46" t="str">
        <f>IF(Import!U1309=0,IF($L310&lt;&gt;"","Annulé",IF($K310="","","En attente")),Import!U1309)</f>
        <v/>
      </c>
      <c r="Q310" s="46" t="str">
        <f>IF(Import!V1309=0,IF($L310&lt;&gt;"","Annulé",IF($K310="","","En attente")),Import!V1309)</f>
        <v/>
      </c>
      <c r="R310" s="46" t="str">
        <f>IF(Import!W1309=0,IF($L310&lt;&gt;"","Annulé",IF($K310="","","En attente")),Import!W1309)</f>
        <v/>
      </c>
      <c r="S310" s="46" t="str">
        <f>IF(Import!X1309=0,IF($L310&lt;&gt;"","Annulé",IF($K310="","","En attente")),Import!X1309)</f>
        <v/>
      </c>
      <c r="T310" s="46" t="str">
        <f>IF(Import!Y1309=0,IF($L310&lt;&gt;"","Annulé",IF($K310="","","En attente")),Import!Y1309)</f>
        <v/>
      </c>
      <c r="U310" s="46" t="str">
        <f>IF(Import!Z1309=0,IF($L310&lt;&gt;"","Annulé",IF($K310="","","En attente")),Import!Z1309)</f>
        <v/>
      </c>
      <c r="V310" s="46"/>
      <c r="W310" s="46" t="str">
        <f>IF($L310&lt;&gt;"","Annulé",IF(Import!AA1309=0,"",Import!AA1309))</f>
        <v/>
      </c>
      <c r="X310" s="46" t="str">
        <f>IF(L310&lt;&gt;"","Annulé",IF(Import!AB1309=0,IF(W310&lt;&gt;"","A receptionner",""),Import!AB1309))</f>
        <v/>
      </c>
      <c r="Y310" s="60" t="str">
        <f>IF(L310&lt;&gt;"","Annulé",IF(Import!AC1309=0,"",Import!AC1309))</f>
        <v/>
      </c>
      <c r="Z310" s="60" t="str">
        <f>IF(L310&lt;&gt;"","Annulé",IF(Import!AD1309=0,"",Import!AD1309))</f>
        <v/>
      </c>
      <c r="AA310" s="61" t="str">
        <f t="shared" si="272"/>
        <v/>
      </c>
      <c r="AB310" s="61"/>
      <c r="AC310" s="62"/>
      <c r="CB310" s="78" t="str">
        <f>IF(Import!AQ1309=0,"",Import!AQ1309)</f>
        <v/>
      </c>
      <c r="CC310" s="78"/>
      <c r="CD310" s="78"/>
      <c r="CE310" s="78"/>
      <c r="CF310" s="78"/>
      <c r="JR310" s="46" t="str">
        <f>IF(Import!BC1309=0,"",Import!BC1309)</f>
        <v/>
      </c>
    </row>
    <row r="311" spans="1:278" x14ac:dyDescent="0.3">
      <c r="A311" s="61" t="str">
        <f>IF(Import!A1310=0,"",Import!A1310=0)</f>
        <v/>
      </c>
      <c r="B311" s="38" t="str">
        <f>IF(Import!D1310=0,"",Import!D1310)</f>
        <v/>
      </c>
      <c r="C311" s="38" t="str">
        <f>IF(Import!E1310=0,"",Import!E1310)</f>
        <v/>
      </c>
      <c r="D311" s="44" t="str">
        <f t="shared" si="271"/>
        <v/>
      </c>
      <c r="E311" s="38" t="str">
        <f>IF(Import!I1310=0,"",Import!I1310)</f>
        <v/>
      </c>
      <c r="F311" s="38" t="str">
        <f>IF(Import!J1310="","",Import!J1310)</f>
        <v/>
      </c>
      <c r="G311" s="38" t="str">
        <f>IF(Import!K1310="","",Import!K1310)</f>
        <v/>
      </c>
      <c r="H311" s="45" t="str">
        <f>IF(Import!L1310=0,"",Import!L1310)</f>
        <v/>
      </c>
      <c r="I311" s="38" t="str">
        <f>IF(Import!N1310=0,"",Import!N1310)</f>
        <v/>
      </c>
      <c r="J311" s="37"/>
      <c r="K311" s="46" t="str">
        <f>IF(Import!O1310=0,"",Import!O1310)</f>
        <v/>
      </c>
      <c r="L311" s="46" t="str">
        <f>IF(Import!P1310=0,"",Import!P1310)</f>
        <v/>
      </c>
      <c r="M311" s="60" t="str">
        <f>IF(L311&lt;&gt;"","Annulé",IF(Import!R1310=0,"",Import!R1310))</f>
        <v/>
      </c>
      <c r="N311" s="60" t="str">
        <f>IF(L311&lt;&gt;"","Annulé",IF(Import!S1310=0,"",Import!S1310))</f>
        <v/>
      </c>
      <c r="O311" s="60" t="str">
        <f>IF(N311="Annulé","Annulé",IF(Import!T1310=0,"",Import!T1310))</f>
        <v/>
      </c>
      <c r="P311" s="46" t="str">
        <f>IF(Import!U1310=0,IF($L311&lt;&gt;"","Annulé",IF($K311="","","En attente")),Import!U1310)</f>
        <v/>
      </c>
      <c r="Q311" s="46" t="str">
        <f>IF(Import!V1310=0,IF($L311&lt;&gt;"","Annulé",IF($K311="","","En attente")),Import!V1310)</f>
        <v/>
      </c>
      <c r="R311" s="46" t="str">
        <f>IF(Import!W1310=0,IF($L311&lt;&gt;"","Annulé",IF($K311="","","En attente")),Import!W1310)</f>
        <v/>
      </c>
      <c r="S311" s="46" t="str">
        <f>IF(Import!X1310=0,IF($L311&lt;&gt;"","Annulé",IF($K311="","","En attente")),Import!X1310)</f>
        <v/>
      </c>
      <c r="T311" s="46" t="str">
        <f>IF(Import!Y1310=0,IF($L311&lt;&gt;"","Annulé",IF($K311="","","En attente")),Import!Y1310)</f>
        <v/>
      </c>
      <c r="U311" s="46" t="str">
        <f>IF(Import!Z1310=0,IF($L311&lt;&gt;"","Annulé",IF($K311="","","En attente")),Import!Z1310)</f>
        <v/>
      </c>
      <c r="V311" s="46"/>
      <c r="W311" s="46" t="str">
        <f>IF($L311&lt;&gt;"","Annulé",IF(Import!AA1310=0,"",Import!AA1310))</f>
        <v/>
      </c>
      <c r="X311" s="46" t="str">
        <f>IF(L311&lt;&gt;"","Annulé",IF(Import!AB1310=0,IF(W311&lt;&gt;"","A receptionner",""),Import!AB1310))</f>
        <v/>
      </c>
      <c r="Y311" s="60" t="str">
        <f>IF(L311&lt;&gt;"","Annulé",IF(Import!AC1310=0,"",Import!AC1310))</f>
        <v/>
      </c>
      <c r="Z311" s="60" t="str">
        <f>IF(L311&lt;&gt;"","Annulé",IF(Import!AD1310=0,"",Import!AD1310))</f>
        <v/>
      </c>
      <c r="AA311" s="61" t="str">
        <f t="shared" si="272"/>
        <v/>
      </c>
      <c r="AB311" s="61"/>
      <c r="AC311" s="62"/>
      <c r="CB311" s="78" t="str">
        <f>IF(Import!AQ1310=0,"",Import!AQ1310)</f>
        <v/>
      </c>
      <c r="CC311" s="78"/>
      <c r="CD311" s="78"/>
      <c r="CE311" s="78"/>
      <c r="CF311" s="78"/>
      <c r="JR311" s="46" t="str">
        <f>IF(Import!BC1310=0,"",Import!BC1310)</f>
        <v/>
      </c>
    </row>
    <row r="312" spans="1:278" x14ac:dyDescent="0.3">
      <c r="A312" s="61" t="str">
        <f>IF(Import!A1311=0,"",Import!A1311=0)</f>
        <v/>
      </c>
      <c r="B312" s="38" t="str">
        <f>IF(Import!D1311=0,"",Import!D1311)</f>
        <v/>
      </c>
      <c r="C312" s="38" t="str">
        <f>IF(Import!E1311=0,"",Import!E1311)</f>
        <v/>
      </c>
      <c r="D312" s="44" t="str">
        <f t="shared" si="271"/>
        <v/>
      </c>
      <c r="E312" s="38" t="str">
        <f>IF(Import!I1311=0,"",Import!I1311)</f>
        <v/>
      </c>
      <c r="F312" s="38" t="str">
        <f>IF(Import!J1311="","",Import!J1311)</f>
        <v/>
      </c>
      <c r="G312" s="38" t="str">
        <f>IF(Import!K1311="","",Import!K1311)</f>
        <v/>
      </c>
      <c r="H312" s="45" t="str">
        <f>IF(Import!L1311=0,"",Import!L1311)</f>
        <v/>
      </c>
      <c r="I312" s="38" t="str">
        <f>IF(Import!N1311=0,"",Import!N1311)</f>
        <v/>
      </c>
      <c r="J312" s="37"/>
      <c r="K312" s="46" t="str">
        <f>IF(Import!O1311=0,"",Import!O1311)</f>
        <v/>
      </c>
      <c r="L312" s="46" t="str">
        <f>IF(Import!P1311=0,"",Import!P1311)</f>
        <v/>
      </c>
      <c r="M312" s="60" t="str">
        <f>IF(L312&lt;&gt;"","Annulé",IF(Import!R1311=0,"",Import!R1311))</f>
        <v/>
      </c>
      <c r="N312" s="60" t="str">
        <f>IF(L312&lt;&gt;"","Annulé",IF(Import!S1311=0,"",Import!S1311))</f>
        <v/>
      </c>
      <c r="O312" s="60" t="str">
        <f>IF(N312="Annulé","Annulé",IF(Import!T1311=0,"",Import!T1311))</f>
        <v/>
      </c>
      <c r="P312" s="46" t="str">
        <f>IF(Import!U1311=0,IF($L312&lt;&gt;"","Annulé",IF($K312="","","En attente")),Import!U1311)</f>
        <v/>
      </c>
      <c r="Q312" s="46" t="str">
        <f>IF(Import!V1311=0,IF($L312&lt;&gt;"","Annulé",IF($K312="","","En attente")),Import!V1311)</f>
        <v/>
      </c>
      <c r="R312" s="46" t="str">
        <f>IF(Import!W1311=0,IF($L312&lt;&gt;"","Annulé",IF($K312="","","En attente")),Import!W1311)</f>
        <v/>
      </c>
      <c r="S312" s="46" t="str">
        <f>IF(Import!X1311=0,IF($L312&lt;&gt;"","Annulé",IF($K312="","","En attente")),Import!X1311)</f>
        <v/>
      </c>
      <c r="T312" s="46" t="str">
        <f>IF(Import!Y1311=0,IF($L312&lt;&gt;"","Annulé",IF($K312="","","En attente")),Import!Y1311)</f>
        <v/>
      </c>
      <c r="U312" s="46" t="str">
        <f>IF(Import!Z1311=0,IF($L312&lt;&gt;"","Annulé",IF($K312="","","En attente")),Import!Z1311)</f>
        <v/>
      </c>
      <c r="V312" s="46"/>
      <c r="W312" s="46" t="str">
        <f>IF($L312&lt;&gt;"","Annulé",IF(Import!AA1311=0,"",Import!AA1311))</f>
        <v/>
      </c>
      <c r="X312" s="46" t="str">
        <f>IF(L312&lt;&gt;"","Annulé",IF(Import!AB1311=0,IF(W312&lt;&gt;"","A receptionner",""),Import!AB1311))</f>
        <v/>
      </c>
      <c r="Y312" s="60" t="str">
        <f>IF(L312&lt;&gt;"","Annulé",IF(Import!AC1311=0,"",Import!AC1311))</f>
        <v/>
      </c>
      <c r="Z312" s="60" t="str">
        <f>IF(L312&lt;&gt;"","Annulé",IF(Import!AD1311=0,"",Import!AD1311))</f>
        <v/>
      </c>
      <c r="AA312" s="61" t="str">
        <f t="shared" si="272"/>
        <v/>
      </c>
      <c r="AB312" s="61"/>
      <c r="AC312" s="62"/>
      <c r="CB312" s="78" t="str">
        <f>IF(Import!AQ1311=0,"",Import!AQ1311)</f>
        <v/>
      </c>
      <c r="CC312" s="78"/>
      <c r="CD312" s="78"/>
      <c r="CE312" s="78"/>
      <c r="CF312" s="78"/>
      <c r="JR312" s="46" t="str">
        <f>IF(Import!BC1311=0,"",Import!BC1311)</f>
        <v/>
      </c>
    </row>
    <row r="313" spans="1:278" x14ac:dyDescent="0.3">
      <c r="A313" s="61" t="str">
        <f>IF(Import!A1312=0,"",Import!A1312=0)</f>
        <v/>
      </c>
      <c r="B313" s="38" t="str">
        <f>IF(Import!D1312=0,"",Import!D1312)</f>
        <v/>
      </c>
      <c r="C313" s="38" t="str">
        <f>IF(Import!E1312=0,"",Import!E1312)</f>
        <v/>
      </c>
      <c r="D313" s="44" t="str">
        <f t="shared" si="271"/>
        <v/>
      </c>
      <c r="E313" s="38" t="str">
        <f>IF(Import!I1312=0,"",Import!I1312)</f>
        <v/>
      </c>
      <c r="F313" s="38" t="str">
        <f>IF(Import!J1312="","",Import!J1312)</f>
        <v/>
      </c>
      <c r="G313" s="38" t="str">
        <f>IF(Import!K1312="","",Import!K1312)</f>
        <v/>
      </c>
      <c r="H313" s="45" t="str">
        <f>IF(Import!L1312=0,"",Import!L1312)</f>
        <v/>
      </c>
      <c r="I313" s="38" t="str">
        <f>IF(Import!N1312=0,"",Import!N1312)</f>
        <v/>
      </c>
      <c r="J313" s="37"/>
      <c r="K313" s="46" t="str">
        <f>IF(Import!O1312=0,"",Import!O1312)</f>
        <v/>
      </c>
      <c r="L313" s="46" t="str">
        <f>IF(Import!P1312=0,"",Import!P1312)</f>
        <v/>
      </c>
      <c r="M313" s="60" t="str">
        <f>IF(L313&lt;&gt;"","Annulé",IF(Import!R1312=0,"",Import!R1312))</f>
        <v/>
      </c>
      <c r="N313" s="60" t="str">
        <f>IF(L313&lt;&gt;"","Annulé",IF(Import!S1312=0,"",Import!S1312))</f>
        <v/>
      </c>
      <c r="O313" s="60" t="str">
        <f>IF(N313="Annulé","Annulé",IF(Import!T1312=0,"",Import!T1312))</f>
        <v/>
      </c>
      <c r="P313" s="46" t="str">
        <f>IF(Import!U1312=0,IF($L313&lt;&gt;"","Annulé",IF($K313="","","En attente")),Import!U1312)</f>
        <v/>
      </c>
      <c r="Q313" s="46" t="str">
        <f>IF(Import!V1312=0,IF($L313&lt;&gt;"","Annulé",IF($K313="","","En attente")),Import!V1312)</f>
        <v/>
      </c>
      <c r="R313" s="46" t="str">
        <f>IF(Import!W1312=0,IF($L313&lt;&gt;"","Annulé",IF($K313="","","En attente")),Import!W1312)</f>
        <v/>
      </c>
      <c r="S313" s="46" t="str">
        <f>IF(Import!X1312=0,IF($L313&lt;&gt;"","Annulé",IF($K313="","","En attente")),Import!X1312)</f>
        <v/>
      </c>
      <c r="T313" s="46" t="str">
        <f>IF(Import!Y1312=0,IF($L313&lt;&gt;"","Annulé",IF($K313="","","En attente")),Import!Y1312)</f>
        <v/>
      </c>
      <c r="U313" s="46" t="str">
        <f>IF(Import!Z1312=0,IF($L313&lt;&gt;"","Annulé",IF($K313="","","En attente")),Import!Z1312)</f>
        <v/>
      </c>
      <c r="V313" s="46"/>
      <c r="W313" s="46" t="str">
        <f>IF($L313&lt;&gt;"","Annulé",IF(Import!AA1312=0,"",Import!AA1312))</f>
        <v/>
      </c>
      <c r="X313" s="46" t="str">
        <f>IF(L313&lt;&gt;"","Annulé",IF(Import!AB1312=0,IF(W313&lt;&gt;"","A receptionner",""),Import!AB1312))</f>
        <v/>
      </c>
      <c r="Y313" s="60" t="str">
        <f>IF(L313&lt;&gt;"","Annulé",IF(Import!AC1312=0,"",Import!AC1312))</f>
        <v/>
      </c>
      <c r="Z313" s="60" t="str">
        <f>IF(L313&lt;&gt;"","Annulé",IF(Import!AD1312=0,"",Import!AD1312))</f>
        <v/>
      </c>
      <c r="AA313" s="61" t="str">
        <f t="shared" si="272"/>
        <v/>
      </c>
      <c r="AB313" s="61"/>
      <c r="AC313" s="62"/>
      <c r="CB313" s="78" t="str">
        <f>IF(Import!AQ1312=0,"",Import!AQ1312)</f>
        <v/>
      </c>
      <c r="CC313" s="78"/>
      <c r="CD313" s="78"/>
      <c r="CE313" s="78"/>
      <c r="CF313" s="78"/>
      <c r="JR313" s="46" t="str">
        <f>IF(Import!BC1312=0,"",Import!BC1312)</f>
        <v/>
      </c>
    </row>
    <row r="314" spans="1:278" x14ac:dyDescent="0.3">
      <c r="A314" s="61" t="str">
        <f>IF(Import!A1313=0,"",Import!A1313=0)</f>
        <v/>
      </c>
      <c r="B314" s="38" t="str">
        <f>IF(Import!D1313=0,"",Import!D1313)</f>
        <v/>
      </c>
      <c r="C314" s="38" t="str">
        <f>IF(Import!E1313=0,"",Import!E1313)</f>
        <v/>
      </c>
      <c r="D314" s="44" t="str">
        <f t="shared" si="271"/>
        <v/>
      </c>
      <c r="E314" s="38" t="str">
        <f>IF(Import!I1313=0,"",Import!I1313)</f>
        <v/>
      </c>
      <c r="F314" s="38" t="str">
        <f>IF(Import!J1313="","",Import!J1313)</f>
        <v/>
      </c>
      <c r="G314" s="38" t="str">
        <f>IF(Import!K1313="","",Import!K1313)</f>
        <v/>
      </c>
      <c r="H314" s="45" t="str">
        <f>IF(Import!L1313=0,"",Import!L1313)</f>
        <v/>
      </c>
      <c r="I314" s="38" t="str">
        <f>IF(Import!N1313=0,"",Import!N1313)</f>
        <v/>
      </c>
      <c r="J314" s="37"/>
      <c r="K314" s="46" t="str">
        <f>IF(Import!O1313=0,"",Import!O1313)</f>
        <v/>
      </c>
      <c r="L314" s="46" t="str">
        <f>IF(Import!P1313=0,"",Import!P1313)</f>
        <v/>
      </c>
      <c r="M314" s="60" t="str">
        <f>IF(L314&lt;&gt;"","Annulé",IF(Import!R1313=0,"",Import!R1313))</f>
        <v/>
      </c>
      <c r="N314" s="60" t="str">
        <f>IF(L314&lt;&gt;"","Annulé",IF(Import!S1313=0,"",Import!S1313))</f>
        <v/>
      </c>
      <c r="O314" s="60" t="str">
        <f>IF(N314="Annulé","Annulé",IF(Import!T1313=0,"",Import!T1313))</f>
        <v/>
      </c>
      <c r="P314" s="46" t="str">
        <f>IF(Import!U1313=0,IF($L314&lt;&gt;"","Annulé",IF($K314="","","En attente")),Import!U1313)</f>
        <v/>
      </c>
      <c r="Q314" s="46" t="str">
        <f>IF(Import!V1313=0,IF($L314&lt;&gt;"","Annulé",IF($K314="","","En attente")),Import!V1313)</f>
        <v/>
      </c>
      <c r="R314" s="46" t="str">
        <f>IF(Import!W1313=0,IF($L314&lt;&gt;"","Annulé",IF($K314="","","En attente")),Import!W1313)</f>
        <v/>
      </c>
      <c r="S314" s="46" t="str">
        <f>IF(Import!X1313=0,IF($L314&lt;&gt;"","Annulé",IF($K314="","","En attente")),Import!X1313)</f>
        <v/>
      </c>
      <c r="T314" s="46" t="str">
        <f>IF(Import!Y1313=0,IF($L314&lt;&gt;"","Annulé",IF($K314="","","En attente")),Import!Y1313)</f>
        <v/>
      </c>
      <c r="U314" s="46" t="str">
        <f>IF(Import!Z1313=0,IF($L314&lt;&gt;"","Annulé",IF($K314="","","En attente")),Import!Z1313)</f>
        <v/>
      </c>
      <c r="V314" s="46"/>
      <c r="W314" s="46" t="str">
        <f>IF($L314&lt;&gt;"","Annulé",IF(Import!AA1313=0,"",Import!AA1313))</f>
        <v/>
      </c>
      <c r="X314" s="46" t="str">
        <f>IF(L314&lt;&gt;"","Annulé",IF(Import!AB1313=0,IF(W314&lt;&gt;"","A receptionner",""),Import!AB1313))</f>
        <v/>
      </c>
      <c r="Y314" s="60" t="str">
        <f>IF(L314&lt;&gt;"","Annulé",IF(Import!AC1313=0,"",Import!AC1313))</f>
        <v/>
      </c>
      <c r="Z314" s="60" t="str">
        <f>IF(L314&lt;&gt;"","Annulé",IF(Import!AD1313=0,"",Import!AD1313))</f>
        <v/>
      </c>
      <c r="AA314" s="61" t="str">
        <f t="shared" si="272"/>
        <v/>
      </c>
      <c r="AB314" s="61"/>
      <c r="AC314" s="62"/>
      <c r="CB314" s="78" t="str">
        <f>IF(Import!AQ1313=0,"",Import!AQ1313)</f>
        <v/>
      </c>
      <c r="CC314" s="78"/>
      <c r="CD314" s="78"/>
      <c r="CE314" s="78"/>
      <c r="CF314" s="78"/>
      <c r="JR314" s="46" t="str">
        <f>IF(Import!BC1313=0,"",Import!BC1313)</f>
        <v/>
      </c>
    </row>
    <row r="315" spans="1:278" x14ac:dyDescent="0.3">
      <c r="A315" s="61" t="str">
        <f>IF(Import!A1314=0,"",Import!A1314=0)</f>
        <v/>
      </c>
      <c r="B315" s="38" t="str">
        <f>IF(Import!D1314=0,"",Import!D1314)</f>
        <v/>
      </c>
      <c r="C315" s="38" t="str">
        <f>IF(Import!E1314=0,"",Import!E1314)</f>
        <v/>
      </c>
      <c r="D315" s="44" t="str">
        <f t="shared" si="271"/>
        <v/>
      </c>
      <c r="E315" s="38" t="str">
        <f>IF(Import!I1314=0,"",Import!I1314)</f>
        <v/>
      </c>
      <c r="F315" s="38" t="str">
        <f>IF(Import!J1314="","",Import!J1314)</f>
        <v/>
      </c>
      <c r="G315" s="38" t="str">
        <f>IF(Import!K1314="","",Import!K1314)</f>
        <v/>
      </c>
      <c r="H315" s="45" t="str">
        <f>IF(Import!L1314=0,"",Import!L1314)</f>
        <v/>
      </c>
      <c r="I315" s="38" t="str">
        <f>IF(Import!N1314=0,"",Import!N1314)</f>
        <v/>
      </c>
      <c r="J315" s="37"/>
      <c r="K315" s="46" t="str">
        <f>IF(Import!O1314=0,"",Import!O1314)</f>
        <v/>
      </c>
      <c r="L315" s="46" t="str">
        <f>IF(Import!P1314=0,"",Import!P1314)</f>
        <v/>
      </c>
      <c r="M315" s="60" t="str">
        <f>IF(L315&lt;&gt;"","Annulé",IF(Import!R1314=0,"",Import!R1314))</f>
        <v/>
      </c>
      <c r="N315" s="60" t="str">
        <f>IF(L315&lt;&gt;"","Annulé",IF(Import!S1314=0,"",Import!S1314))</f>
        <v/>
      </c>
      <c r="O315" s="60" t="str">
        <f>IF(N315="Annulé","Annulé",IF(Import!T1314=0,"",Import!T1314))</f>
        <v/>
      </c>
      <c r="P315" s="46" t="str">
        <f>IF(Import!U1314=0,IF($L315&lt;&gt;"","Annulé",IF($K315="","","En attente")),Import!U1314)</f>
        <v/>
      </c>
      <c r="Q315" s="46" t="str">
        <f>IF(Import!V1314=0,IF($L315&lt;&gt;"","Annulé",IF($K315="","","En attente")),Import!V1314)</f>
        <v/>
      </c>
      <c r="R315" s="46" t="str">
        <f>IF(Import!W1314=0,IF($L315&lt;&gt;"","Annulé",IF($K315="","","En attente")),Import!W1314)</f>
        <v/>
      </c>
      <c r="S315" s="46" t="str">
        <f>IF(Import!X1314=0,IF($L315&lt;&gt;"","Annulé",IF($K315="","","En attente")),Import!X1314)</f>
        <v/>
      </c>
      <c r="T315" s="46" t="str">
        <f>IF(Import!Y1314=0,IF($L315&lt;&gt;"","Annulé",IF($K315="","","En attente")),Import!Y1314)</f>
        <v/>
      </c>
      <c r="U315" s="46" t="str">
        <f>IF(Import!Z1314=0,IF($L315&lt;&gt;"","Annulé",IF($K315="","","En attente")),Import!Z1314)</f>
        <v/>
      </c>
      <c r="V315" s="46"/>
      <c r="W315" s="46" t="str">
        <f>IF($L315&lt;&gt;"","Annulé",IF(Import!AA1314=0,"",Import!AA1314))</f>
        <v/>
      </c>
      <c r="X315" s="46" t="str">
        <f>IF(L315&lt;&gt;"","Annulé",IF(Import!AB1314=0,IF(W315&lt;&gt;"","A receptionner",""),Import!AB1314))</f>
        <v/>
      </c>
      <c r="Y315" s="60" t="str">
        <f>IF(L315&lt;&gt;"","Annulé",IF(Import!AC1314=0,"",Import!AC1314))</f>
        <v/>
      </c>
      <c r="Z315" s="60" t="str">
        <f>IF(L315&lt;&gt;"","Annulé",IF(Import!AD1314=0,"",Import!AD1314))</f>
        <v/>
      </c>
      <c r="AA315" s="61" t="str">
        <f t="shared" si="272"/>
        <v/>
      </c>
      <c r="AB315" s="61"/>
      <c r="AC315" s="62"/>
      <c r="CB315" s="78" t="str">
        <f>IF(Import!AQ1314=0,"",Import!AQ1314)</f>
        <v/>
      </c>
      <c r="CC315" s="78"/>
      <c r="CD315" s="78"/>
      <c r="CE315" s="78"/>
      <c r="CF315" s="78"/>
      <c r="JR315" s="46" t="str">
        <f>IF(Import!BC1314=0,"",Import!BC1314)</f>
        <v/>
      </c>
    </row>
    <row r="316" spans="1:278" x14ac:dyDescent="0.3">
      <c r="A316" s="61" t="str">
        <f>IF(Import!A1315=0,"",Import!A1315=0)</f>
        <v/>
      </c>
      <c r="B316" s="38" t="str">
        <f>IF(Import!D1315=0,"",Import!D1315)</f>
        <v/>
      </c>
      <c r="C316" s="38" t="str">
        <f>IF(Import!E1315=0,"",Import!E1315)</f>
        <v/>
      </c>
      <c r="D316" s="44" t="str">
        <f t="shared" si="271"/>
        <v/>
      </c>
      <c r="E316" s="38" t="str">
        <f>IF(Import!I1315=0,"",Import!I1315)</f>
        <v/>
      </c>
      <c r="F316" s="38" t="str">
        <f>IF(Import!J1315="","",Import!J1315)</f>
        <v/>
      </c>
      <c r="G316" s="38" t="str">
        <f>IF(Import!K1315="","",Import!K1315)</f>
        <v/>
      </c>
      <c r="H316" s="45" t="str">
        <f>IF(Import!L1315=0,"",Import!L1315)</f>
        <v/>
      </c>
      <c r="I316" s="38" t="str">
        <f>IF(Import!N1315=0,"",Import!N1315)</f>
        <v/>
      </c>
      <c r="J316" s="37"/>
      <c r="K316" s="46" t="str">
        <f>IF(Import!O1315=0,"",Import!O1315)</f>
        <v/>
      </c>
      <c r="L316" s="46" t="str">
        <f>IF(Import!P1315=0,"",Import!P1315)</f>
        <v/>
      </c>
      <c r="M316" s="60" t="str">
        <f>IF(L316&lt;&gt;"","Annulé",IF(Import!R1315=0,"",Import!R1315))</f>
        <v/>
      </c>
      <c r="N316" s="60" t="str">
        <f>IF(L316&lt;&gt;"","Annulé",IF(Import!S1315=0,"",Import!S1315))</f>
        <v/>
      </c>
      <c r="O316" s="60" t="str">
        <f>IF(N316="Annulé","Annulé",IF(Import!T1315=0,"",Import!T1315))</f>
        <v/>
      </c>
      <c r="P316" s="46" t="str">
        <f>IF(Import!U1315=0,IF($L316&lt;&gt;"","Annulé",IF($K316="","","En attente")),Import!U1315)</f>
        <v/>
      </c>
      <c r="Q316" s="46" t="str">
        <f>IF(Import!V1315=0,IF($L316&lt;&gt;"","Annulé",IF($K316="","","En attente")),Import!V1315)</f>
        <v/>
      </c>
      <c r="R316" s="46" t="str">
        <f>IF(Import!W1315=0,IF($L316&lt;&gt;"","Annulé",IF($K316="","","En attente")),Import!W1315)</f>
        <v/>
      </c>
      <c r="S316" s="46" t="str">
        <f>IF(Import!X1315=0,IF($L316&lt;&gt;"","Annulé",IF($K316="","","En attente")),Import!X1315)</f>
        <v/>
      </c>
      <c r="T316" s="46" t="str">
        <f>IF(Import!Y1315=0,IF($L316&lt;&gt;"","Annulé",IF($K316="","","En attente")),Import!Y1315)</f>
        <v/>
      </c>
      <c r="U316" s="46" t="str">
        <f>IF(Import!Z1315=0,IF($L316&lt;&gt;"","Annulé",IF($K316="","","En attente")),Import!Z1315)</f>
        <v/>
      </c>
      <c r="V316" s="46"/>
      <c r="W316" s="46" t="str">
        <f>IF($L316&lt;&gt;"","Annulé",IF(Import!AA1315=0,"",Import!AA1315))</f>
        <v/>
      </c>
      <c r="X316" s="46" t="str">
        <f>IF(L316&lt;&gt;"","Annulé",IF(Import!AB1315=0,IF(W316&lt;&gt;"","A receptionner",""),Import!AB1315))</f>
        <v/>
      </c>
      <c r="Y316" s="60" t="str">
        <f>IF(L316&lt;&gt;"","Annulé",IF(Import!AC1315=0,"",Import!AC1315))</f>
        <v/>
      </c>
      <c r="Z316" s="60" t="str">
        <f>IF(L316&lt;&gt;"","Annulé",IF(Import!AD1315=0,"",Import!AD1315))</f>
        <v/>
      </c>
      <c r="AA316" s="61" t="str">
        <f t="shared" si="272"/>
        <v/>
      </c>
      <c r="AB316" s="61"/>
      <c r="AC316" s="62"/>
      <c r="CB316" s="78" t="str">
        <f>IF(Import!AQ1315=0,"",Import!AQ1315)</f>
        <v/>
      </c>
      <c r="CC316" s="78"/>
      <c r="CD316" s="78"/>
      <c r="CE316" s="78"/>
      <c r="CF316" s="78"/>
      <c r="JR316" s="46" t="str">
        <f>IF(Import!BC1315=0,"",Import!BC1315)</f>
        <v/>
      </c>
    </row>
    <row r="317" spans="1:278" x14ac:dyDescent="0.3">
      <c r="A317" s="61" t="str">
        <f>IF(Import!A1316=0,"",Import!A1316=0)</f>
        <v/>
      </c>
      <c r="B317" s="38" t="str">
        <f>IF(Import!D1316=0,"",Import!D1316)</f>
        <v/>
      </c>
      <c r="C317" s="38" t="str">
        <f>IF(Import!E1316=0,"",Import!E1316)</f>
        <v/>
      </c>
      <c r="D317" s="44" t="str">
        <f t="shared" si="271"/>
        <v/>
      </c>
      <c r="E317" s="38" t="str">
        <f>IF(Import!I1316=0,"",Import!I1316)</f>
        <v/>
      </c>
      <c r="F317" s="38" t="str">
        <f>IF(Import!J1316="","",Import!J1316)</f>
        <v/>
      </c>
      <c r="G317" s="38" t="str">
        <f>IF(Import!K1316="","",Import!K1316)</f>
        <v/>
      </c>
      <c r="H317" s="45" t="str">
        <f>IF(Import!L1316=0,"",Import!L1316)</f>
        <v/>
      </c>
      <c r="I317" s="38" t="str">
        <f>IF(Import!N1316=0,"",Import!N1316)</f>
        <v/>
      </c>
      <c r="J317" s="37"/>
      <c r="K317" s="46" t="str">
        <f>IF(Import!O1316=0,"",Import!O1316)</f>
        <v/>
      </c>
      <c r="L317" s="46" t="str">
        <f>IF(Import!P1316=0,"",Import!P1316)</f>
        <v/>
      </c>
      <c r="M317" s="60" t="str">
        <f>IF(L317&lt;&gt;"","Annulé",IF(Import!R1316=0,"",Import!R1316))</f>
        <v/>
      </c>
      <c r="N317" s="60" t="str">
        <f>IF(L317&lt;&gt;"","Annulé",IF(Import!S1316=0,"",Import!S1316))</f>
        <v/>
      </c>
      <c r="O317" s="60" t="str">
        <f>IF(N317="Annulé","Annulé",IF(Import!T1316=0,"",Import!T1316))</f>
        <v/>
      </c>
      <c r="P317" s="46" t="str">
        <f>IF(Import!U1316=0,IF($L317&lt;&gt;"","Annulé",IF($K317="","","En attente")),Import!U1316)</f>
        <v/>
      </c>
      <c r="Q317" s="46" t="str">
        <f>IF(Import!V1316=0,IF($L317&lt;&gt;"","Annulé",IF($K317="","","En attente")),Import!V1316)</f>
        <v/>
      </c>
      <c r="R317" s="46" t="str">
        <f>IF(Import!W1316=0,IF($L317&lt;&gt;"","Annulé",IF($K317="","","En attente")),Import!W1316)</f>
        <v/>
      </c>
      <c r="S317" s="46" t="str">
        <f>IF(Import!X1316=0,IF($L317&lt;&gt;"","Annulé",IF($K317="","","En attente")),Import!X1316)</f>
        <v/>
      </c>
      <c r="T317" s="46" t="str">
        <f>IF(Import!Y1316=0,IF($L317&lt;&gt;"","Annulé",IF($K317="","","En attente")),Import!Y1316)</f>
        <v/>
      </c>
      <c r="U317" s="46" t="str">
        <f>IF(Import!Z1316=0,IF($L317&lt;&gt;"","Annulé",IF($K317="","","En attente")),Import!Z1316)</f>
        <v/>
      </c>
      <c r="V317" s="46"/>
      <c r="W317" s="46" t="str">
        <f>IF($L317&lt;&gt;"","Annulé",IF(Import!AA1316=0,"",Import!AA1316))</f>
        <v/>
      </c>
      <c r="X317" s="46" t="str">
        <f>IF(L317&lt;&gt;"","Annulé",IF(Import!AB1316=0,IF(W317&lt;&gt;"","A receptionner",""),Import!AB1316))</f>
        <v/>
      </c>
      <c r="Y317" s="60" t="str">
        <f>IF(L317&lt;&gt;"","Annulé",IF(Import!AC1316=0,"",Import!AC1316))</f>
        <v/>
      </c>
      <c r="Z317" s="60" t="str">
        <f>IF(L317&lt;&gt;"","Annulé",IF(Import!AD1316=0,"",Import!AD1316))</f>
        <v/>
      </c>
      <c r="AA317" s="61" t="str">
        <f t="shared" si="272"/>
        <v/>
      </c>
      <c r="AB317" s="61"/>
      <c r="AC317" s="62"/>
      <c r="CB317" s="78" t="str">
        <f>IF(Import!AQ1316=0,"",Import!AQ1316)</f>
        <v/>
      </c>
      <c r="CC317" s="78"/>
      <c r="CD317" s="78"/>
      <c r="CE317" s="78"/>
      <c r="CF317" s="78"/>
      <c r="JR317" s="46" t="str">
        <f>IF(Import!BC1316=0,"",Import!BC1316)</f>
        <v/>
      </c>
    </row>
    <row r="318" spans="1:278" x14ac:dyDescent="0.3">
      <c r="A318" s="61" t="str">
        <f>IF(Import!A1317=0,"",Import!A1317=0)</f>
        <v/>
      </c>
      <c r="B318" s="38" t="str">
        <f>IF(Import!D1317=0,"",Import!D1317)</f>
        <v/>
      </c>
      <c r="C318" s="38" t="str">
        <f>IF(Import!E1317=0,"",Import!E1317)</f>
        <v/>
      </c>
      <c r="D318" s="44" t="str">
        <f t="shared" si="271"/>
        <v/>
      </c>
      <c r="E318" s="38" t="str">
        <f>IF(Import!I1317=0,"",Import!I1317)</f>
        <v/>
      </c>
      <c r="F318" s="38" t="str">
        <f>IF(Import!J1317="","",Import!J1317)</f>
        <v/>
      </c>
      <c r="G318" s="38" t="str">
        <f>IF(Import!K1317="","",Import!K1317)</f>
        <v/>
      </c>
      <c r="H318" s="45" t="str">
        <f>IF(Import!L1317=0,"",Import!L1317)</f>
        <v/>
      </c>
      <c r="I318" s="38" t="str">
        <f>IF(Import!N1317=0,"",Import!N1317)</f>
        <v/>
      </c>
      <c r="J318" s="37"/>
      <c r="K318" s="46" t="str">
        <f>IF(Import!O1317=0,"",Import!O1317)</f>
        <v/>
      </c>
      <c r="L318" s="46" t="str">
        <f>IF(Import!P1317=0,"",Import!P1317)</f>
        <v/>
      </c>
      <c r="M318" s="60" t="str">
        <f>IF(L318&lt;&gt;"","Annulé",IF(Import!R1317=0,"",Import!R1317))</f>
        <v/>
      </c>
      <c r="N318" s="60" t="str">
        <f>IF(L318&lt;&gt;"","Annulé",IF(Import!S1317=0,"",Import!S1317))</f>
        <v/>
      </c>
      <c r="O318" s="60" t="str">
        <f>IF(N318="Annulé","Annulé",IF(Import!T1317=0,"",Import!T1317))</f>
        <v/>
      </c>
      <c r="P318" s="46" t="str">
        <f>IF(Import!U1317=0,IF($L318&lt;&gt;"","Annulé",IF($K318="","","En attente")),Import!U1317)</f>
        <v/>
      </c>
      <c r="Q318" s="46" t="str">
        <f>IF(Import!V1317=0,IF($L318&lt;&gt;"","Annulé",IF($K318="","","En attente")),Import!V1317)</f>
        <v/>
      </c>
      <c r="R318" s="46" t="str">
        <f>IF(Import!W1317=0,IF($L318&lt;&gt;"","Annulé",IF($K318="","","En attente")),Import!W1317)</f>
        <v/>
      </c>
      <c r="S318" s="46" t="str">
        <f>IF(Import!X1317=0,IF($L318&lt;&gt;"","Annulé",IF($K318="","","En attente")),Import!X1317)</f>
        <v/>
      </c>
      <c r="T318" s="46" t="str">
        <f>IF(Import!Y1317=0,IF($L318&lt;&gt;"","Annulé",IF($K318="","","En attente")),Import!Y1317)</f>
        <v/>
      </c>
      <c r="U318" s="46" t="str">
        <f>IF(Import!Z1317=0,IF($L318&lt;&gt;"","Annulé",IF($K318="","","En attente")),Import!Z1317)</f>
        <v/>
      </c>
      <c r="V318" s="46"/>
      <c r="W318" s="46" t="str">
        <f>IF($L318&lt;&gt;"","Annulé",IF(Import!AA1317=0,"",Import!AA1317))</f>
        <v/>
      </c>
      <c r="X318" s="46" t="str">
        <f>IF(L318&lt;&gt;"","Annulé",IF(Import!AB1317=0,IF(W318&lt;&gt;"","A receptionner",""),Import!AB1317))</f>
        <v/>
      </c>
      <c r="Y318" s="60" t="str">
        <f>IF(L318&lt;&gt;"","Annulé",IF(Import!AC1317=0,"",Import!AC1317))</f>
        <v/>
      </c>
      <c r="Z318" s="60" t="str">
        <f>IF(L318&lt;&gt;"","Annulé",IF(Import!AD1317=0,"",Import!AD1317))</f>
        <v/>
      </c>
      <c r="AA318" s="61" t="str">
        <f t="shared" si="272"/>
        <v/>
      </c>
      <c r="AB318" s="61"/>
      <c r="AC318" s="62"/>
      <c r="CB318" s="78" t="str">
        <f>IF(Import!AQ1317=0,"",Import!AQ1317)</f>
        <v/>
      </c>
      <c r="CC318" s="78"/>
      <c r="CD318" s="78"/>
      <c r="CE318" s="78"/>
      <c r="CF318" s="78"/>
      <c r="JR318" s="46" t="str">
        <f>IF(Import!BC1317=0,"",Import!BC1317)</f>
        <v/>
      </c>
    </row>
    <row r="319" spans="1:278" x14ac:dyDescent="0.3">
      <c r="A319" s="61" t="str">
        <f>IF(Import!A1318=0,"",Import!A1318=0)</f>
        <v/>
      </c>
      <c r="B319" s="38" t="str">
        <f>IF(Import!D1318=0,"",Import!D1318)</f>
        <v/>
      </c>
      <c r="C319" s="38" t="str">
        <f>IF(Import!E1318=0,"",Import!E1318)</f>
        <v/>
      </c>
      <c r="D319" s="44" t="str">
        <f t="shared" si="271"/>
        <v/>
      </c>
      <c r="E319" s="38" t="str">
        <f>IF(Import!I1318=0,"",Import!I1318)</f>
        <v/>
      </c>
      <c r="F319" s="38" t="str">
        <f>IF(Import!J1318="","",Import!J1318)</f>
        <v/>
      </c>
      <c r="G319" s="38" t="str">
        <f>IF(Import!K1318="","",Import!K1318)</f>
        <v/>
      </c>
      <c r="H319" s="45" t="str">
        <f>IF(Import!L1318=0,"",Import!L1318)</f>
        <v/>
      </c>
      <c r="I319" s="38" t="str">
        <f>IF(Import!N1318=0,"",Import!N1318)</f>
        <v/>
      </c>
      <c r="J319" s="37"/>
      <c r="K319" s="46" t="str">
        <f>IF(Import!O1318=0,"",Import!O1318)</f>
        <v/>
      </c>
      <c r="L319" s="46" t="str">
        <f>IF(Import!P1318=0,"",Import!P1318)</f>
        <v/>
      </c>
      <c r="M319" s="60" t="str">
        <f>IF(L319&lt;&gt;"","Annulé",IF(Import!R1318=0,"",Import!R1318))</f>
        <v/>
      </c>
      <c r="N319" s="60" t="str">
        <f>IF(L319&lt;&gt;"","Annulé",IF(Import!S1318=0,"",Import!S1318))</f>
        <v/>
      </c>
      <c r="O319" s="60" t="str">
        <f>IF(N319="Annulé","Annulé",IF(Import!T1318=0,"",Import!T1318))</f>
        <v/>
      </c>
      <c r="P319" s="46" t="str">
        <f>IF(Import!U1318=0,IF($L319&lt;&gt;"","Annulé",IF($K319="","","En attente")),Import!U1318)</f>
        <v/>
      </c>
      <c r="Q319" s="46" t="str">
        <f>IF(Import!V1318=0,IF($L319&lt;&gt;"","Annulé",IF($K319="","","En attente")),Import!V1318)</f>
        <v/>
      </c>
      <c r="R319" s="46" t="str">
        <f>IF(Import!W1318=0,IF($L319&lt;&gt;"","Annulé",IF($K319="","","En attente")),Import!W1318)</f>
        <v/>
      </c>
      <c r="S319" s="46" t="str">
        <f>IF(Import!X1318=0,IF($L319&lt;&gt;"","Annulé",IF($K319="","","En attente")),Import!X1318)</f>
        <v/>
      </c>
      <c r="T319" s="46" t="str">
        <f>IF(Import!Y1318=0,IF($L319&lt;&gt;"","Annulé",IF($K319="","","En attente")),Import!Y1318)</f>
        <v/>
      </c>
      <c r="U319" s="46" t="str">
        <f>IF(Import!Z1318=0,IF($L319&lt;&gt;"","Annulé",IF($K319="","","En attente")),Import!Z1318)</f>
        <v/>
      </c>
      <c r="V319" s="46"/>
      <c r="W319" s="46" t="str">
        <f>IF($L319&lt;&gt;"","Annulé",IF(Import!AA1318=0,"",Import!AA1318))</f>
        <v/>
      </c>
      <c r="X319" s="46" t="str">
        <f>IF(L319&lt;&gt;"","Annulé",IF(Import!AB1318=0,IF(W319&lt;&gt;"","A receptionner",""),Import!AB1318))</f>
        <v/>
      </c>
      <c r="Y319" s="60" t="str">
        <f>IF(L319&lt;&gt;"","Annulé",IF(Import!AC1318=0,"",Import!AC1318))</f>
        <v/>
      </c>
      <c r="Z319" s="60" t="str">
        <f>IF(L319&lt;&gt;"","Annulé",IF(Import!AD1318=0,"",Import!AD1318))</f>
        <v/>
      </c>
      <c r="AA319" s="61" t="str">
        <f t="shared" si="272"/>
        <v/>
      </c>
      <c r="AB319" s="61"/>
      <c r="AC319" s="62"/>
      <c r="CB319" s="78" t="str">
        <f>IF(Import!AQ1318=0,"",Import!AQ1318)</f>
        <v/>
      </c>
      <c r="CC319" s="78"/>
      <c r="CD319" s="78"/>
      <c r="CE319" s="78"/>
      <c r="CF319" s="78"/>
      <c r="JR319" s="46" t="str">
        <f>IF(Import!BC1318=0,"",Import!BC1318)</f>
        <v/>
      </c>
    </row>
    <row r="320" spans="1:278" x14ac:dyDescent="0.3">
      <c r="A320" s="61" t="str">
        <f>IF(Import!A1319=0,"",Import!A1319=0)</f>
        <v/>
      </c>
      <c r="B320" s="38" t="str">
        <f>IF(Import!D1319=0,"",Import!D1319)</f>
        <v/>
      </c>
      <c r="C320" s="38" t="str">
        <f>IF(Import!E1319=0,"",Import!E1319)</f>
        <v/>
      </c>
      <c r="D320" s="44" t="str">
        <f t="shared" si="271"/>
        <v/>
      </c>
      <c r="E320" s="38" t="str">
        <f>IF(Import!I1319=0,"",Import!I1319)</f>
        <v/>
      </c>
      <c r="F320" s="38" t="str">
        <f>IF(Import!J1319="","",Import!J1319)</f>
        <v/>
      </c>
      <c r="G320" s="38" t="str">
        <f>IF(Import!K1319="","",Import!K1319)</f>
        <v/>
      </c>
      <c r="H320" s="45" t="str">
        <f>IF(Import!L1319=0,"",Import!L1319)</f>
        <v/>
      </c>
      <c r="I320" s="38" t="str">
        <f>IF(Import!N1319=0,"",Import!N1319)</f>
        <v/>
      </c>
      <c r="J320" s="37"/>
      <c r="K320" s="46" t="str">
        <f>IF(Import!O1319=0,"",Import!O1319)</f>
        <v/>
      </c>
      <c r="L320" s="46" t="str">
        <f>IF(Import!P1319=0,"",Import!P1319)</f>
        <v/>
      </c>
      <c r="M320" s="60" t="str">
        <f>IF(L320&lt;&gt;"","Annulé",IF(Import!R1319=0,"",Import!R1319))</f>
        <v/>
      </c>
      <c r="N320" s="60" t="str">
        <f>IF(L320&lt;&gt;"","Annulé",IF(Import!S1319=0,"",Import!S1319))</f>
        <v/>
      </c>
      <c r="O320" s="60" t="str">
        <f>IF(N320="Annulé","Annulé",IF(Import!T1319=0,"",Import!T1319))</f>
        <v/>
      </c>
      <c r="P320" s="46" t="str">
        <f>IF(Import!U1319=0,IF($L320&lt;&gt;"","Annulé",IF($K320="","","En attente")),Import!U1319)</f>
        <v/>
      </c>
      <c r="Q320" s="46" t="str">
        <f>IF(Import!V1319=0,IF($L320&lt;&gt;"","Annulé",IF($K320="","","En attente")),Import!V1319)</f>
        <v/>
      </c>
      <c r="R320" s="46" t="str">
        <f>IF(Import!W1319=0,IF($L320&lt;&gt;"","Annulé",IF($K320="","","En attente")),Import!W1319)</f>
        <v/>
      </c>
      <c r="S320" s="46" t="str">
        <f>IF(Import!X1319=0,IF($L320&lt;&gt;"","Annulé",IF($K320="","","En attente")),Import!X1319)</f>
        <v/>
      </c>
      <c r="T320" s="46" t="str">
        <f>IF(Import!Y1319=0,IF($L320&lt;&gt;"","Annulé",IF($K320="","","En attente")),Import!Y1319)</f>
        <v/>
      </c>
      <c r="U320" s="46" t="str">
        <f>IF(Import!Z1319=0,IF($L320&lt;&gt;"","Annulé",IF($K320="","","En attente")),Import!Z1319)</f>
        <v/>
      </c>
      <c r="V320" s="46"/>
      <c r="W320" s="46" t="str">
        <f>IF($L320&lt;&gt;"","Annulé",IF(Import!AA1319=0,"",Import!AA1319))</f>
        <v/>
      </c>
      <c r="X320" s="46" t="str">
        <f>IF(L320&lt;&gt;"","Annulé",IF(Import!AB1319=0,IF(W320&lt;&gt;"","A receptionner",""),Import!AB1319))</f>
        <v/>
      </c>
      <c r="Y320" s="60" t="str">
        <f>IF(L320&lt;&gt;"","Annulé",IF(Import!AC1319=0,"",Import!AC1319))</f>
        <v/>
      </c>
      <c r="Z320" s="60" t="str">
        <f>IF(L320&lt;&gt;"","Annulé",IF(Import!AD1319=0,"",Import!AD1319))</f>
        <v/>
      </c>
      <c r="AA320" s="61" t="str">
        <f t="shared" si="272"/>
        <v/>
      </c>
      <c r="AB320" s="61"/>
      <c r="AC320" s="62"/>
      <c r="CB320" s="78" t="str">
        <f>IF(Import!AQ1319=0,"",Import!AQ1319)</f>
        <v/>
      </c>
      <c r="CC320" s="78"/>
      <c r="CD320" s="78"/>
      <c r="CE320" s="78"/>
      <c r="CF320" s="78"/>
      <c r="JR320" s="46" t="str">
        <f>IF(Import!BC1319=0,"",Import!BC1319)</f>
        <v/>
      </c>
    </row>
    <row r="321" spans="1:278" x14ac:dyDescent="0.3">
      <c r="A321" s="61" t="str">
        <f>IF(Import!A1320=0,"",Import!A1320=0)</f>
        <v/>
      </c>
      <c r="B321" s="38" t="str">
        <f>IF(Import!D1320=0,"",Import!D1320)</f>
        <v/>
      </c>
      <c r="C321" s="38" t="str">
        <f>IF(Import!E1320=0,"",Import!E1320)</f>
        <v/>
      </c>
      <c r="D321" s="44" t="str">
        <f t="shared" si="271"/>
        <v/>
      </c>
      <c r="E321" s="38" t="str">
        <f>IF(Import!I1320=0,"",Import!I1320)</f>
        <v/>
      </c>
      <c r="F321" s="38" t="str">
        <f>IF(Import!J1320="","",Import!J1320)</f>
        <v/>
      </c>
      <c r="G321" s="38" t="str">
        <f>IF(Import!K1320="","",Import!K1320)</f>
        <v/>
      </c>
      <c r="H321" s="45" t="str">
        <f>IF(Import!L1320=0,"",Import!L1320)</f>
        <v/>
      </c>
      <c r="I321" s="38" t="str">
        <f>IF(Import!N1320=0,"",Import!N1320)</f>
        <v/>
      </c>
      <c r="J321" s="37"/>
      <c r="K321" s="46" t="str">
        <f>IF(Import!O1320=0,"",Import!O1320)</f>
        <v/>
      </c>
      <c r="L321" s="46" t="str">
        <f>IF(Import!P1320=0,"",Import!P1320)</f>
        <v/>
      </c>
      <c r="M321" s="60" t="str">
        <f>IF(L321&lt;&gt;"","Annulé",IF(Import!R1320=0,"",Import!R1320))</f>
        <v/>
      </c>
      <c r="N321" s="60" t="str">
        <f>IF(L321&lt;&gt;"","Annulé",IF(Import!S1320=0,"",Import!S1320))</f>
        <v/>
      </c>
      <c r="O321" s="60" t="str">
        <f>IF(N321="Annulé","Annulé",IF(Import!T1320=0,"",Import!T1320))</f>
        <v/>
      </c>
      <c r="P321" s="46" t="str">
        <f>IF(Import!U1320=0,IF($L321&lt;&gt;"","Annulé",IF($K321="","","En attente")),Import!U1320)</f>
        <v/>
      </c>
      <c r="Q321" s="46" t="str">
        <f>IF(Import!V1320=0,IF($L321&lt;&gt;"","Annulé",IF($K321="","","En attente")),Import!V1320)</f>
        <v/>
      </c>
      <c r="R321" s="46" t="str">
        <f>IF(Import!W1320=0,IF($L321&lt;&gt;"","Annulé",IF($K321="","","En attente")),Import!W1320)</f>
        <v/>
      </c>
      <c r="S321" s="46" t="str">
        <f>IF(Import!X1320=0,IF($L321&lt;&gt;"","Annulé",IF($K321="","","En attente")),Import!X1320)</f>
        <v/>
      </c>
      <c r="T321" s="46" t="str">
        <f>IF(Import!Y1320=0,IF($L321&lt;&gt;"","Annulé",IF($K321="","","En attente")),Import!Y1320)</f>
        <v/>
      </c>
      <c r="U321" s="46" t="str">
        <f>IF(Import!Z1320=0,IF($L321&lt;&gt;"","Annulé",IF($K321="","","En attente")),Import!Z1320)</f>
        <v/>
      </c>
      <c r="V321" s="46"/>
      <c r="W321" s="46" t="str">
        <f>IF($L321&lt;&gt;"","Annulé",IF(Import!AA1320=0,"",Import!AA1320))</f>
        <v/>
      </c>
      <c r="X321" s="46" t="str">
        <f>IF(L321&lt;&gt;"","Annulé",IF(Import!AB1320=0,IF(W321&lt;&gt;"","A receptionner",""),Import!AB1320))</f>
        <v/>
      </c>
      <c r="Y321" s="60" t="str">
        <f>IF(L321&lt;&gt;"","Annulé",IF(Import!AC1320=0,"",Import!AC1320))</f>
        <v/>
      </c>
      <c r="Z321" s="60" t="str">
        <f>IF(L321&lt;&gt;"","Annulé",IF(Import!AD1320=0,"",Import!AD1320))</f>
        <v/>
      </c>
      <c r="AA321" s="61" t="str">
        <f t="shared" si="272"/>
        <v/>
      </c>
      <c r="AB321" s="61"/>
      <c r="AC321" s="62"/>
      <c r="CB321" s="78" t="str">
        <f>IF(Import!AQ1320=0,"",Import!AQ1320)</f>
        <v/>
      </c>
      <c r="CC321" s="78"/>
      <c r="CD321" s="78"/>
      <c r="CE321" s="78"/>
      <c r="CF321" s="78"/>
      <c r="JR321" s="46" t="str">
        <f>IF(Import!BC1320=0,"",Import!BC1320)</f>
        <v/>
      </c>
    </row>
    <row r="322" spans="1:278" x14ac:dyDescent="0.3">
      <c r="A322" s="61" t="str">
        <f>IF(Import!A1321=0,"",Import!A1321=0)</f>
        <v/>
      </c>
      <c r="B322" s="38" t="str">
        <f>IF(Import!D1321=0,"",Import!D1321)</f>
        <v/>
      </c>
      <c r="C322" s="38" t="str">
        <f>IF(Import!E1321=0,"",Import!E1321)</f>
        <v/>
      </c>
      <c r="D322" s="44" t="str">
        <f t="shared" si="271"/>
        <v/>
      </c>
      <c r="E322" s="38" t="str">
        <f>IF(Import!I1321=0,"",Import!I1321)</f>
        <v/>
      </c>
      <c r="F322" s="38" t="str">
        <f>IF(Import!J1321="","",Import!J1321)</f>
        <v/>
      </c>
      <c r="G322" s="38" t="str">
        <f>IF(Import!K1321="","",Import!K1321)</f>
        <v/>
      </c>
      <c r="H322" s="45" t="str">
        <f>IF(Import!L1321=0,"",Import!L1321)</f>
        <v/>
      </c>
      <c r="I322" s="38" t="str">
        <f>IF(Import!N1321=0,"",Import!N1321)</f>
        <v/>
      </c>
      <c r="J322" s="37"/>
      <c r="K322" s="46" t="str">
        <f>IF(Import!O1321=0,"",Import!O1321)</f>
        <v/>
      </c>
      <c r="L322" s="46" t="str">
        <f>IF(Import!P1321=0,"",Import!P1321)</f>
        <v/>
      </c>
      <c r="M322" s="60" t="str">
        <f>IF(L322&lt;&gt;"","Annulé",IF(Import!R1321=0,"",Import!R1321))</f>
        <v/>
      </c>
      <c r="N322" s="60" t="str">
        <f>IF(L322&lt;&gt;"","Annulé",IF(Import!S1321=0,"",Import!S1321))</f>
        <v/>
      </c>
      <c r="O322" s="60" t="str">
        <f>IF(N322="Annulé","Annulé",IF(Import!T1321=0,"",Import!T1321))</f>
        <v/>
      </c>
      <c r="P322" s="46" t="str">
        <f>IF(Import!U1321=0,IF($L322&lt;&gt;"","Annulé",IF($K322="","","En attente")),Import!U1321)</f>
        <v/>
      </c>
      <c r="Q322" s="46" t="str">
        <f>IF(Import!V1321=0,IF($L322&lt;&gt;"","Annulé",IF($K322="","","En attente")),Import!V1321)</f>
        <v/>
      </c>
      <c r="R322" s="46" t="str">
        <f>IF(Import!W1321=0,IF($L322&lt;&gt;"","Annulé",IF($K322="","","En attente")),Import!W1321)</f>
        <v/>
      </c>
      <c r="S322" s="46" t="str">
        <f>IF(Import!X1321=0,IF($L322&lt;&gt;"","Annulé",IF($K322="","","En attente")),Import!X1321)</f>
        <v/>
      </c>
      <c r="T322" s="46" t="str">
        <f>IF(Import!Y1321=0,IF($L322&lt;&gt;"","Annulé",IF($K322="","","En attente")),Import!Y1321)</f>
        <v/>
      </c>
      <c r="U322" s="46" t="str">
        <f>IF(Import!Z1321=0,IF($L322&lt;&gt;"","Annulé",IF($K322="","","En attente")),Import!Z1321)</f>
        <v/>
      </c>
      <c r="V322" s="46"/>
      <c r="W322" s="46" t="str">
        <f>IF($L322&lt;&gt;"","Annulé",IF(Import!AA1321=0,"",Import!AA1321))</f>
        <v/>
      </c>
      <c r="X322" s="46" t="str">
        <f>IF(L322&lt;&gt;"","Annulé",IF(Import!AB1321=0,IF(W322&lt;&gt;"","A receptionner",""),Import!AB1321))</f>
        <v/>
      </c>
      <c r="Y322" s="60" t="str">
        <f>IF(L322&lt;&gt;"","Annulé",IF(Import!AC1321=0,"",Import!AC1321))</f>
        <v/>
      </c>
      <c r="Z322" s="60" t="str">
        <f>IF(L322&lt;&gt;"","Annulé",IF(Import!AD1321=0,"",Import!AD1321))</f>
        <v/>
      </c>
      <c r="AA322" s="61" t="str">
        <f t="shared" si="272"/>
        <v/>
      </c>
      <c r="AB322" s="61"/>
      <c r="AC322" s="62"/>
      <c r="CB322" s="78" t="str">
        <f>IF(Import!AQ1321=0,"",Import!AQ1321)</f>
        <v/>
      </c>
      <c r="CC322" s="78"/>
      <c r="CD322" s="78"/>
      <c r="CE322" s="78"/>
      <c r="CF322" s="78"/>
      <c r="JR322" s="46" t="str">
        <f>IF(Import!BC1321=0,"",Import!BC1321)</f>
        <v/>
      </c>
    </row>
    <row r="323" spans="1:278" x14ac:dyDescent="0.3">
      <c r="A323" s="61" t="str">
        <f>IF(Import!A1322=0,"",Import!A1322=0)</f>
        <v/>
      </c>
      <c r="B323" s="38" t="str">
        <f>IF(Import!D1322=0,"",Import!D1322)</f>
        <v/>
      </c>
      <c r="C323" s="38" t="str">
        <f>IF(Import!E1322=0,"",Import!E1322)</f>
        <v/>
      </c>
      <c r="D323" s="44" t="str">
        <f t="shared" si="271"/>
        <v/>
      </c>
      <c r="E323" s="38" t="str">
        <f>IF(Import!I1322=0,"",Import!I1322)</f>
        <v/>
      </c>
      <c r="F323" s="38" t="str">
        <f>IF(Import!J1322="","",Import!J1322)</f>
        <v/>
      </c>
      <c r="G323" s="38" t="str">
        <f>IF(Import!K1322="","",Import!K1322)</f>
        <v/>
      </c>
      <c r="H323" s="45" t="str">
        <f>IF(Import!L1322=0,"",Import!L1322)</f>
        <v/>
      </c>
      <c r="I323" s="38" t="str">
        <f>IF(Import!N1322=0,"",Import!N1322)</f>
        <v/>
      </c>
      <c r="J323" s="37"/>
      <c r="K323" s="46" t="str">
        <f>IF(Import!O1322=0,"",Import!O1322)</f>
        <v/>
      </c>
      <c r="L323" s="46" t="str">
        <f>IF(Import!P1322=0,"",Import!P1322)</f>
        <v/>
      </c>
      <c r="M323" s="60" t="str">
        <f>IF(L323&lt;&gt;"","Annulé",IF(Import!R1322=0,"",Import!R1322))</f>
        <v/>
      </c>
      <c r="N323" s="60" t="str">
        <f>IF(L323&lt;&gt;"","Annulé",IF(Import!S1322=0,"",Import!S1322))</f>
        <v/>
      </c>
      <c r="O323" s="60" t="str">
        <f>IF(N323="Annulé","Annulé",IF(Import!T1322=0,"",Import!T1322))</f>
        <v/>
      </c>
      <c r="P323" s="46" t="str">
        <f>IF(Import!U1322=0,IF($L323&lt;&gt;"","Annulé",IF($K323="","","En attente")),Import!U1322)</f>
        <v/>
      </c>
      <c r="Q323" s="46" t="str">
        <f>IF(Import!V1322=0,IF($L323&lt;&gt;"","Annulé",IF($K323="","","En attente")),Import!V1322)</f>
        <v/>
      </c>
      <c r="R323" s="46" t="str">
        <f>IF(Import!W1322=0,IF($L323&lt;&gt;"","Annulé",IF($K323="","","En attente")),Import!W1322)</f>
        <v/>
      </c>
      <c r="S323" s="46" t="str">
        <f>IF(Import!X1322=0,IF($L323&lt;&gt;"","Annulé",IF($K323="","","En attente")),Import!X1322)</f>
        <v/>
      </c>
      <c r="T323" s="46" t="str">
        <f>IF(Import!Y1322=0,IF($L323&lt;&gt;"","Annulé",IF($K323="","","En attente")),Import!Y1322)</f>
        <v/>
      </c>
      <c r="U323" s="46" t="str">
        <f>IF(Import!Z1322=0,IF($L323&lt;&gt;"","Annulé",IF($K323="","","En attente")),Import!Z1322)</f>
        <v/>
      </c>
      <c r="V323" s="46"/>
      <c r="W323" s="46" t="str">
        <f>IF($L323&lt;&gt;"","Annulé",IF(Import!AA1322=0,"",Import!AA1322))</f>
        <v/>
      </c>
      <c r="X323" s="46" t="str">
        <f>IF(L323&lt;&gt;"","Annulé",IF(Import!AB1322=0,IF(W323&lt;&gt;"","A receptionner",""),Import!AB1322))</f>
        <v/>
      </c>
      <c r="Y323" s="60" t="str">
        <f>IF(L323&lt;&gt;"","Annulé",IF(Import!AC1322=0,"",Import!AC1322))</f>
        <v/>
      </c>
      <c r="Z323" s="60" t="str">
        <f>IF(L323&lt;&gt;"","Annulé",IF(Import!AD1322=0,"",Import!AD1322))</f>
        <v/>
      </c>
      <c r="AA323" s="61" t="str">
        <f t="shared" si="272"/>
        <v/>
      </c>
      <c r="AB323" s="61"/>
      <c r="AC323" s="62"/>
      <c r="CB323" s="78" t="str">
        <f>IF(Import!AQ1322=0,"",Import!AQ1322)</f>
        <v/>
      </c>
      <c r="CC323" s="78"/>
      <c r="CD323" s="78"/>
      <c r="CE323" s="78"/>
      <c r="CF323" s="78"/>
      <c r="JR323" s="46" t="str">
        <f>IF(Import!BC1322=0,"",Import!BC1322)</f>
        <v/>
      </c>
    </row>
    <row r="324" spans="1:278" x14ac:dyDescent="0.3">
      <c r="A324" s="61" t="str">
        <f>IF(Import!A1323=0,"",Import!A1323=0)</f>
        <v/>
      </c>
      <c r="B324" s="38" t="str">
        <f>IF(Import!D1323=0,"",Import!D1323)</f>
        <v/>
      </c>
      <c r="C324" s="38" t="str">
        <f>IF(Import!E1323=0,"",Import!E1323)</f>
        <v/>
      </c>
      <c r="D324" s="44" t="str">
        <f t="shared" si="271"/>
        <v/>
      </c>
      <c r="E324" s="38" t="str">
        <f>IF(Import!I1323=0,"",Import!I1323)</f>
        <v/>
      </c>
      <c r="F324" s="38" t="str">
        <f>IF(Import!J1323="","",Import!J1323)</f>
        <v/>
      </c>
      <c r="G324" s="38" t="str">
        <f>IF(Import!K1323="","",Import!K1323)</f>
        <v/>
      </c>
      <c r="H324" s="45" t="str">
        <f>IF(Import!L1323=0,"",Import!L1323)</f>
        <v/>
      </c>
      <c r="I324" s="38" t="str">
        <f>IF(Import!N1323=0,"",Import!N1323)</f>
        <v/>
      </c>
      <c r="J324" s="37"/>
      <c r="K324" s="46" t="str">
        <f>IF(Import!O1323=0,"",Import!O1323)</f>
        <v/>
      </c>
      <c r="L324" s="46" t="str">
        <f>IF(Import!P1323=0,"",Import!P1323)</f>
        <v/>
      </c>
      <c r="M324" s="60" t="str">
        <f>IF(L324&lt;&gt;"","Annulé",IF(Import!R1323=0,"",Import!R1323))</f>
        <v/>
      </c>
      <c r="N324" s="60" t="str">
        <f>IF(L324&lt;&gt;"","Annulé",IF(Import!S1323=0,"",Import!S1323))</f>
        <v/>
      </c>
      <c r="O324" s="60" t="str">
        <f>IF(N324="Annulé","Annulé",IF(Import!T1323=0,"",Import!T1323))</f>
        <v/>
      </c>
      <c r="P324" s="46" t="str">
        <f>IF(Import!U1323=0,IF($L324&lt;&gt;"","Annulé",IF($K324="","","En attente")),Import!U1323)</f>
        <v/>
      </c>
      <c r="Q324" s="46" t="str">
        <f>IF(Import!V1323=0,IF($L324&lt;&gt;"","Annulé",IF($K324="","","En attente")),Import!V1323)</f>
        <v/>
      </c>
      <c r="R324" s="46" t="str">
        <f>IF(Import!W1323=0,IF($L324&lt;&gt;"","Annulé",IF($K324="","","En attente")),Import!W1323)</f>
        <v/>
      </c>
      <c r="S324" s="46" t="str">
        <f>IF(Import!X1323=0,IF($L324&lt;&gt;"","Annulé",IF($K324="","","En attente")),Import!X1323)</f>
        <v/>
      </c>
      <c r="T324" s="46" t="str">
        <f>IF(Import!Y1323=0,IF($L324&lt;&gt;"","Annulé",IF($K324="","","En attente")),Import!Y1323)</f>
        <v/>
      </c>
      <c r="U324" s="46" t="str">
        <f>IF(Import!Z1323=0,IF($L324&lt;&gt;"","Annulé",IF($K324="","","En attente")),Import!Z1323)</f>
        <v/>
      </c>
      <c r="V324" s="46"/>
      <c r="W324" s="46" t="str">
        <f>IF($L324&lt;&gt;"","Annulé",IF(Import!AA1323=0,"",Import!AA1323))</f>
        <v/>
      </c>
      <c r="X324" s="46" t="str">
        <f>IF(L324&lt;&gt;"","Annulé",IF(Import!AB1323=0,IF(W324&lt;&gt;"","A receptionner",""),Import!AB1323))</f>
        <v/>
      </c>
      <c r="Y324" s="60" t="str">
        <f>IF(L324&lt;&gt;"","Annulé",IF(Import!AC1323=0,"",Import!AC1323))</f>
        <v/>
      </c>
      <c r="Z324" s="60" t="str">
        <f>IF(L324&lt;&gt;"","Annulé",IF(Import!AD1323=0,"",Import!AD1323))</f>
        <v/>
      </c>
      <c r="AA324" s="61" t="str">
        <f t="shared" si="272"/>
        <v/>
      </c>
      <c r="AB324" s="61"/>
      <c r="AC324" s="62"/>
      <c r="CB324" s="78" t="str">
        <f>IF(Import!AQ1323=0,"",Import!AQ1323)</f>
        <v/>
      </c>
      <c r="CC324" s="78"/>
      <c r="CD324" s="78"/>
      <c r="CE324" s="78"/>
      <c r="CF324" s="78"/>
      <c r="JR324" s="46" t="str">
        <f>IF(Import!BC1323=0,"",Import!BC1323)</f>
        <v/>
      </c>
    </row>
    <row r="325" spans="1:278" x14ac:dyDescent="0.3">
      <c r="A325" s="61" t="str">
        <f>IF(Import!A1324=0,"",Import!A1324=0)</f>
        <v/>
      </c>
      <c r="B325" s="38" t="str">
        <f>IF(Import!D1324=0,"",Import!D1324)</f>
        <v/>
      </c>
      <c r="C325" s="38" t="str">
        <f>IF(Import!E1324=0,"",Import!E1324)</f>
        <v/>
      </c>
      <c r="D325" s="44" t="str">
        <f t="shared" si="271"/>
        <v/>
      </c>
      <c r="E325" s="38" t="str">
        <f>IF(Import!I1324=0,"",Import!I1324)</f>
        <v/>
      </c>
      <c r="F325" s="38" t="str">
        <f>IF(Import!J1324="","",Import!J1324)</f>
        <v/>
      </c>
      <c r="G325" s="38" t="str">
        <f>IF(Import!K1324="","",Import!K1324)</f>
        <v/>
      </c>
      <c r="H325" s="45" t="str">
        <f>IF(Import!L1324=0,"",Import!L1324)</f>
        <v/>
      </c>
      <c r="I325" s="38" t="str">
        <f>IF(Import!N1324=0,"",Import!N1324)</f>
        <v/>
      </c>
      <c r="J325" s="37"/>
      <c r="K325" s="46" t="str">
        <f>IF(Import!O1324=0,"",Import!O1324)</f>
        <v/>
      </c>
      <c r="L325" s="46" t="str">
        <f>IF(Import!P1324=0,"",Import!P1324)</f>
        <v/>
      </c>
      <c r="M325" s="60" t="str">
        <f>IF(L325&lt;&gt;"","Annulé",IF(Import!R1324=0,"",Import!R1324))</f>
        <v/>
      </c>
      <c r="N325" s="60" t="str">
        <f>IF(L325&lt;&gt;"","Annulé",IF(Import!S1324=0,"",Import!S1324))</f>
        <v/>
      </c>
      <c r="O325" s="60" t="str">
        <f>IF(N325="Annulé","Annulé",IF(Import!T1324=0,"",Import!T1324))</f>
        <v/>
      </c>
      <c r="P325" s="46" t="str">
        <f>IF(Import!U1324=0,IF($L325&lt;&gt;"","Annulé",IF($K325="","","En attente")),Import!U1324)</f>
        <v/>
      </c>
      <c r="Q325" s="46" t="str">
        <f>IF(Import!V1324=0,IF($L325&lt;&gt;"","Annulé",IF($K325="","","En attente")),Import!V1324)</f>
        <v/>
      </c>
      <c r="R325" s="46" t="str">
        <f>IF(Import!W1324=0,IF($L325&lt;&gt;"","Annulé",IF($K325="","","En attente")),Import!W1324)</f>
        <v/>
      </c>
      <c r="S325" s="46" t="str">
        <f>IF(Import!X1324=0,IF($L325&lt;&gt;"","Annulé",IF($K325="","","En attente")),Import!X1324)</f>
        <v/>
      </c>
      <c r="T325" s="46" t="str">
        <f>IF(Import!Y1324=0,IF($L325&lt;&gt;"","Annulé",IF($K325="","","En attente")),Import!Y1324)</f>
        <v/>
      </c>
      <c r="U325" s="46" t="str">
        <f>IF(Import!Z1324=0,IF($L325&lt;&gt;"","Annulé",IF($K325="","","En attente")),Import!Z1324)</f>
        <v/>
      </c>
      <c r="V325" s="46"/>
      <c r="W325" s="46" t="str">
        <f>IF($L325&lt;&gt;"","Annulé",IF(Import!AA1324=0,"",Import!AA1324))</f>
        <v/>
      </c>
      <c r="X325" s="46" t="str">
        <f>IF(L325&lt;&gt;"","Annulé",IF(Import!AB1324=0,IF(W325&lt;&gt;"","A receptionner",""),Import!AB1324))</f>
        <v/>
      </c>
      <c r="Y325" s="60" t="str">
        <f>IF(L325&lt;&gt;"","Annulé",IF(Import!AC1324=0,"",Import!AC1324))</f>
        <v/>
      </c>
      <c r="Z325" s="60" t="str">
        <f>IF(L325&lt;&gt;"","Annulé",IF(Import!AD1324=0,"",Import!AD1324))</f>
        <v/>
      </c>
      <c r="AA325" s="61" t="str">
        <f t="shared" si="272"/>
        <v/>
      </c>
      <c r="AB325" s="61"/>
      <c r="AC325" s="62"/>
      <c r="CB325" s="78" t="str">
        <f>IF(Import!AQ1324=0,"",Import!AQ1324)</f>
        <v/>
      </c>
      <c r="CC325" s="78"/>
      <c r="CD325" s="78"/>
      <c r="CE325" s="78"/>
      <c r="CF325" s="78"/>
      <c r="JR325" s="46" t="str">
        <f>IF(Import!BC1324=0,"",Import!BC1324)</f>
        <v/>
      </c>
    </row>
    <row r="326" spans="1:278" x14ac:dyDescent="0.3">
      <c r="A326" s="61" t="str">
        <f>IF(Import!A1325=0,"",Import!A1325=0)</f>
        <v/>
      </c>
      <c r="B326" s="38" t="str">
        <f>IF(Import!D1325=0,"",Import!D1325)</f>
        <v/>
      </c>
      <c r="C326" s="38" t="str">
        <f>IF(Import!E1325=0,"",Import!E1325)</f>
        <v/>
      </c>
      <c r="D326" s="44" t="str">
        <f t="shared" si="271"/>
        <v/>
      </c>
      <c r="E326" s="38" t="str">
        <f>IF(Import!I1325=0,"",Import!I1325)</f>
        <v/>
      </c>
      <c r="F326" s="38" t="str">
        <f>IF(Import!J1325="","",Import!J1325)</f>
        <v/>
      </c>
      <c r="G326" s="38" t="str">
        <f>IF(Import!K1325="","",Import!K1325)</f>
        <v/>
      </c>
      <c r="H326" s="45" t="str">
        <f>IF(Import!L1325=0,"",Import!L1325)</f>
        <v/>
      </c>
      <c r="I326" s="38" t="str">
        <f>IF(Import!N1325=0,"",Import!N1325)</f>
        <v/>
      </c>
      <c r="J326" s="37"/>
      <c r="K326" s="46" t="str">
        <f>IF(Import!O1325=0,"",Import!O1325)</f>
        <v/>
      </c>
      <c r="L326" s="46" t="str">
        <f>IF(Import!P1325=0,"",Import!P1325)</f>
        <v/>
      </c>
      <c r="M326" s="60" t="str">
        <f>IF(L326&lt;&gt;"","Annulé",IF(Import!R1325=0,"",Import!R1325))</f>
        <v/>
      </c>
      <c r="N326" s="60" t="str">
        <f>IF(L326&lt;&gt;"","Annulé",IF(Import!S1325=0,"",Import!S1325))</f>
        <v/>
      </c>
      <c r="O326" s="60" t="str">
        <f>IF(N326="Annulé","Annulé",IF(Import!T1325=0,"",Import!T1325))</f>
        <v/>
      </c>
      <c r="P326" s="46" t="str">
        <f>IF(Import!U1325=0,IF($L326&lt;&gt;"","Annulé",IF($K326="","","En attente")),Import!U1325)</f>
        <v/>
      </c>
      <c r="Q326" s="46" t="str">
        <f>IF(Import!V1325=0,IF($L326&lt;&gt;"","Annulé",IF($K326="","","En attente")),Import!V1325)</f>
        <v/>
      </c>
      <c r="R326" s="46" t="str">
        <f>IF(Import!W1325=0,IF($L326&lt;&gt;"","Annulé",IF($K326="","","En attente")),Import!W1325)</f>
        <v/>
      </c>
      <c r="S326" s="46" t="str">
        <f>IF(Import!X1325=0,IF($L326&lt;&gt;"","Annulé",IF($K326="","","En attente")),Import!X1325)</f>
        <v/>
      </c>
      <c r="T326" s="46" t="str">
        <f>IF(Import!Y1325=0,IF($L326&lt;&gt;"","Annulé",IF($K326="","","En attente")),Import!Y1325)</f>
        <v/>
      </c>
      <c r="U326" s="46" t="str">
        <f>IF(Import!Z1325=0,IF($L326&lt;&gt;"","Annulé",IF($K326="","","En attente")),Import!Z1325)</f>
        <v/>
      </c>
      <c r="V326" s="46"/>
      <c r="W326" s="46" t="str">
        <f>IF($L326&lt;&gt;"","Annulé",IF(Import!AA1325=0,"",Import!AA1325))</f>
        <v/>
      </c>
      <c r="X326" s="46" t="str">
        <f>IF(L326&lt;&gt;"","Annulé",IF(Import!AB1325=0,IF(W326&lt;&gt;"","A receptionner",""),Import!AB1325))</f>
        <v/>
      </c>
      <c r="Y326" s="60" t="str">
        <f>IF(L326&lt;&gt;"","Annulé",IF(Import!AC1325=0,"",Import!AC1325))</f>
        <v/>
      </c>
      <c r="Z326" s="60" t="str">
        <f>IF(L326&lt;&gt;"","Annulé",IF(Import!AD1325=0,"",Import!AD1325))</f>
        <v/>
      </c>
      <c r="AA326" s="61" t="str">
        <f t="shared" si="272"/>
        <v/>
      </c>
      <c r="AB326" s="61"/>
      <c r="AC326" s="62"/>
      <c r="CB326" s="78" t="str">
        <f>IF(Import!AQ1325=0,"",Import!AQ1325)</f>
        <v/>
      </c>
      <c r="CC326" s="78"/>
      <c r="CD326" s="78"/>
      <c r="CE326" s="78"/>
      <c r="CF326" s="78"/>
      <c r="JR326" s="46" t="str">
        <f>IF(Import!BC1325=0,"",Import!BC1325)</f>
        <v/>
      </c>
    </row>
    <row r="327" spans="1:278" x14ac:dyDescent="0.3">
      <c r="A327" s="61" t="str">
        <f>IF(Import!A1326=0,"",Import!A1326=0)</f>
        <v/>
      </c>
      <c r="B327" s="38" t="str">
        <f>IF(Import!D1326=0,"",Import!D1326)</f>
        <v/>
      </c>
      <c r="C327" s="38" t="str">
        <f>IF(Import!E1326=0,"",Import!E1326)</f>
        <v/>
      </c>
      <c r="D327" s="44" t="str">
        <f t="shared" si="271"/>
        <v/>
      </c>
      <c r="E327" s="38" t="str">
        <f>IF(Import!I1326=0,"",Import!I1326)</f>
        <v/>
      </c>
      <c r="F327" s="38" t="str">
        <f>IF(Import!J1326="","",Import!J1326)</f>
        <v/>
      </c>
      <c r="G327" s="38" t="str">
        <f>IF(Import!K1326="","",Import!K1326)</f>
        <v/>
      </c>
      <c r="H327" s="45" t="str">
        <f>IF(Import!L1326=0,"",Import!L1326)</f>
        <v/>
      </c>
      <c r="I327" s="38" t="str">
        <f>IF(Import!N1326=0,"",Import!N1326)</f>
        <v/>
      </c>
      <c r="J327" s="37"/>
      <c r="K327" s="46" t="str">
        <f>IF(Import!O1326=0,"",Import!O1326)</f>
        <v/>
      </c>
      <c r="L327" s="46" t="str">
        <f>IF(Import!P1326=0,"",Import!P1326)</f>
        <v/>
      </c>
      <c r="M327" s="60" t="str">
        <f>IF(L327&lt;&gt;"","Annulé",IF(Import!R1326=0,"",Import!R1326))</f>
        <v/>
      </c>
      <c r="N327" s="60" t="str">
        <f>IF(L327&lt;&gt;"","Annulé",IF(Import!S1326=0,"",Import!S1326))</f>
        <v/>
      </c>
      <c r="O327" s="60" t="str">
        <f>IF(N327="Annulé","Annulé",IF(Import!T1326=0,"",Import!T1326))</f>
        <v/>
      </c>
      <c r="P327" s="46" t="str">
        <f>IF(Import!U1326=0,IF($L327&lt;&gt;"","Annulé",IF($K327="","","En attente")),Import!U1326)</f>
        <v/>
      </c>
      <c r="Q327" s="46" t="str">
        <f>IF(Import!V1326=0,IF($L327&lt;&gt;"","Annulé",IF($K327="","","En attente")),Import!V1326)</f>
        <v/>
      </c>
      <c r="R327" s="46" t="str">
        <f>IF(Import!W1326=0,IF($L327&lt;&gt;"","Annulé",IF($K327="","","En attente")),Import!W1326)</f>
        <v/>
      </c>
      <c r="S327" s="46" t="str">
        <f>IF(Import!X1326=0,IF($L327&lt;&gt;"","Annulé",IF($K327="","","En attente")),Import!X1326)</f>
        <v/>
      </c>
      <c r="T327" s="46" t="str">
        <f>IF(Import!Y1326=0,IF($L327&lt;&gt;"","Annulé",IF($K327="","","En attente")),Import!Y1326)</f>
        <v/>
      </c>
      <c r="U327" s="46" t="str">
        <f>IF(Import!Z1326=0,IF($L327&lt;&gt;"","Annulé",IF($K327="","","En attente")),Import!Z1326)</f>
        <v/>
      </c>
      <c r="V327" s="46"/>
      <c r="W327" s="46" t="str">
        <f>IF($L327&lt;&gt;"","Annulé",IF(Import!AA1326=0,"",Import!AA1326))</f>
        <v/>
      </c>
      <c r="X327" s="46" t="str">
        <f>IF(L327&lt;&gt;"","Annulé",IF(Import!AB1326=0,IF(W327&lt;&gt;"","A receptionner",""),Import!AB1326))</f>
        <v/>
      </c>
      <c r="Y327" s="60" t="str">
        <f>IF(L327&lt;&gt;"","Annulé",IF(Import!AC1326=0,"",Import!AC1326))</f>
        <v/>
      </c>
      <c r="Z327" s="60" t="str">
        <f>IF(L327&lt;&gt;"","Annulé",IF(Import!AD1326=0,"",Import!AD1326))</f>
        <v/>
      </c>
      <c r="AA327" s="61" t="str">
        <f t="shared" si="272"/>
        <v/>
      </c>
      <c r="AB327" s="61"/>
      <c r="AC327" s="62"/>
      <c r="CB327" s="78" t="str">
        <f>IF(Import!AQ1326=0,"",Import!AQ1326)</f>
        <v/>
      </c>
      <c r="CC327" s="78"/>
      <c r="CD327" s="78"/>
      <c r="CE327" s="78"/>
      <c r="CF327" s="78"/>
      <c r="JR327" s="46" t="str">
        <f>IF(Import!BC1326=0,"",Import!BC1326)</f>
        <v/>
      </c>
    </row>
    <row r="328" spans="1:278" x14ac:dyDescent="0.3">
      <c r="A328" s="61" t="str">
        <f>IF(Import!A1327=0,"",Import!A1327=0)</f>
        <v/>
      </c>
      <c r="B328" s="38" t="str">
        <f>IF(Import!D1327=0,"",Import!D1327)</f>
        <v/>
      </c>
      <c r="C328" s="38" t="str">
        <f>IF(Import!E1327=0,"",Import!E1327)</f>
        <v/>
      </c>
      <c r="D328" s="44" t="str">
        <f t="shared" si="271"/>
        <v/>
      </c>
      <c r="E328" s="38" t="str">
        <f>IF(Import!I1327=0,"",Import!I1327)</f>
        <v/>
      </c>
      <c r="F328" s="38" t="str">
        <f>IF(Import!J1327="","",Import!J1327)</f>
        <v/>
      </c>
      <c r="G328" s="38" t="str">
        <f>IF(Import!K1327="","",Import!K1327)</f>
        <v/>
      </c>
      <c r="H328" s="45" t="str">
        <f>IF(Import!L1327=0,"",Import!L1327)</f>
        <v/>
      </c>
      <c r="I328" s="38" t="str">
        <f>IF(Import!N1327=0,"",Import!N1327)</f>
        <v/>
      </c>
      <c r="J328" s="37"/>
      <c r="K328" s="46" t="str">
        <f>IF(Import!O1327=0,"",Import!O1327)</f>
        <v/>
      </c>
      <c r="L328" s="46" t="str">
        <f>IF(Import!P1327=0,"",Import!P1327)</f>
        <v/>
      </c>
      <c r="M328" s="60" t="str">
        <f>IF(L328&lt;&gt;"","Annulé",IF(Import!R1327=0,"",Import!R1327))</f>
        <v/>
      </c>
      <c r="N328" s="60" t="str">
        <f>IF(L328&lt;&gt;"","Annulé",IF(Import!S1327=0,"",Import!S1327))</f>
        <v/>
      </c>
      <c r="O328" s="60" t="str">
        <f>IF(N328="Annulé","Annulé",IF(Import!T1327=0,"",Import!T1327))</f>
        <v/>
      </c>
      <c r="P328" s="46" t="str">
        <f>IF(Import!U1327=0,IF($L328&lt;&gt;"","Annulé",IF($K328="","","En attente")),Import!U1327)</f>
        <v/>
      </c>
      <c r="Q328" s="46" t="str">
        <f>IF(Import!V1327=0,IF($L328&lt;&gt;"","Annulé",IF($K328="","","En attente")),Import!V1327)</f>
        <v/>
      </c>
      <c r="R328" s="46" t="str">
        <f>IF(Import!W1327=0,IF($L328&lt;&gt;"","Annulé",IF($K328="","","En attente")),Import!W1327)</f>
        <v/>
      </c>
      <c r="S328" s="46" t="str">
        <f>IF(Import!X1327=0,IF($L328&lt;&gt;"","Annulé",IF($K328="","","En attente")),Import!X1327)</f>
        <v/>
      </c>
      <c r="T328" s="46" t="str">
        <f>IF(Import!Y1327=0,IF($L328&lt;&gt;"","Annulé",IF($K328="","","En attente")),Import!Y1327)</f>
        <v/>
      </c>
      <c r="U328" s="46" t="str">
        <f>IF(Import!Z1327=0,IF($L328&lt;&gt;"","Annulé",IF($K328="","","En attente")),Import!Z1327)</f>
        <v/>
      </c>
      <c r="V328" s="46"/>
      <c r="W328" s="46" t="str">
        <f>IF($L328&lt;&gt;"","Annulé",IF(Import!AA1327=0,"",Import!AA1327))</f>
        <v/>
      </c>
      <c r="X328" s="46" t="str">
        <f>IF(L328&lt;&gt;"","Annulé",IF(Import!AB1327=0,IF(W328&lt;&gt;"","A receptionner",""),Import!AB1327))</f>
        <v/>
      </c>
      <c r="Y328" s="60" t="str">
        <f>IF(L328&lt;&gt;"","Annulé",IF(Import!AC1327=0,"",Import!AC1327))</f>
        <v/>
      </c>
      <c r="Z328" s="60" t="str">
        <f>IF(L328&lt;&gt;"","Annulé",IF(Import!AD1327=0,"",Import!AD1327))</f>
        <v/>
      </c>
      <c r="AA328" s="61" t="str">
        <f t="shared" si="272"/>
        <v/>
      </c>
      <c r="AB328" s="61"/>
      <c r="AC328" s="62"/>
      <c r="CB328" s="78" t="str">
        <f>IF(Import!AQ1327=0,"",Import!AQ1327)</f>
        <v/>
      </c>
      <c r="CC328" s="78"/>
      <c r="CD328" s="78"/>
      <c r="CE328" s="78"/>
      <c r="CF328" s="78"/>
      <c r="JR328" s="46" t="str">
        <f>IF(Import!BC1327=0,"",Import!BC1327)</f>
        <v/>
      </c>
    </row>
    <row r="329" spans="1:278" x14ac:dyDescent="0.3">
      <c r="A329" s="61" t="str">
        <f>IF(Import!A1328=0,"",Import!A1328=0)</f>
        <v/>
      </c>
      <c r="B329" s="38" t="str">
        <f>IF(Import!D1328=0,"",Import!D1328)</f>
        <v/>
      </c>
      <c r="C329" s="38" t="str">
        <f>IF(Import!E1328=0,"",Import!E1328)</f>
        <v/>
      </c>
      <c r="D329" s="44" t="str">
        <f t="shared" si="271"/>
        <v/>
      </c>
      <c r="E329" s="38" t="str">
        <f>IF(Import!I1328=0,"",Import!I1328)</f>
        <v/>
      </c>
      <c r="F329" s="38" t="str">
        <f>IF(Import!J1328="","",Import!J1328)</f>
        <v/>
      </c>
      <c r="G329" s="38" t="str">
        <f>IF(Import!K1328="","",Import!K1328)</f>
        <v/>
      </c>
      <c r="H329" s="45" t="str">
        <f>IF(Import!L1328=0,"",Import!L1328)</f>
        <v/>
      </c>
      <c r="I329" s="38" t="str">
        <f>IF(Import!N1328=0,"",Import!N1328)</f>
        <v/>
      </c>
      <c r="J329" s="37"/>
      <c r="K329" s="46" t="str">
        <f>IF(Import!O1328=0,"",Import!O1328)</f>
        <v/>
      </c>
      <c r="L329" s="46" t="str">
        <f>IF(Import!P1328=0,"",Import!P1328)</f>
        <v/>
      </c>
      <c r="M329" s="60" t="str">
        <f>IF(L329&lt;&gt;"","Annulé",IF(Import!R1328=0,"",Import!R1328))</f>
        <v/>
      </c>
      <c r="N329" s="60" t="str">
        <f>IF(L329&lt;&gt;"","Annulé",IF(Import!S1328=0,"",Import!S1328))</f>
        <v/>
      </c>
      <c r="O329" s="60" t="str">
        <f>IF(N329="Annulé","Annulé",IF(Import!T1328=0,"",Import!T1328))</f>
        <v/>
      </c>
      <c r="P329" s="46" t="str">
        <f>IF(Import!U1328=0,IF($L329&lt;&gt;"","Annulé",IF($K329="","","En attente")),Import!U1328)</f>
        <v/>
      </c>
      <c r="Q329" s="46" t="str">
        <f>IF(Import!V1328=0,IF($L329&lt;&gt;"","Annulé",IF($K329="","","En attente")),Import!V1328)</f>
        <v/>
      </c>
      <c r="R329" s="46" t="str">
        <f>IF(Import!W1328=0,IF($L329&lt;&gt;"","Annulé",IF($K329="","","En attente")),Import!W1328)</f>
        <v/>
      </c>
      <c r="S329" s="46" t="str">
        <f>IF(Import!X1328=0,IF($L329&lt;&gt;"","Annulé",IF($K329="","","En attente")),Import!X1328)</f>
        <v/>
      </c>
      <c r="T329" s="46" t="str">
        <f>IF(Import!Y1328=0,IF($L329&lt;&gt;"","Annulé",IF($K329="","","En attente")),Import!Y1328)</f>
        <v/>
      </c>
      <c r="U329" s="46" t="str">
        <f>IF(Import!Z1328=0,IF($L329&lt;&gt;"","Annulé",IF($K329="","","En attente")),Import!Z1328)</f>
        <v/>
      </c>
      <c r="V329" s="46"/>
      <c r="W329" s="46" t="str">
        <f>IF($L329&lt;&gt;"","Annulé",IF(Import!AA1328=0,"",Import!AA1328))</f>
        <v/>
      </c>
      <c r="X329" s="46" t="str">
        <f>IF(L329&lt;&gt;"","Annulé",IF(Import!AB1328=0,IF(W329&lt;&gt;"","A receptionner",""),Import!AB1328))</f>
        <v/>
      </c>
      <c r="Y329" s="60" t="str">
        <f>IF(L329&lt;&gt;"","Annulé",IF(Import!AC1328=0,"",Import!AC1328))</f>
        <v/>
      </c>
      <c r="Z329" s="60" t="str">
        <f>IF(L329&lt;&gt;"","Annulé",IF(Import!AD1328=0,"",Import!AD1328))</f>
        <v/>
      </c>
      <c r="AA329" s="61" t="str">
        <f t="shared" si="272"/>
        <v/>
      </c>
      <c r="AB329" s="61"/>
      <c r="AC329" s="62"/>
      <c r="CB329" s="78" t="str">
        <f>IF(Import!AQ1328=0,"",Import!AQ1328)</f>
        <v/>
      </c>
      <c r="CC329" s="78"/>
      <c r="CD329" s="78"/>
      <c r="CE329" s="78"/>
      <c r="CF329" s="78"/>
      <c r="JR329" s="46" t="str">
        <f>IF(Import!BC1328=0,"",Import!BC1328)</f>
        <v/>
      </c>
    </row>
    <row r="330" spans="1:278" x14ac:dyDescent="0.3">
      <c r="A330" s="61" t="str">
        <f>IF(Import!A1329=0,"",Import!A1329=0)</f>
        <v/>
      </c>
      <c r="B330" s="38" t="str">
        <f>IF(Import!D1329=0,"",Import!D1329)</f>
        <v/>
      </c>
      <c r="C330" s="38" t="str">
        <f>IF(Import!E1329=0,"",Import!E1329)</f>
        <v/>
      </c>
      <c r="D330" s="44" t="str">
        <f t="shared" si="271"/>
        <v/>
      </c>
      <c r="E330" s="38" t="str">
        <f>IF(Import!I1329=0,"",Import!I1329)</f>
        <v/>
      </c>
      <c r="F330" s="38" t="str">
        <f>IF(Import!J1329="","",Import!J1329)</f>
        <v/>
      </c>
      <c r="G330" s="38" t="str">
        <f>IF(Import!K1329="","",Import!K1329)</f>
        <v/>
      </c>
      <c r="H330" s="45" t="str">
        <f>IF(Import!L1329=0,"",Import!L1329)</f>
        <v/>
      </c>
      <c r="I330" s="38" t="str">
        <f>IF(Import!N1329=0,"",Import!N1329)</f>
        <v/>
      </c>
      <c r="J330" s="37"/>
      <c r="K330" s="46" t="str">
        <f>IF(Import!O1329=0,"",Import!O1329)</f>
        <v/>
      </c>
      <c r="L330" s="46" t="str">
        <f>IF(Import!P1329=0,"",Import!P1329)</f>
        <v/>
      </c>
      <c r="M330" s="60" t="str">
        <f>IF(L330&lt;&gt;"","Annulé",IF(Import!R1329=0,"",Import!R1329))</f>
        <v/>
      </c>
      <c r="N330" s="60" t="str">
        <f>IF(L330&lt;&gt;"","Annulé",IF(Import!S1329=0,"",Import!S1329))</f>
        <v/>
      </c>
      <c r="O330" s="60" t="str">
        <f>IF(N330="Annulé","Annulé",IF(Import!T1329=0,"",Import!T1329))</f>
        <v/>
      </c>
      <c r="P330" s="46" t="str">
        <f>IF(Import!U1329=0,IF($L330&lt;&gt;"","Annulé",IF($K330="","","En attente")),Import!U1329)</f>
        <v/>
      </c>
      <c r="Q330" s="46" t="str">
        <f>IF(Import!V1329=0,IF($L330&lt;&gt;"","Annulé",IF($K330="","","En attente")),Import!V1329)</f>
        <v/>
      </c>
      <c r="R330" s="46" t="str">
        <f>IF(Import!W1329=0,IF($L330&lt;&gt;"","Annulé",IF($K330="","","En attente")),Import!W1329)</f>
        <v/>
      </c>
      <c r="S330" s="46" t="str">
        <f>IF(Import!X1329=0,IF($L330&lt;&gt;"","Annulé",IF($K330="","","En attente")),Import!X1329)</f>
        <v/>
      </c>
      <c r="T330" s="46" t="str">
        <f>IF(Import!Y1329=0,IF($L330&lt;&gt;"","Annulé",IF($K330="","","En attente")),Import!Y1329)</f>
        <v/>
      </c>
      <c r="U330" s="46" t="str">
        <f>IF(Import!Z1329=0,IF($L330&lt;&gt;"","Annulé",IF($K330="","","En attente")),Import!Z1329)</f>
        <v/>
      </c>
      <c r="V330" s="46"/>
      <c r="W330" s="46" t="str">
        <f>IF($L330&lt;&gt;"","Annulé",IF(Import!AA1329=0,"",Import!AA1329))</f>
        <v/>
      </c>
      <c r="X330" s="46" t="str">
        <f>IF(L330&lt;&gt;"","Annulé",IF(Import!AB1329=0,IF(W330&lt;&gt;"","A receptionner",""),Import!AB1329))</f>
        <v/>
      </c>
      <c r="Y330" s="60" t="str">
        <f>IF(L330&lt;&gt;"","Annulé",IF(Import!AC1329=0,"",Import!AC1329))</f>
        <v/>
      </c>
      <c r="Z330" s="60" t="str">
        <f>IF(L330&lt;&gt;"","Annulé",IF(Import!AD1329=0,"",Import!AD1329))</f>
        <v/>
      </c>
      <c r="AA330" s="61" t="str">
        <f t="shared" si="272"/>
        <v/>
      </c>
      <c r="AB330" s="61"/>
      <c r="AC330" s="62"/>
      <c r="CB330" s="78" t="str">
        <f>IF(Import!AQ1329=0,"",Import!AQ1329)</f>
        <v/>
      </c>
      <c r="CC330" s="78"/>
      <c r="CD330" s="78"/>
      <c r="CE330" s="78"/>
      <c r="CF330" s="78"/>
      <c r="JR330" s="46" t="str">
        <f>IF(Import!BC1329=0,"",Import!BC1329)</f>
        <v/>
      </c>
    </row>
    <row r="331" spans="1:278" x14ac:dyDescent="0.3">
      <c r="A331" s="61" t="str">
        <f>IF(Import!A1330=0,"",Import!A1330=0)</f>
        <v/>
      </c>
      <c r="B331" s="38" t="str">
        <f>IF(Import!D1330=0,"",Import!D1330)</f>
        <v/>
      </c>
      <c r="C331" s="38" t="str">
        <f>IF(Import!E1330=0,"",Import!E1330)</f>
        <v/>
      </c>
      <c r="D331" s="44" t="str">
        <f t="shared" si="271"/>
        <v/>
      </c>
      <c r="E331" s="38" t="str">
        <f>IF(Import!I1330=0,"",Import!I1330)</f>
        <v/>
      </c>
      <c r="F331" s="38" t="str">
        <f>IF(Import!J1330="","",Import!J1330)</f>
        <v/>
      </c>
      <c r="G331" s="38" t="str">
        <f>IF(Import!K1330="","",Import!K1330)</f>
        <v/>
      </c>
      <c r="H331" s="45" t="str">
        <f>IF(Import!L1330=0,"",Import!L1330)</f>
        <v/>
      </c>
      <c r="I331" s="38" t="str">
        <f>IF(Import!N1330=0,"",Import!N1330)</f>
        <v/>
      </c>
      <c r="J331" s="37"/>
      <c r="K331" s="46" t="str">
        <f>IF(Import!O1330=0,"",Import!O1330)</f>
        <v/>
      </c>
      <c r="L331" s="46" t="str">
        <f>IF(Import!P1330=0,"",Import!P1330)</f>
        <v/>
      </c>
      <c r="M331" s="60" t="str">
        <f>IF(L331&lt;&gt;"","Annulé",IF(Import!R1330=0,"",Import!R1330))</f>
        <v/>
      </c>
      <c r="N331" s="60" t="str">
        <f>IF(L331&lt;&gt;"","Annulé",IF(Import!S1330=0,"",Import!S1330))</f>
        <v/>
      </c>
      <c r="O331" s="60" t="str">
        <f>IF(N331="Annulé","Annulé",IF(Import!T1330=0,"",Import!T1330))</f>
        <v/>
      </c>
      <c r="P331" s="46" t="str">
        <f>IF(Import!U1330=0,IF($L331&lt;&gt;"","Annulé",IF($K331="","","En attente")),Import!U1330)</f>
        <v/>
      </c>
      <c r="Q331" s="46" t="str">
        <f>IF(Import!V1330=0,IF($L331&lt;&gt;"","Annulé",IF($K331="","","En attente")),Import!V1330)</f>
        <v/>
      </c>
      <c r="R331" s="46" t="str">
        <f>IF(Import!W1330=0,IF($L331&lt;&gt;"","Annulé",IF($K331="","","En attente")),Import!W1330)</f>
        <v/>
      </c>
      <c r="S331" s="46" t="str">
        <f>IF(Import!X1330=0,IF($L331&lt;&gt;"","Annulé",IF($K331="","","En attente")),Import!X1330)</f>
        <v/>
      </c>
      <c r="T331" s="46" t="str">
        <f>IF(Import!Y1330=0,IF($L331&lt;&gt;"","Annulé",IF($K331="","","En attente")),Import!Y1330)</f>
        <v/>
      </c>
      <c r="U331" s="46" t="str">
        <f>IF(Import!Z1330=0,IF($L331&lt;&gt;"","Annulé",IF($K331="","","En attente")),Import!Z1330)</f>
        <v/>
      </c>
      <c r="V331" s="46"/>
      <c r="W331" s="46" t="str">
        <f>IF($L331&lt;&gt;"","Annulé",IF(Import!AA1330=0,"",Import!AA1330))</f>
        <v/>
      </c>
      <c r="X331" s="46" t="str">
        <f>IF(L331&lt;&gt;"","Annulé",IF(Import!AB1330=0,IF(W331&lt;&gt;"","A receptionner",""),Import!AB1330))</f>
        <v/>
      </c>
      <c r="Y331" s="60" t="str">
        <f>IF(L331&lt;&gt;"","Annulé",IF(Import!AC1330=0,"",Import!AC1330))</f>
        <v/>
      </c>
      <c r="Z331" s="60" t="str">
        <f>IF(L331&lt;&gt;"","Annulé",IF(Import!AD1330=0,"",Import!AD1330))</f>
        <v/>
      </c>
      <c r="AA331" s="61" t="str">
        <f t="shared" si="272"/>
        <v/>
      </c>
      <c r="AB331" s="61"/>
      <c r="AC331" s="62"/>
      <c r="CB331" s="78" t="str">
        <f>IF(Import!AQ1330=0,"",Import!AQ1330)</f>
        <v/>
      </c>
      <c r="CC331" s="78"/>
      <c r="CD331" s="78"/>
      <c r="CE331" s="78"/>
      <c r="CF331" s="78"/>
      <c r="JR331" s="46" t="str">
        <f>IF(Import!BC1330=0,"",Import!BC1330)</f>
        <v/>
      </c>
    </row>
    <row r="332" spans="1:278" x14ac:dyDescent="0.3">
      <c r="A332" s="61" t="str">
        <f>IF(Import!A1331=0,"",Import!A1331=0)</f>
        <v/>
      </c>
      <c r="B332" s="38" t="str">
        <f>IF(Import!D1331=0,"",Import!D1331)</f>
        <v/>
      </c>
      <c r="C332" s="38" t="str">
        <f>IF(Import!E1331=0,"",Import!E1331)</f>
        <v/>
      </c>
      <c r="D332" s="44" t="str">
        <f t="shared" si="271"/>
        <v/>
      </c>
      <c r="E332" s="38" t="str">
        <f>IF(Import!I1331=0,"",Import!I1331)</f>
        <v/>
      </c>
      <c r="F332" s="38" t="str">
        <f>IF(Import!J1331="","",Import!J1331)</f>
        <v/>
      </c>
      <c r="G332" s="38" t="str">
        <f>IF(Import!K1331="","",Import!K1331)</f>
        <v/>
      </c>
      <c r="H332" s="45" t="str">
        <f>IF(Import!L1331=0,"",Import!L1331)</f>
        <v/>
      </c>
      <c r="I332" s="38" t="str">
        <f>IF(Import!N1331=0,"",Import!N1331)</f>
        <v/>
      </c>
      <c r="J332" s="37"/>
      <c r="K332" s="46" t="str">
        <f>IF(Import!O1331=0,"",Import!O1331)</f>
        <v/>
      </c>
      <c r="L332" s="46" t="str">
        <f>IF(Import!P1331=0,"",Import!P1331)</f>
        <v/>
      </c>
      <c r="M332" s="60" t="str">
        <f>IF(L332&lt;&gt;"","Annulé",IF(Import!R1331=0,"",Import!R1331))</f>
        <v/>
      </c>
      <c r="N332" s="60" t="str">
        <f>IF(L332&lt;&gt;"","Annulé",IF(Import!S1331=0,"",Import!S1331))</f>
        <v/>
      </c>
      <c r="O332" s="60" t="str">
        <f>IF(N332="Annulé","Annulé",IF(Import!T1331=0,"",Import!T1331))</f>
        <v/>
      </c>
      <c r="P332" s="46" t="str">
        <f>IF(Import!U1331=0,IF($L332&lt;&gt;"","Annulé",IF($K332="","","En attente")),Import!U1331)</f>
        <v/>
      </c>
      <c r="Q332" s="46" t="str">
        <f>IF(Import!V1331=0,IF($L332&lt;&gt;"","Annulé",IF($K332="","","En attente")),Import!V1331)</f>
        <v/>
      </c>
      <c r="R332" s="46" t="str">
        <f>IF(Import!W1331=0,IF($L332&lt;&gt;"","Annulé",IF($K332="","","En attente")),Import!W1331)</f>
        <v/>
      </c>
      <c r="S332" s="46" t="str">
        <f>IF(Import!X1331=0,IF($L332&lt;&gt;"","Annulé",IF($K332="","","En attente")),Import!X1331)</f>
        <v/>
      </c>
      <c r="T332" s="46" t="str">
        <f>IF(Import!Y1331=0,IF($L332&lt;&gt;"","Annulé",IF($K332="","","En attente")),Import!Y1331)</f>
        <v/>
      </c>
      <c r="U332" s="46" t="str">
        <f>IF(Import!Z1331=0,IF($L332&lt;&gt;"","Annulé",IF($K332="","","En attente")),Import!Z1331)</f>
        <v/>
      </c>
      <c r="V332" s="46"/>
      <c r="W332" s="46" t="str">
        <f>IF($L332&lt;&gt;"","Annulé",IF(Import!AA1331=0,"",Import!AA1331))</f>
        <v/>
      </c>
      <c r="X332" s="46" t="str">
        <f>IF(L332&lt;&gt;"","Annulé",IF(Import!AB1331=0,IF(W332&lt;&gt;"","A receptionner",""),Import!AB1331))</f>
        <v/>
      </c>
      <c r="Y332" s="60" t="str">
        <f>IF(L332&lt;&gt;"","Annulé",IF(Import!AC1331=0,"",Import!AC1331))</f>
        <v/>
      </c>
      <c r="Z332" s="60" t="str">
        <f>IF(L332&lt;&gt;"","Annulé",IF(Import!AD1331=0,"",Import!AD1331))</f>
        <v/>
      </c>
      <c r="AA332" s="61" t="str">
        <f t="shared" si="272"/>
        <v/>
      </c>
      <c r="AB332" s="61"/>
      <c r="AC332" s="62"/>
      <c r="CB332" s="78" t="str">
        <f>IF(Import!AQ1331=0,"",Import!AQ1331)</f>
        <v/>
      </c>
      <c r="CC332" s="78"/>
      <c r="CD332" s="78"/>
      <c r="CE332" s="78"/>
      <c r="CF332" s="78"/>
      <c r="JR332" s="46" t="str">
        <f>IF(Import!BC1331=0,"",Import!BC1331)</f>
        <v/>
      </c>
    </row>
    <row r="333" spans="1:278" x14ac:dyDescent="0.3">
      <c r="A333" s="61" t="str">
        <f>IF(Import!A1332=0,"",Import!A1332=0)</f>
        <v/>
      </c>
      <c r="B333" s="38" t="str">
        <f>IF(Import!D1332=0,"",Import!D1332)</f>
        <v/>
      </c>
      <c r="C333" s="38" t="str">
        <f>IF(Import!E1332=0,"",Import!E1332)</f>
        <v/>
      </c>
      <c r="D333" s="44" t="str">
        <f t="shared" si="271"/>
        <v/>
      </c>
      <c r="E333" s="38" t="str">
        <f>IF(Import!I1332=0,"",Import!I1332)</f>
        <v/>
      </c>
      <c r="F333" s="38" t="str">
        <f>IF(Import!J1332="","",Import!J1332)</f>
        <v/>
      </c>
      <c r="G333" s="38" t="str">
        <f>IF(Import!K1332="","",Import!K1332)</f>
        <v/>
      </c>
      <c r="H333" s="45" t="str">
        <f>IF(Import!L1332=0,"",Import!L1332)</f>
        <v/>
      </c>
      <c r="I333" s="38" t="str">
        <f>IF(Import!N1332=0,"",Import!N1332)</f>
        <v/>
      </c>
      <c r="J333" s="37"/>
      <c r="K333" s="46" t="str">
        <f>IF(Import!O1332=0,"",Import!O1332)</f>
        <v/>
      </c>
      <c r="L333" s="46" t="str">
        <f>IF(Import!P1332=0,"",Import!P1332)</f>
        <v/>
      </c>
      <c r="M333" s="60" t="str">
        <f>IF(L333&lt;&gt;"","Annulé",IF(Import!R1332=0,"",Import!R1332))</f>
        <v/>
      </c>
      <c r="N333" s="60" t="str">
        <f>IF(L333&lt;&gt;"","Annulé",IF(Import!S1332=0,"",Import!S1332))</f>
        <v/>
      </c>
      <c r="O333" s="60" t="str">
        <f>IF(N333="Annulé","Annulé",IF(Import!T1332=0,"",Import!T1332))</f>
        <v/>
      </c>
      <c r="P333" s="46" t="str">
        <f>IF(Import!U1332=0,IF($L333&lt;&gt;"","Annulé",IF($K333="","","En attente")),Import!U1332)</f>
        <v/>
      </c>
      <c r="Q333" s="46" t="str">
        <f>IF(Import!V1332=0,IF($L333&lt;&gt;"","Annulé",IF($K333="","","En attente")),Import!V1332)</f>
        <v/>
      </c>
      <c r="R333" s="46" t="str">
        <f>IF(Import!W1332=0,IF($L333&lt;&gt;"","Annulé",IF($K333="","","En attente")),Import!W1332)</f>
        <v/>
      </c>
      <c r="S333" s="46" t="str">
        <f>IF(Import!X1332=0,IF($L333&lt;&gt;"","Annulé",IF($K333="","","En attente")),Import!X1332)</f>
        <v/>
      </c>
      <c r="T333" s="46" t="str">
        <f>IF(Import!Y1332=0,IF($L333&lt;&gt;"","Annulé",IF($K333="","","En attente")),Import!Y1332)</f>
        <v/>
      </c>
      <c r="U333" s="46" t="str">
        <f>IF(Import!Z1332=0,IF($L333&lt;&gt;"","Annulé",IF($K333="","","En attente")),Import!Z1332)</f>
        <v/>
      </c>
      <c r="V333" s="46"/>
      <c r="W333" s="46" t="str">
        <f>IF($L333&lt;&gt;"","Annulé",IF(Import!AA1332=0,"",Import!AA1332))</f>
        <v/>
      </c>
      <c r="X333" s="46" t="str">
        <f>IF(L333&lt;&gt;"","Annulé",IF(Import!AB1332=0,IF(W333&lt;&gt;"","A receptionner",""),Import!AB1332))</f>
        <v/>
      </c>
      <c r="Y333" s="60" t="str">
        <f>IF(L333&lt;&gt;"","Annulé",IF(Import!AC1332=0,"",Import!AC1332))</f>
        <v/>
      </c>
      <c r="Z333" s="60" t="str">
        <f>IF(L333&lt;&gt;"","Annulé",IF(Import!AD1332=0,"",Import!AD1332))</f>
        <v/>
      </c>
      <c r="AA333" s="61" t="str">
        <f t="shared" si="272"/>
        <v/>
      </c>
      <c r="AB333" s="61"/>
      <c r="AC333" s="62"/>
      <c r="CB333" s="78" t="str">
        <f>IF(Import!AQ1332=0,"",Import!AQ1332)</f>
        <v/>
      </c>
      <c r="CC333" s="78"/>
      <c r="CD333" s="78"/>
      <c r="CE333" s="78"/>
      <c r="CF333" s="78"/>
      <c r="JR333" s="46" t="str">
        <f>IF(Import!BC1332=0,"",Import!BC1332)</f>
        <v/>
      </c>
    </row>
    <row r="334" spans="1:278" x14ac:dyDescent="0.3">
      <c r="A334" s="61" t="str">
        <f>IF(Import!A1333=0,"",Import!A1333=0)</f>
        <v/>
      </c>
      <c r="B334" s="38" t="str">
        <f>IF(Import!D1333=0,"",Import!D1333)</f>
        <v/>
      </c>
      <c r="C334" s="38" t="str">
        <f>IF(Import!E1333=0,"",Import!E1333)</f>
        <v/>
      </c>
      <c r="D334" s="44" t="str">
        <f t="shared" si="271"/>
        <v/>
      </c>
      <c r="E334" s="38" t="str">
        <f>IF(Import!I1333=0,"",Import!I1333)</f>
        <v/>
      </c>
      <c r="F334" s="38" t="str">
        <f>IF(Import!J1333="","",Import!J1333)</f>
        <v/>
      </c>
      <c r="G334" s="38" t="str">
        <f>IF(Import!K1333="","",Import!K1333)</f>
        <v/>
      </c>
      <c r="H334" s="45" t="str">
        <f>IF(Import!L1333=0,"",Import!L1333)</f>
        <v/>
      </c>
      <c r="I334" s="38" t="str">
        <f>IF(Import!N1333=0,"",Import!N1333)</f>
        <v/>
      </c>
      <c r="J334" s="37"/>
      <c r="K334" s="46" t="str">
        <f>IF(Import!O1333=0,"",Import!O1333)</f>
        <v/>
      </c>
      <c r="L334" s="46" t="str">
        <f>IF(Import!P1333=0,"",Import!P1333)</f>
        <v/>
      </c>
      <c r="M334" s="60" t="str">
        <f>IF(L334&lt;&gt;"","Annulé",IF(Import!R1333=0,"",Import!R1333))</f>
        <v/>
      </c>
      <c r="N334" s="60" t="str">
        <f>IF(L334&lt;&gt;"","Annulé",IF(Import!S1333=0,"",Import!S1333))</f>
        <v/>
      </c>
      <c r="O334" s="60" t="str">
        <f>IF(N334="Annulé","Annulé",IF(Import!T1333=0,"",Import!T1333))</f>
        <v/>
      </c>
      <c r="P334" s="46" t="str">
        <f>IF(Import!U1333=0,IF($L334&lt;&gt;"","Annulé",IF($K334="","","En attente")),Import!U1333)</f>
        <v/>
      </c>
      <c r="Q334" s="46" t="str">
        <f>IF(Import!V1333=0,IF($L334&lt;&gt;"","Annulé",IF($K334="","","En attente")),Import!V1333)</f>
        <v/>
      </c>
      <c r="R334" s="46" t="str">
        <f>IF(Import!W1333=0,IF($L334&lt;&gt;"","Annulé",IF($K334="","","En attente")),Import!W1333)</f>
        <v/>
      </c>
      <c r="S334" s="46" t="str">
        <f>IF(Import!X1333=0,IF($L334&lt;&gt;"","Annulé",IF($K334="","","En attente")),Import!X1333)</f>
        <v/>
      </c>
      <c r="T334" s="46" t="str">
        <f>IF(Import!Y1333=0,IF($L334&lt;&gt;"","Annulé",IF($K334="","","En attente")),Import!Y1333)</f>
        <v/>
      </c>
      <c r="U334" s="46" t="str">
        <f>IF(Import!Z1333=0,IF($L334&lt;&gt;"","Annulé",IF($K334="","","En attente")),Import!Z1333)</f>
        <v/>
      </c>
      <c r="V334" s="46"/>
      <c r="W334" s="46" t="str">
        <f>IF($L334&lt;&gt;"","Annulé",IF(Import!AA1333=0,"",Import!AA1333))</f>
        <v/>
      </c>
      <c r="X334" s="46" t="str">
        <f>IF(L334&lt;&gt;"","Annulé",IF(Import!AB1333=0,IF(W334&lt;&gt;"","A receptionner",""),Import!AB1333))</f>
        <v/>
      </c>
      <c r="Y334" s="60" t="str">
        <f>IF(L334&lt;&gt;"","Annulé",IF(Import!AC1333=0,"",Import!AC1333))</f>
        <v/>
      </c>
      <c r="Z334" s="60" t="str">
        <f>IF(L334&lt;&gt;"","Annulé",IF(Import!AD1333=0,"",Import!AD1333))</f>
        <v/>
      </c>
      <c r="AA334" s="61" t="str">
        <f t="shared" si="272"/>
        <v/>
      </c>
      <c r="AB334" s="61"/>
      <c r="AC334" s="62"/>
      <c r="CB334" s="78" t="str">
        <f>IF(Import!AQ1333=0,"",Import!AQ1333)</f>
        <v/>
      </c>
      <c r="CC334" s="78"/>
      <c r="CD334" s="78"/>
      <c r="CE334" s="78"/>
      <c r="CF334" s="78"/>
      <c r="JR334" s="46" t="str">
        <f>IF(Import!BC1333=0,"",Import!BC1333)</f>
        <v/>
      </c>
    </row>
    <row r="335" spans="1:278" x14ac:dyDescent="0.3">
      <c r="A335" s="61" t="str">
        <f>IF(Import!A1334=0,"",Import!A1334=0)</f>
        <v/>
      </c>
      <c r="B335" s="38" t="str">
        <f>IF(Import!D1334=0,"",Import!D1334)</f>
        <v/>
      </c>
      <c r="C335" s="38" t="str">
        <f>IF(Import!E1334=0,"",Import!E1334)</f>
        <v/>
      </c>
      <c r="D335" s="44" t="str">
        <f t="shared" si="271"/>
        <v/>
      </c>
      <c r="E335" s="38" t="str">
        <f>IF(Import!I1334=0,"",Import!I1334)</f>
        <v/>
      </c>
      <c r="F335" s="38" t="str">
        <f>IF(Import!J1334="","",Import!J1334)</f>
        <v/>
      </c>
      <c r="G335" s="38" t="str">
        <f>IF(Import!K1334="","",Import!K1334)</f>
        <v/>
      </c>
      <c r="H335" s="45" t="str">
        <f>IF(Import!L1334=0,"",Import!L1334)</f>
        <v/>
      </c>
      <c r="I335" s="38" t="str">
        <f>IF(Import!N1334=0,"",Import!N1334)</f>
        <v/>
      </c>
      <c r="J335" s="37"/>
      <c r="K335" s="46" t="str">
        <f>IF(Import!O1334=0,"",Import!O1334)</f>
        <v/>
      </c>
      <c r="L335" s="46" t="str">
        <f>IF(Import!P1334=0,"",Import!P1334)</f>
        <v/>
      </c>
      <c r="M335" s="60" t="str">
        <f>IF(L335&lt;&gt;"","Annulé",IF(Import!R1334=0,"",Import!R1334))</f>
        <v/>
      </c>
      <c r="N335" s="60" t="str">
        <f>IF(L335&lt;&gt;"","Annulé",IF(Import!S1334=0,"",Import!S1334))</f>
        <v/>
      </c>
      <c r="O335" s="60" t="str">
        <f>IF(N335="Annulé","Annulé",IF(Import!T1334=0,"",Import!T1334))</f>
        <v/>
      </c>
      <c r="P335" s="46" t="str">
        <f>IF(Import!U1334=0,IF($L335&lt;&gt;"","Annulé",IF($K335="","","En attente")),Import!U1334)</f>
        <v/>
      </c>
      <c r="Q335" s="46" t="str">
        <f>IF(Import!V1334=0,IF($L335&lt;&gt;"","Annulé",IF($K335="","","En attente")),Import!V1334)</f>
        <v/>
      </c>
      <c r="R335" s="46" t="str">
        <f>IF(Import!W1334=0,IF($L335&lt;&gt;"","Annulé",IF($K335="","","En attente")),Import!W1334)</f>
        <v/>
      </c>
      <c r="S335" s="46" t="str">
        <f>IF(Import!X1334=0,IF($L335&lt;&gt;"","Annulé",IF($K335="","","En attente")),Import!X1334)</f>
        <v/>
      </c>
      <c r="T335" s="46" t="str">
        <f>IF(Import!Y1334=0,IF($L335&lt;&gt;"","Annulé",IF($K335="","","En attente")),Import!Y1334)</f>
        <v/>
      </c>
      <c r="U335" s="46" t="str">
        <f>IF(Import!Z1334=0,IF($L335&lt;&gt;"","Annulé",IF($K335="","","En attente")),Import!Z1334)</f>
        <v/>
      </c>
      <c r="V335" s="46"/>
      <c r="W335" s="46" t="str">
        <f>IF($L335&lt;&gt;"","Annulé",IF(Import!AA1334=0,"",Import!AA1334))</f>
        <v/>
      </c>
      <c r="X335" s="46" t="str">
        <f>IF(L335&lt;&gt;"","Annulé",IF(Import!AB1334=0,IF(W335&lt;&gt;"","A receptionner",""),Import!AB1334))</f>
        <v/>
      </c>
      <c r="Y335" s="60" t="str">
        <f>IF(L335&lt;&gt;"","Annulé",IF(Import!AC1334=0,"",Import!AC1334))</f>
        <v/>
      </c>
      <c r="Z335" s="60" t="str">
        <f>IF(L335&lt;&gt;"","Annulé",IF(Import!AD1334=0,"",Import!AD1334))</f>
        <v/>
      </c>
      <c r="AA335" s="61" t="str">
        <f t="shared" si="272"/>
        <v/>
      </c>
      <c r="AB335" s="61"/>
      <c r="AC335" s="62"/>
      <c r="CB335" s="78" t="str">
        <f>IF(Import!AQ1334=0,"",Import!AQ1334)</f>
        <v/>
      </c>
      <c r="CC335" s="78"/>
      <c r="CD335" s="78"/>
      <c r="CE335" s="78"/>
      <c r="CF335" s="78"/>
      <c r="JR335" s="46" t="str">
        <f>IF(Import!BC1334=0,"",Import!BC1334)</f>
        <v/>
      </c>
    </row>
    <row r="336" spans="1:278" x14ac:dyDescent="0.3">
      <c r="A336" s="61" t="str">
        <f>IF(Import!A1335=0,"",Import!A1335=0)</f>
        <v/>
      </c>
      <c r="B336" s="38" t="str">
        <f>IF(Import!D1335=0,"",Import!D1335)</f>
        <v/>
      </c>
      <c r="C336" s="38" t="str">
        <f>IF(Import!E1335=0,"",Import!E1335)</f>
        <v/>
      </c>
      <c r="D336" s="44" t="str">
        <f t="shared" si="271"/>
        <v/>
      </c>
      <c r="E336" s="38" t="str">
        <f>IF(Import!I1335=0,"",Import!I1335)</f>
        <v/>
      </c>
      <c r="F336" s="38" t="str">
        <f>IF(Import!J1335="","",Import!J1335)</f>
        <v/>
      </c>
      <c r="G336" s="38" t="str">
        <f>IF(Import!K1335="","",Import!K1335)</f>
        <v/>
      </c>
      <c r="H336" s="45" t="str">
        <f>IF(Import!L1335=0,"",Import!L1335)</f>
        <v/>
      </c>
      <c r="I336" s="38" t="str">
        <f>IF(Import!N1335=0,"",Import!N1335)</f>
        <v/>
      </c>
      <c r="J336" s="37"/>
      <c r="K336" s="46" t="str">
        <f>IF(Import!O1335=0,"",Import!O1335)</f>
        <v/>
      </c>
      <c r="L336" s="46" t="str">
        <f>IF(Import!P1335=0,"",Import!P1335)</f>
        <v/>
      </c>
      <c r="M336" s="60" t="str">
        <f>IF(L336&lt;&gt;"","Annulé",IF(Import!R1335=0,"",Import!R1335))</f>
        <v/>
      </c>
      <c r="N336" s="60" t="str">
        <f>IF(L336&lt;&gt;"","Annulé",IF(Import!S1335=0,"",Import!S1335))</f>
        <v/>
      </c>
      <c r="O336" s="60" t="str">
        <f>IF(N336="Annulé","Annulé",IF(Import!T1335=0,"",Import!T1335))</f>
        <v/>
      </c>
      <c r="P336" s="46" t="str">
        <f>IF(Import!U1335=0,IF($L336&lt;&gt;"","Annulé",IF($K336="","","En attente")),Import!U1335)</f>
        <v/>
      </c>
      <c r="Q336" s="46" t="str">
        <f>IF(Import!V1335=0,IF($L336&lt;&gt;"","Annulé",IF($K336="","","En attente")),Import!V1335)</f>
        <v/>
      </c>
      <c r="R336" s="46" t="str">
        <f>IF(Import!W1335=0,IF($L336&lt;&gt;"","Annulé",IF($K336="","","En attente")),Import!W1335)</f>
        <v/>
      </c>
      <c r="S336" s="46" t="str">
        <f>IF(Import!X1335=0,IF($L336&lt;&gt;"","Annulé",IF($K336="","","En attente")),Import!X1335)</f>
        <v/>
      </c>
      <c r="T336" s="46" t="str">
        <f>IF(Import!Y1335=0,IF($L336&lt;&gt;"","Annulé",IF($K336="","","En attente")),Import!Y1335)</f>
        <v/>
      </c>
      <c r="U336" s="46" t="str">
        <f>IF(Import!Z1335=0,IF($L336&lt;&gt;"","Annulé",IF($K336="","","En attente")),Import!Z1335)</f>
        <v/>
      </c>
      <c r="V336" s="46"/>
      <c r="W336" s="46" t="str">
        <f>IF($L336&lt;&gt;"","Annulé",IF(Import!AA1335=0,"",Import!AA1335))</f>
        <v/>
      </c>
      <c r="X336" s="46" t="str">
        <f>IF(L336&lt;&gt;"","Annulé",IF(Import!AB1335=0,IF(W336&lt;&gt;"","A receptionner",""),Import!AB1335))</f>
        <v/>
      </c>
      <c r="Y336" s="60" t="str">
        <f>IF(L336&lt;&gt;"","Annulé",IF(Import!AC1335=0,"",Import!AC1335))</f>
        <v/>
      </c>
      <c r="Z336" s="60" t="str">
        <f>IF(L336&lt;&gt;"","Annulé",IF(Import!AD1335=0,"",Import!AD1335))</f>
        <v/>
      </c>
      <c r="AA336" s="61" t="str">
        <f t="shared" si="272"/>
        <v/>
      </c>
      <c r="AB336" s="61"/>
      <c r="AC336" s="62"/>
      <c r="CB336" s="78" t="str">
        <f>IF(Import!AQ1335=0,"",Import!AQ1335)</f>
        <v/>
      </c>
      <c r="CC336" s="78"/>
      <c r="CD336" s="78"/>
      <c r="CE336" s="78"/>
      <c r="CF336" s="78"/>
      <c r="JR336" s="46" t="str">
        <f>IF(Import!BC1335=0,"",Import!BC1335)</f>
        <v/>
      </c>
    </row>
    <row r="337" spans="1:278" x14ac:dyDescent="0.3">
      <c r="A337" s="61" t="str">
        <f>IF(Import!A1336=0,"",Import!A1336=0)</f>
        <v/>
      </c>
      <c r="B337" s="38" t="str">
        <f>IF(Import!D1336=0,"",Import!D1336)</f>
        <v/>
      </c>
      <c r="C337" s="38" t="str">
        <f>IF(Import!E1336=0,"",Import!E1336)</f>
        <v/>
      </c>
      <c r="D337" s="44" t="str">
        <f t="shared" si="271"/>
        <v/>
      </c>
      <c r="E337" s="38" t="str">
        <f>IF(Import!I1336=0,"",Import!I1336)</f>
        <v/>
      </c>
      <c r="F337" s="38" t="str">
        <f>IF(Import!J1336="","",Import!J1336)</f>
        <v/>
      </c>
      <c r="G337" s="38" t="str">
        <f>IF(Import!K1336="","",Import!K1336)</f>
        <v/>
      </c>
      <c r="H337" s="45" t="str">
        <f>IF(Import!L1336=0,"",Import!L1336)</f>
        <v/>
      </c>
      <c r="I337" s="38" t="str">
        <f>IF(Import!N1336=0,"",Import!N1336)</f>
        <v/>
      </c>
      <c r="J337" s="37"/>
      <c r="K337" s="46" t="str">
        <f>IF(Import!O1336=0,"",Import!O1336)</f>
        <v/>
      </c>
      <c r="L337" s="46" t="str">
        <f>IF(Import!P1336=0,"",Import!P1336)</f>
        <v/>
      </c>
      <c r="M337" s="60" t="str">
        <f>IF(L337&lt;&gt;"","Annulé",IF(Import!R1336=0,"",Import!R1336))</f>
        <v/>
      </c>
      <c r="N337" s="60" t="str">
        <f>IF(L337&lt;&gt;"","Annulé",IF(Import!S1336=0,"",Import!S1336))</f>
        <v/>
      </c>
      <c r="O337" s="60" t="str">
        <f>IF(N337="Annulé","Annulé",IF(Import!T1336=0,"",Import!T1336))</f>
        <v/>
      </c>
      <c r="P337" s="46" t="str">
        <f>IF(Import!U1336=0,IF($L337&lt;&gt;"","Annulé",IF($K337="","","En attente")),Import!U1336)</f>
        <v/>
      </c>
      <c r="Q337" s="46" t="str">
        <f>IF(Import!V1336=0,IF($L337&lt;&gt;"","Annulé",IF($K337="","","En attente")),Import!V1336)</f>
        <v/>
      </c>
      <c r="R337" s="46" t="str">
        <f>IF(Import!W1336=0,IF($L337&lt;&gt;"","Annulé",IF($K337="","","En attente")),Import!W1336)</f>
        <v/>
      </c>
      <c r="S337" s="46" t="str">
        <f>IF(Import!X1336=0,IF($L337&lt;&gt;"","Annulé",IF($K337="","","En attente")),Import!X1336)</f>
        <v/>
      </c>
      <c r="T337" s="46" t="str">
        <f>IF(Import!Y1336=0,IF($L337&lt;&gt;"","Annulé",IF($K337="","","En attente")),Import!Y1336)</f>
        <v/>
      </c>
      <c r="U337" s="46" t="str">
        <f>IF(Import!Z1336=0,IF($L337&lt;&gt;"","Annulé",IF($K337="","","En attente")),Import!Z1336)</f>
        <v/>
      </c>
      <c r="V337" s="46"/>
      <c r="W337" s="46" t="str">
        <f>IF($L337&lt;&gt;"","Annulé",IF(Import!AA1336=0,"",Import!AA1336))</f>
        <v/>
      </c>
      <c r="X337" s="46" t="str">
        <f>IF(L337&lt;&gt;"","Annulé",IF(Import!AB1336=0,IF(W337&lt;&gt;"","A receptionner",""),Import!AB1336))</f>
        <v/>
      </c>
      <c r="Y337" s="60" t="str">
        <f>IF(L337&lt;&gt;"","Annulé",IF(Import!AC1336=0,"",Import!AC1336))</f>
        <v/>
      </c>
      <c r="Z337" s="60" t="str">
        <f>IF(L337&lt;&gt;"","Annulé",IF(Import!AD1336=0,"",Import!AD1336))</f>
        <v/>
      </c>
      <c r="AA337" s="61" t="str">
        <f t="shared" si="272"/>
        <v/>
      </c>
      <c r="AB337" s="61"/>
      <c r="AC337" s="62"/>
      <c r="CB337" s="78" t="str">
        <f>IF(Import!AQ1336=0,"",Import!AQ1336)</f>
        <v/>
      </c>
      <c r="CC337" s="78"/>
      <c r="CD337" s="78"/>
      <c r="CE337" s="78"/>
      <c r="CF337" s="78"/>
      <c r="JR337" s="46" t="str">
        <f>IF(Import!BC1336=0,"",Import!BC1336)</f>
        <v/>
      </c>
    </row>
    <row r="338" spans="1:278" x14ac:dyDescent="0.3">
      <c r="A338" s="61" t="str">
        <f>IF(Import!A1337=0,"",Import!A1337=0)</f>
        <v/>
      </c>
      <c r="B338" s="38" t="str">
        <f>IF(Import!D1337=0,"",Import!D1337)</f>
        <v/>
      </c>
      <c r="C338" s="38" t="str">
        <f>IF(Import!E1337=0,"",Import!E1337)</f>
        <v/>
      </c>
      <c r="D338" s="44" t="str">
        <f t="shared" si="271"/>
        <v/>
      </c>
      <c r="E338" s="38" t="str">
        <f>IF(Import!I1337=0,"",Import!I1337)</f>
        <v/>
      </c>
      <c r="F338" s="38" t="str">
        <f>IF(Import!J1337="","",Import!J1337)</f>
        <v/>
      </c>
      <c r="G338" s="38" t="str">
        <f>IF(Import!K1337="","",Import!K1337)</f>
        <v/>
      </c>
      <c r="H338" s="45" t="str">
        <f>IF(Import!L1337=0,"",Import!L1337)</f>
        <v/>
      </c>
      <c r="I338" s="38" t="str">
        <f>IF(Import!N1337=0,"",Import!N1337)</f>
        <v/>
      </c>
      <c r="J338" s="37"/>
      <c r="K338" s="46" t="str">
        <f>IF(Import!O1337=0,"",Import!O1337)</f>
        <v/>
      </c>
      <c r="L338" s="46" t="str">
        <f>IF(Import!P1337=0,"",Import!P1337)</f>
        <v/>
      </c>
      <c r="M338" s="60" t="str">
        <f>IF(L338&lt;&gt;"","Annulé",IF(Import!R1337=0,"",Import!R1337))</f>
        <v/>
      </c>
      <c r="N338" s="60" t="str">
        <f>IF(L338&lt;&gt;"","Annulé",IF(Import!S1337=0,"",Import!S1337))</f>
        <v/>
      </c>
      <c r="O338" s="60" t="str">
        <f>IF(N338="Annulé","Annulé",IF(Import!T1337=0,"",Import!T1337))</f>
        <v/>
      </c>
      <c r="P338" s="46" t="str">
        <f>IF(Import!U1337=0,IF($L338&lt;&gt;"","Annulé",IF($K338="","","En attente")),Import!U1337)</f>
        <v/>
      </c>
      <c r="Q338" s="46" t="str">
        <f>IF(Import!V1337=0,IF($L338&lt;&gt;"","Annulé",IF($K338="","","En attente")),Import!V1337)</f>
        <v/>
      </c>
      <c r="R338" s="46" t="str">
        <f>IF(Import!W1337=0,IF($L338&lt;&gt;"","Annulé",IF($K338="","","En attente")),Import!W1337)</f>
        <v/>
      </c>
      <c r="S338" s="46" t="str">
        <f>IF(Import!X1337=0,IF($L338&lt;&gt;"","Annulé",IF($K338="","","En attente")),Import!X1337)</f>
        <v/>
      </c>
      <c r="T338" s="46" t="str">
        <f>IF(Import!Y1337=0,IF($L338&lt;&gt;"","Annulé",IF($K338="","","En attente")),Import!Y1337)</f>
        <v/>
      </c>
      <c r="U338" s="46" t="str">
        <f>IF(Import!Z1337=0,IF($L338&lt;&gt;"","Annulé",IF($K338="","","En attente")),Import!Z1337)</f>
        <v/>
      </c>
      <c r="V338" s="46"/>
      <c r="W338" s="46" t="str">
        <f>IF($L338&lt;&gt;"","Annulé",IF(Import!AA1337=0,"",Import!AA1337))</f>
        <v/>
      </c>
      <c r="X338" s="46" t="str">
        <f>IF(L338&lt;&gt;"","Annulé",IF(Import!AB1337=0,IF(W338&lt;&gt;"","A receptionner",""),Import!AB1337))</f>
        <v/>
      </c>
      <c r="Y338" s="60" t="str">
        <f>IF(L338&lt;&gt;"","Annulé",IF(Import!AC1337=0,"",Import!AC1337))</f>
        <v/>
      </c>
      <c r="Z338" s="60" t="str">
        <f>IF(L338&lt;&gt;"","Annulé",IF(Import!AD1337=0,"",Import!AD1337))</f>
        <v/>
      </c>
      <c r="AA338" s="61" t="str">
        <f t="shared" si="272"/>
        <v/>
      </c>
      <c r="AB338" s="61"/>
      <c r="AC338" s="62"/>
      <c r="CB338" s="78" t="str">
        <f>IF(Import!AQ1337=0,"",Import!AQ1337)</f>
        <v/>
      </c>
      <c r="CC338" s="78"/>
      <c r="CD338" s="78"/>
      <c r="CE338" s="78"/>
      <c r="CF338" s="78"/>
      <c r="JR338" s="46" t="str">
        <f>IF(Import!BC1337=0,"",Import!BC1337)</f>
        <v/>
      </c>
    </row>
    <row r="339" spans="1:278" x14ac:dyDescent="0.3">
      <c r="A339" s="61" t="str">
        <f>IF(Import!A1338=0,"",Import!A1338=0)</f>
        <v/>
      </c>
      <c r="B339" s="38" t="str">
        <f>IF(Import!D1338=0,"",Import!D1338)</f>
        <v/>
      </c>
      <c r="C339" s="38" t="str">
        <f>IF(Import!E1338=0,"",Import!E1338)</f>
        <v/>
      </c>
      <c r="D339" s="44" t="str">
        <f t="shared" si="271"/>
        <v/>
      </c>
      <c r="E339" s="38" t="str">
        <f>IF(Import!I1338=0,"",Import!I1338)</f>
        <v/>
      </c>
      <c r="F339" s="38" t="str">
        <f>IF(Import!J1338="","",Import!J1338)</f>
        <v/>
      </c>
      <c r="G339" s="38" t="str">
        <f>IF(Import!K1338="","",Import!K1338)</f>
        <v/>
      </c>
      <c r="H339" s="45" t="str">
        <f>IF(Import!L1338=0,"",Import!L1338)</f>
        <v/>
      </c>
      <c r="I339" s="38" t="str">
        <f>IF(Import!N1338=0,"",Import!N1338)</f>
        <v/>
      </c>
      <c r="J339" s="37"/>
      <c r="K339" s="46" t="str">
        <f>IF(Import!O1338=0,"",Import!O1338)</f>
        <v/>
      </c>
      <c r="L339" s="46" t="str">
        <f>IF(Import!P1338=0,"",Import!P1338)</f>
        <v/>
      </c>
      <c r="M339" s="60" t="str">
        <f>IF(L339&lt;&gt;"","Annulé",IF(Import!R1338=0,"",Import!R1338))</f>
        <v/>
      </c>
      <c r="N339" s="60" t="str">
        <f>IF(L339&lt;&gt;"","Annulé",IF(Import!S1338=0,"",Import!S1338))</f>
        <v/>
      </c>
      <c r="O339" s="60" t="str">
        <f>IF(N339="Annulé","Annulé",IF(Import!T1338=0,"",Import!T1338))</f>
        <v/>
      </c>
      <c r="P339" s="46" t="str">
        <f>IF(Import!U1338=0,IF($L339&lt;&gt;"","Annulé",IF($K339="","","En attente")),Import!U1338)</f>
        <v/>
      </c>
      <c r="Q339" s="46" t="str">
        <f>IF(Import!V1338=0,IF($L339&lt;&gt;"","Annulé",IF($K339="","","En attente")),Import!V1338)</f>
        <v/>
      </c>
      <c r="R339" s="46" t="str">
        <f>IF(Import!W1338=0,IF($L339&lt;&gt;"","Annulé",IF($K339="","","En attente")),Import!W1338)</f>
        <v/>
      </c>
      <c r="S339" s="46" t="str">
        <f>IF(Import!X1338=0,IF($L339&lt;&gt;"","Annulé",IF($K339="","","En attente")),Import!X1338)</f>
        <v/>
      </c>
      <c r="T339" s="46" t="str">
        <f>IF(Import!Y1338=0,IF($L339&lt;&gt;"","Annulé",IF($K339="","","En attente")),Import!Y1338)</f>
        <v/>
      </c>
      <c r="U339" s="46" t="str">
        <f>IF(Import!Z1338=0,IF($L339&lt;&gt;"","Annulé",IF($K339="","","En attente")),Import!Z1338)</f>
        <v/>
      </c>
      <c r="V339" s="46"/>
      <c r="W339" s="46" t="str">
        <f>IF($L339&lt;&gt;"","Annulé",IF(Import!AA1338=0,"",Import!AA1338))</f>
        <v/>
      </c>
      <c r="X339" s="46" t="str">
        <f>IF(L339&lt;&gt;"","Annulé",IF(Import!AB1338=0,IF(W339&lt;&gt;"","A receptionner",""),Import!AB1338))</f>
        <v/>
      </c>
      <c r="Y339" s="60" t="str">
        <f>IF(L339&lt;&gt;"","Annulé",IF(Import!AC1338=0,"",Import!AC1338))</f>
        <v/>
      </c>
      <c r="Z339" s="60" t="str">
        <f>IF(L339&lt;&gt;"","Annulé",IF(Import!AD1338=0,"",Import!AD1338))</f>
        <v/>
      </c>
      <c r="AA339" s="61" t="str">
        <f t="shared" si="272"/>
        <v/>
      </c>
      <c r="AB339" s="61"/>
      <c r="AC339" s="62"/>
      <c r="CB339" s="78" t="str">
        <f>IF(Import!AQ1338=0,"",Import!AQ1338)</f>
        <v/>
      </c>
      <c r="CC339" s="78"/>
      <c r="CD339" s="78"/>
      <c r="CE339" s="78"/>
      <c r="CF339" s="78"/>
      <c r="JR339" s="46" t="str">
        <f>IF(Import!BC1338=0,"",Import!BC1338)</f>
        <v/>
      </c>
    </row>
    <row r="340" spans="1:278" x14ac:dyDescent="0.3">
      <c r="A340" s="61" t="str">
        <f>IF(Import!A1339=0,"",Import!A1339=0)</f>
        <v/>
      </c>
      <c r="B340" s="38" t="str">
        <f>IF(Import!D1339=0,"",Import!D1339)</f>
        <v/>
      </c>
      <c r="C340" s="38" t="str">
        <f>IF(Import!E1339=0,"",Import!E1339)</f>
        <v/>
      </c>
      <c r="D340" s="44" t="str">
        <f t="shared" si="271"/>
        <v/>
      </c>
      <c r="E340" s="38" t="str">
        <f>IF(Import!I1339=0,"",Import!I1339)</f>
        <v/>
      </c>
      <c r="F340" s="38" t="str">
        <f>IF(Import!J1339="","",Import!J1339)</f>
        <v/>
      </c>
      <c r="G340" s="38" t="str">
        <f>IF(Import!K1339="","",Import!K1339)</f>
        <v/>
      </c>
      <c r="H340" s="45" t="str">
        <f>IF(Import!L1339=0,"",Import!L1339)</f>
        <v/>
      </c>
      <c r="I340" s="38" t="str">
        <f>IF(Import!N1339=0,"",Import!N1339)</f>
        <v/>
      </c>
      <c r="J340" s="37"/>
      <c r="K340" s="46" t="str">
        <f>IF(Import!O1339=0,"",Import!O1339)</f>
        <v/>
      </c>
      <c r="L340" s="46" t="str">
        <f>IF(Import!P1339=0,"",Import!P1339)</f>
        <v/>
      </c>
      <c r="M340" s="60" t="str">
        <f>IF(L340&lt;&gt;"","Annulé",IF(Import!R1339=0,"",Import!R1339))</f>
        <v/>
      </c>
      <c r="N340" s="60" t="str">
        <f>IF(L340&lt;&gt;"","Annulé",IF(Import!S1339=0,"",Import!S1339))</f>
        <v/>
      </c>
      <c r="O340" s="60" t="str">
        <f>IF(N340="Annulé","Annulé",IF(Import!T1339=0,"",Import!T1339))</f>
        <v/>
      </c>
      <c r="P340" s="46" t="str">
        <f>IF(Import!U1339=0,IF($L340&lt;&gt;"","Annulé",IF($K340="","","En attente")),Import!U1339)</f>
        <v/>
      </c>
      <c r="Q340" s="46" t="str">
        <f>IF(Import!V1339=0,IF($L340&lt;&gt;"","Annulé",IF($K340="","","En attente")),Import!V1339)</f>
        <v/>
      </c>
      <c r="R340" s="46" t="str">
        <f>IF(Import!W1339=0,IF($L340&lt;&gt;"","Annulé",IF($K340="","","En attente")),Import!W1339)</f>
        <v/>
      </c>
      <c r="S340" s="46" t="str">
        <f>IF(Import!X1339=0,IF($L340&lt;&gt;"","Annulé",IF($K340="","","En attente")),Import!X1339)</f>
        <v/>
      </c>
      <c r="T340" s="46" t="str">
        <f>IF(Import!Y1339=0,IF($L340&lt;&gt;"","Annulé",IF($K340="","","En attente")),Import!Y1339)</f>
        <v/>
      </c>
      <c r="U340" s="46" t="str">
        <f>IF(Import!Z1339=0,IF($L340&lt;&gt;"","Annulé",IF($K340="","","En attente")),Import!Z1339)</f>
        <v/>
      </c>
      <c r="V340" s="46"/>
      <c r="W340" s="46" t="str">
        <f>IF($L340&lt;&gt;"","Annulé",IF(Import!AA1339=0,"",Import!AA1339))</f>
        <v/>
      </c>
      <c r="X340" s="46" t="str">
        <f>IF(L340&lt;&gt;"","Annulé",IF(Import!AB1339=0,IF(W340&lt;&gt;"","A receptionner",""),Import!AB1339))</f>
        <v/>
      </c>
      <c r="Y340" s="60" t="str">
        <f>IF(L340&lt;&gt;"","Annulé",IF(Import!AC1339=0,"",Import!AC1339))</f>
        <v/>
      </c>
      <c r="Z340" s="60" t="str">
        <f>IF(L340&lt;&gt;"","Annulé",IF(Import!AD1339=0,"",Import!AD1339))</f>
        <v/>
      </c>
      <c r="AA340" s="61" t="str">
        <f t="shared" si="272"/>
        <v/>
      </c>
      <c r="AB340" s="61"/>
      <c r="AC340" s="62"/>
      <c r="CB340" s="78" t="str">
        <f>IF(Import!AQ1339=0,"",Import!AQ1339)</f>
        <v/>
      </c>
      <c r="CC340" s="78"/>
      <c r="CD340" s="78"/>
      <c r="CE340" s="78"/>
      <c r="CF340" s="78"/>
      <c r="JR340" s="46" t="str">
        <f>IF(Import!BC1339=0,"",Import!BC1339)</f>
        <v/>
      </c>
    </row>
    <row r="341" spans="1:278" x14ac:dyDescent="0.3">
      <c r="A341" s="61" t="str">
        <f>IF(Import!A1340=0,"",Import!A1340=0)</f>
        <v/>
      </c>
      <c r="B341" s="38" t="str">
        <f>IF(Import!D1340=0,"",Import!D1340)</f>
        <v/>
      </c>
      <c r="C341" s="38" t="str">
        <f>IF(Import!E1340=0,"",Import!E1340)</f>
        <v/>
      </c>
      <c r="D341" s="44" t="str">
        <f t="shared" si="271"/>
        <v/>
      </c>
      <c r="E341" s="38" t="str">
        <f>IF(Import!I1340=0,"",Import!I1340)</f>
        <v/>
      </c>
      <c r="F341" s="38" t="str">
        <f>IF(Import!J1340="","",Import!J1340)</f>
        <v/>
      </c>
      <c r="G341" s="38" t="str">
        <f>IF(Import!K1340="","",Import!K1340)</f>
        <v/>
      </c>
      <c r="H341" s="45" t="str">
        <f>IF(Import!L1340=0,"",Import!L1340)</f>
        <v/>
      </c>
      <c r="I341" s="38" t="str">
        <f>IF(Import!N1340=0,"",Import!N1340)</f>
        <v/>
      </c>
      <c r="J341" s="37"/>
      <c r="K341" s="46" t="str">
        <f>IF(Import!O1340=0,"",Import!O1340)</f>
        <v/>
      </c>
      <c r="L341" s="46" t="str">
        <f>IF(Import!P1340=0,"",Import!P1340)</f>
        <v/>
      </c>
      <c r="M341" s="60" t="str">
        <f>IF(L341&lt;&gt;"","Annulé",IF(Import!R1340=0,"",Import!R1340))</f>
        <v/>
      </c>
      <c r="N341" s="60" t="str">
        <f>IF(L341&lt;&gt;"","Annulé",IF(Import!S1340=0,"",Import!S1340))</f>
        <v/>
      </c>
      <c r="O341" s="60" t="str">
        <f>IF(N341="Annulé","Annulé",IF(Import!T1340=0,"",Import!T1340))</f>
        <v/>
      </c>
      <c r="P341" s="46" t="str">
        <f>IF(Import!U1340=0,IF($L341&lt;&gt;"","Annulé",IF($K341="","","En attente")),Import!U1340)</f>
        <v/>
      </c>
      <c r="Q341" s="46" t="str">
        <f>IF(Import!V1340=0,IF($L341&lt;&gt;"","Annulé",IF($K341="","","En attente")),Import!V1340)</f>
        <v/>
      </c>
      <c r="R341" s="46" t="str">
        <f>IF(Import!W1340=0,IF($L341&lt;&gt;"","Annulé",IF($K341="","","En attente")),Import!W1340)</f>
        <v/>
      </c>
      <c r="S341" s="46" t="str">
        <f>IF(Import!X1340=0,IF($L341&lt;&gt;"","Annulé",IF($K341="","","En attente")),Import!X1340)</f>
        <v/>
      </c>
      <c r="T341" s="46" t="str">
        <f>IF(Import!Y1340=0,IF($L341&lt;&gt;"","Annulé",IF($K341="","","En attente")),Import!Y1340)</f>
        <v/>
      </c>
      <c r="U341" s="46" t="str">
        <f>IF(Import!Z1340=0,IF($L341&lt;&gt;"","Annulé",IF($K341="","","En attente")),Import!Z1340)</f>
        <v/>
      </c>
      <c r="V341" s="46"/>
      <c r="W341" s="46" t="str">
        <f>IF($L341&lt;&gt;"","Annulé",IF(Import!AA1340=0,"",Import!AA1340))</f>
        <v/>
      </c>
      <c r="X341" s="46" t="str">
        <f>IF(L341&lt;&gt;"","Annulé",IF(Import!AB1340=0,IF(W341&lt;&gt;"","A receptionner",""),Import!AB1340))</f>
        <v/>
      </c>
      <c r="Y341" s="60" t="str">
        <f>IF(L341&lt;&gt;"","Annulé",IF(Import!AC1340=0,"",Import!AC1340))</f>
        <v/>
      </c>
      <c r="Z341" s="60" t="str">
        <f>IF(L341&lt;&gt;"","Annulé",IF(Import!AD1340=0,"",Import!AD1340))</f>
        <v/>
      </c>
      <c r="AA341" s="61" t="str">
        <f t="shared" si="272"/>
        <v/>
      </c>
      <c r="AB341" s="61"/>
      <c r="AC341" s="62"/>
      <c r="CB341" s="78" t="str">
        <f>IF(Import!AQ1340=0,"",Import!AQ1340)</f>
        <v/>
      </c>
      <c r="CC341" s="78"/>
      <c r="CD341" s="78"/>
      <c r="CE341" s="78"/>
      <c r="CF341" s="78"/>
      <c r="JR341" s="46" t="str">
        <f>IF(Import!BC1340=0,"",Import!BC1340)</f>
        <v/>
      </c>
    </row>
    <row r="342" spans="1:278" x14ac:dyDescent="0.3">
      <c r="A342" s="61" t="str">
        <f>IF(Import!A1341=0,"",Import!A1341=0)</f>
        <v/>
      </c>
      <c r="B342" s="38" t="str">
        <f>IF(Import!D1341=0,"",Import!D1341)</f>
        <v/>
      </c>
      <c r="C342" s="38" t="str">
        <f>IF(Import!E1341=0,"",Import!E1341)</f>
        <v/>
      </c>
      <c r="D342" s="44" t="str">
        <f t="shared" si="271"/>
        <v/>
      </c>
      <c r="E342" s="38" t="str">
        <f>IF(Import!I1341=0,"",Import!I1341)</f>
        <v/>
      </c>
      <c r="F342" s="38" t="str">
        <f>IF(Import!J1341="","",Import!J1341)</f>
        <v/>
      </c>
      <c r="G342" s="38" t="str">
        <f>IF(Import!K1341="","",Import!K1341)</f>
        <v/>
      </c>
      <c r="H342" s="45" t="str">
        <f>IF(Import!L1341=0,"",Import!L1341)</f>
        <v/>
      </c>
      <c r="I342" s="38" t="str">
        <f>IF(Import!N1341=0,"",Import!N1341)</f>
        <v/>
      </c>
      <c r="J342" s="37"/>
      <c r="K342" s="46" t="str">
        <f>IF(Import!O1341=0,"",Import!O1341)</f>
        <v/>
      </c>
      <c r="L342" s="46" t="str">
        <f>IF(Import!P1341=0,"",Import!P1341)</f>
        <v/>
      </c>
      <c r="M342" s="60" t="str">
        <f>IF(L342&lt;&gt;"","Annulé",IF(Import!R1341=0,"",Import!R1341))</f>
        <v/>
      </c>
      <c r="N342" s="60" t="str">
        <f>IF(L342&lt;&gt;"","Annulé",IF(Import!S1341=0,"",Import!S1341))</f>
        <v/>
      </c>
      <c r="O342" s="60" t="str">
        <f>IF(N342="Annulé","Annulé",IF(Import!T1341=0,"",Import!T1341))</f>
        <v/>
      </c>
      <c r="P342" s="46" t="str">
        <f>IF(Import!U1341=0,IF($L342&lt;&gt;"","Annulé",IF($K342="","","En attente")),Import!U1341)</f>
        <v/>
      </c>
      <c r="Q342" s="46" t="str">
        <f>IF(Import!V1341=0,IF($L342&lt;&gt;"","Annulé",IF($K342="","","En attente")),Import!V1341)</f>
        <v/>
      </c>
      <c r="R342" s="46" t="str">
        <f>IF(Import!W1341=0,IF($L342&lt;&gt;"","Annulé",IF($K342="","","En attente")),Import!W1341)</f>
        <v/>
      </c>
      <c r="S342" s="46" t="str">
        <f>IF(Import!X1341=0,IF($L342&lt;&gt;"","Annulé",IF($K342="","","En attente")),Import!X1341)</f>
        <v/>
      </c>
      <c r="T342" s="46" t="str">
        <f>IF(Import!Y1341=0,IF($L342&lt;&gt;"","Annulé",IF($K342="","","En attente")),Import!Y1341)</f>
        <v/>
      </c>
      <c r="U342" s="46" t="str">
        <f>IF(Import!Z1341=0,IF($L342&lt;&gt;"","Annulé",IF($K342="","","En attente")),Import!Z1341)</f>
        <v/>
      </c>
      <c r="V342" s="46"/>
      <c r="W342" s="46" t="str">
        <f>IF($L342&lt;&gt;"","Annulé",IF(Import!AA1341=0,"",Import!AA1341))</f>
        <v/>
      </c>
      <c r="X342" s="46" t="str">
        <f>IF(L342&lt;&gt;"","Annulé",IF(Import!AB1341=0,IF(W342&lt;&gt;"","A receptionner",""),Import!AB1341))</f>
        <v/>
      </c>
      <c r="Y342" s="60" t="str">
        <f>IF(L342&lt;&gt;"","Annulé",IF(Import!AC1341=0,"",Import!AC1341))</f>
        <v/>
      </c>
      <c r="Z342" s="60" t="str">
        <f>IF(L342&lt;&gt;"","Annulé",IF(Import!AD1341=0,"",Import!AD1341))</f>
        <v/>
      </c>
      <c r="AA342" s="61" t="str">
        <f t="shared" si="272"/>
        <v/>
      </c>
      <c r="AB342" s="61"/>
      <c r="AC342" s="62"/>
      <c r="CB342" s="78" t="str">
        <f>IF(Import!AQ1341=0,"",Import!AQ1341)</f>
        <v/>
      </c>
      <c r="CC342" s="78"/>
      <c r="CD342" s="78"/>
      <c r="CE342" s="78"/>
      <c r="CF342" s="78"/>
      <c r="JR342" s="46" t="str">
        <f>IF(Import!BC1341=0,"",Import!BC1341)</f>
        <v/>
      </c>
    </row>
    <row r="343" spans="1:278" x14ac:dyDescent="0.3">
      <c r="A343" s="61" t="str">
        <f>IF(Import!A1342=0,"",Import!A1342=0)</f>
        <v/>
      </c>
      <c r="B343" s="38" t="str">
        <f>IF(Import!D1342=0,"",Import!D1342)</f>
        <v/>
      </c>
      <c r="C343" s="38" t="str">
        <f>IF(Import!E1342=0,"",Import!E1342)</f>
        <v/>
      </c>
      <c r="D343" s="44" t="str">
        <f t="shared" si="271"/>
        <v/>
      </c>
      <c r="E343" s="38" t="str">
        <f>IF(Import!I1342=0,"",Import!I1342)</f>
        <v/>
      </c>
      <c r="F343" s="38" t="str">
        <f>IF(Import!J1342="","",Import!J1342)</f>
        <v/>
      </c>
      <c r="G343" s="38" t="str">
        <f>IF(Import!K1342="","",Import!K1342)</f>
        <v/>
      </c>
      <c r="H343" s="45" t="str">
        <f>IF(Import!L1342=0,"",Import!L1342)</f>
        <v/>
      </c>
      <c r="I343" s="38" t="str">
        <f>IF(Import!N1342=0,"",Import!N1342)</f>
        <v/>
      </c>
      <c r="J343" s="37"/>
      <c r="K343" s="46" t="str">
        <f>IF(Import!O1342=0,"",Import!O1342)</f>
        <v/>
      </c>
      <c r="L343" s="46" t="str">
        <f>IF(Import!P1342=0,"",Import!P1342)</f>
        <v/>
      </c>
      <c r="M343" s="60" t="str">
        <f>IF(L343&lt;&gt;"","Annulé",IF(Import!R1342=0,"",Import!R1342))</f>
        <v/>
      </c>
      <c r="N343" s="60" t="str">
        <f>IF(L343&lt;&gt;"","Annulé",IF(Import!S1342=0,"",Import!S1342))</f>
        <v/>
      </c>
      <c r="O343" s="60" t="str">
        <f>IF(N343="Annulé","Annulé",IF(Import!T1342=0,"",Import!T1342))</f>
        <v/>
      </c>
      <c r="P343" s="46" t="str">
        <f>IF(Import!U1342=0,IF($L343&lt;&gt;"","Annulé",IF($K343="","","En attente")),Import!U1342)</f>
        <v/>
      </c>
      <c r="Q343" s="46" t="str">
        <f>IF(Import!V1342=0,IF($L343&lt;&gt;"","Annulé",IF($K343="","","En attente")),Import!V1342)</f>
        <v/>
      </c>
      <c r="R343" s="46" t="str">
        <f>IF(Import!W1342=0,IF($L343&lt;&gt;"","Annulé",IF($K343="","","En attente")),Import!W1342)</f>
        <v/>
      </c>
      <c r="S343" s="46" t="str">
        <f>IF(Import!X1342=0,IF($L343&lt;&gt;"","Annulé",IF($K343="","","En attente")),Import!X1342)</f>
        <v/>
      </c>
      <c r="T343" s="46" t="str">
        <f>IF(Import!Y1342=0,IF($L343&lt;&gt;"","Annulé",IF($K343="","","En attente")),Import!Y1342)</f>
        <v/>
      </c>
      <c r="U343" s="46" t="str">
        <f>IF(Import!Z1342=0,IF($L343&lt;&gt;"","Annulé",IF($K343="","","En attente")),Import!Z1342)</f>
        <v/>
      </c>
      <c r="V343" s="46"/>
      <c r="W343" s="46" t="str">
        <f>IF($L343&lt;&gt;"","Annulé",IF(Import!AA1342=0,"",Import!AA1342))</f>
        <v/>
      </c>
      <c r="X343" s="46" t="str">
        <f>IF(L343&lt;&gt;"","Annulé",IF(Import!AB1342=0,IF(W343&lt;&gt;"","A receptionner",""),Import!AB1342))</f>
        <v/>
      </c>
      <c r="Y343" s="60" t="str">
        <f>IF(L343&lt;&gt;"","Annulé",IF(Import!AC1342=0,"",Import!AC1342))</f>
        <v/>
      </c>
      <c r="Z343" s="60" t="str">
        <f>IF(L343&lt;&gt;"","Annulé",IF(Import!AD1342=0,"",Import!AD1342))</f>
        <v/>
      </c>
      <c r="AA343" s="61" t="str">
        <f t="shared" si="272"/>
        <v/>
      </c>
      <c r="AB343" s="61"/>
      <c r="AC343" s="62"/>
      <c r="CB343" s="78" t="str">
        <f>IF(Import!AQ1342=0,"",Import!AQ1342)</f>
        <v/>
      </c>
      <c r="CC343" s="78"/>
      <c r="CD343" s="78"/>
      <c r="CE343" s="78"/>
      <c r="CF343" s="78"/>
      <c r="JR343" s="46" t="str">
        <f>IF(Import!BC1342=0,"",Import!BC1342)</f>
        <v/>
      </c>
    </row>
    <row r="344" spans="1:278" x14ac:dyDescent="0.3">
      <c r="A344" s="61" t="str">
        <f>IF(Import!A1343=0,"",Import!A1343=0)</f>
        <v/>
      </c>
      <c r="B344" s="38" t="str">
        <f>IF(Import!D1343=0,"",Import!D1343)</f>
        <v/>
      </c>
      <c r="C344" s="38" t="str">
        <f>IF(Import!E1343=0,"",Import!E1343)</f>
        <v/>
      </c>
      <c r="D344" s="44" t="str">
        <f t="shared" si="271"/>
        <v/>
      </c>
      <c r="E344" s="38" t="str">
        <f>IF(Import!I1343=0,"",Import!I1343)</f>
        <v/>
      </c>
      <c r="F344" s="38" t="str">
        <f>IF(Import!J1343="","",Import!J1343)</f>
        <v/>
      </c>
      <c r="G344" s="38" t="str">
        <f>IF(Import!K1343="","",Import!K1343)</f>
        <v/>
      </c>
      <c r="H344" s="45" t="str">
        <f>IF(Import!L1343=0,"",Import!L1343)</f>
        <v/>
      </c>
      <c r="I344" s="38" t="str">
        <f>IF(Import!N1343=0,"",Import!N1343)</f>
        <v/>
      </c>
      <c r="J344" s="37"/>
      <c r="K344" s="46" t="str">
        <f>IF(Import!O1343=0,"",Import!O1343)</f>
        <v/>
      </c>
      <c r="L344" s="46" t="str">
        <f>IF(Import!P1343=0,"",Import!P1343)</f>
        <v/>
      </c>
      <c r="M344" s="60" t="str">
        <f>IF(L344&lt;&gt;"","Annulé",IF(Import!R1343=0,"",Import!R1343))</f>
        <v/>
      </c>
      <c r="N344" s="60" t="str">
        <f>IF(L344&lt;&gt;"","Annulé",IF(Import!S1343=0,"",Import!S1343))</f>
        <v/>
      </c>
      <c r="O344" s="60" t="str">
        <f>IF(N344="Annulé","Annulé",IF(Import!T1343=0,"",Import!T1343))</f>
        <v/>
      </c>
      <c r="P344" s="46" t="str">
        <f>IF(Import!U1343=0,IF($L344&lt;&gt;"","Annulé",IF($K344="","","En attente")),Import!U1343)</f>
        <v/>
      </c>
      <c r="Q344" s="46" t="str">
        <f>IF(Import!V1343=0,IF($L344&lt;&gt;"","Annulé",IF($K344="","","En attente")),Import!V1343)</f>
        <v/>
      </c>
      <c r="R344" s="46" t="str">
        <f>IF(Import!W1343=0,IF($L344&lt;&gt;"","Annulé",IF($K344="","","En attente")),Import!W1343)</f>
        <v/>
      </c>
      <c r="S344" s="46" t="str">
        <f>IF(Import!X1343=0,IF($L344&lt;&gt;"","Annulé",IF($K344="","","En attente")),Import!X1343)</f>
        <v/>
      </c>
      <c r="T344" s="46" t="str">
        <f>IF(Import!Y1343=0,IF($L344&lt;&gt;"","Annulé",IF($K344="","","En attente")),Import!Y1343)</f>
        <v/>
      </c>
      <c r="U344" s="46" t="str">
        <f>IF(Import!Z1343=0,IF($L344&lt;&gt;"","Annulé",IF($K344="","","En attente")),Import!Z1343)</f>
        <v/>
      </c>
      <c r="V344" s="46"/>
      <c r="W344" s="46" t="str">
        <f>IF($L344&lt;&gt;"","Annulé",IF(Import!AA1343=0,"",Import!AA1343))</f>
        <v/>
      </c>
      <c r="X344" s="46" t="str">
        <f>IF(L344&lt;&gt;"","Annulé",IF(Import!AB1343=0,IF(W344&lt;&gt;"","A receptionner",""),Import!AB1343))</f>
        <v/>
      </c>
      <c r="Y344" s="60" t="str">
        <f>IF(L344&lt;&gt;"","Annulé",IF(Import!AC1343=0,"",Import!AC1343))</f>
        <v/>
      </c>
      <c r="Z344" s="60" t="str">
        <f>IF(L344&lt;&gt;"","Annulé",IF(Import!AD1343=0,"",Import!AD1343))</f>
        <v/>
      </c>
      <c r="AA344" s="61" t="str">
        <f t="shared" si="272"/>
        <v/>
      </c>
      <c r="AB344" s="61"/>
      <c r="AC344" s="62"/>
      <c r="CB344" s="78" t="str">
        <f>IF(Import!AQ1343=0,"",Import!AQ1343)</f>
        <v/>
      </c>
      <c r="CC344" s="78"/>
      <c r="CD344" s="78"/>
      <c r="CE344" s="78"/>
      <c r="CF344" s="78"/>
      <c r="JR344" s="46" t="str">
        <f>IF(Import!BC1343=0,"",Import!BC1343)</f>
        <v/>
      </c>
    </row>
    <row r="345" spans="1:278" x14ac:dyDescent="0.3">
      <c r="A345" s="61" t="str">
        <f>IF(Import!A1344=0,"",Import!A1344=0)</f>
        <v/>
      </c>
      <c r="B345" s="38" t="str">
        <f>IF(Import!D1344=0,"",Import!D1344)</f>
        <v/>
      </c>
      <c r="C345" s="38" t="str">
        <f>IF(Import!E1344=0,"",Import!E1344)</f>
        <v/>
      </c>
      <c r="D345" s="44" t="str">
        <f t="shared" si="271"/>
        <v/>
      </c>
      <c r="E345" s="38" t="str">
        <f>IF(Import!I1344=0,"",Import!I1344)</f>
        <v/>
      </c>
      <c r="F345" s="38" t="str">
        <f>IF(Import!J1344="","",Import!J1344)</f>
        <v/>
      </c>
      <c r="G345" s="38" t="str">
        <f>IF(Import!K1344="","",Import!K1344)</f>
        <v/>
      </c>
      <c r="H345" s="45" t="str">
        <f>IF(Import!L1344=0,"",Import!L1344)</f>
        <v/>
      </c>
      <c r="I345" s="38" t="str">
        <f>IF(Import!N1344=0,"",Import!N1344)</f>
        <v/>
      </c>
      <c r="J345" s="37"/>
      <c r="K345" s="46" t="str">
        <f>IF(Import!O1344=0,"",Import!O1344)</f>
        <v/>
      </c>
      <c r="L345" s="46" t="str">
        <f>IF(Import!P1344=0,"",Import!P1344)</f>
        <v/>
      </c>
      <c r="M345" s="60" t="str">
        <f>IF(L345&lt;&gt;"","Annulé",IF(Import!R1344=0,"",Import!R1344))</f>
        <v/>
      </c>
      <c r="N345" s="60" t="str">
        <f>IF(L345&lt;&gt;"","Annulé",IF(Import!S1344=0,"",Import!S1344))</f>
        <v/>
      </c>
      <c r="O345" s="60" t="str">
        <f>IF(N345="Annulé","Annulé",IF(Import!T1344=0,"",Import!T1344))</f>
        <v/>
      </c>
      <c r="P345" s="46" t="str">
        <f>IF(Import!U1344=0,IF($L345&lt;&gt;"","Annulé",IF($K345="","","En attente")),Import!U1344)</f>
        <v/>
      </c>
      <c r="Q345" s="46" t="str">
        <f>IF(Import!V1344=0,IF($L345&lt;&gt;"","Annulé",IF($K345="","","En attente")),Import!V1344)</f>
        <v/>
      </c>
      <c r="R345" s="46" t="str">
        <f>IF(Import!W1344=0,IF($L345&lt;&gt;"","Annulé",IF($K345="","","En attente")),Import!W1344)</f>
        <v/>
      </c>
      <c r="S345" s="46" t="str">
        <f>IF(Import!X1344=0,IF($L345&lt;&gt;"","Annulé",IF($K345="","","En attente")),Import!X1344)</f>
        <v/>
      </c>
      <c r="T345" s="46" t="str">
        <f>IF(Import!Y1344=0,IF($L345&lt;&gt;"","Annulé",IF($K345="","","En attente")),Import!Y1344)</f>
        <v/>
      </c>
      <c r="U345" s="46" t="str">
        <f>IF(Import!Z1344=0,IF($L345&lt;&gt;"","Annulé",IF($K345="","","En attente")),Import!Z1344)</f>
        <v/>
      </c>
      <c r="V345" s="46"/>
      <c r="W345" s="46" t="str">
        <f>IF($L345&lt;&gt;"","Annulé",IF(Import!AA1344=0,"",Import!AA1344))</f>
        <v/>
      </c>
      <c r="X345" s="46" t="str">
        <f>IF(L345&lt;&gt;"","Annulé",IF(Import!AB1344=0,IF(W345&lt;&gt;"","A receptionner",""),Import!AB1344))</f>
        <v/>
      </c>
      <c r="Y345" s="60" t="str">
        <f>IF(L345&lt;&gt;"","Annulé",IF(Import!AC1344=0,"",Import!AC1344))</f>
        <v/>
      </c>
      <c r="Z345" s="60" t="str">
        <f>IF(L345&lt;&gt;"","Annulé",IF(Import!AD1344=0,"",Import!AD1344))</f>
        <v/>
      </c>
      <c r="AA345" s="61" t="str">
        <f t="shared" si="272"/>
        <v/>
      </c>
      <c r="AB345" s="61"/>
      <c r="AC345" s="62"/>
      <c r="CB345" s="78" t="str">
        <f>IF(Import!AQ1344=0,"",Import!AQ1344)</f>
        <v/>
      </c>
      <c r="CC345" s="78"/>
      <c r="CD345" s="78"/>
      <c r="CE345" s="78"/>
      <c r="CF345" s="78"/>
      <c r="JR345" s="46" t="str">
        <f>IF(Import!BC1344=0,"",Import!BC1344)</f>
        <v/>
      </c>
    </row>
    <row r="346" spans="1:278" x14ac:dyDescent="0.3">
      <c r="A346" s="61" t="str">
        <f>IF(Import!A1345=0,"",Import!A1345=0)</f>
        <v/>
      </c>
      <c r="B346" s="38" t="str">
        <f>IF(Import!D1345=0,"",Import!D1345)</f>
        <v/>
      </c>
      <c r="C346" s="38" t="str">
        <f>IF(Import!E1345=0,"",Import!E1345)</f>
        <v/>
      </c>
      <c r="D346" s="44" t="str">
        <f t="shared" si="271"/>
        <v/>
      </c>
      <c r="E346" s="38" t="str">
        <f>IF(Import!I1345=0,"",Import!I1345)</f>
        <v/>
      </c>
      <c r="F346" s="38" t="str">
        <f>IF(Import!J1345="","",Import!J1345)</f>
        <v/>
      </c>
      <c r="G346" s="38" t="str">
        <f>IF(Import!K1345="","",Import!K1345)</f>
        <v/>
      </c>
      <c r="H346" s="45" t="str">
        <f>IF(Import!L1345=0,"",Import!L1345)</f>
        <v/>
      </c>
      <c r="I346" s="38" t="str">
        <f>IF(Import!N1345=0,"",Import!N1345)</f>
        <v/>
      </c>
      <c r="J346" s="37"/>
      <c r="K346" s="46" t="str">
        <f>IF(Import!O1345=0,"",Import!O1345)</f>
        <v/>
      </c>
      <c r="L346" s="46" t="str">
        <f>IF(Import!P1345=0,"",Import!P1345)</f>
        <v/>
      </c>
      <c r="M346" s="60" t="str">
        <f>IF(L346&lt;&gt;"","Annulé",IF(Import!R1345=0,"",Import!R1345))</f>
        <v/>
      </c>
      <c r="N346" s="60" t="str">
        <f>IF(L346&lt;&gt;"","Annulé",IF(Import!S1345=0,"",Import!S1345))</f>
        <v/>
      </c>
      <c r="O346" s="60" t="str">
        <f>IF(N346="Annulé","Annulé",IF(Import!T1345=0,"",Import!T1345))</f>
        <v/>
      </c>
      <c r="P346" s="46" t="str">
        <f>IF(Import!U1345=0,IF($L346&lt;&gt;"","Annulé",IF($K346="","","En attente")),Import!U1345)</f>
        <v/>
      </c>
      <c r="Q346" s="46" t="str">
        <f>IF(Import!V1345=0,IF($L346&lt;&gt;"","Annulé",IF($K346="","","En attente")),Import!V1345)</f>
        <v/>
      </c>
      <c r="R346" s="46" t="str">
        <f>IF(Import!W1345=0,IF($L346&lt;&gt;"","Annulé",IF($K346="","","En attente")),Import!W1345)</f>
        <v/>
      </c>
      <c r="S346" s="46" t="str">
        <f>IF(Import!X1345=0,IF($L346&lt;&gt;"","Annulé",IF($K346="","","En attente")),Import!X1345)</f>
        <v/>
      </c>
      <c r="T346" s="46" t="str">
        <f>IF(Import!Y1345=0,IF($L346&lt;&gt;"","Annulé",IF($K346="","","En attente")),Import!Y1345)</f>
        <v/>
      </c>
      <c r="U346" s="46" t="str">
        <f>IF(Import!Z1345=0,IF($L346&lt;&gt;"","Annulé",IF($K346="","","En attente")),Import!Z1345)</f>
        <v/>
      </c>
      <c r="V346" s="46"/>
      <c r="W346" s="46" t="str">
        <f>IF($L346&lt;&gt;"","Annulé",IF(Import!AA1345=0,"",Import!AA1345))</f>
        <v/>
      </c>
      <c r="X346" s="46" t="str">
        <f>IF(L346&lt;&gt;"","Annulé",IF(Import!AB1345=0,IF(W346&lt;&gt;"","A receptionner",""),Import!AB1345))</f>
        <v/>
      </c>
      <c r="Y346" s="60" t="str">
        <f>IF(L346&lt;&gt;"","Annulé",IF(Import!AC1345=0,"",Import!AC1345))</f>
        <v/>
      </c>
      <c r="Z346" s="60" t="str">
        <f>IF(L346&lt;&gt;"","Annulé",IF(Import!AD1345=0,"",Import!AD1345))</f>
        <v/>
      </c>
      <c r="AA346" s="61" t="str">
        <f t="shared" si="272"/>
        <v/>
      </c>
      <c r="AB346" s="61"/>
      <c r="AC346" s="62"/>
      <c r="CB346" s="78" t="str">
        <f>IF(Import!AQ1345=0,"",Import!AQ1345)</f>
        <v/>
      </c>
      <c r="CC346" s="78"/>
      <c r="CD346" s="78"/>
      <c r="CE346" s="78"/>
      <c r="CF346" s="78"/>
      <c r="JR346" s="46" t="str">
        <f>IF(Import!BC1345=0,"",Import!BC1345)</f>
        <v/>
      </c>
    </row>
    <row r="347" spans="1:278" x14ac:dyDescent="0.3">
      <c r="A347" s="61" t="str">
        <f>IF(Import!A1346=0,"",Import!A1346=0)</f>
        <v/>
      </c>
      <c r="B347" s="38" t="str">
        <f>IF(Import!D1346=0,"",Import!D1346)</f>
        <v/>
      </c>
      <c r="C347" s="38" t="str">
        <f>IF(Import!E1346=0,"",Import!E1346)</f>
        <v/>
      </c>
      <c r="D347" s="44" t="str">
        <f t="shared" si="271"/>
        <v/>
      </c>
      <c r="E347" s="38" t="str">
        <f>IF(Import!I1346=0,"",Import!I1346)</f>
        <v/>
      </c>
      <c r="F347" s="38" t="str">
        <f>IF(Import!J1346="","",Import!J1346)</f>
        <v/>
      </c>
      <c r="G347" s="38" t="str">
        <f>IF(Import!K1346="","",Import!K1346)</f>
        <v/>
      </c>
      <c r="H347" s="45" t="str">
        <f>IF(Import!L1346=0,"",Import!L1346)</f>
        <v/>
      </c>
      <c r="I347" s="38" t="str">
        <f>IF(Import!N1346=0,"",Import!N1346)</f>
        <v/>
      </c>
      <c r="J347" s="37"/>
      <c r="K347" s="46" t="str">
        <f>IF(Import!O1346=0,"",Import!O1346)</f>
        <v/>
      </c>
      <c r="L347" s="46" t="str">
        <f>IF(Import!P1346=0,"",Import!P1346)</f>
        <v/>
      </c>
      <c r="M347" s="60" t="str">
        <f>IF(L347&lt;&gt;"","Annulé",IF(Import!R1346=0,"",Import!R1346))</f>
        <v/>
      </c>
      <c r="N347" s="60" t="str">
        <f>IF(L347&lt;&gt;"","Annulé",IF(Import!S1346=0,"",Import!S1346))</f>
        <v/>
      </c>
      <c r="O347" s="60" t="str">
        <f>IF(N347="Annulé","Annulé",IF(Import!T1346=0,"",Import!T1346))</f>
        <v/>
      </c>
      <c r="P347" s="46" t="str">
        <f>IF(Import!U1346=0,IF($L347&lt;&gt;"","Annulé",IF($K347="","","En attente")),Import!U1346)</f>
        <v/>
      </c>
      <c r="Q347" s="46" t="str">
        <f>IF(Import!V1346=0,IF($L347&lt;&gt;"","Annulé",IF($K347="","","En attente")),Import!V1346)</f>
        <v/>
      </c>
      <c r="R347" s="46" t="str">
        <f>IF(Import!W1346=0,IF($L347&lt;&gt;"","Annulé",IF($K347="","","En attente")),Import!W1346)</f>
        <v/>
      </c>
      <c r="S347" s="46" t="str">
        <f>IF(Import!X1346=0,IF($L347&lt;&gt;"","Annulé",IF($K347="","","En attente")),Import!X1346)</f>
        <v/>
      </c>
      <c r="T347" s="46" t="str">
        <f>IF(Import!Y1346=0,IF($L347&lt;&gt;"","Annulé",IF($K347="","","En attente")),Import!Y1346)</f>
        <v/>
      </c>
      <c r="U347" s="46" t="str">
        <f>IF(Import!Z1346=0,IF($L347&lt;&gt;"","Annulé",IF($K347="","","En attente")),Import!Z1346)</f>
        <v/>
      </c>
      <c r="V347" s="46"/>
      <c r="W347" s="46" t="str">
        <f>IF($L347&lt;&gt;"","Annulé",IF(Import!AA1346=0,"",Import!AA1346))</f>
        <v/>
      </c>
      <c r="X347" s="46" t="str">
        <f>IF(L347&lt;&gt;"","Annulé",IF(Import!AB1346=0,IF(W347&lt;&gt;"","A receptionner",""),Import!AB1346))</f>
        <v/>
      </c>
      <c r="Y347" s="60" t="str">
        <f>IF(L347&lt;&gt;"","Annulé",IF(Import!AC1346=0,"",Import!AC1346))</f>
        <v/>
      </c>
      <c r="Z347" s="60" t="str">
        <f>IF(L347&lt;&gt;"","Annulé",IF(Import!AD1346=0,"",Import!AD1346))</f>
        <v/>
      </c>
      <c r="AA347" s="61" t="str">
        <f t="shared" si="272"/>
        <v/>
      </c>
      <c r="AB347" s="61"/>
      <c r="AC347" s="62"/>
      <c r="CB347" s="78" t="str">
        <f>IF(Import!AQ1346=0,"",Import!AQ1346)</f>
        <v/>
      </c>
      <c r="CC347" s="78"/>
      <c r="CD347" s="78"/>
      <c r="CE347" s="78"/>
      <c r="CF347" s="78"/>
      <c r="JR347" s="46" t="str">
        <f>IF(Import!BC1346=0,"",Import!BC1346)</f>
        <v/>
      </c>
    </row>
    <row r="348" spans="1:278" x14ac:dyDescent="0.3">
      <c r="A348" s="61" t="str">
        <f>IF(Import!A1347=0,"",Import!A1347=0)</f>
        <v/>
      </c>
      <c r="B348" s="38" t="str">
        <f>IF(Import!D1347=0,"",Import!D1347)</f>
        <v/>
      </c>
      <c r="C348" s="38" t="str">
        <f>IF(Import!E1347=0,"",Import!E1347)</f>
        <v/>
      </c>
      <c r="D348" s="44" t="str">
        <f t="shared" si="271"/>
        <v/>
      </c>
      <c r="E348" s="38" t="str">
        <f>IF(Import!I1347=0,"",Import!I1347)</f>
        <v/>
      </c>
      <c r="F348" s="38" t="str">
        <f>IF(Import!J1347="","",Import!J1347)</f>
        <v/>
      </c>
      <c r="G348" s="38" t="str">
        <f>IF(Import!K1347="","",Import!K1347)</f>
        <v/>
      </c>
      <c r="H348" s="45" t="str">
        <f>IF(Import!L1347=0,"",Import!L1347)</f>
        <v/>
      </c>
      <c r="I348" s="38" t="str">
        <f>IF(Import!N1347=0,"",Import!N1347)</f>
        <v/>
      </c>
      <c r="J348" s="37"/>
      <c r="K348" s="46" t="str">
        <f>IF(Import!O1347=0,"",Import!O1347)</f>
        <v/>
      </c>
      <c r="L348" s="46" t="str">
        <f>IF(Import!P1347=0,"",Import!P1347)</f>
        <v/>
      </c>
      <c r="M348" s="60" t="str">
        <f>IF(L348&lt;&gt;"","Annulé",IF(Import!R1347=0,"",Import!R1347))</f>
        <v/>
      </c>
      <c r="N348" s="60" t="str">
        <f>IF(L348&lt;&gt;"","Annulé",IF(Import!S1347=0,"",Import!S1347))</f>
        <v/>
      </c>
      <c r="O348" s="60" t="str">
        <f>IF(N348="Annulé","Annulé",IF(Import!T1347=0,"",Import!T1347))</f>
        <v/>
      </c>
      <c r="P348" s="46" t="str">
        <f>IF(Import!U1347=0,IF($L348&lt;&gt;"","Annulé",IF($K348="","","En attente")),Import!U1347)</f>
        <v/>
      </c>
      <c r="Q348" s="46" t="str">
        <f>IF(Import!V1347=0,IF($L348&lt;&gt;"","Annulé",IF($K348="","","En attente")),Import!V1347)</f>
        <v/>
      </c>
      <c r="R348" s="46" t="str">
        <f>IF(Import!W1347=0,IF($L348&lt;&gt;"","Annulé",IF($K348="","","En attente")),Import!W1347)</f>
        <v/>
      </c>
      <c r="S348" s="46" t="str">
        <f>IF(Import!X1347=0,IF($L348&lt;&gt;"","Annulé",IF($K348="","","En attente")),Import!X1347)</f>
        <v/>
      </c>
      <c r="T348" s="46" t="str">
        <f>IF(Import!Y1347=0,IF($L348&lt;&gt;"","Annulé",IF($K348="","","En attente")),Import!Y1347)</f>
        <v/>
      </c>
      <c r="U348" s="46" t="str">
        <f>IF(Import!Z1347=0,IF($L348&lt;&gt;"","Annulé",IF($K348="","","En attente")),Import!Z1347)</f>
        <v/>
      </c>
      <c r="V348" s="46"/>
      <c r="W348" s="46" t="str">
        <f>IF($L348&lt;&gt;"","Annulé",IF(Import!AA1347=0,"",Import!AA1347))</f>
        <v/>
      </c>
      <c r="X348" s="46" t="str">
        <f>IF(L348&lt;&gt;"","Annulé",IF(Import!AB1347=0,IF(W348&lt;&gt;"","A receptionner",""),Import!AB1347))</f>
        <v/>
      </c>
      <c r="Y348" s="60" t="str">
        <f>IF(L348&lt;&gt;"","Annulé",IF(Import!AC1347=0,"",Import!AC1347))</f>
        <v/>
      </c>
      <c r="Z348" s="60" t="str">
        <f>IF(L348&lt;&gt;"","Annulé",IF(Import!AD1347=0,"",Import!AD1347))</f>
        <v/>
      </c>
      <c r="AA348" s="61" t="str">
        <f t="shared" si="272"/>
        <v/>
      </c>
      <c r="AB348" s="61"/>
      <c r="AC348" s="62"/>
      <c r="CB348" s="78" t="str">
        <f>IF(Import!AQ1347=0,"",Import!AQ1347)</f>
        <v/>
      </c>
      <c r="CC348" s="78"/>
      <c r="CD348" s="78"/>
      <c r="CE348" s="78"/>
      <c r="CF348" s="78"/>
      <c r="JR348" s="46" t="str">
        <f>IF(Import!BC1347=0,"",Import!BC1347)</f>
        <v/>
      </c>
    </row>
    <row r="349" spans="1:278" x14ac:dyDescent="0.3">
      <c r="A349" s="61" t="str">
        <f>IF(Import!A1348=0,"",Import!A1348=0)</f>
        <v/>
      </c>
      <c r="B349" s="38" t="str">
        <f>IF(Import!D1348=0,"",Import!D1348)</f>
        <v/>
      </c>
      <c r="C349" s="38" t="str">
        <f>IF(Import!E1348=0,"",Import!E1348)</f>
        <v/>
      </c>
      <c r="D349" s="44" t="str">
        <f t="shared" si="271"/>
        <v/>
      </c>
      <c r="E349" s="38" t="str">
        <f>IF(Import!I1348=0,"",Import!I1348)</f>
        <v/>
      </c>
      <c r="F349" s="38" t="str">
        <f>IF(Import!J1348="","",Import!J1348)</f>
        <v/>
      </c>
      <c r="G349" s="38" t="str">
        <f>IF(Import!K1348="","",Import!K1348)</f>
        <v/>
      </c>
      <c r="H349" s="45" t="str">
        <f>IF(Import!L1348=0,"",Import!L1348)</f>
        <v/>
      </c>
      <c r="I349" s="38" t="str">
        <f>IF(Import!N1348=0,"",Import!N1348)</f>
        <v/>
      </c>
      <c r="J349" s="37"/>
      <c r="K349" s="46" t="str">
        <f>IF(Import!O1348=0,"",Import!O1348)</f>
        <v/>
      </c>
      <c r="L349" s="46" t="str">
        <f>IF(Import!P1348=0,"",Import!P1348)</f>
        <v/>
      </c>
      <c r="M349" s="60" t="str">
        <f>IF(L349&lt;&gt;"","Annulé",IF(Import!R1348=0,"",Import!R1348))</f>
        <v/>
      </c>
      <c r="N349" s="60" t="str">
        <f>IF(L349&lt;&gt;"","Annulé",IF(Import!S1348=0,"",Import!S1348))</f>
        <v/>
      </c>
      <c r="O349" s="60" t="str">
        <f>IF(N349="Annulé","Annulé",IF(Import!T1348=0,"",Import!T1348))</f>
        <v/>
      </c>
      <c r="P349" s="46" t="str">
        <f>IF(Import!U1348=0,IF($L349&lt;&gt;"","Annulé",IF($K349="","","En attente")),Import!U1348)</f>
        <v/>
      </c>
      <c r="Q349" s="46" t="str">
        <f>IF(Import!V1348=0,IF($L349&lt;&gt;"","Annulé",IF($K349="","","En attente")),Import!V1348)</f>
        <v/>
      </c>
      <c r="R349" s="46" t="str">
        <f>IF(Import!W1348=0,IF($L349&lt;&gt;"","Annulé",IF($K349="","","En attente")),Import!W1348)</f>
        <v/>
      </c>
      <c r="S349" s="46" t="str">
        <f>IF(Import!X1348=0,IF($L349&lt;&gt;"","Annulé",IF($K349="","","En attente")),Import!X1348)</f>
        <v/>
      </c>
      <c r="T349" s="46" t="str">
        <f>IF(Import!Y1348=0,IF($L349&lt;&gt;"","Annulé",IF($K349="","","En attente")),Import!Y1348)</f>
        <v/>
      </c>
      <c r="U349" s="46" t="str">
        <f>IF(Import!Z1348=0,IF($L349&lt;&gt;"","Annulé",IF($K349="","","En attente")),Import!Z1348)</f>
        <v/>
      </c>
      <c r="V349" s="46"/>
      <c r="W349" s="46" t="str">
        <f>IF($L349&lt;&gt;"","Annulé",IF(Import!AA1348=0,"",Import!AA1348))</f>
        <v/>
      </c>
      <c r="X349" s="46" t="str">
        <f>IF(L349&lt;&gt;"","Annulé",IF(Import!AB1348=0,IF(W349&lt;&gt;"","A receptionner",""),Import!AB1348))</f>
        <v/>
      </c>
      <c r="Y349" s="60" t="str">
        <f>IF(L349&lt;&gt;"","Annulé",IF(Import!AC1348=0,"",Import!AC1348))</f>
        <v/>
      </c>
      <c r="Z349" s="60" t="str">
        <f>IF(L349&lt;&gt;"","Annulé",IF(Import!AD1348=0,"",Import!AD1348))</f>
        <v/>
      </c>
      <c r="AA349" s="61" t="str">
        <f t="shared" si="272"/>
        <v/>
      </c>
      <c r="AB349" s="61"/>
      <c r="AC349" s="62"/>
      <c r="CB349" s="78" t="str">
        <f>IF(Import!AQ1348=0,"",Import!AQ1348)</f>
        <v/>
      </c>
      <c r="CC349" s="78"/>
      <c r="CD349" s="78"/>
      <c r="CE349" s="78"/>
      <c r="CF349" s="78"/>
      <c r="JR349" s="46" t="str">
        <f>IF(Import!BC1348=0,"",Import!BC1348)</f>
        <v/>
      </c>
    </row>
    <row r="350" spans="1:278" x14ac:dyDescent="0.3">
      <c r="A350" s="61" t="str">
        <f>IF(Import!A1349=0,"",Import!A1349=0)</f>
        <v/>
      </c>
      <c r="B350" s="38" t="str">
        <f>IF(Import!D1349=0,"",Import!D1349)</f>
        <v/>
      </c>
      <c r="C350" s="38" t="str">
        <f>IF(Import!E1349=0,"",Import!E1349)</f>
        <v/>
      </c>
      <c r="D350" s="44" t="str">
        <f t="shared" si="271"/>
        <v/>
      </c>
      <c r="E350" s="38" t="str">
        <f>IF(Import!I1349=0,"",Import!I1349)</f>
        <v/>
      </c>
      <c r="F350" s="38" t="str">
        <f>IF(Import!J1349="","",Import!J1349)</f>
        <v/>
      </c>
      <c r="G350" s="38" t="str">
        <f>IF(Import!K1349="","",Import!K1349)</f>
        <v/>
      </c>
      <c r="H350" s="45" t="str">
        <f>IF(Import!L1349=0,"",Import!L1349)</f>
        <v/>
      </c>
      <c r="I350" s="38" t="str">
        <f>IF(Import!N1349=0,"",Import!N1349)</f>
        <v/>
      </c>
      <c r="J350" s="37"/>
      <c r="K350" s="46" t="str">
        <f>IF(Import!O1349=0,"",Import!O1349)</f>
        <v/>
      </c>
      <c r="L350" s="46" t="str">
        <f>IF(Import!P1349=0,"",Import!P1349)</f>
        <v/>
      </c>
      <c r="M350" s="60" t="str">
        <f>IF(L350&lt;&gt;"","Annulé",IF(Import!R1349=0,"",Import!R1349))</f>
        <v/>
      </c>
      <c r="N350" s="60" t="str">
        <f>IF(L350&lt;&gt;"","Annulé",IF(Import!S1349=0,"",Import!S1349))</f>
        <v/>
      </c>
      <c r="O350" s="60" t="str">
        <f>IF(N350="Annulé","Annulé",IF(Import!T1349=0,"",Import!T1349))</f>
        <v/>
      </c>
      <c r="P350" s="46" t="str">
        <f>IF(Import!U1349=0,IF($L350&lt;&gt;"","Annulé",IF($K350="","","En attente")),Import!U1349)</f>
        <v/>
      </c>
      <c r="Q350" s="46" t="str">
        <f>IF(Import!V1349=0,IF($L350&lt;&gt;"","Annulé",IF($K350="","","En attente")),Import!V1349)</f>
        <v/>
      </c>
      <c r="R350" s="46" t="str">
        <f>IF(Import!W1349=0,IF($L350&lt;&gt;"","Annulé",IF($K350="","","En attente")),Import!W1349)</f>
        <v/>
      </c>
      <c r="S350" s="46" t="str">
        <f>IF(Import!X1349=0,IF($L350&lt;&gt;"","Annulé",IF($K350="","","En attente")),Import!X1349)</f>
        <v/>
      </c>
      <c r="T350" s="46" t="str">
        <f>IF(Import!Y1349=0,IF($L350&lt;&gt;"","Annulé",IF($K350="","","En attente")),Import!Y1349)</f>
        <v/>
      </c>
      <c r="U350" s="46" t="str">
        <f>IF(Import!Z1349=0,IF($L350&lt;&gt;"","Annulé",IF($K350="","","En attente")),Import!Z1349)</f>
        <v/>
      </c>
      <c r="V350" s="46"/>
      <c r="W350" s="46" t="str">
        <f>IF($L350&lt;&gt;"","Annulé",IF(Import!AA1349=0,"",Import!AA1349))</f>
        <v/>
      </c>
      <c r="X350" s="46" t="str">
        <f>IF(L350&lt;&gt;"","Annulé",IF(Import!AB1349=0,IF(W350&lt;&gt;"","A receptionner",""),Import!AB1349))</f>
        <v/>
      </c>
      <c r="Y350" s="60" t="str">
        <f>IF(L350&lt;&gt;"","Annulé",IF(Import!AC1349=0,"",Import!AC1349))</f>
        <v/>
      </c>
      <c r="Z350" s="60" t="str">
        <f>IF(L350&lt;&gt;"","Annulé",IF(Import!AD1349=0,"",Import!AD1349))</f>
        <v/>
      </c>
      <c r="AA350" s="61" t="str">
        <f t="shared" si="272"/>
        <v/>
      </c>
      <c r="AB350" s="61"/>
      <c r="AC350" s="62"/>
      <c r="CB350" s="78" t="str">
        <f>IF(Import!AQ1349=0,"",Import!AQ1349)</f>
        <v/>
      </c>
      <c r="CC350" s="78"/>
      <c r="CD350" s="78"/>
      <c r="CE350" s="78"/>
      <c r="CF350" s="78"/>
      <c r="JR350" s="46" t="str">
        <f>IF(Import!BC1349=0,"",Import!BC1349)</f>
        <v/>
      </c>
    </row>
    <row r="351" spans="1:278" x14ac:dyDescent="0.3">
      <c r="A351" s="61" t="str">
        <f>IF(Import!A1350=0,"",Import!A1350=0)</f>
        <v/>
      </c>
      <c r="B351" s="38" t="str">
        <f>IF(Import!D1350=0,"",Import!D1350)</f>
        <v/>
      </c>
      <c r="C351" s="38" t="str">
        <f>IF(Import!E1350=0,"",Import!E1350)</f>
        <v/>
      </c>
      <c r="D351" s="44" t="str">
        <f t="shared" si="271"/>
        <v/>
      </c>
      <c r="E351" s="38" t="str">
        <f>IF(Import!I1350=0,"",Import!I1350)</f>
        <v/>
      </c>
      <c r="F351" s="38" t="str">
        <f>IF(Import!J1350="","",Import!J1350)</f>
        <v/>
      </c>
      <c r="G351" s="38" t="str">
        <f>IF(Import!K1350="","",Import!K1350)</f>
        <v/>
      </c>
      <c r="H351" s="45" t="str">
        <f>IF(Import!L1350=0,"",Import!L1350)</f>
        <v/>
      </c>
      <c r="I351" s="38" t="str">
        <f>IF(Import!N1350=0,"",Import!N1350)</f>
        <v/>
      </c>
      <c r="J351" s="37"/>
      <c r="K351" s="46" t="str">
        <f>IF(Import!O1350=0,"",Import!O1350)</f>
        <v/>
      </c>
      <c r="L351" s="46" t="str">
        <f>IF(Import!P1350=0,"",Import!P1350)</f>
        <v/>
      </c>
      <c r="M351" s="60" t="str">
        <f>IF(L351&lt;&gt;"","Annulé",IF(Import!R1350=0,"",Import!R1350))</f>
        <v/>
      </c>
      <c r="N351" s="60" t="str">
        <f>IF(L351&lt;&gt;"","Annulé",IF(Import!S1350=0,"",Import!S1350))</f>
        <v/>
      </c>
      <c r="O351" s="60" t="str">
        <f>IF(N351="Annulé","Annulé",IF(Import!T1350=0,"",Import!T1350))</f>
        <v/>
      </c>
      <c r="P351" s="46" t="str">
        <f>IF(Import!U1350=0,IF($L351&lt;&gt;"","Annulé",IF($K351="","","En attente")),Import!U1350)</f>
        <v/>
      </c>
      <c r="Q351" s="46" t="str">
        <f>IF(Import!V1350=0,IF($L351&lt;&gt;"","Annulé",IF($K351="","","En attente")),Import!V1350)</f>
        <v/>
      </c>
      <c r="R351" s="46" t="str">
        <f>IF(Import!W1350=0,IF($L351&lt;&gt;"","Annulé",IF($K351="","","En attente")),Import!W1350)</f>
        <v/>
      </c>
      <c r="S351" s="46" t="str">
        <f>IF(Import!X1350=0,IF($L351&lt;&gt;"","Annulé",IF($K351="","","En attente")),Import!X1350)</f>
        <v/>
      </c>
      <c r="T351" s="46" t="str">
        <f>IF(Import!Y1350=0,IF($L351&lt;&gt;"","Annulé",IF($K351="","","En attente")),Import!Y1350)</f>
        <v/>
      </c>
      <c r="U351" s="46" t="str">
        <f>IF(Import!Z1350=0,IF($L351&lt;&gt;"","Annulé",IF($K351="","","En attente")),Import!Z1350)</f>
        <v/>
      </c>
      <c r="V351" s="46"/>
      <c r="W351" s="46" t="str">
        <f>IF($L351&lt;&gt;"","Annulé",IF(Import!AA1350=0,"",Import!AA1350))</f>
        <v/>
      </c>
      <c r="X351" s="46" t="str">
        <f>IF(L351&lt;&gt;"","Annulé",IF(Import!AB1350=0,IF(W351&lt;&gt;"","A receptionner",""),Import!AB1350))</f>
        <v/>
      </c>
      <c r="Y351" s="60" t="str">
        <f>IF(L351&lt;&gt;"","Annulé",IF(Import!AC1350=0,"",Import!AC1350))</f>
        <v/>
      </c>
      <c r="Z351" s="60" t="str">
        <f>IF(L351&lt;&gt;"","Annulé",IF(Import!AD1350=0,"",Import!AD1350))</f>
        <v/>
      </c>
      <c r="AA351" s="61" t="str">
        <f t="shared" si="272"/>
        <v/>
      </c>
      <c r="AB351" s="61"/>
      <c r="AC351" s="62"/>
      <c r="CB351" s="78" t="str">
        <f>IF(Import!AQ1350=0,"",Import!AQ1350)</f>
        <v/>
      </c>
      <c r="CC351" s="78"/>
      <c r="CD351" s="78"/>
      <c r="CE351" s="78"/>
      <c r="CF351" s="78"/>
      <c r="JR351" s="46" t="str">
        <f>IF(Import!BC1350=0,"",Import!BC1350)</f>
        <v/>
      </c>
    </row>
    <row r="352" spans="1:278" x14ac:dyDescent="0.3">
      <c r="A352" s="61" t="str">
        <f>IF(Import!A1351=0,"",Import!A1351=0)</f>
        <v/>
      </c>
      <c r="B352" s="38" t="str">
        <f>IF(Import!D1351=0,"",Import!D1351)</f>
        <v/>
      </c>
      <c r="C352" s="38" t="str">
        <f>IF(Import!E1351=0,"",Import!E1351)</f>
        <v/>
      </c>
      <c r="D352" s="44" t="str">
        <f t="shared" si="271"/>
        <v/>
      </c>
      <c r="E352" s="38" t="str">
        <f>IF(Import!I1351=0,"",Import!I1351)</f>
        <v/>
      </c>
      <c r="F352" s="38" t="str">
        <f>IF(Import!J1351="","",Import!J1351)</f>
        <v/>
      </c>
      <c r="G352" s="38" t="str">
        <f>IF(Import!K1351="","",Import!K1351)</f>
        <v/>
      </c>
      <c r="H352" s="45" t="str">
        <f>IF(Import!L1351=0,"",Import!L1351)</f>
        <v/>
      </c>
      <c r="I352" s="38" t="str">
        <f>IF(Import!N1351=0,"",Import!N1351)</f>
        <v/>
      </c>
      <c r="J352" s="37"/>
      <c r="K352" s="46" t="str">
        <f>IF(Import!O1351=0,"",Import!O1351)</f>
        <v/>
      </c>
      <c r="L352" s="46" t="str">
        <f>IF(Import!P1351=0,"",Import!P1351)</f>
        <v/>
      </c>
      <c r="M352" s="60" t="str">
        <f>IF(L352&lt;&gt;"","Annulé",IF(Import!R1351=0,"",Import!R1351))</f>
        <v/>
      </c>
      <c r="N352" s="60" t="str">
        <f>IF(L352&lt;&gt;"","Annulé",IF(Import!S1351=0,"",Import!S1351))</f>
        <v/>
      </c>
      <c r="O352" s="60" t="str">
        <f>IF(N352="Annulé","Annulé",IF(Import!T1351=0,"",Import!T1351))</f>
        <v/>
      </c>
      <c r="P352" s="46" t="str">
        <f>IF(Import!U1351=0,IF($L352&lt;&gt;"","Annulé",IF($K352="","","En attente")),Import!U1351)</f>
        <v/>
      </c>
      <c r="Q352" s="46" t="str">
        <f>IF(Import!V1351=0,IF($L352&lt;&gt;"","Annulé",IF($K352="","","En attente")),Import!V1351)</f>
        <v/>
      </c>
      <c r="R352" s="46" t="str">
        <f>IF(Import!W1351=0,IF($L352&lt;&gt;"","Annulé",IF($K352="","","En attente")),Import!W1351)</f>
        <v/>
      </c>
      <c r="S352" s="46" t="str">
        <f>IF(Import!X1351=0,IF($L352&lt;&gt;"","Annulé",IF($K352="","","En attente")),Import!X1351)</f>
        <v/>
      </c>
      <c r="T352" s="46" t="str">
        <f>IF(Import!Y1351=0,IF($L352&lt;&gt;"","Annulé",IF($K352="","","En attente")),Import!Y1351)</f>
        <v/>
      </c>
      <c r="U352" s="46" t="str">
        <f>IF(Import!Z1351=0,IF($L352&lt;&gt;"","Annulé",IF($K352="","","En attente")),Import!Z1351)</f>
        <v/>
      </c>
      <c r="V352" s="46"/>
      <c r="W352" s="46" t="str">
        <f>IF($L352&lt;&gt;"","Annulé",IF(Import!AA1351=0,"",Import!AA1351))</f>
        <v/>
      </c>
      <c r="X352" s="46" t="str">
        <f>IF(L352&lt;&gt;"","Annulé",IF(Import!AB1351=0,IF(W352&lt;&gt;"","A receptionner",""),Import!AB1351))</f>
        <v/>
      </c>
      <c r="Y352" s="60" t="str">
        <f>IF(L352&lt;&gt;"","Annulé",IF(Import!AC1351=0,"",Import!AC1351))</f>
        <v/>
      </c>
      <c r="Z352" s="60" t="str">
        <f>IF(L352&lt;&gt;"","Annulé",IF(Import!AD1351=0,"",Import!AD1351))</f>
        <v/>
      </c>
      <c r="AA352" s="61" t="str">
        <f t="shared" si="272"/>
        <v/>
      </c>
      <c r="AB352" s="61"/>
      <c r="AC352" s="62"/>
      <c r="CB352" s="78" t="str">
        <f>IF(Import!AQ1351=0,"",Import!AQ1351)</f>
        <v/>
      </c>
      <c r="CC352" s="78"/>
      <c r="CD352" s="78"/>
      <c r="CE352" s="78"/>
      <c r="CF352" s="78"/>
      <c r="JR352" s="46" t="str">
        <f>IF(Import!BC1351=0,"",Import!BC1351)</f>
        <v/>
      </c>
    </row>
    <row r="353" spans="1:278" x14ac:dyDescent="0.3">
      <c r="A353" s="61" t="str">
        <f>IF(Import!A1352=0,"",Import!A1352=0)</f>
        <v/>
      </c>
      <c r="B353" s="38" t="str">
        <f>IF(Import!D1352=0,"",Import!D1352)</f>
        <v/>
      </c>
      <c r="C353" s="38" t="str">
        <f>IF(Import!E1352=0,"",Import!E1352)</f>
        <v/>
      </c>
      <c r="D353" s="44" t="str">
        <f t="shared" si="271"/>
        <v/>
      </c>
      <c r="E353" s="38" t="str">
        <f>IF(Import!I1352=0,"",Import!I1352)</f>
        <v/>
      </c>
      <c r="F353" s="38" t="str">
        <f>IF(Import!J1352="","",Import!J1352)</f>
        <v/>
      </c>
      <c r="G353" s="38" t="str">
        <f>IF(Import!K1352="","",Import!K1352)</f>
        <v/>
      </c>
      <c r="H353" s="45" t="str">
        <f>IF(Import!L1352=0,"",Import!L1352)</f>
        <v/>
      </c>
      <c r="I353" s="38" t="str">
        <f>IF(Import!N1352=0,"",Import!N1352)</f>
        <v/>
      </c>
      <c r="J353" s="37"/>
      <c r="K353" s="46" t="str">
        <f>IF(Import!O1352=0,"",Import!O1352)</f>
        <v/>
      </c>
      <c r="L353" s="46" t="str">
        <f>IF(Import!P1352=0,"",Import!P1352)</f>
        <v/>
      </c>
      <c r="M353" s="60" t="str">
        <f>IF(L353&lt;&gt;"","Annulé",IF(Import!R1352=0,"",Import!R1352))</f>
        <v/>
      </c>
      <c r="N353" s="60" t="str">
        <f>IF(L353&lt;&gt;"","Annulé",IF(Import!S1352=0,"",Import!S1352))</f>
        <v/>
      </c>
      <c r="O353" s="60" t="str">
        <f>IF(N353="Annulé","Annulé",IF(Import!T1352=0,"",Import!T1352))</f>
        <v/>
      </c>
      <c r="P353" s="46" t="str">
        <f>IF(Import!U1352=0,IF($L353&lt;&gt;"","Annulé",IF($K353="","","En attente")),Import!U1352)</f>
        <v/>
      </c>
      <c r="Q353" s="46" t="str">
        <f>IF(Import!V1352=0,IF($L353&lt;&gt;"","Annulé",IF($K353="","","En attente")),Import!V1352)</f>
        <v/>
      </c>
      <c r="R353" s="46" t="str">
        <f>IF(Import!W1352=0,IF($L353&lt;&gt;"","Annulé",IF($K353="","","En attente")),Import!W1352)</f>
        <v/>
      </c>
      <c r="S353" s="46" t="str">
        <f>IF(Import!X1352=0,IF($L353&lt;&gt;"","Annulé",IF($K353="","","En attente")),Import!X1352)</f>
        <v/>
      </c>
      <c r="T353" s="46" t="str">
        <f>IF(Import!Y1352=0,IF($L353&lt;&gt;"","Annulé",IF($K353="","","En attente")),Import!Y1352)</f>
        <v/>
      </c>
      <c r="U353" s="46" t="str">
        <f>IF(Import!Z1352=0,IF($L353&lt;&gt;"","Annulé",IF($K353="","","En attente")),Import!Z1352)</f>
        <v/>
      </c>
      <c r="V353" s="46"/>
      <c r="W353" s="46" t="str">
        <f>IF($L353&lt;&gt;"","Annulé",IF(Import!AA1352=0,"",Import!AA1352))</f>
        <v/>
      </c>
      <c r="X353" s="46" t="str">
        <f>IF(L353&lt;&gt;"","Annulé",IF(Import!AB1352=0,IF(W353&lt;&gt;"","A receptionner",""),Import!AB1352))</f>
        <v/>
      </c>
      <c r="Y353" s="60" t="str">
        <f>IF(L353&lt;&gt;"","Annulé",IF(Import!AC1352=0,"",Import!AC1352))</f>
        <v/>
      </c>
      <c r="Z353" s="60" t="str">
        <f>IF(L353&lt;&gt;"","Annulé",IF(Import!AD1352=0,"",Import!AD1352))</f>
        <v/>
      </c>
      <c r="AA353" s="61" t="str">
        <f t="shared" si="272"/>
        <v/>
      </c>
      <c r="AB353" s="61"/>
      <c r="AC353" s="62"/>
      <c r="CB353" s="78" t="str">
        <f>IF(Import!AQ1352=0,"",Import!AQ1352)</f>
        <v/>
      </c>
      <c r="CC353" s="78"/>
      <c r="CD353" s="78"/>
      <c r="CE353" s="78"/>
      <c r="CF353" s="78"/>
      <c r="JR353" s="46" t="str">
        <f>IF(Import!BC1352=0,"",Import!BC1352)</f>
        <v/>
      </c>
    </row>
    <row r="354" spans="1:278" x14ac:dyDescent="0.3">
      <c r="A354" s="61" t="str">
        <f>IF(Import!A1353=0,"",Import!A1353=0)</f>
        <v/>
      </c>
      <c r="B354" s="38" t="str">
        <f>IF(Import!D1353=0,"",Import!D1353)</f>
        <v/>
      </c>
      <c r="C354" s="38" t="str">
        <f>IF(Import!E1353=0,"",Import!E1353)</f>
        <v/>
      </c>
      <c r="D354" s="44" t="str">
        <f t="shared" si="271"/>
        <v/>
      </c>
      <c r="E354" s="38" t="str">
        <f>IF(Import!I1353=0,"",Import!I1353)</f>
        <v/>
      </c>
      <c r="F354" s="38" t="str">
        <f>IF(Import!J1353="","",Import!J1353)</f>
        <v/>
      </c>
      <c r="G354" s="38" t="str">
        <f>IF(Import!K1353="","",Import!K1353)</f>
        <v/>
      </c>
      <c r="H354" s="45" t="str">
        <f>IF(Import!L1353=0,"",Import!L1353)</f>
        <v/>
      </c>
      <c r="I354" s="38" t="str">
        <f>IF(Import!N1353=0,"",Import!N1353)</f>
        <v/>
      </c>
      <c r="J354" s="37"/>
      <c r="K354" s="46" t="str">
        <f>IF(Import!O1353=0,"",Import!O1353)</f>
        <v/>
      </c>
      <c r="L354" s="46" t="str">
        <f>IF(Import!P1353=0,"",Import!P1353)</f>
        <v/>
      </c>
      <c r="M354" s="60" t="str">
        <f>IF(L354&lt;&gt;"","Annulé",IF(Import!R1353=0,"",Import!R1353))</f>
        <v/>
      </c>
      <c r="N354" s="60" t="str">
        <f>IF(L354&lt;&gt;"","Annulé",IF(Import!S1353=0,"",Import!S1353))</f>
        <v/>
      </c>
      <c r="O354" s="60" t="str">
        <f>IF(N354="Annulé","Annulé",IF(Import!T1353=0,"",Import!T1353))</f>
        <v/>
      </c>
      <c r="P354" s="46" t="str">
        <f>IF(Import!U1353=0,IF($L354&lt;&gt;"","Annulé",IF($K354="","","En attente")),Import!U1353)</f>
        <v/>
      </c>
      <c r="Q354" s="46" t="str">
        <f>IF(Import!V1353=0,IF($L354&lt;&gt;"","Annulé",IF($K354="","","En attente")),Import!V1353)</f>
        <v/>
      </c>
      <c r="R354" s="46" t="str">
        <f>IF(Import!W1353=0,IF($L354&lt;&gt;"","Annulé",IF($K354="","","En attente")),Import!W1353)</f>
        <v/>
      </c>
      <c r="S354" s="46" t="str">
        <f>IF(Import!X1353=0,IF($L354&lt;&gt;"","Annulé",IF($K354="","","En attente")),Import!X1353)</f>
        <v/>
      </c>
      <c r="T354" s="46" t="str">
        <f>IF(Import!Y1353=0,IF($L354&lt;&gt;"","Annulé",IF($K354="","","En attente")),Import!Y1353)</f>
        <v/>
      </c>
      <c r="U354" s="46" t="str">
        <f>IF(Import!Z1353=0,IF($L354&lt;&gt;"","Annulé",IF($K354="","","En attente")),Import!Z1353)</f>
        <v/>
      </c>
      <c r="V354" s="46"/>
      <c r="W354" s="46" t="str">
        <f>IF($L354&lt;&gt;"","Annulé",IF(Import!AA1353=0,"",Import!AA1353))</f>
        <v/>
      </c>
      <c r="X354" s="46" t="str">
        <f>IF(L354&lt;&gt;"","Annulé",IF(Import!AB1353=0,IF(W354&lt;&gt;"","A receptionner",""),Import!AB1353))</f>
        <v/>
      </c>
      <c r="Y354" s="60" t="str">
        <f>IF(L354&lt;&gt;"","Annulé",IF(Import!AC1353=0,"",Import!AC1353))</f>
        <v/>
      </c>
      <c r="Z354" s="60" t="str">
        <f>IF(L354&lt;&gt;"","Annulé",IF(Import!AD1353=0,"",Import!AD1353))</f>
        <v/>
      </c>
      <c r="AA354" s="61" t="str">
        <f t="shared" si="272"/>
        <v/>
      </c>
      <c r="AB354" s="61"/>
      <c r="AC354" s="62"/>
      <c r="CB354" s="78" t="str">
        <f>IF(Import!AQ1353=0,"",Import!AQ1353)</f>
        <v/>
      </c>
      <c r="CC354" s="78"/>
      <c r="CD354" s="78"/>
      <c r="CE354" s="78"/>
      <c r="CF354" s="78"/>
      <c r="JR354" s="46" t="str">
        <f>IF(Import!BC1353=0,"",Import!BC1353)</f>
        <v/>
      </c>
    </row>
    <row r="355" spans="1:278" x14ac:dyDescent="0.3">
      <c r="A355" s="61" t="str">
        <f>IF(Import!A1354=0,"",Import!A1354=0)</f>
        <v/>
      </c>
      <c r="B355" s="38" t="str">
        <f>IF(Import!D1354=0,"",Import!D1354)</f>
        <v/>
      </c>
      <c r="C355" s="38" t="str">
        <f>IF(Import!E1354=0,"",Import!E1354)</f>
        <v/>
      </c>
      <c r="D355" s="44" t="str">
        <f t="shared" si="271"/>
        <v/>
      </c>
      <c r="E355" s="38" t="str">
        <f>IF(Import!I1354=0,"",Import!I1354)</f>
        <v/>
      </c>
      <c r="F355" s="38" t="str">
        <f>IF(Import!J1354="","",Import!J1354)</f>
        <v/>
      </c>
      <c r="G355" s="38" t="str">
        <f>IF(Import!K1354="","",Import!K1354)</f>
        <v/>
      </c>
      <c r="H355" s="45" t="str">
        <f>IF(Import!L1354=0,"",Import!L1354)</f>
        <v/>
      </c>
      <c r="I355" s="38" t="str">
        <f>IF(Import!N1354=0,"",Import!N1354)</f>
        <v/>
      </c>
      <c r="J355" s="37"/>
      <c r="K355" s="46" t="str">
        <f>IF(Import!O1354=0,"",Import!O1354)</f>
        <v/>
      </c>
      <c r="L355" s="46" t="str">
        <f>IF(Import!P1354=0,"",Import!P1354)</f>
        <v/>
      </c>
      <c r="M355" s="60" t="str">
        <f>IF(L355&lt;&gt;"","Annulé",IF(Import!R1354=0,"",Import!R1354))</f>
        <v/>
      </c>
      <c r="N355" s="60" t="str">
        <f>IF(L355&lt;&gt;"","Annulé",IF(Import!S1354=0,"",Import!S1354))</f>
        <v/>
      </c>
      <c r="O355" s="60" t="str">
        <f>IF(N355="Annulé","Annulé",IF(Import!T1354=0,"",Import!T1354))</f>
        <v/>
      </c>
      <c r="P355" s="46" t="str">
        <f>IF(Import!U1354=0,IF($L355&lt;&gt;"","Annulé",IF($K355="","","En attente")),Import!U1354)</f>
        <v/>
      </c>
      <c r="Q355" s="46" t="str">
        <f>IF(Import!V1354=0,IF($L355&lt;&gt;"","Annulé",IF($K355="","","En attente")),Import!V1354)</f>
        <v/>
      </c>
      <c r="R355" s="46" t="str">
        <f>IF(Import!W1354=0,IF($L355&lt;&gt;"","Annulé",IF($K355="","","En attente")),Import!W1354)</f>
        <v/>
      </c>
      <c r="S355" s="46" t="str">
        <f>IF(Import!X1354=0,IF($L355&lt;&gt;"","Annulé",IF($K355="","","En attente")),Import!X1354)</f>
        <v/>
      </c>
      <c r="T355" s="46" t="str">
        <f>IF(Import!Y1354=0,IF($L355&lt;&gt;"","Annulé",IF($K355="","","En attente")),Import!Y1354)</f>
        <v/>
      </c>
      <c r="U355" s="46" t="str">
        <f>IF(Import!Z1354=0,IF($L355&lt;&gt;"","Annulé",IF($K355="","","En attente")),Import!Z1354)</f>
        <v/>
      </c>
      <c r="V355" s="46"/>
      <c r="W355" s="46" t="str">
        <f>IF($L355&lt;&gt;"","Annulé",IF(Import!AA1354=0,"",Import!AA1354))</f>
        <v/>
      </c>
      <c r="X355" s="46" t="str">
        <f>IF(L355&lt;&gt;"","Annulé",IF(Import!AB1354=0,IF(W355&lt;&gt;"","A receptionner",""),Import!AB1354))</f>
        <v/>
      </c>
      <c r="Y355" s="60" t="str">
        <f>IF(L355&lt;&gt;"","Annulé",IF(Import!AC1354=0,"",Import!AC1354))</f>
        <v/>
      </c>
      <c r="Z355" s="60" t="str">
        <f>IF(L355&lt;&gt;"","Annulé",IF(Import!AD1354=0,"",Import!AD1354))</f>
        <v/>
      </c>
      <c r="AA355" s="61" t="str">
        <f t="shared" si="272"/>
        <v/>
      </c>
      <c r="AB355" s="61"/>
      <c r="AC355" s="62"/>
      <c r="CB355" s="78" t="str">
        <f>IF(Import!AQ1354=0,"",Import!AQ1354)</f>
        <v/>
      </c>
      <c r="CC355" s="78"/>
      <c r="CD355" s="78"/>
      <c r="CE355" s="78"/>
      <c r="CF355" s="78"/>
      <c r="JR355" s="46" t="str">
        <f>IF(Import!BC1354=0,"",Import!BC1354)</f>
        <v/>
      </c>
    </row>
    <row r="356" spans="1:278" x14ac:dyDescent="0.3">
      <c r="A356" s="61" t="str">
        <f>IF(Import!A1355=0,"",Import!A1355=0)</f>
        <v/>
      </c>
      <c r="B356" s="38" t="str">
        <f>IF(Import!D1355=0,"",Import!D1355)</f>
        <v/>
      </c>
      <c r="C356" s="38" t="str">
        <f>IF(Import!E1355=0,"",Import!E1355)</f>
        <v/>
      </c>
      <c r="D356" s="44" t="str">
        <f t="shared" si="271"/>
        <v/>
      </c>
      <c r="E356" s="38" t="str">
        <f>IF(Import!I1355=0,"",Import!I1355)</f>
        <v/>
      </c>
      <c r="F356" s="38" t="str">
        <f>IF(Import!J1355="","",Import!J1355)</f>
        <v/>
      </c>
      <c r="G356" s="38" t="str">
        <f>IF(Import!K1355="","",Import!K1355)</f>
        <v/>
      </c>
      <c r="H356" s="45" t="str">
        <f>IF(Import!L1355=0,"",Import!L1355)</f>
        <v/>
      </c>
      <c r="I356" s="38" t="str">
        <f>IF(Import!N1355=0,"",Import!N1355)</f>
        <v/>
      </c>
      <c r="J356" s="37"/>
      <c r="K356" s="46" t="str">
        <f>IF(Import!O1355=0,"",Import!O1355)</f>
        <v/>
      </c>
      <c r="L356" s="46" t="str">
        <f>IF(Import!P1355=0,"",Import!P1355)</f>
        <v/>
      </c>
      <c r="M356" s="60" t="str">
        <f>IF(L356&lt;&gt;"","Annulé",IF(Import!R1355=0,"",Import!R1355))</f>
        <v/>
      </c>
      <c r="N356" s="60" t="str">
        <f>IF(L356&lt;&gt;"","Annulé",IF(Import!S1355=0,"",Import!S1355))</f>
        <v/>
      </c>
      <c r="O356" s="60" t="str">
        <f>IF(N356="Annulé","Annulé",IF(Import!T1355=0,"",Import!T1355))</f>
        <v/>
      </c>
      <c r="P356" s="46" t="str">
        <f>IF(Import!U1355=0,IF($L356&lt;&gt;"","Annulé",IF($K356="","","En attente")),Import!U1355)</f>
        <v/>
      </c>
      <c r="Q356" s="46" t="str">
        <f>IF(Import!V1355=0,IF($L356&lt;&gt;"","Annulé",IF($K356="","","En attente")),Import!V1355)</f>
        <v/>
      </c>
      <c r="R356" s="46" t="str">
        <f>IF(Import!W1355=0,IF($L356&lt;&gt;"","Annulé",IF($K356="","","En attente")),Import!W1355)</f>
        <v/>
      </c>
      <c r="S356" s="46" t="str">
        <f>IF(Import!X1355=0,IF($L356&lt;&gt;"","Annulé",IF($K356="","","En attente")),Import!X1355)</f>
        <v/>
      </c>
      <c r="T356" s="46" t="str">
        <f>IF(Import!Y1355=0,IF($L356&lt;&gt;"","Annulé",IF($K356="","","En attente")),Import!Y1355)</f>
        <v/>
      </c>
      <c r="U356" s="46" t="str">
        <f>IF(Import!Z1355=0,IF($L356&lt;&gt;"","Annulé",IF($K356="","","En attente")),Import!Z1355)</f>
        <v/>
      </c>
      <c r="V356" s="46"/>
      <c r="W356" s="46" t="str">
        <f>IF($L356&lt;&gt;"","Annulé",IF(Import!AA1355=0,"",Import!AA1355))</f>
        <v/>
      </c>
      <c r="X356" s="46" t="str">
        <f>IF(L356&lt;&gt;"","Annulé",IF(Import!AB1355=0,IF(W356&lt;&gt;"","A receptionner",""),Import!AB1355))</f>
        <v/>
      </c>
      <c r="Y356" s="60" t="str">
        <f>IF(L356&lt;&gt;"","Annulé",IF(Import!AC1355=0,"",Import!AC1355))</f>
        <v/>
      </c>
      <c r="Z356" s="60" t="str">
        <f>IF(L356&lt;&gt;"","Annulé",IF(Import!AD1355=0,"",Import!AD1355))</f>
        <v/>
      </c>
      <c r="AA356" s="61" t="str">
        <f t="shared" si="272"/>
        <v/>
      </c>
      <c r="AB356" s="61"/>
      <c r="AC356" s="62"/>
      <c r="CB356" s="78" t="str">
        <f>IF(Import!AQ1355=0,"",Import!AQ1355)</f>
        <v/>
      </c>
      <c r="CC356" s="78"/>
      <c r="CD356" s="78"/>
      <c r="CE356" s="78"/>
      <c r="CF356" s="78"/>
      <c r="JR356" s="46" t="str">
        <f>IF(Import!BC1355=0,"",Import!BC1355)</f>
        <v/>
      </c>
    </row>
    <row r="357" spans="1:278" x14ac:dyDescent="0.3">
      <c r="A357" s="61" t="str">
        <f>IF(Import!A1356=0,"",Import!A1356=0)</f>
        <v/>
      </c>
      <c r="B357" s="38" t="str">
        <f>IF(Import!D1356=0,"",Import!D1356)</f>
        <v/>
      </c>
      <c r="C357" s="38" t="str">
        <f>IF(Import!E1356=0,"",Import!E1356)</f>
        <v/>
      </c>
      <c r="D357" s="44" t="str">
        <f t="shared" si="271"/>
        <v/>
      </c>
      <c r="E357" s="38" t="str">
        <f>IF(Import!I1356=0,"",Import!I1356)</f>
        <v/>
      </c>
      <c r="F357" s="38" t="str">
        <f>IF(Import!J1356="","",Import!J1356)</f>
        <v/>
      </c>
      <c r="G357" s="38" t="str">
        <f>IF(Import!K1356="","",Import!K1356)</f>
        <v/>
      </c>
      <c r="H357" s="45" t="str">
        <f>IF(Import!L1356=0,"",Import!L1356)</f>
        <v/>
      </c>
      <c r="I357" s="38" t="str">
        <f>IF(Import!N1356=0,"",Import!N1356)</f>
        <v/>
      </c>
      <c r="J357" s="37"/>
      <c r="K357" s="46" t="str">
        <f>IF(Import!O1356=0,"",Import!O1356)</f>
        <v/>
      </c>
      <c r="L357" s="46" t="str">
        <f>IF(Import!P1356=0,"",Import!P1356)</f>
        <v/>
      </c>
      <c r="M357" s="60" t="str">
        <f>IF(L357&lt;&gt;"","Annulé",IF(Import!R1356=0,"",Import!R1356))</f>
        <v/>
      </c>
      <c r="N357" s="60" t="str">
        <f>IF(L357&lt;&gt;"","Annulé",IF(Import!S1356=0,"",Import!S1356))</f>
        <v/>
      </c>
      <c r="O357" s="60" t="str">
        <f>IF(N357="Annulé","Annulé",IF(Import!T1356=0,"",Import!T1356))</f>
        <v/>
      </c>
      <c r="P357" s="46" t="str">
        <f>IF(Import!U1356=0,IF($L357&lt;&gt;"","Annulé",IF($K357="","","En attente")),Import!U1356)</f>
        <v/>
      </c>
      <c r="Q357" s="46" t="str">
        <f>IF(Import!V1356=0,IF($L357&lt;&gt;"","Annulé",IF($K357="","","En attente")),Import!V1356)</f>
        <v/>
      </c>
      <c r="R357" s="46" t="str">
        <f>IF(Import!W1356=0,IF($L357&lt;&gt;"","Annulé",IF($K357="","","En attente")),Import!W1356)</f>
        <v/>
      </c>
      <c r="S357" s="46" t="str">
        <f>IF(Import!X1356=0,IF($L357&lt;&gt;"","Annulé",IF($K357="","","En attente")),Import!X1356)</f>
        <v/>
      </c>
      <c r="T357" s="46" t="str">
        <f>IF(Import!Y1356=0,IF($L357&lt;&gt;"","Annulé",IF($K357="","","En attente")),Import!Y1356)</f>
        <v/>
      </c>
      <c r="U357" s="46" t="str">
        <f>IF(Import!Z1356=0,IF($L357&lt;&gt;"","Annulé",IF($K357="","","En attente")),Import!Z1356)</f>
        <v/>
      </c>
      <c r="V357" s="46"/>
      <c r="W357" s="46" t="str">
        <f>IF($L357&lt;&gt;"","Annulé",IF(Import!AA1356=0,"",Import!AA1356))</f>
        <v/>
      </c>
      <c r="X357" s="46" t="str">
        <f>IF(L357&lt;&gt;"","Annulé",IF(Import!AB1356=0,IF(W357&lt;&gt;"","A receptionner",""),Import!AB1356))</f>
        <v/>
      </c>
      <c r="Y357" s="60" t="str">
        <f>IF(L357&lt;&gt;"","Annulé",IF(Import!AC1356=0,"",Import!AC1356))</f>
        <v/>
      </c>
      <c r="Z357" s="60" t="str">
        <f>IF(L357&lt;&gt;"","Annulé",IF(Import!AD1356=0,"",Import!AD1356))</f>
        <v/>
      </c>
      <c r="AA357" s="61" t="str">
        <f t="shared" si="272"/>
        <v/>
      </c>
      <c r="AB357" s="61"/>
      <c r="AC357" s="62"/>
      <c r="CB357" s="78" t="str">
        <f>IF(Import!AQ1356=0,"",Import!AQ1356)</f>
        <v/>
      </c>
      <c r="CC357" s="78"/>
      <c r="CD357" s="78"/>
      <c r="CE357" s="78"/>
      <c r="CF357" s="78"/>
      <c r="JR357" s="46" t="str">
        <f>IF(Import!BC1356=0,"",Import!BC1356)</f>
        <v/>
      </c>
    </row>
    <row r="358" spans="1:278" x14ac:dyDescent="0.3">
      <c r="A358" s="61" t="str">
        <f>IF(Import!A1357=0,"",Import!A1357=0)</f>
        <v/>
      </c>
      <c r="B358" s="38" t="str">
        <f>IF(Import!D1357=0,"",Import!D1357)</f>
        <v/>
      </c>
      <c r="C358" s="38" t="str">
        <f>IF(Import!E1357=0,"",Import!E1357)</f>
        <v/>
      </c>
      <c r="D358" s="44" t="str">
        <f t="shared" si="271"/>
        <v/>
      </c>
      <c r="E358" s="38" t="str">
        <f>IF(Import!I1357=0,"",Import!I1357)</f>
        <v/>
      </c>
      <c r="F358" s="38" t="str">
        <f>IF(Import!J1357="","",Import!J1357)</f>
        <v/>
      </c>
      <c r="G358" s="38" t="str">
        <f>IF(Import!K1357="","",Import!K1357)</f>
        <v/>
      </c>
      <c r="H358" s="45" t="str">
        <f>IF(Import!L1357=0,"",Import!L1357)</f>
        <v/>
      </c>
      <c r="I358" s="38" t="str">
        <f>IF(Import!N1357=0,"",Import!N1357)</f>
        <v/>
      </c>
      <c r="J358" s="37"/>
      <c r="K358" s="46" t="str">
        <f>IF(Import!O1357=0,"",Import!O1357)</f>
        <v/>
      </c>
      <c r="L358" s="46" t="str">
        <f>IF(Import!P1357=0,"",Import!P1357)</f>
        <v/>
      </c>
      <c r="M358" s="60" t="str">
        <f>IF(L358&lt;&gt;"","Annulé",IF(Import!R1357=0,"",Import!R1357))</f>
        <v/>
      </c>
      <c r="N358" s="60" t="str">
        <f>IF(L358&lt;&gt;"","Annulé",IF(Import!S1357=0,"",Import!S1357))</f>
        <v/>
      </c>
      <c r="O358" s="60" t="str">
        <f>IF(N358="Annulé","Annulé",IF(Import!T1357=0,"",Import!T1357))</f>
        <v/>
      </c>
      <c r="P358" s="46" t="str">
        <f>IF(Import!U1357=0,IF($L358&lt;&gt;"","Annulé",IF($K358="","","En attente")),Import!U1357)</f>
        <v/>
      </c>
      <c r="Q358" s="46" t="str">
        <f>IF(Import!V1357=0,IF($L358&lt;&gt;"","Annulé",IF($K358="","","En attente")),Import!V1357)</f>
        <v/>
      </c>
      <c r="R358" s="46" t="str">
        <f>IF(Import!W1357=0,IF($L358&lt;&gt;"","Annulé",IF($K358="","","En attente")),Import!W1357)</f>
        <v/>
      </c>
      <c r="S358" s="46" t="str">
        <f>IF(Import!X1357=0,IF($L358&lt;&gt;"","Annulé",IF($K358="","","En attente")),Import!X1357)</f>
        <v/>
      </c>
      <c r="T358" s="46" t="str">
        <f>IF(Import!Y1357=0,IF($L358&lt;&gt;"","Annulé",IF($K358="","","En attente")),Import!Y1357)</f>
        <v/>
      </c>
      <c r="U358" s="46" t="str">
        <f>IF(Import!Z1357=0,IF($L358&lt;&gt;"","Annulé",IF($K358="","","En attente")),Import!Z1357)</f>
        <v/>
      </c>
      <c r="V358" s="46"/>
      <c r="W358" s="46" t="str">
        <f>IF($L358&lt;&gt;"","Annulé",IF(Import!AA1357=0,"",Import!AA1357))</f>
        <v/>
      </c>
      <c r="X358" s="46" t="str">
        <f>IF(L358&lt;&gt;"","Annulé",IF(Import!AB1357=0,IF(W358&lt;&gt;"","A receptionner",""),Import!AB1357))</f>
        <v/>
      </c>
      <c r="Y358" s="60" t="str">
        <f>IF(L358&lt;&gt;"","Annulé",IF(Import!AC1357=0,"",Import!AC1357))</f>
        <v/>
      </c>
      <c r="Z358" s="60" t="str">
        <f>IF(L358&lt;&gt;"","Annulé",IF(Import!AD1357=0,"",Import!AD1357))</f>
        <v/>
      </c>
      <c r="AA358" s="61" t="str">
        <f t="shared" si="272"/>
        <v/>
      </c>
      <c r="AB358" s="61"/>
      <c r="AC358" s="62"/>
      <c r="CB358" s="78" t="str">
        <f>IF(Import!AQ1357=0,"",Import!AQ1357)</f>
        <v/>
      </c>
      <c r="CC358" s="78"/>
      <c r="CD358" s="78"/>
      <c r="CE358" s="78"/>
      <c r="CF358" s="78"/>
      <c r="JR358" s="46" t="str">
        <f>IF(Import!BC1357=0,"",Import!BC1357)</f>
        <v/>
      </c>
    </row>
    <row r="359" spans="1:278" x14ac:dyDescent="0.3">
      <c r="A359" s="61" t="str">
        <f>IF(Import!A1358=0,"",Import!A1358=0)</f>
        <v/>
      </c>
      <c r="B359" s="38" t="str">
        <f>IF(Import!D1358=0,"",Import!D1358)</f>
        <v/>
      </c>
      <c r="C359" s="38" t="str">
        <f>IF(Import!E1358=0,"",Import!E1358)</f>
        <v/>
      </c>
      <c r="D359" s="44" t="str">
        <f t="shared" si="271"/>
        <v/>
      </c>
      <c r="E359" s="38" t="str">
        <f>IF(Import!I1358=0,"",Import!I1358)</f>
        <v/>
      </c>
      <c r="F359" s="38" t="str">
        <f>IF(Import!J1358="","",Import!J1358)</f>
        <v/>
      </c>
      <c r="G359" s="38" t="str">
        <f>IF(Import!K1358="","",Import!K1358)</f>
        <v/>
      </c>
      <c r="H359" s="45" t="str">
        <f>IF(Import!L1358=0,"",Import!L1358)</f>
        <v/>
      </c>
      <c r="I359" s="38" t="str">
        <f>IF(Import!N1358=0,"",Import!N1358)</f>
        <v/>
      </c>
      <c r="J359" s="37"/>
      <c r="K359" s="46" t="str">
        <f>IF(Import!O1358=0,"",Import!O1358)</f>
        <v/>
      </c>
      <c r="L359" s="46" t="str">
        <f>IF(Import!P1358=0,"",Import!P1358)</f>
        <v/>
      </c>
      <c r="M359" s="60" t="str">
        <f>IF(L359&lt;&gt;"","Annulé",IF(Import!R1358=0,"",Import!R1358))</f>
        <v/>
      </c>
      <c r="N359" s="60" t="str">
        <f>IF(L359&lt;&gt;"","Annulé",IF(Import!S1358=0,"",Import!S1358))</f>
        <v/>
      </c>
      <c r="O359" s="60" t="str">
        <f>IF(N359="Annulé","Annulé",IF(Import!T1358=0,"",Import!T1358))</f>
        <v/>
      </c>
      <c r="P359" s="46" t="str">
        <f>IF(Import!U1358=0,IF($L359&lt;&gt;"","Annulé",IF($K359="","","En attente")),Import!U1358)</f>
        <v/>
      </c>
      <c r="Q359" s="46" t="str">
        <f>IF(Import!V1358=0,IF($L359&lt;&gt;"","Annulé",IF($K359="","","En attente")),Import!V1358)</f>
        <v/>
      </c>
      <c r="R359" s="46" t="str">
        <f>IF(Import!W1358=0,IF($L359&lt;&gt;"","Annulé",IF($K359="","","En attente")),Import!W1358)</f>
        <v/>
      </c>
      <c r="S359" s="46" t="str">
        <f>IF(Import!X1358=0,IF($L359&lt;&gt;"","Annulé",IF($K359="","","En attente")),Import!X1358)</f>
        <v/>
      </c>
      <c r="T359" s="46" t="str">
        <f>IF(Import!Y1358=0,IF($L359&lt;&gt;"","Annulé",IF($K359="","","En attente")),Import!Y1358)</f>
        <v/>
      </c>
      <c r="U359" s="46" t="str">
        <f>IF(Import!Z1358=0,IF($L359&lt;&gt;"","Annulé",IF($K359="","","En attente")),Import!Z1358)</f>
        <v/>
      </c>
      <c r="V359" s="46"/>
      <c r="W359" s="46" t="str">
        <f>IF($L359&lt;&gt;"","Annulé",IF(Import!AA1358=0,"",Import!AA1358))</f>
        <v/>
      </c>
      <c r="X359" s="46" t="str">
        <f>IF(L359&lt;&gt;"","Annulé",IF(Import!AB1358=0,IF(W359&lt;&gt;"","A receptionner",""),Import!AB1358))</f>
        <v/>
      </c>
      <c r="Y359" s="60" t="str">
        <f>IF(L359&lt;&gt;"","Annulé",IF(Import!AC1358=0,"",Import!AC1358))</f>
        <v/>
      </c>
      <c r="Z359" s="60" t="str">
        <f>IF(L359&lt;&gt;"","Annulé",IF(Import!AD1358=0,"",Import!AD1358))</f>
        <v/>
      </c>
      <c r="AA359" s="61" t="str">
        <f t="shared" si="272"/>
        <v/>
      </c>
      <c r="AB359" s="61"/>
      <c r="AC359" s="62"/>
      <c r="CB359" s="78" t="str">
        <f>IF(Import!AQ1358=0,"",Import!AQ1358)</f>
        <v/>
      </c>
      <c r="CC359" s="78"/>
      <c r="CD359" s="78"/>
      <c r="CE359" s="78"/>
      <c r="CF359" s="78"/>
      <c r="JR359" s="46" t="str">
        <f>IF(Import!BC1358=0,"",Import!BC1358)</f>
        <v/>
      </c>
    </row>
    <row r="360" spans="1:278" x14ac:dyDescent="0.3">
      <c r="A360" s="61" t="str">
        <f>IF(Import!A1359=0,"",Import!A1359=0)</f>
        <v/>
      </c>
      <c r="B360" s="38" t="str">
        <f>IF(Import!D1359=0,"",Import!D1359)</f>
        <v/>
      </c>
      <c r="C360" s="38" t="str">
        <f>IF(Import!E1359=0,"",Import!E1359)</f>
        <v/>
      </c>
      <c r="D360" s="44" t="str">
        <f t="shared" si="271"/>
        <v/>
      </c>
      <c r="E360" s="38" t="str">
        <f>IF(Import!I1359=0,"",Import!I1359)</f>
        <v/>
      </c>
      <c r="F360" s="38" t="str">
        <f>IF(Import!J1359="","",Import!J1359)</f>
        <v/>
      </c>
      <c r="G360" s="38" t="str">
        <f>IF(Import!K1359="","",Import!K1359)</f>
        <v/>
      </c>
      <c r="H360" s="45" t="str">
        <f>IF(Import!L1359=0,"",Import!L1359)</f>
        <v/>
      </c>
      <c r="I360" s="38" t="str">
        <f>IF(Import!N1359=0,"",Import!N1359)</f>
        <v/>
      </c>
      <c r="J360" s="37"/>
      <c r="K360" s="46" t="str">
        <f>IF(Import!O1359=0,"",Import!O1359)</f>
        <v/>
      </c>
      <c r="L360" s="46" t="str">
        <f>IF(Import!P1359=0,"",Import!P1359)</f>
        <v/>
      </c>
      <c r="M360" s="60" t="str">
        <f>IF(L360&lt;&gt;"","Annulé",IF(Import!R1359=0,"",Import!R1359))</f>
        <v/>
      </c>
      <c r="N360" s="60" t="str">
        <f>IF(L360&lt;&gt;"","Annulé",IF(Import!S1359=0,"",Import!S1359))</f>
        <v/>
      </c>
      <c r="O360" s="60" t="str">
        <f>IF(N360="Annulé","Annulé",IF(Import!T1359=0,"",Import!T1359))</f>
        <v/>
      </c>
      <c r="P360" s="46" t="str">
        <f>IF(Import!U1359=0,IF($L360&lt;&gt;"","Annulé",IF($K360="","","En attente")),Import!U1359)</f>
        <v/>
      </c>
      <c r="Q360" s="46" t="str">
        <f>IF(Import!V1359=0,IF($L360&lt;&gt;"","Annulé",IF($K360="","","En attente")),Import!V1359)</f>
        <v/>
      </c>
      <c r="R360" s="46" t="str">
        <f>IF(Import!W1359=0,IF($L360&lt;&gt;"","Annulé",IF($K360="","","En attente")),Import!W1359)</f>
        <v/>
      </c>
      <c r="S360" s="46" t="str">
        <f>IF(Import!X1359=0,IF($L360&lt;&gt;"","Annulé",IF($K360="","","En attente")),Import!X1359)</f>
        <v/>
      </c>
      <c r="T360" s="46" t="str">
        <f>IF(Import!Y1359=0,IF($L360&lt;&gt;"","Annulé",IF($K360="","","En attente")),Import!Y1359)</f>
        <v/>
      </c>
      <c r="U360" s="46" t="str">
        <f>IF(Import!Z1359=0,IF($L360&lt;&gt;"","Annulé",IF($K360="","","En attente")),Import!Z1359)</f>
        <v/>
      </c>
      <c r="V360" s="46"/>
      <c r="W360" s="46" t="str">
        <f>IF($L360&lt;&gt;"","Annulé",IF(Import!AA1359=0,"",Import!AA1359))</f>
        <v/>
      </c>
      <c r="X360" s="46" t="str">
        <f>IF(L360&lt;&gt;"","Annulé",IF(Import!AB1359=0,IF(W360&lt;&gt;"","A receptionner",""),Import!AB1359))</f>
        <v/>
      </c>
      <c r="Y360" s="60" t="str">
        <f>IF(L360&lt;&gt;"","Annulé",IF(Import!AC1359=0,"",Import!AC1359))</f>
        <v/>
      </c>
      <c r="Z360" s="60" t="str">
        <f>IF(L360&lt;&gt;"","Annulé",IF(Import!AD1359=0,"",Import!AD1359))</f>
        <v/>
      </c>
      <c r="AA360" s="61" t="str">
        <f t="shared" si="272"/>
        <v/>
      </c>
      <c r="AB360" s="61"/>
      <c r="AC360" s="62"/>
      <c r="CB360" s="78" t="str">
        <f>IF(Import!AQ1359=0,"",Import!AQ1359)</f>
        <v/>
      </c>
      <c r="CC360" s="78"/>
      <c r="CD360" s="78"/>
      <c r="CE360" s="78"/>
      <c r="CF360" s="78"/>
      <c r="JR360" s="46" t="str">
        <f>IF(Import!BC1359=0,"",Import!BC1359)</f>
        <v/>
      </c>
    </row>
    <row r="361" spans="1:278" x14ac:dyDescent="0.3">
      <c r="A361" s="61" t="str">
        <f>IF(Import!A1360=0,"",Import!A1360=0)</f>
        <v/>
      </c>
      <c r="B361" s="38" t="str">
        <f>IF(Import!D1360=0,"",Import!D1360)</f>
        <v/>
      </c>
      <c r="C361" s="38" t="str">
        <f>IF(Import!E1360=0,"",Import!E1360)</f>
        <v/>
      </c>
      <c r="D361" s="44" t="str">
        <f t="shared" si="271"/>
        <v/>
      </c>
      <c r="E361" s="38" t="str">
        <f>IF(Import!I1360=0,"",Import!I1360)</f>
        <v/>
      </c>
      <c r="F361" s="38" t="str">
        <f>IF(Import!J1360="","",Import!J1360)</f>
        <v/>
      </c>
      <c r="G361" s="38" t="str">
        <f>IF(Import!K1360="","",Import!K1360)</f>
        <v/>
      </c>
      <c r="H361" s="45" t="str">
        <f>IF(Import!L1360=0,"",Import!L1360)</f>
        <v/>
      </c>
      <c r="I361" s="38" t="str">
        <f>IF(Import!N1360=0,"",Import!N1360)</f>
        <v/>
      </c>
      <c r="J361" s="37"/>
      <c r="K361" s="46" t="str">
        <f>IF(Import!O1360=0,"",Import!O1360)</f>
        <v/>
      </c>
      <c r="L361" s="46" t="str">
        <f>IF(Import!P1360=0,"",Import!P1360)</f>
        <v/>
      </c>
      <c r="M361" s="60" t="str">
        <f>IF(L361&lt;&gt;"","Annulé",IF(Import!R1360=0,"",Import!R1360))</f>
        <v/>
      </c>
      <c r="N361" s="60" t="str">
        <f>IF(L361&lt;&gt;"","Annulé",IF(Import!S1360=0,"",Import!S1360))</f>
        <v/>
      </c>
      <c r="O361" s="60" t="str">
        <f>IF(N361="Annulé","Annulé",IF(Import!T1360=0,"",Import!T1360))</f>
        <v/>
      </c>
      <c r="P361" s="46" t="str">
        <f>IF(Import!U1360=0,IF($L361&lt;&gt;"","Annulé",IF($K361="","","En attente")),Import!U1360)</f>
        <v/>
      </c>
      <c r="Q361" s="46" t="str">
        <f>IF(Import!V1360=0,IF($L361&lt;&gt;"","Annulé",IF($K361="","","En attente")),Import!V1360)</f>
        <v/>
      </c>
      <c r="R361" s="46" t="str">
        <f>IF(Import!W1360=0,IF($L361&lt;&gt;"","Annulé",IF($K361="","","En attente")),Import!W1360)</f>
        <v/>
      </c>
      <c r="S361" s="46" t="str">
        <f>IF(Import!X1360=0,IF($L361&lt;&gt;"","Annulé",IF($K361="","","En attente")),Import!X1360)</f>
        <v/>
      </c>
      <c r="T361" s="46" t="str">
        <f>IF(Import!Y1360=0,IF($L361&lt;&gt;"","Annulé",IF($K361="","","En attente")),Import!Y1360)</f>
        <v/>
      </c>
      <c r="U361" s="46" t="str">
        <f>IF(Import!Z1360=0,IF($L361&lt;&gt;"","Annulé",IF($K361="","","En attente")),Import!Z1360)</f>
        <v/>
      </c>
      <c r="V361" s="46"/>
      <c r="W361" s="46" t="str">
        <f>IF($L361&lt;&gt;"","Annulé",IF(Import!AA1360=0,"",Import!AA1360))</f>
        <v/>
      </c>
      <c r="X361" s="46" t="str">
        <f>IF(L361&lt;&gt;"","Annulé",IF(Import!AB1360=0,IF(W361&lt;&gt;"","A receptionner",""),Import!AB1360))</f>
        <v/>
      </c>
      <c r="Y361" s="60" t="str">
        <f>IF(L361&lt;&gt;"","Annulé",IF(Import!AC1360=0,"",Import!AC1360))</f>
        <v/>
      </c>
      <c r="Z361" s="60" t="str">
        <f>IF(L361&lt;&gt;"","Annulé",IF(Import!AD1360=0,"",Import!AD1360))</f>
        <v/>
      </c>
      <c r="AA361" s="61" t="str">
        <f t="shared" si="272"/>
        <v/>
      </c>
      <c r="AB361" s="61"/>
      <c r="AC361" s="62"/>
      <c r="CB361" s="78" t="str">
        <f>IF(Import!AQ1360=0,"",Import!AQ1360)</f>
        <v/>
      </c>
      <c r="CC361" s="78"/>
      <c r="CD361" s="78"/>
      <c r="CE361" s="78"/>
      <c r="CF361" s="78"/>
      <c r="JR361" s="46" t="str">
        <f>IF(Import!BC1360=0,"",Import!BC1360)</f>
        <v/>
      </c>
    </row>
    <row r="362" spans="1:278" x14ac:dyDescent="0.3">
      <c r="A362" s="61" t="str">
        <f>IF(Import!A1361=0,"",Import!A1361=0)</f>
        <v/>
      </c>
      <c r="B362" s="38" t="str">
        <f>IF(Import!D1361=0,"",Import!D1361)</f>
        <v/>
      </c>
      <c r="C362" s="38" t="str">
        <f>IF(Import!E1361=0,"",Import!E1361)</f>
        <v/>
      </c>
      <c r="D362" s="44" t="str">
        <f t="shared" si="271"/>
        <v/>
      </c>
      <c r="E362" s="38" t="str">
        <f>IF(Import!I1361=0,"",Import!I1361)</f>
        <v/>
      </c>
      <c r="F362" s="38" t="str">
        <f>IF(Import!J1361="","",Import!J1361)</f>
        <v/>
      </c>
      <c r="G362" s="38" t="str">
        <f>IF(Import!K1361="","",Import!K1361)</f>
        <v/>
      </c>
      <c r="H362" s="45" t="str">
        <f>IF(Import!L1361=0,"",Import!L1361)</f>
        <v/>
      </c>
      <c r="I362" s="38" t="str">
        <f>IF(Import!N1361=0,"",Import!N1361)</f>
        <v/>
      </c>
      <c r="J362" s="37"/>
      <c r="K362" s="46" t="str">
        <f>IF(Import!O1361=0,"",Import!O1361)</f>
        <v/>
      </c>
      <c r="L362" s="46" t="str">
        <f>IF(Import!P1361=0,"",Import!P1361)</f>
        <v/>
      </c>
      <c r="M362" s="60" t="str">
        <f>IF(L362&lt;&gt;"","Annulé",IF(Import!R1361=0,"",Import!R1361))</f>
        <v/>
      </c>
      <c r="N362" s="60" t="str">
        <f>IF(L362&lt;&gt;"","Annulé",IF(Import!S1361=0,"",Import!S1361))</f>
        <v/>
      </c>
      <c r="O362" s="60" t="str">
        <f>IF(N362="Annulé","Annulé",IF(Import!T1361=0,"",Import!T1361))</f>
        <v/>
      </c>
      <c r="P362" s="46" t="str">
        <f>IF(Import!U1361=0,IF($L362&lt;&gt;"","Annulé",IF($K362="","","En attente")),Import!U1361)</f>
        <v/>
      </c>
      <c r="Q362" s="46" t="str">
        <f>IF(Import!V1361=0,IF($L362&lt;&gt;"","Annulé",IF($K362="","","En attente")),Import!V1361)</f>
        <v/>
      </c>
      <c r="R362" s="46" t="str">
        <f>IF(Import!W1361=0,IF($L362&lt;&gt;"","Annulé",IF($K362="","","En attente")),Import!W1361)</f>
        <v/>
      </c>
      <c r="S362" s="46" t="str">
        <f>IF(Import!X1361=0,IF($L362&lt;&gt;"","Annulé",IF($K362="","","En attente")),Import!X1361)</f>
        <v/>
      </c>
      <c r="T362" s="46" t="str">
        <f>IF(Import!Y1361=0,IF($L362&lt;&gt;"","Annulé",IF($K362="","","En attente")),Import!Y1361)</f>
        <v/>
      </c>
      <c r="U362" s="46" t="str">
        <f>IF(Import!Z1361=0,IF($L362&lt;&gt;"","Annulé",IF($K362="","","En attente")),Import!Z1361)</f>
        <v/>
      </c>
      <c r="V362" s="46"/>
      <c r="W362" s="46" t="str">
        <f>IF($L362&lt;&gt;"","Annulé",IF(Import!AA1361=0,"",Import!AA1361))</f>
        <v/>
      </c>
      <c r="X362" s="46" t="str">
        <f>IF(L362&lt;&gt;"","Annulé",IF(Import!AB1361=0,IF(W362&lt;&gt;"","A receptionner",""),Import!AB1361))</f>
        <v/>
      </c>
      <c r="Y362" s="60" t="str">
        <f>IF(L362&lt;&gt;"","Annulé",IF(Import!AC1361=0,"",Import!AC1361))</f>
        <v/>
      </c>
      <c r="Z362" s="60" t="str">
        <f>IF(L362&lt;&gt;"","Annulé",IF(Import!AD1361=0,"",Import!AD1361))</f>
        <v/>
      </c>
      <c r="AA362" s="61" t="str">
        <f t="shared" si="272"/>
        <v/>
      </c>
      <c r="AB362" s="61"/>
      <c r="AC362" s="62"/>
      <c r="CB362" s="78" t="str">
        <f>IF(Import!AQ1361=0,"",Import!AQ1361)</f>
        <v/>
      </c>
      <c r="CC362" s="78"/>
      <c r="CD362" s="78"/>
      <c r="CE362" s="78"/>
      <c r="CF362" s="78"/>
      <c r="JR362" s="46" t="str">
        <f>IF(Import!BC1361=0,"",Import!BC1361)</f>
        <v/>
      </c>
    </row>
    <row r="363" spans="1:278" x14ac:dyDescent="0.3">
      <c r="A363" s="61" t="str">
        <f>IF(Import!A1362=0,"",Import!A1362=0)</f>
        <v/>
      </c>
      <c r="B363" s="38" t="str">
        <f>IF(Import!D1362=0,"",Import!D1362)</f>
        <v/>
      </c>
      <c r="C363" s="38" t="str">
        <f>IF(Import!E1362=0,"",Import!E1362)</f>
        <v/>
      </c>
      <c r="D363" s="44" t="str">
        <f t="shared" si="271"/>
        <v/>
      </c>
      <c r="E363" s="38" t="str">
        <f>IF(Import!I1362=0,"",Import!I1362)</f>
        <v/>
      </c>
      <c r="F363" s="38" t="str">
        <f>IF(Import!J1362="","",Import!J1362)</f>
        <v/>
      </c>
      <c r="G363" s="38" t="str">
        <f>IF(Import!K1362="","",Import!K1362)</f>
        <v/>
      </c>
      <c r="H363" s="45" t="str">
        <f>IF(Import!L1362=0,"",Import!L1362)</f>
        <v/>
      </c>
      <c r="I363" s="38" t="str">
        <f>IF(Import!N1362=0,"",Import!N1362)</f>
        <v/>
      </c>
      <c r="J363" s="37"/>
      <c r="K363" s="46" t="str">
        <f>IF(Import!O1362=0,"",Import!O1362)</f>
        <v/>
      </c>
      <c r="L363" s="46" t="str">
        <f>IF(Import!P1362=0,"",Import!P1362)</f>
        <v/>
      </c>
      <c r="M363" s="60" t="str">
        <f>IF(L363&lt;&gt;"","Annulé",IF(Import!R1362=0,"",Import!R1362))</f>
        <v/>
      </c>
      <c r="N363" s="60" t="str">
        <f>IF(L363&lt;&gt;"","Annulé",IF(Import!S1362=0,"",Import!S1362))</f>
        <v/>
      </c>
      <c r="O363" s="60" t="str">
        <f>IF(N363="Annulé","Annulé",IF(Import!T1362=0,"",Import!T1362))</f>
        <v/>
      </c>
      <c r="P363" s="46" t="str">
        <f>IF(Import!U1362=0,IF($L363&lt;&gt;"","Annulé",IF($K363="","","En attente")),Import!U1362)</f>
        <v/>
      </c>
      <c r="Q363" s="46" t="str">
        <f>IF(Import!V1362=0,IF($L363&lt;&gt;"","Annulé",IF($K363="","","En attente")),Import!V1362)</f>
        <v/>
      </c>
      <c r="R363" s="46" t="str">
        <f>IF(Import!W1362=0,IF($L363&lt;&gt;"","Annulé",IF($K363="","","En attente")),Import!W1362)</f>
        <v/>
      </c>
      <c r="S363" s="46" t="str">
        <f>IF(Import!X1362=0,IF($L363&lt;&gt;"","Annulé",IF($K363="","","En attente")),Import!X1362)</f>
        <v/>
      </c>
      <c r="T363" s="46" t="str">
        <f>IF(Import!Y1362=0,IF($L363&lt;&gt;"","Annulé",IF($K363="","","En attente")),Import!Y1362)</f>
        <v/>
      </c>
      <c r="U363" s="46" t="str">
        <f>IF(Import!Z1362=0,IF($L363&lt;&gt;"","Annulé",IF($K363="","","En attente")),Import!Z1362)</f>
        <v/>
      </c>
      <c r="V363" s="46"/>
      <c r="W363" s="46" t="str">
        <f>IF($L363&lt;&gt;"","Annulé",IF(Import!AA1362=0,"",Import!AA1362))</f>
        <v/>
      </c>
      <c r="X363" s="46" t="str">
        <f>IF(L363&lt;&gt;"","Annulé",IF(Import!AB1362=0,IF(W363&lt;&gt;"","A receptionner",""),Import!AB1362))</f>
        <v/>
      </c>
      <c r="Y363" s="60" t="str">
        <f>IF(L363&lt;&gt;"","Annulé",IF(Import!AC1362=0,"",Import!AC1362))</f>
        <v/>
      </c>
      <c r="Z363" s="60" t="str">
        <f>IF(L363&lt;&gt;"","Annulé",IF(Import!AD1362=0,"",Import!AD1362))</f>
        <v/>
      </c>
      <c r="AA363" s="61" t="str">
        <f t="shared" si="272"/>
        <v/>
      </c>
      <c r="AB363" s="61"/>
      <c r="AC363" s="62"/>
      <c r="CB363" s="78" t="str">
        <f>IF(Import!AQ1362=0,"",Import!AQ1362)</f>
        <v/>
      </c>
      <c r="CC363" s="78"/>
      <c r="CD363" s="78"/>
      <c r="CE363" s="78"/>
      <c r="CF363" s="78"/>
      <c r="JR363" s="46" t="str">
        <f>IF(Import!BC1362=0,"",Import!BC1362)</f>
        <v/>
      </c>
    </row>
    <row r="364" spans="1:278" x14ac:dyDescent="0.3">
      <c r="A364" s="61" t="str">
        <f>IF(Import!A1363=0,"",Import!A1363=0)</f>
        <v/>
      </c>
      <c r="B364" s="38" t="str">
        <f>IF(Import!D1363=0,"",Import!D1363)</f>
        <v/>
      </c>
      <c r="C364" s="38" t="str">
        <f>IF(Import!E1363=0,"",Import!E1363)</f>
        <v/>
      </c>
      <c r="D364" s="44" t="str">
        <f t="shared" si="271"/>
        <v/>
      </c>
      <c r="E364" s="38" t="str">
        <f>IF(Import!I1363=0,"",Import!I1363)</f>
        <v/>
      </c>
      <c r="F364" s="38" t="str">
        <f>IF(Import!J1363="","",Import!J1363)</f>
        <v/>
      </c>
      <c r="G364" s="38" t="str">
        <f>IF(Import!K1363="","",Import!K1363)</f>
        <v/>
      </c>
      <c r="H364" s="45" t="str">
        <f>IF(Import!L1363=0,"",Import!L1363)</f>
        <v/>
      </c>
      <c r="I364" s="38" t="str">
        <f>IF(Import!N1363=0,"",Import!N1363)</f>
        <v/>
      </c>
      <c r="J364" s="37"/>
      <c r="K364" s="46" t="str">
        <f>IF(Import!O1363=0,"",Import!O1363)</f>
        <v/>
      </c>
      <c r="L364" s="46" t="str">
        <f>IF(Import!P1363=0,"",Import!P1363)</f>
        <v/>
      </c>
      <c r="M364" s="60" t="str">
        <f>IF(L364&lt;&gt;"","Annulé",IF(Import!R1363=0,"",Import!R1363))</f>
        <v/>
      </c>
      <c r="N364" s="60" t="str">
        <f>IF(L364&lt;&gt;"","Annulé",IF(Import!S1363=0,"",Import!S1363))</f>
        <v/>
      </c>
      <c r="O364" s="60" t="str">
        <f>IF(N364="Annulé","Annulé",IF(Import!T1363=0,"",Import!T1363))</f>
        <v/>
      </c>
      <c r="P364" s="46" t="str">
        <f>IF(Import!U1363=0,IF($L364&lt;&gt;"","Annulé",IF($K364="","","En attente")),Import!U1363)</f>
        <v/>
      </c>
      <c r="Q364" s="46" t="str">
        <f>IF(Import!V1363=0,IF($L364&lt;&gt;"","Annulé",IF($K364="","","En attente")),Import!V1363)</f>
        <v/>
      </c>
      <c r="R364" s="46" t="str">
        <f>IF(Import!W1363=0,IF($L364&lt;&gt;"","Annulé",IF($K364="","","En attente")),Import!W1363)</f>
        <v/>
      </c>
      <c r="S364" s="46" t="str">
        <f>IF(Import!X1363=0,IF($L364&lt;&gt;"","Annulé",IF($K364="","","En attente")),Import!X1363)</f>
        <v/>
      </c>
      <c r="T364" s="46" t="str">
        <f>IF(Import!Y1363=0,IF($L364&lt;&gt;"","Annulé",IF($K364="","","En attente")),Import!Y1363)</f>
        <v/>
      </c>
      <c r="U364" s="46" t="str">
        <f>IF(Import!Z1363=0,IF($L364&lt;&gt;"","Annulé",IF($K364="","","En attente")),Import!Z1363)</f>
        <v/>
      </c>
      <c r="V364" s="46"/>
      <c r="W364" s="46" t="str">
        <f>IF($L364&lt;&gt;"","Annulé",IF(Import!AA1363=0,"",Import!AA1363))</f>
        <v/>
      </c>
      <c r="X364" s="46" t="str">
        <f>IF(L364&lt;&gt;"","Annulé",IF(Import!AB1363=0,IF(W364&lt;&gt;"","A receptionner",""),Import!AB1363))</f>
        <v/>
      </c>
      <c r="Y364" s="60" t="str">
        <f>IF(L364&lt;&gt;"","Annulé",IF(Import!AC1363=0,"",Import!AC1363))</f>
        <v/>
      </c>
      <c r="Z364" s="60" t="str">
        <f>IF(L364&lt;&gt;"","Annulé",IF(Import!AD1363=0,"",Import!AD1363))</f>
        <v/>
      </c>
      <c r="AA364" s="61" t="str">
        <f t="shared" si="272"/>
        <v/>
      </c>
      <c r="AB364" s="61"/>
      <c r="AC364" s="62"/>
      <c r="CB364" s="78" t="str">
        <f>IF(Import!AQ1363=0,"",Import!AQ1363)</f>
        <v/>
      </c>
      <c r="CC364" s="78"/>
      <c r="CD364" s="78"/>
      <c r="CE364" s="78"/>
      <c r="CF364" s="78"/>
      <c r="JR364" s="46" t="str">
        <f>IF(Import!BC1363=0,"",Import!BC1363)</f>
        <v/>
      </c>
    </row>
    <row r="365" spans="1:278" x14ac:dyDescent="0.3">
      <c r="A365" s="61" t="str">
        <f>IF(Import!A1364=0,"",Import!A1364=0)</f>
        <v/>
      </c>
      <c r="B365" s="38" t="str">
        <f>IF(Import!D1364=0,"",Import!D1364)</f>
        <v/>
      </c>
      <c r="C365" s="38" t="str">
        <f>IF(Import!E1364=0,"",Import!E1364)</f>
        <v/>
      </c>
      <c r="D365" s="44" t="str">
        <f t="shared" si="271"/>
        <v/>
      </c>
      <c r="E365" s="38" t="str">
        <f>IF(Import!I1364=0,"",Import!I1364)</f>
        <v/>
      </c>
      <c r="F365" s="38" t="str">
        <f>IF(Import!J1364="","",Import!J1364)</f>
        <v/>
      </c>
      <c r="G365" s="38" t="str">
        <f>IF(Import!K1364="","",Import!K1364)</f>
        <v/>
      </c>
      <c r="H365" s="45" t="str">
        <f>IF(Import!L1364=0,"",Import!L1364)</f>
        <v/>
      </c>
      <c r="I365" s="38" t="str">
        <f>IF(Import!N1364=0,"",Import!N1364)</f>
        <v/>
      </c>
      <c r="J365" s="37"/>
      <c r="K365" s="46" t="str">
        <f>IF(Import!O1364=0,"",Import!O1364)</f>
        <v/>
      </c>
      <c r="L365" s="46" t="str">
        <f>IF(Import!P1364=0,"",Import!P1364)</f>
        <v/>
      </c>
      <c r="M365" s="60" t="str">
        <f>IF(L365&lt;&gt;"","Annulé",IF(Import!R1364=0,"",Import!R1364))</f>
        <v/>
      </c>
      <c r="N365" s="60" t="str">
        <f>IF(L365&lt;&gt;"","Annulé",IF(Import!S1364=0,"",Import!S1364))</f>
        <v/>
      </c>
      <c r="O365" s="60" t="str">
        <f>IF(N365="Annulé","Annulé",IF(Import!T1364=0,"",Import!T1364))</f>
        <v/>
      </c>
      <c r="P365" s="46" t="str">
        <f>IF(Import!U1364=0,IF($L365&lt;&gt;"","Annulé",IF($K365="","","En attente")),Import!U1364)</f>
        <v/>
      </c>
      <c r="Q365" s="46" t="str">
        <f>IF(Import!V1364=0,IF($L365&lt;&gt;"","Annulé",IF($K365="","","En attente")),Import!V1364)</f>
        <v/>
      </c>
      <c r="R365" s="46" t="str">
        <f>IF(Import!W1364=0,IF($L365&lt;&gt;"","Annulé",IF($K365="","","En attente")),Import!W1364)</f>
        <v/>
      </c>
      <c r="S365" s="46" t="str">
        <f>IF(Import!X1364=0,IF($L365&lt;&gt;"","Annulé",IF($K365="","","En attente")),Import!X1364)</f>
        <v/>
      </c>
      <c r="T365" s="46" t="str">
        <f>IF(Import!Y1364=0,IF($L365&lt;&gt;"","Annulé",IF($K365="","","En attente")),Import!Y1364)</f>
        <v/>
      </c>
      <c r="U365" s="46" t="str">
        <f>IF(Import!Z1364=0,IF($L365&lt;&gt;"","Annulé",IF($K365="","","En attente")),Import!Z1364)</f>
        <v/>
      </c>
      <c r="V365" s="46"/>
      <c r="W365" s="46" t="str">
        <f>IF($L365&lt;&gt;"","Annulé",IF(Import!AA1364=0,"",Import!AA1364))</f>
        <v/>
      </c>
      <c r="X365" s="46" t="str">
        <f>IF(L365&lt;&gt;"","Annulé",IF(Import!AB1364=0,IF(W365&lt;&gt;"","A receptionner",""),Import!AB1364))</f>
        <v/>
      </c>
      <c r="Y365" s="60" t="str">
        <f>IF(L365&lt;&gt;"","Annulé",IF(Import!AC1364=0,"",Import!AC1364))</f>
        <v/>
      </c>
      <c r="Z365" s="60" t="str">
        <f>IF(L365&lt;&gt;"","Annulé",IF(Import!AD1364=0,"",Import!AD1364))</f>
        <v/>
      </c>
      <c r="AA365" s="61" t="str">
        <f t="shared" si="272"/>
        <v/>
      </c>
      <c r="AB365" s="61"/>
      <c r="AC365" s="62"/>
      <c r="CB365" s="78" t="str">
        <f>IF(Import!AQ1364=0,"",Import!AQ1364)</f>
        <v/>
      </c>
      <c r="CC365" s="78"/>
      <c r="CD365" s="78"/>
      <c r="CE365" s="78"/>
      <c r="CF365" s="78"/>
      <c r="JR365" s="46" t="str">
        <f>IF(Import!BC1364=0,"",Import!BC1364)</f>
        <v/>
      </c>
    </row>
    <row r="366" spans="1:278" x14ac:dyDescent="0.3">
      <c r="A366" s="61" t="str">
        <f>IF(Import!A1365=0,"",Import!A1365=0)</f>
        <v/>
      </c>
      <c r="B366" s="38" t="str">
        <f>IF(Import!D1365=0,"",Import!D1365)</f>
        <v/>
      </c>
      <c r="C366" s="38" t="str">
        <f>IF(Import!E1365=0,"",Import!E1365)</f>
        <v/>
      </c>
      <c r="D366" s="44" t="str">
        <f t="shared" si="271"/>
        <v/>
      </c>
      <c r="E366" s="38" t="str">
        <f>IF(Import!I1365=0,"",Import!I1365)</f>
        <v/>
      </c>
      <c r="F366" s="38" t="str">
        <f>IF(Import!J1365="","",Import!J1365)</f>
        <v/>
      </c>
      <c r="G366" s="38" t="str">
        <f>IF(Import!K1365="","",Import!K1365)</f>
        <v/>
      </c>
      <c r="H366" s="45" t="str">
        <f>IF(Import!L1365=0,"",Import!L1365)</f>
        <v/>
      </c>
      <c r="I366" s="38" t="str">
        <f>IF(Import!N1365=0,"",Import!N1365)</f>
        <v/>
      </c>
      <c r="J366" s="37"/>
      <c r="K366" s="46" t="str">
        <f>IF(Import!O1365=0,"",Import!O1365)</f>
        <v/>
      </c>
      <c r="L366" s="46" t="str">
        <f>IF(Import!P1365=0,"",Import!P1365)</f>
        <v/>
      </c>
      <c r="M366" s="60" t="str">
        <f>IF(L366&lt;&gt;"","Annulé",IF(Import!R1365=0,"",Import!R1365))</f>
        <v/>
      </c>
      <c r="N366" s="60" t="str">
        <f>IF(L366&lt;&gt;"","Annulé",IF(Import!S1365=0,"",Import!S1365))</f>
        <v/>
      </c>
      <c r="O366" s="60" t="str">
        <f>IF(N366="Annulé","Annulé",IF(Import!T1365=0,"",Import!T1365))</f>
        <v/>
      </c>
      <c r="P366" s="46" t="str">
        <f>IF(Import!U1365=0,IF($L366&lt;&gt;"","Annulé",IF($K366="","","En attente")),Import!U1365)</f>
        <v/>
      </c>
      <c r="Q366" s="46" t="str">
        <f>IF(Import!V1365=0,IF($L366&lt;&gt;"","Annulé",IF($K366="","","En attente")),Import!V1365)</f>
        <v/>
      </c>
      <c r="R366" s="46" t="str">
        <f>IF(Import!W1365=0,IF($L366&lt;&gt;"","Annulé",IF($K366="","","En attente")),Import!W1365)</f>
        <v/>
      </c>
      <c r="S366" s="46" t="str">
        <f>IF(Import!X1365=0,IF($L366&lt;&gt;"","Annulé",IF($K366="","","En attente")),Import!X1365)</f>
        <v/>
      </c>
      <c r="T366" s="46" t="str">
        <f>IF(Import!Y1365=0,IF($L366&lt;&gt;"","Annulé",IF($K366="","","En attente")),Import!Y1365)</f>
        <v/>
      </c>
      <c r="U366" s="46" t="str">
        <f>IF(Import!Z1365=0,IF($L366&lt;&gt;"","Annulé",IF($K366="","","En attente")),Import!Z1365)</f>
        <v/>
      </c>
      <c r="V366" s="46"/>
      <c r="W366" s="46" t="str">
        <f>IF($L366&lt;&gt;"","Annulé",IF(Import!AA1365=0,"",Import!AA1365))</f>
        <v/>
      </c>
      <c r="X366" s="46" t="str">
        <f>IF(L366&lt;&gt;"","Annulé",IF(Import!AB1365=0,IF(W366&lt;&gt;"","A receptionner",""),Import!AB1365))</f>
        <v/>
      </c>
      <c r="Y366" s="60" t="str">
        <f>IF(L366&lt;&gt;"","Annulé",IF(Import!AC1365=0,"",Import!AC1365))</f>
        <v/>
      </c>
      <c r="Z366" s="60" t="str">
        <f>IF(L366&lt;&gt;"","Annulé",IF(Import!AD1365=0,"",Import!AD1365))</f>
        <v/>
      </c>
      <c r="AA366" s="61" t="str">
        <f t="shared" si="272"/>
        <v/>
      </c>
      <c r="AB366" s="61"/>
      <c r="AC366" s="62"/>
      <c r="CB366" s="78" t="str">
        <f>IF(Import!AQ1365=0,"",Import!AQ1365)</f>
        <v/>
      </c>
      <c r="CC366" s="78"/>
      <c r="CD366" s="78"/>
      <c r="CE366" s="78"/>
      <c r="CF366" s="78"/>
      <c r="JR366" s="46" t="str">
        <f>IF(Import!BC1365=0,"",Import!BC1365)</f>
        <v/>
      </c>
    </row>
    <row r="367" spans="1:278" x14ac:dyDescent="0.3">
      <c r="A367" s="61" t="str">
        <f>IF(Import!A1366=0,"",Import!A1366=0)</f>
        <v/>
      </c>
      <c r="B367" s="38" t="str">
        <f>IF(Import!D1366=0,"",Import!D1366)</f>
        <v/>
      </c>
      <c r="C367" s="38" t="str">
        <f>IF(Import!E1366=0,"",Import!E1366)</f>
        <v/>
      </c>
      <c r="D367" s="44" t="str">
        <f t="shared" ref="D367:D424" si="273">IF(OR(E367="Saintes",E367="Périgny",E367="Rochefort",E367="Royan - Saint-G. de Didonne"),"17",IF(OR(E367="La Roche sur Yon",E367="Challans"),"85",IF(E367="Niort","79","")))</f>
        <v/>
      </c>
      <c r="E367" s="38" t="str">
        <f>IF(Import!I1366=0,"",Import!I1366)</f>
        <v/>
      </c>
      <c r="F367" s="38" t="str">
        <f>IF(Import!J1366="","",Import!J1366)</f>
        <v/>
      </c>
      <c r="G367" s="38" t="str">
        <f>IF(Import!K1366="","",Import!K1366)</f>
        <v/>
      </c>
      <c r="H367" s="45" t="str">
        <f>IF(Import!L1366=0,"",Import!L1366)</f>
        <v/>
      </c>
      <c r="I367" s="38" t="str">
        <f>IF(Import!N1366=0,"",Import!N1366)</f>
        <v/>
      </c>
      <c r="J367" s="37"/>
      <c r="K367" s="46" t="str">
        <f>IF(Import!O1366=0,"",Import!O1366)</f>
        <v/>
      </c>
      <c r="L367" s="46" t="str">
        <f>IF(Import!P1366=0,"",Import!P1366)</f>
        <v/>
      </c>
      <c r="M367" s="60" t="str">
        <f>IF(L367&lt;&gt;"","Annulé",IF(Import!R1366=0,"",Import!R1366))</f>
        <v/>
      </c>
      <c r="N367" s="60" t="str">
        <f>IF(L367&lt;&gt;"","Annulé",IF(Import!S1366=0,"",Import!S1366))</f>
        <v/>
      </c>
      <c r="O367" s="60" t="str">
        <f>IF(N367="Annulé","Annulé",IF(Import!T1366=0,"",Import!T1366))</f>
        <v/>
      </c>
      <c r="P367" s="46" t="str">
        <f>IF(Import!U1366=0,IF($L367&lt;&gt;"","Annulé",IF($K367="","","En attente")),Import!U1366)</f>
        <v/>
      </c>
      <c r="Q367" s="46" t="str">
        <f>IF(Import!V1366=0,IF($L367&lt;&gt;"","Annulé",IF($K367="","","En attente")),Import!V1366)</f>
        <v/>
      </c>
      <c r="R367" s="46" t="str">
        <f>IF(Import!W1366=0,IF($L367&lt;&gt;"","Annulé",IF($K367="","","En attente")),Import!W1366)</f>
        <v/>
      </c>
      <c r="S367" s="46" t="str">
        <f>IF(Import!X1366=0,IF($L367&lt;&gt;"","Annulé",IF($K367="","","En attente")),Import!X1366)</f>
        <v/>
      </c>
      <c r="T367" s="46" t="str">
        <f>IF(Import!Y1366=0,IF($L367&lt;&gt;"","Annulé",IF($K367="","","En attente")),Import!Y1366)</f>
        <v/>
      </c>
      <c r="U367" s="46" t="str">
        <f>IF(Import!Z1366=0,IF($L367&lt;&gt;"","Annulé",IF($K367="","","En attente")),Import!Z1366)</f>
        <v/>
      </c>
      <c r="V367" s="46"/>
      <c r="W367" s="46" t="str">
        <f>IF($L367&lt;&gt;"","Annulé",IF(Import!AA1366=0,"",Import!AA1366))</f>
        <v/>
      </c>
      <c r="X367" s="46" t="str">
        <f>IF(L367&lt;&gt;"","Annulé",IF(Import!AB1366=0,IF(W367&lt;&gt;"","A receptionner",""),Import!AB1366))</f>
        <v/>
      </c>
      <c r="Y367" s="60" t="str">
        <f>IF(L367&lt;&gt;"","Annulé",IF(Import!AC1366=0,"",Import!AC1366))</f>
        <v/>
      </c>
      <c r="Z367" s="60" t="str">
        <f>IF(L367&lt;&gt;"","Annulé",IF(Import!AD1366=0,"",Import!AD1366))</f>
        <v/>
      </c>
      <c r="AA367" s="61" t="str">
        <f t="shared" ref="AA367:AA404" si="274">IFERROR(IF($W367="Annulé","Annulé",IF($W367="Pas ouvert",IF($V367="",IF($K367="","","Stock"),WEEKNUM(V367)),_xlfn.ISOWEEKNUM(W367))),"")</f>
        <v/>
      </c>
      <c r="AB367" s="61"/>
      <c r="AC367" s="62"/>
      <c r="CB367" s="78" t="str">
        <f>IF(Import!AQ1366=0,"",Import!AQ1366)</f>
        <v/>
      </c>
      <c r="CC367" s="78"/>
      <c r="CD367" s="78"/>
      <c r="CE367" s="78"/>
      <c r="CF367" s="78"/>
      <c r="JR367" s="46" t="str">
        <f>IF(Import!BC1366=0,"",Import!BC1366)</f>
        <v/>
      </c>
    </row>
    <row r="368" spans="1:278" x14ac:dyDescent="0.3">
      <c r="A368" s="61" t="str">
        <f>IF(Import!A1367=0,"",Import!A1367=0)</f>
        <v/>
      </c>
      <c r="B368" s="38" t="str">
        <f>IF(Import!D1367=0,"",Import!D1367)</f>
        <v/>
      </c>
      <c r="C368" s="38" t="str">
        <f>IF(Import!E1367=0,"",Import!E1367)</f>
        <v/>
      </c>
      <c r="D368" s="44" t="str">
        <f t="shared" si="273"/>
        <v/>
      </c>
      <c r="E368" s="38" t="str">
        <f>IF(Import!I1367=0,"",Import!I1367)</f>
        <v/>
      </c>
      <c r="F368" s="38" t="str">
        <f>IF(Import!J1367="","",Import!J1367)</f>
        <v/>
      </c>
      <c r="G368" s="38" t="str">
        <f>IF(Import!K1367="","",Import!K1367)</f>
        <v/>
      </c>
      <c r="H368" s="45" t="str">
        <f>IF(Import!L1367=0,"",Import!L1367)</f>
        <v/>
      </c>
      <c r="I368" s="38" t="str">
        <f>IF(Import!N1367=0,"",Import!N1367)</f>
        <v/>
      </c>
      <c r="J368" s="37"/>
      <c r="K368" s="46" t="str">
        <f>IF(Import!O1367=0,"",Import!O1367)</f>
        <v/>
      </c>
      <c r="L368" s="46" t="str">
        <f>IF(Import!P1367=0,"",Import!P1367)</f>
        <v/>
      </c>
      <c r="M368" s="60" t="str">
        <f>IF(L368&lt;&gt;"","Annulé",IF(Import!R1367=0,"",Import!R1367))</f>
        <v/>
      </c>
      <c r="N368" s="60" t="str">
        <f>IF(L368&lt;&gt;"","Annulé",IF(Import!S1367=0,"",Import!S1367))</f>
        <v/>
      </c>
      <c r="O368" s="60" t="str">
        <f>IF(N368="Annulé","Annulé",IF(Import!T1367=0,"",Import!T1367))</f>
        <v/>
      </c>
      <c r="P368" s="46" t="str">
        <f>IF(Import!U1367=0,IF($L368&lt;&gt;"","Annulé",IF($K368="","","En attente")),Import!U1367)</f>
        <v/>
      </c>
      <c r="Q368" s="46" t="str">
        <f>IF(Import!V1367=0,IF($L368&lt;&gt;"","Annulé",IF($K368="","","En attente")),Import!V1367)</f>
        <v/>
      </c>
      <c r="R368" s="46" t="str">
        <f>IF(Import!W1367=0,IF($L368&lt;&gt;"","Annulé",IF($K368="","","En attente")),Import!W1367)</f>
        <v/>
      </c>
      <c r="S368" s="46" t="str">
        <f>IF(Import!X1367=0,IF($L368&lt;&gt;"","Annulé",IF($K368="","","En attente")),Import!X1367)</f>
        <v/>
      </c>
      <c r="T368" s="46" t="str">
        <f>IF(Import!Y1367=0,IF($L368&lt;&gt;"","Annulé",IF($K368="","","En attente")),Import!Y1367)</f>
        <v/>
      </c>
      <c r="U368" s="46" t="str">
        <f>IF(Import!Z1367=0,IF($L368&lt;&gt;"","Annulé",IF($K368="","","En attente")),Import!Z1367)</f>
        <v/>
      </c>
      <c r="V368" s="46"/>
      <c r="W368" s="46" t="str">
        <f>IF($L368&lt;&gt;"","Annulé",IF(Import!AA1367=0,"",Import!AA1367))</f>
        <v/>
      </c>
      <c r="X368" s="46" t="str">
        <f>IF(L368&lt;&gt;"","Annulé",IF(Import!AB1367=0,IF(W368&lt;&gt;"","A receptionner",""),Import!AB1367))</f>
        <v/>
      </c>
      <c r="Y368" s="60" t="str">
        <f>IF(L368&lt;&gt;"","Annulé",IF(Import!AC1367=0,"",Import!AC1367))</f>
        <v/>
      </c>
      <c r="Z368" s="60" t="str">
        <f>IF(L368&lt;&gt;"","Annulé",IF(Import!AD1367=0,"",Import!AD1367))</f>
        <v/>
      </c>
      <c r="AA368" s="61" t="str">
        <f t="shared" si="274"/>
        <v/>
      </c>
      <c r="AB368" s="61"/>
      <c r="AC368" s="62"/>
      <c r="CB368" s="78" t="str">
        <f>IF(Import!AQ1367=0,"",Import!AQ1367)</f>
        <v/>
      </c>
      <c r="CC368" s="78"/>
      <c r="CD368" s="78"/>
      <c r="CE368" s="78"/>
      <c r="CF368" s="78"/>
      <c r="JR368" s="46" t="str">
        <f>IF(Import!BC1367=0,"",Import!BC1367)</f>
        <v/>
      </c>
    </row>
    <row r="369" spans="1:278" x14ac:dyDescent="0.3">
      <c r="A369" s="61" t="str">
        <f>IF(Import!A1368=0,"",Import!A1368=0)</f>
        <v/>
      </c>
      <c r="B369" s="38" t="str">
        <f>IF(Import!D1368=0,"",Import!D1368)</f>
        <v/>
      </c>
      <c r="C369" s="38" t="str">
        <f>IF(Import!E1368=0,"",Import!E1368)</f>
        <v/>
      </c>
      <c r="D369" s="44" t="str">
        <f t="shared" si="273"/>
        <v/>
      </c>
      <c r="E369" s="38" t="str">
        <f>IF(Import!I1368=0,"",Import!I1368)</f>
        <v/>
      </c>
      <c r="F369" s="38" t="str">
        <f>IF(Import!J1368="","",Import!J1368)</f>
        <v/>
      </c>
      <c r="G369" s="38" t="str">
        <f>IF(Import!K1368="","",Import!K1368)</f>
        <v/>
      </c>
      <c r="H369" s="45" t="str">
        <f>IF(Import!L1368=0,"",Import!L1368)</f>
        <v/>
      </c>
      <c r="I369" s="38" t="str">
        <f>IF(Import!N1368=0,"",Import!N1368)</f>
        <v/>
      </c>
      <c r="J369" s="37"/>
      <c r="K369" s="46" t="str">
        <f>IF(Import!O1368=0,"",Import!O1368)</f>
        <v/>
      </c>
      <c r="L369" s="46" t="str">
        <f>IF(Import!P1368=0,"",Import!P1368)</f>
        <v/>
      </c>
      <c r="M369" s="60" t="str">
        <f>IF(L369&lt;&gt;"","Annulé",IF(Import!R1368=0,"",Import!R1368))</f>
        <v/>
      </c>
      <c r="N369" s="60" t="str">
        <f>IF(L369&lt;&gt;"","Annulé",IF(Import!S1368=0,"",Import!S1368))</f>
        <v/>
      </c>
      <c r="O369" s="60" t="str">
        <f>IF(N369="Annulé","Annulé",IF(Import!T1368=0,"",Import!T1368))</f>
        <v/>
      </c>
      <c r="P369" s="46" t="str">
        <f>IF(Import!U1368=0,IF($L369&lt;&gt;"","Annulé",IF($K369="","","En attente")),Import!U1368)</f>
        <v/>
      </c>
      <c r="Q369" s="46" t="str">
        <f>IF(Import!V1368=0,IF($L369&lt;&gt;"","Annulé",IF($K369="","","En attente")),Import!V1368)</f>
        <v/>
      </c>
      <c r="R369" s="46" t="str">
        <f>IF(Import!W1368=0,IF($L369&lt;&gt;"","Annulé",IF($K369="","","En attente")),Import!W1368)</f>
        <v/>
      </c>
      <c r="S369" s="46" t="str">
        <f>IF(Import!X1368=0,IF($L369&lt;&gt;"","Annulé",IF($K369="","","En attente")),Import!X1368)</f>
        <v/>
      </c>
      <c r="T369" s="46" t="str">
        <f>IF(Import!Y1368=0,IF($L369&lt;&gt;"","Annulé",IF($K369="","","En attente")),Import!Y1368)</f>
        <v/>
      </c>
      <c r="U369" s="46" t="str">
        <f>IF(Import!Z1368=0,IF($L369&lt;&gt;"","Annulé",IF($K369="","","En attente")),Import!Z1368)</f>
        <v/>
      </c>
      <c r="V369" s="46"/>
      <c r="W369" s="46" t="str">
        <f>IF($L369&lt;&gt;"","Annulé",IF(Import!AA1368=0,"",Import!AA1368))</f>
        <v/>
      </c>
      <c r="X369" s="46" t="str">
        <f>IF(L369&lt;&gt;"","Annulé",IF(Import!AB1368=0,IF(W369&lt;&gt;"","A receptionner",""),Import!AB1368))</f>
        <v/>
      </c>
      <c r="Y369" s="60" t="str">
        <f>IF(L369&lt;&gt;"","Annulé",IF(Import!AC1368=0,"",Import!AC1368))</f>
        <v/>
      </c>
      <c r="Z369" s="60" t="str">
        <f>IF(L369&lt;&gt;"","Annulé",IF(Import!AD1368=0,"",Import!AD1368))</f>
        <v/>
      </c>
      <c r="AA369" s="61" t="str">
        <f t="shared" si="274"/>
        <v/>
      </c>
      <c r="AB369" s="61"/>
      <c r="AC369" s="62"/>
      <c r="CB369" s="78" t="str">
        <f>IF(Import!AQ1368=0,"",Import!AQ1368)</f>
        <v/>
      </c>
      <c r="CC369" s="78"/>
      <c r="CD369" s="78"/>
      <c r="CE369" s="78"/>
      <c r="CF369" s="78"/>
      <c r="JR369" s="46" t="str">
        <f>IF(Import!BC1368=0,"",Import!BC1368)</f>
        <v/>
      </c>
    </row>
    <row r="370" spans="1:278" x14ac:dyDescent="0.3">
      <c r="A370" s="61" t="str">
        <f>IF(Import!A1369=0,"",Import!A1369=0)</f>
        <v/>
      </c>
      <c r="B370" s="38" t="str">
        <f>IF(Import!D1369=0,"",Import!D1369)</f>
        <v/>
      </c>
      <c r="C370" s="38" t="str">
        <f>IF(Import!E1369=0,"",Import!E1369)</f>
        <v/>
      </c>
      <c r="D370" s="44" t="str">
        <f t="shared" si="273"/>
        <v/>
      </c>
      <c r="E370" s="38" t="str">
        <f>IF(Import!I1369=0,"",Import!I1369)</f>
        <v/>
      </c>
      <c r="F370" s="38" t="str">
        <f>IF(Import!J1369="","",Import!J1369)</f>
        <v/>
      </c>
      <c r="G370" s="38" t="str">
        <f>IF(Import!K1369="","",Import!K1369)</f>
        <v/>
      </c>
      <c r="H370" s="45" t="str">
        <f>IF(Import!L1369=0,"",Import!L1369)</f>
        <v/>
      </c>
      <c r="I370" s="38" t="str">
        <f>IF(Import!N1369=0,"",Import!N1369)</f>
        <v/>
      </c>
      <c r="J370" s="37"/>
      <c r="K370" s="46" t="str">
        <f>IF(Import!O1369=0,"",Import!O1369)</f>
        <v/>
      </c>
      <c r="L370" s="46" t="str">
        <f>IF(Import!P1369=0,"",Import!P1369)</f>
        <v/>
      </c>
      <c r="M370" s="60" t="str">
        <f>IF(L370&lt;&gt;"","Annulé",IF(Import!R1369=0,"",Import!R1369))</f>
        <v/>
      </c>
      <c r="N370" s="60" t="str">
        <f>IF(L370&lt;&gt;"","Annulé",IF(Import!S1369=0,"",Import!S1369))</f>
        <v/>
      </c>
      <c r="O370" s="60" t="str">
        <f>IF(N370="Annulé","Annulé",IF(Import!T1369=0,"",Import!T1369))</f>
        <v/>
      </c>
      <c r="P370" s="46" t="str">
        <f>IF(Import!U1369=0,IF($L370&lt;&gt;"","Annulé",IF($K370="","","En attente")),Import!U1369)</f>
        <v/>
      </c>
      <c r="Q370" s="46" t="str">
        <f>IF(Import!V1369=0,IF($L370&lt;&gt;"","Annulé",IF($K370="","","En attente")),Import!V1369)</f>
        <v/>
      </c>
      <c r="R370" s="46" t="str">
        <f>IF(Import!W1369=0,IF($L370&lt;&gt;"","Annulé",IF($K370="","","En attente")),Import!W1369)</f>
        <v/>
      </c>
      <c r="S370" s="46" t="str">
        <f>IF(Import!X1369=0,IF($L370&lt;&gt;"","Annulé",IF($K370="","","En attente")),Import!X1369)</f>
        <v/>
      </c>
      <c r="T370" s="46" t="str">
        <f>IF(Import!Y1369=0,IF($L370&lt;&gt;"","Annulé",IF($K370="","","En attente")),Import!Y1369)</f>
        <v/>
      </c>
      <c r="U370" s="46" t="str">
        <f>IF(Import!Z1369=0,IF($L370&lt;&gt;"","Annulé",IF($K370="","","En attente")),Import!Z1369)</f>
        <v/>
      </c>
      <c r="V370" s="46"/>
      <c r="W370" s="46" t="str">
        <f>IF($L370&lt;&gt;"","Annulé",IF(Import!AA1369=0,"",Import!AA1369))</f>
        <v/>
      </c>
      <c r="X370" s="46" t="str">
        <f>IF(L370&lt;&gt;"","Annulé",IF(Import!AB1369=0,IF(W370&lt;&gt;"","A receptionner",""),Import!AB1369))</f>
        <v/>
      </c>
      <c r="Y370" s="60" t="str">
        <f>IF(L370&lt;&gt;"","Annulé",IF(Import!AC1369=0,"",Import!AC1369))</f>
        <v/>
      </c>
      <c r="Z370" s="60" t="str">
        <f>IF(L370&lt;&gt;"","Annulé",IF(Import!AD1369=0,"",Import!AD1369))</f>
        <v/>
      </c>
      <c r="AA370" s="61" t="str">
        <f t="shared" si="274"/>
        <v/>
      </c>
      <c r="AB370" s="61"/>
      <c r="AC370" s="62"/>
      <c r="CB370" s="78" t="str">
        <f>IF(Import!AQ1369=0,"",Import!AQ1369)</f>
        <v/>
      </c>
      <c r="CC370" s="78"/>
      <c r="CD370" s="78"/>
      <c r="CE370" s="78"/>
      <c r="CF370" s="78"/>
      <c r="JR370" s="46" t="str">
        <f>IF(Import!BC1369=0,"",Import!BC1369)</f>
        <v/>
      </c>
    </row>
    <row r="371" spans="1:278" x14ac:dyDescent="0.3">
      <c r="A371" s="61" t="str">
        <f>IF(Import!A1370=0,"",Import!A1370=0)</f>
        <v/>
      </c>
      <c r="B371" s="38" t="str">
        <f>IF(Import!D1370=0,"",Import!D1370)</f>
        <v/>
      </c>
      <c r="C371" s="38" t="str">
        <f>IF(Import!E1370=0,"",Import!E1370)</f>
        <v/>
      </c>
      <c r="D371" s="44" t="str">
        <f t="shared" si="273"/>
        <v/>
      </c>
      <c r="E371" s="38" t="str">
        <f>IF(Import!I1370=0,"",Import!I1370)</f>
        <v/>
      </c>
      <c r="F371" s="38" t="str">
        <f>IF(Import!J1370="","",Import!J1370)</f>
        <v/>
      </c>
      <c r="G371" s="38" t="str">
        <f>IF(Import!K1370="","",Import!K1370)</f>
        <v/>
      </c>
      <c r="H371" s="45" t="str">
        <f>IF(Import!L1370=0,"",Import!L1370)</f>
        <v/>
      </c>
      <c r="I371" s="38" t="str">
        <f>IF(Import!N1370=0,"",Import!N1370)</f>
        <v/>
      </c>
      <c r="J371" s="37"/>
      <c r="K371" s="46" t="str">
        <f>IF(Import!O1370=0,"",Import!O1370)</f>
        <v/>
      </c>
      <c r="L371" s="46" t="str">
        <f>IF(Import!P1370=0,"",Import!P1370)</f>
        <v/>
      </c>
      <c r="M371" s="60" t="str">
        <f>IF(L371&lt;&gt;"","Annulé",IF(Import!R1370=0,"",Import!R1370))</f>
        <v/>
      </c>
      <c r="N371" s="60" t="str">
        <f>IF(L371&lt;&gt;"","Annulé",IF(Import!S1370=0,"",Import!S1370))</f>
        <v/>
      </c>
      <c r="O371" s="60" t="str">
        <f>IF(N371="Annulé","Annulé",IF(Import!T1370=0,"",Import!T1370))</f>
        <v/>
      </c>
      <c r="P371" s="46" t="str">
        <f>IF(Import!U1370=0,IF($L371&lt;&gt;"","Annulé",IF($K371="","","En attente")),Import!U1370)</f>
        <v/>
      </c>
      <c r="Q371" s="46" t="str">
        <f>IF(Import!V1370=0,IF($L371&lt;&gt;"","Annulé",IF($K371="","","En attente")),Import!V1370)</f>
        <v/>
      </c>
      <c r="R371" s="46" t="str">
        <f>IF(Import!W1370=0,IF($L371&lt;&gt;"","Annulé",IF($K371="","","En attente")),Import!W1370)</f>
        <v/>
      </c>
      <c r="S371" s="46" t="str">
        <f>IF(Import!X1370=0,IF($L371&lt;&gt;"","Annulé",IF($K371="","","En attente")),Import!X1370)</f>
        <v/>
      </c>
      <c r="T371" s="46" t="str">
        <f>IF(Import!Y1370=0,IF($L371&lt;&gt;"","Annulé",IF($K371="","","En attente")),Import!Y1370)</f>
        <v/>
      </c>
      <c r="U371" s="46" t="str">
        <f>IF(Import!Z1370=0,IF($L371&lt;&gt;"","Annulé",IF($K371="","","En attente")),Import!Z1370)</f>
        <v/>
      </c>
      <c r="V371" s="46"/>
      <c r="W371" s="46" t="str">
        <f>IF($L371&lt;&gt;"","Annulé",IF(Import!AA1370=0,"",Import!AA1370))</f>
        <v/>
      </c>
      <c r="X371" s="46" t="str">
        <f>IF(L371&lt;&gt;"","Annulé",IF(Import!AB1370=0,IF(W371&lt;&gt;"","A receptionner",""),Import!AB1370))</f>
        <v/>
      </c>
      <c r="Y371" s="60" t="str">
        <f>IF(L371&lt;&gt;"","Annulé",IF(Import!AC1370=0,"",Import!AC1370))</f>
        <v/>
      </c>
      <c r="Z371" s="60" t="str">
        <f>IF(L371&lt;&gt;"","Annulé",IF(Import!AD1370=0,"",Import!AD1370))</f>
        <v/>
      </c>
      <c r="AA371" s="61" t="str">
        <f t="shared" si="274"/>
        <v/>
      </c>
      <c r="AB371" s="61"/>
      <c r="AC371" s="62"/>
      <c r="CB371" s="78" t="str">
        <f>IF(Import!AQ1370=0,"",Import!AQ1370)</f>
        <v/>
      </c>
      <c r="CC371" s="78"/>
      <c r="CD371" s="78"/>
      <c r="CE371" s="78"/>
      <c r="CF371" s="78"/>
      <c r="JR371" s="46" t="str">
        <f>IF(Import!BC1370=0,"",Import!BC1370)</f>
        <v/>
      </c>
    </row>
    <row r="372" spans="1:278" x14ac:dyDescent="0.3">
      <c r="A372" s="61" t="str">
        <f>IF(Import!A1371=0,"",Import!A1371=0)</f>
        <v/>
      </c>
      <c r="B372" s="38" t="str">
        <f>IF(Import!D1371=0,"",Import!D1371)</f>
        <v/>
      </c>
      <c r="C372" s="38" t="str">
        <f>IF(Import!E1371=0,"",Import!E1371)</f>
        <v/>
      </c>
      <c r="D372" s="44" t="str">
        <f t="shared" si="273"/>
        <v/>
      </c>
      <c r="E372" s="38" t="str">
        <f>IF(Import!I1371=0,"",Import!I1371)</f>
        <v/>
      </c>
      <c r="F372" s="38" t="str">
        <f>IF(Import!J1371="","",Import!J1371)</f>
        <v/>
      </c>
      <c r="G372" s="38" t="str">
        <f>IF(Import!K1371="","",Import!K1371)</f>
        <v/>
      </c>
      <c r="H372" s="45" t="str">
        <f>IF(Import!L1371=0,"",Import!L1371)</f>
        <v/>
      </c>
      <c r="I372" s="38" t="str">
        <f>IF(Import!N1371=0,"",Import!N1371)</f>
        <v/>
      </c>
      <c r="J372" s="37"/>
      <c r="K372" s="46" t="str">
        <f>IF(Import!O1371=0,"",Import!O1371)</f>
        <v/>
      </c>
      <c r="L372" s="46" t="str">
        <f>IF(Import!P1371=0,"",Import!P1371)</f>
        <v/>
      </c>
      <c r="M372" s="60" t="str">
        <f>IF(L372&lt;&gt;"","Annulé",IF(Import!R1371=0,"",Import!R1371))</f>
        <v/>
      </c>
      <c r="N372" s="60" t="str">
        <f>IF(L372&lt;&gt;"","Annulé",IF(Import!S1371=0,"",Import!S1371))</f>
        <v/>
      </c>
      <c r="O372" s="60" t="str">
        <f>IF(N372="Annulé","Annulé",IF(Import!T1371=0,"",Import!T1371))</f>
        <v/>
      </c>
      <c r="P372" s="46" t="str">
        <f>IF(Import!U1371=0,IF($L372&lt;&gt;"","Annulé",IF($K372="","","En attente")),Import!U1371)</f>
        <v/>
      </c>
      <c r="Q372" s="46" t="str">
        <f>IF(Import!V1371=0,IF($L372&lt;&gt;"","Annulé",IF($K372="","","En attente")),Import!V1371)</f>
        <v/>
      </c>
      <c r="R372" s="46" t="str">
        <f>IF(Import!W1371=0,IF($L372&lt;&gt;"","Annulé",IF($K372="","","En attente")),Import!W1371)</f>
        <v/>
      </c>
      <c r="S372" s="46" t="str">
        <f>IF(Import!X1371=0,IF($L372&lt;&gt;"","Annulé",IF($K372="","","En attente")),Import!X1371)</f>
        <v/>
      </c>
      <c r="T372" s="46" t="str">
        <f>IF(Import!Y1371=0,IF($L372&lt;&gt;"","Annulé",IF($K372="","","En attente")),Import!Y1371)</f>
        <v/>
      </c>
      <c r="U372" s="46" t="str">
        <f>IF(Import!Z1371=0,IF($L372&lt;&gt;"","Annulé",IF($K372="","","En attente")),Import!Z1371)</f>
        <v/>
      </c>
      <c r="V372" s="46"/>
      <c r="W372" s="46" t="str">
        <f>IF($L372&lt;&gt;"","Annulé",IF(Import!AA1371=0,"",Import!AA1371))</f>
        <v/>
      </c>
      <c r="X372" s="46" t="str">
        <f>IF(L372&lt;&gt;"","Annulé",IF(Import!AB1371=0,IF(W372&lt;&gt;"","A receptionner",""),Import!AB1371))</f>
        <v/>
      </c>
      <c r="Y372" s="60" t="str">
        <f>IF(L372&lt;&gt;"","Annulé",IF(Import!AC1371=0,"",Import!AC1371))</f>
        <v/>
      </c>
      <c r="Z372" s="60" t="str">
        <f>IF(L372&lt;&gt;"","Annulé",IF(Import!AD1371=0,"",Import!AD1371))</f>
        <v/>
      </c>
      <c r="AA372" s="61" t="str">
        <f t="shared" si="274"/>
        <v/>
      </c>
      <c r="AB372" s="61"/>
      <c r="AC372" s="62"/>
      <c r="CB372" s="78" t="str">
        <f>IF(Import!AQ1371=0,"",Import!AQ1371)</f>
        <v/>
      </c>
      <c r="CC372" s="78"/>
      <c r="CD372" s="78"/>
      <c r="CE372" s="78"/>
      <c r="CF372" s="78"/>
      <c r="JR372" s="46" t="str">
        <f>IF(Import!BC1371=0,"",Import!BC1371)</f>
        <v/>
      </c>
    </row>
    <row r="373" spans="1:278" x14ac:dyDescent="0.3">
      <c r="A373" s="61" t="str">
        <f>IF(Import!A1372=0,"",Import!A1372=0)</f>
        <v/>
      </c>
      <c r="B373" s="38" t="str">
        <f>IF(Import!D1372=0,"",Import!D1372)</f>
        <v/>
      </c>
      <c r="C373" s="38" t="str">
        <f>IF(Import!E1372=0,"",Import!E1372)</f>
        <v/>
      </c>
      <c r="D373" s="44" t="str">
        <f t="shared" si="273"/>
        <v/>
      </c>
      <c r="E373" s="38" t="str">
        <f>IF(Import!I1372=0,"",Import!I1372)</f>
        <v/>
      </c>
      <c r="F373" s="38" t="str">
        <f>IF(Import!J1372="","",Import!J1372)</f>
        <v/>
      </c>
      <c r="G373" s="38" t="str">
        <f>IF(Import!K1372="","",Import!K1372)</f>
        <v/>
      </c>
      <c r="H373" s="45" t="str">
        <f>IF(Import!L1372=0,"",Import!L1372)</f>
        <v/>
      </c>
      <c r="I373" s="38" t="str">
        <f>IF(Import!N1372=0,"",Import!N1372)</f>
        <v/>
      </c>
      <c r="J373" s="37"/>
      <c r="K373" s="46" t="str">
        <f>IF(Import!O1372=0,"",Import!O1372)</f>
        <v/>
      </c>
      <c r="L373" s="46" t="str">
        <f>IF(Import!P1372=0,"",Import!P1372)</f>
        <v/>
      </c>
      <c r="M373" s="60" t="str">
        <f>IF(L373&lt;&gt;"","Annulé",IF(Import!R1372=0,"",Import!R1372))</f>
        <v/>
      </c>
      <c r="N373" s="60" t="str">
        <f>IF(L373&lt;&gt;"","Annulé",IF(Import!S1372=0,"",Import!S1372))</f>
        <v/>
      </c>
      <c r="O373" s="60" t="str">
        <f>IF(N373="Annulé","Annulé",IF(Import!T1372=0,"",Import!T1372))</f>
        <v/>
      </c>
      <c r="P373" s="46" t="str">
        <f>IF(Import!U1372=0,IF($L373&lt;&gt;"","Annulé",IF($K373="","","En attente")),Import!U1372)</f>
        <v/>
      </c>
      <c r="Q373" s="46" t="str">
        <f>IF(Import!V1372=0,IF($L373&lt;&gt;"","Annulé",IF($K373="","","En attente")),Import!V1372)</f>
        <v/>
      </c>
      <c r="R373" s="46" t="str">
        <f>IF(Import!W1372=0,IF($L373&lt;&gt;"","Annulé",IF($K373="","","En attente")),Import!W1372)</f>
        <v/>
      </c>
      <c r="S373" s="46" t="str">
        <f>IF(Import!X1372=0,IF($L373&lt;&gt;"","Annulé",IF($K373="","","En attente")),Import!X1372)</f>
        <v/>
      </c>
      <c r="T373" s="46" t="str">
        <f>IF(Import!Y1372=0,IF($L373&lt;&gt;"","Annulé",IF($K373="","","En attente")),Import!Y1372)</f>
        <v/>
      </c>
      <c r="U373" s="46" t="str">
        <f>IF(Import!Z1372=0,IF($L373&lt;&gt;"","Annulé",IF($K373="","","En attente")),Import!Z1372)</f>
        <v/>
      </c>
      <c r="V373" s="46"/>
      <c r="W373" s="46" t="str">
        <f>IF($L373&lt;&gt;"","Annulé",IF(Import!AA1372=0,"",Import!AA1372))</f>
        <v/>
      </c>
      <c r="X373" s="46" t="str">
        <f>IF(L373&lt;&gt;"","Annulé",IF(Import!AB1372=0,IF(W373&lt;&gt;"","A receptionner",""),Import!AB1372))</f>
        <v/>
      </c>
      <c r="Y373" s="60" t="str">
        <f>IF(L373&lt;&gt;"","Annulé",IF(Import!AC1372=0,"",Import!AC1372))</f>
        <v/>
      </c>
      <c r="Z373" s="60" t="str">
        <f>IF(L373&lt;&gt;"","Annulé",IF(Import!AD1372=0,"",Import!AD1372))</f>
        <v/>
      </c>
      <c r="AA373" s="61" t="str">
        <f t="shared" si="274"/>
        <v/>
      </c>
      <c r="AB373" s="61"/>
      <c r="AC373" s="62"/>
      <c r="CB373" s="78" t="str">
        <f>IF(Import!AQ1372=0,"",Import!AQ1372)</f>
        <v/>
      </c>
      <c r="CC373" s="78"/>
      <c r="CD373" s="78"/>
      <c r="CE373" s="78"/>
      <c r="CF373" s="78"/>
      <c r="JR373" s="46" t="str">
        <f>IF(Import!BC1372=0,"",Import!BC1372)</f>
        <v/>
      </c>
    </row>
    <row r="374" spans="1:278" x14ac:dyDescent="0.3">
      <c r="A374" s="61" t="str">
        <f>IF(Import!A1373=0,"",Import!A1373=0)</f>
        <v/>
      </c>
      <c r="B374" s="38" t="str">
        <f>IF(Import!D1373=0,"",Import!D1373)</f>
        <v/>
      </c>
      <c r="C374" s="38" t="str">
        <f>IF(Import!E1373=0,"",Import!E1373)</f>
        <v/>
      </c>
      <c r="D374" s="44" t="str">
        <f t="shared" si="273"/>
        <v/>
      </c>
      <c r="E374" s="38" t="str">
        <f>IF(Import!I1373=0,"",Import!I1373)</f>
        <v/>
      </c>
      <c r="F374" s="38" t="str">
        <f>IF(Import!J1373="","",Import!J1373)</f>
        <v/>
      </c>
      <c r="G374" s="38" t="str">
        <f>IF(Import!K1373="","",Import!K1373)</f>
        <v/>
      </c>
      <c r="H374" s="45" t="str">
        <f>IF(Import!L1373=0,"",Import!L1373)</f>
        <v/>
      </c>
      <c r="I374" s="38" t="str">
        <f>IF(Import!N1373=0,"",Import!N1373)</f>
        <v/>
      </c>
      <c r="J374" s="37"/>
      <c r="K374" s="46" t="str">
        <f>IF(Import!O1373=0,"",Import!O1373)</f>
        <v/>
      </c>
      <c r="L374" s="46" t="str">
        <f>IF(Import!P1373=0,"",Import!P1373)</f>
        <v/>
      </c>
      <c r="M374" s="60" t="str">
        <f>IF(L374&lt;&gt;"","Annulé",IF(Import!R1373=0,"",Import!R1373))</f>
        <v/>
      </c>
      <c r="N374" s="60" t="str">
        <f>IF(L374&lt;&gt;"","Annulé",IF(Import!S1373=0,"",Import!S1373))</f>
        <v/>
      </c>
      <c r="O374" s="60" t="str">
        <f>IF(N374="Annulé","Annulé",IF(Import!T1373=0,"",Import!T1373))</f>
        <v/>
      </c>
      <c r="P374" s="46" t="str">
        <f>IF(Import!U1373=0,IF($L374&lt;&gt;"","Annulé",IF($K374="","","En attente")),Import!U1373)</f>
        <v/>
      </c>
      <c r="Q374" s="46" t="str">
        <f>IF(Import!V1373=0,IF($L374&lt;&gt;"","Annulé",IF($K374="","","En attente")),Import!V1373)</f>
        <v/>
      </c>
      <c r="R374" s="46" t="str">
        <f>IF(Import!W1373=0,IF($L374&lt;&gt;"","Annulé",IF($K374="","","En attente")),Import!W1373)</f>
        <v/>
      </c>
      <c r="S374" s="46" t="str">
        <f>IF(Import!X1373=0,IF($L374&lt;&gt;"","Annulé",IF($K374="","","En attente")),Import!X1373)</f>
        <v/>
      </c>
      <c r="T374" s="46" t="str">
        <f>IF(Import!Y1373=0,IF($L374&lt;&gt;"","Annulé",IF($K374="","","En attente")),Import!Y1373)</f>
        <v/>
      </c>
      <c r="U374" s="46" t="str">
        <f>IF(Import!Z1373=0,IF($L374&lt;&gt;"","Annulé",IF($K374="","","En attente")),Import!Z1373)</f>
        <v/>
      </c>
      <c r="V374" s="46"/>
      <c r="W374" s="46" t="str">
        <f>IF($L374&lt;&gt;"","Annulé",IF(Import!AA1373=0,"",Import!AA1373))</f>
        <v/>
      </c>
      <c r="X374" s="46" t="str">
        <f>IF(L374&lt;&gt;"","Annulé",IF(Import!AB1373=0,IF(W374&lt;&gt;"","A receptionner",""),Import!AB1373))</f>
        <v/>
      </c>
      <c r="Y374" s="60" t="str">
        <f>IF(L374&lt;&gt;"","Annulé",IF(Import!AC1373=0,"",Import!AC1373))</f>
        <v/>
      </c>
      <c r="Z374" s="60" t="str">
        <f>IF(L374&lt;&gt;"","Annulé",IF(Import!AD1373=0,"",Import!AD1373))</f>
        <v/>
      </c>
      <c r="AA374" s="61" t="str">
        <f t="shared" si="274"/>
        <v/>
      </c>
      <c r="AB374" s="61"/>
      <c r="AC374" s="62"/>
      <c r="CB374" s="78" t="str">
        <f>IF(Import!AQ1373=0,"",Import!AQ1373)</f>
        <v/>
      </c>
      <c r="CC374" s="78"/>
      <c r="CD374" s="78"/>
      <c r="CE374" s="78"/>
      <c r="CF374" s="78"/>
      <c r="JR374" s="46" t="str">
        <f>IF(Import!BC1373=0,"",Import!BC1373)</f>
        <v/>
      </c>
    </row>
    <row r="375" spans="1:278" x14ac:dyDescent="0.3">
      <c r="A375" s="61" t="str">
        <f>IF(Import!A1374=0,"",Import!A1374=0)</f>
        <v/>
      </c>
      <c r="B375" s="38" t="str">
        <f>IF(Import!D1374=0,"",Import!D1374)</f>
        <v/>
      </c>
      <c r="C375" s="38" t="str">
        <f>IF(Import!E1374=0,"",Import!E1374)</f>
        <v/>
      </c>
      <c r="D375" s="44" t="str">
        <f t="shared" si="273"/>
        <v/>
      </c>
      <c r="E375" s="38" t="str">
        <f>IF(Import!I1374=0,"",Import!I1374)</f>
        <v/>
      </c>
      <c r="F375" s="38" t="str">
        <f>IF(Import!J1374="","",Import!J1374)</f>
        <v/>
      </c>
      <c r="G375" s="38" t="str">
        <f>IF(Import!K1374="","",Import!K1374)</f>
        <v/>
      </c>
      <c r="H375" s="45" t="str">
        <f>IF(Import!L1374=0,"",Import!L1374)</f>
        <v/>
      </c>
      <c r="I375" s="38" t="str">
        <f>IF(Import!N1374=0,"",Import!N1374)</f>
        <v/>
      </c>
      <c r="J375" s="37"/>
      <c r="K375" s="46" t="str">
        <f>IF(Import!O1374=0,"",Import!O1374)</f>
        <v/>
      </c>
      <c r="L375" s="46" t="str">
        <f>IF(Import!P1374=0,"",Import!P1374)</f>
        <v/>
      </c>
      <c r="M375" s="60" t="str">
        <f>IF(L375&lt;&gt;"","Annulé",IF(Import!R1374=0,"",Import!R1374))</f>
        <v/>
      </c>
      <c r="N375" s="60" t="str">
        <f>IF(L375&lt;&gt;"","Annulé",IF(Import!S1374=0,"",Import!S1374))</f>
        <v/>
      </c>
      <c r="O375" s="60" t="str">
        <f>IF(N375="Annulé","Annulé",IF(Import!T1374=0,"",Import!T1374))</f>
        <v/>
      </c>
      <c r="P375" s="46" t="str">
        <f>IF(Import!U1374=0,IF($L375&lt;&gt;"","Annulé",IF($K375="","","En attente")),Import!U1374)</f>
        <v/>
      </c>
      <c r="Q375" s="46" t="str">
        <f>IF(Import!V1374=0,IF($L375&lt;&gt;"","Annulé",IF($K375="","","En attente")),Import!V1374)</f>
        <v/>
      </c>
      <c r="R375" s="46" t="str">
        <f>IF(Import!W1374=0,IF($L375&lt;&gt;"","Annulé",IF($K375="","","En attente")),Import!W1374)</f>
        <v/>
      </c>
      <c r="S375" s="46" t="str">
        <f>IF(Import!X1374=0,IF($L375&lt;&gt;"","Annulé",IF($K375="","","En attente")),Import!X1374)</f>
        <v/>
      </c>
      <c r="T375" s="46" t="str">
        <f>IF(Import!Y1374=0,IF($L375&lt;&gt;"","Annulé",IF($K375="","","En attente")),Import!Y1374)</f>
        <v/>
      </c>
      <c r="U375" s="46" t="str">
        <f>IF(Import!Z1374=0,IF($L375&lt;&gt;"","Annulé",IF($K375="","","En attente")),Import!Z1374)</f>
        <v/>
      </c>
      <c r="V375" s="46"/>
      <c r="W375" s="46" t="str">
        <f>IF($L375&lt;&gt;"","Annulé",IF(Import!AA1374=0,"",Import!AA1374))</f>
        <v/>
      </c>
      <c r="X375" s="46" t="str">
        <f>IF(L375&lt;&gt;"","Annulé",IF(Import!AB1374=0,IF(W375&lt;&gt;"","A receptionner",""),Import!AB1374))</f>
        <v/>
      </c>
      <c r="Y375" s="60" t="str">
        <f>IF(L375&lt;&gt;"","Annulé",IF(Import!AC1374=0,"",Import!AC1374))</f>
        <v/>
      </c>
      <c r="Z375" s="60" t="str">
        <f>IF(L375&lt;&gt;"","Annulé",IF(Import!AD1374=0,"",Import!AD1374))</f>
        <v/>
      </c>
      <c r="AA375" s="61" t="str">
        <f t="shared" si="274"/>
        <v/>
      </c>
      <c r="AB375" s="61"/>
      <c r="AC375" s="62"/>
      <c r="CB375" s="78" t="str">
        <f>IF(Import!AQ1374=0,"",Import!AQ1374)</f>
        <v/>
      </c>
      <c r="CC375" s="78"/>
      <c r="CD375" s="78"/>
      <c r="CE375" s="78"/>
      <c r="CF375" s="78"/>
      <c r="JR375" s="46" t="str">
        <f>IF(Import!BC1374=0,"",Import!BC1374)</f>
        <v/>
      </c>
    </row>
    <row r="376" spans="1:278" x14ac:dyDescent="0.3">
      <c r="A376" s="61" t="str">
        <f>IF(Import!A1375=0,"",Import!A1375=0)</f>
        <v/>
      </c>
      <c r="B376" s="38" t="str">
        <f>IF(Import!D1375=0,"",Import!D1375)</f>
        <v/>
      </c>
      <c r="C376" s="38" t="str">
        <f>IF(Import!E1375=0,"",Import!E1375)</f>
        <v/>
      </c>
      <c r="D376" s="44" t="str">
        <f t="shared" si="273"/>
        <v/>
      </c>
      <c r="E376" s="38" t="str">
        <f>IF(Import!I1375=0,"",Import!I1375)</f>
        <v/>
      </c>
      <c r="F376" s="38" t="str">
        <f>IF(Import!J1375="","",Import!J1375)</f>
        <v/>
      </c>
      <c r="G376" s="38" t="str">
        <f>IF(Import!K1375="","",Import!K1375)</f>
        <v/>
      </c>
      <c r="H376" s="45" t="str">
        <f>IF(Import!L1375=0,"",Import!L1375)</f>
        <v/>
      </c>
      <c r="I376" s="38" t="str">
        <f>IF(Import!N1375=0,"",Import!N1375)</f>
        <v/>
      </c>
      <c r="J376" s="37"/>
      <c r="K376" s="46" t="str">
        <f>IF(Import!O1375=0,"",Import!O1375)</f>
        <v/>
      </c>
      <c r="L376" s="46" t="str">
        <f>IF(Import!P1375=0,"",Import!P1375)</f>
        <v/>
      </c>
      <c r="M376" s="60" t="str">
        <f>IF(L376&lt;&gt;"","Annulé",IF(Import!R1375=0,"",Import!R1375))</f>
        <v/>
      </c>
      <c r="N376" s="60" t="str">
        <f>IF(L376&lt;&gt;"","Annulé",IF(Import!S1375=0,"",Import!S1375))</f>
        <v/>
      </c>
      <c r="O376" s="60" t="str">
        <f>IF(N376="Annulé","Annulé",IF(Import!T1375=0,"",Import!T1375))</f>
        <v/>
      </c>
      <c r="P376" s="46" t="str">
        <f>IF(Import!U1375=0,IF($L376&lt;&gt;"","Annulé",IF($K376="","","En attente")),Import!U1375)</f>
        <v/>
      </c>
      <c r="Q376" s="46" t="str">
        <f>IF(Import!V1375=0,IF($L376&lt;&gt;"","Annulé",IF($K376="","","En attente")),Import!V1375)</f>
        <v/>
      </c>
      <c r="R376" s="46" t="str">
        <f>IF(Import!W1375=0,IF($L376&lt;&gt;"","Annulé",IF($K376="","","En attente")),Import!W1375)</f>
        <v/>
      </c>
      <c r="S376" s="46" t="str">
        <f>IF(Import!X1375=0,IF($L376&lt;&gt;"","Annulé",IF($K376="","","En attente")),Import!X1375)</f>
        <v/>
      </c>
      <c r="T376" s="46" t="str">
        <f>IF(Import!Y1375=0,IF($L376&lt;&gt;"","Annulé",IF($K376="","","En attente")),Import!Y1375)</f>
        <v/>
      </c>
      <c r="U376" s="46" t="str">
        <f>IF(Import!Z1375=0,IF($L376&lt;&gt;"","Annulé",IF($K376="","","En attente")),Import!Z1375)</f>
        <v/>
      </c>
      <c r="V376" s="46"/>
      <c r="W376" s="46" t="str">
        <f>IF($L376&lt;&gt;"","Annulé",IF(Import!AA1375=0,"",Import!AA1375))</f>
        <v/>
      </c>
      <c r="X376" s="46" t="str">
        <f>IF(L376&lt;&gt;"","Annulé",IF(Import!AB1375=0,IF(W376&lt;&gt;"","A receptionner",""),Import!AB1375))</f>
        <v/>
      </c>
      <c r="Y376" s="60" t="str">
        <f>IF(L376&lt;&gt;"","Annulé",IF(Import!AC1375=0,"",Import!AC1375))</f>
        <v/>
      </c>
      <c r="Z376" s="60" t="str">
        <f>IF(L376&lt;&gt;"","Annulé",IF(Import!AD1375=0,"",Import!AD1375))</f>
        <v/>
      </c>
      <c r="AA376" s="61" t="str">
        <f t="shared" si="274"/>
        <v/>
      </c>
      <c r="AB376" s="61"/>
      <c r="AC376" s="62"/>
      <c r="CB376" s="78" t="str">
        <f>IF(Import!AQ1375=0,"",Import!AQ1375)</f>
        <v/>
      </c>
      <c r="CC376" s="78"/>
      <c r="CD376" s="78"/>
      <c r="CE376" s="78"/>
      <c r="CF376" s="78"/>
      <c r="JR376" s="46" t="str">
        <f>IF(Import!BC1375=0,"",Import!BC1375)</f>
        <v/>
      </c>
    </row>
    <row r="377" spans="1:278" x14ac:dyDescent="0.3">
      <c r="A377" s="61" t="str">
        <f>IF(Import!A1376=0,"",Import!A1376=0)</f>
        <v/>
      </c>
      <c r="B377" s="38" t="str">
        <f>IF(Import!D1376=0,"",Import!D1376)</f>
        <v/>
      </c>
      <c r="C377" s="38" t="str">
        <f>IF(Import!E1376=0,"",Import!E1376)</f>
        <v/>
      </c>
      <c r="D377" s="44" t="str">
        <f t="shared" si="273"/>
        <v/>
      </c>
      <c r="E377" s="38" t="str">
        <f>IF(Import!I1376=0,"",Import!I1376)</f>
        <v/>
      </c>
      <c r="F377" s="38" t="str">
        <f>IF(Import!J1376="","",Import!J1376)</f>
        <v/>
      </c>
      <c r="G377" s="38" t="str">
        <f>IF(Import!K1376="","",Import!K1376)</f>
        <v/>
      </c>
      <c r="H377" s="45" t="str">
        <f>IF(Import!L1376=0,"",Import!L1376)</f>
        <v/>
      </c>
      <c r="I377" s="38" t="str">
        <f>IF(Import!N1376=0,"",Import!N1376)</f>
        <v/>
      </c>
      <c r="J377" s="37"/>
      <c r="K377" s="46" t="str">
        <f>IF(Import!O1376=0,"",Import!O1376)</f>
        <v/>
      </c>
      <c r="L377" s="46" t="str">
        <f>IF(Import!P1376=0,"",Import!P1376)</f>
        <v/>
      </c>
      <c r="M377" s="60" t="str">
        <f>IF(L377&lt;&gt;"","Annulé",IF(Import!R1376=0,"",Import!R1376))</f>
        <v/>
      </c>
      <c r="N377" s="60" t="str">
        <f>IF(L377&lt;&gt;"","Annulé",IF(Import!S1376=0,"",Import!S1376))</f>
        <v/>
      </c>
      <c r="O377" s="60" t="str">
        <f>IF(N377="Annulé","Annulé",IF(Import!T1376=0,"",Import!T1376))</f>
        <v/>
      </c>
      <c r="P377" s="46" t="str">
        <f>IF(Import!U1376=0,IF($L377&lt;&gt;"","Annulé",IF($K377="","","En attente")),Import!U1376)</f>
        <v/>
      </c>
      <c r="Q377" s="46" t="str">
        <f>IF(Import!V1376=0,IF($L377&lt;&gt;"","Annulé",IF($K377="","","En attente")),Import!V1376)</f>
        <v/>
      </c>
      <c r="R377" s="46" t="str">
        <f>IF(Import!W1376=0,IF($L377&lt;&gt;"","Annulé",IF($K377="","","En attente")),Import!W1376)</f>
        <v/>
      </c>
      <c r="S377" s="46" t="str">
        <f>IF(Import!X1376=0,IF($L377&lt;&gt;"","Annulé",IF($K377="","","En attente")),Import!X1376)</f>
        <v/>
      </c>
      <c r="T377" s="46" t="str">
        <f>IF(Import!Y1376=0,IF($L377&lt;&gt;"","Annulé",IF($K377="","","En attente")),Import!Y1376)</f>
        <v/>
      </c>
      <c r="U377" s="46" t="str">
        <f>IF(Import!Z1376=0,IF($L377&lt;&gt;"","Annulé",IF($K377="","","En attente")),Import!Z1376)</f>
        <v/>
      </c>
      <c r="V377" s="46"/>
      <c r="W377" s="46" t="str">
        <f>IF($L377&lt;&gt;"","Annulé",IF(Import!AA1376=0,"",Import!AA1376))</f>
        <v/>
      </c>
      <c r="X377" s="46" t="str">
        <f>IF(L377&lt;&gt;"","Annulé",IF(Import!AB1376=0,IF(W377&lt;&gt;"","A receptionner",""),Import!AB1376))</f>
        <v/>
      </c>
      <c r="Y377" s="60" t="str">
        <f>IF(L377&lt;&gt;"","Annulé",IF(Import!AC1376=0,"",Import!AC1376))</f>
        <v/>
      </c>
      <c r="Z377" s="60" t="str">
        <f>IF(L377&lt;&gt;"","Annulé",IF(Import!AD1376=0,"",Import!AD1376))</f>
        <v/>
      </c>
      <c r="AA377" s="61" t="str">
        <f t="shared" si="274"/>
        <v/>
      </c>
      <c r="AB377" s="61"/>
      <c r="AC377" s="62"/>
      <c r="CB377" s="78" t="str">
        <f>IF(Import!AQ1376=0,"",Import!AQ1376)</f>
        <v/>
      </c>
      <c r="CC377" s="78"/>
      <c r="CD377" s="78"/>
      <c r="CE377" s="78"/>
      <c r="CF377" s="78"/>
      <c r="JR377" s="46" t="str">
        <f>IF(Import!BC1376=0,"",Import!BC1376)</f>
        <v/>
      </c>
    </row>
    <row r="378" spans="1:278" x14ac:dyDescent="0.3">
      <c r="A378" s="61" t="str">
        <f>IF(Import!A1377=0,"",Import!A1377=0)</f>
        <v/>
      </c>
      <c r="B378" s="38" t="str">
        <f>IF(Import!D1377=0,"",Import!D1377)</f>
        <v/>
      </c>
      <c r="C378" s="38" t="str">
        <f>IF(Import!E1377=0,"",Import!E1377)</f>
        <v/>
      </c>
      <c r="D378" s="44" t="str">
        <f t="shared" si="273"/>
        <v/>
      </c>
      <c r="E378" s="38" t="str">
        <f>IF(Import!I1377=0,"",Import!I1377)</f>
        <v/>
      </c>
      <c r="F378" s="38" t="str">
        <f>IF(Import!J1377="","",Import!J1377)</f>
        <v/>
      </c>
      <c r="G378" s="38" t="str">
        <f>IF(Import!K1377="","",Import!K1377)</f>
        <v/>
      </c>
      <c r="H378" s="45" t="str">
        <f>IF(Import!L1377=0,"",Import!L1377)</f>
        <v/>
      </c>
      <c r="I378" s="38" t="str">
        <f>IF(Import!N1377=0,"",Import!N1377)</f>
        <v/>
      </c>
      <c r="J378" s="37"/>
      <c r="K378" s="46" t="str">
        <f>IF(Import!O1377=0,"",Import!O1377)</f>
        <v/>
      </c>
      <c r="L378" s="46" t="str">
        <f>IF(Import!P1377=0,"",Import!P1377)</f>
        <v/>
      </c>
      <c r="M378" s="60" t="str">
        <f>IF(L378&lt;&gt;"","Annulé",IF(Import!R1377=0,"",Import!R1377))</f>
        <v/>
      </c>
      <c r="N378" s="60" t="str">
        <f>IF(L378&lt;&gt;"","Annulé",IF(Import!S1377=0,"",Import!S1377))</f>
        <v/>
      </c>
      <c r="O378" s="60" t="str">
        <f>IF(N378="Annulé","Annulé",IF(Import!T1377=0,"",Import!T1377))</f>
        <v/>
      </c>
      <c r="P378" s="46" t="str">
        <f>IF(Import!U1377=0,IF($L378&lt;&gt;"","Annulé",IF($K378="","","En attente")),Import!U1377)</f>
        <v/>
      </c>
      <c r="Q378" s="46" t="str">
        <f>IF(Import!V1377=0,IF($L378&lt;&gt;"","Annulé",IF($K378="","","En attente")),Import!V1377)</f>
        <v/>
      </c>
      <c r="R378" s="46" t="str">
        <f>IF(Import!W1377=0,IF($L378&lt;&gt;"","Annulé",IF($K378="","","En attente")),Import!W1377)</f>
        <v/>
      </c>
      <c r="S378" s="46" t="str">
        <f>IF(Import!X1377=0,IF($L378&lt;&gt;"","Annulé",IF($K378="","","En attente")),Import!X1377)</f>
        <v/>
      </c>
      <c r="T378" s="46" t="str">
        <f>IF(Import!Y1377=0,IF($L378&lt;&gt;"","Annulé",IF($K378="","","En attente")),Import!Y1377)</f>
        <v/>
      </c>
      <c r="U378" s="46" t="str">
        <f>IF(Import!Z1377=0,IF($L378&lt;&gt;"","Annulé",IF($K378="","","En attente")),Import!Z1377)</f>
        <v/>
      </c>
      <c r="V378" s="46"/>
      <c r="W378" s="46" t="str">
        <f>IF($L378&lt;&gt;"","Annulé",IF(Import!AA1377=0,"",Import!AA1377))</f>
        <v/>
      </c>
      <c r="X378" s="46" t="str">
        <f>IF(L378&lt;&gt;"","Annulé",IF(Import!AB1377=0,IF(W378&lt;&gt;"","A receptionner",""),Import!AB1377))</f>
        <v/>
      </c>
      <c r="Y378" s="60" t="str">
        <f>IF(L378&lt;&gt;"","Annulé",IF(Import!AC1377=0,"",Import!AC1377))</f>
        <v/>
      </c>
      <c r="Z378" s="60" t="str">
        <f>IF(L378&lt;&gt;"","Annulé",IF(Import!AD1377=0,"",Import!AD1377))</f>
        <v/>
      </c>
      <c r="AA378" s="61" t="str">
        <f t="shared" si="274"/>
        <v/>
      </c>
      <c r="AB378" s="61"/>
      <c r="AC378" s="62"/>
      <c r="CB378" s="78" t="str">
        <f>IF(Import!AQ1377=0,"",Import!AQ1377)</f>
        <v/>
      </c>
      <c r="CC378" s="78"/>
      <c r="CD378" s="78"/>
      <c r="CE378" s="78"/>
      <c r="CF378" s="78"/>
      <c r="JR378" s="46" t="str">
        <f>IF(Import!BC1377=0,"",Import!BC1377)</f>
        <v/>
      </c>
    </row>
    <row r="379" spans="1:278" x14ac:dyDescent="0.3">
      <c r="A379" s="61" t="str">
        <f>IF(Import!A1378=0,"",Import!A1378=0)</f>
        <v/>
      </c>
      <c r="B379" s="38" t="str">
        <f>IF(Import!D1378=0,"",Import!D1378)</f>
        <v/>
      </c>
      <c r="C379" s="38" t="str">
        <f>IF(Import!E1378=0,"",Import!E1378)</f>
        <v/>
      </c>
      <c r="D379" s="44" t="str">
        <f t="shared" si="273"/>
        <v/>
      </c>
      <c r="E379" s="38" t="str">
        <f>IF(Import!I1378=0,"",Import!I1378)</f>
        <v/>
      </c>
      <c r="F379" s="38" t="str">
        <f>IF(Import!J1378="","",Import!J1378)</f>
        <v/>
      </c>
      <c r="G379" s="38" t="str">
        <f>IF(Import!K1378="","",Import!K1378)</f>
        <v/>
      </c>
      <c r="H379" s="45" t="str">
        <f>IF(Import!L1378=0,"",Import!L1378)</f>
        <v/>
      </c>
      <c r="I379" s="38" t="str">
        <f>IF(Import!N1378=0,"",Import!N1378)</f>
        <v/>
      </c>
      <c r="J379" s="37"/>
      <c r="K379" s="46" t="str">
        <f>IF(Import!O1378=0,"",Import!O1378)</f>
        <v/>
      </c>
      <c r="L379" s="46" t="str">
        <f>IF(Import!P1378=0,"",Import!P1378)</f>
        <v/>
      </c>
      <c r="M379" s="60" t="str">
        <f>IF(L379&lt;&gt;"","Annulé",IF(Import!R1378=0,"",Import!R1378))</f>
        <v/>
      </c>
      <c r="N379" s="60" t="str">
        <f>IF(L379&lt;&gt;"","Annulé",IF(Import!S1378=0,"",Import!S1378))</f>
        <v/>
      </c>
      <c r="O379" s="60" t="str">
        <f>IF(N379="Annulé","Annulé",IF(Import!T1378=0,"",Import!T1378))</f>
        <v/>
      </c>
      <c r="P379" s="46" t="str">
        <f>IF(Import!U1378=0,IF($L379&lt;&gt;"","Annulé",IF($K379="","","En attente")),Import!U1378)</f>
        <v/>
      </c>
      <c r="Q379" s="46" t="str">
        <f>IF(Import!V1378=0,IF($L379&lt;&gt;"","Annulé",IF($K379="","","En attente")),Import!V1378)</f>
        <v/>
      </c>
      <c r="R379" s="46" t="str">
        <f>IF(Import!W1378=0,IF($L379&lt;&gt;"","Annulé",IF($K379="","","En attente")),Import!W1378)</f>
        <v/>
      </c>
      <c r="S379" s="46" t="str">
        <f>IF(Import!X1378=0,IF($L379&lt;&gt;"","Annulé",IF($K379="","","En attente")),Import!X1378)</f>
        <v/>
      </c>
      <c r="T379" s="46" t="str">
        <f>IF(Import!Y1378=0,IF($L379&lt;&gt;"","Annulé",IF($K379="","","En attente")),Import!Y1378)</f>
        <v/>
      </c>
      <c r="U379" s="46" t="str">
        <f>IF(Import!Z1378=0,IF($L379&lt;&gt;"","Annulé",IF($K379="","","En attente")),Import!Z1378)</f>
        <v/>
      </c>
      <c r="V379" s="46"/>
      <c r="W379" s="46" t="str">
        <f>IF($L379&lt;&gt;"","Annulé",IF(Import!AA1378=0,"",Import!AA1378))</f>
        <v/>
      </c>
      <c r="X379" s="46" t="str">
        <f>IF(L379&lt;&gt;"","Annulé",IF(Import!AB1378=0,IF(W379&lt;&gt;"","A receptionner",""),Import!AB1378))</f>
        <v/>
      </c>
      <c r="Y379" s="60" t="str">
        <f>IF(L379&lt;&gt;"","Annulé",IF(Import!AC1378=0,"",Import!AC1378))</f>
        <v/>
      </c>
      <c r="Z379" s="60" t="str">
        <f>IF(L379&lt;&gt;"","Annulé",IF(Import!AD1378=0,"",Import!AD1378))</f>
        <v/>
      </c>
      <c r="AA379" s="61" t="str">
        <f t="shared" si="274"/>
        <v/>
      </c>
      <c r="AB379" s="61"/>
      <c r="AC379" s="62"/>
      <c r="CB379" s="78" t="str">
        <f>IF(Import!AQ1378=0,"",Import!AQ1378)</f>
        <v/>
      </c>
      <c r="CC379" s="78"/>
      <c r="CD379" s="78"/>
      <c r="CE379" s="78"/>
      <c r="CF379" s="78"/>
      <c r="JR379" s="46" t="str">
        <f>IF(Import!BC1378=0,"",Import!BC1378)</f>
        <v/>
      </c>
    </row>
    <row r="380" spans="1:278" x14ac:dyDescent="0.3">
      <c r="A380" s="61" t="str">
        <f>IF(Import!A1379=0,"",Import!A1379=0)</f>
        <v/>
      </c>
      <c r="B380" s="38" t="str">
        <f>IF(Import!D1379=0,"",Import!D1379)</f>
        <v/>
      </c>
      <c r="C380" s="38" t="str">
        <f>IF(Import!E1379=0,"",Import!E1379)</f>
        <v/>
      </c>
      <c r="D380" s="44" t="str">
        <f t="shared" si="273"/>
        <v/>
      </c>
      <c r="E380" s="38" t="str">
        <f>IF(Import!I1379=0,"",Import!I1379)</f>
        <v/>
      </c>
      <c r="F380" s="38" t="str">
        <f>IF(Import!J1379="","",Import!J1379)</f>
        <v/>
      </c>
      <c r="G380" s="38" t="str">
        <f>IF(Import!K1379="","",Import!K1379)</f>
        <v/>
      </c>
      <c r="H380" s="45" t="str">
        <f>IF(Import!L1379=0,"",Import!L1379)</f>
        <v/>
      </c>
      <c r="I380" s="38" t="str">
        <f>IF(Import!N1379=0,"",Import!N1379)</f>
        <v/>
      </c>
      <c r="J380" s="37"/>
      <c r="K380" s="46" t="str">
        <f>IF(Import!O1379=0,"",Import!O1379)</f>
        <v/>
      </c>
      <c r="L380" s="46" t="str">
        <f>IF(Import!P1379=0,"",Import!P1379)</f>
        <v/>
      </c>
      <c r="M380" s="60" t="str">
        <f>IF(L380&lt;&gt;"","Annulé",IF(Import!R1379=0,"",Import!R1379))</f>
        <v/>
      </c>
      <c r="N380" s="60" t="str">
        <f>IF(L380&lt;&gt;"","Annulé",IF(Import!S1379=0,"",Import!S1379))</f>
        <v/>
      </c>
      <c r="O380" s="60" t="str">
        <f>IF(N380="Annulé","Annulé",IF(Import!T1379=0,"",Import!T1379))</f>
        <v/>
      </c>
      <c r="P380" s="46" t="str">
        <f>IF(Import!U1379=0,IF($L380&lt;&gt;"","Annulé",IF($K380="","","En attente")),Import!U1379)</f>
        <v/>
      </c>
      <c r="Q380" s="46" t="str">
        <f>IF(Import!V1379=0,IF($L380&lt;&gt;"","Annulé",IF($K380="","","En attente")),Import!V1379)</f>
        <v/>
      </c>
      <c r="R380" s="46" t="str">
        <f>IF(Import!W1379=0,IF($L380&lt;&gt;"","Annulé",IF($K380="","","En attente")),Import!W1379)</f>
        <v/>
      </c>
      <c r="S380" s="46" t="str">
        <f>IF(Import!X1379=0,IF($L380&lt;&gt;"","Annulé",IF($K380="","","En attente")),Import!X1379)</f>
        <v/>
      </c>
      <c r="T380" s="46" t="str">
        <f>IF(Import!Y1379=0,IF($L380&lt;&gt;"","Annulé",IF($K380="","","En attente")),Import!Y1379)</f>
        <v/>
      </c>
      <c r="U380" s="46" t="str">
        <f>IF(Import!Z1379=0,IF($L380&lt;&gt;"","Annulé",IF($K380="","","En attente")),Import!Z1379)</f>
        <v/>
      </c>
      <c r="V380" s="46"/>
      <c r="W380" s="46" t="str">
        <f>IF($L380&lt;&gt;"","Annulé",IF(Import!AA1379=0,"",Import!AA1379))</f>
        <v/>
      </c>
      <c r="X380" s="46" t="str">
        <f>IF(L380&lt;&gt;"","Annulé",IF(Import!AB1379=0,IF(W380&lt;&gt;"","A receptionner",""),Import!AB1379))</f>
        <v/>
      </c>
      <c r="Y380" s="60" t="str">
        <f>IF(L380&lt;&gt;"","Annulé",IF(Import!AC1379=0,"",Import!AC1379))</f>
        <v/>
      </c>
      <c r="Z380" s="60" t="str">
        <f>IF(L380&lt;&gt;"","Annulé",IF(Import!AD1379=0,"",Import!AD1379))</f>
        <v/>
      </c>
      <c r="AA380" s="61" t="str">
        <f t="shared" si="274"/>
        <v/>
      </c>
      <c r="AB380" s="61"/>
      <c r="AC380" s="62"/>
      <c r="CB380" s="78" t="str">
        <f>IF(Import!AQ1379=0,"",Import!AQ1379)</f>
        <v/>
      </c>
      <c r="CC380" s="78"/>
      <c r="CD380" s="78"/>
      <c r="CE380" s="78"/>
      <c r="CF380" s="78"/>
      <c r="JR380" s="46" t="str">
        <f>IF(Import!BC1379=0,"",Import!BC1379)</f>
        <v/>
      </c>
    </row>
    <row r="381" spans="1:278" x14ac:dyDescent="0.3">
      <c r="A381" s="61" t="str">
        <f>IF(Import!A1380=0,"",Import!A1380=0)</f>
        <v/>
      </c>
      <c r="B381" s="38" t="str">
        <f>IF(Import!D1380=0,"",Import!D1380)</f>
        <v/>
      </c>
      <c r="C381" s="38" t="str">
        <f>IF(Import!E1380=0,"",Import!E1380)</f>
        <v/>
      </c>
      <c r="D381" s="44" t="str">
        <f t="shared" si="273"/>
        <v/>
      </c>
      <c r="E381" s="38" t="str">
        <f>IF(Import!I1380=0,"",Import!I1380)</f>
        <v/>
      </c>
      <c r="F381" s="38" t="str">
        <f>IF(Import!J1380="","",Import!J1380)</f>
        <v/>
      </c>
      <c r="G381" s="38" t="str">
        <f>IF(Import!K1380="","",Import!K1380)</f>
        <v/>
      </c>
      <c r="H381" s="45" t="str">
        <f>IF(Import!L1380=0,"",Import!L1380)</f>
        <v/>
      </c>
      <c r="I381" s="38" t="str">
        <f>IF(Import!N1380=0,"",Import!N1380)</f>
        <v/>
      </c>
      <c r="J381" s="37"/>
      <c r="K381" s="46" t="str">
        <f>IF(Import!O1380=0,"",Import!O1380)</f>
        <v/>
      </c>
      <c r="L381" s="46" t="str">
        <f>IF(Import!P1380=0,"",Import!P1380)</f>
        <v/>
      </c>
      <c r="M381" s="60" t="str">
        <f>IF(L381&lt;&gt;"","Annulé",IF(Import!R1380=0,"",Import!R1380))</f>
        <v/>
      </c>
      <c r="N381" s="60" t="str">
        <f>IF(L381&lt;&gt;"","Annulé",IF(Import!S1380=0,"",Import!S1380))</f>
        <v/>
      </c>
      <c r="O381" s="60" t="str">
        <f>IF(N381="Annulé","Annulé",IF(Import!T1380=0,"",Import!T1380))</f>
        <v/>
      </c>
      <c r="P381" s="46" t="str">
        <f>IF(Import!U1380=0,IF($L381&lt;&gt;"","Annulé",IF($K381="","","En attente")),Import!U1380)</f>
        <v/>
      </c>
      <c r="Q381" s="46" t="str">
        <f>IF(Import!V1380=0,IF($L381&lt;&gt;"","Annulé",IF($K381="","","En attente")),Import!V1380)</f>
        <v/>
      </c>
      <c r="R381" s="46" t="str">
        <f>IF(Import!W1380=0,IF($L381&lt;&gt;"","Annulé",IF($K381="","","En attente")),Import!W1380)</f>
        <v/>
      </c>
      <c r="S381" s="46" t="str">
        <f>IF(Import!X1380=0,IF($L381&lt;&gt;"","Annulé",IF($K381="","","En attente")),Import!X1380)</f>
        <v/>
      </c>
      <c r="T381" s="46" t="str">
        <f>IF(Import!Y1380=0,IF($L381&lt;&gt;"","Annulé",IF($K381="","","En attente")),Import!Y1380)</f>
        <v/>
      </c>
      <c r="U381" s="46" t="str">
        <f>IF(Import!Z1380=0,IF($L381&lt;&gt;"","Annulé",IF($K381="","","En attente")),Import!Z1380)</f>
        <v/>
      </c>
      <c r="V381" s="46"/>
      <c r="W381" s="46" t="str">
        <f>IF($L381&lt;&gt;"","Annulé",IF(Import!AA1380=0,"",Import!AA1380))</f>
        <v/>
      </c>
      <c r="X381" s="46" t="str">
        <f>IF(L381&lt;&gt;"","Annulé",IF(Import!AB1380=0,IF(W381&lt;&gt;"","A receptionner",""),Import!AB1380))</f>
        <v/>
      </c>
      <c r="Y381" s="60" t="str">
        <f>IF(L381&lt;&gt;"","Annulé",IF(Import!AC1380=0,"",Import!AC1380))</f>
        <v/>
      </c>
      <c r="Z381" s="60" t="str">
        <f>IF(L381&lt;&gt;"","Annulé",IF(Import!AD1380=0,"",Import!AD1380))</f>
        <v/>
      </c>
      <c r="AA381" s="61" t="str">
        <f t="shared" si="274"/>
        <v/>
      </c>
      <c r="AB381" s="61"/>
      <c r="AC381" s="62"/>
      <c r="CB381" s="78" t="str">
        <f>IF(Import!AQ1380=0,"",Import!AQ1380)</f>
        <v/>
      </c>
      <c r="CC381" s="78"/>
      <c r="CD381" s="78"/>
      <c r="CE381" s="78"/>
      <c r="CF381" s="78"/>
      <c r="JR381" s="46" t="str">
        <f>IF(Import!BC1380=0,"",Import!BC1380)</f>
        <v/>
      </c>
    </row>
    <row r="382" spans="1:278" x14ac:dyDescent="0.3">
      <c r="A382" s="61" t="str">
        <f>IF(Import!A1381=0,"",Import!A1381=0)</f>
        <v/>
      </c>
      <c r="B382" s="38" t="str">
        <f>IF(Import!D1381=0,"",Import!D1381)</f>
        <v/>
      </c>
      <c r="C382" s="38" t="str">
        <f>IF(Import!E1381=0,"",Import!E1381)</f>
        <v/>
      </c>
      <c r="D382" s="44" t="str">
        <f t="shared" si="273"/>
        <v/>
      </c>
      <c r="E382" s="38" t="str">
        <f>IF(Import!I1381=0,"",Import!I1381)</f>
        <v/>
      </c>
      <c r="F382" s="38" t="str">
        <f>IF(Import!J1381="","",Import!J1381)</f>
        <v/>
      </c>
      <c r="G382" s="38" t="str">
        <f>IF(Import!K1381="","",Import!K1381)</f>
        <v/>
      </c>
      <c r="H382" s="45" t="str">
        <f>IF(Import!L1381=0,"",Import!L1381)</f>
        <v/>
      </c>
      <c r="I382" s="38" t="str">
        <f>IF(Import!N1381=0,"",Import!N1381)</f>
        <v/>
      </c>
      <c r="J382" s="37"/>
      <c r="K382" s="46" t="str">
        <f>IF(Import!O1381=0,"",Import!O1381)</f>
        <v/>
      </c>
      <c r="L382" s="46" t="str">
        <f>IF(Import!P1381=0,"",Import!P1381)</f>
        <v/>
      </c>
      <c r="M382" s="60" t="str">
        <f>IF(L382&lt;&gt;"","Annulé",IF(Import!R1381=0,"",Import!R1381))</f>
        <v/>
      </c>
      <c r="N382" s="60" t="str">
        <f>IF(L382&lt;&gt;"","Annulé",IF(Import!S1381=0,"",Import!S1381))</f>
        <v/>
      </c>
      <c r="O382" s="60" t="str">
        <f>IF(N382="Annulé","Annulé",IF(Import!T1381=0,"",Import!T1381))</f>
        <v/>
      </c>
      <c r="P382" s="46" t="str">
        <f>IF(Import!U1381=0,IF($L382&lt;&gt;"","Annulé",IF($K382="","","En attente")),Import!U1381)</f>
        <v/>
      </c>
      <c r="Q382" s="46" t="str">
        <f>IF(Import!V1381=0,IF($L382&lt;&gt;"","Annulé",IF($K382="","","En attente")),Import!V1381)</f>
        <v/>
      </c>
      <c r="R382" s="46" t="str">
        <f>IF(Import!W1381=0,IF($L382&lt;&gt;"","Annulé",IF($K382="","","En attente")),Import!W1381)</f>
        <v/>
      </c>
      <c r="S382" s="46" t="str">
        <f>IF(Import!X1381=0,IF($L382&lt;&gt;"","Annulé",IF($K382="","","En attente")),Import!X1381)</f>
        <v/>
      </c>
      <c r="T382" s="46" t="str">
        <f>IF(Import!Y1381=0,IF($L382&lt;&gt;"","Annulé",IF($K382="","","En attente")),Import!Y1381)</f>
        <v/>
      </c>
      <c r="U382" s="46" t="str">
        <f>IF(Import!Z1381=0,IF($L382&lt;&gt;"","Annulé",IF($K382="","","En attente")),Import!Z1381)</f>
        <v/>
      </c>
      <c r="V382" s="46"/>
      <c r="W382" s="46" t="str">
        <f>IF($L382&lt;&gt;"","Annulé",IF(Import!AA1381=0,"",Import!AA1381))</f>
        <v/>
      </c>
      <c r="X382" s="46" t="str">
        <f>IF(L382&lt;&gt;"","Annulé",IF(Import!AB1381=0,IF(W382&lt;&gt;"","A receptionner",""),Import!AB1381))</f>
        <v/>
      </c>
      <c r="Y382" s="60" t="str">
        <f>IF(L382&lt;&gt;"","Annulé",IF(Import!AC1381=0,"",Import!AC1381))</f>
        <v/>
      </c>
      <c r="Z382" s="60" t="str">
        <f>IF(L382&lt;&gt;"","Annulé",IF(Import!AD1381=0,"",Import!AD1381))</f>
        <v/>
      </c>
      <c r="AA382" s="61" t="str">
        <f t="shared" si="274"/>
        <v/>
      </c>
      <c r="AB382" s="61"/>
      <c r="AC382" s="62"/>
      <c r="CB382" s="78" t="str">
        <f>IF(Import!AQ1381=0,"",Import!AQ1381)</f>
        <v/>
      </c>
      <c r="CC382" s="78"/>
      <c r="CD382" s="78"/>
      <c r="CE382" s="78"/>
      <c r="CF382" s="78"/>
      <c r="JR382" s="46" t="str">
        <f>IF(Import!BC1381=0,"",Import!BC1381)</f>
        <v/>
      </c>
    </row>
    <row r="383" spans="1:278" x14ac:dyDescent="0.3">
      <c r="A383" s="61" t="str">
        <f>IF(Import!A1382=0,"",Import!A1382=0)</f>
        <v/>
      </c>
      <c r="B383" s="38" t="str">
        <f>IF(Import!D1382=0,"",Import!D1382)</f>
        <v/>
      </c>
      <c r="C383" s="38" t="str">
        <f>IF(Import!E1382=0,"",Import!E1382)</f>
        <v/>
      </c>
      <c r="D383" s="44" t="str">
        <f t="shared" si="273"/>
        <v/>
      </c>
      <c r="E383" s="38" t="str">
        <f>IF(Import!I1382=0,"",Import!I1382)</f>
        <v/>
      </c>
      <c r="F383" s="38" t="str">
        <f>IF(Import!J1382="","",Import!J1382)</f>
        <v/>
      </c>
      <c r="G383" s="38" t="str">
        <f>IF(Import!K1382="","",Import!K1382)</f>
        <v/>
      </c>
      <c r="H383" s="45" t="str">
        <f>IF(Import!L1382=0,"",Import!L1382)</f>
        <v/>
      </c>
      <c r="I383" s="38" t="str">
        <f>IF(Import!N1382=0,"",Import!N1382)</f>
        <v/>
      </c>
      <c r="J383" s="37"/>
      <c r="K383" s="46" t="str">
        <f>IF(Import!O1382=0,"",Import!O1382)</f>
        <v/>
      </c>
      <c r="L383" s="46" t="str">
        <f>IF(Import!P1382=0,"",Import!P1382)</f>
        <v/>
      </c>
      <c r="M383" s="60" t="str">
        <f>IF(L383&lt;&gt;"","Annulé",IF(Import!R1382=0,"",Import!R1382))</f>
        <v/>
      </c>
      <c r="N383" s="60" t="str">
        <f>IF(L383&lt;&gt;"","Annulé",IF(Import!S1382=0,"",Import!S1382))</f>
        <v/>
      </c>
      <c r="O383" s="60" t="str">
        <f>IF(N383="Annulé","Annulé",IF(Import!T1382=0,"",Import!T1382))</f>
        <v/>
      </c>
      <c r="P383" s="46" t="str">
        <f>IF(Import!U1382=0,IF($L383&lt;&gt;"","Annulé",IF($K383="","","En attente")),Import!U1382)</f>
        <v/>
      </c>
      <c r="Q383" s="46" t="str">
        <f>IF(Import!V1382=0,IF($L383&lt;&gt;"","Annulé",IF($K383="","","En attente")),Import!V1382)</f>
        <v/>
      </c>
      <c r="R383" s="46" t="str">
        <f>IF(Import!W1382=0,IF($L383&lt;&gt;"","Annulé",IF($K383="","","En attente")),Import!W1382)</f>
        <v/>
      </c>
      <c r="S383" s="46" t="str">
        <f>IF(Import!X1382=0,IF($L383&lt;&gt;"","Annulé",IF($K383="","","En attente")),Import!X1382)</f>
        <v/>
      </c>
      <c r="T383" s="46" t="str">
        <f>IF(Import!Y1382=0,IF($L383&lt;&gt;"","Annulé",IF($K383="","","En attente")),Import!Y1382)</f>
        <v/>
      </c>
      <c r="U383" s="46" t="str">
        <f>IF(Import!Z1382=0,IF($L383&lt;&gt;"","Annulé",IF($K383="","","En attente")),Import!Z1382)</f>
        <v/>
      </c>
      <c r="V383" s="46"/>
      <c r="W383" s="46" t="str">
        <f>IF($L383&lt;&gt;"","Annulé",IF(Import!AA1382=0,"",Import!AA1382))</f>
        <v/>
      </c>
      <c r="X383" s="46" t="str">
        <f>IF(L383&lt;&gt;"","Annulé",IF(Import!AB1382=0,IF(W383&lt;&gt;"","A receptionner",""),Import!AB1382))</f>
        <v/>
      </c>
      <c r="Y383" s="60" t="str">
        <f>IF(L383&lt;&gt;"","Annulé",IF(Import!AC1382=0,"",Import!AC1382))</f>
        <v/>
      </c>
      <c r="Z383" s="60" t="str">
        <f>IF(L383&lt;&gt;"","Annulé",IF(Import!AD1382=0,"",Import!AD1382))</f>
        <v/>
      </c>
      <c r="AA383" s="61" t="str">
        <f t="shared" si="274"/>
        <v/>
      </c>
      <c r="AB383" s="61"/>
      <c r="AC383" s="62"/>
      <c r="CB383" s="78" t="str">
        <f>IF(Import!AQ1382=0,"",Import!AQ1382)</f>
        <v/>
      </c>
      <c r="CC383" s="78"/>
      <c r="CD383" s="78"/>
      <c r="CE383" s="78"/>
      <c r="CF383" s="78"/>
      <c r="JR383" s="46" t="str">
        <f>IF(Import!BC1382=0,"",Import!BC1382)</f>
        <v/>
      </c>
    </row>
    <row r="384" spans="1:278" x14ac:dyDescent="0.3">
      <c r="A384" s="61" t="str">
        <f>IF(Import!A1383=0,"",Import!A1383=0)</f>
        <v/>
      </c>
      <c r="B384" s="38" t="str">
        <f>IF(Import!D1383=0,"",Import!D1383)</f>
        <v/>
      </c>
      <c r="C384" s="38" t="str">
        <f>IF(Import!E1383=0,"",Import!E1383)</f>
        <v/>
      </c>
      <c r="D384" s="44" t="str">
        <f t="shared" si="273"/>
        <v/>
      </c>
      <c r="E384" s="38" t="str">
        <f>IF(Import!I1383=0,"",Import!I1383)</f>
        <v/>
      </c>
      <c r="F384" s="38" t="str">
        <f>IF(Import!J1383="","",Import!J1383)</f>
        <v/>
      </c>
      <c r="G384" s="38" t="str">
        <f>IF(Import!K1383="","",Import!K1383)</f>
        <v/>
      </c>
      <c r="H384" s="45" t="str">
        <f>IF(Import!L1383=0,"",Import!L1383)</f>
        <v/>
      </c>
      <c r="I384" s="38" t="str">
        <f>IF(Import!N1383=0,"",Import!N1383)</f>
        <v/>
      </c>
      <c r="J384" s="37"/>
      <c r="K384" s="46" t="str">
        <f>IF(Import!O1383=0,"",Import!O1383)</f>
        <v/>
      </c>
      <c r="L384" s="46" t="str">
        <f>IF(Import!P1383=0,"",Import!P1383)</f>
        <v/>
      </c>
      <c r="M384" s="60" t="str">
        <f>IF(L384&lt;&gt;"","Annulé",IF(Import!R1383=0,"",Import!R1383))</f>
        <v/>
      </c>
      <c r="N384" s="60" t="str">
        <f>IF(L384&lt;&gt;"","Annulé",IF(Import!S1383=0,"",Import!S1383))</f>
        <v/>
      </c>
      <c r="O384" s="60" t="str">
        <f>IF(N384="Annulé","Annulé",IF(Import!T1383=0,"",Import!T1383))</f>
        <v/>
      </c>
      <c r="P384" s="46" t="str">
        <f>IF(Import!U1383=0,IF($L384&lt;&gt;"","Annulé",IF($K384="","","En attente")),Import!U1383)</f>
        <v/>
      </c>
      <c r="Q384" s="46" t="str">
        <f>IF(Import!V1383=0,IF($L384&lt;&gt;"","Annulé",IF($K384="","","En attente")),Import!V1383)</f>
        <v/>
      </c>
      <c r="R384" s="46" t="str">
        <f>IF(Import!W1383=0,IF($L384&lt;&gt;"","Annulé",IF($K384="","","En attente")),Import!W1383)</f>
        <v/>
      </c>
      <c r="S384" s="46" t="str">
        <f>IF(Import!X1383=0,IF($L384&lt;&gt;"","Annulé",IF($K384="","","En attente")),Import!X1383)</f>
        <v/>
      </c>
      <c r="T384" s="46" t="str">
        <f>IF(Import!Y1383=0,IF($L384&lt;&gt;"","Annulé",IF($K384="","","En attente")),Import!Y1383)</f>
        <v/>
      </c>
      <c r="U384" s="46" t="str">
        <f>IF(Import!Z1383=0,IF($L384&lt;&gt;"","Annulé",IF($K384="","","En attente")),Import!Z1383)</f>
        <v/>
      </c>
      <c r="V384" s="46"/>
      <c r="W384" s="46" t="str">
        <f>IF($L384&lt;&gt;"","Annulé",IF(Import!AA1383=0,"",Import!AA1383))</f>
        <v/>
      </c>
      <c r="X384" s="46" t="str">
        <f>IF(L384&lt;&gt;"","Annulé",IF(Import!AB1383=0,IF(W384&lt;&gt;"","A receptionner",""),Import!AB1383))</f>
        <v/>
      </c>
      <c r="Y384" s="60" t="str">
        <f>IF(L384&lt;&gt;"","Annulé",IF(Import!AC1383=0,"",Import!AC1383))</f>
        <v/>
      </c>
      <c r="Z384" s="60" t="str">
        <f>IF(L384&lt;&gt;"","Annulé",IF(Import!AD1383=0,"",Import!AD1383))</f>
        <v/>
      </c>
      <c r="AA384" s="61" t="str">
        <f t="shared" si="274"/>
        <v/>
      </c>
      <c r="AB384" s="61"/>
      <c r="AC384" s="62"/>
      <c r="CB384" s="78" t="str">
        <f>IF(Import!AQ1383=0,"",Import!AQ1383)</f>
        <v/>
      </c>
      <c r="CC384" s="78"/>
      <c r="CD384" s="78"/>
      <c r="CE384" s="78"/>
      <c r="CF384" s="78"/>
      <c r="JR384" s="46" t="str">
        <f>IF(Import!BC1383=0,"",Import!BC1383)</f>
        <v/>
      </c>
    </row>
    <row r="385" spans="1:278" x14ac:dyDescent="0.3">
      <c r="A385" s="61" t="str">
        <f>IF(Import!A1384=0,"",Import!A1384=0)</f>
        <v/>
      </c>
      <c r="B385" s="38" t="str">
        <f>IF(Import!D1384=0,"",Import!D1384)</f>
        <v/>
      </c>
      <c r="C385" s="38" t="str">
        <f>IF(Import!E1384=0,"",Import!E1384)</f>
        <v/>
      </c>
      <c r="D385" s="44" t="str">
        <f t="shared" si="273"/>
        <v/>
      </c>
      <c r="E385" s="38" t="str">
        <f>IF(Import!I1384=0,"",Import!I1384)</f>
        <v/>
      </c>
      <c r="F385" s="38" t="str">
        <f>IF(Import!J1384="","",Import!J1384)</f>
        <v/>
      </c>
      <c r="G385" s="38" t="str">
        <f>IF(Import!K1384="","",Import!K1384)</f>
        <v/>
      </c>
      <c r="H385" s="45" t="str">
        <f>IF(Import!L1384=0,"",Import!L1384)</f>
        <v/>
      </c>
      <c r="I385" s="38" t="str">
        <f>IF(Import!N1384=0,"",Import!N1384)</f>
        <v/>
      </c>
      <c r="J385" s="37"/>
      <c r="K385" s="46" t="str">
        <f>IF(Import!O1384=0,"",Import!O1384)</f>
        <v/>
      </c>
      <c r="L385" s="46" t="str">
        <f>IF(Import!P1384=0,"",Import!P1384)</f>
        <v/>
      </c>
      <c r="M385" s="60" t="str">
        <f>IF(L385&lt;&gt;"","Annulé",IF(Import!R1384=0,"",Import!R1384))</f>
        <v/>
      </c>
      <c r="N385" s="60" t="str">
        <f>IF(L385&lt;&gt;"","Annulé",IF(Import!S1384=0,"",Import!S1384))</f>
        <v/>
      </c>
      <c r="O385" s="60" t="str">
        <f>IF(N385="Annulé","Annulé",IF(Import!T1384=0,"",Import!T1384))</f>
        <v/>
      </c>
      <c r="P385" s="46" t="str">
        <f>IF(Import!U1384=0,IF($L385&lt;&gt;"","Annulé",IF($K385="","","En attente")),Import!U1384)</f>
        <v/>
      </c>
      <c r="Q385" s="46" t="str">
        <f>IF(Import!V1384=0,IF($L385&lt;&gt;"","Annulé",IF($K385="","","En attente")),Import!V1384)</f>
        <v/>
      </c>
      <c r="R385" s="46" t="str">
        <f>IF(Import!W1384=0,IF($L385&lt;&gt;"","Annulé",IF($K385="","","En attente")),Import!W1384)</f>
        <v/>
      </c>
      <c r="S385" s="46" t="str">
        <f>IF(Import!X1384=0,IF($L385&lt;&gt;"","Annulé",IF($K385="","","En attente")),Import!X1384)</f>
        <v/>
      </c>
      <c r="T385" s="46" t="str">
        <f>IF(Import!Y1384=0,IF($L385&lt;&gt;"","Annulé",IF($K385="","","En attente")),Import!Y1384)</f>
        <v/>
      </c>
      <c r="U385" s="46" t="str">
        <f>IF(Import!Z1384=0,IF($L385&lt;&gt;"","Annulé",IF($K385="","","En attente")),Import!Z1384)</f>
        <v/>
      </c>
      <c r="V385" s="46"/>
      <c r="W385" s="46" t="str">
        <f>IF($L385&lt;&gt;"","Annulé",IF(Import!AA1384=0,"",Import!AA1384))</f>
        <v/>
      </c>
      <c r="X385" s="46" t="str">
        <f>IF(L385&lt;&gt;"","Annulé",IF(Import!AB1384=0,IF(W385&lt;&gt;"","A receptionner",""),Import!AB1384))</f>
        <v/>
      </c>
      <c r="Y385" s="60" t="str">
        <f>IF(L385&lt;&gt;"","Annulé",IF(Import!AC1384=0,"",Import!AC1384))</f>
        <v/>
      </c>
      <c r="Z385" s="60" t="str">
        <f>IF(L385&lt;&gt;"","Annulé",IF(Import!AD1384=0,"",Import!AD1384))</f>
        <v/>
      </c>
      <c r="AA385" s="61" t="str">
        <f t="shared" si="274"/>
        <v/>
      </c>
      <c r="AB385" s="61"/>
      <c r="AC385" s="62"/>
      <c r="CB385" s="78" t="str">
        <f>IF(Import!AQ1384=0,"",Import!AQ1384)</f>
        <v/>
      </c>
      <c r="CC385" s="78"/>
      <c r="CD385" s="78"/>
      <c r="CE385" s="78"/>
      <c r="CF385" s="78"/>
      <c r="JR385" s="46" t="str">
        <f>IF(Import!BC1384=0,"",Import!BC1384)</f>
        <v/>
      </c>
    </row>
    <row r="386" spans="1:278" x14ac:dyDescent="0.3">
      <c r="A386" s="61" t="str">
        <f>IF(Import!A1385=0,"",Import!A1385=0)</f>
        <v/>
      </c>
      <c r="B386" s="38" t="str">
        <f>IF(Import!D1385=0,"",Import!D1385)</f>
        <v/>
      </c>
      <c r="C386" s="38" t="str">
        <f>IF(Import!E1385=0,"",Import!E1385)</f>
        <v/>
      </c>
      <c r="D386" s="44" t="str">
        <f t="shared" si="273"/>
        <v/>
      </c>
      <c r="E386" s="38" t="str">
        <f>IF(Import!I1385=0,"",Import!I1385)</f>
        <v/>
      </c>
      <c r="F386" s="38" t="str">
        <f>IF(Import!J1385="","",Import!J1385)</f>
        <v/>
      </c>
      <c r="G386" s="38" t="str">
        <f>IF(Import!K1385="","",Import!K1385)</f>
        <v/>
      </c>
      <c r="H386" s="45" t="str">
        <f>IF(Import!L1385=0,"",Import!L1385)</f>
        <v/>
      </c>
      <c r="I386" s="38" t="str">
        <f>IF(Import!N1385=0,"",Import!N1385)</f>
        <v/>
      </c>
      <c r="J386" s="37"/>
      <c r="K386" s="46" t="str">
        <f>IF(Import!O1385=0,"",Import!O1385)</f>
        <v/>
      </c>
      <c r="L386" s="46" t="str">
        <f>IF(Import!P1385=0,"",Import!P1385)</f>
        <v/>
      </c>
      <c r="M386" s="60" t="str">
        <f>IF(L386&lt;&gt;"","Annulé",IF(Import!R1385=0,"",Import!R1385))</f>
        <v/>
      </c>
      <c r="N386" s="60" t="str">
        <f>IF(L386&lt;&gt;"","Annulé",IF(Import!S1385=0,"",Import!S1385))</f>
        <v/>
      </c>
      <c r="O386" s="60" t="str">
        <f>IF(N386="Annulé","Annulé",IF(Import!T1385=0,"",Import!T1385))</f>
        <v/>
      </c>
      <c r="P386" s="46" t="str">
        <f>IF(Import!U1385=0,IF($L386&lt;&gt;"","Annulé",IF($K386="","","En attente")),Import!U1385)</f>
        <v/>
      </c>
      <c r="Q386" s="46" t="str">
        <f>IF(Import!V1385=0,IF($L386&lt;&gt;"","Annulé",IF($K386="","","En attente")),Import!V1385)</f>
        <v/>
      </c>
      <c r="R386" s="46" t="str">
        <f>IF(Import!W1385=0,IF($L386&lt;&gt;"","Annulé",IF($K386="","","En attente")),Import!W1385)</f>
        <v/>
      </c>
      <c r="S386" s="46" t="str">
        <f>IF(Import!X1385=0,IF($L386&lt;&gt;"","Annulé",IF($K386="","","En attente")),Import!X1385)</f>
        <v/>
      </c>
      <c r="T386" s="46" t="str">
        <f>IF(Import!Y1385=0,IF($L386&lt;&gt;"","Annulé",IF($K386="","","En attente")),Import!Y1385)</f>
        <v/>
      </c>
      <c r="U386" s="46" t="str">
        <f>IF(Import!Z1385=0,IF($L386&lt;&gt;"","Annulé",IF($K386="","","En attente")),Import!Z1385)</f>
        <v/>
      </c>
      <c r="V386" s="46"/>
      <c r="W386" s="46" t="str">
        <f>IF($L386&lt;&gt;"","Annulé",IF(Import!AA1385=0,"",Import!AA1385))</f>
        <v/>
      </c>
      <c r="X386" s="46" t="str">
        <f>IF(L386&lt;&gt;"","Annulé",IF(Import!AB1385=0,IF(W386&lt;&gt;"","A receptionner",""),Import!AB1385))</f>
        <v/>
      </c>
      <c r="Y386" s="60" t="str">
        <f>IF(L386&lt;&gt;"","Annulé",IF(Import!AC1385=0,"",Import!AC1385))</f>
        <v/>
      </c>
      <c r="Z386" s="60" t="str">
        <f>IF(L386&lt;&gt;"","Annulé",IF(Import!AD1385=0,"",Import!AD1385))</f>
        <v/>
      </c>
      <c r="AA386" s="61" t="str">
        <f t="shared" si="274"/>
        <v/>
      </c>
      <c r="AB386" s="61"/>
      <c r="AC386" s="62"/>
      <c r="CB386" s="78" t="str">
        <f>IF(Import!AQ1385=0,"",Import!AQ1385)</f>
        <v/>
      </c>
      <c r="CC386" s="78"/>
      <c r="CD386" s="78"/>
      <c r="CE386" s="78"/>
      <c r="CF386" s="78"/>
      <c r="JR386" s="46" t="str">
        <f>IF(Import!BC1385=0,"",Import!BC1385)</f>
        <v/>
      </c>
    </row>
    <row r="387" spans="1:278" x14ac:dyDescent="0.3">
      <c r="A387" s="61" t="str">
        <f>IF(Import!A1386=0,"",Import!A1386=0)</f>
        <v/>
      </c>
      <c r="B387" s="38" t="str">
        <f>IF(Import!D1386=0,"",Import!D1386)</f>
        <v/>
      </c>
      <c r="C387" s="38" t="str">
        <f>IF(Import!E1386=0,"",Import!E1386)</f>
        <v/>
      </c>
      <c r="D387" s="44" t="str">
        <f t="shared" si="273"/>
        <v/>
      </c>
      <c r="E387" s="38" t="str">
        <f>IF(Import!I1386=0,"",Import!I1386)</f>
        <v/>
      </c>
      <c r="F387" s="38" t="str">
        <f>IF(Import!J1386="","",Import!J1386)</f>
        <v/>
      </c>
      <c r="G387" s="38" t="str">
        <f>IF(Import!K1386="","",Import!K1386)</f>
        <v/>
      </c>
      <c r="H387" s="45" t="str">
        <f>IF(Import!L1386=0,"",Import!L1386)</f>
        <v/>
      </c>
      <c r="I387" s="38" t="str">
        <f>IF(Import!N1386=0,"",Import!N1386)</f>
        <v/>
      </c>
      <c r="J387" s="37"/>
      <c r="K387" s="46" t="str">
        <f>IF(Import!O1386=0,"",Import!O1386)</f>
        <v/>
      </c>
      <c r="L387" s="46" t="str">
        <f>IF(Import!P1386=0,"",Import!P1386)</f>
        <v/>
      </c>
      <c r="M387" s="60" t="str">
        <f>IF(L387&lt;&gt;"","Annulé",IF(Import!R1386=0,"",Import!R1386))</f>
        <v/>
      </c>
      <c r="N387" s="60" t="str">
        <f>IF(L387&lt;&gt;"","Annulé",IF(Import!S1386=0,"",Import!S1386))</f>
        <v/>
      </c>
      <c r="O387" s="60" t="str">
        <f>IF(N387="Annulé","Annulé",IF(Import!T1386=0,"",Import!T1386))</f>
        <v/>
      </c>
      <c r="P387" s="46" t="str">
        <f>IF(Import!U1386=0,IF($L387&lt;&gt;"","Annulé",IF($K387="","","En attente")),Import!U1386)</f>
        <v/>
      </c>
      <c r="Q387" s="46" t="str">
        <f>IF(Import!V1386=0,IF($L387&lt;&gt;"","Annulé",IF($K387="","","En attente")),Import!V1386)</f>
        <v/>
      </c>
      <c r="R387" s="46" t="str">
        <f>IF(Import!W1386=0,IF($L387&lt;&gt;"","Annulé",IF($K387="","","En attente")),Import!W1386)</f>
        <v/>
      </c>
      <c r="S387" s="46" t="str">
        <f>IF(Import!X1386=0,IF($L387&lt;&gt;"","Annulé",IF($K387="","","En attente")),Import!X1386)</f>
        <v/>
      </c>
      <c r="T387" s="46" t="str">
        <f>IF(Import!Y1386=0,IF($L387&lt;&gt;"","Annulé",IF($K387="","","En attente")),Import!Y1386)</f>
        <v/>
      </c>
      <c r="U387" s="46" t="str">
        <f>IF(Import!Z1386=0,IF($L387&lt;&gt;"","Annulé",IF($K387="","","En attente")),Import!Z1386)</f>
        <v/>
      </c>
      <c r="V387" s="46"/>
      <c r="W387" s="46" t="str">
        <f>IF($L387&lt;&gt;"","Annulé",IF(Import!AA1386=0,"",Import!AA1386))</f>
        <v/>
      </c>
      <c r="X387" s="46" t="str">
        <f>IF(L387&lt;&gt;"","Annulé",IF(Import!AB1386=0,IF(W387&lt;&gt;"","A receptionner",""),Import!AB1386))</f>
        <v/>
      </c>
      <c r="Y387" s="60" t="str">
        <f>IF(L387&lt;&gt;"","Annulé",IF(Import!AC1386=0,"",Import!AC1386))</f>
        <v/>
      </c>
      <c r="Z387" s="60" t="str">
        <f>IF(L387&lt;&gt;"","Annulé",IF(Import!AD1386=0,"",Import!AD1386))</f>
        <v/>
      </c>
      <c r="AA387" s="61" t="str">
        <f t="shared" si="274"/>
        <v/>
      </c>
      <c r="AB387" s="61"/>
      <c r="AC387" s="62"/>
      <c r="CB387" s="78" t="str">
        <f>IF(Import!AQ1386=0,"",Import!AQ1386)</f>
        <v/>
      </c>
      <c r="CC387" s="78"/>
      <c r="CD387" s="78"/>
      <c r="CE387" s="78"/>
      <c r="CF387" s="78"/>
      <c r="JR387" s="46" t="str">
        <f>IF(Import!BC1386=0,"",Import!BC1386)</f>
        <v/>
      </c>
    </row>
    <row r="388" spans="1:278" x14ac:dyDescent="0.3">
      <c r="A388" s="61" t="str">
        <f>IF(Import!A1387=0,"",Import!A1387=0)</f>
        <v/>
      </c>
      <c r="B388" s="38" t="str">
        <f>IF(Import!D1387=0,"",Import!D1387)</f>
        <v/>
      </c>
      <c r="C388" s="38" t="str">
        <f>IF(Import!E1387=0,"",Import!E1387)</f>
        <v/>
      </c>
      <c r="D388" s="44" t="str">
        <f t="shared" si="273"/>
        <v/>
      </c>
      <c r="E388" s="38" t="str">
        <f>IF(Import!I1387=0,"",Import!I1387)</f>
        <v/>
      </c>
      <c r="F388" s="38" t="str">
        <f>IF(Import!J1387="","",Import!J1387)</f>
        <v/>
      </c>
      <c r="G388" s="38" t="str">
        <f>IF(Import!K1387="","",Import!K1387)</f>
        <v/>
      </c>
      <c r="H388" s="45" t="str">
        <f>IF(Import!L1387=0,"",Import!L1387)</f>
        <v/>
      </c>
      <c r="I388" s="38" t="str">
        <f>IF(Import!N1387=0,"",Import!N1387)</f>
        <v/>
      </c>
      <c r="J388" s="37"/>
      <c r="K388" s="46" t="str">
        <f>IF(Import!O1387=0,"",Import!O1387)</f>
        <v/>
      </c>
      <c r="L388" s="46" t="str">
        <f>IF(Import!P1387=0,"",Import!P1387)</f>
        <v/>
      </c>
      <c r="M388" s="60" t="str">
        <f>IF(L388&lt;&gt;"","Annulé",IF(Import!R1387=0,"",Import!R1387))</f>
        <v/>
      </c>
      <c r="N388" s="60" t="str">
        <f>IF(L388&lt;&gt;"","Annulé",IF(Import!S1387=0,"",Import!S1387))</f>
        <v/>
      </c>
      <c r="O388" s="60" t="str">
        <f>IF(N388="Annulé","Annulé",IF(Import!T1387=0,"",Import!T1387))</f>
        <v/>
      </c>
      <c r="P388" s="46" t="str">
        <f>IF(Import!U1387=0,IF($L388&lt;&gt;"","Annulé",IF($K388="","","En attente")),Import!U1387)</f>
        <v/>
      </c>
      <c r="Q388" s="46" t="str">
        <f>IF(Import!V1387=0,IF($L388&lt;&gt;"","Annulé",IF($K388="","","En attente")),Import!V1387)</f>
        <v/>
      </c>
      <c r="R388" s="46" t="str">
        <f>IF(Import!W1387=0,IF($L388&lt;&gt;"","Annulé",IF($K388="","","En attente")),Import!W1387)</f>
        <v/>
      </c>
      <c r="S388" s="46" t="str">
        <f>IF(Import!X1387=0,IF($L388&lt;&gt;"","Annulé",IF($K388="","","En attente")),Import!X1387)</f>
        <v/>
      </c>
      <c r="T388" s="46" t="str">
        <f>IF(Import!Y1387=0,IF($L388&lt;&gt;"","Annulé",IF($K388="","","En attente")),Import!Y1387)</f>
        <v/>
      </c>
      <c r="U388" s="46" t="str">
        <f>IF(Import!Z1387=0,IF($L388&lt;&gt;"","Annulé",IF($K388="","","En attente")),Import!Z1387)</f>
        <v/>
      </c>
      <c r="V388" s="46"/>
      <c r="W388" s="46" t="str">
        <f>IF($L388&lt;&gt;"","Annulé",IF(Import!AA1387=0,"",Import!AA1387))</f>
        <v/>
      </c>
      <c r="X388" s="46" t="str">
        <f>IF(L388&lt;&gt;"","Annulé",IF(Import!AB1387=0,IF(W388&lt;&gt;"","A receptionner",""),Import!AB1387))</f>
        <v/>
      </c>
      <c r="Y388" s="60" t="str">
        <f>IF(L388&lt;&gt;"","Annulé",IF(Import!AC1387=0,"",Import!AC1387))</f>
        <v/>
      </c>
      <c r="Z388" s="60" t="str">
        <f>IF(L388&lt;&gt;"","Annulé",IF(Import!AD1387=0,"",Import!AD1387))</f>
        <v/>
      </c>
      <c r="AA388" s="61" t="str">
        <f t="shared" si="274"/>
        <v/>
      </c>
      <c r="AB388" s="61"/>
      <c r="AC388" s="62"/>
      <c r="CB388" s="78" t="str">
        <f>IF(Import!AQ1387=0,"",Import!AQ1387)</f>
        <v/>
      </c>
      <c r="CC388" s="78"/>
      <c r="CD388" s="78"/>
      <c r="CE388" s="78"/>
      <c r="CF388" s="78"/>
      <c r="JR388" s="46" t="str">
        <f>IF(Import!BC1387=0,"",Import!BC1387)</f>
        <v/>
      </c>
    </row>
    <row r="389" spans="1:278" x14ac:dyDescent="0.3">
      <c r="A389" s="61" t="str">
        <f>IF(Import!A1388=0,"",Import!A1388=0)</f>
        <v/>
      </c>
      <c r="B389" s="38" t="str">
        <f>IF(Import!D1388=0,"",Import!D1388)</f>
        <v/>
      </c>
      <c r="C389" s="38" t="str">
        <f>IF(Import!E1388=0,"",Import!E1388)</f>
        <v/>
      </c>
      <c r="D389" s="44" t="str">
        <f t="shared" si="273"/>
        <v/>
      </c>
      <c r="E389" s="38" t="str">
        <f>IF(Import!I1388=0,"",Import!I1388)</f>
        <v/>
      </c>
      <c r="F389" s="38" t="str">
        <f>IF(Import!J1388="","",Import!J1388)</f>
        <v/>
      </c>
      <c r="G389" s="38" t="str">
        <f>IF(Import!K1388="","",Import!K1388)</f>
        <v/>
      </c>
      <c r="H389" s="45" t="str">
        <f>IF(Import!L1388=0,"",Import!L1388)</f>
        <v/>
      </c>
      <c r="I389" s="38" t="str">
        <f>IF(Import!N1388=0,"",Import!N1388)</f>
        <v/>
      </c>
      <c r="J389" s="37"/>
      <c r="K389" s="46" t="str">
        <f>IF(Import!O1388=0,"",Import!O1388)</f>
        <v/>
      </c>
      <c r="L389" s="46" t="str">
        <f>IF(Import!P1388=0,"",Import!P1388)</f>
        <v/>
      </c>
      <c r="M389" s="60" t="str">
        <f>IF(L389&lt;&gt;"","Annulé",IF(Import!R1388=0,"",Import!R1388))</f>
        <v/>
      </c>
      <c r="N389" s="60" t="str">
        <f>IF(L389&lt;&gt;"","Annulé",IF(Import!S1388=0,"",Import!S1388))</f>
        <v/>
      </c>
      <c r="O389" s="60" t="str">
        <f>IF(N389="Annulé","Annulé",IF(Import!T1388=0,"",Import!T1388))</f>
        <v/>
      </c>
      <c r="P389" s="46" t="str">
        <f>IF(Import!U1388=0,IF($L389&lt;&gt;"","Annulé",IF($K389="","","En attente")),Import!U1388)</f>
        <v/>
      </c>
      <c r="Q389" s="46" t="str">
        <f>IF(Import!V1388=0,IF($L389&lt;&gt;"","Annulé",IF($K389="","","En attente")),Import!V1388)</f>
        <v/>
      </c>
      <c r="R389" s="46" t="str">
        <f>IF(Import!W1388=0,IF($L389&lt;&gt;"","Annulé",IF($K389="","","En attente")),Import!W1388)</f>
        <v/>
      </c>
      <c r="S389" s="46" t="str">
        <f>IF(Import!X1388=0,IF($L389&lt;&gt;"","Annulé",IF($K389="","","En attente")),Import!X1388)</f>
        <v/>
      </c>
      <c r="T389" s="46" t="str">
        <f>IF(Import!Y1388=0,IF($L389&lt;&gt;"","Annulé",IF($K389="","","En attente")),Import!Y1388)</f>
        <v/>
      </c>
      <c r="U389" s="46" t="str">
        <f>IF(Import!Z1388=0,IF($L389&lt;&gt;"","Annulé",IF($K389="","","En attente")),Import!Z1388)</f>
        <v/>
      </c>
      <c r="V389" s="46"/>
      <c r="W389" s="46" t="str">
        <f>IF($L389&lt;&gt;"","Annulé",IF(Import!AA1388=0,"",Import!AA1388))</f>
        <v/>
      </c>
      <c r="X389" s="46" t="str">
        <f>IF(L389&lt;&gt;"","Annulé",IF(Import!AB1388=0,IF(W389&lt;&gt;"","A receptionner",""),Import!AB1388))</f>
        <v/>
      </c>
      <c r="Y389" s="60" t="str">
        <f>IF(L389&lt;&gt;"","Annulé",IF(Import!AC1388=0,"",Import!AC1388))</f>
        <v/>
      </c>
      <c r="Z389" s="60" t="str">
        <f>IF(L389&lt;&gt;"","Annulé",IF(Import!AD1388=0,"",Import!AD1388))</f>
        <v/>
      </c>
      <c r="AA389" s="61" t="str">
        <f t="shared" si="274"/>
        <v/>
      </c>
      <c r="AB389" s="61"/>
      <c r="AC389" s="62"/>
      <c r="CB389" s="78" t="str">
        <f>IF(Import!AQ1388=0,"",Import!AQ1388)</f>
        <v/>
      </c>
      <c r="CC389" s="78"/>
      <c r="CD389" s="78"/>
      <c r="CE389" s="78"/>
      <c r="CF389" s="78"/>
      <c r="JR389" s="46" t="str">
        <f>IF(Import!BC1388=0,"",Import!BC1388)</f>
        <v/>
      </c>
    </row>
    <row r="390" spans="1:278" x14ac:dyDescent="0.3">
      <c r="A390" s="61" t="str">
        <f>IF(Import!A1389=0,"",Import!A1389=0)</f>
        <v/>
      </c>
      <c r="B390" s="38" t="str">
        <f>IF(Import!D1389=0,"",Import!D1389)</f>
        <v/>
      </c>
      <c r="C390" s="38" t="str">
        <f>IF(Import!E1389=0,"",Import!E1389)</f>
        <v/>
      </c>
      <c r="D390" s="44" t="str">
        <f t="shared" si="273"/>
        <v/>
      </c>
      <c r="E390" s="38" t="str">
        <f>IF(Import!I1389=0,"",Import!I1389)</f>
        <v/>
      </c>
      <c r="F390" s="38" t="str">
        <f>IF(Import!J1389="","",Import!J1389)</f>
        <v/>
      </c>
      <c r="G390" s="38" t="str">
        <f>IF(Import!K1389="","",Import!K1389)</f>
        <v/>
      </c>
      <c r="H390" s="45" t="str">
        <f>IF(Import!L1389=0,"",Import!L1389)</f>
        <v/>
      </c>
      <c r="I390" s="38" t="str">
        <f>IF(Import!N1389=0,"",Import!N1389)</f>
        <v/>
      </c>
      <c r="J390" s="37"/>
      <c r="K390" s="46" t="str">
        <f>IF(Import!O1389=0,"",Import!O1389)</f>
        <v/>
      </c>
      <c r="L390" s="46" t="str">
        <f>IF(Import!P1389=0,"",Import!P1389)</f>
        <v/>
      </c>
      <c r="M390" s="60" t="str">
        <f>IF(L390&lt;&gt;"","Annulé",IF(Import!R1389=0,"",Import!R1389))</f>
        <v/>
      </c>
      <c r="N390" s="60" t="str">
        <f>IF(L390&lt;&gt;"","Annulé",IF(Import!S1389=0,"",Import!S1389))</f>
        <v/>
      </c>
      <c r="O390" s="60" t="str">
        <f>IF(N390="Annulé","Annulé",IF(Import!T1389=0,"",Import!T1389))</f>
        <v/>
      </c>
      <c r="P390" s="46" t="str">
        <f>IF(Import!U1389=0,IF($L390&lt;&gt;"","Annulé",IF($K390="","","En attente")),Import!U1389)</f>
        <v/>
      </c>
      <c r="Q390" s="46" t="str">
        <f>IF(Import!V1389=0,IF($L390&lt;&gt;"","Annulé",IF($K390="","","En attente")),Import!V1389)</f>
        <v/>
      </c>
      <c r="R390" s="46" t="str">
        <f>IF(Import!W1389=0,IF($L390&lt;&gt;"","Annulé",IF($K390="","","En attente")),Import!W1389)</f>
        <v/>
      </c>
      <c r="S390" s="46" t="str">
        <f>IF(Import!X1389=0,IF($L390&lt;&gt;"","Annulé",IF($K390="","","En attente")),Import!X1389)</f>
        <v/>
      </c>
      <c r="T390" s="46" t="str">
        <f>IF(Import!Y1389=0,IF($L390&lt;&gt;"","Annulé",IF($K390="","","En attente")),Import!Y1389)</f>
        <v/>
      </c>
      <c r="U390" s="46" t="str">
        <f>IF(Import!Z1389=0,IF($L390&lt;&gt;"","Annulé",IF($K390="","","En attente")),Import!Z1389)</f>
        <v/>
      </c>
      <c r="V390" s="46"/>
      <c r="W390" s="46" t="str">
        <f>IF($L390&lt;&gt;"","Annulé",IF(Import!AA1389=0,"",Import!AA1389))</f>
        <v/>
      </c>
      <c r="X390" s="46" t="str">
        <f>IF(L390&lt;&gt;"","Annulé",IF(Import!AB1389=0,IF(W390&lt;&gt;"","A receptionner",""),Import!AB1389))</f>
        <v/>
      </c>
      <c r="Y390" s="60" t="str">
        <f>IF(L390&lt;&gt;"","Annulé",IF(Import!AC1389=0,"",Import!AC1389))</f>
        <v/>
      </c>
      <c r="Z390" s="60" t="str">
        <f>IF(L390&lt;&gt;"","Annulé",IF(Import!AD1389=0,"",Import!AD1389))</f>
        <v/>
      </c>
      <c r="AA390" s="61" t="str">
        <f t="shared" si="274"/>
        <v/>
      </c>
      <c r="AB390" s="61"/>
      <c r="AC390" s="62"/>
      <c r="CB390" s="78" t="str">
        <f>IF(Import!AQ1389=0,"",Import!AQ1389)</f>
        <v/>
      </c>
      <c r="CC390" s="78"/>
      <c r="CD390" s="78"/>
      <c r="CE390" s="78"/>
      <c r="CF390" s="78"/>
      <c r="JR390" s="46" t="str">
        <f>IF(Import!BC1389=0,"",Import!BC1389)</f>
        <v/>
      </c>
    </row>
    <row r="391" spans="1:278" x14ac:dyDescent="0.3">
      <c r="A391" s="61" t="str">
        <f>IF(Import!A1390=0,"",Import!A1390=0)</f>
        <v/>
      </c>
      <c r="B391" s="38" t="str">
        <f>IF(Import!D1390=0,"",Import!D1390)</f>
        <v/>
      </c>
      <c r="C391" s="38" t="str">
        <f>IF(Import!E1390=0,"",Import!E1390)</f>
        <v/>
      </c>
      <c r="D391" s="44" t="str">
        <f t="shared" si="273"/>
        <v/>
      </c>
      <c r="E391" s="38" t="str">
        <f>IF(Import!I1390=0,"",Import!I1390)</f>
        <v/>
      </c>
      <c r="F391" s="38" t="str">
        <f>IF(Import!J1390="","",Import!J1390)</f>
        <v/>
      </c>
      <c r="G391" s="38" t="str">
        <f>IF(Import!K1390="","",Import!K1390)</f>
        <v/>
      </c>
      <c r="H391" s="45" t="str">
        <f>IF(Import!L1390=0,"",Import!L1390)</f>
        <v/>
      </c>
      <c r="I391" s="38" t="str">
        <f>IF(Import!N1390=0,"",Import!N1390)</f>
        <v/>
      </c>
      <c r="J391" s="37"/>
      <c r="K391" s="46" t="str">
        <f>IF(Import!O1390=0,"",Import!O1390)</f>
        <v/>
      </c>
      <c r="L391" s="46" t="str">
        <f>IF(Import!P1390=0,"",Import!P1390)</f>
        <v/>
      </c>
      <c r="M391" s="60" t="str">
        <f>IF(L391&lt;&gt;"","Annulé",IF(Import!R1390=0,"",Import!R1390))</f>
        <v/>
      </c>
      <c r="N391" s="60" t="str">
        <f>IF(L391&lt;&gt;"","Annulé",IF(Import!S1390=0,"",Import!S1390))</f>
        <v/>
      </c>
      <c r="O391" s="60" t="str">
        <f>IF(N391="Annulé","Annulé",IF(Import!T1390=0,"",Import!T1390))</f>
        <v/>
      </c>
      <c r="P391" s="46" t="str">
        <f>IF(Import!U1390=0,IF($L391&lt;&gt;"","Annulé",IF($K391="","","En attente")),Import!U1390)</f>
        <v/>
      </c>
      <c r="Q391" s="46" t="str">
        <f>IF(Import!V1390=0,IF($L391&lt;&gt;"","Annulé",IF($K391="","","En attente")),Import!V1390)</f>
        <v/>
      </c>
      <c r="R391" s="46" t="str">
        <f>IF(Import!W1390=0,IF($L391&lt;&gt;"","Annulé",IF($K391="","","En attente")),Import!W1390)</f>
        <v/>
      </c>
      <c r="S391" s="46" t="str">
        <f>IF(Import!X1390=0,IF($L391&lt;&gt;"","Annulé",IF($K391="","","En attente")),Import!X1390)</f>
        <v/>
      </c>
      <c r="T391" s="46" t="str">
        <f>IF(Import!Y1390=0,IF($L391&lt;&gt;"","Annulé",IF($K391="","","En attente")),Import!Y1390)</f>
        <v/>
      </c>
      <c r="U391" s="46" t="str">
        <f>IF(Import!Z1390=0,IF($L391&lt;&gt;"","Annulé",IF($K391="","","En attente")),Import!Z1390)</f>
        <v/>
      </c>
      <c r="V391" s="46"/>
      <c r="W391" s="46" t="str">
        <f>IF($L391&lt;&gt;"","Annulé",IF(Import!AA1390=0,"",Import!AA1390))</f>
        <v/>
      </c>
      <c r="X391" s="46" t="str">
        <f>IF(L391&lt;&gt;"","Annulé",IF(Import!AB1390=0,IF(W391&lt;&gt;"","A receptionner",""),Import!AB1390))</f>
        <v/>
      </c>
      <c r="Y391" s="60" t="str">
        <f>IF(L391&lt;&gt;"","Annulé",IF(Import!AC1390=0,"",Import!AC1390))</f>
        <v/>
      </c>
      <c r="Z391" s="60" t="str">
        <f>IF(L391&lt;&gt;"","Annulé",IF(Import!AD1390=0,"",Import!AD1390))</f>
        <v/>
      </c>
      <c r="AA391" s="61" t="str">
        <f t="shared" si="274"/>
        <v/>
      </c>
      <c r="AB391" s="61"/>
      <c r="AC391" s="62"/>
      <c r="CB391" s="78" t="str">
        <f>IF(Import!AQ1390=0,"",Import!AQ1390)</f>
        <v/>
      </c>
      <c r="CC391" s="78"/>
      <c r="CD391" s="78"/>
      <c r="CE391" s="78"/>
      <c r="CF391" s="78"/>
      <c r="JR391" s="46" t="str">
        <f>IF(Import!BC1390=0,"",Import!BC1390)</f>
        <v/>
      </c>
    </row>
    <row r="392" spans="1:278" x14ac:dyDescent="0.3">
      <c r="A392" s="61" t="str">
        <f>IF(Import!A1391=0,"",Import!A1391=0)</f>
        <v/>
      </c>
      <c r="B392" s="38" t="str">
        <f>IF(Import!D1391=0,"",Import!D1391)</f>
        <v/>
      </c>
      <c r="C392" s="38" t="str">
        <f>IF(Import!E1391=0,"",Import!E1391)</f>
        <v/>
      </c>
      <c r="D392" s="44" t="str">
        <f t="shared" si="273"/>
        <v/>
      </c>
      <c r="E392" s="38" t="str">
        <f>IF(Import!I1391=0,"",Import!I1391)</f>
        <v/>
      </c>
      <c r="F392" s="38" t="str">
        <f>IF(Import!J1391="","",Import!J1391)</f>
        <v/>
      </c>
      <c r="G392" s="38" t="str">
        <f>IF(Import!K1391="","",Import!K1391)</f>
        <v/>
      </c>
      <c r="H392" s="45" t="str">
        <f>IF(Import!L1391=0,"",Import!L1391)</f>
        <v/>
      </c>
      <c r="I392" s="38" t="str">
        <f>IF(Import!N1391=0,"",Import!N1391)</f>
        <v/>
      </c>
      <c r="J392" s="37"/>
      <c r="K392" s="46" t="str">
        <f>IF(Import!O1391=0,"",Import!O1391)</f>
        <v/>
      </c>
      <c r="L392" s="46" t="str">
        <f>IF(Import!P1391=0,"",Import!P1391)</f>
        <v/>
      </c>
      <c r="M392" s="60" t="str">
        <f>IF(L392&lt;&gt;"","Annulé",IF(Import!R1391=0,"",Import!R1391))</f>
        <v/>
      </c>
      <c r="N392" s="60" t="str">
        <f>IF(L392&lt;&gt;"","Annulé",IF(Import!S1391=0,"",Import!S1391))</f>
        <v/>
      </c>
      <c r="O392" s="60" t="str">
        <f>IF(N392="Annulé","Annulé",IF(Import!T1391=0,"",Import!T1391))</f>
        <v/>
      </c>
      <c r="P392" s="46" t="str">
        <f>IF(Import!U1391=0,IF($L392&lt;&gt;"","Annulé",IF($K392="","","En attente")),Import!U1391)</f>
        <v/>
      </c>
      <c r="Q392" s="46" t="str">
        <f>IF(Import!V1391=0,IF($L392&lt;&gt;"","Annulé",IF($K392="","","En attente")),Import!V1391)</f>
        <v/>
      </c>
      <c r="R392" s="46" t="str">
        <f>IF(Import!W1391=0,IF($L392&lt;&gt;"","Annulé",IF($K392="","","En attente")),Import!W1391)</f>
        <v/>
      </c>
      <c r="S392" s="46" t="str">
        <f>IF(Import!X1391=0,IF($L392&lt;&gt;"","Annulé",IF($K392="","","En attente")),Import!X1391)</f>
        <v/>
      </c>
      <c r="T392" s="46" t="str">
        <f>IF(Import!Y1391=0,IF($L392&lt;&gt;"","Annulé",IF($K392="","","En attente")),Import!Y1391)</f>
        <v/>
      </c>
      <c r="U392" s="46" t="str">
        <f>IF(Import!Z1391=0,IF($L392&lt;&gt;"","Annulé",IF($K392="","","En attente")),Import!Z1391)</f>
        <v/>
      </c>
      <c r="V392" s="46"/>
      <c r="W392" s="46" t="str">
        <f>IF($L392&lt;&gt;"","Annulé",IF(Import!AA1391=0,"",Import!AA1391))</f>
        <v/>
      </c>
      <c r="X392" s="46" t="str">
        <f>IF(L392&lt;&gt;"","Annulé",IF(Import!AB1391=0,IF(W392&lt;&gt;"","A receptionner",""),Import!AB1391))</f>
        <v/>
      </c>
      <c r="Y392" s="60" t="str">
        <f>IF(L392&lt;&gt;"","Annulé",IF(Import!AC1391=0,"",Import!AC1391))</f>
        <v/>
      </c>
      <c r="Z392" s="60" t="str">
        <f>IF(L392&lt;&gt;"","Annulé",IF(Import!AD1391=0,"",Import!AD1391))</f>
        <v/>
      </c>
      <c r="AA392" s="61" t="str">
        <f t="shared" si="274"/>
        <v/>
      </c>
      <c r="AB392" s="61"/>
      <c r="AC392" s="62"/>
      <c r="CB392" s="78" t="str">
        <f>IF(Import!AQ1391=0,"",Import!AQ1391)</f>
        <v/>
      </c>
      <c r="CC392" s="78"/>
      <c r="CD392" s="78"/>
      <c r="CE392" s="78"/>
      <c r="CF392" s="78"/>
      <c r="JR392" s="46" t="str">
        <f>IF(Import!BC1391=0,"",Import!BC1391)</f>
        <v/>
      </c>
    </row>
    <row r="393" spans="1:278" x14ac:dyDescent="0.3">
      <c r="A393" s="61" t="str">
        <f>IF(Import!A1392=0,"",Import!A1392=0)</f>
        <v/>
      </c>
      <c r="B393" s="38" t="str">
        <f>IF(Import!D1392=0,"",Import!D1392)</f>
        <v/>
      </c>
      <c r="C393" s="38" t="str">
        <f>IF(Import!E1392=0,"",Import!E1392)</f>
        <v/>
      </c>
      <c r="D393" s="44" t="str">
        <f t="shared" si="273"/>
        <v/>
      </c>
      <c r="E393" s="38" t="str">
        <f>IF(Import!I1392=0,"",Import!I1392)</f>
        <v/>
      </c>
      <c r="F393" s="38" t="str">
        <f>IF(Import!J1392="","",Import!J1392)</f>
        <v/>
      </c>
      <c r="G393" s="38" t="str">
        <f>IF(Import!K1392="","",Import!K1392)</f>
        <v/>
      </c>
      <c r="H393" s="45" t="str">
        <f>IF(Import!L1392=0,"",Import!L1392)</f>
        <v/>
      </c>
      <c r="I393" s="38" t="str">
        <f>IF(Import!N1392=0,"",Import!N1392)</f>
        <v/>
      </c>
      <c r="J393" s="37"/>
      <c r="K393" s="46" t="str">
        <f>IF(Import!O1392=0,"",Import!O1392)</f>
        <v/>
      </c>
      <c r="L393" s="46" t="str">
        <f>IF(Import!P1392=0,"",Import!P1392)</f>
        <v/>
      </c>
      <c r="M393" s="60" t="str">
        <f>IF(L393&lt;&gt;"","Annulé",IF(Import!R1392=0,"",Import!R1392))</f>
        <v/>
      </c>
      <c r="N393" s="60" t="str">
        <f>IF(L393&lt;&gt;"","Annulé",IF(Import!S1392=0,"",Import!S1392))</f>
        <v/>
      </c>
      <c r="O393" s="60" t="str">
        <f>IF(N393="Annulé","Annulé",IF(Import!T1392=0,"",Import!T1392))</f>
        <v/>
      </c>
      <c r="P393" s="46" t="str">
        <f>IF(Import!U1392=0,IF($L393&lt;&gt;"","Annulé",IF($K393="","","En attente")),Import!U1392)</f>
        <v/>
      </c>
      <c r="Q393" s="46" t="str">
        <f>IF(Import!V1392=0,IF($L393&lt;&gt;"","Annulé",IF($K393="","","En attente")),Import!V1392)</f>
        <v/>
      </c>
      <c r="R393" s="46" t="str">
        <f>IF(Import!W1392=0,IF($L393&lt;&gt;"","Annulé",IF($K393="","","En attente")),Import!W1392)</f>
        <v/>
      </c>
      <c r="S393" s="46" t="str">
        <f>IF(Import!X1392=0,IF($L393&lt;&gt;"","Annulé",IF($K393="","","En attente")),Import!X1392)</f>
        <v/>
      </c>
      <c r="T393" s="46" t="str">
        <f>IF(Import!Y1392=0,IF($L393&lt;&gt;"","Annulé",IF($K393="","","En attente")),Import!Y1392)</f>
        <v/>
      </c>
      <c r="U393" s="46" t="str">
        <f>IF(Import!Z1392=0,IF($L393&lt;&gt;"","Annulé",IF($K393="","","En attente")),Import!Z1392)</f>
        <v/>
      </c>
      <c r="V393" s="46"/>
      <c r="W393" s="46" t="str">
        <f>IF($L393&lt;&gt;"","Annulé",IF(Import!AA1392=0,"",Import!AA1392))</f>
        <v/>
      </c>
      <c r="X393" s="46" t="str">
        <f>IF(L393&lt;&gt;"","Annulé",IF(Import!AB1392=0,IF(W393&lt;&gt;"","A receptionner",""),Import!AB1392))</f>
        <v/>
      </c>
      <c r="Y393" s="60" t="str">
        <f>IF(L393&lt;&gt;"","Annulé",IF(Import!AC1392=0,"",Import!AC1392))</f>
        <v/>
      </c>
      <c r="Z393" s="60" t="str">
        <f>IF(L393&lt;&gt;"","Annulé",IF(Import!AD1392=0,"",Import!AD1392))</f>
        <v/>
      </c>
      <c r="AA393" s="61" t="str">
        <f t="shared" si="274"/>
        <v/>
      </c>
      <c r="AB393" s="61"/>
      <c r="AC393" s="62"/>
      <c r="CB393" s="78" t="str">
        <f>IF(Import!AQ1392=0,"",Import!AQ1392)</f>
        <v/>
      </c>
      <c r="CC393" s="78"/>
      <c r="CD393" s="78"/>
      <c r="CE393" s="78"/>
      <c r="CF393" s="78"/>
      <c r="JR393" s="46" t="str">
        <f>IF(Import!BC1392=0,"",Import!BC1392)</f>
        <v/>
      </c>
    </row>
    <row r="394" spans="1:278" x14ac:dyDescent="0.3">
      <c r="A394" s="61" t="str">
        <f>IF(Import!A1393=0,"",Import!A1393=0)</f>
        <v/>
      </c>
      <c r="B394" s="38" t="str">
        <f>IF(Import!D1393=0,"",Import!D1393)</f>
        <v/>
      </c>
      <c r="C394" s="38" t="str">
        <f>IF(Import!E1393=0,"",Import!E1393)</f>
        <v/>
      </c>
      <c r="D394" s="44" t="str">
        <f t="shared" si="273"/>
        <v/>
      </c>
      <c r="E394" s="38" t="str">
        <f>IF(Import!I1393=0,"",Import!I1393)</f>
        <v/>
      </c>
      <c r="F394" s="38" t="str">
        <f>IF(Import!J1393="","",Import!J1393)</f>
        <v/>
      </c>
      <c r="G394" s="38" t="str">
        <f>IF(Import!K1393="","",Import!K1393)</f>
        <v/>
      </c>
      <c r="H394" s="45" t="str">
        <f>IF(Import!L1393=0,"",Import!L1393)</f>
        <v/>
      </c>
      <c r="I394" s="38" t="str">
        <f>IF(Import!N1393=0,"",Import!N1393)</f>
        <v/>
      </c>
      <c r="J394" s="37"/>
      <c r="K394" s="46" t="str">
        <f>IF(Import!O1393=0,"",Import!O1393)</f>
        <v/>
      </c>
      <c r="L394" s="46" t="str">
        <f>IF(Import!P1393=0,"",Import!P1393)</f>
        <v/>
      </c>
      <c r="M394" s="60" t="str">
        <f>IF(L394&lt;&gt;"","Annulé",IF(Import!R1393=0,"",Import!R1393))</f>
        <v/>
      </c>
      <c r="N394" s="60" t="str">
        <f>IF(L394&lt;&gt;"","Annulé",IF(Import!S1393=0,"",Import!S1393))</f>
        <v/>
      </c>
      <c r="O394" s="60" t="str">
        <f>IF(N394="Annulé","Annulé",IF(Import!T1393=0,"",Import!T1393))</f>
        <v/>
      </c>
      <c r="P394" s="46" t="str">
        <f>IF(Import!U1393=0,IF($L394&lt;&gt;"","Annulé",IF($K394="","","En attente")),Import!U1393)</f>
        <v/>
      </c>
      <c r="Q394" s="46" t="str">
        <f>IF(Import!V1393=0,IF($L394&lt;&gt;"","Annulé",IF($K394="","","En attente")),Import!V1393)</f>
        <v/>
      </c>
      <c r="R394" s="46" t="str">
        <f>IF(Import!W1393=0,IF($L394&lt;&gt;"","Annulé",IF($K394="","","En attente")),Import!W1393)</f>
        <v/>
      </c>
      <c r="S394" s="46" t="str">
        <f>IF(Import!X1393=0,IF($L394&lt;&gt;"","Annulé",IF($K394="","","En attente")),Import!X1393)</f>
        <v/>
      </c>
      <c r="T394" s="46" t="str">
        <f>IF(Import!Y1393=0,IF($L394&lt;&gt;"","Annulé",IF($K394="","","En attente")),Import!Y1393)</f>
        <v/>
      </c>
      <c r="U394" s="46" t="str">
        <f>IF(Import!Z1393=0,IF($L394&lt;&gt;"","Annulé",IF($K394="","","En attente")),Import!Z1393)</f>
        <v/>
      </c>
      <c r="V394" s="46"/>
      <c r="W394" s="46" t="str">
        <f>IF($L394&lt;&gt;"","Annulé",IF(Import!AA1393=0,"",Import!AA1393))</f>
        <v/>
      </c>
      <c r="X394" s="46" t="str">
        <f>IF(L394&lt;&gt;"","Annulé",IF(Import!AB1393=0,IF(W394&lt;&gt;"","A receptionner",""),Import!AB1393))</f>
        <v/>
      </c>
      <c r="Y394" s="60" t="str">
        <f>IF(L394&lt;&gt;"","Annulé",IF(Import!AC1393=0,"",Import!AC1393))</f>
        <v/>
      </c>
      <c r="Z394" s="60" t="str">
        <f>IF(L394&lt;&gt;"","Annulé",IF(Import!AD1393=0,"",Import!AD1393))</f>
        <v/>
      </c>
      <c r="AA394" s="61" t="str">
        <f t="shared" si="274"/>
        <v/>
      </c>
      <c r="AB394" s="61"/>
      <c r="AC394" s="62"/>
      <c r="CB394" s="78" t="str">
        <f>IF(Import!AQ1393=0,"",Import!AQ1393)</f>
        <v/>
      </c>
      <c r="CC394" s="78"/>
      <c r="CD394" s="78"/>
      <c r="CE394" s="78"/>
      <c r="CF394" s="78"/>
      <c r="JR394" s="46" t="str">
        <f>IF(Import!BC1393=0,"",Import!BC1393)</f>
        <v/>
      </c>
    </row>
    <row r="395" spans="1:278" x14ac:dyDescent="0.3">
      <c r="A395" s="61" t="str">
        <f>IF(Import!A1394=0,"",Import!A1394=0)</f>
        <v/>
      </c>
      <c r="B395" s="38" t="str">
        <f>IF(Import!D1394=0,"",Import!D1394)</f>
        <v/>
      </c>
      <c r="C395" s="38" t="str">
        <f>IF(Import!E1394=0,"",Import!E1394)</f>
        <v/>
      </c>
      <c r="D395" s="44" t="str">
        <f t="shared" si="273"/>
        <v/>
      </c>
      <c r="E395" s="38" t="str">
        <f>IF(Import!I1394=0,"",Import!I1394)</f>
        <v/>
      </c>
      <c r="F395" s="38" t="str">
        <f>IF(Import!J1394="","",Import!J1394)</f>
        <v/>
      </c>
      <c r="G395" s="38" t="str">
        <f>IF(Import!K1394="","",Import!K1394)</f>
        <v/>
      </c>
      <c r="H395" s="45" t="str">
        <f>IF(Import!L1394=0,"",Import!L1394)</f>
        <v/>
      </c>
      <c r="I395" s="38" t="str">
        <f>IF(Import!N1394=0,"",Import!N1394)</f>
        <v/>
      </c>
      <c r="J395" s="37"/>
      <c r="K395" s="46" t="str">
        <f>IF(Import!O1394=0,"",Import!O1394)</f>
        <v/>
      </c>
      <c r="L395" s="46" t="str">
        <f>IF(Import!P1394=0,"",Import!P1394)</f>
        <v/>
      </c>
      <c r="M395" s="60" t="str">
        <f>IF(L395&lt;&gt;"","Annulé",IF(Import!R1394=0,"",Import!R1394))</f>
        <v/>
      </c>
      <c r="N395" s="60" t="str">
        <f>IF(L395&lt;&gt;"","Annulé",IF(Import!S1394=0,"",Import!S1394))</f>
        <v/>
      </c>
      <c r="O395" s="60" t="str">
        <f>IF(N395="Annulé","Annulé",IF(Import!T1394=0,"",Import!T1394))</f>
        <v/>
      </c>
      <c r="P395" s="46" t="str">
        <f>IF(Import!U1394=0,IF($L395&lt;&gt;"","Annulé",IF($K395="","","En attente")),Import!U1394)</f>
        <v/>
      </c>
      <c r="Q395" s="46" t="str">
        <f>IF(Import!V1394=0,IF($L395&lt;&gt;"","Annulé",IF($K395="","","En attente")),Import!V1394)</f>
        <v/>
      </c>
      <c r="R395" s="46" t="str">
        <f>IF(Import!W1394=0,IF($L395&lt;&gt;"","Annulé",IF($K395="","","En attente")),Import!W1394)</f>
        <v/>
      </c>
      <c r="S395" s="46" t="str">
        <f>IF(Import!X1394=0,IF($L395&lt;&gt;"","Annulé",IF($K395="","","En attente")),Import!X1394)</f>
        <v/>
      </c>
      <c r="T395" s="46" t="str">
        <f>IF(Import!Y1394=0,IF($L395&lt;&gt;"","Annulé",IF($K395="","","En attente")),Import!Y1394)</f>
        <v/>
      </c>
      <c r="U395" s="46" t="str">
        <f>IF(Import!Z1394=0,IF($L395&lt;&gt;"","Annulé",IF($K395="","","En attente")),Import!Z1394)</f>
        <v/>
      </c>
      <c r="V395" s="46"/>
      <c r="W395" s="46" t="str">
        <f>IF($L395&lt;&gt;"","Annulé",IF(Import!AA1394=0,"",Import!AA1394))</f>
        <v/>
      </c>
      <c r="X395" s="46" t="str">
        <f>IF(L395&lt;&gt;"","Annulé",IF(Import!AB1394=0,IF(W395&lt;&gt;"","A receptionner",""),Import!AB1394))</f>
        <v/>
      </c>
      <c r="Y395" s="60" t="str">
        <f>IF(L395&lt;&gt;"","Annulé",IF(Import!AC1394=0,"",Import!AC1394))</f>
        <v/>
      </c>
      <c r="Z395" s="60" t="str">
        <f>IF(L395&lt;&gt;"","Annulé",IF(Import!AD1394=0,"",Import!AD1394))</f>
        <v/>
      </c>
      <c r="AA395" s="61" t="str">
        <f t="shared" si="274"/>
        <v/>
      </c>
      <c r="AB395" s="61"/>
      <c r="AC395" s="62"/>
      <c r="CB395" s="78" t="str">
        <f>IF(Import!AQ1394=0,"",Import!AQ1394)</f>
        <v/>
      </c>
      <c r="CC395" s="78"/>
      <c r="CD395" s="78"/>
      <c r="CE395" s="78"/>
      <c r="CF395" s="78"/>
      <c r="JR395" s="46" t="str">
        <f>IF(Import!BC1394=0,"",Import!BC1394)</f>
        <v/>
      </c>
    </row>
    <row r="396" spans="1:278" x14ac:dyDescent="0.3">
      <c r="A396" s="61" t="str">
        <f>IF(Import!A1395=0,"",Import!A1395=0)</f>
        <v/>
      </c>
      <c r="B396" s="38" t="str">
        <f>IF(Import!D1395=0,"",Import!D1395)</f>
        <v/>
      </c>
      <c r="C396" s="38" t="str">
        <f>IF(Import!E1395=0,"",Import!E1395)</f>
        <v/>
      </c>
      <c r="D396" s="44" t="str">
        <f t="shared" si="273"/>
        <v/>
      </c>
      <c r="E396" s="38" t="str">
        <f>IF(Import!I1395=0,"",Import!I1395)</f>
        <v/>
      </c>
      <c r="F396" s="38" t="str">
        <f>IF(Import!J1395="","",Import!J1395)</f>
        <v/>
      </c>
      <c r="G396" s="38" t="str">
        <f>IF(Import!K1395="","",Import!K1395)</f>
        <v/>
      </c>
      <c r="H396" s="45" t="str">
        <f>IF(Import!L1395=0,"",Import!L1395)</f>
        <v/>
      </c>
      <c r="I396" s="38" t="str">
        <f>IF(Import!N1395=0,"",Import!N1395)</f>
        <v/>
      </c>
      <c r="J396" s="37"/>
      <c r="K396" s="46" t="str">
        <f>IF(Import!O1395=0,"",Import!O1395)</f>
        <v/>
      </c>
      <c r="L396" s="46" t="str">
        <f>IF(Import!P1395=0,"",Import!P1395)</f>
        <v/>
      </c>
      <c r="M396" s="60" t="str">
        <f>IF(L396&lt;&gt;"","Annulé",IF(Import!R1395=0,"",Import!R1395))</f>
        <v/>
      </c>
      <c r="N396" s="60" t="str">
        <f>IF(L396&lt;&gt;"","Annulé",IF(Import!S1395=0,"",Import!S1395))</f>
        <v/>
      </c>
      <c r="O396" s="60" t="str">
        <f>IF(N396="Annulé","Annulé",IF(Import!T1395=0,"",Import!T1395))</f>
        <v/>
      </c>
      <c r="P396" s="46" t="str">
        <f>IF(Import!U1395=0,IF($L396&lt;&gt;"","Annulé",IF($K396="","","En attente")),Import!U1395)</f>
        <v/>
      </c>
      <c r="Q396" s="46" t="str">
        <f>IF(Import!V1395=0,IF($L396&lt;&gt;"","Annulé",IF($K396="","","En attente")),Import!V1395)</f>
        <v/>
      </c>
      <c r="R396" s="46" t="str">
        <f>IF(Import!W1395=0,IF($L396&lt;&gt;"","Annulé",IF($K396="","","En attente")),Import!W1395)</f>
        <v/>
      </c>
      <c r="S396" s="46" t="str">
        <f>IF(Import!X1395=0,IF($L396&lt;&gt;"","Annulé",IF($K396="","","En attente")),Import!X1395)</f>
        <v/>
      </c>
      <c r="T396" s="46" t="str">
        <f>IF(Import!Y1395=0,IF($L396&lt;&gt;"","Annulé",IF($K396="","","En attente")),Import!Y1395)</f>
        <v/>
      </c>
      <c r="U396" s="46" t="str">
        <f>IF(Import!Z1395=0,IF($L396&lt;&gt;"","Annulé",IF($K396="","","En attente")),Import!Z1395)</f>
        <v/>
      </c>
      <c r="V396" s="46"/>
      <c r="W396" s="46" t="str">
        <f>IF($L396&lt;&gt;"","Annulé",IF(Import!AA1395=0,"",Import!AA1395))</f>
        <v/>
      </c>
      <c r="X396" s="46" t="str">
        <f>IF(L396&lt;&gt;"","Annulé",IF(Import!AB1395=0,IF(W396&lt;&gt;"","A receptionner",""),Import!AB1395))</f>
        <v/>
      </c>
      <c r="Y396" s="60" t="str">
        <f>IF(L396&lt;&gt;"","Annulé",IF(Import!AC1395=0,"",Import!AC1395))</f>
        <v/>
      </c>
      <c r="Z396" s="60" t="str">
        <f>IF(L396&lt;&gt;"","Annulé",IF(Import!AD1395=0,"",Import!AD1395))</f>
        <v/>
      </c>
      <c r="AA396" s="61" t="str">
        <f t="shared" si="274"/>
        <v/>
      </c>
      <c r="AB396" s="61"/>
      <c r="AC396" s="62"/>
      <c r="CB396" s="78" t="str">
        <f>IF(Import!AQ1395=0,"",Import!AQ1395)</f>
        <v/>
      </c>
      <c r="CC396" s="78"/>
      <c r="CD396" s="78"/>
      <c r="CE396" s="78"/>
      <c r="CF396" s="78"/>
      <c r="JR396" s="46" t="str">
        <f>IF(Import!BC1395=0,"",Import!BC1395)</f>
        <v/>
      </c>
    </row>
    <row r="397" spans="1:278" x14ac:dyDescent="0.3">
      <c r="A397" s="61" t="str">
        <f>IF(Import!A1396=0,"",Import!A1396=0)</f>
        <v/>
      </c>
      <c r="B397" s="38" t="str">
        <f>IF(Import!D1396=0,"",Import!D1396)</f>
        <v/>
      </c>
      <c r="C397" s="38" t="str">
        <f>IF(Import!E1396=0,"",Import!E1396)</f>
        <v/>
      </c>
      <c r="D397" s="44" t="str">
        <f t="shared" si="273"/>
        <v/>
      </c>
      <c r="E397" s="38" t="str">
        <f>IF(Import!I1396=0,"",Import!I1396)</f>
        <v/>
      </c>
      <c r="F397" s="38" t="str">
        <f>IF(Import!J1396="","",Import!J1396)</f>
        <v/>
      </c>
      <c r="G397" s="38" t="str">
        <f>IF(Import!K1396="","",Import!K1396)</f>
        <v/>
      </c>
      <c r="H397" s="45" t="str">
        <f>IF(Import!L1396=0,"",Import!L1396)</f>
        <v/>
      </c>
      <c r="I397" s="38" t="str">
        <f>IF(Import!N1396=0,"",Import!N1396)</f>
        <v/>
      </c>
      <c r="J397" s="37"/>
      <c r="K397" s="46" t="str">
        <f>IF(Import!O1396=0,"",Import!O1396)</f>
        <v/>
      </c>
      <c r="L397" s="46" t="str">
        <f>IF(Import!P1396=0,"",Import!P1396)</f>
        <v/>
      </c>
      <c r="M397" s="60" t="str">
        <f>IF(L397&lt;&gt;"","Annulé",IF(Import!R1396=0,"",Import!R1396))</f>
        <v/>
      </c>
      <c r="N397" s="60" t="str">
        <f>IF(L397&lt;&gt;"","Annulé",IF(Import!S1396=0,"",Import!S1396))</f>
        <v/>
      </c>
      <c r="O397" s="60" t="str">
        <f>IF(N397="Annulé","Annulé",IF(Import!T1396=0,"",Import!T1396))</f>
        <v/>
      </c>
      <c r="P397" s="46" t="str">
        <f>IF(Import!U1396=0,IF($L397&lt;&gt;"","Annulé",IF($K397="","","En attente")),Import!U1396)</f>
        <v/>
      </c>
      <c r="Q397" s="46" t="str">
        <f>IF(Import!V1396=0,IF($L397&lt;&gt;"","Annulé",IF($K397="","","En attente")),Import!V1396)</f>
        <v/>
      </c>
      <c r="R397" s="46" t="str">
        <f>IF(Import!W1396=0,IF($L397&lt;&gt;"","Annulé",IF($K397="","","En attente")),Import!W1396)</f>
        <v/>
      </c>
      <c r="S397" s="46" t="str">
        <f>IF(Import!X1396=0,IF($L397&lt;&gt;"","Annulé",IF($K397="","","En attente")),Import!X1396)</f>
        <v/>
      </c>
      <c r="T397" s="46" t="str">
        <f>IF(Import!Y1396=0,IF($L397&lt;&gt;"","Annulé",IF($K397="","","En attente")),Import!Y1396)</f>
        <v/>
      </c>
      <c r="U397" s="46" t="str">
        <f>IF(Import!Z1396=0,IF($L397&lt;&gt;"","Annulé",IF($K397="","","En attente")),Import!Z1396)</f>
        <v/>
      </c>
      <c r="V397" s="46"/>
      <c r="W397" s="46" t="str">
        <f>IF($L397&lt;&gt;"","Annulé",IF(Import!AA1396=0,"",Import!AA1396))</f>
        <v/>
      </c>
      <c r="X397" s="46" t="str">
        <f>IF(L397&lt;&gt;"","Annulé",IF(Import!AB1396=0,IF(W397&lt;&gt;"","A receptionner",""),Import!AB1396))</f>
        <v/>
      </c>
      <c r="Y397" s="60" t="str">
        <f>IF(L397&lt;&gt;"","Annulé",IF(Import!AC1396=0,"",Import!AC1396))</f>
        <v/>
      </c>
      <c r="Z397" s="60" t="str">
        <f>IF(L397&lt;&gt;"","Annulé",IF(Import!AD1396=0,"",Import!AD1396))</f>
        <v/>
      </c>
      <c r="AA397" s="61" t="str">
        <f t="shared" si="274"/>
        <v/>
      </c>
      <c r="AB397" s="61"/>
      <c r="AC397" s="62"/>
      <c r="CB397" s="78" t="str">
        <f>IF(Import!AQ1396=0,"",Import!AQ1396)</f>
        <v/>
      </c>
      <c r="CC397" s="78"/>
      <c r="CD397" s="78"/>
      <c r="CE397" s="78"/>
      <c r="CF397" s="78"/>
      <c r="JR397" s="46" t="str">
        <f>IF(Import!BC1396=0,"",Import!BC1396)</f>
        <v/>
      </c>
    </row>
    <row r="398" spans="1:278" x14ac:dyDescent="0.3">
      <c r="A398" s="61" t="str">
        <f>IF(Import!A1397=0,"",Import!A1397=0)</f>
        <v/>
      </c>
      <c r="B398" s="38" t="str">
        <f>IF(Import!D1397=0,"",Import!D1397)</f>
        <v/>
      </c>
      <c r="C398" s="38" t="str">
        <f>IF(Import!E1397=0,"",Import!E1397)</f>
        <v/>
      </c>
      <c r="D398" s="44" t="str">
        <f t="shared" si="273"/>
        <v/>
      </c>
      <c r="E398" s="38" t="str">
        <f>IF(Import!I1397=0,"",Import!I1397)</f>
        <v/>
      </c>
      <c r="F398" s="38" t="str">
        <f>IF(Import!J1397="","",Import!J1397)</f>
        <v/>
      </c>
      <c r="G398" s="38" t="str">
        <f>IF(Import!K1397="","",Import!K1397)</f>
        <v/>
      </c>
      <c r="H398" s="45" t="str">
        <f>IF(Import!L1397=0,"",Import!L1397)</f>
        <v/>
      </c>
      <c r="I398" s="38" t="str">
        <f>IF(Import!N1397=0,"",Import!N1397)</f>
        <v/>
      </c>
      <c r="J398" s="37"/>
      <c r="K398" s="46" t="str">
        <f>IF(Import!O1397=0,"",Import!O1397)</f>
        <v/>
      </c>
      <c r="L398" s="46" t="str">
        <f>IF(Import!P1397=0,"",Import!P1397)</f>
        <v/>
      </c>
      <c r="M398" s="60" t="str">
        <f>IF(L398&lt;&gt;"","Annulé",IF(Import!R1397=0,"",Import!R1397))</f>
        <v/>
      </c>
      <c r="N398" s="60" t="str">
        <f>IF(L398&lt;&gt;"","Annulé",IF(Import!S1397=0,"",Import!S1397))</f>
        <v/>
      </c>
      <c r="O398" s="60" t="str">
        <f>IF(N398="Annulé","Annulé",IF(Import!T1397=0,"",Import!T1397))</f>
        <v/>
      </c>
      <c r="P398" s="46" t="str">
        <f>IF(Import!U1397=0,IF($L398&lt;&gt;"","Annulé",IF($K398="","","En attente")),Import!U1397)</f>
        <v/>
      </c>
      <c r="Q398" s="46" t="str">
        <f>IF(Import!V1397=0,IF($L398&lt;&gt;"","Annulé",IF($K398="","","En attente")),Import!V1397)</f>
        <v/>
      </c>
      <c r="R398" s="46" t="str">
        <f>IF(Import!W1397=0,IF($L398&lt;&gt;"","Annulé",IF($K398="","","En attente")),Import!W1397)</f>
        <v/>
      </c>
      <c r="S398" s="46" t="str">
        <f>IF(Import!X1397=0,IF($L398&lt;&gt;"","Annulé",IF($K398="","","En attente")),Import!X1397)</f>
        <v/>
      </c>
      <c r="T398" s="46" t="str">
        <f>IF(Import!Y1397=0,IF($L398&lt;&gt;"","Annulé",IF($K398="","","En attente")),Import!Y1397)</f>
        <v/>
      </c>
      <c r="U398" s="46" t="str">
        <f>IF(Import!Z1397=0,IF($L398&lt;&gt;"","Annulé",IF($K398="","","En attente")),Import!Z1397)</f>
        <v/>
      </c>
      <c r="V398" s="46"/>
      <c r="W398" s="46" t="str">
        <f>IF($L398&lt;&gt;"","Annulé",IF(Import!AA1397=0,"",Import!AA1397))</f>
        <v/>
      </c>
      <c r="X398" s="46" t="str">
        <f>IF(L398&lt;&gt;"","Annulé",IF(Import!AB1397=0,IF(W398&lt;&gt;"","A receptionner",""),Import!AB1397))</f>
        <v/>
      </c>
      <c r="Y398" s="60" t="str">
        <f>IF(L398&lt;&gt;"","Annulé",IF(Import!AC1397=0,"",Import!AC1397))</f>
        <v/>
      </c>
      <c r="Z398" s="60" t="str">
        <f>IF(L398&lt;&gt;"","Annulé",IF(Import!AD1397=0,"",Import!AD1397))</f>
        <v/>
      </c>
      <c r="AA398" s="61" t="str">
        <f t="shared" si="274"/>
        <v/>
      </c>
      <c r="AB398" s="61"/>
      <c r="AC398" s="62"/>
      <c r="CB398" s="78" t="str">
        <f>IF(Import!AQ1397=0,"",Import!AQ1397)</f>
        <v/>
      </c>
      <c r="CC398" s="78"/>
      <c r="CD398" s="78"/>
      <c r="CE398" s="78"/>
      <c r="CF398" s="78"/>
      <c r="JR398" s="46" t="str">
        <f>IF(Import!BC1397=0,"",Import!BC1397)</f>
        <v/>
      </c>
    </row>
    <row r="399" spans="1:278" x14ac:dyDescent="0.3">
      <c r="A399" s="61" t="str">
        <f>IF(Import!A1398=0,"",Import!A1398=0)</f>
        <v/>
      </c>
      <c r="B399" s="38" t="str">
        <f>IF(Import!D1398=0,"",Import!D1398)</f>
        <v/>
      </c>
      <c r="C399" s="38" t="str">
        <f>IF(Import!E1398=0,"",Import!E1398)</f>
        <v/>
      </c>
      <c r="D399" s="44" t="str">
        <f t="shared" si="273"/>
        <v/>
      </c>
      <c r="E399" s="38" t="str">
        <f>IF(Import!I1398=0,"",Import!I1398)</f>
        <v/>
      </c>
      <c r="F399" s="38" t="str">
        <f>IF(Import!J1398="","",Import!J1398)</f>
        <v/>
      </c>
      <c r="G399" s="38" t="str">
        <f>IF(Import!K1398="","",Import!K1398)</f>
        <v/>
      </c>
      <c r="H399" s="45" t="str">
        <f>IF(Import!L1398=0,"",Import!L1398)</f>
        <v/>
      </c>
      <c r="I399" s="38" t="str">
        <f>IF(Import!N1398=0,"",Import!N1398)</f>
        <v/>
      </c>
      <c r="J399" s="37"/>
      <c r="K399" s="46" t="str">
        <f>IF(Import!O1398=0,"",Import!O1398)</f>
        <v/>
      </c>
      <c r="L399" s="46" t="str">
        <f>IF(Import!P1398=0,"",Import!P1398)</f>
        <v/>
      </c>
      <c r="M399" s="60" t="str">
        <f>IF(L399&lt;&gt;"","Annulé",IF(Import!R1398=0,"",Import!R1398))</f>
        <v/>
      </c>
      <c r="N399" s="60" t="str">
        <f>IF(L399&lt;&gt;"","Annulé",IF(Import!S1398=0,"",Import!S1398))</f>
        <v/>
      </c>
      <c r="O399" s="60" t="str">
        <f>IF(N399="Annulé","Annulé",IF(Import!T1398=0,"",Import!T1398))</f>
        <v/>
      </c>
      <c r="P399" s="46" t="str">
        <f>IF(Import!U1398=0,IF($L399&lt;&gt;"","Annulé",IF($K399="","","En attente")),Import!U1398)</f>
        <v/>
      </c>
      <c r="Q399" s="46" t="str">
        <f>IF(Import!V1398=0,IF($L399&lt;&gt;"","Annulé",IF($K399="","","En attente")),Import!V1398)</f>
        <v/>
      </c>
      <c r="R399" s="46" t="str">
        <f>IF(Import!W1398=0,IF($L399&lt;&gt;"","Annulé",IF($K399="","","En attente")),Import!W1398)</f>
        <v/>
      </c>
      <c r="S399" s="46" t="str">
        <f>IF(Import!X1398=0,IF($L399&lt;&gt;"","Annulé",IF($K399="","","En attente")),Import!X1398)</f>
        <v/>
      </c>
      <c r="T399" s="46" t="str">
        <f>IF(Import!Y1398=0,IF($L399&lt;&gt;"","Annulé",IF($K399="","","En attente")),Import!Y1398)</f>
        <v/>
      </c>
      <c r="U399" s="46" t="str">
        <f>IF(Import!Z1398=0,IF($L399&lt;&gt;"","Annulé",IF($K399="","","En attente")),Import!Z1398)</f>
        <v/>
      </c>
      <c r="V399" s="46"/>
      <c r="W399" s="46" t="str">
        <f>IF($L399&lt;&gt;"","Annulé",IF(Import!AA1398=0,"",Import!AA1398))</f>
        <v/>
      </c>
      <c r="X399" s="46" t="str">
        <f>IF(L399&lt;&gt;"","Annulé",IF(Import!AB1398=0,IF(W399&lt;&gt;"","A receptionner",""),Import!AB1398))</f>
        <v/>
      </c>
      <c r="Y399" s="60" t="str">
        <f>IF(L399&lt;&gt;"","Annulé",IF(Import!AC1398=0,"",Import!AC1398))</f>
        <v/>
      </c>
      <c r="Z399" s="60" t="str">
        <f>IF(L399&lt;&gt;"","Annulé",IF(Import!AD1398=0,"",Import!AD1398))</f>
        <v/>
      </c>
      <c r="AA399" s="61" t="str">
        <f t="shared" si="274"/>
        <v/>
      </c>
      <c r="AB399" s="61"/>
      <c r="AC399" s="62"/>
      <c r="CB399" s="78" t="str">
        <f>IF(Import!AQ1398=0,"",Import!AQ1398)</f>
        <v/>
      </c>
      <c r="CC399" s="78"/>
      <c r="CD399" s="78"/>
      <c r="CE399" s="78"/>
      <c r="CF399" s="78"/>
      <c r="JR399" s="46" t="str">
        <f>IF(Import!BC1398=0,"",Import!BC1398)</f>
        <v/>
      </c>
    </row>
    <row r="400" spans="1:278" x14ac:dyDescent="0.3">
      <c r="A400" s="61" t="str">
        <f>IF(Import!A1399=0,"",Import!A1399=0)</f>
        <v/>
      </c>
      <c r="B400" s="38" t="str">
        <f>IF(Import!D1399=0,"",Import!D1399)</f>
        <v/>
      </c>
      <c r="C400" s="38" t="str">
        <f>IF(Import!E1399=0,"",Import!E1399)</f>
        <v/>
      </c>
      <c r="D400" s="44" t="str">
        <f t="shared" si="273"/>
        <v/>
      </c>
      <c r="E400" s="38" t="str">
        <f>IF(Import!I1399=0,"",Import!I1399)</f>
        <v/>
      </c>
      <c r="F400" s="38" t="str">
        <f>IF(Import!J1399="","",Import!J1399)</f>
        <v/>
      </c>
      <c r="G400" s="38" t="str">
        <f>IF(Import!K1399="","",Import!K1399)</f>
        <v/>
      </c>
      <c r="H400" s="45" t="str">
        <f>IF(Import!L1399=0,"",Import!L1399)</f>
        <v/>
      </c>
      <c r="I400" s="38" t="str">
        <f>IF(Import!N1399=0,"",Import!N1399)</f>
        <v/>
      </c>
      <c r="J400" s="37"/>
      <c r="K400" s="46" t="str">
        <f>IF(Import!O1399=0,"",Import!O1399)</f>
        <v/>
      </c>
      <c r="L400" s="46" t="str">
        <f>IF(Import!P1399=0,"",Import!P1399)</f>
        <v/>
      </c>
      <c r="M400" s="60" t="str">
        <f>IF(L400&lt;&gt;"","Annulé",IF(Import!R1399=0,"",Import!R1399))</f>
        <v/>
      </c>
      <c r="N400" s="60" t="str">
        <f>IF(L400&lt;&gt;"","Annulé",IF(Import!S1399=0,"",Import!S1399))</f>
        <v/>
      </c>
      <c r="O400" s="60" t="str">
        <f>IF(N400="Annulé","Annulé",IF(Import!T1399=0,"",Import!T1399))</f>
        <v/>
      </c>
      <c r="P400" s="46" t="str">
        <f>IF(Import!U1399=0,IF($L400&lt;&gt;"","Annulé",IF($K400="","","En attente")),Import!U1399)</f>
        <v/>
      </c>
      <c r="Q400" s="46" t="str">
        <f>IF(Import!V1399=0,IF($L400&lt;&gt;"","Annulé",IF($K400="","","En attente")),Import!V1399)</f>
        <v/>
      </c>
      <c r="R400" s="46" t="str">
        <f>IF(Import!W1399=0,IF($L400&lt;&gt;"","Annulé",IF($K400="","","En attente")),Import!W1399)</f>
        <v/>
      </c>
      <c r="S400" s="46" t="str">
        <f>IF(Import!X1399=0,IF($L400&lt;&gt;"","Annulé",IF($K400="","","En attente")),Import!X1399)</f>
        <v/>
      </c>
      <c r="T400" s="46" t="str">
        <f>IF(Import!Y1399=0,IF($L400&lt;&gt;"","Annulé",IF($K400="","","En attente")),Import!Y1399)</f>
        <v/>
      </c>
      <c r="U400" s="46" t="str">
        <f>IF(Import!Z1399=0,IF($L400&lt;&gt;"","Annulé",IF($K400="","","En attente")),Import!Z1399)</f>
        <v/>
      </c>
      <c r="V400" s="46"/>
      <c r="W400" s="46" t="str">
        <f>IF($L400&lt;&gt;"","Annulé",IF(Import!AA1399=0,"",Import!AA1399))</f>
        <v/>
      </c>
      <c r="X400" s="46" t="str">
        <f>IF(L400&lt;&gt;"","Annulé",IF(Import!AB1399=0,IF(W400&lt;&gt;"","A receptionner",""),Import!AB1399))</f>
        <v/>
      </c>
      <c r="Y400" s="60" t="str">
        <f>IF(L400&lt;&gt;"","Annulé",IF(Import!AC1399=0,"",Import!AC1399))</f>
        <v/>
      </c>
      <c r="Z400" s="60" t="str">
        <f>IF(L400&lt;&gt;"","Annulé",IF(Import!AD1399=0,"",Import!AD1399))</f>
        <v/>
      </c>
      <c r="AA400" s="61" t="str">
        <f t="shared" si="274"/>
        <v/>
      </c>
      <c r="AB400" s="61"/>
      <c r="AC400" s="62"/>
      <c r="CB400" s="78" t="str">
        <f>IF(Import!AQ1399=0,"",Import!AQ1399)</f>
        <v/>
      </c>
      <c r="CC400" s="78"/>
      <c r="CD400" s="78"/>
      <c r="CE400" s="78"/>
      <c r="CF400" s="78"/>
      <c r="JR400" s="46" t="str">
        <f>IF(Import!BC1399=0,"",Import!BC1399)</f>
        <v/>
      </c>
    </row>
    <row r="401" spans="1:278" x14ac:dyDescent="0.3">
      <c r="A401" s="61" t="str">
        <f>IF(Import!A1400=0,"",Import!A1400=0)</f>
        <v/>
      </c>
      <c r="B401" s="38" t="str">
        <f>IF(Import!D1400=0,"",Import!D1400)</f>
        <v/>
      </c>
      <c r="C401" s="38" t="str">
        <f>IF(Import!E1400=0,"",Import!E1400)</f>
        <v/>
      </c>
      <c r="D401" s="44" t="str">
        <f t="shared" si="273"/>
        <v/>
      </c>
      <c r="E401" s="38" t="str">
        <f>IF(Import!I1400=0,"",Import!I1400)</f>
        <v/>
      </c>
      <c r="F401" s="38" t="str">
        <f>IF(Import!J1400="","",Import!J1400)</f>
        <v/>
      </c>
      <c r="G401" s="38" t="str">
        <f>IF(Import!K1400="","",Import!K1400)</f>
        <v/>
      </c>
      <c r="H401" s="45" t="str">
        <f>IF(Import!L1400=0,"",Import!L1400)</f>
        <v/>
      </c>
      <c r="I401" s="38" t="str">
        <f>IF(Import!N1400=0,"",Import!N1400)</f>
        <v/>
      </c>
      <c r="J401" s="37"/>
      <c r="K401" s="46" t="str">
        <f>IF(Import!O1400=0,"",Import!O1400)</f>
        <v/>
      </c>
      <c r="L401" s="46" t="str">
        <f>IF(Import!P1400=0,"",Import!P1400)</f>
        <v/>
      </c>
      <c r="M401" s="60" t="str">
        <f>IF(L401&lt;&gt;"","Annulé",IF(Import!R1400=0,"",Import!R1400))</f>
        <v/>
      </c>
      <c r="N401" s="60" t="str">
        <f>IF(L401&lt;&gt;"","Annulé",IF(Import!S1400=0,"",Import!S1400))</f>
        <v/>
      </c>
      <c r="O401" s="60" t="str">
        <f>IF(N401="Annulé","Annulé",IF(Import!T1400=0,"",Import!T1400))</f>
        <v/>
      </c>
      <c r="P401" s="46" t="str">
        <f>IF(Import!U1400=0,IF($L401&lt;&gt;"","Annulé",IF($K401="","","En attente")),Import!U1400)</f>
        <v/>
      </c>
      <c r="Q401" s="46" t="str">
        <f>IF(Import!V1400=0,IF($L401&lt;&gt;"","Annulé",IF($K401="","","En attente")),Import!V1400)</f>
        <v/>
      </c>
      <c r="R401" s="46" t="str">
        <f>IF(Import!W1400=0,IF($L401&lt;&gt;"","Annulé",IF($K401="","","En attente")),Import!W1400)</f>
        <v/>
      </c>
      <c r="S401" s="46" t="str">
        <f>IF(Import!X1400=0,IF($L401&lt;&gt;"","Annulé",IF($K401="","","En attente")),Import!X1400)</f>
        <v/>
      </c>
      <c r="T401" s="46" t="str">
        <f>IF(Import!Y1400=0,IF($L401&lt;&gt;"","Annulé",IF($K401="","","En attente")),Import!Y1400)</f>
        <v/>
      </c>
      <c r="U401" s="46" t="str">
        <f>IF(Import!Z1400=0,IF($L401&lt;&gt;"","Annulé",IF($K401="","","En attente")),Import!Z1400)</f>
        <v/>
      </c>
      <c r="V401" s="46"/>
      <c r="W401" s="46" t="str">
        <f>IF(L401&lt;&gt;"","Annulé",IF(Import!AA1400=0,"",Import!AA1400))</f>
        <v/>
      </c>
      <c r="X401" s="46" t="str">
        <f>IF(L401&lt;&gt;"","Annulé",IF(Import!AB1400=0,IF(W401&lt;&gt;"","A receptionner",""),Import!AB1400))</f>
        <v/>
      </c>
      <c r="Y401" s="60" t="str">
        <f>IF(L401&lt;&gt;"","Annulé",IF(Import!AC1400=0,"",Import!AC1400))</f>
        <v/>
      </c>
      <c r="Z401" s="60" t="str">
        <f>IF(L401&lt;&gt;"","Annulé",IF(Import!AD1400=0,"",Import!AD1400))</f>
        <v/>
      </c>
      <c r="AA401" s="61" t="str">
        <f t="shared" si="274"/>
        <v/>
      </c>
      <c r="AB401" s="61"/>
      <c r="AC401" s="62"/>
      <c r="CB401" s="78" t="str">
        <f>IF(Import!AQ1400=0,"",Import!AQ1400)</f>
        <v/>
      </c>
      <c r="CC401" s="78"/>
      <c r="CD401" s="78"/>
      <c r="CE401" s="78"/>
      <c r="CF401" s="78"/>
      <c r="JR401" s="46" t="str">
        <f>IF(Import!BC1400=0,"",Import!BC1400)</f>
        <v/>
      </c>
    </row>
    <row r="402" spans="1:278" x14ac:dyDescent="0.3">
      <c r="A402" s="61" t="str">
        <f>IF(Import!A1401=0,"",Import!A1401=0)</f>
        <v/>
      </c>
      <c r="B402" s="38" t="str">
        <f>IF(Import!D1401=0,"",Import!D1401)</f>
        <v/>
      </c>
      <c r="C402" s="38" t="str">
        <f>IF(Import!E1401=0,"",Import!E1401)</f>
        <v/>
      </c>
      <c r="D402" s="44" t="str">
        <f t="shared" si="273"/>
        <v/>
      </c>
      <c r="E402" s="38" t="str">
        <f>IF(Import!I1401=0,"",Import!I1401)</f>
        <v/>
      </c>
      <c r="F402" s="38" t="str">
        <f>IF(Import!J1401="","",Import!J1401)</f>
        <v/>
      </c>
      <c r="G402" s="38" t="str">
        <f>IF(Import!K1401="","",Import!K1401)</f>
        <v/>
      </c>
      <c r="H402" s="45" t="str">
        <f>IF(Import!L1401=0,"",Import!L1401)</f>
        <v/>
      </c>
      <c r="I402" s="38" t="str">
        <f>IF(Import!N1401=0,"",Import!N1401)</f>
        <v/>
      </c>
      <c r="J402" s="37"/>
      <c r="K402" s="46" t="str">
        <f>IF(Import!O1401=0,"",Import!O1401)</f>
        <v/>
      </c>
      <c r="L402" s="46" t="str">
        <f>IF(Import!P1401=0,"",Import!P1401)</f>
        <v/>
      </c>
      <c r="M402" s="60" t="str">
        <f>IF(L402&lt;&gt;"","Annulé",IF(Import!R1401=0,"",Import!R1401))</f>
        <v/>
      </c>
      <c r="N402" s="60" t="str">
        <f>IF(L402&lt;&gt;"","Annulé",IF(Import!S1401=0,"",Import!S1401))</f>
        <v/>
      </c>
      <c r="O402" s="60" t="str">
        <f>IF(N402="Annulé","Annulé",IF(Import!T1401=0,"",Import!T1401))</f>
        <v/>
      </c>
      <c r="P402" s="46" t="str">
        <f>IF(Import!U1401=0,IF($L402&lt;&gt;"","Annulé",IF($K402="","","En attente")),Import!U1401)</f>
        <v/>
      </c>
      <c r="Q402" s="46" t="str">
        <f>IF(Import!V1401=0,IF($L402&lt;&gt;"","Annulé",IF($K402="","","En attente")),Import!V1401)</f>
        <v/>
      </c>
      <c r="R402" s="46" t="str">
        <f>IF(Import!W1401=0,IF($L402&lt;&gt;"","Annulé",IF($K402="","","En attente")),Import!W1401)</f>
        <v/>
      </c>
      <c r="S402" s="46" t="str">
        <f>IF(Import!X1401=0,IF($L402&lt;&gt;"","Annulé",IF($K402="","","En attente")),Import!X1401)</f>
        <v/>
      </c>
      <c r="T402" s="46" t="str">
        <f>IF(Import!Y1401=0,IF($L402&lt;&gt;"","Annulé",IF($K402="","","En attente")),Import!Y1401)</f>
        <v/>
      </c>
      <c r="U402" s="46" t="str">
        <f>IF(Import!Z1401=0,IF($L402&lt;&gt;"","Annulé",IF($K402="","","En attente")),Import!Z1401)</f>
        <v/>
      </c>
      <c r="V402" s="46"/>
      <c r="W402" s="46" t="str">
        <f>IF(L402&lt;&gt;"","Annulé",IF(Import!AA1401=0,"",Import!AA1401))</f>
        <v/>
      </c>
      <c r="X402" s="46" t="str">
        <f>IF(L402&lt;&gt;"","Annulé",IF(Import!AB1401=0,IF(W402&lt;&gt;"","A receptionner",""),Import!AB1401))</f>
        <v/>
      </c>
      <c r="Y402" s="60" t="str">
        <f>IF(L402&lt;&gt;"","Annulé",IF(Import!AC1401=0,"",Import!AC1401))</f>
        <v/>
      </c>
      <c r="Z402" s="60" t="str">
        <f>IF(L402&lt;&gt;"","Annulé",IF(Import!AD1401=0,"",Import!AD1401))</f>
        <v/>
      </c>
      <c r="AA402" s="61" t="str">
        <f t="shared" si="274"/>
        <v/>
      </c>
      <c r="AB402" s="61"/>
      <c r="AC402" s="62"/>
      <c r="CB402" s="78" t="str">
        <f>IF(Import!AQ1401=0,"",Import!AQ1401)</f>
        <v/>
      </c>
      <c r="CC402" s="78"/>
      <c r="CD402" s="78"/>
      <c r="CE402" s="78"/>
      <c r="CF402" s="78"/>
      <c r="JR402" s="46" t="str">
        <f>IF(Import!BC1401=0,"",Import!BC1401)</f>
        <v/>
      </c>
    </row>
    <row r="403" spans="1:278" x14ac:dyDescent="0.3">
      <c r="A403" s="61" t="str">
        <f>IF(Import!A1402=0,"",Import!A1402=0)</f>
        <v/>
      </c>
      <c r="B403" s="38" t="str">
        <f>IF(Import!D1402=0,"",Import!D1402)</f>
        <v/>
      </c>
      <c r="C403" s="38" t="str">
        <f>IF(Import!E1402=0,"",Import!E1402)</f>
        <v/>
      </c>
      <c r="D403" s="44" t="str">
        <f t="shared" si="273"/>
        <v/>
      </c>
      <c r="E403" s="38" t="str">
        <f>IF(Import!I1402=0,"",Import!I1402)</f>
        <v/>
      </c>
      <c r="F403" s="38" t="str">
        <f>IF(Import!J1402="","",Import!J1402)</f>
        <v/>
      </c>
      <c r="G403" s="38" t="str">
        <f>IF(Import!K1402="","",Import!K1402)</f>
        <v/>
      </c>
      <c r="H403" s="45" t="str">
        <f>IF(Import!L1402=0,"",Import!L1402)</f>
        <v/>
      </c>
      <c r="I403" s="38" t="str">
        <f>IF(Import!N1402=0,"",Import!N1402)</f>
        <v/>
      </c>
      <c r="J403" s="37"/>
      <c r="K403" s="46" t="str">
        <f>IF(Import!O1402=0,"",Import!O1402)</f>
        <v/>
      </c>
      <c r="L403" s="46" t="str">
        <f>IF(Import!P1402=0,"",Import!P1402)</f>
        <v/>
      </c>
      <c r="M403" s="60" t="str">
        <f>IF(L403&lt;&gt;"","Annulé",IF(Import!R1402=0,"",Import!R1402))</f>
        <v/>
      </c>
      <c r="N403" s="60" t="str">
        <f>IF(L403&lt;&gt;"","Annulé",IF(Import!S1402=0,"",Import!S1402))</f>
        <v/>
      </c>
      <c r="O403" s="60" t="str">
        <f>IF(N403="Annulé","Annulé",IF(Import!T1402=0,"",Import!T1402))</f>
        <v/>
      </c>
      <c r="P403" s="46" t="str">
        <f>IF(Import!U1402=0,IF($L403&lt;&gt;"","Annulé",IF($K403="","","En attente")),Import!U1402)</f>
        <v/>
      </c>
      <c r="Q403" s="46" t="str">
        <f>IF(Import!V1402=0,IF($L403&lt;&gt;"","Annulé",IF($K403="","","En attente")),Import!V1402)</f>
        <v/>
      </c>
      <c r="R403" s="46" t="str">
        <f>IF(Import!W1402=0,IF($L403&lt;&gt;"","Annulé",IF($K403="","","En attente")),Import!W1402)</f>
        <v/>
      </c>
      <c r="S403" s="46" t="str">
        <f>IF(Import!X1402=0,IF($L403&lt;&gt;"","Annulé",IF($K403="","","En attente")),Import!X1402)</f>
        <v/>
      </c>
      <c r="T403" s="46" t="str">
        <f>IF(Import!Y1402=0,IF($L403&lt;&gt;"","Annulé",IF($K403="","","En attente")),Import!Y1402)</f>
        <v/>
      </c>
      <c r="U403" s="46" t="str">
        <f>IF(Import!Z1402=0,IF($L403&lt;&gt;"","Annulé",IF($K403="","","En attente")),Import!Z1402)</f>
        <v/>
      </c>
      <c r="V403" s="46"/>
      <c r="W403" s="46" t="str">
        <f>IF(L403&lt;&gt;"","Annulé",IF(Import!AA1402=0,"",Import!AA1402))</f>
        <v/>
      </c>
      <c r="X403" s="46" t="str">
        <f>IF(L403&lt;&gt;"","Annulé",IF(Import!AB1402=0,IF(W403&lt;&gt;"","A receptionner",""),Import!AB1402))</f>
        <v/>
      </c>
      <c r="Y403" s="60" t="str">
        <f>IF(L403&lt;&gt;"","Annulé",IF(Import!AC1402=0,"",Import!AC1402))</f>
        <v/>
      </c>
      <c r="Z403" s="60" t="str">
        <f>IF(L403&lt;&gt;"","Annulé",IF(Import!AD1402=0,"",Import!AD1402))</f>
        <v/>
      </c>
      <c r="AA403" s="61" t="str">
        <f t="shared" si="274"/>
        <v/>
      </c>
      <c r="AB403" s="61"/>
      <c r="AC403" s="62"/>
      <c r="CB403" s="78" t="str">
        <f>IF(Import!AQ1402=0,"",Import!AQ1402)</f>
        <v/>
      </c>
      <c r="CC403" s="78"/>
      <c r="CD403" s="78"/>
      <c r="CE403" s="78"/>
      <c r="CF403" s="78"/>
      <c r="JR403" s="46" t="str">
        <f>IF(Import!BC1402=0,"",Import!BC1402)</f>
        <v/>
      </c>
    </row>
    <row r="404" spans="1:278" x14ac:dyDescent="0.3">
      <c r="A404" s="61" t="str">
        <f>IF(Import!A1403=0,"",Import!A1403=0)</f>
        <v/>
      </c>
      <c r="B404" s="38" t="str">
        <f>IF(Import!D1403=0,"",Import!D1403)</f>
        <v/>
      </c>
      <c r="C404" s="38" t="str">
        <f>IF(Import!E1403=0,"",Import!E1403)</f>
        <v/>
      </c>
      <c r="D404" s="44" t="str">
        <f t="shared" si="273"/>
        <v/>
      </c>
      <c r="E404" s="38" t="str">
        <f>IF(Import!I1403=0,"",Import!I1403)</f>
        <v/>
      </c>
      <c r="F404" s="38" t="str">
        <f>IF(Import!J1403="","",Import!J1403)</f>
        <v/>
      </c>
      <c r="G404" s="38" t="str">
        <f>IF(Import!K1403="","",Import!K1403)</f>
        <v/>
      </c>
      <c r="H404" s="45" t="str">
        <f>IF(Import!L1403=0,"",Import!L1403)</f>
        <v/>
      </c>
      <c r="I404" s="38" t="str">
        <f>IF(Import!N1403=0,"",Import!N1403)</f>
        <v/>
      </c>
      <c r="J404" s="37"/>
      <c r="K404" s="46" t="str">
        <f>IF(Import!O1403=0,"",Import!O1403)</f>
        <v/>
      </c>
      <c r="L404" s="46" t="str">
        <f>IF(Import!P1403=0,"",Import!P1403)</f>
        <v/>
      </c>
      <c r="M404" s="60" t="str">
        <f>IF(L404&lt;&gt;"","Annulé",IF(Import!R1403=0,"",Import!R1403))</f>
        <v/>
      </c>
      <c r="N404" s="60" t="str">
        <f>IF(L404&lt;&gt;"","Annulé",IF(Import!S1403=0,"",Import!S1403))</f>
        <v/>
      </c>
      <c r="O404" s="60" t="str">
        <f>IF(N404="Annulé","Annulé",IF(Import!T1403=0,"",Import!T1403))</f>
        <v/>
      </c>
      <c r="P404" s="46" t="str">
        <f>IF(Import!U1403=0,IF($L404&lt;&gt;"","Annulé",IF($K404="","","En attente")),Import!U1403)</f>
        <v/>
      </c>
      <c r="Q404" s="46" t="str">
        <f>IF(Import!V1403=0,IF($L404&lt;&gt;"","Annulé",IF($K404="","","En attente")),Import!V1403)</f>
        <v/>
      </c>
      <c r="R404" s="46" t="str">
        <f>IF(Import!W1403=0,IF($L404&lt;&gt;"","Annulé",IF($K404="","","En attente")),Import!W1403)</f>
        <v/>
      </c>
      <c r="S404" s="46" t="str">
        <f>IF(Import!X1403=0,IF($L404&lt;&gt;"","Annulé",IF($K404="","","En attente")),Import!X1403)</f>
        <v/>
      </c>
      <c r="T404" s="46" t="str">
        <f>IF(Import!Y1403=0,IF($L404&lt;&gt;"","Annulé",IF($K404="","","En attente")),Import!Y1403)</f>
        <v/>
      </c>
      <c r="U404" s="46" t="str">
        <f>IF(Import!Z1403=0,IF($L404&lt;&gt;"","Annulé",IF($K404="","","En attente")),Import!Z1403)</f>
        <v/>
      </c>
      <c r="V404" s="46"/>
      <c r="W404" s="46" t="str">
        <f>IF(L404&lt;&gt;"","Annulé",IF(Import!AA1403=0,"",Import!AA1403))</f>
        <v/>
      </c>
      <c r="X404" s="46" t="str">
        <f>IF(L404&lt;&gt;"","Annulé",IF(Import!AB1403=0,IF(W404&lt;&gt;"","A receptionner",""),Import!AB1403))</f>
        <v/>
      </c>
      <c r="Y404" s="60" t="str">
        <f>IF(L404&lt;&gt;"","Annulé",IF(Import!AC1403=0,"",Import!AC1403))</f>
        <v/>
      </c>
      <c r="Z404" s="60" t="str">
        <f>IF(L404&lt;&gt;"","Annulé",IF(Import!AD1403=0,"",Import!AD1403))</f>
        <v/>
      </c>
      <c r="AA404" s="61" t="str">
        <f t="shared" si="274"/>
        <v/>
      </c>
      <c r="AB404" s="61"/>
      <c r="AC404" s="62"/>
      <c r="CB404" s="78" t="str">
        <f>IF(Import!AQ1403=0,"",Import!AQ1403)</f>
        <v/>
      </c>
      <c r="CC404" s="78"/>
      <c r="CD404" s="78"/>
      <c r="CE404" s="78"/>
      <c r="CF404" s="78"/>
      <c r="JR404" s="46" t="str">
        <f>IF(Import!BC1403=0,"",Import!BC1403)</f>
        <v/>
      </c>
    </row>
    <row r="405" spans="1:278" x14ac:dyDescent="0.3">
      <c r="A405" s="61" t="str">
        <f>IF(Import!A1404=0,"",Import!A1404=0)</f>
        <v/>
      </c>
      <c r="B405" s="38" t="str">
        <f>IF(Import!D1404=0,"",Import!D1404)</f>
        <v/>
      </c>
      <c r="C405" s="38" t="str">
        <f>IF(Import!E1404=0,"",Import!E1404)</f>
        <v/>
      </c>
      <c r="D405" s="44" t="str">
        <f t="shared" si="273"/>
        <v/>
      </c>
      <c r="E405" s="38" t="str">
        <f>IF(Import!I1404=0,"",Import!I1404)</f>
        <v/>
      </c>
      <c r="F405" s="38" t="str">
        <f>IF(Import!J1404="","",Import!J1404)</f>
        <v/>
      </c>
      <c r="G405" s="38" t="str">
        <f>IF(Import!K1404="","",Import!K1404)</f>
        <v/>
      </c>
      <c r="H405" s="45" t="str">
        <f>IF(Import!L1404=0,"",Import!L1404)</f>
        <v/>
      </c>
      <c r="I405" s="38" t="str">
        <f>IF(Import!N1404=0,"",Import!N1404)</f>
        <v/>
      </c>
      <c r="J405" s="37"/>
      <c r="K405" s="46" t="str">
        <f>IF(Import!O1404=0,"",Import!O1404)</f>
        <v/>
      </c>
      <c r="L405" s="46" t="str">
        <f>IF(Import!P1404=0,"",Import!P1404)</f>
        <v/>
      </c>
      <c r="M405" s="60" t="str">
        <f>IF(L405&lt;&gt;"","Annulé",IF(Import!R1404=0,"",Import!R1404))</f>
        <v/>
      </c>
      <c r="N405" s="60" t="str">
        <f>IF(L405&lt;&gt;"","Annulé",IF(Import!S1404=0,"",Import!S1404))</f>
        <v/>
      </c>
      <c r="O405" s="60" t="str">
        <f>IF(N405="Annulé","Annulé",IF(Import!T1404=0,"",Import!T1404))</f>
        <v/>
      </c>
      <c r="P405" s="46" t="str">
        <f>IF(Import!U1404=0,IF($L405&lt;&gt;"","Annulé",IF($K405="","","En attente")),Import!U1404)</f>
        <v/>
      </c>
      <c r="Q405" s="46" t="str">
        <f>IF(Import!V1404=0,IF($L405&lt;&gt;"","Annulé",IF($K405="","","En attente")),Import!V1404)</f>
        <v/>
      </c>
      <c r="R405" s="46" t="str">
        <f>IF(Import!W1404=0,IF($L405&lt;&gt;"","Annulé",IF($K405="","","En attente")),Import!W1404)</f>
        <v/>
      </c>
      <c r="S405" s="46" t="str">
        <f>IF(Import!X1404=0,IF($L405&lt;&gt;"","Annulé",IF($K405="","","En attente")),Import!X1404)</f>
        <v/>
      </c>
      <c r="T405" s="46" t="str">
        <f>IF(Import!Y1404=0,IF($L405&lt;&gt;"","Annulé",IF($K405="","","En attente")),Import!Y1404)</f>
        <v/>
      </c>
      <c r="U405" s="46" t="str">
        <f>IF(Import!Z1404=0,IF($L405&lt;&gt;"","Annulé",IF($K405="","","En attente")),Import!Z1404)</f>
        <v/>
      </c>
      <c r="V405" s="46"/>
      <c r="W405" s="46" t="str">
        <f>IF(L405&lt;&gt;"","Annulé",IF(Import!AA1404=0,"",Import!AA1404))</f>
        <v/>
      </c>
      <c r="X405" s="46" t="str">
        <f>IF(L405&lt;&gt;"","Annulé",IF(Import!AB1404=0,IF(W405&lt;&gt;"","A receptionner",""),Import!AB1404))</f>
        <v/>
      </c>
      <c r="Y405" s="60" t="str">
        <f>IF(L405&lt;&gt;"","Annulé",IF(Import!AC1404=0,"",Import!AC1404))</f>
        <v/>
      </c>
      <c r="Z405" s="60" t="str">
        <f>IF(L405&lt;&gt;"","Annulé",IF(Import!AD1404=0,"",Import!AD1404))</f>
        <v/>
      </c>
      <c r="AA405" s="46" t="str">
        <f t="shared" ref="AA405:AA424" si="275">IF(W405="Annulé","Annulé",IF(W405="",IF(V405="",IF(K405="","","Stock"),V405),W405))</f>
        <v/>
      </c>
      <c r="AB405" s="46"/>
      <c r="AC405" s="62"/>
      <c r="CB405" s="78" t="str">
        <f>IF(Import!AQ1404=0,"",Import!AQ1404)</f>
        <v/>
      </c>
      <c r="CC405" s="78"/>
      <c r="CD405" s="78"/>
      <c r="CE405" s="78"/>
      <c r="CF405" s="78"/>
      <c r="JR405" s="46" t="str">
        <f>IF(Import!BC1404=0,"",Import!BC1404)</f>
        <v/>
      </c>
    </row>
    <row r="406" spans="1:278" x14ac:dyDescent="0.3">
      <c r="A406" s="61" t="str">
        <f>IF(Import!A1405=0,"",Import!A1405=0)</f>
        <v/>
      </c>
      <c r="B406" s="38" t="str">
        <f>IF(Import!D1405=0,"",Import!D1405)</f>
        <v/>
      </c>
      <c r="C406" s="38" t="str">
        <f>IF(Import!E1405=0,"",Import!E1405)</f>
        <v/>
      </c>
      <c r="D406" s="44" t="str">
        <f t="shared" si="273"/>
        <v/>
      </c>
      <c r="E406" s="38" t="str">
        <f>IF(Import!I1405=0,"",Import!I1405)</f>
        <v/>
      </c>
      <c r="F406" s="38" t="str">
        <f>IF(Import!J1405="","",Import!J1405)</f>
        <v/>
      </c>
      <c r="G406" s="38" t="str">
        <f>IF(Import!K1405="","",Import!K1405)</f>
        <v/>
      </c>
      <c r="H406" s="45" t="str">
        <f>IF(Import!L1405=0,"",Import!L1405)</f>
        <v/>
      </c>
      <c r="I406" s="38" t="str">
        <f>IF(Import!N1405=0,"",Import!N1405)</f>
        <v/>
      </c>
      <c r="J406" s="37"/>
      <c r="K406" s="46" t="str">
        <f>IF(Import!O1405=0,"",Import!O1405)</f>
        <v/>
      </c>
      <c r="L406" s="46" t="str">
        <f>IF(Import!P1405=0,"",Import!P1405)</f>
        <v/>
      </c>
      <c r="M406" s="60" t="str">
        <f>IF(L406&lt;&gt;"","Annulé",IF(Import!R1405=0,"",Import!R1405))</f>
        <v/>
      </c>
      <c r="N406" s="60" t="str">
        <f>IF(L406&lt;&gt;"","Annulé",IF(Import!S1405=0,"",Import!S1405))</f>
        <v/>
      </c>
      <c r="O406" s="60" t="str">
        <f>IF(N406="Annulé","Annulé",IF(Import!T1405=0,"",Import!T1405))</f>
        <v/>
      </c>
      <c r="P406" s="46" t="str">
        <f>IF(Import!U1405=0,IF($L406&lt;&gt;"","Annulé",IF($K406="","","En attente")),Import!U1405)</f>
        <v/>
      </c>
      <c r="Q406" s="46" t="str">
        <f>IF(Import!V1405=0,IF($L406&lt;&gt;"","Annulé",IF($K406="","","En attente")),Import!V1405)</f>
        <v/>
      </c>
      <c r="R406" s="46" t="str">
        <f>IF(Import!W1405=0,IF($L406&lt;&gt;"","Annulé",IF($K406="","","En attente")),Import!W1405)</f>
        <v/>
      </c>
      <c r="S406" s="46" t="str">
        <f>IF(Import!X1405=0,IF($L406&lt;&gt;"","Annulé",IF($K406="","","En attente")),Import!X1405)</f>
        <v/>
      </c>
      <c r="T406" s="46" t="str">
        <f>IF(Import!Y1405=0,IF($L406&lt;&gt;"","Annulé",IF($K406="","","En attente")),Import!Y1405)</f>
        <v/>
      </c>
      <c r="U406" s="46" t="str">
        <f>IF(Import!Z1405=0,IF($L406&lt;&gt;"","Annulé",IF($K406="","","En attente")),Import!Z1405)</f>
        <v/>
      </c>
      <c r="V406" s="46"/>
      <c r="W406" s="46" t="str">
        <f>IF(L406&lt;&gt;"","Annulé",IF(Import!AA1405=0,"",Import!AA1405))</f>
        <v/>
      </c>
      <c r="X406" s="46" t="str">
        <f>IF(L406&lt;&gt;"","Annulé",IF(Import!AB1405=0,IF(W406&lt;&gt;"","A receptionner",""),Import!AB1405))</f>
        <v/>
      </c>
      <c r="Y406" s="60" t="str">
        <f>IF(L406&lt;&gt;"","Annulé",IF(Import!AC1405=0,"",Import!AC1405))</f>
        <v/>
      </c>
      <c r="Z406" s="60" t="str">
        <f>IF(L406&lt;&gt;"","Annulé",IF(Import!AD1405=0,"",Import!AD1405))</f>
        <v/>
      </c>
      <c r="AA406" s="46" t="str">
        <f t="shared" si="275"/>
        <v/>
      </c>
      <c r="AB406" s="46"/>
      <c r="AC406" s="62"/>
      <c r="JR406" s="46" t="str">
        <f>IF(Import!BC1405=0,"",Import!BC1405)</f>
        <v/>
      </c>
    </row>
    <row r="407" spans="1:278" x14ac:dyDescent="0.3">
      <c r="A407" s="61" t="str">
        <f>IF(Import!A1406=0,"",Import!A1406=0)</f>
        <v/>
      </c>
      <c r="B407" s="38" t="str">
        <f>IF(Import!D1406=0,"",Import!D1406)</f>
        <v/>
      </c>
      <c r="C407" s="38" t="str">
        <f>IF(Import!E1406=0,"",Import!E1406)</f>
        <v/>
      </c>
      <c r="D407" s="44" t="str">
        <f t="shared" si="273"/>
        <v/>
      </c>
      <c r="E407" s="38" t="str">
        <f>IF(Import!I1406=0,"",Import!I1406)</f>
        <v/>
      </c>
      <c r="F407" s="38" t="str">
        <f>IF(Import!J1406="","",Import!J1406)</f>
        <v/>
      </c>
      <c r="G407" s="38" t="str">
        <f>IF(Import!K1406="","",Import!K1406)</f>
        <v/>
      </c>
      <c r="H407" s="45" t="str">
        <f>IF(Import!L1406=0,"",Import!L1406)</f>
        <v/>
      </c>
      <c r="I407" s="38" t="str">
        <f>IF(Import!N1406=0,"",Import!N1406)</f>
        <v/>
      </c>
      <c r="J407" s="37"/>
      <c r="K407" s="46" t="str">
        <f>IF(Import!O1406=0,"",Import!O1406)</f>
        <v/>
      </c>
      <c r="L407" s="46" t="str">
        <f>IF(Import!P1406=0,"",Import!P1406)</f>
        <v/>
      </c>
      <c r="M407" s="60" t="str">
        <f>IF(L407&lt;&gt;"","Annulé",IF(Import!R1406=0,"",Import!R1406))</f>
        <v/>
      </c>
      <c r="N407" s="60" t="str">
        <f>IF(L407&lt;&gt;"","Annulé",IF(Import!S1406=0,"",Import!S1406))</f>
        <v/>
      </c>
      <c r="O407" s="60" t="str">
        <f>IF(N407="Annulé","Annulé",IF(Import!T1406=0,"",Import!T1406))</f>
        <v/>
      </c>
      <c r="P407" s="46" t="str">
        <f>IF(Import!U1406=0,IF($L407&lt;&gt;"","Annulé",IF($K407="","","En attente")),Import!U1406)</f>
        <v/>
      </c>
      <c r="Q407" s="46" t="str">
        <f>IF(Import!V1406=0,IF($L407&lt;&gt;"","Annulé",IF($K407="","","En attente")),Import!V1406)</f>
        <v/>
      </c>
      <c r="R407" s="46" t="str">
        <f>IF(Import!W1406=0,IF($L407&lt;&gt;"","Annulé",IF($K407="","","En attente")),Import!W1406)</f>
        <v/>
      </c>
      <c r="S407" s="46" t="str">
        <f>IF(Import!X1406=0,IF($L407&lt;&gt;"","Annulé",IF($K407="","","En attente")),Import!X1406)</f>
        <v/>
      </c>
      <c r="T407" s="46" t="str">
        <f>IF(Import!Y1406=0,IF($L407&lt;&gt;"","Annulé",IF($K407="","","En attente")),Import!Y1406)</f>
        <v/>
      </c>
      <c r="U407" s="46" t="str">
        <f>IF(Import!Z1406=0,IF($L407&lt;&gt;"","Annulé",IF($K407="","","En attente")),Import!Z1406)</f>
        <v/>
      </c>
      <c r="V407" s="46"/>
      <c r="W407" s="46" t="str">
        <f>IF(L407&lt;&gt;"","Annulé",IF(Import!AA1406=0,"",Import!AA1406))</f>
        <v/>
      </c>
      <c r="X407" s="46" t="str">
        <f>IF(L407&lt;&gt;"","Annulé",IF(Import!AB1406=0,IF(W407&lt;&gt;"","A receptionner",""),Import!AB1406))</f>
        <v/>
      </c>
      <c r="Y407" s="60" t="str">
        <f>IF(L407&lt;&gt;"","Annulé",IF(Import!AC1406=0,"",Import!AC1406))</f>
        <v/>
      </c>
      <c r="Z407" s="60" t="str">
        <f>IF(L407&lt;&gt;"","Annulé",IF(Import!AD1406=0,"",Import!AD1406))</f>
        <v/>
      </c>
      <c r="AA407" s="46" t="str">
        <f t="shared" si="275"/>
        <v/>
      </c>
      <c r="AB407" s="46"/>
      <c r="AC407" s="62"/>
      <c r="JR407" s="46" t="str">
        <f>IF(Import!BC1406=0,"",Import!BC1406)</f>
        <v/>
      </c>
    </row>
    <row r="408" spans="1:278" x14ac:dyDescent="0.3">
      <c r="A408" s="61" t="str">
        <f>IF(Import!A1407=0,"",Import!A1407=0)</f>
        <v/>
      </c>
      <c r="B408" s="38" t="str">
        <f>IF(Import!D1407=0,"",Import!D1407)</f>
        <v/>
      </c>
      <c r="C408" s="38" t="str">
        <f>IF(Import!E1407=0,"",Import!E1407)</f>
        <v/>
      </c>
      <c r="D408" s="44" t="str">
        <f t="shared" si="273"/>
        <v/>
      </c>
      <c r="E408" s="38" t="str">
        <f>IF(Import!I1407=0,"",Import!I1407)</f>
        <v/>
      </c>
      <c r="F408" s="38" t="str">
        <f>IF(Import!J1407="","",Import!J1407)</f>
        <v/>
      </c>
      <c r="G408" s="38" t="str">
        <f>IF(Import!K1407="","",Import!K1407)</f>
        <v/>
      </c>
      <c r="H408" s="45" t="str">
        <f>IF(Import!L1407=0,"",Import!L1407)</f>
        <v/>
      </c>
      <c r="I408" s="38" t="str">
        <f>IF(Import!N1407=0,"",Import!N1407)</f>
        <v/>
      </c>
      <c r="J408" s="37"/>
      <c r="K408" s="46" t="str">
        <f>IF(Import!O1407=0,"",Import!O1407)</f>
        <v/>
      </c>
      <c r="L408" s="46" t="str">
        <f>IF(Import!P1407=0,"",Import!P1407)</f>
        <v/>
      </c>
      <c r="M408" s="60" t="str">
        <f>IF(L408&lt;&gt;"","Annulé",IF(Import!R1407=0,"",Import!R1407))</f>
        <v/>
      </c>
      <c r="N408" s="60" t="str">
        <f>IF(L408&lt;&gt;"","Annulé",IF(Import!S1407=0,"",Import!S1407))</f>
        <v/>
      </c>
      <c r="O408" s="60" t="str">
        <f>IF(N408="Annulé","Annulé",IF(Import!T1407=0,"",Import!T1407))</f>
        <v/>
      </c>
      <c r="P408" s="46" t="str">
        <f>IF(Import!U1407=0,IF(L408&lt;&gt;"","Annulé",""),Import!U1407)</f>
        <v/>
      </c>
      <c r="Q408" s="46" t="str">
        <f>IF(Import!V1407=0,"",Import!V1407)</f>
        <v/>
      </c>
      <c r="R408" s="46" t="str">
        <f>IF(Import!W1407=0,"",Import!W1407)</f>
        <v/>
      </c>
      <c r="S408" s="46" t="str">
        <f>IF(Import!X1407=0,"",Import!X1407)</f>
        <v/>
      </c>
      <c r="T408" s="46" t="str">
        <f>IF(Import!Y1407=0,"",Import!Y1407)</f>
        <v/>
      </c>
      <c r="U408" s="46" t="str">
        <f>IF(Import!Z1407=0,"",Import!Z1407)</f>
        <v/>
      </c>
      <c r="V408" s="46"/>
      <c r="W408" s="46" t="str">
        <f>IF(L408&lt;&gt;"","Annulé",IF(Import!AA1407=0,"",Import!AA1407))</f>
        <v/>
      </c>
      <c r="X408" s="46" t="str">
        <f>IF(L408&lt;&gt;"","Annulé",IF(Import!AB1407=0,IF(W408&lt;&gt;"","A receptionner",""),Import!AB1407))</f>
        <v/>
      </c>
      <c r="Y408" s="60" t="str">
        <f>IF(L408&lt;&gt;"","Annulé",IF(Import!AC1407=0,"",Import!AC1407))</f>
        <v/>
      </c>
      <c r="Z408" s="60" t="str">
        <f>IF(L408&lt;&gt;"","Annulé",IF(Import!AD1407=0,"",Import!AD1407))</f>
        <v/>
      </c>
      <c r="AA408" s="46" t="str">
        <f t="shared" si="275"/>
        <v/>
      </c>
      <c r="AB408" s="46"/>
      <c r="AC408" s="62"/>
      <c r="JR408" s="46" t="str">
        <f>IF(Import!BC1407=0,"",Import!BC1407)</f>
        <v/>
      </c>
    </row>
    <row r="409" spans="1:278" x14ac:dyDescent="0.3">
      <c r="A409" s="61" t="str">
        <f>IF(Import!A1408=0,"",Import!A1408=0)</f>
        <v/>
      </c>
      <c r="B409" s="38" t="str">
        <f>IF(Import!D1408=0,"",Import!D1408)</f>
        <v/>
      </c>
      <c r="C409" s="38" t="str">
        <f>IF(Import!E1408=0,"",Import!E1408)</f>
        <v/>
      </c>
      <c r="D409" s="44" t="str">
        <f t="shared" si="273"/>
        <v/>
      </c>
      <c r="E409" s="38" t="str">
        <f>IF(Import!I1408=0,"",Import!I1408)</f>
        <v/>
      </c>
      <c r="F409" s="38" t="str">
        <f>IF(Import!J1408="","",Import!J1408)</f>
        <v/>
      </c>
      <c r="G409" s="38" t="str">
        <f>IF(Import!K1408="","",Import!K1408)</f>
        <v/>
      </c>
      <c r="H409" s="45" t="str">
        <f>IF(Import!L1408=0,"",Import!L1408)</f>
        <v/>
      </c>
      <c r="I409" s="38" t="str">
        <f>IF(Import!N1408=0,"",Import!N1408)</f>
        <v/>
      </c>
      <c r="J409" s="37"/>
      <c r="K409" s="46" t="str">
        <f>IF(Import!O1408=0,"",Import!O1408)</f>
        <v/>
      </c>
      <c r="L409" s="46" t="str">
        <f>IF(Import!P1408=0,"",Import!P1408)</f>
        <v/>
      </c>
      <c r="M409" s="60" t="str">
        <f>IF(L409&lt;&gt;"","Annulé",IF(Import!R1408=0,"",Import!R1408))</f>
        <v/>
      </c>
      <c r="N409" s="60" t="str">
        <f>IF(L409&lt;&gt;"","Annulé",IF(Import!S1408=0,"",Import!S1408))</f>
        <v/>
      </c>
      <c r="O409" s="60" t="str">
        <f>IF(N409="Annulé","Annulé",IF(Import!T1408=0,"",Import!T1408))</f>
        <v/>
      </c>
      <c r="P409" s="46" t="str">
        <f>IF(Import!U1408=0,IF(L409&lt;&gt;"","Annulé",""),Import!U1408)</f>
        <v/>
      </c>
      <c r="Q409" s="46" t="str">
        <f>IF(Import!V1408=0,"",Import!V1408)</f>
        <v/>
      </c>
      <c r="R409" s="46" t="str">
        <f>IF(Import!W1408=0,"",Import!W1408)</f>
        <v/>
      </c>
      <c r="S409" s="46" t="str">
        <f>IF(Import!X1408=0,"",Import!X1408)</f>
        <v/>
      </c>
      <c r="T409" s="46" t="str">
        <f>IF(Import!Y1408=0,"",Import!Y1408)</f>
        <v/>
      </c>
      <c r="U409" s="46" t="str">
        <f>IF(Import!Z1408=0,"",Import!Z1408)</f>
        <v/>
      </c>
      <c r="V409" s="46"/>
      <c r="W409" s="46" t="str">
        <f>IF(L409&lt;&gt;"","Annulé",IF(Import!AA1408=0,"",Import!AA1408))</f>
        <v/>
      </c>
      <c r="X409" s="46" t="str">
        <f>IF(L409&lt;&gt;"","Annulé",IF(Import!AB1408=0,IF(W409&lt;&gt;"","A receptionner",""),Import!AB1408))</f>
        <v/>
      </c>
      <c r="Y409" s="60" t="str">
        <f>IF(L409&lt;&gt;"","Annulé",IF(Import!AC1408=0,"",Import!AC1408))</f>
        <v/>
      </c>
      <c r="Z409" s="60" t="str">
        <f>IF(L409&lt;&gt;"","Annulé",IF(Import!AD1408=0,"",Import!AD1408))</f>
        <v/>
      </c>
      <c r="AA409" s="46" t="str">
        <f t="shared" si="275"/>
        <v/>
      </c>
      <c r="AB409" s="46"/>
      <c r="AC409" s="62"/>
      <c r="JR409" s="46" t="str">
        <f>IF(Import!BC1408=0,"",Import!BC1408)</f>
        <v/>
      </c>
    </row>
    <row r="410" spans="1:278" x14ac:dyDescent="0.3">
      <c r="A410" s="61" t="str">
        <f>IF(Import!A1409=0,"",Import!A1409=0)</f>
        <v/>
      </c>
      <c r="B410" s="38" t="str">
        <f>IF(Import!D1409=0,"",Import!D1409)</f>
        <v/>
      </c>
      <c r="C410" s="38" t="str">
        <f>IF(Import!E1409=0,"",Import!E1409)</f>
        <v/>
      </c>
      <c r="D410" s="44" t="str">
        <f t="shared" si="273"/>
        <v/>
      </c>
      <c r="E410" s="38" t="str">
        <f>IF(Import!I1409=0,"",Import!I1409)</f>
        <v/>
      </c>
      <c r="F410" s="38" t="str">
        <f>IF(Import!J1409="","",Import!J1409)</f>
        <v/>
      </c>
      <c r="G410" s="38" t="str">
        <f>IF(Import!K1409="","",Import!K1409)</f>
        <v/>
      </c>
      <c r="H410" s="45" t="str">
        <f>IF(Import!L1409=0,"",Import!L1409)</f>
        <v/>
      </c>
      <c r="I410" s="38" t="str">
        <f>IF(Import!N1409=0,"",Import!N1409)</f>
        <v/>
      </c>
      <c r="J410" s="37"/>
      <c r="K410" s="46" t="str">
        <f>IF(Import!O1409=0,"",Import!O1409)</f>
        <v/>
      </c>
      <c r="L410" s="46" t="str">
        <f>IF(Import!P1409=0,"",Import!P1409)</f>
        <v/>
      </c>
      <c r="M410" s="60" t="str">
        <f>IF(L410&lt;&gt;"","Annulé",IF(Import!R1409=0,"",Import!R1409))</f>
        <v/>
      </c>
      <c r="N410" s="60" t="str">
        <f>IF(L410&lt;&gt;"","Annulé",IF(Import!S1409=0,"",Import!S1409))</f>
        <v/>
      </c>
      <c r="O410" s="60" t="str">
        <f>IF(N410="Annulé","Annulé",IF(Import!T1409=0,"",Import!T1409))</f>
        <v/>
      </c>
      <c r="P410" s="46" t="str">
        <f>IF(Import!U1409=0,IF(L410&lt;&gt;"","Annulé",""),Import!U1409)</f>
        <v/>
      </c>
      <c r="Q410" s="46" t="str">
        <f>IF(Import!V1409=0,"",Import!V1409)</f>
        <v/>
      </c>
      <c r="R410" s="46" t="str">
        <f>IF(Import!W1409=0,"",Import!W1409)</f>
        <v/>
      </c>
      <c r="S410" s="46" t="str">
        <f>IF(Import!X1409=0,"",Import!X1409)</f>
        <v/>
      </c>
      <c r="T410" s="46" t="str">
        <f>IF(Import!Y1409=0,"",Import!Y1409)</f>
        <v/>
      </c>
      <c r="U410" s="46" t="str">
        <f>IF(Import!Z1409=0,"",Import!Z1409)</f>
        <v/>
      </c>
      <c r="V410" s="46"/>
      <c r="W410" s="46" t="str">
        <f>IF(L410&lt;&gt;"","Annulé",IF(Import!AA1409=0,"",Import!AA1409))</f>
        <v/>
      </c>
      <c r="X410" s="46" t="str">
        <f>IF(L410&lt;&gt;"","Annulé",IF(Import!AB1409=0,IF(W410&lt;&gt;"","A receptionner",""),Import!AB1409))</f>
        <v/>
      </c>
      <c r="Y410" s="60" t="str">
        <f>IF(L410&lt;&gt;"","Annulé",IF(Import!AC1409=0,"",Import!AC1409))</f>
        <v/>
      </c>
      <c r="Z410" s="60" t="str">
        <f>IF(L410&lt;&gt;"","Annulé",IF(Import!AD1409=0,"",Import!AD1409))</f>
        <v/>
      </c>
      <c r="AA410" s="46" t="str">
        <f t="shared" si="275"/>
        <v/>
      </c>
      <c r="AB410" s="46"/>
      <c r="AC410" s="62"/>
      <c r="JR410" s="46" t="str">
        <f>IF(Import!BC1409=0,"",Import!BC1409)</f>
        <v/>
      </c>
    </row>
    <row r="411" spans="1:278" x14ac:dyDescent="0.3">
      <c r="A411" s="61" t="str">
        <f>IF(Import!A1410=0,"",Import!A1410=0)</f>
        <v/>
      </c>
      <c r="B411" s="38" t="str">
        <f>IF(Import!D1410=0,"",Import!D1410)</f>
        <v/>
      </c>
      <c r="C411" s="38" t="str">
        <f>IF(Import!E1410=0,"",Import!E1410)</f>
        <v/>
      </c>
      <c r="D411" s="44" t="str">
        <f t="shared" si="273"/>
        <v/>
      </c>
      <c r="E411" s="38" t="str">
        <f>IF(Import!I1410=0,"",Import!I1410)</f>
        <v/>
      </c>
      <c r="F411" s="38" t="str">
        <f>IF(Import!J1410="","",Import!J1410)</f>
        <v/>
      </c>
      <c r="G411" s="38" t="str">
        <f>IF(Import!K1410="","",Import!K1410)</f>
        <v/>
      </c>
      <c r="H411" s="45" t="str">
        <f>IF(Import!L1410=0,"",Import!L1410)</f>
        <v/>
      </c>
      <c r="I411" s="38" t="str">
        <f>IF(Import!N1410=0,"",Import!N1410)</f>
        <v/>
      </c>
      <c r="J411" s="37"/>
      <c r="K411" s="46" t="str">
        <f>IF(Import!O1410=0,"",Import!O1410)</f>
        <v/>
      </c>
      <c r="L411" s="46" t="str">
        <f>IF(Import!P1410=0,"",Import!P1410)</f>
        <v/>
      </c>
      <c r="M411" s="60" t="str">
        <f>IF(L411&lt;&gt;"","Annulé",IF(Import!R1410=0,"",Import!R1410))</f>
        <v/>
      </c>
      <c r="N411" s="60" t="str">
        <f>IF(L411&lt;&gt;"","Annulé",IF(Import!S1410=0,"",Import!S1410))</f>
        <v/>
      </c>
      <c r="O411" s="60" t="str">
        <f>IF(N411="Annulé","Annulé",IF(Import!T1410=0,"",Import!T1410))</f>
        <v/>
      </c>
      <c r="P411" s="46" t="str">
        <f>IF(Import!U1410=0,IF(L411&lt;&gt;"","Annulé",""),Import!U1410)</f>
        <v/>
      </c>
      <c r="Q411" s="46" t="str">
        <f>IF(Import!V1410=0,"",Import!V1410)</f>
        <v/>
      </c>
      <c r="R411" s="46" t="str">
        <f>IF(Import!W1410=0,"",Import!W1410)</f>
        <v/>
      </c>
      <c r="S411" s="46" t="str">
        <f>IF(Import!X1410=0,"",Import!X1410)</f>
        <v/>
      </c>
      <c r="T411" s="46" t="str">
        <f>IF(Import!Y1410=0,"",Import!Y1410)</f>
        <v/>
      </c>
      <c r="U411" s="46" t="str">
        <f>IF(Import!Z1410=0,"",Import!Z1410)</f>
        <v/>
      </c>
      <c r="V411" s="46"/>
      <c r="W411" s="46" t="str">
        <f>IF(L411&lt;&gt;"","Annulé",IF(Import!AA1410=0,"",Import!AA1410))</f>
        <v/>
      </c>
      <c r="X411" s="46" t="str">
        <f>IF(L411&lt;&gt;"","Annulé",IF(Import!AB1410=0,IF(W411&lt;&gt;"","A receptionner",""),Import!AB1410))</f>
        <v/>
      </c>
      <c r="Y411" s="60" t="str">
        <f>IF(L411&lt;&gt;"","Annulé",IF(Import!AC1410=0,"",Import!AC1410))</f>
        <v/>
      </c>
      <c r="Z411" s="60" t="str">
        <f>IF(L411&lt;&gt;"","Annulé",IF(Import!AD1410=0,"",Import!AD1410))</f>
        <v/>
      </c>
      <c r="AA411" s="46" t="str">
        <f t="shared" si="275"/>
        <v/>
      </c>
      <c r="AB411" s="46"/>
      <c r="AC411" s="62"/>
      <c r="JR411" s="46" t="str">
        <f>IF(Import!BC1410=0,"",Import!BC1410)</f>
        <v/>
      </c>
    </row>
    <row r="412" spans="1:278" x14ac:dyDescent="0.3">
      <c r="A412" s="61" t="str">
        <f>IF(Import!A1411=0,"",Import!A1411=0)</f>
        <v/>
      </c>
      <c r="B412" s="38" t="str">
        <f>IF(Import!D1411=0,"",Import!D1411)</f>
        <v/>
      </c>
      <c r="C412" s="38" t="str">
        <f>IF(Import!E1411=0,"",Import!E1411)</f>
        <v/>
      </c>
      <c r="D412" s="44" t="str">
        <f t="shared" si="273"/>
        <v/>
      </c>
      <c r="E412" s="38" t="str">
        <f>IF(Import!I1411=0,"",Import!I1411)</f>
        <v/>
      </c>
      <c r="F412" s="38" t="str">
        <f>IF(Import!J1411="","",Import!J1411)</f>
        <v/>
      </c>
      <c r="G412" s="38" t="str">
        <f>IF(Import!K1411="","",Import!K1411)</f>
        <v/>
      </c>
      <c r="H412" s="45" t="str">
        <f>IF(Import!L1411=0,"",Import!L1411)</f>
        <v/>
      </c>
      <c r="I412" s="38" t="str">
        <f>IF(Import!N1411=0,"",Import!N1411)</f>
        <v/>
      </c>
      <c r="J412" s="37"/>
      <c r="K412" s="46" t="str">
        <f>IF(Import!O1411=0,"",Import!O1411)</f>
        <v/>
      </c>
      <c r="L412" s="46" t="str">
        <f>IF(Import!P1411=0,"",Import!P1411)</f>
        <v/>
      </c>
      <c r="M412" s="60" t="str">
        <f>IF(L412&lt;&gt;"","Annulé",IF(Import!R1411=0,"",Import!R1411))</f>
        <v/>
      </c>
      <c r="N412" s="60" t="str">
        <f>IF(L412&lt;&gt;"","Annulé",IF(Import!S1411=0,"",Import!S1411))</f>
        <v/>
      </c>
      <c r="O412" s="60" t="str">
        <f>IF(N412="Annulé","Annulé",IF(Import!T1411=0,"",Import!T1411))</f>
        <v/>
      </c>
      <c r="P412" s="46" t="str">
        <f>IF(Import!U1411=0,IF(L412&lt;&gt;"","Annulé",""),Import!U1411)</f>
        <v/>
      </c>
      <c r="Q412" s="46" t="str">
        <f>IF(Import!V1411=0,"",Import!V1411)</f>
        <v/>
      </c>
      <c r="R412" s="46" t="str">
        <f>IF(Import!W1411=0,"",Import!W1411)</f>
        <v/>
      </c>
      <c r="S412" s="46" t="str">
        <f>IF(Import!X1411=0,"",Import!X1411)</f>
        <v/>
      </c>
      <c r="T412" s="46" t="str">
        <f>IF(Import!Y1411=0,"",Import!Y1411)</f>
        <v/>
      </c>
      <c r="U412" s="46" t="str">
        <f>IF(Import!Z1411=0,"",Import!Z1411)</f>
        <v/>
      </c>
      <c r="V412" s="46"/>
      <c r="W412" s="46" t="str">
        <f>IF(L412&lt;&gt;"","Annulé",IF(Import!AA1411=0,"",Import!AA1411))</f>
        <v/>
      </c>
      <c r="X412" s="46" t="str">
        <f>IF(L412&lt;&gt;"","Annulé",IF(Import!AB1411=0,IF(W412&lt;&gt;"","A receptionner",""),Import!AB1411))</f>
        <v/>
      </c>
      <c r="Y412" s="60" t="str">
        <f>IF(L412&lt;&gt;"","Annulé",IF(Import!AC1411=0,"",Import!AC1411))</f>
        <v/>
      </c>
      <c r="Z412" s="60" t="str">
        <f>IF(L412&lt;&gt;"","Annulé",IF(Import!AD1411=0,"",Import!AD1411))</f>
        <v/>
      </c>
      <c r="AA412" s="46" t="str">
        <f t="shared" si="275"/>
        <v/>
      </c>
      <c r="AB412" s="46"/>
      <c r="AC412" s="62"/>
      <c r="JR412" s="46" t="str">
        <f>IF(Import!BC1411=0,"",Import!BC1411)</f>
        <v/>
      </c>
    </row>
    <row r="413" spans="1:278" x14ac:dyDescent="0.3">
      <c r="A413" s="61" t="str">
        <f>IF(Import!A1412=0,"",Import!A1412=0)</f>
        <v/>
      </c>
      <c r="B413" s="38" t="str">
        <f>IF(Import!D1412=0,"",Import!D1412)</f>
        <v/>
      </c>
      <c r="C413" s="38" t="str">
        <f>IF(Import!E1412=0,"",Import!E1412)</f>
        <v/>
      </c>
      <c r="D413" s="44" t="str">
        <f t="shared" si="273"/>
        <v/>
      </c>
      <c r="E413" s="38" t="str">
        <f>IF(Import!I1412=0,"",Import!I1412)</f>
        <v/>
      </c>
      <c r="F413" s="38" t="str">
        <f>IF(Import!J1412="","",Import!J1412)</f>
        <v/>
      </c>
      <c r="G413" s="38" t="str">
        <f>IF(Import!K1412="","",Import!K1412)</f>
        <v/>
      </c>
      <c r="H413" s="45" t="str">
        <f>IF(Import!L1412=0,"",Import!L1412)</f>
        <v/>
      </c>
      <c r="I413" s="38" t="str">
        <f>IF(Import!N1412=0,"",Import!N1412)</f>
        <v/>
      </c>
      <c r="J413" s="37"/>
      <c r="K413" s="46" t="str">
        <f>IF(Import!O1412=0,"",Import!O1412)</f>
        <v/>
      </c>
      <c r="L413" s="46" t="str">
        <f>IF(Import!P1412=0,"",Import!P1412)</f>
        <v/>
      </c>
      <c r="M413" s="60" t="str">
        <f>IF(L413&lt;&gt;"","Annulé",IF(Import!R1412=0,"",Import!R1412))</f>
        <v/>
      </c>
      <c r="N413" s="60" t="str">
        <f>IF(L413&lt;&gt;"","Annulé",IF(Import!S1412=0,"",Import!S1412))</f>
        <v/>
      </c>
      <c r="O413" s="60" t="str">
        <f>IF(N413="Annulé","Annulé",IF(Import!T1412=0,"",Import!T1412))</f>
        <v/>
      </c>
      <c r="P413" s="46" t="str">
        <f>IF(Import!U1412=0,IF(L413&lt;&gt;"","Annulé",""),Import!U1412)</f>
        <v/>
      </c>
      <c r="Q413" s="46" t="str">
        <f>IF(Import!V1412=0,"",Import!V1412)</f>
        <v/>
      </c>
      <c r="R413" s="46" t="str">
        <f>IF(Import!W1412=0,"",Import!W1412)</f>
        <v/>
      </c>
      <c r="S413" s="46" t="str">
        <f>IF(Import!X1412=0,"",Import!X1412)</f>
        <v/>
      </c>
      <c r="T413" s="46" t="str">
        <f>IF(Import!Y1412=0,"",Import!Y1412)</f>
        <v/>
      </c>
      <c r="U413" s="46" t="str">
        <f>IF(Import!Z1412=0,"",Import!Z1412)</f>
        <v/>
      </c>
      <c r="V413" s="46"/>
      <c r="W413" s="46" t="str">
        <f>IF(L413&lt;&gt;"","Annulé",IF(Import!AA1412=0,"",Import!AA1412))</f>
        <v/>
      </c>
      <c r="X413" s="46" t="str">
        <f>IF(L413&lt;&gt;"","Annulé",IF(Import!AB1412=0,IF(W413&lt;&gt;"","A receptionner",""),Import!AB1412))</f>
        <v/>
      </c>
      <c r="Y413" s="60" t="str">
        <f>IF(L413&lt;&gt;"","Annulé",IF(Import!AC1412=0,"",Import!AC1412))</f>
        <v/>
      </c>
      <c r="Z413" s="60" t="str">
        <f>IF(L413&lt;&gt;"","Annulé",IF(Import!AD1412=0,"",Import!AD1412))</f>
        <v/>
      </c>
      <c r="AA413" s="46" t="str">
        <f t="shared" si="275"/>
        <v/>
      </c>
      <c r="AB413" s="46"/>
      <c r="AC413" s="62"/>
    </row>
    <row r="414" spans="1:278" x14ac:dyDescent="0.3">
      <c r="A414" s="61" t="str">
        <f>IF(Import!A1413=0,"",Import!A1413=0)</f>
        <v/>
      </c>
      <c r="B414" s="38" t="str">
        <f>IF(Import!D1413=0,"",Import!D1413)</f>
        <v/>
      </c>
      <c r="C414" s="38" t="str">
        <f>IF(Import!E1413=0,"",Import!E1413)</f>
        <v/>
      </c>
      <c r="D414" s="44" t="str">
        <f t="shared" si="273"/>
        <v/>
      </c>
      <c r="E414" s="38" t="str">
        <f>IF(Import!I1413=0,"",Import!I1413)</f>
        <v/>
      </c>
      <c r="F414" s="38" t="str">
        <f>IF(Import!J1413="","",Import!J1413)</f>
        <v/>
      </c>
      <c r="G414" s="38" t="str">
        <f>IF(Import!K1413="","",Import!K1413)</f>
        <v/>
      </c>
      <c r="H414" s="45" t="str">
        <f>IF(Import!L1413=0,"",Import!L1413)</f>
        <v/>
      </c>
      <c r="I414" s="38" t="str">
        <f>IF(Import!N1413=0,"",Import!N1413)</f>
        <v/>
      </c>
      <c r="J414" s="37"/>
      <c r="K414" s="46" t="str">
        <f>IF(Import!O1413=0,"",Import!O1413)</f>
        <v/>
      </c>
      <c r="L414" s="46" t="str">
        <f>IF(Import!P1413=0,"",Import!P1413)</f>
        <v/>
      </c>
      <c r="M414" s="60" t="str">
        <f>IF(L414&lt;&gt;"","Annulé",IF(Import!R1413=0,"",Import!R1413))</f>
        <v/>
      </c>
      <c r="N414" s="60" t="str">
        <f>IF(L414&lt;&gt;"","Annulé",IF(Import!S1413=0,"",Import!S1413))</f>
        <v/>
      </c>
      <c r="O414" s="60" t="str">
        <f>IF(N414="Annulé","Annulé",IF(Import!T1413=0,"",Import!T1413))</f>
        <v/>
      </c>
      <c r="P414" s="46" t="str">
        <f>IF(Import!U1413=0,IF(L414&lt;&gt;"","Annulé",""),Import!U1413)</f>
        <v/>
      </c>
      <c r="Q414" s="46" t="str">
        <f>IF(Import!V1413=0,"",Import!V1413)</f>
        <v/>
      </c>
      <c r="R414" s="46" t="str">
        <f>IF(Import!W1413=0,"",Import!W1413)</f>
        <v/>
      </c>
      <c r="S414" s="46" t="str">
        <f>IF(Import!X1413=0,"",Import!X1413)</f>
        <v/>
      </c>
      <c r="T414" s="46" t="str">
        <f>IF(Import!Y1413=0,"",Import!Y1413)</f>
        <v/>
      </c>
      <c r="U414" s="46" t="str">
        <f>IF(Import!Z1413=0,"",Import!Z1413)</f>
        <v/>
      </c>
      <c r="V414" s="46"/>
      <c r="W414" s="46" t="str">
        <f>IF(L414&lt;&gt;"","Annulé",IF(Import!AA1413=0,"",Import!AA1413))</f>
        <v/>
      </c>
      <c r="X414" s="46" t="str">
        <f>IF(L414&lt;&gt;"","Annulé",IF(Import!AB1413=0,IF(W414&lt;&gt;"","A receptionner",""),Import!AB1413))</f>
        <v/>
      </c>
      <c r="Y414" s="60" t="str">
        <f>IF(L414&lt;&gt;"","Annulé",IF(Import!AC1413=0,"",Import!AC1413))</f>
        <v/>
      </c>
      <c r="Z414" s="60" t="str">
        <f>IF(L414&lt;&gt;"","Annulé",IF(Import!AD1413=0,"",Import!AD1413))</f>
        <v/>
      </c>
      <c r="AA414" s="46" t="str">
        <f t="shared" si="275"/>
        <v/>
      </c>
      <c r="AB414" s="46"/>
      <c r="AC414" s="62"/>
    </row>
    <row r="415" spans="1:278" x14ac:dyDescent="0.3">
      <c r="A415" s="61" t="str">
        <f>IF(Import!A1414=0,"",Import!A1414=0)</f>
        <v/>
      </c>
      <c r="B415" s="38" t="str">
        <f>IF(Import!D1414=0,"",Import!D1414)</f>
        <v/>
      </c>
      <c r="C415" s="38" t="str">
        <f>IF(Import!E1414=0,"",Import!E1414)</f>
        <v/>
      </c>
      <c r="D415" s="44" t="str">
        <f t="shared" si="273"/>
        <v/>
      </c>
      <c r="E415" s="38" t="str">
        <f>IF(Import!I1414=0,"",Import!I1414)</f>
        <v/>
      </c>
      <c r="F415" s="38" t="str">
        <f>IF(Import!J1414="","",Import!J1414)</f>
        <v/>
      </c>
      <c r="G415" s="38" t="str">
        <f>IF(Import!K1414="","",Import!K1414)</f>
        <v/>
      </c>
      <c r="H415" s="45" t="str">
        <f>IF(Import!L1414=0,"",Import!L1414)</f>
        <v/>
      </c>
      <c r="I415" s="38" t="str">
        <f>IF(Import!N1414=0,"",Import!N1414)</f>
        <v/>
      </c>
      <c r="J415" s="37"/>
      <c r="K415" s="46" t="str">
        <f>IF(Import!O1414=0,"",Import!O1414)</f>
        <v/>
      </c>
      <c r="L415" s="46" t="str">
        <f>IF(Import!P1414=0,"",Import!P1414)</f>
        <v/>
      </c>
      <c r="M415" s="60" t="str">
        <f>IF(L415&lt;&gt;"","Annulé",IF(Import!R1414=0,"",Import!R1414))</f>
        <v/>
      </c>
      <c r="N415" s="60" t="str">
        <f>IF(L415&lt;&gt;"","Annulé",IF(Import!S1414=0,"",Import!S1414))</f>
        <v/>
      </c>
      <c r="O415" s="60" t="str">
        <f>IF(N415="Annulé","Annulé",IF(Import!T1414=0,"",Import!T1414))</f>
        <v/>
      </c>
      <c r="P415" s="46" t="str">
        <f>IF(Import!U1414=0,"",Import!U1414)</f>
        <v/>
      </c>
      <c r="Q415" s="46" t="str">
        <f>IF(Import!W1414=0,"",Import!W1414)</f>
        <v/>
      </c>
      <c r="R415" s="46" t="str">
        <f>IF(Import!W1414=0,"",Import!W1414)</f>
        <v/>
      </c>
      <c r="S415" s="46" t="str">
        <f>IF(Import!X1414=0,"",Import!X1414)</f>
        <v/>
      </c>
      <c r="T415" s="46" t="str">
        <f>IF(Import!Y1414=0,"",Import!Y1414)</f>
        <v/>
      </c>
      <c r="U415" s="46" t="str">
        <f>IF(Import!Z1414=0,"",Import!Z1414)</f>
        <v/>
      </c>
      <c r="V415" s="46"/>
      <c r="W415" s="46" t="str">
        <f>IF(L415&lt;&gt;"","Annulé",IF(Import!AA1414=0,"",Import!AA1414))</f>
        <v/>
      </c>
      <c r="X415" s="46" t="str">
        <f>IF(L415&lt;&gt;"","Annulé",IF(Import!AB1414=0,IF(W415&lt;&gt;"","A receptionner",""),Import!AB1414))</f>
        <v/>
      </c>
      <c r="Y415" s="60" t="str">
        <f>IF(L415&lt;&gt;"","Annulé",IF(Import!AC1414=0,"",Import!AC1414))</f>
        <v/>
      </c>
      <c r="Z415" s="60" t="str">
        <f>IF(L415&lt;&gt;"","Annulé",IF(Import!AD1414=0,"",Import!AD1414))</f>
        <v/>
      </c>
      <c r="AA415" s="46" t="str">
        <f t="shared" si="275"/>
        <v/>
      </c>
      <c r="AB415" s="46"/>
      <c r="AC415" s="62"/>
    </row>
    <row r="416" spans="1:278" x14ac:dyDescent="0.3">
      <c r="A416" s="61" t="str">
        <f>IF(Import!A1415=0,"",Import!A1415=0)</f>
        <v/>
      </c>
      <c r="B416" s="38" t="str">
        <f>IF(Import!D1415=0,"",Import!D1415)</f>
        <v/>
      </c>
      <c r="C416" s="38" t="str">
        <f>IF(Import!E1415=0,"",Import!E1415)</f>
        <v/>
      </c>
      <c r="D416" s="44" t="str">
        <f t="shared" si="273"/>
        <v/>
      </c>
      <c r="E416" s="38" t="str">
        <f>IF(Import!I1415=0,"",Import!I1415)</f>
        <v/>
      </c>
      <c r="F416" s="38" t="str">
        <f>IF(Import!J1415="","",Import!J1415)</f>
        <v/>
      </c>
      <c r="G416" s="38" t="str">
        <f>IF(Import!K1415="","",Import!K1415)</f>
        <v/>
      </c>
      <c r="H416" s="45" t="str">
        <f>IF(Import!L1415=0,"",Import!L1415)</f>
        <v/>
      </c>
      <c r="I416" s="38" t="str">
        <f>IF(Import!N1415=0,"",Import!N1415)</f>
        <v/>
      </c>
      <c r="J416" s="37"/>
      <c r="K416" s="46" t="str">
        <f>IF(Import!O1415=0,"",Import!O1415)</f>
        <v/>
      </c>
      <c r="L416" s="46" t="str">
        <f>IF(Import!P1415=0,"",Import!P1415)</f>
        <v/>
      </c>
      <c r="M416" s="60" t="str">
        <f>IF(L416&lt;&gt;"","Annulé",IF(Import!R1415=0,"",Import!R1415))</f>
        <v/>
      </c>
      <c r="N416" s="60" t="str">
        <f>IF(L416&lt;&gt;"","Annulé",IF(Import!S1415=0,"",Import!S1415))</f>
        <v/>
      </c>
      <c r="O416" s="60" t="str">
        <f>IF(N416="Annulé","Annulé",IF(Import!T1415=0,"",Import!T1415))</f>
        <v/>
      </c>
      <c r="P416" s="46" t="str">
        <f>IF(Import!U1415=0,"",Import!U1415)</f>
        <v/>
      </c>
      <c r="Q416" s="46" t="str">
        <f>IF(Import!W1415=0,"",Import!W1415)</f>
        <v/>
      </c>
      <c r="R416" s="46" t="str">
        <f>IF(Import!W1415=0,"",Import!W1415)</f>
        <v/>
      </c>
      <c r="S416" s="46" t="str">
        <f>IF(Import!X1415=0,"",Import!X1415)</f>
        <v/>
      </c>
      <c r="T416" s="46" t="str">
        <f>IF(Import!Y1415=0,"",Import!Y1415)</f>
        <v/>
      </c>
      <c r="U416" s="46" t="str">
        <f>IF(Import!Z1415=0,"",Import!Z1415)</f>
        <v/>
      </c>
      <c r="V416" s="46"/>
      <c r="W416" s="46" t="str">
        <f>IF(L416&lt;&gt;"","Annulé",IF(Import!AA1415=0,"",Import!AA1415))</f>
        <v/>
      </c>
      <c r="X416" s="46" t="str">
        <f>IF(L416&lt;&gt;"","Annulé",IF(Import!AB1415=0,IF(W416&lt;&gt;"","A receptionner",""),Import!AB1415))</f>
        <v/>
      </c>
      <c r="Y416" s="60" t="str">
        <f>IF(L416&lt;&gt;"","Annulé",IF(Import!AC1415=0,"",Import!AC1415))</f>
        <v/>
      </c>
      <c r="Z416" s="60" t="str">
        <f>IF(L416&lt;&gt;"","Annulé",IF(Import!AD1415=0,"",Import!AD1415))</f>
        <v/>
      </c>
      <c r="AA416" s="46" t="str">
        <f t="shared" si="275"/>
        <v/>
      </c>
      <c r="AB416" s="46"/>
      <c r="AC416" s="62"/>
    </row>
    <row r="417" spans="1:29" x14ac:dyDescent="0.3">
      <c r="A417" s="61" t="str">
        <f>IF(Import!A1416=0,"",Import!A1416=0)</f>
        <v/>
      </c>
      <c r="B417" s="38" t="str">
        <f>IF(Import!D1416=0,"",Import!D1416)</f>
        <v/>
      </c>
      <c r="C417" s="38" t="str">
        <f>IF(Import!E1416=0,"",Import!E1416)</f>
        <v/>
      </c>
      <c r="D417" s="44" t="str">
        <f t="shared" si="273"/>
        <v/>
      </c>
      <c r="E417" s="38" t="str">
        <f>IF(Import!I1416=0,"",Import!I1416)</f>
        <v/>
      </c>
      <c r="F417" s="38" t="str">
        <f>IF(Import!J1416="","",Import!J1416)</f>
        <v/>
      </c>
      <c r="G417" s="38" t="str">
        <f>IF(Import!K1416="","",Import!K1416)</f>
        <v/>
      </c>
      <c r="H417" s="45" t="str">
        <f>IF(Import!L1416=0,"",Import!L1416)</f>
        <v/>
      </c>
      <c r="I417" s="38" t="str">
        <f>IF(Import!N1416=0,"",Import!N1416)</f>
        <v/>
      </c>
      <c r="J417" s="37"/>
      <c r="K417" s="46" t="str">
        <f>IF(Import!O1416=0,"",Import!O1416)</f>
        <v/>
      </c>
      <c r="L417" s="46" t="str">
        <f>IF(Import!P1416=0,"",Import!P1416)</f>
        <v/>
      </c>
      <c r="M417" s="60" t="str">
        <f>IF(L417&lt;&gt;"","Annulé",IF(Import!R1416=0,"",Import!R1416))</f>
        <v/>
      </c>
      <c r="N417" s="60" t="str">
        <f>IF(L417&lt;&gt;"","Annulé",IF(Import!S1416=0,"",Import!S1416))</f>
        <v/>
      </c>
      <c r="O417" s="60" t="str">
        <f>IF(N417="Annulé","Annulé",IF(Import!T1416=0,"",Import!T1416))</f>
        <v/>
      </c>
      <c r="P417" s="46" t="str">
        <f>IF(Import!U1416=0,"",Import!U1416)</f>
        <v/>
      </c>
      <c r="Q417" s="46" t="str">
        <f>IF(Import!W1416=0,"",Import!W1416)</f>
        <v/>
      </c>
      <c r="R417" s="46" t="str">
        <f>IF(Import!W1416=0,"",Import!W1416)</f>
        <v/>
      </c>
      <c r="S417" s="46" t="str">
        <f>IF(Import!X1416=0,"",Import!X1416)</f>
        <v/>
      </c>
      <c r="T417" s="46" t="str">
        <f>IF(Import!Y1416=0,"",Import!Y1416)</f>
        <v/>
      </c>
      <c r="U417" s="46" t="str">
        <f>IF(Import!Z1416=0,"",Import!Z1416)</f>
        <v/>
      </c>
      <c r="V417" s="46"/>
      <c r="W417" s="46" t="str">
        <f>IF(L417&lt;&gt;"","Annulé",IF(Import!AA1416=0,"",Import!AA1416))</f>
        <v/>
      </c>
      <c r="X417" s="46" t="str">
        <f>IF(L417&lt;&gt;"","Annulé",IF(Import!AB1416=0,IF(W417&lt;&gt;"","A receptionner",""),Import!AB1416))</f>
        <v/>
      </c>
      <c r="Y417" s="60" t="str">
        <f>IF(L417&lt;&gt;"","Annulé",IF(Import!AC1416=0,"",Import!AC1416))</f>
        <v/>
      </c>
      <c r="Z417" s="60" t="str">
        <f>IF(L417&lt;&gt;"","Annulé",IF(Import!AD1416=0,"",Import!AD1416))</f>
        <v/>
      </c>
      <c r="AA417" s="46" t="str">
        <f t="shared" si="275"/>
        <v/>
      </c>
      <c r="AB417" s="46"/>
      <c r="AC417" s="62"/>
    </row>
    <row r="418" spans="1:29" x14ac:dyDescent="0.3">
      <c r="A418" s="61" t="str">
        <f>IF(Import!A1417=0,"",Import!A1417=0)</f>
        <v/>
      </c>
      <c r="B418" s="38" t="str">
        <f>IF(Import!D1417=0,"",Import!D1417)</f>
        <v/>
      </c>
      <c r="C418" s="38" t="str">
        <f>IF(Import!E1417=0,"",Import!E1417)</f>
        <v/>
      </c>
      <c r="D418" s="44" t="str">
        <f t="shared" si="273"/>
        <v/>
      </c>
      <c r="E418" s="38" t="str">
        <f>IF(Import!I1417=0,"",Import!I1417)</f>
        <v/>
      </c>
      <c r="F418" s="38" t="str">
        <f>IF(Import!J1417="","",Import!J1417)</f>
        <v/>
      </c>
      <c r="G418" s="38" t="str">
        <f>IF(Import!K1417="","",Import!K1417)</f>
        <v/>
      </c>
      <c r="H418" s="45" t="str">
        <f>IF(Import!L1417=0,"",Import!L1417)</f>
        <v/>
      </c>
      <c r="I418" s="38" t="str">
        <f>IF(Import!N1417=0,"",Import!N1417)</f>
        <v/>
      </c>
      <c r="J418" s="37"/>
      <c r="K418" s="46" t="str">
        <f>IF(Import!O1417=0,"",Import!O1417)</f>
        <v/>
      </c>
      <c r="L418" s="46" t="str">
        <f>IF(Import!P1417=0,"",Import!P1417)</f>
        <v/>
      </c>
      <c r="M418" s="60" t="str">
        <f>IF(L418&lt;&gt;"","Annulé",IF(Import!R1417=0,"",Import!R1417))</f>
        <v/>
      </c>
      <c r="N418" s="60" t="str">
        <f>IF(L418&lt;&gt;"","Annulé",IF(Import!S1417=0,"",Import!S1417))</f>
        <v/>
      </c>
      <c r="O418" s="60" t="str">
        <f>IF(N418="Annulé","Annulé",IF(Import!T1417=0,"",Import!T1417))</f>
        <v/>
      </c>
      <c r="P418" s="46" t="str">
        <f>IF(Import!U1417=0,"",Import!U1417)</f>
        <v/>
      </c>
      <c r="Q418" s="46" t="str">
        <f>IF(Import!W1417=0,"",Import!W1417)</f>
        <v/>
      </c>
      <c r="R418" s="46" t="str">
        <f>IF(Import!W1417=0,"",Import!W1417)</f>
        <v/>
      </c>
      <c r="S418" s="46" t="str">
        <f>IF(Import!X1417=0,"",Import!X1417)</f>
        <v/>
      </c>
      <c r="T418" s="46" t="str">
        <f>IF(Import!Y1417=0,"",Import!Y1417)</f>
        <v/>
      </c>
      <c r="U418" s="46" t="str">
        <f>IF(Import!Z1417=0,"",Import!Z1417)</f>
        <v/>
      </c>
      <c r="V418" s="46"/>
      <c r="W418" s="46" t="str">
        <f>IF(L418&lt;&gt;"","Annulé",IF(Import!AA1417=0,"",Import!AA1417))</f>
        <v/>
      </c>
      <c r="X418" s="46" t="str">
        <f>IF(L418&lt;&gt;"","Annulé",IF(Import!AB1417=0,IF(W418&lt;&gt;"","A receptionner",""),Import!AB1417))</f>
        <v/>
      </c>
      <c r="Y418" s="60" t="str">
        <f>IF(L418&lt;&gt;"","Annulé",IF(Import!AC1417=0,"",Import!AC1417))</f>
        <v/>
      </c>
      <c r="Z418" s="60" t="str">
        <f>IF(L418&lt;&gt;"","Annulé",IF(Import!AD1417=0,"",Import!AD1417))</f>
        <v/>
      </c>
      <c r="AA418" s="46" t="str">
        <f t="shared" si="275"/>
        <v/>
      </c>
      <c r="AB418" s="46"/>
      <c r="AC418" s="62"/>
    </row>
    <row r="419" spans="1:29" x14ac:dyDescent="0.3">
      <c r="A419" s="61" t="str">
        <f>IF(Import!A1418=0,"",Import!A1418=0)</f>
        <v/>
      </c>
      <c r="B419" s="38" t="str">
        <f>IF(Import!D1418=0,"",Import!D1418)</f>
        <v/>
      </c>
      <c r="C419" s="38" t="str">
        <f>IF(Import!E1418=0,"",Import!E1418)</f>
        <v/>
      </c>
      <c r="D419" s="44" t="str">
        <f t="shared" si="273"/>
        <v/>
      </c>
      <c r="E419" s="38" t="str">
        <f>IF(Import!I1418=0,"",Import!I1418)</f>
        <v/>
      </c>
      <c r="F419" s="38" t="str">
        <f>IF(Import!J1418="","",Import!J1418)</f>
        <v/>
      </c>
      <c r="G419" s="38" t="str">
        <f>IF(Import!K1418="","",Import!K1418)</f>
        <v/>
      </c>
      <c r="H419" s="45" t="str">
        <f>IF(Import!L1418=0,"",Import!L1418)</f>
        <v/>
      </c>
      <c r="I419" s="38" t="str">
        <f>IF(Import!N1418=0,"",Import!N1418)</f>
        <v/>
      </c>
      <c r="J419" s="37"/>
      <c r="K419" s="46" t="str">
        <f>IF(Import!O1418=0,"",Import!O1418)</f>
        <v/>
      </c>
      <c r="L419" s="46" t="str">
        <f>IF(Import!P1418=0,"",Import!P1418)</f>
        <v/>
      </c>
      <c r="M419" s="60" t="str">
        <f>IF(L419&lt;&gt;"","Annulé",IF(Import!R1418=0,"",Import!R1418))</f>
        <v/>
      </c>
      <c r="N419" s="60" t="str">
        <f>IF(L419&lt;&gt;"","Annulé",IF(Import!S1418=0,"",Import!S1418))</f>
        <v/>
      </c>
      <c r="O419" s="60" t="str">
        <f>IF(N419="Annulé","Annulé",IF(Import!T1418=0,"",Import!T1418))</f>
        <v/>
      </c>
      <c r="P419" s="46" t="str">
        <f>IF(Import!U1418=0,"",Import!U1418)</f>
        <v/>
      </c>
      <c r="Q419" s="46" t="str">
        <f>IF(Import!W1418=0,"",Import!W1418)</f>
        <v/>
      </c>
      <c r="R419" s="46" t="str">
        <f>IF(Import!W1418=0,"",Import!W1418)</f>
        <v/>
      </c>
      <c r="S419" s="46" t="str">
        <f>IF(Import!X1418=0,"",Import!X1418)</f>
        <v/>
      </c>
      <c r="T419" s="46" t="str">
        <f>IF(Import!Y1418=0,"",Import!Y1418)</f>
        <v/>
      </c>
      <c r="U419" s="46" t="str">
        <f>IF(Import!Z1418=0,"",Import!Z1418)</f>
        <v/>
      </c>
      <c r="V419" s="46"/>
      <c r="W419" s="46" t="str">
        <f>IF(L419&lt;&gt;"","Annulé",IF(Import!AA1418=0,"",Import!AA1418))</f>
        <v/>
      </c>
      <c r="X419" s="46" t="str">
        <f>IF(L419&lt;&gt;"","Annulé",IF(Import!AB1418=0,IF(W419&lt;&gt;"","A receptionner",""),Import!AB1418))</f>
        <v/>
      </c>
      <c r="Y419" s="60" t="str">
        <f>IF(L419&lt;&gt;"","Annulé",IF(Import!AC1418=0,"",Import!AC1418))</f>
        <v/>
      </c>
      <c r="Z419" s="60" t="str">
        <f>IF(L419&lt;&gt;"","Annulé",IF(Import!AD1418=0,"",Import!AD1418))</f>
        <v/>
      </c>
      <c r="AA419" s="46" t="str">
        <f t="shared" si="275"/>
        <v/>
      </c>
      <c r="AB419" s="46"/>
      <c r="AC419" s="62"/>
    </row>
    <row r="420" spans="1:29" x14ac:dyDescent="0.3">
      <c r="A420" s="61" t="str">
        <f>IF(Import!A1419=0,"",Import!A1419=0)</f>
        <v/>
      </c>
      <c r="B420" s="38" t="str">
        <f>IF(Import!D1419=0,"",Import!D1419)</f>
        <v/>
      </c>
      <c r="C420" s="38" t="str">
        <f>IF(Import!E1419=0,"",Import!E1419)</f>
        <v/>
      </c>
      <c r="D420" s="44" t="str">
        <f t="shared" si="273"/>
        <v/>
      </c>
      <c r="E420" s="38" t="str">
        <f>IF(Import!I1419=0,"",Import!I1419)</f>
        <v/>
      </c>
      <c r="F420" s="38" t="str">
        <f>IF(Import!J1419="","",Import!J1419)</f>
        <v/>
      </c>
      <c r="G420" s="38" t="str">
        <f>IF(Import!K1419="","",Import!K1419)</f>
        <v/>
      </c>
      <c r="H420" s="45" t="str">
        <f>IF(Import!L1419=0,"",Import!L1419)</f>
        <v/>
      </c>
      <c r="I420" s="38" t="str">
        <f>IF(Import!N1419=0,"",Import!N1419)</f>
        <v/>
      </c>
      <c r="J420" s="37"/>
      <c r="K420" s="46" t="str">
        <f>IF(Import!O1419=0,"",Import!O1419)</f>
        <v/>
      </c>
      <c r="L420" s="46" t="str">
        <f>IF(Import!P1419=0,"",Import!P1419)</f>
        <v/>
      </c>
      <c r="M420" s="60" t="str">
        <f>IF(L420&lt;&gt;"","Annulé",IF(Import!R1419=0,"",Import!R1419))</f>
        <v/>
      </c>
      <c r="N420" s="60" t="str">
        <f>IF(L420&lt;&gt;"","Annulé",IF(Import!S1419=0,"",Import!S1419))</f>
        <v/>
      </c>
      <c r="O420" s="60" t="str">
        <f>IF(N420="Annulé","Annulé",IF(Import!T1419=0,"",Import!T1419))</f>
        <v/>
      </c>
      <c r="P420" s="46" t="str">
        <f>IF(Import!U1419=0,"",Import!U1419)</f>
        <v/>
      </c>
      <c r="Q420" s="46" t="str">
        <f>IF(Import!W1419=0,"",Import!W1419)</f>
        <v/>
      </c>
      <c r="R420" s="46" t="str">
        <f>IF(Import!W1419=0,"",Import!W1419)</f>
        <v/>
      </c>
      <c r="S420" s="46" t="str">
        <f>IF(Import!X1419=0,"",Import!X1419)</f>
        <v/>
      </c>
      <c r="T420" s="46" t="str">
        <f>IF(Import!Y1419=0,"",Import!Y1419)</f>
        <v/>
      </c>
      <c r="U420" s="46" t="str">
        <f>IF(Import!Z1419=0,"",Import!Z1419)</f>
        <v/>
      </c>
      <c r="V420" s="46"/>
      <c r="W420" s="46" t="str">
        <f>IF(L420&lt;&gt;"","Annulé",IF(Import!AA1419=0,"",Import!AA1419))</f>
        <v/>
      </c>
      <c r="X420" s="46" t="str">
        <f>IF(L420&lt;&gt;"","Annulé",IF(Import!AB1419=0,IF(W420&lt;&gt;"","A receptionner",""),Import!AB1419))</f>
        <v/>
      </c>
      <c r="Y420" s="60" t="str">
        <f>IF(L420&lt;&gt;"","Annulé",IF(Import!AC1419=0,"",Import!AC1419))</f>
        <v/>
      </c>
      <c r="Z420" s="60" t="str">
        <f>IF(L420&lt;&gt;"","Annulé",IF(Import!AD1419=0,"",Import!AD1419))</f>
        <v/>
      </c>
      <c r="AA420" s="46" t="str">
        <f t="shared" si="275"/>
        <v/>
      </c>
      <c r="AB420" s="46"/>
      <c r="AC420" s="62"/>
    </row>
    <row r="421" spans="1:29" x14ac:dyDescent="0.3">
      <c r="A421" s="61" t="str">
        <f>IF(Import!A1420=0,"",Import!A1420=0)</f>
        <v/>
      </c>
      <c r="B421" s="38" t="str">
        <f>IF(Import!D1420=0,"",Import!D1420)</f>
        <v/>
      </c>
      <c r="C421" s="38" t="str">
        <f>IF(Import!E1420=0,"",Import!E1420)</f>
        <v/>
      </c>
      <c r="D421" s="44" t="str">
        <f t="shared" si="273"/>
        <v/>
      </c>
      <c r="E421" s="38" t="str">
        <f>IF(Import!I1420=0,"",Import!I1420)</f>
        <v/>
      </c>
      <c r="F421" s="38" t="str">
        <f>IF(Import!J1420="","",Import!J1420)</f>
        <v/>
      </c>
      <c r="G421" s="38" t="str">
        <f>IF(Import!K1420="","",Import!K1420)</f>
        <v/>
      </c>
      <c r="H421" s="45" t="str">
        <f>IF(Import!L1420=0,"",Import!L1420)</f>
        <v/>
      </c>
      <c r="I421" s="38" t="str">
        <f>IF(Import!N1420=0,"",Import!N1420)</f>
        <v/>
      </c>
      <c r="J421" s="37"/>
      <c r="K421" s="46" t="str">
        <f>IF(Import!O1420=0,"",Import!O1420)</f>
        <v/>
      </c>
      <c r="L421" s="46" t="str">
        <f>IF(Import!P1420=0,"",Import!P1420)</f>
        <v/>
      </c>
      <c r="M421" s="60" t="str">
        <f>IF(L421&lt;&gt;"","Annulé",IF(Import!R1420=0,"",Import!R1420))</f>
        <v/>
      </c>
      <c r="N421" s="60" t="str">
        <f>IF(L421&lt;&gt;"","Annulé",IF(Import!S1420=0,"",Import!S1420))</f>
        <v/>
      </c>
      <c r="O421" s="60" t="str">
        <f>IF(N421="Annulé","Annulé",IF(Import!T1420=0,"",Import!T1420))</f>
        <v/>
      </c>
      <c r="P421" s="46" t="str">
        <f>IF(Import!U1420=0,"",Import!U1420)</f>
        <v/>
      </c>
      <c r="Q421" s="46" t="str">
        <f>IF(Import!W1420=0,"",Import!W1420)</f>
        <v/>
      </c>
      <c r="R421" s="46" t="str">
        <f>IF(Import!W1420=0,"",Import!W1420)</f>
        <v/>
      </c>
      <c r="S421" s="46" t="str">
        <f>IF(Import!X1420=0,"",Import!X1420)</f>
        <v/>
      </c>
      <c r="T421" s="46" t="str">
        <f>IF(Import!Y1420=0,"",Import!Y1420)</f>
        <v/>
      </c>
      <c r="U421" s="46" t="str">
        <f>IF(Import!Z1420=0,"",Import!Z1420)</f>
        <v/>
      </c>
      <c r="V421" s="46"/>
      <c r="W421" s="46" t="str">
        <f>IF(L421&lt;&gt;"","Annulé",IF(Import!AA1420=0,"",Import!AA1420))</f>
        <v/>
      </c>
      <c r="X421" s="46" t="str">
        <f>IF(L421&lt;&gt;"","Annulé",IF(Import!AB1420=0,IF(W421&lt;&gt;"","A receptionner",""),Import!AB1420))</f>
        <v/>
      </c>
      <c r="Y421" s="60" t="str">
        <f>IF(L421&lt;&gt;"","Annulé",IF(Import!AC1420=0,"",Import!AC1420))</f>
        <v/>
      </c>
      <c r="Z421" s="60" t="str">
        <f>IF(L421&lt;&gt;"","Annulé",IF(Import!AD1420=0,"",Import!AD1420))</f>
        <v/>
      </c>
      <c r="AA421" s="46" t="str">
        <f t="shared" si="275"/>
        <v/>
      </c>
      <c r="AB421" s="46"/>
      <c r="AC421" s="62"/>
    </row>
    <row r="422" spans="1:29" x14ac:dyDescent="0.3">
      <c r="A422" s="61" t="str">
        <f>IF(Import!A1421=0,"",Import!A1421=0)</f>
        <v/>
      </c>
      <c r="B422" s="38" t="str">
        <f>IF(Import!D1421=0,"",Import!D1421)</f>
        <v/>
      </c>
      <c r="C422" s="38" t="str">
        <f>IF(Import!E1421=0,"",Import!E1421)</f>
        <v/>
      </c>
      <c r="D422" s="44" t="str">
        <f t="shared" si="273"/>
        <v/>
      </c>
      <c r="E422" s="38" t="str">
        <f>IF(Import!I1421=0,"",Import!I1421)</f>
        <v/>
      </c>
      <c r="F422" s="38" t="str">
        <f>IF(Import!J1421="","",Import!J1421)</f>
        <v/>
      </c>
      <c r="G422" s="38" t="str">
        <f>IF(Import!K1421="","",Import!K1421)</f>
        <v/>
      </c>
      <c r="H422" s="45" t="str">
        <f>IF(Import!L1421=0,"",Import!L1421)</f>
        <v/>
      </c>
      <c r="I422" s="38" t="str">
        <f>IF(Import!N1421=0,"",Import!N1421)</f>
        <v/>
      </c>
      <c r="J422" s="37"/>
      <c r="K422" s="46" t="str">
        <f>IF(Import!O1421=0,"",Import!O1421)</f>
        <v/>
      </c>
      <c r="L422" s="46" t="str">
        <f>IF(Import!P1421=0,"",Import!P1421)</f>
        <v/>
      </c>
      <c r="M422" s="60" t="str">
        <f>IF(L422&lt;&gt;"","Annulé",IF(Import!R1421=0,"",Import!R1421))</f>
        <v/>
      </c>
      <c r="N422" s="60" t="str">
        <f>IF(L422&lt;&gt;"","Annulé",IF(Import!S1421=0,"",Import!S1421))</f>
        <v/>
      </c>
      <c r="O422" s="60" t="str">
        <f>IF(N422="Annulé","Annulé",IF(Import!T1421=0,"",Import!T1421))</f>
        <v/>
      </c>
      <c r="P422" s="46" t="str">
        <f>IF(Import!U1421=0,"",Import!U1421)</f>
        <v/>
      </c>
      <c r="Q422" s="46" t="str">
        <f>IF(Import!W1421=0,"",Import!W1421)</f>
        <v/>
      </c>
      <c r="R422" s="46" t="str">
        <f>IF(Import!W1421=0,"",Import!W1421)</f>
        <v/>
      </c>
      <c r="S422" s="46" t="str">
        <f>IF(Import!X1421=0,"",Import!X1421)</f>
        <v/>
      </c>
      <c r="T422" s="46" t="str">
        <f>IF(Import!Y1421=0,"",Import!Y1421)</f>
        <v/>
      </c>
      <c r="U422" s="46" t="str">
        <f>IF(Import!Z1421=0,"",Import!Z1421)</f>
        <v/>
      </c>
      <c r="V422" s="46"/>
      <c r="W422" s="46" t="str">
        <f>IF(L422&lt;&gt;"","Annulé",IF(Import!AA1421=0,"",Import!AA1421))</f>
        <v/>
      </c>
      <c r="X422" s="46" t="str">
        <f>IF(L422&lt;&gt;"","Annulé",IF(Import!AB1421=0,IF(W422&lt;&gt;"","A receptionner",""),Import!AB1421))</f>
        <v/>
      </c>
      <c r="Y422" s="60" t="str">
        <f>IF(L422&lt;&gt;"","Annulé",IF(Import!AC1421=0,"",Import!AC1421))</f>
        <v/>
      </c>
      <c r="Z422" s="60" t="str">
        <f>IF(L422&lt;&gt;"","Annulé",IF(Import!AD1421=0,"",Import!AD1421))</f>
        <v/>
      </c>
      <c r="AA422" s="46" t="str">
        <f t="shared" si="275"/>
        <v/>
      </c>
      <c r="AB422" s="46"/>
      <c r="AC422" s="62"/>
    </row>
    <row r="423" spans="1:29" x14ac:dyDescent="0.3">
      <c r="A423" s="61" t="str">
        <f>IF(Import!A1422=0,"",Import!A1422=0)</f>
        <v/>
      </c>
      <c r="B423" s="38" t="str">
        <f>IF(Import!D1422=0,"",Import!D1422)</f>
        <v/>
      </c>
      <c r="C423" s="38" t="str">
        <f>IF(Import!E1422=0,"",Import!E1422)</f>
        <v/>
      </c>
      <c r="D423" s="44" t="str">
        <f t="shared" si="273"/>
        <v/>
      </c>
      <c r="E423" s="38" t="str">
        <f>IF(Import!I1422=0,"",Import!I1422)</f>
        <v/>
      </c>
      <c r="F423" s="38" t="str">
        <f>IF(Import!J1422="","",Import!J1422)</f>
        <v/>
      </c>
      <c r="G423" s="38" t="str">
        <f>IF(Import!K1422="","",Import!K1422)</f>
        <v/>
      </c>
      <c r="H423" s="45" t="str">
        <f>IF(Import!L1422=0,"",Import!L1422)</f>
        <v/>
      </c>
      <c r="I423" s="38" t="str">
        <f>IF(Import!N1422=0,"",Import!N1422)</f>
        <v/>
      </c>
      <c r="J423" s="37"/>
      <c r="K423" s="46" t="str">
        <f>IF(Import!O1422=0,"",Import!O1422)</f>
        <v/>
      </c>
      <c r="L423" s="46" t="str">
        <f>IF(Import!P1422=0,"",Import!P1422)</f>
        <v/>
      </c>
      <c r="M423" s="60" t="str">
        <f>IF(L423&lt;&gt;"","Annulé",IF(Import!R1422=0,"",Import!R1422))</f>
        <v/>
      </c>
      <c r="N423" s="60" t="str">
        <f>IF(L423&lt;&gt;"","Annulé",IF(Import!S1422=0,"",Import!S1422))</f>
        <v/>
      </c>
      <c r="O423" s="60" t="str">
        <f>IF(N423="Annulé","Annulé",IF(Import!T1422=0,"",Import!T1422))</f>
        <v/>
      </c>
      <c r="P423" s="46" t="str">
        <f>IF(Import!U1422=0,"",Import!U1422)</f>
        <v/>
      </c>
      <c r="Q423" s="46" t="str">
        <f>IF(Import!W1422=0,"",Import!W1422)</f>
        <v/>
      </c>
      <c r="R423" s="46" t="str">
        <f>IF(Import!W1422=0,"",Import!W1422)</f>
        <v/>
      </c>
      <c r="S423" s="46" t="str">
        <f>IF(Import!X1422=0,"",Import!X1422)</f>
        <v/>
      </c>
      <c r="T423" s="46" t="str">
        <f>IF(Import!Y1422=0,"",Import!Y1422)</f>
        <v/>
      </c>
      <c r="U423" s="46" t="str">
        <f>IF(Import!Z1422=0,"",Import!Z1422)</f>
        <v/>
      </c>
      <c r="V423" s="46"/>
      <c r="W423" s="46" t="str">
        <f>IF(L423&lt;&gt;"","Annulé",IF(Import!AA1422=0,"",Import!AA1422))</f>
        <v/>
      </c>
      <c r="X423" s="46" t="str">
        <f>IF(L423&lt;&gt;"","Annulé",IF(Import!AB1422=0,IF(W423&lt;&gt;"","A receptionner",""),Import!AB1422))</f>
        <v/>
      </c>
      <c r="Y423" s="60" t="str">
        <f>IF(L423&lt;&gt;"","Annulé",IF(Import!AC1422=0,"",Import!AC1422))</f>
        <v/>
      </c>
      <c r="Z423" s="60" t="str">
        <f>IF(L423&lt;&gt;"","Annulé",IF(Import!AD1422=0,"",Import!AD1422))</f>
        <v/>
      </c>
      <c r="AA423" s="46" t="str">
        <f t="shared" si="275"/>
        <v/>
      </c>
      <c r="AB423" s="46"/>
      <c r="AC423" s="62"/>
    </row>
    <row r="424" spans="1:29" x14ac:dyDescent="0.3">
      <c r="A424" s="61" t="str">
        <f>IF(Import!A1423=0,"",Import!A1423=0)</f>
        <v/>
      </c>
      <c r="B424" s="38" t="str">
        <f>IF(Import!D1423=0,"",Import!D1423)</f>
        <v/>
      </c>
      <c r="C424" s="38" t="str">
        <f>IF(Import!E1423=0,"",Import!E1423)</f>
        <v/>
      </c>
      <c r="D424" s="44" t="str">
        <f t="shared" si="273"/>
        <v/>
      </c>
      <c r="E424" s="38" t="str">
        <f>IF(Import!I1423=0,"",Import!I1423)</f>
        <v/>
      </c>
      <c r="F424" s="38" t="str">
        <f>IF(Import!J1423="","",Import!J1423)</f>
        <v/>
      </c>
      <c r="G424" s="38" t="str">
        <f>IF(Import!K1423="","",Import!K1423)</f>
        <v/>
      </c>
      <c r="H424" s="45" t="str">
        <f>IF(Import!L1423=0,"",Import!L1423)</f>
        <v/>
      </c>
      <c r="I424" s="38" t="str">
        <f>IF(Import!N1423=0,"",Import!N1423)</f>
        <v/>
      </c>
      <c r="J424" s="37"/>
      <c r="K424" s="46" t="str">
        <f>IF(Import!O1423=0,"",Import!O1423)</f>
        <v/>
      </c>
      <c r="L424" s="46" t="str">
        <f>IF(Import!P1423=0,"",Import!P1423)</f>
        <v/>
      </c>
      <c r="M424" s="60" t="str">
        <f>IF(L424&lt;&gt;"","Annulé",IF(Import!R1423=0,"",Import!R1423))</f>
        <v/>
      </c>
      <c r="N424" s="60" t="str">
        <f>IF(L424&lt;&gt;"","Annulé",IF(Import!S1423=0,"",Import!S1423))</f>
        <v/>
      </c>
      <c r="O424" s="60" t="str">
        <f>IF(N424="Annulé","Annulé",IF(Import!T1423=0,"",Import!T1423))</f>
        <v/>
      </c>
      <c r="P424" s="46" t="str">
        <f>IF(Import!U1423=0,"",Import!U1423)</f>
        <v/>
      </c>
      <c r="Q424" s="46" t="str">
        <f>IF(Import!W1423=0,"",Import!W1423)</f>
        <v/>
      </c>
      <c r="R424" s="46" t="str">
        <f>IF(Import!W1423=0,"",Import!W1423)</f>
        <v/>
      </c>
      <c r="S424" s="46" t="str">
        <f>IF(Import!X1423=0,"",Import!X1423)</f>
        <v/>
      </c>
      <c r="T424" s="46" t="str">
        <f>IF(Import!Y1423=0,"",Import!Y1423)</f>
        <v/>
      </c>
      <c r="U424" s="46" t="str">
        <f>IF(Import!Z1423=0,"",Import!Z1423)</f>
        <v/>
      </c>
      <c r="V424" s="46"/>
      <c r="W424" s="46" t="str">
        <f>IF(L424&lt;&gt;"","Annulé",IF(Import!AA1423=0,"",Import!AA1423))</f>
        <v/>
      </c>
      <c r="X424" s="46" t="str">
        <f>IF(L424&lt;&gt;"","Annulé",IF(Import!AB1423=0,IF(W424&lt;&gt;"","A receptionner",""),Import!AB1423))</f>
        <v/>
      </c>
      <c r="Y424" s="60" t="str">
        <f>IF(L424&lt;&gt;"","Annulé",IF(Import!AC1423=0,"",Import!AC1423))</f>
        <v/>
      </c>
      <c r="Z424" s="60" t="str">
        <f>IF(L424&lt;&gt;"","Annulé",IF(Import!AD1423=0,"",Import!AD1423))</f>
        <v/>
      </c>
      <c r="AA424" s="46" t="str">
        <f t="shared" si="275"/>
        <v/>
      </c>
      <c r="AB424" s="46"/>
      <c r="AC424" s="62"/>
    </row>
    <row r="425" spans="1:29" x14ac:dyDescent="0.3">
      <c r="X425" s="46" t="str">
        <f>IF(L425&lt;&gt;"","Annulé",IF(Import!AB1424=0,IF(W425&lt;&gt;"","A receptionner",""),Import!AB1424))</f>
        <v/>
      </c>
    </row>
    <row r="426" spans="1:29" x14ac:dyDescent="0.3">
      <c r="X426" s="46" t="str">
        <f>IF(L426&lt;&gt;"","Annulé",IF(Import!AB1425=0,IF(W426&lt;&gt;"","A receptionner",""),Import!AB1425))</f>
        <v/>
      </c>
    </row>
    <row r="427" spans="1:29" x14ac:dyDescent="0.3">
      <c r="X427" s="46" t="str">
        <f>IF(L427&lt;&gt;"","Annulé",IF(Import!AB1426=0,IF(W427&lt;&gt;"","A receptionner",""),Import!AB1426))</f>
        <v/>
      </c>
    </row>
    <row r="428" spans="1:29" x14ac:dyDescent="0.3">
      <c r="X428" s="46" t="str">
        <f>IF(L428&lt;&gt;"","Annulé",IF(Import!AB1427=0,IF(W428&lt;&gt;"","A receptionner",""),Import!AB1427))</f>
        <v/>
      </c>
    </row>
  </sheetData>
  <autoFilter ref="A11:AC428" xr:uid="{1A449145-DE2B-45F1-AA94-879F01D63718}"/>
  <mergeCells count="96">
    <mergeCell ref="AG2:AH8"/>
    <mergeCell ref="AS2:AT8"/>
    <mergeCell ref="AU2:AV8"/>
    <mergeCell ref="DF2:DG8"/>
    <mergeCell ref="DR2:DS8"/>
    <mergeCell ref="DI2:DL8"/>
    <mergeCell ref="CB2:CB8"/>
    <mergeCell ref="CG2:CJ8"/>
    <mergeCell ref="CK2:CK8"/>
    <mergeCell ref="CL2:CO8"/>
    <mergeCell ref="CP2:CS8"/>
    <mergeCell ref="CT2:CT8"/>
    <mergeCell ref="CV2:CY8"/>
    <mergeCell ref="CZ2:CZ8"/>
    <mergeCell ref="DB2:DE8"/>
    <mergeCell ref="DH2:DH8"/>
    <mergeCell ref="DM2:DM8"/>
    <mergeCell ref="DN2:DQ8"/>
    <mergeCell ref="DA2:DA8"/>
    <mergeCell ref="CU2:CU8"/>
    <mergeCell ref="GV2:GW8"/>
    <mergeCell ref="EP2:EQ8"/>
    <mergeCell ref="GN2:GQ8"/>
    <mergeCell ref="ES2:EV8"/>
    <mergeCell ref="FA2:FA8"/>
    <mergeCell ref="FB2:FE8"/>
    <mergeCell ref="FH2:FK8"/>
    <mergeCell ref="FL2:FL8"/>
    <mergeCell ref="FM2:FP8"/>
    <mergeCell ref="FQ2:FT8"/>
    <mergeCell ref="FW2:FZ8"/>
    <mergeCell ref="GA2:GD8"/>
    <mergeCell ref="JR2:JR8"/>
    <mergeCell ref="AJ2:AM8"/>
    <mergeCell ref="G2:J2"/>
    <mergeCell ref="AF2:AF8"/>
    <mergeCell ref="AI2:AI8"/>
    <mergeCell ref="AD2:AE8"/>
    <mergeCell ref="BX2:CA8"/>
    <mergeCell ref="AN2:AN8"/>
    <mergeCell ref="AW2:AZ8"/>
    <mergeCell ref="BA2:BD8"/>
    <mergeCell ref="BE2:BH8"/>
    <mergeCell ref="BI2:BI8"/>
    <mergeCell ref="BN2:BQ8"/>
    <mergeCell ref="BR2:BR8"/>
    <mergeCell ref="BS2:BV8"/>
    <mergeCell ref="BW2:BW8"/>
    <mergeCell ref="DT2:DT8"/>
    <mergeCell ref="DU2:DX8"/>
    <mergeCell ref="DY2:EB8"/>
    <mergeCell ref="EC2:EF8"/>
    <mergeCell ref="EG2:EJ8"/>
    <mergeCell ref="EK2:EK8"/>
    <mergeCell ref="ER2:ER8"/>
    <mergeCell ref="EW2:EZ8"/>
    <mergeCell ref="HN2:HQ8"/>
    <mergeCell ref="GE2:GH8"/>
    <mergeCell ref="GI2:GI8"/>
    <mergeCell ref="GJ2:GM8"/>
    <mergeCell ref="GR2:GU8"/>
    <mergeCell ref="GX2:HA8"/>
    <mergeCell ref="HB2:HB8"/>
    <mergeCell ref="HC2:HF8"/>
    <mergeCell ref="HG2:HG8"/>
    <mergeCell ref="HH2:HK8"/>
    <mergeCell ref="HL2:HM8"/>
    <mergeCell ref="FF2:FG8"/>
    <mergeCell ref="FU2:FV8"/>
    <mergeCell ref="HV2:HV8"/>
    <mergeCell ref="HW2:HZ8"/>
    <mergeCell ref="IA2:ID8"/>
    <mergeCell ref="IE2:IH8"/>
    <mergeCell ref="II2:II8"/>
    <mergeCell ref="B3:B5"/>
    <mergeCell ref="G3:J3"/>
    <mergeCell ref="G4:J4"/>
    <mergeCell ref="AC4:AC6"/>
    <mergeCell ref="G5:J5"/>
    <mergeCell ref="G6:J6"/>
    <mergeCell ref="IJ2:IM8"/>
    <mergeCell ref="AO2:AR8"/>
    <mergeCell ref="JS2:JT8"/>
    <mergeCell ref="BJ2:BM8"/>
    <mergeCell ref="CC2:CF8"/>
    <mergeCell ref="EL2:EO8"/>
    <mergeCell ref="JI2:JI8"/>
    <mergeCell ref="JJ2:JM8"/>
    <mergeCell ref="JN2:JQ8"/>
    <mergeCell ref="IN2:IN8"/>
    <mergeCell ref="IO2:IR8"/>
    <mergeCell ref="IS2:IV8"/>
    <mergeCell ref="IW2:IZ8"/>
    <mergeCell ref="JA2:JD8"/>
    <mergeCell ref="JE2:JH8"/>
    <mergeCell ref="HR2:HU8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70F52-C558-471D-80BA-BAA8A95A3EE3}">
  <sheetPr codeName="Feuil4"/>
  <dimension ref="A1:W523"/>
  <sheetViews>
    <sheetView workbookViewId="0">
      <pane ySplit="1" topLeftCell="A2" activePane="bottomLeft" state="frozen"/>
      <selection pane="bottomLeft" activeCell="X171" sqref="X171"/>
    </sheetView>
  </sheetViews>
  <sheetFormatPr baseColWidth="10" defaultRowHeight="14.4" x14ac:dyDescent="0.3"/>
  <cols>
    <col min="1" max="4" width="7.21875" style="1" customWidth="1"/>
    <col min="5" max="5" width="6" customWidth="1"/>
    <col min="6" max="6" width="5.77734375" customWidth="1"/>
    <col min="7" max="7" width="6.44140625" customWidth="1"/>
    <col min="8" max="8" width="6" customWidth="1"/>
    <col min="9" max="9" width="5.88671875" customWidth="1"/>
    <col min="10" max="10" width="5.77734375" customWidth="1"/>
    <col min="11" max="11" width="8.88671875" style="126" customWidth="1"/>
    <col min="12" max="12" width="11.5546875" style="126"/>
    <col min="13" max="16" width="7.21875" style="1" customWidth="1"/>
    <col min="17" max="17" width="6" customWidth="1"/>
    <col min="18" max="18" width="5.77734375" customWidth="1"/>
    <col min="19" max="19" width="6.44140625" customWidth="1"/>
    <col min="20" max="20" width="6" customWidth="1"/>
    <col min="21" max="21" width="5.88671875" customWidth="1"/>
    <col min="22" max="22" width="5.77734375" customWidth="1"/>
  </cols>
  <sheetData>
    <row r="1" spans="1:22" ht="28.8" x14ac:dyDescent="0.3">
      <c r="A1" s="3">
        <v>2013</v>
      </c>
      <c r="B1" s="3">
        <v>2014</v>
      </c>
      <c r="C1" s="3">
        <v>2015</v>
      </c>
      <c r="D1" s="3">
        <v>2016</v>
      </c>
      <c r="E1" s="3">
        <v>2017</v>
      </c>
      <c r="F1" s="3">
        <v>2018</v>
      </c>
      <c r="G1" s="3">
        <v>2019</v>
      </c>
      <c r="H1" s="3">
        <v>2020</v>
      </c>
      <c r="I1" s="3">
        <v>2021</v>
      </c>
      <c r="J1" s="3">
        <v>2022</v>
      </c>
      <c r="K1" s="122" t="s">
        <v>1</v>
      </c>
      <c r="L1" s="123" t="s">
        <v>0</v>
      </c>
      <c r="M1" s="3">
        <v>2013</v>
      </c>
      <c r="N1" s="3">
        <v>2014</v>
      </c>
      <c r="O1" s="3">
        <v>2015</v>
      </c>
      <c r="P1" s="3">
        <v>2016</v>
      </c>
      <c r="Q1" s="3">
        <v>2017</v>
      </c>
      <c r="R1" s="3">
        <v>2018</v>
      </c>
      <c r="S1" s="3">
        <v>2019</v>
      </c>
      <c r="T1" s="3">
        <v>2020</v>
      </c>
      <c r="U1" s="3">
        <v>2021</v>
      </c>
      <c r="V1" s="3">
        <v>2022</v>
      </c>
    </row>
    <row r="2" spans="1:22" x14ac:dyDescent="0.3">
      <c r="A2" s="1">
        <v>1</v>
      </c>
      <c r="K2" s="124">
        <v>1</v>
      </c>
      <c r="L2" s="125">
        <v>2013</v>
      </c>
      <c r="M2" s="1">
        <v>1</v>
      </c>
    </row>
    <row r="3" spans="1:22" x14ac:dyDescent="0.3">
      <c r="A3" s="1">
        <v>2</v>
      </c>
      <c r="K3" s="124">
        <v>2</v>
      </c>
      <c r="L3" s="125">
        <v>2013</v>
      </c>
      <c r="M3" s="1">
        <v>2</v>
      </c>
    </row>
    <row r="4" spans="1:22" x14ac:dyDescent="0.3">
      <c r="A4" s="1">
        <v>3</v>
      </c>
      <c r="K4" s="124">
        <v>3</v>
      </c>
      <c r="L4" s="125">
        <v>2013</v>
      </c>
      <c r="M4" s="1">
        <v>3</v>
      </c>
    </row>
    <row r="5" spans="1:22" x14ac:dyDescent="0.3">
      <c r="A5" s="1">
        <v>4</v>
      </c>
      <c r="K5" s="124">
        <v>4</v>
      </c>
      <c r="L5" s="125">
        <v>2013</v>
      </c>
      <c r="M5" s="1">
        <v>4</v>
      </c>
    </row>
    <row r="6" spans="1:22" x14ac:dyDescent="0.3">
      <c r="A6" s="1">
        <v>5</v>
      </c>
      <c r="K6" s="124">
        <v>5</v>
      </c>
      <c r="L6" s="125">
        <v>2013</v>
      </c>
      <c r="M6" s="1">
        <v>5</v>
      </c>
    </row>
    <row r="7" spans="1:22" x14ac:dyDescent="0.3">
      <c r="A7" s="1">
        <v>6</v>
      </c>
      <c r="K7" s="124">
        <v>6</v>
      </c>
      <c r="L7" s="125">
        <v>2013</v>
      </c>
      <c r="M7" s="1">
        <v>6</v>
      </c>
    </row>
    <row r="8" spans="1:22" x14ac:dyDescent="0.3">
      <c r="A8" s="1">
        <v>7</v>
      </c>
      <c r="K8" s="124">
        <v>7</v>
      </c>
      <c r="L8" s="125">
        <v>2013</v>
      </c>
      <c r="M8" s="1">
        <v>7</v>
      </c>
    </row>
    <row r="9" spans="1:22" x14ac:dyDescent="0.3">
      <c r="A9" s="1">
        <v>8</v>
      </c>
      <c r="K9" s="124">
        <v>8</v>
      </c>
      <c r="L9" s="125">
        <v>2013</v>
      </c>
      <c r="M9" s="1">
        <v>8</v>
      </c>
    </row>
    <row r="10" spans="1:22" x14ac:dyDescent="0.3">
      <c r="A10" s="1">
        <v>9</v>
      </c>
      <c r="K10" s="124">
        <v>9</v>
      </c>
      <c r="L10" s="125">
        <v>2013</v>
      </c>
      <c r="M10" s="1">
        <v>9</v>
      </c>
    </row>
    <row r="11" spans="1:22" x14ac:dyDescent="0.3">
      <c r="A11" s="1">
        <v>10</v>
      </c>
      <c r="K11" s="124">
        <v>10</v>
      </c>
      <c r="L11" s="125">
        <v>2013</v>
      </c>
      <c r="M11" s="1">
        <v>10</v>
      </c>
    </row>
    <row r="12" spans="1:22" x14ac:dyDescent="0.3">
      <c r="A12" s="1">
        <v>11</v>
      </c>
      <c r="K12" s="124">
        <v>11</v>
      </c>
      <c r="L12" s="125">
        <v>2013</v>
      </c>
      <c r="M12" s="1">
        <v>11</v>
      </c>
    </row>
    <row r="13" spans="1:22" x14ac:dyDescent="0.3">
      <c r="A13" s="1">
        <v>12</v>
      </c>
      <c r="K13" s="124">
        <v>12</v>
      </c>
      <c r="L13" s="125">
        <v>2013</v>
      </c>
      <c r="M13" s="1">
        <v>12</v>
      </c>
    </row>
    <row r="14" spans="1:22" x14ac:dyDescent="0.3">
      <c r="A14" s="1">
        <v>13</v>
      </c>
      <c r="K14" s="124">
        <v>13</v>
      </c>
      <c r="L14" s="125">
        <v>2013</v>
      </c>
      <c r="M14" s="1">
        <v>13</v>
      </c>
    </row>
    <row r="15" spans="1:22" x14ac:dyDescent="0.3">
      <c r="A15" s="1">
        <v>14</v>
      </c>
      <c r="K15" s="124">
        <v>14</v>
      </c>
      <c r="L15" s="125">
        <v>2013</v>
      </c>
      <c r="M15" s="1">
        <v>14</v>
      </c>
    </row>
    <row r="16" spans="1:22" x14ac:dyDescent="0.3">
      <c r="A16" s="1">
        <v>15</v>
      </c>
      <c r="K16" s="124">
        <v>15</v>
      </c>
      <c r="L16" s="125">
        <v>2013</v>
      </c>
      <c r="M16" s="1">
        <v>15</v>
      </c>
    </row>
    <row r="17" spans="1:13" x14ac:dyDescent="0.3">
      <c r="A17" s="1">
        <v>16</v>
      </c>
      <c r="K17" s="124">
        <v>16</v>
      </c>
      <c r="L17" s="125">
        <v>2013</v>
      </c>
      <c r="M17" s="1">
        <v>16</v>
      </c>
    </row>
    <row r="18" spans="1:13" x14ac:dyDescent="0.3">
      <c r="A18" s="1">
        <v>17</v>
      </c>
      <c r="K18" s="124">
        <v>17</v>
      </c>
      <c r="L18" s="125">
        <v>2013</v>
      </c>
      <c r="M18" s="1">
        <v>17</v>
      </c>
    </row>
    <row r="19" spans="1:13" x14ac:dyDescent="0.3">
      <c r="A19" s="1">
        <v>18</v>
      </c>
      <c r="K19" s="124">
        <v>18</v>
      </c>
      <c r="L19" s="125">
        <v>2013</v>
      </c>
      <c r="M19" s="1">
        <v>18</v>
      </c>
    </row>
    <row r="20" spans="1:13" x14ac:dyDescent="0.3">
      <c r="A20" s="1">
        <v>19</v>
      </c>
      <c r="K20" s="124">
        <v>19</v>
      </c>
      <c r="L20" s="125">
        <v>2013</v>
      </c>
      <c r="M20" s="1">
        <v>19</v>
      </c>
    </row>
    <row r="21" spans="1:13" x14ac:dyDescent="0.3">
      <c r="A21" s="1">
        <v>20</v>
      </c>
      <c r="K21" s="124">
        <v>20</v>
      </c>
      <c r="L21" s="125">
        <v>2013</v>
      </c>
      <c r="M21" s="1">
        <v>20</v>
      </c>
    </row>
    <row r="22" spans="1:13" x14ac:dyDescent="0.3">
      <c r="A22" s="1">
        <v>21</v>
      </c>
      <c r="K22" s="124">
        <v>21</v>
      </c>
      <c r="L22" s="125">
        <v>2013</v>
      </c>
      <c r="M22" s="1">
        <v>21</v>
      </c>
    </row>
    <row r="23" spans="1:13" x14ac:dyDescent="0.3">
      <c r="A23" s="1">
        <v>22</v>
      </c>
      <c r="K23" s="124">
        <v>22</v>
      </c>
      <c r="L23" s="125">
        <v>2013</v>
      </c>
      <c r="M23" s="1">
        <v>22</v>
      </c>
    </row>
    <row r="24" spans="1:13" x14ac:dyDescent="0.3">
      <c r="A24" s="1">
        <v>23</v>
      </c>
      <c r="K24" s="124">
        <v>23</v>
      </c>
      <c r="L24" s="125">
        <v>2013</v>
      </c>
      <c r="M24" s="1">
        <v>23</v>
      </c>
    </row>
    <row r="25" spans="1:13" x14ac:dyDescent="0.3">
      <c r="A25" s="1">
        <v>24</v>
      </c>
      <c r="K25" s="124">
        <v>24</v>
      </c>
      <c r="L25" s="125">
        <v>2013</v>
      </c>
      <c r="M25" s="1">
        <v>24</v>
      </c>
    </row>
    <row r="26" spans="1:13" x14ac:dyDescent="0.3">
      <c r="A26" s="1">
        <v>25</v>
      </c>
      <c r="K26" s="124">
        <v>25</v>
      </c>
      <c r="L26" s="125">
        <v>2013</v>
      </c>
      <c r="M26" s="1">
        <v>25</v>
      </c>
    </row>
    <row r="27" spans="1:13" x14ac:dyDescent="0.3">
      <c r="A27" s="1">
        <v>26</v>
      </c>
      <c r="K27" s="124">
        <v>26</v>
      </c>
      <c r="L27" s="125">
        <v>2013</v>
      </c>
      <c r="M27" s="1">
        <v>26</v>
      </c>
    </row>
    <row r="28" spans="1:13" x14ac:dyDescent="0.3">
      <c r="A28" s="1">
        <v>27</v>
      </c>
      <c r="K28" s="124">
        <v>27</v>
      </c>
      <c r="L28" s="125">
        <v>2013</v>
      </c>
      <c r="M28" s="1">
        <v>27</v>
      </c>
    </row>
    <row r="29" spans="1:13" x14ac:dyDescent="0.3">
      <c r="A29" s="1">
        <v>28</v>
      </c>
      <c r="K29" s="124">
        <v>28</v>
      </c>
      <c r="L29" s="125">
        <v>2013</v>
      </c>
      <c r="M29" s="1">
        <v>28</v>
      </c>
    </row>
    <row r="30" spans="1:13" x14ac:dyDescent="0.3">
      <c r="A30" s="1">
        <v>29</v>
      </c>
      <c r="K30" s="124">
        <v>29</v>
      </c>
      <c r="L30" s="125">
        <v>2013</v>
      </c>
      <c r="M30" s="1">
        <v>29</v>
      </c>
    </row>
    <row r="31" spans="1:13" x14ac:dyDescent="0.3">
      <c r="A31" s="1">
        <v>30</v>
      </c>
      <c r="K31" s="124">
        <v>30</v>
      </c>
      <c r="L31" s="125">
        <v>2013</v>
      </c>
      <c r="M31" s="1">
        <v>30</v>
      </c>
    </row>
    <row r="32" spans="1:13" x14ac:dyDescent="0.3">
      <c r="A32" s="1">
        <v>31</v>
      </c>
      <c r="K32" s="124">
        <v>31</v>
      </c>
      <c r="L32" s="125">
        <v>2013</v>
      </c>
      <c r="M32" s="1">
        <v>31</v>
      </c>
    </row>
    <row r="33" spans="1:13" x14ac:dyDescent="0.3">
      <c r="A33" s="1">
        <v>32</v>
      </c>
      <c r="K33" s="124">
        <v>32</v>
      </c>
      <c r="L33" s="125">
        <v>2013</v>
      </c>
      <c r="M33" s="1">
        <v>32</v>
      </c>
    </row>
    <row r="34" spans="1:13" x14ac:dyDescent="0.3">
      <c r="A34" s="1">
        <v>33</v>
      </c>
      <c r="K34" s="124">
        <v>33</v>
      </c>
      <c r="L34" s="125">
        <v>2013</v>
      </c>
      <c r="M34" s="1">
        <v>33</v>
      </c>
    </row>
    <row r="35" spans="1:13" x14ac:dyDescent="0.3">
      <c r="A35" s="1">
        <v>34</v>
      </c>
      <c r="K35" s="124">
        <v>34</v>
      </c>
      <c r="L35" s="125">
        <v>2013</v>
      </c>
      <c r="M35" s="1">
        <v>34</v>
      </c>
    </row>
    <row r="36" spans="1:13" x14ac:dyDescent="0.3">
      <c r="A36" s="1">
        <v>35</v>
      </c>
      <c r="K36" s="124">
        <v>35</v>
      </c>
      <c r="L36" s="125">
        <v>2013</v>
      </c>
      <c r="M36" s="1">
        <v>35</v>
      </c>
    </row>
    <row r="37" spans="1:13" x14ac:dyDescent="0.3">
      <c r="A37" s="1">
        <v>36</v>
      </c>
      <c r="K37" s="124">
        <v>36</v>
      </c>
      <c r="L37" s="125">
        <v>2013</v>
      </c>
      <c r="M37" s="1">
        <v>36</v>
      </c>
    </row>
    <row r="38" spans="1:13" x14ac:dyDescent="0.3">
      <c r="A38" s="1">
        <v>37</v>
      </c>
      <c r="K38" s="124">
        <v>37</v>
      </c>
      <c r="L38" s="125">
        <v>2013</v>
      </c>
      <c r="M38" s="1">
        <v>37</v>
      </c>
    </row>
    <row r="39" spans="1:13" x14ac:dyDescent="0.3">
      <c r="A39" s="1">
        <v>38</v>
      </c>
      <c r="K39" s="124">
        <v>38</v>
      </c>
      <c r="L39" s="125">
        <v>2013</v>
      </c>
      <c r="M39" s="1">
        <v>38</v>
      </c>
    </row>
    <row r="40" spans="1:13" x14ac:dyDescent="0.3">
      <c r="A40" s="1">
        <v>39</v>
      </c>
      <c r="K40" s="124">
        <v>39</v>
      </c>
      <c r="L40" s="125">
        <v>2013</v>
      </c>
      <c r="M40" s="1">
        <v>39</v>
      </c>
    </row>
    <row r="41" spans="1:13" x14ac:dyDescent="0.3">
      <c r="A41" s="1">
        <v>40</v>
      </c>
      <c r="K41" s="124">
        <v>40</v>
      </c>
      <c r="L41" s="125">
        <v>2013</v>
      </c>
      <c r="M41" s="1">
        <v>40</v>
      </c>
    </row>
    <row r="42" spans="1:13" x14ac:dyDescent="0.3">
      <c r="A42" s="1">
        <v>41</v>
      </c>
      <c r="K42" s="124">
        <v>41</v>
      </c>
      <c r="L42" s="125">
        <v>2013</v>
      </c>
      <c r="M42" s="1">
        <v>41</v>
      </c>
    </row>
    <row r="43" spans="1:13" x14ac:dyDescent="0.3">
      <c r="A43" s="1">
        <v>42</v>
      </c>
      <c r="K43" s="124">
        <v>42</v>
      </c>
      <c r="L43" s="125">
        <v>2013</v>
      </c>
      <c r="M43" s="1">
        <v>42</v>
      </c>
    </row>
    <row r="44" spans="1:13" x14ac:dyDescent="0.3">
      <c r="A44" s="1">
        <v>43</v>
      </c>
      <c r="K44" s="124">
        <v>43</v>
      </c>
      <c r="L44" s="125">
        <v>2013</v>
      </c>
      <c r="M44" s="1">
        <v>43</v>
      </c>
    </row>
    <row r="45" spans="1:13" x14ac:dyDescent="0.3">
      <c r="A45" s="1">
        <v>44</v>
      </c>
      <c r="K45" s="124">
        <v>44</v>
      </c>
      <c r="L45" s="125">
        <v>2013</v>
      </c>
      <c r="M45" s="1">
        <v>44</v>
      </c>
    </row>
    <row r="46" spans="1:13" x14ac:dyDescent="0.3">
      <c r="A46" s="1">
        <v>45</v>
      </c>
      <c r="K46" s="124">
        <v>45</v>
      </c>
      <c r="L46" s="125">
        <v>2013</v>
      </c>
      <c r="M46" s="1">
        <v>45</v>
      </c>
    </row>
    <row r="47" spans="1:13" x14ac:dyDescent="0.3">
      <c r="A47" s="1">
        <v>46</v>
      </c>
      <c r="K47" s="124">
        <v>46</v>
      </c>
      <c r="L47" s="125">
        <v>2013</v>
      </c>
      <c r="M47" s="1">
        <v>46</v>
      </c>
    </row>
    <row r="48" spans="1:13" x14ac:dyDescent="0.3">
      <c r="A48" s="1">
        <v>47</v>
      </c>
      <c r="K48" s="124">
        <v>47</v>
      </c>
      <c r="L48" s="125">
        <v>2013</v>
      </c>
      <c r="M48" s="1">
        <v>47</v>
      </c>
    </row>
    <row r="49" spans="1:14" x14ac:dyDescent="0.3">
      <c r="A49" s="1">
        <v>48</v>
      </c>
      <c r="K49" s="124">
        <v>48</v>
      </c>
      <c r="L49" s="125">
        <v>2013</v>
      </c>
      <c r="M49" s="1">
        <v>48</v>
      </c>
    </row>
    <row r="50" spans="1:14" x14ac:dyDescent="0.3">
      <c r="A50" s="1">
        <v>49</v>
      </c>
      <c r="K50" s="124">
        <v>49</v>
      </c>
      <c r="L50" s="125">
        <v>2013</v>
      </c>
      <c r="M50" s="1">
        <v>49</v>
      </c>
    </row>
    <row r="51" spans="1:14" x14ac:dyDescent="0.3">
      <c r="A51" s="1">
        <v>50</v>
      </c>
      <c r="K51" s="124">
        <v>50</v>
      </c>
      <c r="L51" s="125">
        <v>2013</v>
      </c>
      <c r="M51" s="1">
        <v>50</v>
      </c>
    </row>
    <row r="52" spans="1:14" x14ac:dyDescent="0.3">
      <c r="A52" s="1">
        <v>51</v>
      </c>
      <c r="K52" s="124">
        <v>51</v>
      </c>
      <c r="L52" s="125">
        <v>2013</v>
      </c>
      <c r="M52" s="1">
        <v>51</v>
      </c>
    </row>
    <row r="53" spans="1:14" x14ac:dyDescent="0.3">
      <c r="A53" s="1">
        <v>52</v>
      </c>
      <c r="K53" s="124">
        <v>52</v>
      </c>
      <c r="L53" s="125">
        <v>2013</v>
      </c>
      <c r="M53" s="1">
        <v>52</v>
      </c>
    </row>
    <row r="54" spans="1:14" x14ac:dyDescent="0.3">
      <c r="A54" s="1">
        <v>53</v>
      </c>
      <c r="B54" s="1">
        <v>1</v>
      </c>
      <c r="K54" s="124">
        <v>1</v>
      </c>
      <c r="L54" s="125">
        <v>2014</v>
      </c>
      <c r="M54" s="1">
        <v>53</v>
      </c>
      <c r="N54" s="1">
        <v>1</v>
      </c>
    </row>
    <row r="55" spans="1:14" x14ac:dyDescent="0.3">
      <c r="A55" s="1">
        <v>54</v>
      </c>
      <c r="B55" s="1">
        <v>2</v>
      </c>
      <c r="K55" s="124">
        <v>2</v>
      </c>
      <c r="L55" s="125">
        <v>2014</v>
      </c>
      <c r="M55" s="1">
        <v>54</v>
      </c>
      <c r="N55" s="1">
        <v>2</v>
      </c>
    </row>
    <row r="56" spans="1:14" x14ac:dyDescent="0.3">
      <c r="A56" s="1">
        <v>55</v>
      </c>
      <c r="B56" s="1">
        <v>3</v>
      </c>
      <c r="K56" s="124">
        <v>3</v>
      </c>
      <c r="L56" s="125">
        <v>2014</v>
      </c>
      <c r="M56" s="1">
        <v>55</v>
      </c>
      <c r="N56" s="1">
        <v>3</v>
      </c>
    </row>
    <row r="57" spans="1:14" x14ac:dyDescent="0.3">
      <c r="A57" s="1">
        <v>56</v>
      </c>
      <c r="B57" s="1">
        <v>4</v>
      </c>
      <c r="K57" s="124">
        <v>4</v>
      </c>
      <c r="L57" s="125">
        <v>2014</v>
      </c>
      <c r="M57" s="1">
        <v>56</v>
      </c>
      <c r="N57" s="1">
        <v>4</v>
      </c>
    </row>
    <row r="58" spans="1:14" x14ac:dyDescent="0.3">
      <c r="A58" s="1">
        <v>57</v>
      </c>
      <c r="B58" s="1">
        <v>5</v>
      </c>
      <c r="K58" s="124">
        <v>5</v>
      </c>
      <c r="L58" s="125">
        <v>2014</v>
      </c>
      <c r="M58" s="1">
        <v>57</v>
      </c>
      <c r="N58" s="1">
        <v>5</v>
      </c>
    </row>
    <row r="59" spans="1:14" x14ac:dyDescent="0.3">
      <c r="A59" s="1">
        <v>58</v>
      </c>
      <c r="B59" s="1">
        <v>6</v>
      </c>
      <c r="K59" s="124">
        <v>6</v>
      </c>
      <c r="L59" s="125">
        <v>2014</v>
      </c>
      <c r="M59" s="1">
        <v>58</v>
      </c>
      <c r="N59" s="1">
        <v>6</v>
      </c>
    </row>
    <row r="60" spans="1:14" x14ac:dyDescent="0.3">
      <c r="A60" s="1">
        <v>59</v>
      </c>
      <c r="B60" s="1">
        <v>7</v>
      </c>
      <c r="K60" s="124">
        <v>7</v>
      </c>
      <c r="L60" s="125">
        <v>2014</v>
      </c>
      <c r="M60" s="1">
        <v>59</v>
      </c>
      <c r="N60" s="1">
        <v>7</v>
      </c>
    </row>
    <row r="61" spans="1:14" x14ac:dyDescent="0.3">
      <c r="A61" s="1">
        <v>60</v>
      </c>
      <c r="B61" s="1">
        <v>8</v>
      </c>
      <c r="K61" s="124">
        <v>8</v>
      </c>
      <c r="L61" s="125">
        <v>2014</v>
      </c>
      <c r="M61" s="1">
        <v>60</v>
      </c>
      <c r="N61" s="1">
        <v>8</v>
      </c>
    </row>
    <row r="62" spans="1:14" x14ac:dyDescent="0.3">
      <c r="A62" s="1">
        <v>61</v>
      </c>
      <c r="B62" s="1">
        <v>9</v>
      </c>
      <c r="K62" s="124">
        <v>9</v>
      </c>
      <c r="L62" s="125">
        <v>2014</v>
      </c>
      <c r="M62" s="1">
        <v>61</v>
      </c>
      <c r="N62" s="1">
        <v>9</v>
      </c>
    </row>
    <row r="63" spans="1:14" x14ac:dyDescent="0.3">
      <c r="A63" s="1">
        <v>62</v>
      </c>
      <c r="B63" s="1">
        <v>10</v>
      </c>
      <c r="K63" s="124">
        <v>10</v>
      </c>
      <c r="L63" s="125">
        <v>2014</v>
      </c>
      <c r="M63" s="1">
        <v>62</v>
      </c>
      <c r="N63" s="1">
        <v>10</v>
      </c>
    </row>
    <row r="64" spans="1:14" x14ac:dyDescent="0.3">
      <c r="A64" s="1">
        <v>63</v>
      </c>
      <c r="B64" s="1">
        <v>11</v>
      </c>
      <c r="K64" s="124">
        <v>11</v>
      </c>
      <c r="L64" s="125">
        <v>2014</v>
      </c>
      <c r="M64" s="1">
        <v>63</v>
      </c>
      <c r="N64" s="1">
        <v>11</v>
      </c>
    </row>
    <row r="65" spans="1:14" x14ac:dyDescent="0.3">
      <c r="A65" s="1">
        <v>64</v>
      </c>
      <c r="B65" s="1">
        <v>12</v>
      </c>
      <c r="K65" s="124">
        <v>12</v>
      </c>
      <c r="L65" s="125">
        <v>2014</v>
      </c>
      <c r="M65" s="1">
        <v>64</v>
      </c>
      <c r="N65" s="1">
        <v>12</v>
      </c>
    </row>
    <row r="66" spans="1:14" x14ac:dyDescent="0.3">
      <c r="A66" s="1">
        <v>65</v>
      </c>
      <c r="B66" s="1">
        <v>13</v>
      </c>
      <c r="K66" s="124">
        <v>13</v>
      </c>
      <c r="L66" s="125">
        <v>2014</v>
      </c>
      <c r="M66" s="1">
        <v>65</v>
      </c>
      <c r="N66" s="1">
        <v>13</v>
      </c>
    </row>
    <row r="67" spans="1:14" x14ac:dyDescent="0.3">
      <c r="A67" s="1">
        <v>66</v>
      </c>
      <c r="B67" s="1">
        <v>14</v>
      </c>
      <c r="K67" s="124">
        <v>14</v>
      </c>
      <c r="L67" s="125">
        <v>2014</v>
      </c>
      <c r="M67" s="1">
        <v>66</v>
      </c>
      <c r="N67" s="1">
        <v>14</v>
      </c>
    </row>
    <row r="68" spans="1:14" x14ac:dyDescent="0.3">
      <c r="A68" s="1">
        <v>67</v>
      </c>
      <c r="B68" s="1">
        <v>15</v>
      </c>
      <c r="K68" s="124">
        <v>15</v>
      </c>
      <c r="L68" s="125">
        <v>2014</v>
      </c>
      <c r="M68" s="1">
        <v>67</v>
      </c>
      <c r="N68" s="1">
        <v>15</v>
      </c>
    </row>
    <row r="69" spans="1:14" x14ac:dyDescent="0.3">
      <c r="A69" s="1">
        <v>68</v>
      </c>
      <c r="B69" s="1">
        <v>16</v>
      </c>
      <c r="K69" s="124">
        <v>16</v>
      </c>
      <c r="L69" s="125">
        <v>2014</v>
      </c>
      <c r="M69" s="1">
        <v>68</v>
      </c>
      <c r="N69" s="1">
        <v>16</v>
      </c>
    </row>
    <row r="70" spans="1:14" x14ac:dyDescent="0.3">
      <c r="A70" s="1">
        <v>69</v>
      </c>
      <c r="B70" s="1">
        <v>17</v>
      </c>
      <c r="K70" s="124">
        <v>17</v>
      </c>
      <c r="L70" s="125">
        <v>2014</v>
      </c>
      <c r="M70" s="1">
        <v>69</v>
      </c>
      <c r="N70" s="1">
        <v>17</v>
      </c>
    </row>
    <row r="71" spans="1:14" x14ac:dyDescent="0.3">
      <c r="A71" s="1">
        <v>70</v>
      </c>
      <c r="B71" s="1">
        <v>18</v>
      </c>
      <c r="K71" s="124">
        <v>18</v>
      </c>
      <c r="L71" s="125">
        <v>2014</v>
      </c>
      <c r="M71" s="1">
        <v>70</v>
      </c>
      <c r="N71" s="1">
        <v>18</v>
      </c>
    </row>
    <row r="72" spans="1:14" x14ac:dyDescent="0.3">
      <c r="A72" s="1">
        <v>71</v>
      </c>
      <c r="B72" s="1">
        <v>19</v>
      </c>
      <c r="K72" s="124">
        <v>19</v>
      </c>
      <c r="L72" s="125">
        <v>2014</v>
      </c>
      <c r="M72" s="1">
        <v>71</v>
      </c>
      <c r="N72" s="1">
        <v>19</v>
      </c>
    </row>
    <row r="73" spans="1:14" x14ac:dyDescent="0.3">
      <c r="A73" s="1">
        <v>72</v>
      </c>
      <c r="B73" s="1">
        <v>20</v>
      </c>
      <c r="K73" s="124">
        <v>20</v>
      </c>
      <c r="L73" s="125">
        <v>2014</v>
      </c>
      <c r="M73" s="1">
        <v>72</v>
      </c>
      <c r="N73" s="1">
        <v>20</v>
      </c>
    </row>
    <row r="74" spans="1:14" x14ac:dyDescent="0.3">
      <c r="A74" s="1">
        <v>73</v>
      </c>
      <c r="B74" s="1">
        <v>21</v>
      </c>
      <c r="K74" s="124">
        <v>21</v>
      </c>
      <c r="L74" s="125">
        <v>2014</v>
      </c>
      <c r="M74" s="1">
        <v>73</v>
      </c>
      <c r="N74" s="1">
        <v>21</v>
      </c>
    </row>
    <row r="75" spans="1:14" x14ac:dyDescent="0.3">
      <c r="A75" s="1">
        <v>74</v>
      </c>
      <c r="B75" s="1">
        <v>22</v>
      </c>
      <c r="K75" s="124">
        <v>22</v>
      </c>
      <c r="L75" s="125">
        <v>2014</v>
      </c>
      <c r="M75" s="1">
        <v>74</v>
      </c>
      <c r="N75" s="1">
        <v>22</v>
      </c>
    </row>
    <row r="76" spans="1:14" x14ac:dyDescent="0.3">
      <c r="A76" s="1">
        <v>75</v>
      </c>
      <c r="B76" s="1">
        <v>23</v>
      </c>
      <c r="K76" s="124">
        <v>23</v>
      </c>
      <c r="L76" s="125">
        <v>2014</v>
      </c>
      <c r="M76" s="1">
        <v>75</v>
      </c>
      <c r="N76" s="1">
        <v>23</v>
      </c>
    </row>
    <row r="77" spans="1:14" x14ac:dyDescent="0.3">
      <c r="A77" s="1">
        <v>76</v>
      </c>
      <c r="B77" s="1">
        <v>24</v>
      </c>
      <c r="K77" s="124">
        <v>24</v>
      </c>
      <c r="L77" s="125">
        <v>2014</v>
      </c>
      <c r="M77" s="1">
        <v>76</v>
      </c>
      <c r="N77" s="1">
        <v>24</v>
      </c>
    </row>
    <row r="78" spans="1:14" x14ac:dyDescent="0.3">
      <c r="A78" s="1">
        <v>77</v>
      </c>
      <c r="B78" s="1">
        <v>25</v>
      </c>
      <c r="K78" s="124">
        <v>25</v>
      </c>
      <c r="L78" s="125">
        <v>2014</v>
      </c>
      <c r="M78" s="1">
        <v>77</v>
      </c>
      <c r="N78" s="1">
        <v>25</v>
      </c>
    </row>
    <row r="79" spans="1:14" x14ac:dyDescent="0.3">
      <c r="A79" s="1">
        <v>78</v>
      </c>
      <c r="B79" s="1">
        <v>26</v>
      </c>
      <c r="K79" s="124">
        <v>26</v>
      </c>
      <c r="L79" s="125">
        <v>2014</v>
      </c>
      <c r="M79" s="1">
        <v>78</v>
      </c>
      <c r="N79" s="1">
        <v>26</v>
      </c>
    </row>
    <row r="80" spans="1:14" x14ac:dyDescent="0.3">
      <c r="A80" s="1">
        <v>79</v>
      </c>
      <c r="B80" s="1">
        <v>27</v>
      </c>
      <c r="K80" s="124">
        <v>27</v>
      </c>
      <c r="L80" s="125">
        <v>2014</v>
      </c>
      <c r="M80" s="1">
        <v>79</v>
      </c>
      <c r="N80" s="1">
        <v>27</v>
      </c>
    </row>
    <row r="81" spans="1:14" x14ac:dyDescent="0.3">
      <c r="A81" s="1">
        <v>80</v>
      </c>
      <c r="B81" s="1">
        <v>28</v>
      </c>
      <c r="K81" s="124">
        <v>28</v>
      </c>
      <c r="L81" s="125">
        <v>2014</v>
      </c>
      <c r="M81" s="1">
        <v>80</v>
      </c>
      <c r="N81" s="1">
        <v>28</v>
      </c>
    </row>
    <row r="82" spans="1:14" x14ac:dyDescent="0.3">
      <c r="A82" s="1">
        <v>81</v>
      </c>
      <c r="B82" s="1">
        <v>29</v>
      </c>
      <c r="K82" s="124">
        <v>29</v>
      </c>
      <c r="L82" s="125">
        <v>2014</v>
      </c>
      <c r="M82" s="1">
        <v>81</v>
      </c>
      <c r="N82" s="1">
        <v>29</v>
      </c>
    </row>
    <row r="83" spans="1:14" x14ac:dyDescent="0.3">
      <c r="A83" s="1">
        <v>82</v>
      </c>
      <c r="B83" s="1">
        <v>30</v>
      </c>
      <c r="K83" s="124">
        <v>30</v>
      </c>
      <c r="L83" s="125">
        <v>2014</v>
      </c>
      <c r="M83" s="1">
        <v>82</v>
      </c>
      <c r="N83" s="1">
        <v>30</v>
      </c>
    </row>
    <row r="84" spans="1:14" x14ac:dyDescent="0.3">
      <c r="A84" s="1">
        <v>83</v>
      </c>
      <c r="B84" s="1">
        <v>31</v>
      </c>
      <c r="K84" s="124">
        <v>31</v>
      </c>
      <c r="L84" s="125">
        <v>2014</v>
      </c>
      <c r="M84" s="1">
        <v>83</v>
      </c>
      <c r="N84" s="1">
        <v>31</v>
      </c>
    </row>
    <row r="85" spans="1:14" x14ac:dyDescent="0.3">
      <c r="A85" s="1">
        <v>84</v>
      </c>
      <c r="B85" s="1">
        <v>32</v>
      </c>
      <c r="K85" s="124">
        <v>32</v>
      </c>
      <c r="L85" s="125">
        <v>2014</v>
      </c>
      <c r="M85" s="1">
        <v>84</v>
      </c>
      <c r="N85" s="1">
        <v>32</v>
      </c>
    </row>
    <row r="86" spans="1:14" x14ac:dyDescent="0.3">
      <c r="A86" s="1">
        <v>85</v>
      </c>
      <c r="B86" s="1">
        <v>33</v>
      </c>
      <c r="K86" s="124">
        <v>33</v>
      </c>
      <c r="L86" s="125">
        <v>2014</v>
      </c>
      <c r="M86" s="1">
        <v>85</v>
      </c>
      <c r="N86" s="1">
        <v>33</v>
      </c>
    </row>
    <row r="87" spans="1:14" x14ac:dyDescent="0.3">
      <c r="A87" s="1">
        <v>86</v>
      </c>
      <c r="B87" s="1">
        <v>34</v>
      </c>
      <c r="K87" s="124">
        <v>34</v>
      </c>
      <c r="L87" s="125">
        <v>2014</v>
      </c>
      <c r="M87" s="1">
        <v>86</v>
      </c>
      <c r="N87" s="1">
        <v>34</v>
      </c>
    </row>
    <row r="88" spans="1:14" x14ac:dyDescent="0.3">
      <c r="A88" s="1">
        <v>87</v>
      </c>
      <c r="B88" s="1">
        <v>35</v>
      </c>
      <c r="K88" s="124">
        <v>35</v>
      </c>
      <c r="L88" s="125">
        <v>2014</v>
      </c>
      <c r="M88" s="1">
        <v>87</v>
      </c>
      <c r="N88" s="1">
        <v>35</v>
      </c>
    </row>
    <row r="89" spans="1:14" x14ac:dyDescent="0.3">
      <c r="A89" s="1">
        <v>88</v>
      </c>
      <c r="B89" s="1">
        <v>36</v>
      </c>
      <c r="K89" s="124">
        <v>36</v>
      </c>
      <c r="L89" s="125">
        <v>2014</v>
      </c>
      <c r="M89" s="1">
        <v>88</v>
      </c>
      <c r="N89" s="1">
        <v>36</v>
      </c>
    </row>
    <row r="90" spans="1:14" x14ac:dyDescent="0.3">
      <c r="A90" s="1">
        <v>89</v>
      </c>
      <c r="B90" s="1">
        <v>37</v>
      </c>
      <c r="K90" s="124">
        <v>37</v>
      </c>
      <c r="L90" s="125">
        <v>2014</v>
      </c>
      <c r="M90" s="1">
        <v>89</v>
      </c>
      <c r="N90" s="1">
        <v>37</v>
      </c>
    </row>
    <row r="91" spans="1:14" x14ac:dyDescent="0.3">
      <c r="A91" s="1">
        <v>90</v>
      </c>
      <c r="B91" s="1">
        <v>38</v>
      </c>
      <c r="K91" s="124">
        <v>38</v>
      </c>
      <c r="L91" s="125">
        <v>2014</v>
      </c>
      <c r="M91" s="1">
        <v>90</v>
      </c>
      <c r="N91" s="1">
        <v>38</v>
      </c>
    </row>
    <row r="92" spans="1:14" x14ac:dyDescent="0.3">
      <c r="A92" s="1">
        <v>91</v>
      </c>
      <c r="B92" s="1">
        <v>39</v>
      </c>
      <c r="K92" s="124">
        <v>39</v>
      </c>
      <c r="L92" s="125">
        <v>2014</v>
      </c>
      <c r="M92" s="1">
        <v>91</v>
      </c>
      <c r="N92" s="1">
        <v>39</v>
      </c>
    </row>
    <row r="93" spans="1:14" x14ac:dyDescent="0.3">
      <c r="A93" s="1">
        <v>92</v>
      </c>
      <c r="B93" s="1">
        <v>40</v>
      </c>
      <c r="K93" s="124">
        <v>40</v>
      </c>
      <c r="L93" s="125">
        <v>2014</v>
      </c>
      <c r="M93" s="1">
        <v>92</v>
      </c>
      <c r="N93" s="1">
        <v>40</v>
      </c>
    </row>
    <row r="94" spans="1:14" x14ac:dyDescent="0.3">
      <c r="A94" s="1">
        <v>93</v>
      </c>
      <c r="B94" s="1">
        <v>41</v>
      </c>
      <c r="K94" s="124">
        <v>41</v>
      </c>
      <c r="L94" s="125">
        <v>2014</v>
      </c>
      <c r="M94" s="1">
        <v>93</v>
      </c>
      <c r="N94" s="1">
        <v>41</v>
      </c>
    </row>
    <row r="95" spans="1:14" x14ac:dyDescent="0.3">
      <c r="A95" s="1">
        <v>94</v>
      </c>
      <c r="B95" s="1">
        <v>42</v>
      </c>
      <c r="K95" s="124">
        <v>42</v>
      </c>
      <c r="L95" s="125">
        <v>2014</v>
      </c>
      <c r="M95" s="1">
        <v>94</v>
      </c>
      <c r="N95" s="1">
        <v>42</v>
      </c>
    </row>
    <row r="96" spans="1:14" x14ac:dyDescent="0.3">
      <c r="A96" s="1">
        <v>95</v>
      </c>
      <c r="B96" s="1">
        <v>43</v>
      </c>
      <c r="K96" s="124">
        <v>43</v>
      </c>
      <c r="L96" s="125">
        <v>2014</v>
      </c>
      <c r="M96" s="1">
        <v>95</v>
      </c>
      <c r="N96" s="1">
        <v>43</v>
      </c>
    </row>
    <row r="97" spans="1:15" x14ac:dyDescent="0.3">
      <c r="A97" s="1">
        <v>96</v>
      </c>
      <c r="B97" s="1">
        <v>44</v>
      </c>
      <c r="K97" s="124">
        <v>44</v>
      </c>
      <c r="L97" s="125">
        <v>2014</v>
      </c>
      <c r="M97" s="1">
        <v>96</v>
      </c>
      <c r="N97" s="1">
        <v>44</v>
      </c>
    </row>
    <row r="98" spans="1:15" x14ac:dyDescent="0.3">
      <c r="A98" s="1">
        <v>97</v>
      </c>
      <c r="B98" s="1">
        <v>45</v>
      </c>
      <c r="K98" s="124">
        <v>45</v>
      </c>
      <c r="L98" s="125">
        <v>2014</v>
      </c>
      <c r="M98" s="1">
        <v>97</v>
      </c>
      <c r="N98" s="1">
        <v>45</v>
      </c>
    </row>
    <row r="99" spans="1:15" x14ac:dyDescent="0.3">
      <c r="A99" s="1">
        <v>98</v>
      </c>
      <c r="B99" s="1">
        <v>46</v>
      </c>
      <c r="K99" s="124">
        <v>46</v>
      </c>
      <c r="L99" s="125">
        <v>2014</v>
      </c>
      <c r="M99" s="1">
        <v>98</v>
      </c>
      <c r="N99" s="1">
        <v>46</v>
      </c>
    </row>
    <row r="100" spans="1:15" x14ac:dyDescent="0.3">
      <c r="A100" s="1">
        <v>99</v>
      </c>
      <c r="B100" s="1">
        <v>47</v>
      </c>
      <c r="K100" s="124">
        <v>47</v>
      </c>
      <c r="L100" s="125">
        <v>2014</v>
      </c>
      <c r="M100" s="1">
        <v>99</v>
      </c>
      <c r="N100" s="1">
        <v>47</v>
      </c>
    </row>
    <row r="101" spans="1:15" x14ac:dyDescent="0.3">
      <c r="A101" s="1">
        <v>100</v>
      </c>
      <c r="B101" s="1">
        <v>48</v>
      </c>
      <c r="K101" s="124">
        <v>48</v>
      </c>
      <c r="L101" s="125">
        <v>2014</v>
      </c>
      <c r="M101" s="1">
        <v>100</v>
      </c>
      <c r="N101" s="1">
        <v>48</v>
      </c>
    </row>
    <row r="102" spans="1:15" x14ac:dyDescent="0.3">
      <c r="A102" s="1">
        <v>101</v>
      </c>
      <c r="B102" s="1">
        <v>49</v>
      </c>
      <c r="K102" s="124">
        <v>49</v>
      </c>
      <c r="L102" s="125">
        <v>2014</v>
      </c>
      <c r="M102" s="1">
        <v>101</v>
      </c>
      <c r="N102" s="1">
        <v>49</v>
      </c>
    </row>
    <row r="103" spans="1:15" x14ac:dyDescent="0.3">
      <c r="A103" s="1">
        <v>102</v>
      </c>
      <c r="B103" s="1">
        <v>50</v>
      </c>
      <c r="K103" s="124">
        <v>50</v>
      </c>
      <c r="L103" s="125">
        <v>2014</v>
      </c>
      <c r="M103" s="1">
        <v>102</v>
      </c>
      <c r="N103" s="1">
        <v>50</v>
      </c>
    </row>
    <row r="104" spans="1:15" x14ac:dyDescent="0.3">
      <c r="A104" s="1">
        <v>103</v>
      </c>
      <c r="B104" s="1">
        <v>51</v>
      </c>
      <c r="K104" s="124">
        <v>51</v>
      </c>
      <c r="L104" s="125">
        <v>2014</v>
      </c>
      <c r="M104" s="1">
        <v>103</v>
      </c>
      <c r="N104" s="1">
        <v>51</v>
      </c>
    </row>
    <row r="105" spans="1:15" x14ac:dyDescent="0.3">
      <c r="A105" s="1">
        <v>104</v>
      </c>
      <c r="B105" s="1">
        <v>52</v>
      </c>
      <c r="K105" s="124">
        <v>52</v>
      </c>
      <c r="L105" s="125">
        <v>2014</v>
      </c>
      <c r="M105" s="1">
        <v>104</v>
      </c>
      <c r="N105" s="1">
        <v>52</v>
      </c>
    </row>
    <row r="106" spans="1:15" x14ac:dyDescent="0.3">
      <c r="A106" s="1">
        <v>105</v>
      </c>
      <c r="B106" s="1">
        <v>53</v>
      </c>
      <c r="C106" s="1">
        <v>1</v>
      </c>
      <c r="K106" s="124">
        <v>1</v>
      </c>
      <c r="L106" s="125">
        <v>2015</v>
      </c>
      <c r="M106" s="1">
        <v>105</v>
      </c>
      <c r="N106" s="1">
        <v>53</v>
      </c>
      <c r="O106" s="1">
        <v>1</v>
      </c>
    </row>
    <row r="107" spans="1:15" x14ac:dyDescent="0.3">
      <c r="A107" s="1">
        <v>106</v>
      </c>
      <c r="B107" s="1">
        <v>54</v>
      </c>
      <c r="C107" s="1">
        <v>2</v>
      </c>
      <c r="K107" s="124">
        <v>2</v>
      </c>
      <c r="L107" s="125">
        <v>2015</v>
      </c>
      <c r="M107" s="1">
        <v>106</v>
      </c>
      <c r="N107" s="1">
        <v>54</v>
      </c>
      <c r="O107" s="1">
        <v>2</v>
      </c>
    </row>
    <row r="108" spans="1:15" x14ac:dyDescent="0.3">
      <c r="A108" s="1">
        <v>107</v>
      </c>
      <c r="B108" s="1">
        <v>55</v>
      </c>
      <c r="C108" s="1">
        <v>3</v>
      </c>
      <c r="K108" s="124">
        <v>3</v>
      </c>
      <c r="L108" s="125">
        <v>2015</v>
      </c>
      <c r="M108" s="1">
        <v>107</v>
      </c>
      <c r="N108" s="1">
        <v>55</v>
      </c>
      <c r="O108" s="1">
        <v>3</v>
      </c>
    </row>
    <row r="109" spans="1:15" x14ac:dyDescent="0.3">
      <c r="A109" s="1">
        <v>108</v>
      </c>
      <c r="B109" s="1">
        <v>56</v>
      </c>
      <c r="C109" s="1">
        <v>4</v>
      </c>
      <c r="K109" s="124">
        <v>4</v>
      </c>
      <c r="L109" s="125">
        <v>2015</v>
      </c>
      <c r="M109" s="1">
        <v>108</v>
      </c>
      <c r="N109" s="1">
        <v>56</v>
      </c>
      <c r="O109" s="1">
        <v>4</v>
      </c>
    </row>
    <row r="110" spans="1:15" x14ac:dyDescent="0.3">
      <c r="A110" s="1">
        <v>109</v>
      </c>
      <c r="B110" s="1">
        <v>57</v>
      </c>
      <c r="C110" s="1">
        <v>5</v>
      </c>
      <c r="K110" s="124">
        <v>5</v>
      </c>
      <c r="L110" s="125">
        <v>2015</v>
      </c>
      <c r="M110" s="1">
        <v>109</v>
      </c>
      <c r="N110" s="1">
        <v>57</v>
      </c>
      <c r="O110" s="1">
        <v>5</v>
      </c>
    </row>
    <row r="111" spans="1:15" x14ac:dyDescent="0.3">
      <c r="A111" s="1">
        <v>110</v>
      </c>
      <c r="B111" s="1">
        <v>58</v>
      </c>
      <c r="C111" s="1">
        <v>6</v>
      </c>
      <c r="K111" s="124">
        <v>6</v>
      </c>
      <c r="L111" s="125">
        <v>2015</v>
      </c>
      <c r="M111" s="1">
        <v>110</v>
      </c>
      <c r="N111" s="1">
        <v>58</v>
      </c>
      <c r="O111" s="1">
        <v>6</v>
      </c>
    </row>
    <row r="112" spans="1:15" x14ac:dyDescent="0.3">
      <c r="A112" s="1">
        <v>111</v>
      </c>
      <c r="B112" s="1">
        <v>59</v>
      </c>
      <c r="C112" s="1">
        <v>7</v>
      </c>
      <c r="K112" s="124">
        <v>7</v>
      </c>
      <c r="L112" s="125">
        <v>2015</v>
      </c>
      <c r="M112" s="1">
        <v>111</v>
      </c>
      <c r="N112" s="1">
        <v>59</v>
      </c>
      <c r="O112" s="1">
        <v>7</v>
      </c>
    </row>
    <row r="113" spans="1:15" x14ac:dyDescent="0.3">
      <c r="A113" s="1">
        <v>112</v>
      </c>
      <c r="B113" s="1">
        <v>60</v>
      </c>
      <c r="C113" s="1">
        <v>8</v>
      </c>
      <c r="K113" s="124">
        <v>8</v>
      </c>
      <c r="L113" s="125">
        <v>2015</v>
      </c>
      <c r="M113" s="1">
        <v>112</v>
      </c>
      <c r="N113" s="1">
        <v>60</v>
      </c>
      <c r="O113" s="1">
        <v>8</v>
      </c>
    </row>
    <row r="114" spans="1:15" x14ac:dyDescent="0.3">
      <c r="A114" s="1">
        <v>113</v>
      </c>
      <c r="B114" s="1">
        <v>61</v>
      </c>
      <c r="C114" s="1">
        <v>9</v>
      </c>
      <c r="K114" s="124">
        <v>9</v>
      </c>
      <c r="L114" s="125">
        <v>2015</v>
      </c>
      <c r="M114" s="1">
        <v>113</v>
      </c>
      <c r="N114" s="1">
        <v>61</v>
      </c>
      <c r="O114" s="1">
        <v>9</v>
      </c>
    </row>
    <row r="115" spans="1:15" x14ac:dyDescent="0.3">
      <c r="A115" s="1">
        <v>114</v>
      </c>
      <c r="B115" s="1">
        <v>62</v>
      </c>
      <c r="C115" s="1">
        <v>10</v>
      </c>
      <c r="K115" s="124">
        <v>10</v>
      </c>
      <c r="L115" s="125">
        <v>2015</v>
      </c>
      <c r="M115" s="1">
        <v>114</v>
      </c>
      <c r="N115" s="1">
        <v>62</v>
      </c>
      <c r="O115" s="1">
        <v>10</v>
      </c>
    </row>
    <row r="116" spans="1:15" x14ac:dyDescent="0.3">
      <c r="A116" s="1">
        <v>115</v>
      </c>
      <c r="B116" s="1">
        <v>63</v>
      </c>
      <c r="C116" s="1">
        <v>11</v>
      </c>
      <c r="K116" s="124">
        <v>11</v>
      </c>
      <c r="L116" s="125">
        <v>2015</v>
      </c>
      <c r="M116" s="1">
        <v>115</v>
      </c>
      <c r="N116" s="1">
        <v>63</v>
      </c>
      <c r="O116" s="1">
        <v>11</v>
      </c>
    </row>
    <row r="117" spans="1:15" x14ac:dyDescent="0.3">
      <c r="A117" s="1">
        <v>116</v>
      </c>
      <c r="B117" s="1">
        <v>64</v>
      </c>
      <c r="C117" s="1">
        <v>12</v>
      </c>
      <c r="K117" s="124">
        <v>12</v>
      </c>
      <c r="L117" s="125">
        <v>2015</v>
      </c>
      <c r="M117" s="1">
        <v>116</v>
      </c>
      <c r="N117" s="1">
        <v>64</v>
      </c>
      <c r="O117" s="1">
        <v>12</v>
      </c>
    </row>
    <row r="118" spans="1:15" x14ac:dyDescent="0.3">
      <c r="A118" s="1">
        <v>117</v>
      </c>
      <c r="B118" s="1">
        <v>65</v>
      </c>
      <c r="C118" s="1">
        <v>13</v>
      </c>
      <c r="K118" s="124">
        <v>13</v>
      </c>
      <c r="L118" s="125">
        <v>2015</v>
      </c>
      <c r="M118" s="1">
        <v>117</v>
      </c>
      <c r="N118" s="1">
        <v>65</v>
      </c>
      <c r="O118" s="1">
        <v>13</v>
      </c>
    </row>
    <row r="119" spans="1:15" x14ac:dyDescent="0.3">
      <c r="A119" s="1">
        <v>118</v>
      </c>
      <c r="B119" s="1">
        <v>66</v>
      </c>
      <c r="C119" s="1">
        <v>14</v>
      </c>
      <c r="K119" s="124">
        <v>14</v>
      </c>
      <c r="L119" s="125">
        <v>2015</v>
      </c>
      <c r="M119" s="1">
        <v>118</v>
      </c>
      <c r="N119" s="1">
        <v>66</v>
      </c>
      <c r="O119" s="1">
        <v>14</v>
      </c>
    </row>
    <row r="120" spans="1:15" x14ac:dyDescent="0.3">
      <c r="A120" s="1">
        <v>119</v>
      </c>
      <c r="B120" s="1">
        <v>67</v>
      </c>
      <c r="C120" s="1">
        <v>15</v>
      </c>
      <c r="K120" s="124">
        <v>15</v>
      </c>
      <c r="L120" s="125">
        <v>2015</v>
      </c>
      <c r="M120" s="1">
        <v>119</v>
      </c>
      <c r="N120" s="1">
        <v>67</v>
      </c>
      <c r="O120" s="1">
        <v>15</v>
      </c>
    </row>
    <row r="121" spans="1:15" x14ac:dyDescent="0.3">
      <c r="A121" s="1">
        <v>120</v>
      </c>
      <c r="B121" s="1">
        <v>68</v>
      </c>
      <c r="C121" s="1">
        <v>16</v>
      </c>
      <c r="K121" s="124">
        <v>16</v>
      </c>
      <c r="L121" s="125">
        <v>2015</v>
      </c>
      <c r="M121" s="1">
        <v>120</v>
      </c>
      <c r="N121" s="1">
        <v>68</v>
      </c>
      <c r="O121" s="1">
        <v>16</v>
      </c>
    </row>
    <row r="122" spans="1:15" x14ac:dyDescent="0.3">
      <c r="A122" s="1">
        <v>121</v>
      </c>
      <c r="B122" s="1">
        <v>69</v>
      </c>
      <c r="C122" s="1">
        <v>17</v>
      </c>
      <c r="K122" s="124">
        <v>17</v>
      </c>
      <c r="L122" s="125">
        <v>2015</v>
      </c>
      <c r="M122" s="1">
        <v>121</v>
      </c>
      <c r="N122" s="1">
        <v>69</v>
      </c>
      <c r="O122" s="1">
        <v>17</v>
      </c>
    </row>
    <row r="123" spans="1:15" x14ac:dyDescent="0.3">
      <c r="A123" s="1">
        <v>122</v>
      </c>
      <c r="B123" s="1">
        <v>70</v>
      </c>
      <c r="C123" s="1">
        <v>18</v>
      </c>
      <c r="K123" s="124">
        <v>18</v>
      </c>
      <c r="L123" s="125">
        <v>2015</v>
      </c>
      <c r="M123" s="1">
        <v>122</v>
      </c>
      <c r="N123" s="1">
        <v>70</v>
      </c>
      <c r="O123" s="1">
        <v>18</v>
      </c>
    </row>
    <row r="124" spans="1:15" x14ac:dyDescent="0.3">
      <c r="A124" s="1">
        <v>123</v>
      </c>
      <c r="B124" s="1">
        <v>71</v>
      </c>
      <c r="C124" s="1">
        <v>19</v>
      </c>
      <c r="K124" s="124">
        <v>19</v>
      </c>
      <c r="L124" s="125">
        <v>2015</v>
      </c>
      <c r="M124" s="1">
        <v>123</v>
      </c>
      <c r="N124" s="1">
        <v>71</v>
      </c>
      <c r="O124" s="1">
        <v>19</v>
      </c>
    </row>
    <row r="125" spans="1:15" x14ac:dyDescent="0.3">
      <c r="A125" s="1">
        <v>124</v>
      </c>
      <c r="B125" s="1">
        <v>72</v>
      </c>
      <c r="C125" s="1">
        <v>20</v>
      </c>
      <c r="K125" s="124">
        <v>20</v>
      </c>
      <c r="L125" s="125">
        <v>2015</v>
      </c>
      <c r="M125" s="1">
        <v>124</v>
      </c>
      <c r="N125" s="1">
        <v>72</v>
      </c>
      <c r="O125" s="1">
        <v>20</v>
      </c>
    </row>
    <row r="126" spans="1:15" x14ac:dyDescent="0.3">
      <c r="A126" s="1">
        <v>125</v>
      </c>
      <c r="B126" s="1">
        <v>73</v>
      </c>
      <c r="C126" s="1">
        <v>21</v>
      </c>
      <c r="K126" s="124">
        <v>21</v>
      </c>
      <c r="L126" s="125">
        <v>2015</v>
      </c>
      <c r="M126" s="1">
        <v>125</v>
      </c>
      <c r="N126" s="1">
        <v>73</v>
      </c>
      <c r="O126" s="1">
        <v>21</v>
      </c>
    </row>
    <row r="127" spans="1:15" x14ac:dyDescent="0.3">
      <c r="A127" s="1">
        <v>126</v>
      </c>
      <c r="B127" s="1">
        <v>74</v>
      </c>
      <c r="C127" s="1">
        <v>22</v>
      </c>
      <c r="K127" s="124">
        <v>22</v>
      </c>
      <c r="L127" s="125">
        <v>2015</v>
      </c>
      <c r="M127" s="1">
        <v>126</v>
      </c>
      <c r="N127" s="1">
        <v>74</v>
      </c>
      <c r="O127" s="1">
        <v>22</v>
      </c>
    </row>
    <row r="128" spans="1:15" x14ac:dyDescent="0.3">
      <c r="A128" s="1">
        <v>127</v>
      </c>
      <c r="B128" s="1">
        <v>75</v>
      </c>
      <c r="C128" s="1">
        <v>23</v>
      </c>
      <c r="K128" s="124">
        <v>23</v>
      </c>
      <c r="L128" s="125">
        <v>2015</v>
      </c>
      <c r="M128" s="1">
        <v>127</v>
      </c>
      <c r="N128" s="1">
        <v>75</v>
      </c>
      <c r="O128" s="1">
        <v>23</v>
      </c>
    </row>
    <row r="129" spans="1:15" x14ac:dyDescent="0.3">
      <c r="A129" s="1">
        <v>128</v>
      </c>
      <c r="B129" s="1">
        <v>76</v>
      </c>
      <c r="C129" s="1">
        <v>24</v>
      </c>
      <c r="K129" s="124">
        <v>24</v>
      </c>
      <c r="L129" s="125">
        <v>2015</v>
      </c>
      <c r="M129" s="1">
        <v>128</v>
      </c>
      <c r="N129" s="1">
        <v>76</v>
      </c>
      <c r="O129" s="1">
        <v>24</v>
      </c>
    </row>
    <row r="130" spans="1:15" x14ac:dyDescent="0.3">
      <c r="A130" s="1">
        <v>129</v>
      </c>
      <c r="B130" s="1">
        <v>77</v>
      </c>
      <c r="C130" s="1">
        <v>25</v>
      </c>
      <c r="K130" s="124">
        <v>25</v>
      </c>
      <c r="L130" s="125">
        <v>2015</v>
      </c>
      <c r="M130" s="1">
        <v>129</v>
      </c>
      <c r="N130" s="1">
        <v>77</v>
      </c>
      <c r="O130" s="1">
        <v>25</v>
      </c>
    </row>
    <row r="131" spans="1:15" x14ac:dyDescent="0.3">
      <c r="A131" s="1">
        <v>130</v>
      </c>
      <c r="B131" s="1">
        <v>78</v>
      </c>
      <c r="C131" s="1">
        <v>26</v>
      </c>
      <c r="K131" s="124">
        <v>26</v>
      </c>
      <c r="L131" s="125">
        <v>2015</v>
      </c>
      <c r="M131" s="1">
        <v>130</v>
      </c>
      <c r="N131" s="1">
        <v>78</v>
      </c>
      <c r="O131" s="1">
        <v>26</v>
      </c>
    </row>
    <row r="132" spans="1:15" x14ac:dyDescent="0.3">
      <c r="A132" s="1">
        <v>131</v>
      </c>
      <c r="B132" s="1">
        <v>79</v>
      </c>
      <c r="C132" s="1">
        <v>27</v>
      </c>
      <c r="K132" s="124">
        <v>27</v>
      </c>
      <c r="L132" s="125">
        <v>2015</v>
      </c>
      <c r="M132" s="1">
        <v>131</v>
      </c>
      <c r="N132" s="1">
        <v>79</v>
      </c>
      <c r="O132" s="1">
        <v>27</v>
      </c>
    </row>
    <row r="133" spans="1:15" x14ac:dyDescent="0.3">
      <c r="A133" s="1">
        <v>132</v>
      </c>
      <c r="B133" s="1">
        <v>80</v>
      </c>
      <c r="C133" s="1">
        <v>28</v>
      </c>
      <c r="K133" s="124">
        <v>28</v>
      </c>
      <c r="L133" s="125">
        <v>2015</v>
      </c>
      <c r="M133" s="1">
        <v>132</v>
      </c>
      <c r="N133" s="1">
        <v>80</v>
      </c>
      <c r="O133" s="1">
        <v>28</v>
      </c>
    </row>
    <row r="134" spans="1:15" x14ac:dyDescent="0.3">
      <c r="A134" s="1">
        <v>133</v>
      </c>
      <c r="B134" s="1">
        <v>81</v>
      </c>
      <c r="C134" s="1">
        <v>29</v>
      </c>
      <c r="K134" s="124">
        <v>29</v>
      </c>
      <c r="L134" s="125">
        <v>2015</v>
      </c>
      <c r="M134" s="1">
        <v>133</v>
      </c>
      <c r="N134" s="1">
        <v>81</v>
      </c>
      <c r="O134" s="1">
        <v>29</v>
      </c>
    </row>
    <row r="135" spans="1:15" x14ac:dyDescent="0.3">
      <c r="A135" s="1">
        <v>134</v>
      </c>
      <c r="B135" s="1">
        <v>82</v>
      </c>
      <c r="C135" s="1">
        <v>30</v>
      </c>
      <c r="K135" s="124">
        <v>30</v>
      </c>
      <c r="L135" s="125">
        <v>2015</v>
      </c>
      <c r="M135" s="1">
        <v>134</v>
      </c>
      <c r="N135" s="1">
        <v>82</v>
      </c>
      <c r="O135" s="1">
        <v>30</v>
      </c>
    </row>
    <row r="136" spans="1:15" x14ac:dyDescent="0.3">
      <c r="A136" s="1">
        <v>135</v>
      </c>
      <c r="B136" s="1">
        <v>83</v>
      </c>
      <c r="C136" s="1">
        <v>31</v>
      </c>
      <c r="K136" s="124">
        <v>31</v>
      </c>
      <c r="L136" s="125">
        <v>2015</v>
      </c>
      <c r="M136" s="1">
        <v>135</v>
      </c>
      <c r="N136" s="1">
        <v>83</v>
      </c>
      <c r="O136" s="1">
        <v>31</v>
      </c>
    </row>
    <row r="137" spans="1:15" x14ac:dyDescent="0.3">
      <c r="A137" s="1">
        <v>136</v>
      </c>
      <c r="B137" s="1">
        <v>84</v>
      </c>
      <c r="C137" s="1">
        <v>32</v>
      </c>
      <c r="K137" s="124">
        <v>32</v>
      </c>
      <c r="L137" s="125">
        <v>2015</v>
      </c>
      <c r="M137" s="1">
        <v>136</v>
      </c>
      <c r="N137" s="1">
        <v>84</v>
      </c>
      <c r="O137" s="1">
        <v>32</v>
      </c>
    </row>
    <row r="138" spans="1:15" x14ac:dyDescent="0.3">
      <c r="A138" s="1">
        <v>137</v>
      </c>
      <c r="B138" s="1">
        <v>85</v>
      </c>
      <c r="C138" s="1">
        <v>33</v>
      </c>
      <c r="K138" s="124">
        <v>33</v>
      </c>
      <c r="L138" s="125">
        <v>2015</v>
      </c>
      <c r="M138" s="1">
        <v>137</v>
      </c>
      <c r="N138" s="1">
        <v>85</v>
      </c>
      <c r="O138" s="1">
        <v>33</v>
      </c>
    </row>
    <row r="139" spans="1:15" x14ac:dyDescent="0.3">
      <c r="A139" s="1">
        <v>138</v>
      </c>
      <c r="B139" s="1">
        <v>86</v>
      </c>
      <c r="C139" s="1">
        <v>34</v>
      </c>
      <c r="K139" s="124">
        <v>34</v>
      </c>
      <c r="L139" s="125">
        <v>2015</v>
      </c>
      <c r="M139" s="1">
        <v>138</v>
      </c>
      <c r="N139" s="1">
        <v>86</v>
      </c>
      <c r="O139" s="1">
        <v>34</v>
      </c>
    </row>
    <row r="140" spans="1:15" x14ac:dyDescent="0.3">
      <c r="A140" s="1">
        <v>139</v>
      </c>
      <c r="B140" s="1">
        <v>87</v>
      </c>
      <c r="C140" s="1">
        <v>35</v>
      </c>
      <c r="K140" s="124">
        <v>35</v>
      </c>
      <c r="L140" s="125">
        <v>2015</v>
      </c>
      <c r="M140" s="1">
        <v>139</v>
      </c>
      <c r="N140" s="1">
        <v>87</v>
      </c>
      <c r="O140" s="1">
        <v>35</v>
      </c>
    </row>
    <row r="141" spans="1:15" x14ac:dyDescent="0.3">
      <c r="A141" s="1">
        <v>140</v>
      </c>
      <c r="B141" s="1">
        <v>88</v>
      </c>
      <c r="C141" s="1">
        <v>36</v>
      </c>
      <c r="K141" s="124">
        <v>36</v>
      </c>
      <c r="L141" s="125">
        <v>2015</v>
      </c>
      <c r="M141" s="1">
        <v>140</v>
      </c>
      <c r="N141" s="1">
        <v>88</v>
      </c>
      <c r="O141" s="1">
        <v>36</v>
      </c>
    </row>
    <row r="142" spans="1:15" x14ac:dyDescent="0.3">
      <c r="A142" s="1">
        <v>141</v>
      </c>
      <c r="B142" s="1">
        <v>89</v>
      </c>
      <c r="C142" s="1">
        <v>37</v>
      </c>
      <c r="K142" s="124">
        <v>37</v>
      </c>
      <c r="L142" s="125">
        <v>2015</v>
      </c>
      <c r="M142" s="1">
        <v>141</v>
      </c>
      <c r="N142" s="1">
        <v>89</v>
      </c>
      <c r="O142" s="1">
        <v>37</v>
      </c>
    </row>
    <row r="143" spans="1:15" x14ac:dyDescent="0.3">
      <c r="A143" s="1">
        <v>142</v>
      </c>
      <c r="B143" s="1">
        <v>90</v>
      </c>
      <c r="C143" s="1">
        <v>38</v>
      </c>
      <c r="K143" s="124">
        <v>38</v>
      </c>
      <c r="L143" s="125">
        <v>2015</v>
      </c>
      <c r="M143" s="1">
        <v>142</v>
      </c>
      <c r="N143" s="1">
        <v>90</v>
      </c>
      <c r="O143" s="1">
        <v>38</v>
      </c>
    </row>
    <row r="144" spans="1:15" x14ac:dyDescent="0.3">
      <c r="A144" s="1">
        <v>143</v>
      </c>
      <c r="B144" s="1">
        <v>91</v>
      </c>
      <c r="C144" s="1">
        <v>39</v>
      </c>
      <c r="K144" s="124">
        <v>39</v>
      </c>
      <c r="L144" s="125">
        <v>2015</v>
      </c>
      <c r="M144" s="1">
        <v>143</v>
      </c>
      <c r="N144" s="1">
        <v>91</v>
      </c>
      <c r="O144" s="1">
        <v>39</v>
      </c>
    </row>
    <row r="145" spans="1:16" x14ac:dyDescent="0.3">
      <c r="A145" s="1">
        <v>144</v>
      </c>
      <c r="B145" s="1">
        <v>92</v>
      </c>
      <c r="C145" s="1">
        <v>40</v>
      </c>
      <c r="K145" s="124">
        <v>40</v>
      </c>
      <c r="L145" s="125">
        <v>2015</v>
      </c>
      <c r="M145" s="1">
        <v>144</v>
      </c>
      <c r="N145" s="1">
        <v>92</v>
      </c>
      <c r="O145" s="1">
        <v>40</v>
      </c>
    </row>
    <row r="146" spans="1:16" x14ac:dyDescent="0.3">
      <c r="A146" s="1">
        <v>145</v>
      </c>
      <c r="B146" s="1">
        <v>93</v>
      </c>
      <c r="C146" s="1">
        <v>41</v>
      </c>
      <c r="K146" s="124">
        <v>41</v>
      </c>
      <c r="L146" s="125">
        <v>2015</v>
      </c>
      <c r="M146" s="1">
        <v>145</v>
      </c>
      <c r="N146" s="1">
        <v>93</v>
      </c>
      <c r="O146" s="1">
        <v>41</v>
      </c>
    </row>
    <row r="147" spans="1:16" x14ac:dyDescent="0.3">
      <c r="A147" s="1">
        <v>146</v>
      </c>
      <c r="B147" s="1">
        <v>94</v>
      </c>
      <c r="C147" s="1">
        <v>42</v>
      </c>
      <c r="K147" s="124">
        <v>42</v>
      </c>
      <c r="L147" s="125">
        <v>2015</v>
      </c>
      <c r="M147" s="1">
        <v>146</v>
      </c>
      <c r="N147" s="1">
        <v>94</v>
      </c>
      <c r="O147" s="1">
        <v>42</v>
      </c>
    </row>
    <row r="148" spans="1:16" x14ac:dyDescent="0.3">
      <c r="A148" s="1">
        <v>147</v>
      </c>
      <c r="B148" s="1">
        <v>95</v>
      </c>
      <c r="C148" s="1">
        <v>43</v>
      </c>
      <c r="K148" s="124">
        <v>43</v>
      </c>
      <c r="L148" s="125">
        <v>2015</v>
      </c>
      <c r="M148" s="1">
        <v>147</v>
      </c>
      <c r="N148" s="1">
        <v>95</v>
      </c>
      <c r="O148" s="1">
        <v>43</v>
      </c>
    </row>
    <row r="149" spans="1:16" x14ac:dyDescent="0.3">
      <c r="A149" s="1">
        <v>148</v>
      </c>
      <c r="B149" s="1">
        <v>96</v>
      </c>
      <c r="C149" s="1">
        <v>44</v>
      </c>
      <c r="K149" s="124">
        <v>44</v>
      </c>
      <c r="L149" s="125">
        <v>2015</v>
      </c>
      <c r="M149" s="1">
        <v>148</v>
      </c>
      <c r="N149" s="1">
        <v>96</v>
      </c>
      <c r="O149" s="1">
        <v>44</v>
      </c>
    </row>
    <row r="150" spans="1:16" x14ac:dyDescent="0.3">
      <c r="A150" s="1">
        <v>149</v>
      </c>
      <c r="B150" s="1">
        <v>97</v>
      </c>
      <c r="C150" s="1">
        <v>45</v>
      </c>
      <c r="K150" s="124">
        <v>45</v>
      </c>
      <c r="L150" s="125">
        <v>2015</v>
      </c>
      <c r="M150" s="1">
        <v>149</v>
      </c>
      <c r="N150" s="1">
        <v>97</v>
      </c>
      <c r="O150" s="1">
        <v>45</v>
      </c>
    </row>
    <row r="151" spans="1:16" x14ac:dyDescent="0.3">
      <c r="A151" s="1">
        <v>150</v>
      </c>
      <c r="B151" s="1">
        <v>98</v>
      </c>
      <c r="C151" s="1">
        <v>46</v>
      </c>
      <c r="K151" s="124">
        <v>46</v>
      </c>
      <c r="L151" s="125">
        <v>2015</v>
      </c>
      <c r="M151" s="1">
        <v>150</v>
      </c>
      <c r="N151" s="1">
        <v>98</v>
      </c>
      <c r="O151" s="1">
        <v>46</v>
      </c>
    </row>
    <row r="152" spans="1:16" x14ac:dyDescent="0.3">
      <c r="A152" s="1">
        <v>151</v>
      </c>
      <c r="B152" s="1">
        <v>99</v>
      </c>
      <c r="C152" s="1">
        <v>47</v>
      </c>
      <c r="K152" s="124">
        <v>47</v>
      </c>
      <c r="L152" s="125">
        <v>2015</v>
      </c>
      <c r="M152" s="1">
        <v>151</v>
      </c>
      <c r="N152" s="1">
        <v>99</v>
      </c>
      <c r="O152" s="1">
        <v>47</v>
      </c>
    </row>
    <row r="153" spans="1:16" x14ac:dyDescent="0.3">
      <c r="A153" s="1">
        <v>152</v>
      </c>
      <c r="B153" s="1">
        <v>100</v>
      </c>
      <c r="C153" s="1">
        <v>48</v>
      </c>
      <c r="K153" s="124">
        <v>48</v>
      </c>
      <c r="L153" s="125">
        <v>2015</v>
      </c>
      <c r="M153" s="1">
        <v>152</v>
      </c>
      <c r="N153" s="1">
        <v>100</v>
      </c>
      <c r="O153" s="1">
        <v>48</v>
      </c>
    </row>
    <row r="154" spans="1:16" x14ac:dyDescent="0.3">
      <c r="A154" s="1">
        <v>153</v>
      </c>
      <c r="B154" s="1">
        <v>101</v>
      </c>
      <c r="C154" s="1">
        <v>49</v>
      </c>
      <c r="K154" s="124">
        <v>49</v>
      </c>
      <c r="L154" s="125">
        <v>2015</v>
      </c>
      <c r="M154" s="1">
        <v>153</v>
      </c>
      <c r="N154" s="1">
        <v>101</v>
      </c>
      <c r="O154" s="1">
        <v>49</v>
      </c>
    </row>
    <row r="155" spans="1:16" x14ac:dyDescent="0.3">
      <c r="A155" s="1">
        <v>154</v>
      </c>
      <c r="B155" s="1">
        <v>102</v>
      </c>
      <c r="C155" s="1">
        <v>50</v>
      </c>
      <c r="K155" s="124">
        <v>50</v>
      </c>
      <c r="L155" s="125">
        <v>2015</v>
      </c>
      <c r="M155" s="1">
        <v>154</v>
      </c>
      <c r="N155" s="1">
        <v>102</v>
      </c>
      <c r="O155" s="1">
        <v>50</v>
      </c>
    </row>
    <row r="156" spans="1:16" x14ac:dyDescent="0.3">
      <c r="A156" s="1">
        <v>155</v>
      </c>
      <c r="B156" s="1">
        <v>103</v>
      </c>
      <c r="C156" s="1">
        <v>51</v>
      </c>
      <c r="K156" s="124">
        <v>51</v>
      </c>
      <c r="L156" s="125">
        <v>2015</v>
      </c>
      <c r="M156" s="1">
        <v>155</v>
      </c>
      <c r="N156" s="1">
        <v>103</v>
      </c>
      <c r="O156" s="1">
        <v>51</v>
      </c>
    </row>
    <row r="157" spans="1:16" x14ac:dyDescent="0.3">
      <c r="A157" s="1">
        <v>156</v>
      </c>
      <c r="B157" s="1">
        <v>104</v>
      </c>
      <c r="C157" s="1">
        <v>52</v>
      </c>
      <c r="K157" s="124">
        <v>52</v>
      </c>
      <c r="L157" s="125">
        <v>2015</v>
      </c>
      <c r="M157" s="1">
        <v>156</v>
      </c>
      <c r="N157" s="1">
        <v>104</v>
      </c>
      <c r="O157" s="1">
        <v>52</v>
      </c>
    </row>
    <row r="158" spans="1:16" x14ac:dyDescent="0.3">
      <c r="A158" s="1">
        <v>157</v>
      </c>
      <c r="B158" s="1">
        <v>105</v>
      </c>
      <c r="C158" s="1">
        <v>53</v>
      </c>
      <c r="K158" s="124">
        <v>53</v>
      </c>
      <c r="L158" s="125">
        <v>2015</v>
      </c>
      <c r="M158" s="1">
        <v>157</v>
      </c>
      <c r="N158" s="1">
        <v>105</v>
      </c>
      <c r="O158" s="1">
        <v>53</v>
      </c>
    </row>
    <row r="159" spans="1:16" x14ac:dyDescent="0.3">
      <c r="A159" s="1">
        <v>158</v>
      </c>
      <c r="B159" s="1">
        <v>106</v>
      </c>
      <c r="C159" s="1">
        <v>54</v>
      </c>
      <c r="D159" s="1">
        <v>1</v>
      </c>
      <c r="K159" s="124">
        <v>1</v>
      </c>
      <c r="L159" s="125">
        <v>2016</v>
      </c>
      <c r="M159" s="1">
        <v>158</v>
      </c>
      <c r="N159" s="1">
        <v>106</v>
      </c>
      <c r="O159" s="1">
        <v>54</v>
      </c>
      <c r="P159" s="1">
        <v>1</v>
      </c>
    </row>
    <row r="160" spans="1:16" x14ac:dyDescent="0.3">
      <c r="A160" s="1">
        <v>159</v>
      </c>
      <c r="B160" s="1">
        <v>107</v>
      </c>
      <c r="C160" s="1">
        <v>55</v>
      </c>
      <c r="D160" s="1">
        <v>2</v>
      </c>
      <c r="K160" s="124">
        <v>2</v>
      </c>
      <c r="L160" s="125">
        <v>2016</v>
      </c>
      <c r="M160" s="1">
        <v>159</v>
      </c>
      <c r="N160" s="1">
        <v>107</v>
      </c>
      <c r="O160" s="1">
        <v>55</v>
      </c>
      <c r="P160" s="1">
        <v>2</v>
      </c>
    </row>
    <row r="161" spans="1:16" x14ac:dyDescent="0.3">
      <c r="A161" s="1">
        <v>160</v>
      </c>
      <c r="B161" s="1">
        <v>108</v>
      </c>
      <c r="C161" s="1">
        <v>56</v>
      </c>
      <c r="D161" s="1">
        <v>3</v>
      </c>
      <c r="K161" s="124">
        <v>3</v>
      </c>
      <c r="L161" s="125">
        <v>2016</v>
      </c>
      <c r="M161" s="1">
        <v>160</v>
      </c>
      <c r="N161" s="1">
        <v>108</v>
      </c>
      <c r="O161" s="1">
        <v>56</v>
      </c>
      <c r="P161" s="1">
        <v>3</v>
      </c>
    </row>
    <row r="162" spans="1:16" x14ac:dyDescent="0.3">
      <c r="A162" s="1">
        <v>161</v>
      </c>
      <c r="B162" s="1">
        <v>109</v>
      </c>
      <c r="C162" s="1">
        <v>57</v>
      </c>
      <c r="D162" s="1">
        <v>4</v>
      </c>
      <c r="K162" s="124">
        <v>4</v>
      </c>
      <c r="L162" s="125">
        <v>2016</v>
      </c>
      <c r="M162" s="1">
        <v>161</v>
      </c>
      <c r="N162" s="1">
        <v>109</v>
      </c>
      <c r="O162" s="1">
        <v>57</v>
      </c>
      <c r="P162" s="1">
        <v>4</v>
      </c>
    </row>
    <row r="163" spans="1:16" x14ac:dyDescent="0.3">
      <c r="A163" s="1">
        <v>162</v>
      </c>
      <c r="B163" s="1">
        <v>110</v>
      </c>
      <c r="C163" s="1">
        <v>58</v>
      </c>
      <c r="D163" s="1">
        <v>5</v>
      </c>
      <c r="K163" s="124">
        <v>5</v>
      </c>
      <c r="L163" s="125">
        <v>2016</v>
      </c>
      <c r="M163" s="1">
        <v>162</v>
      </c>
      <c r="N163" s="1">
        <v>110</v>
      </c>
      <c r="O163" s="1">
        <v>58</v>
      </c>
      <c r="P163" s="1">
        <v>5</v>
      </c>
    </row>
    <row r="164" spans="1:16" x14ac:dyDescent="0.3">
      <c r="A164" s="1">
        <v>163</v>
      </c>
      <c r="B164" s="1">
        <v>111</v>
      </c>
      <c r="C164" s="1">
        <v>59</v>
      </c>
      <c r="D164" s="1">
        <v>6</v>
      </c>
      <c r="K164" s="124">
        <v>6</v>
      </c>
      <c r="L164" s="125">
        <v>2016</v>
      </c>
      <c r="M164" s="1">
        <v>163</v>
      </c>
      <c r="N164" s="1">
        <v>111</v>
      </c>
      <c r="O164" s="1">
        <v>59</v>
      </c>
      <c r="P164" s="1">
        <v>6</v>
      </c>
    </row>
    <row r="165" spans="1:16" x14ac:dyDescent="0.3">
      <c r="A165" s="1">
        <v>164</v>
      </c>
      <c r="B165" s="1">
        <v>112</v>
      </c>
      <c r="C165" s="1">
        <v>60</v>
      </c>
      <c r="D165" s="1">
        <v>7</v>
      </c>
      <c r="K165" s="124">
        <v>7</v>
      </c>
      <c r="L165" s="125">
        <v>2016</v>
      </c>
      <c r="M165" s="1">
        <v>164</v>
      </c>
      <c r="N165" s="1">
        <v>112</v>
      </c>
      <c r="O165" s="1">
        <v>60</v>
      </c>
      <c r="P165" s="1">
        <v>7</v>
      </c>
    </row>
    <row r="166" spans="1:16" x14ac:dyDescent="0.3">
      <c r="A166" s="1">
        <v>165</v>
      </c>
      <c r="B166" s="1">
        <v>113</v>
      </c>
      <c r="C166" s="1">
        <v>61</v>
      </c>
      <c r="D166" s="1">
        <v>8</v>
      </c>
      <c r="K166" s="124">
        <v>8</v>
      </c>
      <c r="L166" s="125">
        <v>2016</v>
      </c>
      <c r="M166" s="1">
        <v>165</v>
      </c>
      <c r="N166" s="1">
        <v>113</v>
      </c>
      <c r="O166" s="1">
        <v>61</v>
      </c>
      <c r="P166" s="1">
        <v>8</v>
      </c>
    </row>
    <row r="167" spans="1:16" x14ac:dyDescent="0.3">
      <c r="A167" s="1">
        <v>166</v>
      </c>
      <c r="B167" s="1">
        <v>114</v>
      </c>
      <c r="C167" s="1">
        <v>62</v>
      </c>
      <c r="D167" s="1">
        <v>9</v>
      </c>
      <c r="K167" s="124">
        <v>9</v>
      </c>
      <c r="L167" s="125">
        <v>2016</v>
      </c>
      <c r="M167" s="1">
        <v>166</v>
      </c>
      <c r="N167" s="1">
        <v>114</v>
      </c>
      <c r="O167" s="1">
        <v>62</v>
      </c>
      <c r="P167" s="1">
        <v>9</v>
      </c>
    </row>
    <row r="168" spans="1:16" x14ac:dyDescent="0.3">
      <c r="A168" s="1">
        <v>167</v>
      </c>
      <c r="B168" s="1">
        <v>115</v>
      </c>
      <c r="C168" s="1">
        <v>63</v>
      </c>
      <c r="D168" s="1">
        <v>10</v>
      </c>
      <c r="K168" s="124">
        <v>10</v>
      </c>
      <c r="L168" s="125">
        <v>2016</v>
      </c>
      <c r="M168" s="1">
        <v>167</v>
      </c>
      <c r="N168" s="1">
        <v>115</v>
      </c>
      <c r="O168" s="1">
        <v>63</v>
      </c>
      <c r="P168" s="1">
        <v>10</v>
      </c>
    </row>
    <row r="169" spans="1:16" x14ac:dyDescent="0.3">
      <c r="A169" s="1">
        <v>168</v>
      </c>
      <c r="B169" s="1">
        <v>116</v>
      </c>
      <c r="C169" s="1">
        <v>64</v>
      </c>
      <c r="D169" s="1">
        <v>11</v>
      </c>
      <c r="K169" s="124">
        <v>11</v>
      </c>
      <c r="L169" s="125">
        <v>2016</v>
      </c>
      <c r="M169" s="1">
        <v>168</v>
      </c>
      <c r="N169" s="1">
        <v>116</v>
      </c>
      <c r="O169" s="1">
        <v>64</v>
      </c>
      <c r="P169" s="1">
        <v>11</v>
      </c>
    </row>
    <row r="170" spans="1:16" x14ac:dyDescent="0.3">
      <c r="A170" s="1">
        <v>169</v>
      </c>
      <c r="B170" s="1">
        <v>117</v>
      </c>
      <c r="C170" s="1">
        <v>65</v>
      </c>
      <c r="D170" s="1">
        <v>12</v>
      </c>
      <c r="K170" s="124">
        <v>12</v>
      </c>
      <c r="L170" s="125">
        <v>2016</v>
      </c>
      <c r="M170" s="1">
        <v>169</v>
      </c>
      <c r="N170" s="1">
        <v>117</v>
      </c>
      <c r="O170" s="1">
        <v>65</v>
      </c>
      <c r="P170" s="1">
        <v>12</v>
      </c>
    </row>
    <row r="171" spans="1:16" x14ac:dyDescent="0.3">
      <c r="A171" s="1">
        <v>170</v>
      </c>
      <c r="B171" s="1">
        <v>118</v>
      </c>
      <c r="C171" s="1">
        <v>66</v>
      </c>
      <c r="D171" s="1">
        <v>13</v>
      </c>
      <c r="K171" s="124">
        <v>13</v>
      </c>
      <c r="L171" s="125">
        <v>2016</v>
      </c>
      <c r="M171" s="1">
        <v>170</v>
      </c>
      <c r="N171" s="1">
        <v>118</v>
      </c>
      <c r="O171" s="1">
        <v>66</v>
      </c>
      <c r="P171" s="1">
        <v>13</v>
      </c>
    </row>
    <row r="172" spans="1:16" x14ac:dyDescent="0.3">
      <c r="A172" s="1">
        <v>171</v>
      </c>
      <c r="B172" s="1">
        <v>119</v>
      </c>
      <c r="C172" s="1">
        <v>67</v>
      </c>
      <c r="D172" s="1">
        <v>14</v>
      </c>
      <c r="K172" s="124">
        <v>14</v>
      </c>
      <c r="L172" s="125">
        <v>2016</v>
      </c>
      <c r="M172" s="1">
        <v>171</v>
      </c>
      <c r="N172" s="1">
        <v>119</v>
      </c>
      <c r="O172" s="1">
        <v>67</v>
      </c>
      <c r="P172" s="1">
        <v>14</v>
      </c>
    </row>
    <row r="173" spans="1:16" x14ac:dyDescent="0.3">
      <c r="A173" s="1">
        <v>172</v>
      </c>
      <c r="B173" s="1">
        <v>120</v>
      </c>
      <c r="C173" s="1">
        <v>68</v>
      </c>
      <c r="D173" s="1">
        <v>15</v>
      </c>
      <c r="K173" s="124">
        <v>15</v>
      </c>
      <c r="L173" s="125">
        <v>2016</v>
      </c>
      <c r="M173" s="1">
        <v>172</v>
      </c>
      <c r="N173" s="1">
        <v>120</v>
      </c>
      <c r="O173" s="1">
        <v>68</v>
      </c>
      <c r="P173" s="1">
        <v>15</v>
      </c>
    </row>
    <row r="174" spans="1:16" x14ac:dyDescent="0.3">
      <c r="A174" s="1">
        <v>173</v>
      </c>
      <c r="B174" s="1">
        <v>121</v>
      </c>
      <c r="C174" s="1">
        <v>69</v>
      </c>
      <c r="D174" s="1">
        <v>16</v>
      </c>
      <c r="K174" s="124">
        <v>16</v>
      </c>
      <c r="L174" s="125">
        <v>2016</v>
      </c>
      <c r="M174" s="1">
        <v>173</v>
      </c>
      <c r="N174" s="1">
        <v>121</v>
      </c>
      <c r="O174" s="1">
        <v>69</v>
      </c>
      <c r="P174" s="1">
        <v>16</v>
      </c>
    </row>
    <row r="175" spans="1:16" x14ac:dyDescent="0.3">
      <c r="A175" s="1">
        <v>174</v>
      </c>
      <c r="B175" s="1">
        <v>122</v>
      </c>
      <c r="C175" s="1">
        <v>70</v>
      </c>
      <c r="D175" s="1">
        <v>17</v>
      </c>
      <c r="K175" s="124">
        <v>17</v>
      </c>
      <c r="L175" s="125">
        <v>2016</v>
      </c>
      <c r="M175" s="1">
        <v>174</v>
      </c>
      <c r="N175" s="1">
        <v>122</v>
      </c>
      <c r="O175" s="1">
        <v>70</v>
      </c>
      <c r="P175" s="1">
        <v>17</v>
      </c>
    </row>
    <row r="176" spans="1:16" x14ac:dyDescent="0.3">
      <c r="A176" s="1">
        <v>175</v>
      </c>
      <c r="B176" s="1">
        <v>123</v>
      </c>
      <c r="C176" s="1">
        <v>71</v>
      </c>
      <c r="D176" s="1">
        <v>18</v>
      </c>
      <c r="K176" s="124">
        <v>18</v>
      </c>
      <c r="L176" s="125">
        <v>2016</v>
      </c>
      <c r="M176" s="1">
        <v>175</v>
      </c>
      <c r="N176" s="1">
        <v>123</v>
      </c>
      <c r="O176" s="1">
        <v>71</v>
      </c>
      <c r="P176" s="1">
        <v>18</v>
      </c>
    </row>
    <row r="177" spans="1:16" x14ac:dyDescent="0.3">
      <c r="A177" s="1">
        <v>176</v>
      </c>
      <c r="B177" s="1">
        <v>124</v>
      </c>
      <c r="C177" s="1">
        <v>72</v>
      </c>
      <c r="D177" s="1">
        <v>19</v>
      </c>
      <c r="K177" s="124">
        <v>19</v>
      </c>
      <c r="L177" s="125">
        <v>2016</v>
      </c>
      <c r="M177" s="1">
        <v>176</v>
      </c>
      <c r="N177" s="1">
        <v>124</v>
      </c>
      <c r="O177" s="1">
        <v>72</v>
      </c>
      <c r="P177" s="1">
        <v>19</v>
      </c>
    </row>
    <row r="178" spans="1:16" x14ac:dyDescent="0.3">
      <c r="A178" s="1">
        <v>177</v>
      </c>
      <c r="B178" s="1">
        <v>125</v>
      </c>
      <c r="C178" s="1">
        <v>73</v>
      </c>
      <c r="D178" s="1">
        <v>20</v>
      </c>
      <c r="K178" s="124">
        <v>20</v>
      </c>
      <c r="L178" s="125">
        <v>2016</v>
      </c>
      <c r="M178" s="1">
        <v>177</v>
      </c>
      <c r="N178" s="1">
        <v>125</v>
      </c>
      <c r="O178" s="1">
        <v>73</v>
      </c>
      <c r="P178" s="1">
        <v>20</v>
      </c>
    </row>
    <row r="179" spans="1:16" x14ac:dyDescent="0.3">
      <c r="A179" s="1">
        <v>178</v>
      </c>
      <c r="B179" s="1">
        <v>126</v>
      </c>
      <c r="C179" s="1">
        <v>74</v>
      </c>
      <c r="D179" s="1">
        <v>21</v>
      </c>
      <c r="K179" s="124">
        <v>21</v>
      </c>
      <c r="L179" s="125">
        <v>2016</v>
      </c>
      <c r="M179" s="1">
        <v>178</v>
      </c>
      <c r="N179" s="1">
        <v>126</v>
      </c>
      <c r="O179" s="1">
        <v>74</v>
      </c>
      <c r="P179" s="1">
        <v>21</v>
      </c>
    </row>
    <row r="180" spans="1:16" x14ac:dyDescent="0.3">
      <c r="A180" s="1">
        <v>179</v>
      </c>
      <c r="B180" s="1">
        <v>127</v>
      </c>
      <c r="C180" s="1">
        <v>75</v>
      </c>
      <c r="D180" s="1">
        <v>22</v>
      </c>
      <c r="K180" s="124">
        <v>22</v>
      </c>
      <c r="L180" s="125">
        <v>2016</v>
      </c>
      <c r="M180" s="1">
        <v>179</v>
      </c>
      <c r="N180" s="1">
        <v>127</v>
      </c>
      <c r="O180" s="1">
        <v>75</v>
      </c>
      <c r="P180" s="1">
        <v>22</v>
      </c>
    </row>
    <row r="181" spans="1:16" x14ac:dyDescent="0.3">
      <c r="A181" s="1">
        <v>180</v>
      </c>
      <c r="B181" s="1">
        <v>128</v>
      </c>
      <c r="C181" s="1">
        <v>76</v>
      </c>
      <c r="D181" s="1">
        <v>23</v>
      </c>
      <c r="K181" s="124">
        <v>23</v>
      </c>
      <c r="L181" s="125">
        <v>2016</v>
      </c>
      <c r="M181" s="1">
        <v>180</v>
      </c>
      <c r="N181" s="1">
        <v>128</v>
      </c>
      <c r="O181" s="1">
        <v>76</v>
      </c>
      <c r="P181" s="1">
        <v>23</v>
      </c>
    </row>
    <row r="182" spans="1:16" x14ac:dyDescent="0.3">
      <c r="A182" s="1">
        <v>181</v>
      </c>
      <c r="B182" s="1">
        <v>129</v>
      </c>
      <c r="C182" s="1">
        <v>77</v>
      </c>
      <c r="D182" s="1">
        <v>24</v>
      </c>
      <c r="K182" s="124">
        <v>24</v>
      </c>
      <c r="L182" s="125">
        <v>2016</v>
      </c>
      <c r="M182" s="1">
        <v>181</v>
      </c>
      <c r="N182" s="1">
        <v>129</v>
      </c>
      <c r="O182" s="1">
        <v>77</v>
      </c>
      <c r="P182" s="1">
        <v>24</v>
      </c>
    </row>
    <row r="183" spans="1:16" x14ac:dyDescent="0.3">
      <c r="A183" s="1">
        <v>182</v>
      </c>
      <c r="B183" s="1">
        <v>130</v>
      </c>
      <c r="C183" s="1">
        <v>78</v>
      </c>
      <c r="D183" s="1">
        <v>25</v>
      </c>
      <c r="K183" s="124">
        <v>25</v>
      </c>
      <c r="L183" s="125">
        <v>2016</v>
      </c>
      <c r="M183" s="1">
        <v>182</v>
      </c>
      <c r="N183" s="1">
        <v>130</v>
      </c>
      <c r="O183" s="1">
        <v>78</v>
      </c>
      <c r="P183" s="1">
        <v>25</v>
      </c>
    </row>
    <row r="184" spans="1:16" x14ac:dyDescent="0.3">
      <c r="A184" s="1">
        <v>183</v>
      </c>
      <c r="B184" s="1">
        <v>131</v>
      </c>
      <c r="C184" s="1">
        <v>79</v>
      </c>
      <c r="D184" s="1">
        <v>26</v>
      </c>
      <c r="K184" s="124">
        <v>26</v>
      </c>
      <c r="L184" s="125">
        <v>2016</v>
      </c>
      <c r="M184" s="1">
        <v>183</v>
      </c>
      <c r="N184" s="1">
        <v>131</v>
      </c>
      <c r="O184" s="1">
        <v>79</v>
      </c>
      <c r="P184" s="1">
        <v>26</v>
      </c>
    </row>
    <row r="185" spans="1:16" x14ac:dyDescent="0.3">
      <c r="A185" s="1">
        <v>184</v>
      </c>
      <c r="B185" s="1">
        <v>132</v>
      </c>
      <c r="C185" s="1">
        <v>80</v>
      </c>
      <c r="D185" s="1">
        <v>27</v>
      </c>
      <c r="K185" s="124">
        <v>27</v>
      </c>
      <c r="L185" s="125">
        <v>2016</v>
      </c>
      <c r="M185" s="1">
        <v>184</v>
      </c>
      <c r="N185" s="1">
        <v>132</v>
      </c>
      <c r="O185" s="1">
        <v>80</v>
      </c>
      <c r="P185" s="1">
        <v>27</v>
      </c>
    </row>
    <row r="186" spans="1:16" x14ac:dyDescent="0.3">
      <c r="A186" s="1">
        <v>185</v>
      </c>
      <c r="B186" s="1">
        <v>133</v>
      </c>
      <c r="C186" s="1">
        <v>81</v>
      </c>
      <c r="D186" s="1">
        <v>28</v>
      </c>
      <c r="K186" s="124">
        <v>28</v>
      </c>
      <c r="L186" s="125">
        <v>2016</v>
      </c>
      <c r="M186" s="1">
        <v>185</v>
      </c>
      <c r="N186" s="1">
        <v>133</v>
      </c>
      <c r="O186" s="1">
        <v>81</v>
      </c>
      <c r="P186" s="1">
        <v>28</v>
      </c>
    </row>
    <row r="187" spans="1:16" x14ac:dyDescent="0.3">
      <c r="A187" s="1">
        <v>186</v>
      </c>
      <c r="B187" s="1">
        <v>134</v>
      </c>
      <c r="C187" s="1">
        <v>82</v>
      </c>
      <c r="D187" s="1">
        <v>29</v>
      </c>
      <c r="K187" s="124">
        <v>29</v>
      </c>
      <c r="L187" s="125">
        <v>2016</v>
      </c>
      <c r="M187" s="1">
        <v>186</v>
      </c>
      <c r="N187" s="1">
        <v>134</v>
      </c>
      <c r="O187" s="1">
        <v>82</v>
      </c>
      <c r="P187" s="1">
        <v>29</v>
      </c>
    </row>
    <row r="188" spans="1:16" x14ac:dyDescent="0.3">
      <c r="A188" s="1">
        <v>187</v>
      </c>
      <c r="B188" s="1">
        <v>135</v>
      </c>
      <c r="C188" s="1">
        <v>83</v>
      </c>
      <c r="D188" s="1">
        <v>30</v>
      </c>
      <c r="K188" s="124">
        <v>30</v>
      </c>
      <c r="L188" s="125">
        <v>2016</v>
      </c>
      <c r="M188" s="1">
        <v>187</v>
      </c>
      <c r="N188" s="1">
        <v>135</v>
      </c>
      <c r="O188" s="1">
        <v>83</v>
      </c>
      <c r="P188" s="1">
        <v>30</v>
      </c>
    </row>
    <row r="189" spans="1:16" x14ac:dyDescent="0.3">
      <c r="A189" s="1">
        <v>188</v>
      </c>
      <c r="B189" s="1">
        <v>136</v>
      </c>
      <c r="C189" s="1">
        <v>84</v>
      </c>
      <c r="D189" s="1">
        <v>31</v>
      </c>
      <c r="K189" s="124">
        <v>31</v>
      </c>
      <c r="L189" s="125">
        <v>2016</v>
      </c>
      <c r="M189" s="1">
        <v>188</v>
      </c>
      <c r="N189" s="1">
        <v>136</v>
      </c>
      <c r="O189" s="1">
        <v>84</v>
      </c>
      <c r="P189" s="1">
        <v>31</v>
      </c>
    </row>
    <row r="190" spans="1:16" x14ac:dyDescent="0.3">
      <c r="A190" s="1">
        <v>189</v>
      </c>
      <c r="B190" s="1">
        <v>137</v>
      </c>
      <c r="C190" s="1">
        <v>85</v>
      </c>
      <c r="D190" s="1">
        <v>32</v>
      </c>
      <c r="K190" s="124">
        <v>32</v>
      </c>
      <c r="L190" s="125">
        <v>2016</v>
      </c>
      <c r="M190" s="1">
        <v>189</v>
      </c>
      <c r="N190" s="1">
        <v>137</v>
      </c>
      <c r="O190" s="1">
        <v>85</v>
      </c>
      <c r="P190" s="1">
        <v>32</v>
      </c>
    </row>
    <row r="191" spans="1:16" x14ac:dyDescent="0.3">
      <c r="A191" s="1">
        <v>190</v>
      </c>
      <c r="B191" s="1">
        <v>138</v>
      </c>
      <c r="C191" s="1">
        <v>86</v>
      </c>
      <c r="D191" s="1">
        <v>33</v>
      </c>
      <c r="K191" s="124">
        <v>33</v>
      </c>
      <c r="L191" s="125">
        <v>2016</v>
      </c>
      <c r="M191" s="1">
        <v>190</v>
      </c>
      <c r="N191" s="1">
        <v>138</v>
      </c>
      <c r="O191" s="1">
        <v>86</v>
      </c>
      <c r="P191" s="1">
        <v>33</v>
      </c>
    </row>
    <row r="192" spans="1:16" x14ac:dyDescent="0.3">
      <c r="A192" s="1">
        <v>191</v>
      </c>
      <c r="B192" s="1">
        <v>139</v>
      </c>
      <c r="C192" s="1">
        <v>87</v>
      </c>
      <c r="D192" s="1">
        <v>34</v>
      </c>
      <c r="K192" s="124">
        <v>34</v>
      </c>
      <c r="L192" s="125">
        <v>2016</v>
      </c>
      <c r="M192" s="1">
        <v>191</v>
      </c>
      <c r="N192" s="1">
        <v>139</v>
      </c>
      <c r="O192" s="1">
        <v>87</v>
      </c>
      <c r="P192" s="1">
        <v>34</v>
      </c>
    </row>
    <row r="193" spans="1:16" x14ac:dyDescent="0.3">
      <c r="A193" s="1">
        <v>192</v>
      </c>
      <c r="B193" s="1">
        <v>140</v>
      </c>
      <c r="C193" s="1">
        <v>88</v>
      </c>
      <c r="D193" s="1">
        <v>35</v>
      </c>
      <c r="K193" s="124">
        <v>35</v>
      </c>
      <c r="L193" s="125">
        <v>2016</v>
      </c>
      <c r="M193" s="1">
        <v>192</v>
      </c>
      <c r="N193" s="1">
        <v>140</v>
      </c>
      <c r="O193" s="1">
        <v>88</v>
      </c>
      <c r="P193" s="1">
        <v>35</v>
      </c>
    </row>
    <row r="194" spans="1:16" x14ac:dyDescent="0.3">
      <c r="A194" s="1">
        <v>193</v>
      </c>
      <c r="B194" s="1">
        <v>141</v>
      </c>
      <c r="C194" s="1">
        <v>89</v>
      </c>
      <c r="D194" s="1">
        <v>36</v>
      </c>
      <c r="K194" s="124">
        <v>36</v>
      </c>
      <c r="L194" s="125">
        <v>2016</v>
      </c>
      <c r="M194" s="1">
        <v>193</v>
      </c>
      <c r="N194" s="1">
        <v>141</v>
      </c>
      <c r="O194" s="1">
        <v>89</v>
      </c>
      <c r="P194" s="1">
        <v>36</v>
      </c>
    </row>
    <row r="195" spans="1:16" x14ac:dyDescent="0.3">
      <c r="A195" s="1">
        <v>194</v>
      </c>
      <c r="B195" s="1">
        <v>142</v>
      </c>
      <c r="C195" s="1">
        <v>90</v>
      </c>
      <c r="D195" s="1">
        <v>37</v>
      </c>
      <c r="K195" s="124">
        <v>37</v>
      </c>
      <c r="L195" s="125">
        <v>2016</v>
      </c>
      <c r="M195" s="1">
        <v>194</v>
      </c>
      <c r="N195" s="1">
        <v>142</v>
      </c>
      <c r="O195" s="1">
        <v>90</v>
      </c>
      <c r="P195" s="1">
        <v>37</v>
      </c>
    </row>
    <row r="196" spans="1:16" x14ac:dyDescent="0.3">
      <c r="A196" s="1">
        <v>195</v>
      </c>
      <c r="B196" s="1">
        <v>143</v>
      </c>
      <c r="C196" s="1">
        <v>91</v>
      </c>
      <c r="D196" s="1">
        <v>38</v>
      </c>
      <c r="K196" s="124">
        <v>38</v>
      </c>
      <c r="L196" s="125">
        <v>2016</v>
      </c>
      <c r="M196" s="1">
        <v>195</v>
      </c>
      <c r="N196" s="1">
        <v>143</v>
      </c>
      <c r="O196" s="1">
        <v>91</v>
      </c>
      <c r="P196" s="1">
        <v>38</v>
      </c>
    </row>
    <row r="197" spans="1:16" x14ac:dyDescent="0.3">
      <c r="A197" s="1">
        <v>196</v>
      </c>
      <c r="B197" s="1">
        <v>144</v>
      </c>
      <c r="C197" s="1">
        <v>92</v>
      </c>
      <c r="D197" s="1">
        <v>39</v>
      </c>
      <c r="K197" s="124">
        <v>39</v>
      </c>
      <c r="L197" s="125">
        <v>2016</v>
      </c>
      <c r="M197" s="1">
        <v>196</v>
      </c>
      <c r="N197" s="1">
        <v>144</v>
      </c>
      <c r="O197" s="1">
        <v>92</v>
      </c>
      <c r="P197" s="1">
        <v>39</v>
      </c>
    </row>
    <row r="198" spans="1:16" x14ac:dyDescent="0.3">
      <c r="A198" s="1">
        <v>197</v>
      </c>
      <c r="B198" s="1">
        <v>145</v>
      </c>
      <c r="C198" s="1">
        <v>93</v>
      </c>
      <c r="D198" s="1">
        <v>40</v>
      </c>
      <c r="K198" s="124">
        <v>40</v>
      </c>
      <c r="L198" s="125">
        <v>2016</v>
      </c>
      <c r="M198" s="1">
        <v>197</v>
      </c>
      <c r="N198" s="1">
        <v>145</v>
      </c>
      <c r="O198" s="1">
        <v>93</v>
      </c>
      <c r="P198" s="1">
        <v>40</v>
      </c>
    </row>
    <row r="199" spans="1:16" x14ac:dyDescent="0.3">
      <c r="A199" s="1">
        <v>198</v>
      </c>
      <c r="B199" s="1">
        <v>146</v>
      </c>
      <c r="C199" s="1">
        <v>94</v>
      </c>
      <c r="D199" s="1">
        <v>41</v>
      </c>
      <c r="K199" s="124">
        <v>41</v>
      </c>
      <c r="L199" s="125">
        <v>2016</v>
      </c>
      <c r="M199" s="1">
        <v>198</v>
      </c>
      <c r="N199" s="1">
        <v>146</v>
      </c>
      <c r="O199" s="1">
        <v>94</v>
      </c>
      <c r="P199" s="1">
        <v>41</v>
      </c>
    </row>
    <row r="200" spans="1:16" x14ac:dyDescent="0.3">
      <c r="A200" s="1">
        <v>199</v>
      </c>
      <c r="B200" s="1">
        <v>147</v>
      </c>
      <c r="C200" s="1">
        <v>95</v>
      </c>
      <c r="D200" s="1">
        <v>42</v>
      </c>
      <c r="K200" s="124">
        <v>42</v>
      </c>
      <c r="L200" s="125">
        <v>2016</v>
      </c>
      <c r="M200" s="1">
        <v>199</v>
      </c>
      <c r="N200" s="1">
        <v>147</v>
      </c>
      <c r="O200" s="1">
        <v>95</v>
      </c>
      <c r="P200" s="1">
        <v>42</v>
      </c>
    </row>
    <row r="201" spans="1:16" x14ac:dyDescent="0.3">
      <c r="A201" s="1">
        <v>200</v>
      </c>
      <c r="B201" s="1">
        <v>148</v>
      </c>
      <c r="C201" s="1">
        <v>96</v>
      </c>
      <c r="D201" s="1">
        <v>43</v>
      </c>
      <c r="K201" s="124">
        <v>43</v>
      </c>
      <c r="L201" s="125">
        <v>2016</v>
      </c>
      <c r="M201" s="1">
        <v>200</v>
      </c>
      <c r="N201" s="1">
        <v>148</v>
      </c>
      <c r="O201" s="1">
        <v>96</v>
      </c>
      <c r="P201" s="1">
        <v>43</v>
      </c>
    </row>
    <row r="202" spans="1:16" x14ac:dyDescent="0.3">
      <c r="A202" s="1">
        <v>201</v>
      </c>
      <c r="B202" s="1">
        <v>149</v>
      </c>
      <c r="C202" s="1">
        <v>97</v>
      </c>
      <c r="D202" s="1">
        <v>44</v>
      </c>
      <c r="K202" s="124">
        <v>44</v>
      </c>
      <c r="L202" s="125">
        <v>2016</v>
      </c>
      <c r="M202" s="1">
        <v>201</v>
      </c>
      <c r="N202" s="1">
        <v>149</v>
      </c>
      <c r="O202" s="1">
        <v>97</v>
      </c>
      <c r="P202" s="1">
        <v>44</v>
      </c>
    </row>
    <row r="203" spans="1:16" x14ac:dyDescent="0.3">
      <c r="A203" s="1">
        <v>202</v>
      </c>
      <c r="B203" s="1">
        <v>150</v>
      </c>
      <c r="C203" s="1">
        <v>98</v>
      </c>
      <c r="D203" s="1">
        <v>45</v>
      </c>
      <c r="K203" s="124">
        <v>45</v>
      </c>
      <c r="L203" s="125">
        <v>2016</v>
      </c>
      <c r="M203" s="1">
        <v>202</v>
      </c>
      <c r="N203" s="1">
        <v>150</v>
      </c>
      <c r="O203" s="1">
        <v>98</v>
      </c>
      <c r="P203" s="1">
        <v>45</v>
      </c>
    </row>
    <row r="204" spans="1:16" x14ac:dyDescent="0.3">
      <c r="A204" s="1">
        <v>203</v>
      </c>
      <c r="B204" s="1">
        <v>151</v>
      </c>
      <c r="C204" s="1">
        <v>99</v>
      </c>
      <c r="D204" s="1">
        <v>46</v>
      </c>
      <c r="K204" s="124">
        <v>46</v>
      </c>
      <c r="L204" s="125">
        <v>2016</v>
      </c>
      <c r="M204" s="1">
        <v>203</v>
      </c>
      <c r="N204" s="1">
        <v>151</v>
      </c>
      <c r="O204" s="1">
        <v>99</v>
      </c>
      <c r="P204" s="1">
        <v>46</v>
      </c>
    </row>
    <row r="205" spans="1:16" x14ac:dyDescent="0.3">
      <c r="A205" s="1">
        <v>204</v>
      </c>
      <c r="B205" s="1">
        <v>152</v>
      </c>
      <c r="C205" s="1">
        <v>100</v>
      </c>
      <c r="D205" s="1">
        <v>47</v>
      </c>
      <c r="K205" s="124">
        <v>47</v>
      </c>
      <c r="L205" s="125">
        <v>2016</v>
      </c>
      <c r="M205" s="1">
        <v>204</v>
      </c>
      <c r="N205" s="1">
        <v>152</v>
      </c>
      <c r="O205" s="1">
        <v>100</v>
      </c>
      <c r="P205" s="1">
        <v>47</v>
      </c>
    </row>
    <row r="206" spans="1:16" x14ac:dyDescent="0.3">
      <c r="A206" s="1">
        <v>205</v>
      </c>
      <c r="B206" s="1">
        <v>153</v>
      </c>
      <c r="C206" s="1">
        <v>101</v>
      </c>
      <c r="D206" s="1">
        <v>48</v>
      </c>
      <c r="K206" s="124">
        <v>48</v>
      </c>
      <c r="L206" s="125">
        <v>2016</v>
      </c>
      <c r="M206" s="1">
        <v>205</v>
      </c>
      <c r="N206" s="1">
        <v>153</v>
      </c>
      <c r="O206" s="1">
        <v>101</v>
      </c>
      <c r="P206" s="1">
        <v>48</v>
      </c>
    </row>
    <row r="207" spans="1:16" x14ac:dyDescent="0.3">
      <c r="A207" s="1">
        <v>206</v>
      </c>
      <c r="B207" s="1">
        <v>154</v>
      </c>
      <c r="C207" s="1">
        <v>102</v>
      </c>
      <c r="D207" s="1">
        <v>49</v>
      </c>
      <c r="K207" s="124">
        <v>49</v>
      </c>
      <c r="L207" s="125">
        <v>2016</v>
      </c>
      <c r="M207" s="1">
        <v>206</v>
      </c>
      <c r="N207" s="1">
        <v>154</v>
      </c>
      <c r="O207" s="1">
        <v>102</v>
      </c>
      <c r="P207" s="1">
        <v>49</v>
      </c>
    </row>
    <row r="208" spans="1:16" x14ac:dyDescent="0.3">
      <c r="A208" s="1">
        <v>207</v>
      </c>
      <c r="B208" s="1">
        <v>155</v>
      </c>
      <c r="C208" s="1">
        <v>103</v>
      </c>
      <c r="D208" s="1">
        <v>50</v>
      </c>
      <c r="K208" s="124">
        <v>50</v>
      </c>
      <c r="L208" s="125">
        <v>2016</v>
      </c>
      <c r="M208" s="1">
        <v>207</v>
      </c>
      <c r="N208" s="1">
        <v>155</v>
      </c>
      <c r="O208" s="1">
        <v>103</v>
      </c>
      <c r="P208" s="1">
        <v>50</v>
      </c>
    </row>
    <row r="209" spans="1:17" x14ac:dyDescent="0.3">
      <c r="A209" s="1">
        <v>208</v>
      </c>
      <c r="B209" s="1">
        <v>156</v>
      </c>
      <c r="C209" s="1">
        <v>104</v>
      </c>
      <c r="D209" s="1">
        <v>51</v>
      </c>
      <c r="K209" s="124">
        <v>51</v>
      </c>
      <c r="L209" s="125">
        <v>2016</v>
      </c>
      <c r="M209" s="1">
        <v>208</v>
      </c>
      <c r="N209" s="1">
        <v>156</v>
      </c>
      <c r="O209" s="1">
        <v>104</v>
      </c>
      <c r="P209" s="1">
        <v>51</v>
      </c>
    </row>
    <row r="210" spans="1:17" x14ac:dyDescent="0.3">
      <c r="A210" s="1">
        <v>209</v>
      </c>
      <c r="B210" s="1">
        <v>157</v>
      </c>
      <c r="C210" s="1">
        <v>105</v>
      </c>
      <c r="D210" s="1">
        <v>52</v>
      </c>
      <c r="K210" s="124">
        <v>52</v>
      </c>
      <c r="L210" s="125">
        <v>2016</v>
      </c>
      <c r="M210" s="1">
        <v>209</v>
      </c>
      <c r="N210" s="1">
        <v>157</v>
      </c>
      <c r="O210" s="1">
        <v>105</v>
      </c>
      <c r="P210" s="1">
        <v>52</v>
      </c>
    </row>
    <row r="211" spans="1:17" x14ac:dyDescent="0.3">
      <c r="A211" s="1">
        <v>210</v>
      </c>
      <c r="B211" s="1">
        <v>158</v>
      </c>
      <c r="C211" s="1">
        <v>106</v>
      </c>
      <c r="D211" s="1">
        <v>53</v>
      </c>
      <c r="E211" s="1">
        <v>1</v>
      </c>
      <c r="K211" s="124">
        <v>1</v>
      </c>
      <c r="L211" s="125">
        <v>2017</v>
      </c>
      <c r="M211" s="1">
        <v>210</v>
      </c>
      <c r="N211" s="1">
        <v>158</v>
      </c>
      <c r="O211" s="1">
        <v>106</v>
      </c>
      <c r="P211" s="1">
        <v>53</v>
      </c>
      <c r="Q211" s="1">
        <v>1</v>
      </c>
    </row>
    <row r="212" spans="1:17" x14ac:dyDescent="0.3">
      <c r="A212" s="1">
        <v>211</v>
      </c>
      <c r="B212" s="1">
        <v>159</v>
      </c>
      <c r="C212" s="1">
        <v>107</v>
      </c>
      <c r="D212" s="1">
        <v>54</v>
      </c>
      <c r="E212" s="1">
        <v>2</v>
      </c>
      <c r="K212" s="124">
        <v>2</v>
      </c>
      <c r="L212" s="125">
        <v>2017</v>
      </c>
      <c r="M212" s="1">
        <v>211</v>
      </c>
      <c r="N212" s="1">
        <v>159</v>
      </c>
      <c r="O212" s="1">
        <v>107</v>
      </c>
      <c r="P212" s="1">
        <v>54</v>
      </c>
      <c r="Q212" s="1">
        <v>2</v>
      </c>
    </row>
    <row r="213" spans="1:17" x14ac:dyDescent="0.3">
      <c r="A213" s="1">
        <v>212</v>
      </c>
      <c r="B213" s="1">
        <v>160</v>
      </c>
      <c r="C213" s="1">
        <v>108</v>
      </c>
      <c r="D213" s="1">
        <v>55</v>
      </c>
      <c r="E213" s="1">
        <v>3</v>
      </c>
      <c r="K213" s="124">
        <v>3</v>
      </c>
      <c r="L213" s="125">
        <v>2017</v>
      </c>
      <c r="M213" s="1">
        <v>212</v>
      </c>
      <c r="N213" s="1">
        <v>160</v>
      </c>
      <c r="O213" s="1">
        <v>108</v>
      </c>
      <c r="P213" s="1">
        <v>55</v>
      </c>
      <c r="Q213" s="1">
        <v>3</v>
      </c>
    </row>
    <row r="214" spans="1:17" x14ac:dyDescent="0.3">
      <c r="A214" s="1">
        <v>213</v>
      </c>
      <c r="B214" s="1">
        <v>161</v>
      </c>
      <c r="C214" s="1">
        <v>109</v>
      </c>
      <c r="D214" s="1">
        <v>56</v>
      </c>
      <c r="E214" s="1">
        <v>4</v>
      </c>
      <c r="K214" s="124">
        <v>4</v>
      </c>
      <c r="L214" s="125">
        <v>2017</v>
      </c>
      <c r="M214" s="1">
        <v>213</v>
      </c>
      <c r="N214" s="1">
        <v>161</v>
      </c>
      <c r="O214" s="1">
        <v>109</v>
      </c>
      <c r="P214" s="1">
        <v>56</v>
      </c>
      <c r="Q214" s="1">
        <v>4</v>
      </c>
    </row>
    <row r="215" spans="1:17" x14ac:dyDescent="0.3">
      <c r="A215" s="1">
        <v>214</v>
      </c>
      <c r="B215" s="1">
        <v>162</v>
      </c>
      <c r="C215" s="1">
        <v>110</v>
      </c>
      <c r="D215" s="1">
        <v>57</v>
      </c>
      <c r="E215" s="1">
        <v>5</v>
      </c>
      <c r="K215" s="124">
        <v>5</v>
      </c>
      <c r="L215" s="125">
        <v>2017</v>
      </c>
      <c r="M215" s="1">
        <v>214</v>
      </c>
      <c r="N215" s="1">
        <v>162</v>
      </c>
      <c r="O215" s="1">
        <v>110</v>
      </c>
      <c r="P215" s="1">
        <v>57</v>
      </c>
      <c r="Q215" s="1">
        <v>5</v>
      </c>
    </row>
    <row r="216" spans="1:17" x14ac:dyDescent="0.3">
      <c r="A216" s="1">
        <v>215</v>
      </c>
      <c r="B216" s="1">
        <v>163</v>
      </c>
      <c r="C216" s="1">
        <v>111</v>
      </c>
      <c r="D216" s="1">
        <v>58</v>
      </c>
      <c r="E216" s="1">
        <v>6</v>
      </c>
      <c r="K216" s="124">
        <v>6</v>
      </c>
      <c r="L216" s="125">
        <v>2017</v>
      </c>
      <c r="M216" s="1">
        <v>215</v>
      </c>
      <c r="N216" s="1">
        <v>163</v>
      </c>
      <c r="O216" s="1">
        <v>111</v>
      </c>
      <c r="P216" s="1">
        <v>58</v>
      </c>
      <c r="Q216" s="1">
        <v>6</v>
      </c>
    </row>
    <row r="217" spans="1:17" x14ac:dyDescent="0.3">
      <c r="A217" s="1">
        <v>216</v>
      </c>
      <c r="B217" s="1">
        <v>164</v>
      </c>
      <c r="C217" s="1">
        <v>112</v>
      </c>
      <c r="D217" s="1">
        <v>59</v>
      </c>
      <c r="E217" s="1">
        <v>7</v>
      </c>
      <c r="K217" s="124">
        <v>7</v>
      </c>
      <c r="L217" s="125">
        <v>2017</v>
      </c>
      <c r="M217" s="1">
        <v>216</v>
      </c>
      <c r="N217" s="1">
        <v>164</v>
      </c>
      <c r="O217" s="1">
        <v>112</v>
      </c>
      <c r="P217" s="1">
        <v>59</v>
      </c>
      <c r="Q217" s="1">
        <v>7</v>
      </c>
    </row>
    <row r="218" spans="1:17" x14ac:dyDescent="0.3">
      <c r="A218" s="1">
        <v>217</v>
      </c>
      <c r="B218" s="1">
        <v>165</v>
      </c>
      <c r="C218" s="1">
        <v>113</v>
      </c>
      <c r="D218" s="1">
        <v>60</v>
      </c>
      <c r="E218" s="1">
        <v>8</v>
      </c>
      <c r="K218" s="124">
        <v>8</v>
      </c>
      <c r="L218" s="125">
        <v>2017</v>
      </c>
      <c r="M218" s="1">
        <v>217</v>
      </c>
      <c r="N218" s="1">
        <v>165</v>
      </c>
      <c r="O218" s="1">
        <v>113</v>
      </c>
      <c r="P218" s="1">
        <v>60</v>
      </c>
      <c r="Q218" s="1">
        <v>8</v>
      </c>
    </row>
    <row r="219" spans="1:17" x14ac:dyDescent="0.3">
      <c r="A219" s="1">
        <v>218</v>
      </c>
      <c r="B219" s="1">
        <v>166</v>
      </c>
      <c r="C219" s="1">
        <v>114</v>
      </c>
      <c r="D219" s="1">
        <v>61</v>
      </c>
      <c r="E219" s="1">
        <v>9</v>
      </c>
      <c r="K219" s="124">
        <v>9</v>
      </c>
      <c r="L219" s="125">
        <v>2017</v>
      </c>
      <c r="M219" s="1">
        <v>218</v>
      </c>
      <c r="N219" s="1">
        <v>166</v>
      </c>
      <c r="O219" s="1">
        <v>114</v>
      </c>
      <c r="P219" s="1">
        <v>61</v>
      </c>
      <c r="Q219" s="1">
        <v>9</v>
      </c>
    </row>
    <row r="220" spans="1:17" x14ac:dyDescent="0.3">
      <c r="A220" s="1">
        <v>219</v>
      </c>
      <c r="B220" s="1">
        <v>167</v>
      </c>
      <c r="C220" s="1">
        <v>115</v>
      </c>
      <c r="D220" s="1">
        <v>62</v>
      </c>
      <c r="E220" s="1">
        <v>10</v>
      </c>
      <c r="K220" s="124">
        <v>10</v>
      </c>
      <c r="L220" s="125">
        <v>2017</v>
      </c>
      <c r="M220" s="1">
        <v>219</v>
      </c>
      <c r="N220" s="1">
        <v>167</v>
      </c>
      <c r="O220" s="1">
        <v>115</v>
      </c>
      <c r="P220" s="1">
        <v>62</v>
      </c>
      <c r="Q220" s="1">
        <v>10</v>
      </c>
    </row>
    <row r="221" spans="1:17" x14ac:dyDescent="0.3">
      <c r="A221" s="1">
        <v>220</v>
      </c>
      <c r="B221" s="1">
        <v>168</v>
      </c>
      <c r="C221" s="1">
        <v>116</v>
      </c>
      <c r="D221" s="1">
        <v>63</v>
      </c>
      <c r="E221" s="1">
        <v>11</v>
      </c>
      <c r="K221" s="124">
        <v>11</v>
      </c>
      <c r="L221" s="125">
        <v>2017</v>
      </c>
      <c r="M221" s="1">
        <v>220</v>
      </c>
      <c r="N221" s="1">
        <v>168</v>
      </c>
      <c r="O221" s="1">
        <v>116</v>
      </c>
      <c r="P221" s="1">
        <v>63</v>
      </c>
      <c r="Q221" s="1">
        <v>11</v>
      </c>
    </row>
    <row r="222" spans="1:17" x14ac:dyDescent="0.3">
      <c r="A222" s="1">
        <v>221</v>
      </c>
      <c r="B222" s="1">
        <v>169</v>
      </c>
      <c r="C222" s="1">
        <v>117</v>
      </c>
      <c r="D222" s="1">
        <v>64</v>
      </c>
      <c r="E222" s="1">
        <v>12</v>
      </c>
      <c r="K222" s="124">
        <v>12</v>
      </c>
      <c r="L222" s="125">
        <v>2017</v>
      </c>
      <c r="M222" s="1">
        <v>221</v>
      </c>
      <c r="N222" s="1">
        <v>169</v>
      </c>
      <c r="O222" s="1">
        <v>117</v>
      </c>
      <c r="P222" s="1">
        <v>64</v>
      </c>
      <c r="Q222" s="1">
        <v>12</v>
      </c>
    </row>
    <row r="223" spans="1:17" x14ac:dyDescent="0.3">
      <c r="A223" s="1">
        <v>222</v>
      </c>
      <c r="B223" s="1">
        <v>170</v>
      </c>
      <c r="C223" s="1">
        <v>118</v>
      </c>
      <c r="D223" s="1">
        <v>65</v>
      </c>
      <c r="E223" s="1">
        <v>13</v>
      </c>
      <c r="K223" s="124">
        <v>13</v>
      </c>
      <c r="L223" s="125">
        <v>2017</v>
      </c>
      <c r="M223" s="1">
        <v>222</v>
      </c>
      <c r="N223" s="1">
        <v>170</v>
      </c>
      <c r="O223" s="1">
        <v>118</v>
      </c>
      <c r="P223" s="1">
        <v>65</v>
      </c>
      <c r="Q223" s="1">
        <v>13</v>
      </c>
    </row>
    <row r="224" spans="1:17" x14ac:dyDescent="0.3">
      <c r="A224" s="1">
        <v>223</v>
      </c>
      <c r="B224" s="1">
        <v>171</v>
      </c>
      <c r="C224" s="1">
        <v>119</v>
      </c>
      <c r="D224" s="1">
        <v>66</v>
      </c>
      <c r="E224" s="1">
        <v>14</v>
      </c>
      <c r="K224" s="124">
        <v>14</v>
      </c>
      <c r="L224" s="125">
        <v>2017</v>
      </c>
      <c r="M224" s="1">
        <v>223</v>
      </c>
      <c r="N224" s="1">
        <v>171</v>
      </c>
      <c r="O224" s="1">
        <v>119</v>
      </c>
      <c r="P224" s="1">
        <v>66</v>
      </c>
      <c r="Q224" s="1">
        <v>14</v>
      </c>
    </row>
    <row r="225" spans="1:17" x14ac:dyDescent="0.3">
      <c r="A225" s="1">
        <v>224</v>
      </c>
      <c r="B225" s="1">
        <v>172</v>
      </c>
      <c r="C225" s="1">
        <v>120</v>
      </c>
      <c r="D225" s="1">
        <v>67</v>
      </c>
      <c r="E225" s="1">
        <v>15</v>
      </c>
      <c r="K225" s="124">
        <v>15</v>
      </c>
      <c r="L225" s="125">
        <v>2017</v>
      </c>
      <c r="M225" s="1">
        <v>224</v>
      </c>
      <c r="N225" s="1">
        <v>172</v>
      </c>
      <c r="O225" s="1">
        <v>120</v>
      </c>
      <c r="P225" s="1">
        <v>67</v>
      </c>
      <c r="Q225" s="1">
        <v>15</v>
      </c>
    </row>
    <row r="226" spans="1:17" x14ac:dyDescent="0.3">
      <c r="A226" s="1">
        <v>225</v>
      </c>
      <c r="B226" s="1">
        <v>173</v>
      </c>
      <c r="C226" s="1">
        <v>121</v>
      </c>
      <c r="D226" s="1">
        <v>68</v>
      </c>
      <c r="E226" s="1">
        <v>16</v>
      </c>
      <c r="K226" s="124">
        <v>16</v>
      </c>
      <c r="L226" s="125">
        <v>2017</v>
      </c>
      <c r="M226" s="1">
        <v>225</v>
      </c>
      <c r="N226" s="1">
        <v>173</v>
      </c>
      <c r="O226" s="1">
        <v>121</v>
      </c>
      <c r="P226" s="1">
        <v>68</v>
      </c>
      <c r="Q226" s="1">
        <v>16</v>
      </c>
    </row>
    <row r="227" spans="1:17" x14ac:dyDescent="0.3">
      <c r="A227" s="1">
        <v>226</v>
      </c>
      <c r="B227" s="1">
        <v>174</v>
      </c>
      <c r="C227" s="1">
        <v>122</v>
      </c>
      <c r="D227" s="1">
        <v>69</v>
      </c>
      <c r="E227" s="1">
        <v>17</v>
      </c>
      <c r="K227" s="124">
        <v>17</v>
      </c>
      <c r="L227" s="125">
        <v>2017</v>
      </c>
      <c r="M227" s="1">
        <v>226</v>
      </c>
      <c r="N227" s="1">
        <v>174</v>
      </c>
      <c r="O227" s="1">
        <v>122</v>
      </c>
      <c r="P227" s="1">
        <v>69</v>
      </c>
      <c r="Q227" s="1">
        <v>17</v>
      </c>
    </row>
    <row r="228" spans="1:17" x14ac:dyDescent="0.3">
      <c r="A228" s="1">
        <v>227</v>
      </c>
      <c r="B228" s="1">
        <v>175</v>
      </c>
      <c r="C228" s="1">
        <v>123</v>
      </c>
      <c r="D228" s="1">
        <v>70</v>
      </c>
      <c r="E228" s="1">
        <v>18</v>
      </c>
      <c r="K228" s="124">
        <v>18</v>
      </c>
      <c r="L228" s="125">
        <v>2017</v>
      </c>
      <c r="M228" s="1">
        <v>227</v>
      </c>
      <c r="N228" s="1">
        <v>175</v>
      </c>
      <c r="O228" s="1">
        <v>123</v>
      </c>
      <c r="P228" s="1">
        <v>70</v>
      </c>
      <c r="Q228" s="1">
        <v>18</v>
      </c>
    </row>
    <row r="229" spans="1:17" x14ac:dyDescent="0.3">
      <c r="A229" s="1">
        <v>228</v>
      </c>
      <c r="B229" s="1">
        <v>176</v>
      </c>
      <c r="C229" s="1">
        <v>124</v>
      </c>
      <c r="D229" s="1">
        <v>71</v>
      </c>
      <c r="E229" s="1">
        <v>19</v>
      </c>
      <c r="K229" s="124">
        <v>19</v>
      </c>
      <c r="L229" s="125">
        <v>2017</v>
      </c>
      <c r="M229" s="1">
        <v>228</v>
      </c>
      <c r="N229" s="1">
        <v>176</v>
      </c>
      <c r="O229" s="1">
        <v>124</v>
      </c>
      <c r="P229" s="1">
        <v>71</v>
      </c>
      <c r="Q229" s="1">
        <v>19</v>
      </c>
    </row>
    <row r="230" spans="1:17" x14ac:dyDescent="0.3">
      <c r="A230" s="1">
        <v>229</v>
      </c>
      <c r="B230" s="1">
        <v>177</v>
      </c>
      <c r="C230" s="1">
        <v>125</v>
      </c>
      <c r="D230" s="1">
        <v>72</v>
      </c>
      <c r="E230" s="1">
        <v>20</v>
      </c>
      <c r="K230" s="124">
        <v>20</v>
      </c>
      <c r="L230" s="125">
        <v>2017</v>
      </c>
      <c r="M230" s="1">
        <v>229</v>
      </c>
      <c r="N230" s="1">
        <v>177</v>
      </c>
      <c r="O230" s="1">
        <v>125</v>
      </c>
      <c r="P230" s="1">
        <v>72</v>
      </c>
      <c r="Q230" s="1">
        <v>20</v>
      </c>
    </row>
    <row r="231" spans="1:17" x14ac:dyDescent="0.3">
      <c r="A231" s="1">
        <v>230</v>
      </c>
      <c r="B231" s="1">
        <v>178</v>
      </c>
      <c r="C231" s="1">
        <v>126</v>
      </c>
      <c r="D231" s="1">
        <v>73</v>
      </c>
      <c r="E231" s="1">
        <v>21</v>
      </c>
      <c r="K231" s="124">
        <v>21</v>
      </c>
      <c r="L231" s="125">
        <v>2017</v>
      </c>
      <c r="M231" s="1">
        <v>230</v>
      </c>
      <c r="N231" s="1">
        <v>178</v>
      </c>
      <c r="O231" s="1">
        <v>126</v>
      </c>
      <c r="P231" s="1">
        <v>73</v>
      </c>
      <c r="Q231" s="1">
        <v>21</v>
      </c>
    </row>
    <row r="232" spans="1:17" x14ac:dyDescent="0.3">
      <c r="A232" s="1">
        <v>231</v>
      </c>
      <c r="B232" s="1">
        <v>179</v>
      </c>
      <c r="C232" s="1">
        <v>127</v>
      </c>
      <c r="D232" s="1">
        <v>74</v>
      </c>
      <c r="E232" s="1">
        <v>22</v>
      </c>
      <c r="K232" s="124">
        <v>22</v>
      </c>
      <c r="L232" s="125">
        <v>2017</v>
      </c>
      <c r="M232" s="1">
        <v>231</v>
      </c>
      <c r="N232" s="1">
        <v>179</v>
      </c>
      <c r="O232" s="1">
        <v>127</v>
      </c>
      <c r="P232" s="1">
        <v>74</v>
      </c>
      <c r="Q232" s="1">
        <v>22</v>
      </c>
    </row>
    <row r="233" spans="1:17" x14ac:dyDescent="0.3">
      <c r="A233" s="1">
        <v>232</v>
      </c>
      <c r="B233" s="1">
        <v>180</v>
      </c>
      <c r="C233" s="1">
        <v>128</v>
      </c>
      <c r="D233" s="1">
        <v>75</v>
      </c>
      <c r="E233" s="1">
        <v>23</v>
      </c>
      <c r="K233" s="124">
        <v>23</v>
      </c>
      <c r="L233" s="125">
        <v>2017</v>
      </c>
      <c r="M233" s="1">
        <v>232</v>
      </c>
      <c r="N233" s="1">
        <v>180</v>
      </c>
      <c r="O233" s="1">
        <v>128</v>
      </c>
      <c r="P233" s="1">
        <v>75</v>
      </c>
      <c r="Q233" s="1">
        <v>23</v>
      </c>
    </row>
    <row r="234" spans="1:17" x14ac:dyDescent="0.3">
      <c r="A234" s="1">
        <v>233</v>
      </c>
      <c r="B234" s="1">
        <v>181</v>
      </c>
      <c r="C234" s="1">
        <v>129</v>
      </c>
      <c r="D234" s="1">
        <v>76</v>
      </c>
      <c r="E234" s="1">
        <v>24</v>
      </c>
      <c r="K234" s="124">
        <v>24</v>
      </c>
      <c r="L234" s="125">
        <v>2017</v>
      </c>
      <c r="M234" s="1">
        <v>233</v>
      </c>
      <c r="N234" s="1">
        <v>181</v>
      </c>
      <c r="O234" s="1">
        <v>129</v>
      </c>
      <c r="P234" s="1">
        <v>76</v>
      </c>
      <c r="Q234" s="1">
        <v>24</v>
      </c>
    </row>
    <row r="235" spans="1:17" x14ac:dyDescent="0.3">
      <c r="A235" s="1">
        <v>234</v>
      </c>
      <c r="B235" s="1">
        <v>182</v>
      </c>
      <c r="C235" s="1">
        <v>130</v>
      </c>
      <c r="D235" s="1">
        <v>77</v>
      </c>
      <c r="E235" s="1">
        <v>25</v>
      </c>
      <c r="K235" s="124">
        <v>25</v>
      </c>
      <c r="L235" s="125">
        <v>2017</v>
      </c>
      <c r="M235" s="1">
        <v>234</v>
      </c>
      <c r="N235" s="1">
        <v>182</v>
      </c>
      <c r="O235" s="1">
        <v>130</v>
      </c>
      <c r="P235" s="1">
        <v>77</v>
      </c>
      <c r="Q235" s="1">
        <v>25</v>
      </c>
    </row>
    <row r="236" spans="1:17" x14ac:dyDescent="0.3">
      <c r="A236" s="1">
        <v>235</v>
      </c>
      <c r="B236" s="1">
        <v>183</v>
      </c>
      <c r="C236" s="1">
        <v>131</v>
      </c>
      <c r="D236" s="1">
        <v>78</v>
      </c>
      <c r="E236" s="1">
        <v>26</v>
      </c>
      <c r="K236" s="124">
        <v>26</v>
      </c>
      <c r="L236" s="125">
        <v>2017</v>
      </c>
      <c r="M236" s="1">
        <v>235</v>
      </c>
      <c r="N236" s="1">
        <v>183</v>
      </c>
      <c r="O236" s="1">
        <v>131</v>
      </c>
      <c r="P236" s="1">
        <v>78</v>
      </c>
      <c r="Q236" s="1">
        <v>26</v>
      </c>
    </row>
    <row r="237" spans="1:17" x14ac:dyDescent="0.3">
      <c r="A237" s="1">
        <v>236</v>
      </c>
      <c r="B237" s="1">
        <v>184</v>
      </c>
      <c r="C237" s="1">
        <v>132</v>
      </c>
      <c r="D237" s="1">
        <v>79</v>
      </c>
      <c r="E237" s="1">
        <v>27</v>
      </c>
      <c r="K237" s="124">
        <v>27</v>
      </c>
      <c r="L237" s="125">
        <v>2017</v>
      </c>
      <c r="M237" s="1">
        <v>236</v>
      </c>
      <c r="N237" s="1">
        <v>184</v>
      </c>
      <c r="O237" s="1">
        <v>132</v>
      </c>
      <c r="P237" s="1">
        <v>79</v>
      </c>
      <c r="Q237" s="1">
        <v>27</v>
      </c>
    </row>
    <row r="238" spans="1:17" x14ac:dyDescent="0.3">
      <c r="A238" s="1">
        <v>237</v>
      </c>
      <c r="B238" s="1">
        <v>185</v>
      </c>
      <c r="C238" s="1">
        <v>133</v>
      </c>
      <c r="D238" s="1">
        <v>80</v>
      </c>
      <c r="E238" s="1">
        <v>28</v>
      </c>
      <c r="K238" s="124">
        <v>28</v>
      </c>
      <c r="L238" s="125">
        <v>2017</v>
      </c>
      <c r="M238" s="1">
        <v>237</v>
      </c>
      <c r="N238" s="1">
        <v>185</v>
      </c>
      <c r="O238" s="1">
        <v>133</v>
      </c>
      <c r="P238" s="1">
        <v>80</v>
      </c>
      <c r="Q238" s="1">
        <v>28</v>
      </c>
    </row>
    <row r="239" spans="1:17" x14ac:dyDescent="0.3">
      <c r="A239" s="1">
        <v>238</v>
      </c>
      <c r="B239" s="1">
        <v>186</v>
      </c>
      <c r="C239" s="1">
        <v>134</v>
      </c>
      <c r="D239" s="1">
        <v>81</v>
      </c>
      <c r="E239" s="1">
        <v>29</v>
      </c>
      <c r="K239" s="124">
        <v>29</v>
      </c>
      <c r="L239" s="125">
        <v>2017</v>
      </c>
      <c r="M239" s="1">
        <v>238</v>
      </c>
      <c r="N239" s="1">
        <v>186</v>
      </c>
      <c r="O239" s="1">
        <v>134</v>
      </c>
      <c r="P239" s="1">
        <v>81</v>
      </c>
      <c r="Q239" s="1">
        <v>29</v>
      </c>
    </row>
    <row r="240" spans="1:17" x14ac:dyDescent="0.3">
      <c r="A240" s="1">
        <v>239</v>
      </c>
      <c r="B240" s="1">
        <v>187</v>
      </c>
      <c r="C240" s="1">
        <v>135</v>
      </c>
      <c r="D240" s="1">
        <v>82</v>
      </c>
      <c r="E240" s="1">
        <v>30</v>
      </c>
      <c r="K240" s="124">
        <v>30</v>
      </c>
      <c r="L240" s="125">
        <v>2017</v>
      </c>
      <c r="M240" s="1">
        <v>239</v>
      </c>
      <c r="N240" s="1">
        <v>187</v>
      </c>
      <c r="O240" s="1">
        <v>135</v>
      </c>
      <c r="P240" s="1">
        <v>82</v>
      </c>
      <c r="Q240" s="1">
        <v>30</v>
      </c>
    </row>
    <row r="241" spans="1:17" x14ac:dyDescent="0.3">
      <c r="A241" s="1">
        <v>240</v>
      </c>
      <c r="B241" s="1">
        <v>188</v>
      </c>
      <c r="C241" s="1">
        <v>136</v>
      </c>
      <c r="D241" s="1">
        <v>83</v>
      </c>
      <c r="E241" s="1">
        <v>31</v>
      </c>
      <c r="K241" s="124">
        <v>31</v>
      </c>
      <c r="L241" s="125">
        <v>2017</v>
      </c>
      <c r="M241" s="1">
        <v>240</v>
      </c>
      <c r="N241" s="1">
        <v>188</v>
      </c>
      <c r="O241" s="1">
        <v>136</v>
      </c>
      <c r="P241" s="1">
        <v>83</v>
      </c>
      <c r="Q241" s="1">
        <v>31</v>
      </c>
    </row>
    <row r="242" spans="1:17" x14ac:dyDescent="0.3">
      <c r="A242" s="1">
        <v>241</v>
      </c>
      <c r="B242" s="1">
        <v>189</v>
      </c>
      <c r="C242" s="1">
        <v>137</v>
      </c>
      <c r="D242" s="1">
        <v>84</v>
      </c>
      <c r="E242" s="1">
        <v>32</v>
      </c>
      <c r="K242" s="124">
        <v>32</v>
      </c>
      <c r="L242" s="125">
        <v>2017</v>
      </c>
      <c r="M242" s="1">
        <v>241</v>
      </c>
      <c r="N242" s="1">
        <v>189</v>
      </c>
      <c r="O242" s="1">
        <v>137</v>
      </c>
      <c r="P242" s="1">
        <v>84</v>
      </c>
      <c r="Q242" s="1">
        <v>32</v>
      </c>
    </row>
    <row r="243" spans="1:17" x14ac:dyDescent="0.3">
      <c r="A243" s="1">
        <v>242</v>
      </c>
      <c r="B243" s="1">
        <v>190</v>
      </c>
      <c r="C243" s="1">
        <v>138</v>
      </c>
      <c r="D243" s="1">
        <v>85</v>
      </c>
      <c r="E243" s="1">
        <v>33</v>
      </c>
      <c r="K243" s="124">
        <v>33</v>
      </c>
      <c r="L243" s="125">
        <v>2017</v>
      </c>
      <c r="M243" s="1">
        <v>242</v>
      </c>
      <c r="N243" s="1">
        <v>190</v>
      </c>
      <c r="O243" s="1">
        <v>138</v>
      </c>
      <c r="P243" s="1">
        <v>85</v>
      </c>
      <c r="Q243" s="1">
        <v>33</v>
      </c>
    </row>
    <row r="244" spans="1:17" x14ac:dyDescent="0.3">
      <c r="A244" s="1">
        <v>243</v>
      </c>
      <c r="B244" s="1">
        <v>191</v>
      </c>
      <c r="C244" s="1">
        <v>139</v>
      </c>
      <c r="D244" s="1">
        <v>86</v>
      </c>
      <c r="E244" s="1">
        <v>34</v>
      </c>
      <c r="K244" s="124">
        <v>34</v>
      </c>
      <c r="L244" s="125">
        <v>2017</v>
      </c>
      <c r="M244" s="1">
        <v>243</v>
      </c>
      <c r="N244" s="1">
        <v>191</v>
      </c>
      <c r="O244" s="1">
        <v>139</v>
      </c>
      <c r="P244" s="1">
        <v>86</v>
      </c>
      <c r="Q244" s="1">
        <v>34</v>
      </c>
    </row>
    <row r="245" spans="1:17" x14ac:dyDescent="0.3">
      <c r="A245" s="1">
        <v>244</v>
      </c>
      <c r="B245" s="1">
        <v>192</v>
      </c>
      <c r="C245" s="1">
        <v>140</v>
      </c>
      <c r="D245" s="1">
        <v>87</v>
      </c>
      <c r="E245" s="1">
        <v>35</v>
      </c>
      <c r="K245" s="124">
        <v>35</v>
      </c>
      <c r="L245" s="125">
        <v>2017</v>
      </c>
      <c r="M245" s="1">
        <v>244</v>
      </c>
      <c r="N245" s="1">
        <v>192</v>
      </c>
      <c r="O245" s="1">
        <v>140</v>
      </c>
      <c r="P245" s="1">
        <v>87</v>
      </c>
      <c r="Q245" s="1">
        <v>35</v>
      </c>
    </row>
    <row r="246" spans="1:17" x14ac:dyDescent="0.3">
      <c r="A246" s="1">
        <v>245</v>
      </c>
      <c r="B246" s="1">
        <v>193</v>
      </c>
      <c r="C246" s="1">
        <v>141</v>
      </c>
      <c r="D246" s="1">
        <v>88</v>
      </c>
      <c r="E246" s="1">
        <v>36</v>
      </c>
      <c r="K246" s="124">
        <v>36</v>
      </c>
      <c r="L246" s="125">
        <v>2017</v>
      </c>
      <c r="M246" s="1">
        <v>245</v>
      </c>
      <c r="N246" s="1">
        <v>193</v>
      </c>
      <c r="O246" s="1">
        <v>141</v>
      </c>
      <c r="P246" s="1">
        <v>88</v>
      </c>
      <c r="Q246" s="1">
        <v>36</v>
      </c>
    </row>
    <row r="247" spans="1:17" x14ac:dyDescent="0.3">
      <c r="A247" s="1">
        <v>246</v>
      </c>
      <c r="B247" s="1">
        <v>194</v>
      </c>
      <c r="C247" s="1">
        <v>142</v>
      </c>
      <c r="D247" s="1">
        <v>89</v>
      </c>
      <c r="E247" s="1">
        <v>37</v>
      </c>
      <c r="K247" s="124">
        <v>37</v>
      </c>
      <c r="L247" s="125">
        <v>2017</v>
      </c>
      <c r="M247" s="1">
        <v>246</v>
      </c>
      <c r="N247" s="1">
        <v>194</v>
      </c>
      <c r="O247" s="1">
        <v>142</v>
      </c>
      <c r="P247" s="1">
        <v>89</v>
      </c>
      <c r="Q247" s="1">
        <v>37</v>
      </c>
    </row>
    <row r="248" spans="1:17" x14ac:dyDescent="0.3">
      <c r="A248" s="1">
        <v>247</v>
      </c>
      <c r="B248" s="1">
        <v>195</v>
      </c>
      <c r="C248" s="1">
        <v>143</v>
      </c>
      <c r="D248" s="1">
        <v>90</v>
      </c>
      <c r="E248" s="1">
        <v>38</v>
      </c>
      <c r="K248" s="124">
        <v>38</v>
      </c>
      <c r="L248" s="125">
        <v>2017</v>
      </c>
      <c r="M248" s="1">
        <v>247</v>
      </c>
      <c r="N248" s="1">
        <v>195</v>
      </c>
      <c r="O248" s="1">
        <v>143</v>
      </c>
      <c r="P248" s="1">
        <v>90</v>
      </c>
      <c r="Q248" s="1">
        <v>38</v>
      </c>
    </row>
    <row r="249" spans="1:17" x14ac:dyDescent="0.3">
      <c r="A249" s="1">
        <v>248</v>
      </c>
      <c r="B249" s="1">
        <v>196</v>
      </c>
      <c r="C249" s="1">
        <v>144</v>
      </c>
      <c r="D249" s="1">
        <v>91</v>
      </c>
      <c r="E249" s="1">
        <v>39</v>
      </c>
      <c r="K249" s="124">
        <v>39</v>
      </c>
      <c r="L249" s="125">
        <v>2017</v>
      </c>
      <c r="M249" s="1">
        <v>248</v>
      </c>
      <c r="N249" s="1">
        <v>196</v>
      </c>
      <c r="O249" s="1">
        <v>144</v>
      </c>
      <c r="P249" s="1">
        <v>91</v>
      </c>
      <c r="Q249" s="1">
        <v>39</v>
      </c>
    </row>
    <row r="250" spans="1:17" x14ac:dyDescent="0.3">
      <c r="A250" s="1">
        <v>249</v>
      </c>
      <c r="B250" s="1">
        <v>197</v>
      </c>
      <c r="C250" s="1">
        <v>145</v>
      </c>
      <c r="D250" s="1">
        <v>92</v>
      </c>
      <c r="E250" s="1">
        <v>40</v>
      </c>
      <c r="K250" s="124">
        <v>40</v>
      </c>
      <c r="L250" s="125">
        <v>2017</v>
      </c>
      <c r="M250" s="1">
        <v>249</v>
      </c>
      <c r="N250" s="1">
        <v>197</v>
      </c>
      <c r="O250" s="1">
        <v>145</v>
      </c>
      <c r="P250" s="1">
        <v>92</v>
      </c>
      <c r="Q250" s="1">
        <v>40</v>
      </c>
    </row>
    <row r="251" spans="1:17" x14ac:dyDescent="0.3">
      <c r="A251" s="1">
        <v>250</v>
      </c>
      <c r="B251" s="1">
        <v>198</v>
      </c>
      <c r="C251" s="1">
        <v>146</v>
      </c>
      <c r="D251" s="1">
        <v>93</v>
      </c>
      <c r="E251" s="1">
        <v>41</v>
      </c>
      <c r="K251" s="124">
        <v>41</v>
      </c>
      <c r="L251" s="125">
        <v>2017</v>
      </c>
      <c r="M251" s="1">
        <v>250</v>
      </c>
      <c r="N251" s="1">
        <v>198</v>
      </c>
      <c r="O251" s="1">
        <v>146</v>
      </c>
      <c r="P251" s="1">
        <v>93</v>
      </c>
      <c r="Q251" s="1">
        <v>41</v>
      </c>
    </row>
    <row r="252" spans="1:17" x14ac:dyDescent="0.3">
      <c r="A252" s="1">
        <v>251</v>
      </c>
      <c r="B252" s="1">
        <v>199</v>
      </c>
      <c r="C252" s="1">
        <v>147</v>
      </c>
      <c r="D252" s="1">
        <v>94</v>
      </c>
      <c r="E252" s="1">
        <v>42</v>
      </c>
      <c r="K252" s="124">
        <v>42</v>
      </c>
      <c r="L252" s="125">
        <v>2017</v>
      </c>
      <c r="M252" s="1">
        <v>251</v>
      </c>
      <c r="N252" s="1">
        <v>199</v>
      </c>
      <c r="O252" s="1">
        <v>147</v>
      </c>
      <c r="P252" s="1">
        <v>94</v>
      </c>
      <c r="Q252" s="1">
        <v>42</v>
      </c>
    </row>
    <row r="253" spans="1:17" x14ac:dyDescent="0.3">
      <c r="A253" s="1">
        <v>252</v>
      </c>
      <c r="B253" s="1">
        <v>200</v>
      </c>
      <c r="C253" s="1">
        <v>148</v>
      </c>
      <c r="D253" s="1">
        <v>95</v>
      </c>
      <c r="E253" s="1">
        <v>43</v>
      </c>
      <c r="K253" s="124">
        <v>43</v>
      </c>
      <c r="L253" s="125">
        <v>2017</v>
      </c>
      <c r="M253" s="1">
        <v>252</v>
      </c>
      <c r="N253" s="1">
        <v>200</v>
      </c>
      <c r="O253" s="1">
        <v>148</v>
      </c>
      <c r="P253" s="1">
        <v>95</v>
      </c>
      <c r="Q253" s="1">
        <v>43</v>
      </c>
    </row>
    <row r="254" spans="1:17" x14ac:dyDescent="0.3">
      <c r="A254" s="1">
        <v>253</v>
      </c>
      <c r="B254" s="1">
        <v>201</v>
      </c>
      <c r="C254" s="1">
        <v>149</v>
      </c>
      <c r="D254" s="1">
        <v>96</v>
      </c>
      <c r="E254" s="1">
        <v>44</v>
      </c>
      <c r="K254" s="124">
        <v>44</v>
      </c>
      <c r="L254" s="125">
        <v>2017</v>
      </c>
      <c r="M254" s="1">
        <v>253</v>
      </c>
      <c r="N254" s="1">
        <v>201</v>
      </c>
      <c r="O254" s="1">
        <v>149</v>
      </c>
      <c r="P254" s="1">
        <v>96</v>
      </c>
      <c r="Q254" s="1">
        <v>44</v>
      </c>
    </row>
    <row r="255" spans="1:17" x14ac:dyDescent="0.3">
      <c r="A255" s="1">
        <v>254</v>
      </c>
      <c r="B255" s="1">
        <v>202</v>
      </c>
      <c r="C255" s="1">
        <v>150</v>
      </c>
      <c r="D255" s="1">
        <v>97</v>
      </c>
      <c r="E255" s="1">
        <v>45</v>
      </c>
      <c r="K255" s="124">
        <v>45</v>
      </c>
      <c r="L255" s="125">
        <v>2017</v>
      </c>
      <c r="M255" s="1">
        <v>254</v>
      </c>
      <c r="N255" s="1">
        <v>202</v>
      </c>
      <c r="O255" s="1">
        <v>150</v>
      </c>
      <c r="P255" s="1">
        <v>97</v>
      </c>
      <c r="Q255" s="1">
        <v>45</v>
      </c>
    </row>
    <row r="256" spans="1:17" x14ac:dyDescent="0.3">
      <c r="A256" s="1">
        <v>255</v>
      </c>
      <c r="B256" s="1">
        <v>203</v>
      </c>
      <c r="C256" s="1">
        <v>151</v>
      </c>
      <c r="D256" s="1">
        <v>98</v>
      </c>
      <c r="E256" s="1">
        <v>46</v>
      </c>
      <c r="K256" s="124">
        <v>46</v>
      </c>
      <c r="L256" s="125">
        <v>2017</v>
      </c>
      <c r="M256" s="1">
        <v>255</v>
      </c>
      <c r="N256" s="1">
        <v>203</v>
      </c>
      <c r="O256" s="1">
        <v>151</v>
      </c>
      <c r="P256" s="1">
        <v>98</v>
      </c>
      <c r="Q256" s="1">
        <v>46</v>
      </c>
    </row>
    <row r="257" spans="1:18" x14ac:dyDescent="0.3">
      <c r="A257" s="1">
        <v>256</v>
      </c>
      <c r="B257" s="1">
        <v>204</v>
      </c>
      <c r="C257" s="1">
        <v>152</v>
      </c>
      <c r="D257" s="1">
        <v>99</v>
      </c>
      <c r="E257" s="1">
        <v>47</v>
      </c>
      <c r="K257" s="124">
        <v>47</v>
      </c>
      <c r="L257" s="125">
        <v>2017</v>
      </c>
      <c r="M257" s="1">
        <v>256</v>
      </c>
      <c r="N257" s="1">
        <v>204</v>
      </c>
      <c r="O257" s="1">
        <v>152</v>
      </c>
      <c r="P257" s="1">
        <v>99</v>
      </c>
      <c r="Q257" s="1">
        <v>47</v>
      </c>
    </row>
    <row r="258" spans="1:18" x14ac:dyDescent="0.3">
      <c r="A258" s="1">
        <v>257</v>
      </c>
      <c r="B258" s="1">
        <v>205</v>
      </c>
      <c r="C258" s="1">
        <v>153</v>
      </c>
      <c r="D258" s="1">
        <v>100</v>
      </c>
      <c r="E258" s="1">
        <v>48</v>
      </c>
      <c r="K258" s="124">
        <v>48</v>
      </c>
      <c r="L258" s="125">
        <v>2017</v>
      </c>
      <c r="M258" s="1">
        <v>257</v>
      </c>
      <c r="N258" s="1">
        <v>205</v>
      </c>
      <c r="O258" s="1">
        <v>153</v>
      </c>
      <c r="P258" s="1">
        <v>100</v>
      </c>
      <c r="Q258" s="1">
        <v>48</v>
      </c>
    </row>
    <row r="259" spans="1:18" x14ac:dyDescent="0.3">
      <c r="A259" s="1">
        <v>258</v>
      </c>
      <c r="B259" s="1">
        <v>206</v>
      </c>
      <c r="C259" s="1">
        <v>154</v>
      </c>
      <c r="D259" s="1">
        <v>101</v>
      </c>
      <c r="E259" s="1">
        <v>49</v>
      </c>
      <c r="K259" s="124">
        <v>49</v>
      </c>
      <c r="L259" s="125">
        <v>2017</v>
      </c>
      <c r="M259" s="1">
        <v>258</v>
      </c>
      <c r="N259" s="1">
        <v>206</v>
      </c>
      <c r="O259" s="1">
        <v>154</v>
      </c>
      <c r="P259" s="1">
        <v>101</v>
      </c>
      <c r="Q259" s="1">
        <v>49</v>
      </c>
    </row>
    <row r="260" spans="1:18" x14ac:dyDescent="0.3">
      <c r="A260" s="1">
        <v>259</v>
      </c>
      <c r="B260" s="1">
        <v>207</v>
      </c>
      <c r="C260" s="1">
        <v>155</v>
      </c>
      <c r="D260" s="1">
        <v>102</v>
      </c>
      <c r="E260" s="1">
        <v>50</v>
      </c>
      <c r="K260" s="124">
        <v>50</v>
      </c>
      <c r="L260" s="125">
        <v>2017</v>
      </c>
      <c r="M260" s="1">
        <v>259</v>
      </c>
      <c r="N260" s="1">
        <v>207</v>
      </c>
      <c r="O260" s="1">
        <v>155</v>
      </c>
      <c r="P260" s="1">
        <v>102</v>
      </c>
      <c r="Q260" s="1">
        <v>50</v>
      </c>
    </row>
    <row r="261" spans="1:18" x14ac:dyDescent="0.3">
      <c r="A261" s="1">
        <v>260</v>
      </c>
      <c r="B261" s="1">
        <v>208</v>
      </c>
      <c r="C261" s="1">
        <v>156</v>
      </c>
      <c r="D261" s="1">
        <v>103</v>
      </c>
      <c r="E261" s="1">
        <v>51</v>
      </c>
      <c r="K261" s="124">
        <v>51</v>
      </c>
      <c r="L261" s="125">
        <v>2017</v>
      </c>
      <c r="M261" s="1">
        <v>260</v>
      </c>
      <c r="N261" s="1">
        <v>208</v>
      </c>
      <c r="O261" s="1">
        <v>156</v>
      </c>
      <c r="P261" s="1">
        <v>103</v>
      </c>
      <c r="Q261" s="1">
        <v>51</v>
      </c>
    </row>
    <row r="262" spans="1:18" x14ac:dyDescent="0.3">
      <c r="A262" s="1">
        <v>261</v>
      </c>
      <c r="B262" s="1">
        <v>209</v>
      </c>
      <c r="C262" s="1">
        <v>157</v>
      </c>
      <c r="D262" s="1">
        <v>104</v>
      </c>
      <c r="E262" s="1">
        <v>52</v>
      </c>
      <c r="K262" s="124">
        <v>52</v>
      </c>
      <c r="L262" s="125">
        <v>2017</v>
      </c>
      <c r="M262" s="1">
        <v>261</v>
      </c>
      <c r="N262" s="1">
        <v>209</v>
      </c>
      <c r="O262" s="1">
        <v>157</v>
      </c>
      <c r="P262" s="1">
        <v>104</v>
      </c>
      <c r="Q262" s="1">
        <v>52</v>
      </c>
    </row>
    <row r="263" spans="1:18" x14ac:dyDescent="0.3">
      <c r="A263" s="1">
        <v>262</v>
      </c>
      <c r="B263" s="1">
        <v>210</v>
      </c>
      <c r="C263" s="1">
        <v>158</v>
      </c>
      <c r="D263" s="1">
        <v>105</v>
      </c>
      <c r="E263" s="1">
        <v>53</v>
      </c>
      <c r="F263" s="1">
        <v>1</v>
      </c>
      <c r="K263" s="124">
        <v>1</v>
      </c>
      <c r="L263" s="125">
        <v>2018</v>
      </c>
      <c r="M263" s="1">
        <v>262</v>
      </c>
      <c r="N263" s="1">
        <v>210</v>
      </c>
      <c r="O263" s="1">
        <v>158</v>
      </c>
      <c r="P263" s="1">
        <v>105</v>
      </c>
      <c r="Q263" s="1">
        <v>53</v>
      </c>
      <c r="R263" s="1">
        <v>1</v>
      </c>
    </row>
    <row r="264" spans="1:18" x14ac:dyDescent="0.3">
      <c r="A264" s="1">
        <v>263</v>
      </c>
      <c r="B264" s="1">
        <v>211</v>
      </c>
      <c r="C264" s="1">
        <v>159</v>
      </c>
      <c r="D264" s="1">
        <v>106</v>
      </c>
      <c r="E264" s="1">
        <v>54</v>
      </c>
      <c r="F264" s="1">
        <v>2</v>
      </c>
      <c r="K264" s="124">
        <v>2</v>
      </c>
      <c r="L264" s="125">
        <v>2018</v>
      </c>
      <c r="M264" s="1">
        <v>263</v>
      </c>
      <c r="N264" s="1">
        <v>211</v>
      </c>
      <c r="O264" s="1">
        <v>159</v>
      </c>
      <c r="P264" s="1">
        <v>106</v>
      </c>
      <c r="Q264" s="1">
        <v>54</v>
      </c>
      <c r="R264" s="1">
        <v>2</v>
      </c>
    </row>
    <row r="265" spans="1:18" x14ac:dyDescent="0.3">
      <c r="A265" s="1">
        <v>264</v>
      </c>
      <c r="B265" s="1">
        <v>212</v>
      </c>
      <c r="C265" s="1">
        <v>160</v>
      </c>
      <c r="D265" s="1">
        <v>107</v>
      </c>
      <c r="E265" s="1">
        <v>55</v>
      </c>
      <c r="F265" s="1">
        <v>3</v>
      </c>
      <c r="K265" s="124">
        <v>3</v>
      </c>
      <c r="L265" s="125">
        <v>2018</v>
      </c>
      <c r="M265" s="1">
        <v>264</v>
      </c>
      <c r="N265" s="1">
        <v>212</v>
      </c>
      <c r="O265" s="1">
        <v>160</v>
      </c>
      <c r="P265" s="1">
        <v>107</v>
      </c>
      <c r="Q265" s="1">
        <v>55</v>
      </c>
      <c r="R265" s="1">
        <v>3</v>
      </c>
    </row>
    <row r="266" spans="1:18" x14ac:dyDescent="0.3">
      <c r="A266" s="1">
        <v>265</v>
      </c>
      <c r="B266" s="1">
        <v>213</v>
      </c>
      <c r="C266" s="1">
        <v>161</v>
      </c>
      <c r="D266" s="1">
        <v>108</v>
      </c>
      <c r="E266" s="1">
        <v>56</v>
      </c>
      <c r="F266" s="1">
        <v>4</v>
      </c>
      <c r="K266" s="124">
        <v>4</v>
      </c>
      <c r="L266" s="125">
        <v>2018</v>
      </c>
      <c r="M266" s="1">
        <v>265</v>
      </c>
      <c r="N266" s="1">
        <v>213</v>
      </c>
      <c r="O266" s="1">
        <v>161</v>
      </c>
      <c r="P266" s="1">
        <v>108</v>
      </c>
      <c r="Q266" s="1">
        <v>56</v>
      </c>
      <c r="R266" s="1">
        <v>4</v>
      </c>
    </row>
    <row r="267" spans="1:18" x14ac:dyDescent="0.3">
      <c r="A267" s="1">
        <v>266</v>
      </c>
      <c r="B267" s="1">
        <v>214</v>
      </c>
      <c r="C267" s="1">
        <v>162</v>
      </c>
      <c r="D267" s="1">
        <v>109</v>
      </c>
      <c r="E267" s="1">
        <v>57</v>
      </c>
      <c r="F267" s="1">
        <v>5</v>
      </c>
      <c r="K267" s="124">
        <v>5</v>
      </c>
      <c r="L267" s="125">
        <v>2018</v>
      </c>
      <c r="M267" s="1">
        <v>266</v>
      </c>
      <c r="N267" s="1">
        <v>214</v>
      </c>
      <c r="O267" s="1">
        <v>162</v>
      </c>
      <c r="P267" s="1">
        <v>109</v>
      </c>
      <c r="Q267" s="1">
        <v>57</v>
      </c>
      <c r="R267" s="1">
        <v>5</v>
      </c>
    </row>
    <row r="268" spans="1:18" x14ac:dyDescent="0.3">
      <c r="A268" s="1">
        <v>267</v>
      </c>
      <c r="B268" s="1">
        <v>215</v>
      </c>
      <c r="C268" s="1">
        <v>163</v>
      </c>
      <c r="D268" s="1">
        <v>110</v>
      </c>
      <c r="E268" s="1">
        <v>58</v>
      </c>
      <c r="F268" s="1">
        <v>6</v>
      </c>
      <c r="K268" s="124">
        <v>6</v>
      </c>
      <c r="L268" s="125">
        <v>2018</v>
      </c>
      <c r="M268" s="1">
        <v>267</v>
      </c>
      <c r="N268" s="1">
        <v>215</v>
      </c>
      <c r="O268" s="1">
        <v>163</v>
      </c>
      <c r="P268" s="1">
        <v>110</v>
      </c>
      <c r="Q268" s="1">
        <v>58</v>
      </c>
      <c r="R268" s="1">
        <v>6</v>
      </c>
    </row>
    <row r="269" spans="1:18" x14ac:dyDescent="0.3">
      <c r="A269" s="1">
        <v>268</v>
      </c>
      <c r="B269" s="1">
        <v>216</v>
      </c>
      <c r="C269" s="1">
        <v>164</v>
      </c>
      <c r="D269" s="1">
        <v>111</v>
      </c>
      <c r="E269" s="1">
        <v>59</v>
      </c>
      <c r="F269" s="1">
        <v>7</v>
      </c>
      <c r="K269" s="124">
        <v>7</v>
      </c>
      <c r="L269" s="125">
        <v>2018</v>
      </c>
      <c r="M269" s="1">
        <v>268</v>
      </c>
      <c r="N269" s="1">
        <v>216</v>
      </c>
      <c r="O269" s="1">
        <v>164</v>
      </c>
      <c r="P269" s="1">
        <v>111</v>
      </c>
      <c r="Q269" s="1">
        <v>59</v>
      </c>
      <c r="R269" s="1">
        <v>7</v>
      </c>
    </row>
    <row r="270" spans="1:18" x14ac:dyDescent="0.3">
      <c r="A270" s="1">
        <v>269</v>
      </c>
      <c r="B270" s="1">
        <v>217</v>
      </c>
      <c r="C270" s="1">
        <v>165</v>
      </c>
      <c r="D270" s="1">
        <v>112</v>
      </c>
      <c r="E270" s="1">
        <v>60</v>
      </c>
      <c r="F270" s="1">
        <v>8</v>
      </c>
      <c r="K270" s="124">
        <v>8</v>
      </c>
      <c r="L270" s="125">
        <v>2018</v>
      </c>
      <c r="M270" s="1">
        <v>269</v>
      </c>
      <c r="N270" s="1">
        <v>217</v>
      </c>
      <c r="O270" s="1">
        <v>165</v>
      </c>
      <c r="P270" s="1">
        <v>112</v>
      </c>
      <c r="Q270" s="1">
        <v>60</v>
      </c>
      <c r="R270" s="1">
        <v>8</v>
      </c>
    </row>
    <row r="271" spans="1:18" x14ac:dyDescent="0.3">
      <c r="A271" s="1">
        <v>270</v>
      </c>
      <c r="B271" s="1">
        <v>218</v>
      </c>
      <c r="C271" s="1">
        <v>166</v>
      </c>
      <c r="D271" s="1">
        <v>113</v>
      </c>
      <c r="E271" s="1">
        <v>61</v>
      </c>
      <c r="F271" s="1">
        <v>9</v>
      </c>
      <c r="K271" s="124">
        <v>9</v>
      </c>
      <c r="L271" s="125">
        <v>2018</v>
      </c>
      <c r="M271" s="1">
        <v>270</v>
      </c>
      <c r="N271" s="1">
        <v>218</v>
      </c>
      <c r="O271" s="1">
        <v>166</v>
      </c>
      <c r="P271" s="1">
        <v>113</v>
      </c>
      <c r="Q271" s="1">
        <v>61</v>
      </c>
      <c r="R271" s="1">
        <v>9</v>
      </c>
    </row>
    <row r="272" spans="1:18" x14ac:dyDescent="0.3">
      <c r="A272" s="1">
        <v>271</v>
      </c>
      <c r="B272" s="1">
        <v>219</v>
      </c>
      <c r="C272" s="1">
        <v>167</v>
      </c>
      <c r="D272" s="1">
        <v>114</v>
      </c>
      <c r="E272" s="1">
        <v>62</v>
      </c>
      <c r="F272" s="1">
        <v>10</v>
      </c>
      <c r="K272" s="124">
        <v>10</v>
      </c>
      <c r="L272" s="125">
        <v>2018</v>
      </c>
      <c r="M272" s="1">
        <v>271</v>
      </c>
      <c r="N272" s="1">
        <v>219</v>
      </c>
      <c r="O272" s="1">
        <v>167</v>
      </c>
      <c r="P272" s="1">
        <v>114</v>
      </c>
      <c r="Q272" s="1">
        <v>62</v>
      </c>
      <c r="R272" s="1">
        <v>10</v>
      </c>
    </row>
    <row r="273" spans="1:18" x14ac:dyDescent="0.3">
      <c r="A273" s="1">
        <v>272</v>
      </c>
      <c r="B273" s="1">
        <v>220</v>
      </c>
      <c r="C273" s="1">
        <v>168</v>
      </c>
      <c r="D273" s="1">
        <v>115</v>
      </c>
      <c r="E273" s="1">
        <v>63</v>
      </c>
      <c r="F273" s="1">
        <v>11</v>
      </c>
      <c r="K273" s="124">
        <v>11</v>
      </c>
      <c r="L273" s="125">
        <v>2018</v>
      </c>
      <c r="M273" s="1">
        <v>272</v>
      </c>
      <c r="N273" s="1">
        <v>220</v>
      </c>
      <c r="O273" s="1">
        <v>168</v>
      </c>
      <c r="P273" s="1">
        <v>115</v>
      </c>
      <c r="Q273" s="1">
        <v>63</v>
      </c>
      <c r="R273" s="1">
        <v>11</v>
      </c>
    </row>
    <row r="274" spans="1:18" x14ac:dyDescent="0.3">
      <c r="A274" s="1">
        <v>273</v>
      </c>
      <c r="B274" s="1">
        <v>221</v>
      </c>
      <c r="C274" s="1">
        <v>169</v>
      </c>
      <c r="D274" s="1">
        <v>116</v>
      </c>
      <c r="E274" s="1">
        <v>64</v>
      </c>
      <c r="F274" s="1">
        <v>12</v>
      </c>
      <c r="K274" s="124">
        <v>12</v>
      </c>
      <c r="L274" s="125">
        <v>2018</v>
      </c>
      <c r="M274" s="1">
        <v>273</v>
      </c>
      <c r="N274" s="1">
        <v>221</v>
      </c>
      <c r="O274" s="1">
        <v>169</v>
      </c>
      <c r="P274" s="1">
        <v>116</v>
      </c>
      <c r="Q274" s="1">
        <v>64</v>
      </c>
      <c r="R274" s="1">
        <v>12</v>
      </c>
    </row>
    <row r="275" spans="1:18" x14ac:dyDescent="0.3">
      <c r="A275" s="1">
        <v>274</v>
      </c>
      <c r="B275" s="1">
        <v>222</v>
      </c>
      <c r="C275" s="1">
        <v>170</v>
      </c>
      <c r="D275" s="1">
        <v>117</v>
      </c>
      <c r="E275" s="1">
        <v>65</v>
      </c>
      <c r="F275" s="1">
        <v>13</v>
      </c>
      <c r="K275" s="124">
        <v>13</v>
      </c>
      <c r="L275" s="125">
        <v>2018</v>
      </c>
      <c r="M275" s="1">
        <v>274</v>
      </c>
      <c r="N275" s="1">
        <v>222</v>
      </c>
      <c r="O275" s="1">
        <v>170</v>
      </c>
      <c r="P275" s="1">
        <v>117</v>
      </c>
      <c r="Q275" s="1">
        <v>65</v>
      </c>
      <c r="R275" s="1">
        <v>13</v>
      </c>
    </row>
    <row r="276" spans="1:18" x14ac:dyDescent="0.3">
      <c r="A276" s="1">
        <v>275</v>
      </c>
      <c r="B276" s="1">
        <v>223</v>
      </c>
      <c r="C276" s="1">
        <v>171</v>
      </c>
      <c r="D276" s="1">
        <v>118</v>
      </c>
      <c r="E276" s="1">
        <v>66</v>
      </c>
      <c r="F276" s="1">
        <v>14</v>
      </c>
      <c r="K276" s="124">
        <v>14</v>
      </c>
      <c r="L276" s="125">
        <v>2018</v>
      </c>
      <c r="M276" s="1">
        <v>275</v>
      </c>
      <c r="N276" s="1">
        <v>223</v>
      </c>
      <c r="O276" s="1">
        <v>171</v>
      </c>
      <c r="P276" s="1">
        <v>118</v>
      </c>
      <c r="Q276" s="1">
        <v>66</v>
      </c>
      <c r="R276" s="1">
        <v>14</v>
      </c>
    </row>
    <row r="277" spans="1:18" x14ac:dyDescent="0.3">
      <c r="A277" s="1">
        <v>276</v>
      </c>
      <c r="B277" s="1">
        <v>224</v>
      </c>
      <c r="C277" s="1">
        <v>172</v>
      </c>
      <c r="D277" s="1">
        <v>119</v>
      </c>
      <c r="E277" s="1">
        <v>67</v>
      </c>
      <c r="F277" s="1">
        <v>15</v>
      </c>
      <c r="K277" s="124">
        <v>15</v>
      </c>
      <c r="L277" s="125">
        <v>2018</v>
      </c>
      <c r="M277" s="1">
        <v>276</v>
      </c>
      <c r="N277" s="1">
        <v>224</v>
      </c>
      <c r="O277" s="1">
        <v>172</v>
      </c>
      <c r="P277" s="1">
        <v>119</v>
      </c>
      <c r="Q277" s="1">
        <v>67</v>
      </c>
      <c r="R277" s="1">
        <v>15</v>
      </c>
    </row>
    <row r="278" spans="1:18" x14ac:dyDescent="0.3">
      <c r="A278" s="1">
        <v>277</v>
      </c>
      <c r="B278" s="1">
        <v>225</v>
      </c>
      <c r="C278" s="1">
        <v>173</v>
      </c>
      <c r="D278" s="1">
        <v>120</v>
      </c>
      <c r="E278" s="1">
        <v>68</v>
      </c>
      <c r="F278" s="1">
        <v>16</v>
      </c>
      <c r="K278" s="124">
        <v>16</v>
      </c>
      <c r="L278" s="125">
        <v>2018</v>
      </c>
      <c r="M278" s="1">
        <v>277</v>
      </c>
      <c r="N278" s="1">
        <v>225</v>
      </c>
      <c r="O278" s="1">
        <v>173</v>
      </c>
      <c r="P278" s="1">
        <v>120</v>
      </c>
      <c r="Q278" s="1">
        <v>68</v>
      </c>
      <c r="R278" s="1">
        <v>16</v>
      </c>
    </row>
    <row r="279" spans="1:18" x14ac:dyDescent="0.3">
      <c r="A279" s="1">
        <v>278</v>
      </c>
      <c r="B279" s="1">
        <v>226</v>
      </c>
      <c r="C279" s="1">
        <v>174</v>
      </c>
      <c r="D279" s="1">
        <v>121</v>
      </c>
      <c r="E279" s="1">
        <v>69</v>
      </c>
      <c r="F279" s="1">
        <v>17</v>
      </c>
      <c r="K279" s="124">
        <v>17</v>
      </c>
      <c r="L279" s="125">
        <v>2018</v>
      </c>
      <c r="M279" s="1">
        <v>278</v>
      </c>
      <c r="N279" s="1">
        <v>226</v>
      </c>
      <c r="O279" s="1">
        <v>174</v>
      </c>
      <c r="P279" s="1">
        <v>121</v>
      </c>
      <c r="Q279" s="1">
        <v>69</v>
      </c>
      <c r="R279" s="1">
        <v>17</v>
      </c>
    </row>
    <row r="280" spans="1:18" x14ac:dyDescent="0.3">
      <c r="A280" s="1">
        <v>279</v>
      </c>
      <c r="B280" s="1">
        <v>227</v>
      </c>
      <c r="C280" s="1">
        <v>175</v>
      </c>
      <c r="D280" s="1">
        <v>122</v>
      </c>
      <c r="E280" s="1">
        <v>70</v>
      </c>
      <c r="F280" s="1">
        <v>18</v>
      </c>
      <c r="K280" s="124">
        <v>18</v>
      </c>
      <c r="L280" s="125">
        <v>2018</v>
      </c>
      <c r="M280" s="1">
        <v>279</v>
      </c>
      <c r="N280" s="1">
        <v>227</v>
      </c>
      <c r="O280" s="1">
        <v>175</v>
      </c>
      <c r="P280" s="1">
        <v>122</v>
      </c>
      <c r="Q280" s="1">
        <v>70</v>
      </c>
      <c r="R280" s="1">
        <v>18</v>
      </c>
    </row>
    <row r="281" spans="1:18" x14ac:dyDescent="0.3">
      <c r="A281" s="1">
        <v>280</v>
      </c>
      <c r="B281" s="1">
        <v>228</v>
      </c>
      <c r="C281" s="1">
        <v>176</v>
      </c>
      <c r="D281" s="1">
        <v>123</v>
      </c>
      <c r="E281" s="1">
        <v>71</v>
      </c>
      <c r="F281" s="1">
        <v>19</v>
      </c>
      <c r="K281" s="124">
        <v>19</v>
      </c>
      <c r="L281" s="125">
        <v>2018</v>
      </c>
      <c r="M281" s="1">
        <v>280</v>
      </c>
      <c r="N281" s="1">
        <v>228</v>
      </c>
      <c r="O281" s="1">
        <v>176</v>
      </c>
      <c r="P281" s="1">
        <v>123</v>
      </c>
      <c r="Q281" s="1">
        <v>71</v>
      </c>
      <c r="R281" s="1">
        <v>19</v>
      </c>
    </row>
    <row r="282" spans="1:18" x14ac:dyDescent="0.3">
      <c r="A282" s="1">
        <v>281</v>
      </c>
      <c r="B282" s="1">
        <v>229</v>
      </c>
      <c r="C282" s="1">
        <v>177</v>
      </c>
      <c r="D282" s="1">
        <v>124</v>
      </c>
      <c r="E282" s="1">
        <v>72</v>
      </c>
      <c r="F282" s="1">
        <v>20</v>
      </c>
      <c r="K282" s="124">
        <v>20</v>
      </c>
      <c r="L282" s="125">
        <v>2018</v>
      </c>
      <c r="M282" s="1">
        <v>281</v>
      </c>
      <c r="N282" s="1">
        <v>229</v>
      </c>
      <c r="O282" s="1">
        <v>177</v>
      </c>
      <c r="P282" s="1">
        <v>124</v>
      </c>
      <c r="Q282" s="1">
        <v>72</v>
      </c>
      <c r="R282" s="1">
        <v>20</v>
      </c>
    </row>
    <row r="283" spans="1:18" x14ac:dyDescent="0.3">
      <c r="A283" s="1">
        <v>282</v>
      </c>
      <c r="B283" s="1">
        <v>230</v>
      </c>
      <c r="C283" s="1">
        <v>178</v>
      </c>
      <c r="D283" s="1">
        <v>125</v>
      </c>
      <c r="E283" s="1">
        <v>73</v>
      </c>
      <c r="F283" s="1">
        <v>21</v>
      </c>
      <c r="K283" s="124">
        <v>21</v>
      </c>
      <c r="L283" s="125">
        <v>2018</v>
      </c>
      <c r="M283" s="1">
        <v>282</v>
      </c>
      <c r="N283" s="1">
        <v>230</v>
      </c>
      <c r="O283" s="1">
        <v>178</v>
      </c>
      <c r="P283" s="1">
        <v>125</v>
      </c>
      <c r="Q283" s="1">
        <v>73</v>
      </c>
      <c r="R283" s="1">
        <v>21</v>
      </c>
    </row>
    <row r="284" spans="1:18" x14ac:dyDescent="0.3">
      <c r="A284" s="1">
        <v>283</v>
      </c>
      <c r="B284" s="1">
        <v>231</v>
      </c>
      <c r="C284" s="1">
        <v>179</v>
      </c>
      <c r="D284" s="1">
        <v>126</v>
      </c>
      <c r="E284" s="1">
        <v>74</v>
      </c>
      <c r="F284" s="1">
        <v>22</v>
      </c>
      <c r="K284" s="124">
        <v>22</v>
      </c>
      <c r="L284" s="125">
        <v>2018</v>
      </c>
      <c r="M284" s="1">
        <v>283</v>
      </c>
      <c r="N284" s="1">
        <v>231</v>
      </c>
      <c r="O284" s="1">
        <v>179</v>
      </c>
      <c r="P284" s="1">
        <v>126</v>
      </c>
      <c r="Q284" s="1">
        <v>74</v>
      </c>
      <c r="R284" s="1">
        <v>22</v>
      </c>
    </row>
    <row r="285" spans="1:18" x14ac:dyDescent="0.3">
      <c r="A285" s="1">
        <v>284</v>
      </c>
      <c r="B285" s="1">
        <v>232</v>
      </c>
      <c r="C285" s="1">
        <v>180</v>
      </c>
      <c r="D285" s="1">
        <v>127</v>
      </c>
      <c r="E285" s="1">
        <v>75</v>
      </c>
      <c r="F285" s="1">
        <v>23</v>
      </c>
      <c r="K285" s="124">
        <v>23</v>
      </c>
      <c r="L285" s="125">
        <v>2018</v>
      </c>
      <c r="M285" s="1">
        <v>284</v>
      </c>
      <c r="N285" s="1">
        <v>232</v>
      </c>
      <c r="O285" s="1">
        <v>180</v>
      </c>
      <c r="P285" s="1">
        <v>127</v>
      </c>
      <c r="Q285" s="1">
        <v>75</v>
      </c>
      <c r="R285" s="1">
        <v>23</v>
      </c>
    </row>
    <row r="286" spans="1:18" x14ac:dyDescent="0.3">
      <c r="A286" s="1">
        <v>285</v>
      </c>
      <c r="B286" s="1">
        <v>233</v>
      </c>
      <c r="C286" s="1">
        <v>181</v>
      </c>
      <c r="D286" s="1">
        <v>128</v>
      </c>
      <c r="E286" s="1">
        <v>76</v>
      </c>
      <c r="F286" s="1">
        <v>24</v>
      </c>
      <c r="K286" s="124">
        <v>24</v>
      </c>
      <c r="L286" s="125">
        <v>2018</v>
      </c>
      <c r="M286" s="1">
        <v>285</v>
      </c>
      <c r="N286" s="1">
        <v>233</v>
      </c>
      <c r="O286" s="1">
        <v>181</v>
      </c>
      <c r="P286" s="1">
        <v>128</v>
      </c>
      <c r="Q286" s="1">
        <v>76</v>
      </c>
      <c r="R286" s="1">
        <v>24</v>
      </c>
    </row>
    <row r="287" spans="1:18" x14ac:dyDescent="0.3">
      <c r="A287" s="1">
        <v>286</v>
      </c>
      <c r="B287" s="1">
        <v>234</v>
      </c>
      <c r="C287" s="1">
        <v>182</v>
      </c>
      <c r="D287" s="1">
        <v>129</v>
      </c>
      <c r="E287" s="1">
        <v>77</v>
      </c>
      <c r="F287" s="1">
        <v>25</v>
      </c>
      <c r="K287" s="124">
        <v>25</v>
      </c>
      <c r="L287" s="125">
        <v>2018</v>
      </c>
      <c r="M287" s="1">
        <v>286</v>
      </c>
      <c r="N287" s="1">
        <v>234</v>
      </c>
      <c r="O287" s="1">
        <v>182</v>
      </c>
      <c r="P287" s="1">
        <v>129</v>
      </c>
      <c r="Q287" s="1">
        <v>77</v>
      </c>
      <c r="R287" s="1">
        <v>25</v>
      </c>
    </row>
    <row r="288" spans="1:18" x14ac:dyDescent="0.3">
      <c r="A288" s="1">
        <v>287</v>
      </c>
      <c r="B288" s="1">
        <v>235</v>
      </c>
      <c r="C288" s="1">
        <v>183</v>
      </c>
      <c r="D288" s="1">
        <v>130</v>
      </c>
      <c r="E288" s="1">
        <v>78</v>
      </c>
      <c r="F288" s="1">
        <v>26</v>
      </c>
      <c r="K288" s="124">
        <v>26</v>
      </c>
      <c r="L288" s="125">
        <v>2018</v>
      </c>
      <c r="M288" s="1">
        <v>287</v>
      </c>
      <c r="N288" s="1">
        <v>235</v>
      </c>
      <c r="O288" s="1">
        <v>183</v>
      </c>
      <c r="P288" s="1">
        <v>130</v>
      </c>
      <c r="Q288" s="1">
        <v>78</v>
      </c>
      <c r="R288" s="1">
        <v>26</v>
      </c>
    </row>
    <row r="289" spans="1:18" x14ac:dyDescent="0.3">
      <c r="A289" s="1">
        <v>288</v>
      </c>
      <c r="B289" s="1">
        <v>236</v>
      </c>
      <c r="C289" s="1">
        <v>184</v>
      </c>
      <c r="D289" s="1">
        <v>131</v>
      </c>
      <c r="E289" s="1">
        <v>79</v>
      </c>
      <c r="F289" s="1">
        <v>27</v>
      </c>
      <c r="K289" s="124">
        <v>27</v>
      </c>
      <c r="L289" s="125">
        <v>2018</v>
      </c>
      <c r="M289" s="1">
        <v>288</v>
      </c>
      <c r="N289" s="1">
        <v>236</v>
      </c>
      <c r="O289" s="1">
        <v>184</v>
      </c>
      <c r="P289" s="1">
        <v>131</v>
      </c>
      <c r="Q289" s="1">
        <v>79</v>
      </c>
      <c r="R289" s="1">
        <v>27</v>
      </c>
    </row>
    <row r="290" spans="1:18" x14ac:dyDescent="0.3">
      <c r="A290" s="1">
        <v>289</v>
      </c>
      <c r="B290" s="1">
        <v>237</v>
      </c>
      <c r="C290" s="1">
        <v>185</v>
      </c>
      <c r="D290" s="1">
        <v>132</v>
      </c>
      <c r="E290" s="1">
        <v>80</v>
      </c>
      <c r="F290" s="1">
        <v>28</v>
      </c>
      <c r="K290" s="124">
        <v>28</v>
      </c>
      <c r="L290" s="125">
        <v>2018</v>
      </c>
      <c r="M290" s="1">
        <v>289</v>
      </c>
      <c r="N290" s="1">
        <v>237</v>
      </c>
      <c r="O290" s="1">
        <v>185</v>
      </c>
      <c r="P290" s="1">
        <v>132</v>
      </c>
      <c r="Q290" s="1">
        <v>80</v>
      </c>
      <c r="R290" s="1">
        <v>28</v>
      </c>
    </row>
    <row r="291" spans="1:18" x14ac:dyDescent="0.3">
      <c r="A291" s="1">
        <v>290</v>
      </c>
      <c r="B291" s="1">
        <v>238</v>
      </c>
      <c r="C291" s="1">
        <v>186</v>
      </c>
      <c r="D291" s="1">
        <v>133</v>
      </c>
      <c r="E291" s="1">
        <v>81</v>
      </c>
      <c r="F291" s="1">
        <v>29</v>
      </c>
      <c r="K291" s="124">
        <v>29</v>
      </c>
      <c r="L291" s="125">
        <v>2018</v>
      </c>
      <c r="M291" s="1">
        <v>290</v>
      </c>
      <c r="N291" s="1">
        <v>238</v>
      </c>
      <c r="O291" s="1">
        <v>186</v>
      </c>
      <c r="P291" s="1">
        <v>133</v>
      </c>
      <c r="Q291" s="1">
        <v>81</v>
      </c>
      <c r="R291" s="1">
        <v>29</v>
      </c>
    </row>
    <row r="292" spans="1:18" x14ac:dyDescent="0.3">
      <c r="A292" s="1">
        <v>291</v>
      </c>
      <c r="B292" s="1">
        <v>239</v>
      </c>
      <c r="C292" s="1">
        <v>187</v>
      </c>
      <c r="D292" s="1">
        <v>134</v>
      </c>
      <c r="E292" s="1">
        <v>82</v>
      </c>
      <c r="F292" s="1">
        <v>30</v>
      </c>
      <c r="K292" s="124">
        <v>30</v>
      </c>
      <c r="L292" s="125">
        <v>2018</v>
      </c>
      <c r="M292" s="1">
        <v>291</v>
      </c>
      <c r="N292" s="1">
        <v>239</v>
      </c>
      <c r="O292" s="1">
        <v>187</v>
      </c>
      <c r="P292" s="1">
        <v>134</v>
      </c>
      <c r="Q292" s="1">
        <v>82</v>
      </c>
      <c r="R292" s="1">
        <v>30</v>
      </c>
    </row>
    <row r="293" spans="1:18" x14ac:dyDescent="0.3">
      <c r="A293" s="1">
        <v>292</v>
      </c>
      <c r="B293" s="1">
        <v>240</v>
      </c>
      <c r="C293" s="1">
        <v>188</v>
      </c>
      <c r="D293" s="1">
        <v>135</v>
      </c>
      <c r="E293" s="1">
        <v>83</v>
      </c>
      <c r="F293" s="1">
        <v>31</v>
      </c>
      <c r="K293" s="124">
        <v>31</v>
      </c>
      <c r="L293" s="125">
        <v>2018</v>
      </c>
      <c r="M293" s="1">
        <v>292</v>
      </c>
      <c r="N293" s="1">
        <v>240</v>
      </c>
      <c r="O293" s="1">
        <v>188</v>
      </c>
      <c r="P293" s="1">
        <v>135</v>
      </c>
      <c r="Q293" s="1">
        <v>83</v>
      </c>
      <c r="R293" s="1">
        <v>31</v>
      </c>
    </row>
    <row r="294" spans="1:18" x14ac:dyDescent="0.3">
      <c r="A294" s="1">
        <v>293</v>
      </c>
      <c r="B294" s="1">
        <v>241</v>
      </c>
      <c r="C294" s="1">
        <v>189</v>
      </c>
      <c r="D294" s="1">
        <v>136</v>
      </c>
      <c r="E294" s="1">
        <v>84</v>
      </c>
      <c r="F294" s="1">
        <v>32</v>
      </c>
      <c r="K294" s="124">
        <v>32</v>
      </c>
      <c r="L294" s="125">
        <v>2018</v>
      </c>
      <c r="M294" s="1">
        <v>293</v>
      </c>
      <c r="N294" s="1">
        <v>241</v>
      </c>
      <c r="O294" s="1">
        <v>189</v>
      </c>
      <c r="P294" s="1">
        <v>136</v>
      </c>
      <c r="Q294" s="1">
        <v>84</v>
      </c>
      <c r="R294" s="1">
        <v>32</v>
      </c>
    </row>
    <row r="295" spans="1:18" x14ac:dyDescent="0.3">
      <c r="A295" s="1">
        <v>294</v>
      </c>
      <c r="B295" s="1">
        <v>242</v>
      </c>
      <c r="C295" s="1">
        <v>190</v>
      </c>
      <c r="D295" s="1">
        <v>137</v>
      </c>
      <c r="E295" s="1">
        <v>85</v>
      </c>
      <c r="F295" s="1">
        <v>33</v>
      </c>
      <c r="K295" s="124">
        <v>33</v>
      </c>
      <c r="L295" s="125">
        <v>2018</v>
      </c>
      <c r="M295" s="1">
        <v>294</v>
      </c>
      <c r="N295" s="1">
        <v>242</v>
      </c>
      <c r="O295" s="1">
        <v>190</v>
      </c>
      <c r="P295" s="1">
        <v>137</v>
      </c>
      <c r="Q295" s="1">
        <v>85</v>
      </c>
      <c r="R295" s="1">
        <v>33</v>
      </c>
    </row>
    <row r="296" spans="1:18" x14ac:dyDescent="0.3">
      <c r="A296" s="1">
        <v>295</v>
      </c>
      <c r="B296" s="1">
        <v>243</v>
      </c>
      <c r="C296" s="1">
        <v>191</v>
      </c>
      <c r="D296" s="1">
        <v>138</v>
      </c>
      <c r="E296" s="1">
        <v>86</v>
      </c>
      <c r="F296" s="1">
        <v>34</v>
      </c>
      <c r="K296" s="124">
        <v>34</v>
      </c>
      <c r="L296" s="125">
        <v>2018</v>
      </c>
      <c r="M296" s="1">
        <v>295</v>
      </c>
      <c r="N296" s="1">
        <v>243</v>
      </c>
      <c r="O296" s="1">
        <v>191</v>
      </c>
      <c r="P296" s="1">
        <v>138</v>
      </c>
      <c r="Q296" s="1">
        <v>86</v>
      </c>
      <c r="R296" s="1">
        <v>34</v>
      </c>
    </row>
    <row r="297" spans="1:18" x14ac:dyDescent="0.3">
      <c r="A297" s="1">
        <v>296</v>
      </c>
      <c r="B297" s="1">
        <v>244</v>
      </c>
      <c r="C297" s="1">
        <v>192</v>
      </c>
      <c r="D297" s="1">
        <v>139</v>
      </c>
      <c r="E297" s="1">
        <v>87</v>
      </c>
      <c r="F297" s="1">
        <v>35</v>
      </c>
      <c r="K297" s="124">
        <v>35</v>
      </c>
      <c r="L297" s="125">
        <v>2018</v>
      </c>
      <c r="M297" s="1">
        <v>296</v>
      </c>
      <c r="N297" s="1">
        <v>244</v>
      </c>
      <c r="O297" s="1">
        <v>192</v>
      </c>
      <c r="P297" s="1">
        <v>139</v>
      </c>
      <c r="Q297" s="1">
        <v>87</v>
      </c>
      <c r="R297" s="1">
        <v>35</v>
      </c>
    </row>
    <row r="298" spans="1:18" x14ac:dyDescent="0.3">
      <c r="A298" s="1">
        <v>297</v>
      </c>
      <c r="B298" s="1">
        <v>245</v>
      </c>
      <c r="C298" s="1">
        <v>193</v>
      </c>
      <c r="D298" s="1">
        <v>140</v>
      </c>
      <c r="E298" s="1">
        <v>88</v>
      </c>
      <c r="F298" s="1">
        <v>36</v>
      </c>
      <c r="K298" s="124">
        <v>36</v>
      </c>
      <c r="L298" s="125">
        <v>2018</v>
      </c>
      <c r="M298" s="1">
        <v>297</v>
      </c>
      <c r="N298" s="1">
        <v>245</v>
      </c>
      <c r="O298" s="1">
        <v>193</v>
      </c>
      <c r="P298" s="1">
        <v>140</v>
      </c>
      <c r="Q298" s="1">
        <v>88</v>
      </c>
      <c r="R298" s="1">
        <v>36</v>
      </c>
    </row>
    <row r="299" spans="1:18" x14ac:dyDescent="0.3">
      <c r="A299" s="1">
        <v>298</v>
      </c>
      <c r="B299" s="1">
        <v>246</v>
      </c>
      <c r="C299" s="1">
        <v>194</v>
      </c>
      <c r="D299" s="1">
        <v>141</v>
      </c>
      <c r="E299" s="1">
        <v>89</v>
      </c>
      <c r="F299" s="1">
        <v>37</v>
      </c>
      <c r="K299" s="124">
        <v>37</v>
      </c>
      <c r="L299" s="125">
        <v>2018</v>
      </c>
      <c r="M299" s="1">
        <v>298</v>
      </c>
      <c r="N299" s="1">
        <v>246</v>
      </c>
      <c r="O299" s="1">
        <v>194</v>
      </c>
      <c r="P299" s="1">
        <v>141</v>
      </c>
      <c r="Q299" s="1">
        <v>89</v>
      </c>
      <c r="R299" s="1">
        <v>37</v>
      </c>
    </row>
    <row r="300" spans="1:18" x14ac:dyDescent="0.3">
      <c r="A300" s="1">
        <v>299</v>
      </c>
      <c r="B300" s="1">
        <v>247</v>
      </c>
      <c r="C300" s="1">
        <v>195</v>
      </c>
      <c r="D300" s="1">
        <v>142</v>
      </c>
      <c r="E300" s="1">
        <v>90</v>
      </c>
      <c r="F300" s="1">
        <v>38</v>
      </c>
      <c r="K300" s="124">
        <v>38</v>
      </c>
      <c r="L300" s="125">
        <v>2018</v>
      </c>
      <c r="M300" s="1">
        <v>299</v>
      </c>
      <c r="N300" s="1">
        <v>247</v>
      </c>
      <c r="O300" s="1">
        <v>195</v>
      </c>
      <c r="P300" s="1">
        <v>142</v>
      </c>
      <c r="Q300" s="1">
        <v>90</v>
      </c>
      <c r="R300" s="1">
        <v>38</v>
      </c>
    </row>
    <row r="301" spans="1:18" x14ac:dyDescent="0.3">
      <c r="A301" s="1">
        <v>300</v>
      </c>
      <c r="B301" s="1">
        <v>248</v>
      </c>
      <c r="C301" s="1">
        <v>196</v>
      </c>
      <c r="D301" s="1">
        <v>143</v>
      </c>
      <c r="E301" s="1">
        <v>91</v>
      </c>
      <c r="F301" s="1">
        <v>39</v>
      </c>
      <c r="K301" s="124">
        <v>39</v>
      </c>
      <c r="L301" s="125">
        <v>2018</v>
      </c>
      <c r="M301" s="1">
        <v>300</v>
      </c>
      <c r="N301" s="1">
        <v>248</v>
      </c>
      <c r="O301" s="1">
        <v>196</v>
      </c>
      <c r="P301" s="1">
        <v>143</v>
      </c>
      <c r="Q301" s="1">
        <v>91</v>
      </c>
      <c r="R301" s="1">
        <v>39</v>
      </c>
    </row>
    <row r="302" spans="1:18" x14ac:dyDescent="0.3">
      <c r="A302" s="1">
        <v>301</v>
      </c>
      <c r="B302" s="1">
        <v>249</v>
      </c>
      <c r="C302" s="1">
        <v>197</v>
      </c>
      <c r="D302" s="1">
        <v>144</v>
      </c>
      <c r="E302" s="1">
        <v>92</v>
      </c>
      <c r="F302" s="1">
        <v>40</v>
      </c>
      <c r="K302" s="124">
        <v>40</v>
      </c>
      <c r="L302" s="125">
        <v>2018</v>
      </c>
      <c r="M302" s="1">
        <v>301</v>
      </c>
      <c r="N302" s="1">
        <v>249</v>
      </c>
      <c r="O302" s="1">
        <v>197</v>
      </c>
      <c r="P302" s="1">
        <v>144</v>
      </c>
      <c r="Q302" s="1">
        <v>92</v>
      </c>
      <c r="R302" s="1">
        <v>40</v>
      </c>
    </row>
    <row r="303" spans="1:18" x14ac:dyDescent="0.3">
      <c r="A303" s="1">
        <v>302</v>
      </c>
      <c r="B303" s="1">
        <v>250</v>
      </c>
      <c r="C303" s="1">
        <v>198</v>
      </c>
      <c r="D303" s="1">
        <v>145</v>
      </c>
      <c r="E303" s="1">
        <v>93</v>
      </c>
      <c r="F303" s="1">
        <v>41</v>
      </c>
      <c r="K303" s="124">
        <v>41</v>
      </c>
      <c r="L303" s="125">
        <v>2018</v>
      </c>
      <c r="M303" s="1">
        <v>302</v>
      </c>
      <c r="N303" s="1">
        <v>250</v>
      </c>
      <c r="O303" s="1">
        <v>198</v>
      </c>
      <c r="P303" s="1">
        <v>145</v>
      </c>
      <c r="Q303" s="1">
        <v>93</v>
      </c>
      <c r="R303" s="1">
        <v>41</v>
      </c>
    </row>
    <row r="304" spans="1:18" x14ac:dyDescent="0.3">
      <c r="A304" s="1">
        <v>303</v>
      </c>
      <c r="B304" s="1">
        <v>251</v>
      </c>
      <c r="C304" s="1">
        <v>199</v>
      </c>
      <c r="D304" s="1">
        <v>146</v>
      </c>
      <c r="E304" s="1">
        <v>94</v>
      </c>
      <c r="F304" s="1">
        <v>42</v>
      </c>
      <c r="K304" s="124">
        <v>42</v>
      </c>
      <c r="L304" s="125">
        <v>2018</v>
      </c>
      <c r="M304" s="1">
        <v>303</v>
      </c>
      <c r="N304" s="1">
        <v>251</v>
      </c>
      <c r="O304" s="1">
        <v>199</v>
      </c>
      <c r="P304" s="1">
        <v>146</v>
      </c>
      <c r="Q304" s="1">
        <v>94</v>
      </c>
      <c r="R304" s="1">
        <v>42</v>
      </c>
    </row>
    <row r="305" spans="1:19" x14ac:dyDescent="0.3">
      <c r="A305" s="1">
        <v>304</v>
      </c>
      <c r="B305" s="1">
        <v>252</v>
      </c>
      <c r="C305" s="1">
        <v>200</v>
      </c>
      <c r="D305" s="1">
        <v>147</v>
      </c>
      <c r="E305" s="1">
        <v>95</v>
      </c>
      <c r="F305" s="1">
        <v>43</v>
      </c>
      <c r="K305" s="124">
        <v>43</v>
      </c>
      <c r="L305" s="125">
        <v>2018</v>
      </c>
      <c r="M305" s="1">
        <v>304</v>
      </c>
      <c r="N305" s="1">
        <v>252</v>
      </c>
      <c r="O305" s="1">
        <v>200</v>
      </c>
      <c r="P305" s="1">
        <v>147</v>
      </c>
      <c r="Q305" s="1">
        <v>95</v>
      </c>
      <c r="R305" s="1">
        <v>43</v>
      </c>
    </row>
    <row r="306" spans="1:19" x14ac:dyDescent="0.3">
      <c r="A306" s="1">
        <v>305</v>
      </c>
      <c r="B306" s="1">
        <v>253</v>
      </c>
      <c r="C306" s="1">
        <v>201</v>
      </c>
      <c r="D306" s="1">
        <v>148</v>
      </c>
      <c r="E306" s="1">
        <v>96</v>
      </c>
      <c r="F306" s="1">
        <v>44</v>
      </c>
      <c r="K306" s="124">
        <v>44</v>
      </c>
      <c r="L306" s="125">
        <v>2018</v>
      </c>
      <c r="M306" s="1">
        <v>305</v>
      </c>
      <c r="N306" s="1">
        <v>253</v>
      </c>
      <c r="O306" s="1">
        <v>201</v>
      </c>
      <c r="P306" s="1">
        <v>148</v>
      </c>
      <c r="Q306" s="1">
        <v>96</v>
      </c>
      <c r="R306" s="1">
        <v>44</v>
      </c>
    </row>
    <row r="307" spans="1:19" x14ac:dyDescent="0.3">
      <c r="A307" s="1">
        <v>306</v>
      </c>
      <c r="B307" s="1">
        <v>254</v>
      </c>
      <c r="C307" s="1">
        <v>202</v>
      </c>
      <c r="D307" s="1">
        <v>149</v>
      </c>
      <c r="E307" s="1">
        <v>97</v>
      </c>
      <c r="F307" s="1">
        <v>45</v>
      </c>
      <c r="K307" s="124">
        <v>45</v>
      </c>
      <c r="L307" s="125">
        <v>2018</v>
      </c>
      <c r="M307" s="1">
        <v>306</v>
      </c>
      <c r="N307" s="1">
        <v>254</v>
      </c>
      <c r="O307" s="1">
        <v>202</v>
      </c>
      <c r="P307" s="1">
        <v>149</v>
      </c>
      <c r="Q307" s="1">
        <v>97</v>
      </c>
      <c r="R307" s="1">
        <v>45</v>
      </c>
    </row>
    <row r="308" spans="1:19" x14ac:dyDescent="0.3">
      <c r="A308" s="1">
        <v>307</v>
      </c>
      <c r="B308" s="1">
        <v>255</v>
      </c>
      <c r="C308" s="1">
        <v>203</v>
      </c>
      <c r="D308" s="1">
        <v>150</v>
      </c>
      <c r="E308" s="1">
        <v>98</v>
      </c>
      <c r="F308" s="1">
        <v>46</v>
      </c>
      <c r="K308" s="124">
        <v>46</v>
      </c>
      <c r="L308" s="125">
        <v>2018</v>
      </c>
      <c r="M308" s="1">
        <v>307</v>
      </c>
      <c r="N308" s="1">
        <v>255</v>
      </c>
      <c r="O308" s="1">
        <v>203</v>
      </c>
      <c r="P308" s="1">
        <v>150</v>
      </c>
      <c r="Q308" s="1">
        <v>98</v>
      </c>
      <c r="R308" s="1">
        <v>46</v>
      </c>
    </row>
    <row r="309" spans="1:19" x14ac:dyDescent="0.3">
      <c r="A309" s="1">
        <v>308</v>
      </c>
      <c r="B309" s="1">
        <v>256</v>
      </c>
      <c r="C309" s="1">
        <v>204</v>
      </c>
      <c r="D309" s="1">
        <v>151</v>
      </c>
      <c r="E309" s="1">
        <v>99</v>
      </c>
      <c r="F309" s="1">
        <v>47</v>
      </c>
      <c r="K309" s="124">
        <v>47</v>
      </c>
      <c r="L309" s="125">
        <v>2018</v>
      </c>
      <c r="M309" s="1">
        <v>308</v>
      </c>
      <c r="N309" s="1">
        <v>256</v>
      </c>
      <c r="O309" s="1">
        <v>204</v>
      </c>
      <c r="P309" s="1">
        <v>151</v>
      </c>
      <c r="Q309" s="1">
        <v>99</v>
      </c>
      <c r="R309" s="1">
        <v>47</v>
      </c>
    </row>
    <row r="310" spans="1:19" x14ac:dyDescent="0.3">
      <c r="A310" s="1">
        <v>309</v>
      </c>
      <c r="B310" s="1">
        <v>257</v>
      </c>
      <c r="C310" s="1">
        <v>205</v>
      </c>
      <c r="D310" s="1">
        <v>152</v>
      </c>
      <c r="E310" s="1">
        <v>100</v>
      </c>
      <c r="F310" s="1">
        <v>48</v>
      </c>
      <c r="K310" s="124">
        <v>48</v>
      </c>
      <c r="L310" s="125">
        <v>2018</v>
      </c>
      <c r="M310" s="1">
        <v>309</v>
      </c>
      <c r="N310" s="1">
        <v>257</v>
      </c>
      <c r="O310" s="1">
        <v>205</v>
      </c>
      <c r="P310" s="1">
        <v>152</v>
      </c>
      <c r="Q310" s="1">
        <v>100</v>
      </c>
      <c r="R310" s="1">
        <v>48</v>
      </c>
    </row>
    <row r="311" spans="1:19" x14ac:dyDescent="0.3">
      <c r="A311" s="1">
        <v>310</v>
      </c>
      <c r="B311" s="1">
        <v>258</v>
      </c>
      <c r="C311" s="1">
        <v>206</v>
      </c>
      <c r="D311" s="1">
        <v>153</v>
      </c>
      <c r="E311" s="1">
        <v>101</v>
      </c>
      <c r="F311" s="1">
        <v>49</v>
      </c>
      <c r="K311" s="124">
        <v>49</v>
      </c>
      <c r="L311" s="125">
        <v>2018</v>
      </c>
      <c r="M311" s="1">
        <v>310</v>
      </c>
      <c r="N311" s="1">
        <v>258</v>
      </c>
      <c r="O311" s="1">
        <v>206</v>
      </c>
      <c r="P311" s="1">
        <v>153</v>
      </c>
      <c r="Q311" s="1">
        <v>101</v>
      </c>
      <c r="R311" s="1">
        <v>49</v>
      </c>
    </row>
    <row r="312" spans="1:19" x14ac:dyDescent="0.3">
      <c r="A312" s="1">
        <v>311</v>
      </c>
      <c r="B312" s="1">
        <v>259</v>
      </c>
      <c r="C312" s="1">
        <v>207</v>
      </c>
      <c r="D312" s="1">
        <v>154</v>
      </c>
      <c r="E312" s="1">
        <v>102</v>
      </c>
      <c r="F312" s="1">
        <v>50</v>
      </c>
      <c r="K312" s="124">
        <v>50</v>
      </c>
      <c r="L312" s="125">
        <v>2018</v>
      </c>
      <c r="M312" s="1">
        <v>311</v>
      </c>
      <c r="N312" s="1">
        <v>259</v>
      </c>
      <c r="O312" s="1">
        <v>207</v>
      </c>
      <c r="P312" s="1">
        <v>154</v>
      </c>
      <c r="Q312" s="1">
        <v>102</v>
      </c>
      <c r="R312" s="1">
        <v>50</v>
      </c>
    </row>
    <row r="313" spans="1:19" x14ac:dyDescent="0.3">
      <c r="A313" s="1">
        <v>312</v>
      </c>
      <c r="B313" s="1">
        <v>260</v>
      </c>
      <c r="C313" s="1">
        <v>208</v>
      </c>
      <c r="D313" s="1">
        <v>155</v>
      </c>
      <c r="E313" s="1">
        <v>103</v>
      </c>
      <c r="F313" s="1">
        <v>51</v>
      </c>
      <c r="K313" s="124">
        <v>51</v>
      </c>
      <c r="L313" s="125">
        <v>2018</v>
      </c>
      <c r="M313" s="1">
        <v>312</v>
      </c>
      <c r="N313" s="1">
        <v>260</v>
      </c>
      <c r="O313" s="1">
        <v>208</v>
      </c>
      <c r="P313" s="1">
        <v>155</v>
      </c>
      <c r="Q313" s="1">
        <v>103</v>
      </c>
      <c r="R313" s="1">
        <v>51</v>
      </c>
    </row>
    <row r="314" spans="1:19" x14ac:dyDescent="0.3">
      <c r="A314" s="1">
        <v>313</v>
      </c>
      <c r="B314" s="1">
        <v>261</v>
      </c>
      <c r="C314" s="1">
        <v>209</v>
      </c>
      <c r="D314" s="1">
        <v>156</v>
      </c>
      <c r="E314" s="1">
        <v>104</v>
      </c>
      <c r="F314" s="1">
        <v>52</v>
      </c>
      <c r="K314" s="124">
        <v>52</v>
      </c>
      <c r="L314" s="125">
        <v>2018</v>
      </c>
      <c r="M314" s="1">
        <v>313</v>
      </c>
      <c r="N314" s="1">
        <v>261</v>
      </c>
      <c r="O314" s="1">
        <v>209</v>
      </c>
      <c r="P314" s="1">
        <v>156</v>
      </c>
      <c r="Q314" s="1">
        <v>104</v>
      </c>
      <c r="R314" s="1">
        <v>52</v>
      </c>
    </row>
    <row r="315" spans="1:19" x14ac:dyDescent="0.3">
      <c r="A315" s="1">
        <v>314</v>
      </c>
      <c r="B315" s="1">
        <v>262</v>
      </c>
      <c r="C315" s="1">
        <v>210</v>
      </c>
      <c r="D315" s="1">
        <v>157</v>
      </c>
      <c r="E315" s="1">
        <v>105</v>
      </c>
      <c r="F315" s="1">
        <v>53</v>
      </c>
      <c r="G315" s="1">
        <v>1</v>
      </c>
      <c r="K315" s="124">
        <v>1</v>
      </c>
      <c r="L315" s="125">
        <v>2019</v>
      </c>
      <c r="M315" s="1">
        <v>314</v>
      </c>
      <c r="N315" s="1">
        <v>262</v>
      </c>
      <c r="O315" s="1">
        <v>210</v>
      </c>
      <c r="P315" s="1">
        <v>157</v>
      </c>
      <c r="Q315" s="1">
        <v>105</v>
      </c>
      <c r="R315" s="1">
        <v>53</v>
      </c>
      <c r="S315" s="1">
        <v>1</v>
      </c>
    </row>
    <row r="316" spans="1:19" x14ac:dyDescent="0.3">
      <c r="A316" s="1">
        <v>315</v>
      </c>
      <c r="B316" s="1">
        <v>263</v>
      </c>
      <c r="C316" s="1">
        <v>211</v>
      </c>
      <c r="D316" s="1">
        <v>158</v>
      </c>
      <c r="E316" s="1">
        <v>106</v>
      </c>
      <c r="F316" s="1">
        <v>54</v>
      </c>
      <c r="G316" s="1">
        <v>2</v>
      </c>
      <c r="K316" s="124">
        <v>2</v>
      </c>
      <c r="L316" s="125">
        <v>2019</v>
      </c>
      <c r="M316" s="1">
        <v>315</v>
      </c>
      <c r="N316" s="1">
        <v>263</v>
      </c>
      <c r="O316" s="1">
        <v>211</v>
      </c>
      <c r="P316" s="1">
        <v>158</v>
      </c>
      <c r="Q316" s="1">
        <v>106</v>
      </c>
      <c r="R316" s="1">
        <v>54</v>
      </c>
      <c r="S316" s="1">
        <v>2</v>
      </c>
    </row>
    <row r="317" spans="1:19" x14ac:dyDescent="0.3">
      <c r="A317" s="1">
        <v>316</v>
      </c>
      <c r="B317" s="1">
        <v>264</v>
      </c>
      <c r="C317" s="1">
        <v>212</v>
      </c>
      <c r="D317" s="1">
        <v>159</v>
      </c>
      <c r="E317" s="1">
        <v>107</v>
      </c>
      <c r="F317" s="1">
        <v>55</v>
      </c>
      <c r="G317" s="1">
        <v>3</v>
      </c>
      <c r="K317" s="124">
        <v>3</v>
      </c>
      <c r="L317" s="125">
        <v>2019</v>
      </c>
      <c r="M317" s="1">
        <v>316</v>
      </c>
      <c r="N317" s="1">
        <v>264</v>
      </c>
      <c r="O317" s="1">
        <v>212</v>
      </c>
      <c r="P317" s="1">
        <v>159</v>
      </c>
      <c r="Q317" s="1">
        <v>107</v>
      </c>
      <c r="R317" s="1">
        <v>55</v>
      </c>
      <c r="S317" s="1">
        <v>3</v>
      </c>
    </row>
    <row r="318" spans="1:19" x14ac:dyDescent="0.3">
      <c r="A318" s="1">
        <v>317</v>
      </c>
      <c r="B318" s="1">
        <v>265</v>
      </c>
      <c r="C318" s="1">
        <v>213</v>
      </c>
      <c r="D318" s="1">
        <v>160</v>
      </c>
      <c r="E318" s="1">
        <v>108</v>
      </c>
      <c r="F318" s="1">
        <v>56</v>
      </c>
      <c r="G318" s="1">
        <v>4</v>
      </c>
      <c r="K318" s="124">
        <v>4</v>
      </c>
      <c r="L318" s="125">
        <v>2019</v>
      </c>
      <c r="M318" s="1">
        <v>317</v>
      </c>
      <c r="N318" s="1">
        <v>265</v>
      </c>
      <c r="O318" s="1">
        <v>213</v>
      </c>
      <c r="P318" s="1">
        <v>160</v>
      </c>
      <c r="Q318" s="1">
        <v>108</v>
      </c>
      <c r="R318" s="1">
        <v>56</v>
      </c>
      <c r="S318" s="1">
        <v>4</v>
      </c>
    </row>
    <row r="319" spans="1:19" x14ac:dyDescent="0.3">
      <c r="A319" s="1">
        <v>318</v>
      </c>
      <c r="B319" s="1">
        <v>266</v>
      </c>
      <c r="C319" s="1">
        <v>214</v>
      </c>
      <c r="D319" s="1">
        <v>161</v>
      </c>
      <c r="E319" s="1">
        <v>109</v>
      </c>
      <c r="F319" s="1">
        <v>57</v>
      </c>
      <c r="G319" s="1">
        <v>5</v>
      </c>
      <c r="K319" s="124">
        <v>5</v>
      </c>
      <c r="L319" s="125">
        <v>2019</v>
      </c>
      <c r="M319" s="1">
        <v>318</v>
      </c>
      <c r="N319" s="1">
        <v>266</v>
      </c>
      <c r="O319" s="1">
        <v>214</v>
      </c>
      <c r="P319" s="1">
        <v>161</v>
      </c>
      <c r="Q319" s="1">
        <v>109</v>
      </c>
      <c r="R319" s="1">
        <v>57</v>
      </c>
      <c r="S319" s="1">
        <v>5</v>
      </c>
    </row>
    <row r="320" spans="1:19" x14ac:dyDescent="0.3">
      <c r="A320" s="1">
        <v>319</v>
      </c>
      <c r="B320" s="1">
        <v>267</v>
      </c>
      <c r="C320" s="1">
        <v>215</v>
      </c>
      <c r="D320" s="1">
        <v>162</v>
      </c>
      <c r="E320" s="1">
        <v>110</v>
      </c>
      <c r="F320" s="1">
        <v>58</v>
      </c>
      <c r="G320" s="1">
        <v>6</v>
      </c>
      <c r="K320" s="124">
        <v>6</v>
      </c>
      <c r="L320" s="125">
        <v>2019</v>
      </c>
      <c r="M320" s="1">
        <v>319</v>
      </c>
      <c r="N320" s="1">
        <v>267</v>
      </c>
      <c r="O320" s="1">
        <v>215</v>
      </c>
      <c r="P320" s="1">
        <v>162</v>
      </c>
      <c r="Q320" s="1">
        <v>110</v>
      </c>
      <c r="R320" s="1">
        <v>58</v>
      </c>
      <c r="S320" s="1">
        <v>6</v>
      </c>
    </row>
    <row r="321" spans="1:19" x14ac:dyDescent="0.3">
      <c r="A321" s="1">
        <v>320</v>
      </c>
      <c r="B321" s="1">
        <v>268</v>
      </c>
      <c r="C321" s="1">
        <v>216</v>
      </c>
      <c r="D321" s="1">
        <v>163</v>
      </c>
      <c r="E321" s="1">
        <v>111</v>
      </c>
      <c r="F321" s="1">
        <v>59</v>
      </c>
      <c r="G321" s="1">
        <v>7</v>
      </c>
      <c r="K321" s="124">
        <v>7</v>
      </c>
      <c r="L321" s="125">
        <v>2019</v>
      </c>
      <c r="M321" s="1">
        <v>320</v>
      </c>
      <c r="N321" s="1">
        <v>268</v>
      </c>
      <c r="O321" s="1">
        <v>216</v>
      </c>
      <c r="P321" s="1">
        <v>163</v>
      </c>
      <c r="Q321" s="1">
        <v>111</v>
      </c>
      <c r="R321" s="1">
        <v>59</v>
      </c>
      <c r="S321" s="1">
        <v>7</v>
      </c>
    </row>
    <row r="322" spans="1:19" x14ac:dyDescent="0.3">
      <c r="A322" s="1">
        <v>321</v>
      </c>
      <c r="B322" s="1">
        <v>269</v>
      </c>
      <c r="C322" s="1">
        <v>217</v>
      </c>
      <c r="D322" s="1">
        <v>164</v>
      </c>
      <c r="E322" s="1">
        <v>112</v>
      </c>
      <c r="F322" s="1">
        <v>60</v>
      </c>
      <c r="G322" s="1">
        <v>8</v>
      </c>
      <c r="K322" s="124">
        <v>8</v>
      </c>
      <c r="L322" s="125">
        <v>2019</v>
      </c>
      <c r="M322" s="1">
        <v>321</v>
      </c>
      <c r="N322" s="1">
        <v>269</v>
      </c>
      <c r="O322" s="1">
        <v>217</v>
      </c>
      <c r="P322" s="1">
        <v>164</v>
      </c>
      <c r="Q322" s="1">
        <v>112</v>
      </c>
      <c r="R322" s="1">
        <v>60</v>
      </c>
      <c r="S322" s="1">
        <v>8</v>
      </c>
    </row>
    <row r="323" spans="1:19" x14ac:dyDescent="0.3">
      <c r="A323" s="1">
        <v>322</v>
      </c>
      <c r="B323" s="1">
        <v>270</v>
      </c>
      <c r="C323" s="1">
        <v>218</v>
      </c>
      <c r="D323" s="1">
        <v>165</v>
      </c>
      <c r="E323" s="1">
        <v>113</v>
      </c>
      <c r="F323" s="1">
        <v>61</v>
      </c>
      <c r="G323" s="1">
        <v>9</v>
      </c>
      <c r="K323" s="124">
        <v>9</v>
      </c>
      <c r="L323" s="125">
        <v>2019</v>
      </c>
      <c r="M323" s="1">
        <v>322</v>
      </c>
      <c r="N323" s="1">
        <v>270</v>
      </c>
      <c r="O323" s="1">
        <v>218</v>
      </c>
      <c r="P323" s="1">
        <v>165</v>
      </c>
      <c r="Q323" s="1">
        <v>113</v>
      </c>
      <c r="R323" s="1">
        <v>61</v>
      </c>
      <c r="S323" s="1">
        <v>9</v>
      </c>
    </row>
    <row r="324" spans="1:19" x14ac:dyDescent="0.3">
      <c r="A324" s="1">
        <v>323</v>
      </c>
      <c r="B324" s="1">
        <v>271</v>
      </c>
      <c r="C324" s="1">
        <v>219</v>
      </c>
      <c r="D324" s="1">
        <v>166</v>
      </c>
      <c r="E324" s="1">
        <v>114</v>
      </c>
      <c r="F324" s="1">
        <v>62</v>
      </c>
      <c r="G324" s="1">
        <v>10</v>
      </c>
      <c r="K324" s="124">
        <v>10</v>
      </c>
      <c r="L324" s="125">
        <v>2019</v>
      </c>
      <c r="M324" s="1">
        <v>323</v>
      </c>
      <c r="N324" s="1">
        <v>271</v>
      </c>
      <c r="O324" s="1">
        <v>219</v>
      </c>
      <c r="P324" s="1">
        <v>166</v>
      </c>
      <c r="Q324" s="1">
        <v>114</v>
      </c>
      <c r="R324" s="1">
        <v>62</v>
      </c>
      <c r="S324" s="1">
        <v>10</v>
      </c>
    </row>
    <row r="325" spans="1:19" x14ac:dyDescent="0.3">
      <c r="A325" s="1">
        <v>324</v>
      </c>
      <c r="B325" s="1">
        <v>272</v>
      </c>
      <c r="C325" s="1">
        <v>220</v>
      </c>
      <c r="D325" s="1">
        <v>167</v>
      </c>
      <c r="E325" s="1">
        <v>115</v>
      </c>
      <c r="F325" s="1">
        <v>63</v>
      </c>
      <c r="G325" s="1">
        <v>11</v>
      </c>
      <c r="K325" s="124">
        <v>11</v>
      </c>
      <c r="L325" s="125">
        <v>2019</v>
      </c>
      <c r="M325" s="1">
        <v>324</v>
      </c>
      <c r="N325" s="1">
        <v>272</v>
      </c>
      <c r="O325" s="1">
        <v>220</v>
      </c>
      <c r="P325" s="1">
        <v>167</v>
      </c>
      <c r="Q325" s="1">
        <v>115</v>
      </c>
      <c r="R325" s="1">
        <v>63</v>
      </c>
      <c r="S325" s="1">
        <v>11</v>
      </c>
    </row>
    <row r="326" spans="1:19" x14ac:dyDescent="0.3">
      <c r="A326" s="1">
        <v>325</v>
      </c>
      <c r="B326" s="1">
        <v>273</v>
      </c>
      <c r="C326" s="1">
        <v>221</v>
      </c>
      <c r="D326" s="1">
        <v>168</v>
      </c>
      <c r="E326" s="1">
        <v>116</v>
      </c>
      <c r="F326" s="1">
        <v>64</v>
      </c>
      <c r="G326" s="1">
        <v>12</v>
      </c>
      <c r="K326" s="124">
        <v>12</v>
      </c>
      <c r="L326" s="125">
        <v>2019</v>
      </c>
      <c r="M326" s="1">
        <v>325</v>
      </c>
      <c r="N326" s="1">
        <v>273</v>
      </c>
      <c r="O326" s="1">
        <v>221</v>
      </c>
      <c r="P326" s="1">
        <v>168</v>
      </c>
      <c r="Q326" s="1">
        <v>116</v>
      </c>
      <c r="R326" s="1">
        <v>64</v>
      </c>
      <c r="S326" s="1">
        <v>12</v>
      </c>
    </row>
    <row r="327" spans="1:19" x14ac:dyDescent="0.3">
      <c r="A327" s="1">
        <v>326</v>
      </c>
      <c r="B327" s="1">
        <v>274</v>
      </c>
      <c r="C327" s="1">
        <v>222</v>
      </c>
      <c r="D327" s="1">
        <v>169</v>
      </c>
      <c r="E327" s="1">
        <v>117</v>
      </c>
      <c r="F327" s="1">
        <v>65</v>
      </c>
      <c r="G327" s="1">
        <v>13</v>
      </c>
      <c r="K327" s="124">
        <v>13</v>
      </c>
      <c r="L327" s="125">
        <v>2019</v>
      </c>
      <c r="M327" s="1">
        <v>326</v>
      </c>
      <c r="N327" s="1">
        <v>274</v>
      </c>
      <c r="O327" s="1">
        <v>222</v>
      </c>
      <c r="P327" s="1">
        <v>169</v>
      </c>
      <c r="Q327" s="1">
        <v>117</v>
      </c>
      <c r="R327" s="1">
        <v>65</v>
      </c>
      <c r="S327" s="1">
        <v>13</v>
      </c>
    </row>
    <row r="328" spans="1:19" x14ac:dyDescent="0.3">
      <c r="A328" s="1">
        <v>327</v>
      </c>
      <c r="B328" s="1">
        <v>275</v>
      </c>
      <c r="C328" s="1">
        <v>223</v>
      </c>
      <c r="D328" s="1">
        <v>170</v>
      </c>
      <c r="E328" s="1">
        <v>118</v>
      </c>
      <c r="F328" s="1">
        <v>66</v>
      </c>
      <c r="G328" s="1">
        <v>14</v>
      </c>
      <c r="K328" s="124">
        <v>14</v>
      </c>
      <c r="L328" s="125">
        <v>2019</v>
      </c>
      <c r="M328" s="1">
        <v>327</v>
      </c>
      <c r="N328" s="1">
        <v>275</v>
      </c>
      <c r="O328" s="1">
        <v>223</v>
      </c>
      <c r="P328" s="1">
        <v>170</v>
      </c>
      <c r="Q328" s="1">
        <v>118</v>
      </c>
      <c r="R328" s="1">
        <v>66</v>
      </c>
      <c r="S328" s="1">
        <v>14</v>
      </c>
    </row>
    <row r="329" spans="1:19" x14ac:dyDescent="0.3">
      <c r="A329" s="1">
        <v>328</v>
      </c>
      <c r="B329" s="1">
        <v>276</v>
      </c>
      <c r="C329" s="1">
        <v>224</v>
      </c>
      <c r="D329" s="1">
        <v>171</v>
      </c>
      <c r="E329" s="1">
        <v>119</v>
      </c>
      <c r="F329" s="1">
        <v>67</v>
      </c>
      <c r="G329" s="1">
        <v>15</v>
      </c>
      <c r="K329" s="124">
        <v>15</v>
      </c>
      <c r="L329" s="125">
        <v>2019</v>
      </c>
      <c r="M329" s="1">
        <v>328</v>
      </c>
      <c r="N329" s="1">
        <v>276</v>
      </c>
      <c r="O329" s="1">
        <v>224</v>
      </c>
      <c r="P329" s="1">
        <v>171</v>
      </c>
      <c r="Q329" s="1">
        <v>119</v>
      </c>
      <c r="R329" s="1">
        <v>67</v>
      </c>
      <c r="S329" s="1">
        <v>15</v>
      </c>
    </row>
    <row r="330" spans="1:19" x14ac:dyDescent="0.3">
      <c r="A330" s="1">
        <v>329</v>
      </c>
      <c r="B330" s="1">
        <v>277</v>
      </c>
      <c r="C330" s="1">
        <v>225</v>
      </c>
      <c r="D330" s="1">
        <v>172</v>
      </c>
      <c r="E330" s="1">
        <v>120</v>
      </c>
      <c r="F330" s="1">
        <v>68</v>
      </c>
      <c r="G330" s="1">
        <v>16</v>
      </c>
      <c r="K330" s="124">
        <v>16</v>
      </c>
      <c r="L330" s="125">
        <v>2019</v>
      </c>
      <c r="M330" s="1">
        <v>329</v>
      </c>
      <c r="N330" s="1">
        <v>277</v>
      </c>
      <c r="O330" s="1">
        <v>225</v>
      </c>
      <c r="P330" s="1">
        <v>172</v>
      </c>
      <c r="Q330" s="1">
        <v>120</v>
      </c>
      <c r="R330" s="1">
        <v>68</v>
      </c>
      <c r="S330" s="1">
        <v>16</v>
      </c>
    </row>
    <row r="331" spans="1:19" x14ac:dyDescent="0.3">
      <c r="A331" s="1">
        <v>330</v>
      </c>
      <c r="B331" s="1">
        <v>278</v>
      </c>
      <c r="C331" s="1">
        <v>226</v>
      </c>
      <c r="D331" s="1">
        <v>173</v>
      </c>
      <c r="E331" s="1">
        <v>121</v>
      </c>
      <c r="F331" s="1">
        <v>69</v>
      </c>
      <c r="G331" s="1">
        <v>17</v>
      </c>
      <c r="K331" s="124">
        <v>17</v>
      </c>
      <c r="L331" s="125">
        <v>2019</v>
      </c>
      <c r="M331" s="1">
        <v>330</v>
      </c>
      <c r="N331" s="1">
        <v>278</v>
      </c>
      <c r="O331" s="1">
        <v>226</v>
      </c>
      <c r="P331" s="1">
        <v>173</v>
      </c>
      <c r="Q331" s="1">
        <v>121</v>
      </c>
      <c r="R331" s="1">
        <v>69</v>
      </c>
      <c r="S331" s="1">
        <v>17</v>
      </c>
    </row>
    <row r="332" spans="1:19" x14ac:dyDescent="0.3">
      <c r="A332" s="1">
        <v>331</v>
      </c>
      <c r="B332" s="1">
        <v>279</v>
      </c>
      <c r="C332" s="1">
        <v>227</v>
      </c>
      <c r="D332" s="1">
        <v>174</v>
      </c>
      <c r="E332" s="1">
        <v>122</v>
      </c>
      <c r="F332" s="1">
        <v>70</v>
      </c>
      <c r="G332" s="1">
        <v>18</v>
      </c>
      <c r="K332" s="124">
        <v>18</v>
      </c>
      <c r="L332" s="125">
        <v>2019</v>
      </c>
      <c r="M332" s="1">
        <v>331</v>
      </c>
      <c r="N332" s="1">
        <v>279</v>
      </c>
      <c r="O332" s="1">
        <v>227</v>
      </c>
      <c r="P332" s="1">
        <v>174</v>
      </c>
      <c r="Q332" s="1">
        <v>122</v>
      </c>
      <c r="R332" s="1">
        <v>70</v>
      </c>
      <c r="S332" s="1">
        <v>18</v>
      </c>
    </row>
    <row r="333" spans="1:19" x14ac:dyDescent="0.3">
      <c r="A333" s="1">
        <v>332</v>
      </c>
      <c r="B333" s="1">
        <v>280</v>
      </c>
      <c r="C333" s="1">
        <v>228</v>
      </c>
      <c r="D333" s="1">
        <v>175</v>
      </c>
      <c r="E333" s="1">
        <v>123</v>
      </c>
      <c r="F333" s="1">
        <v>71</v>
      </c>
      <c r="G333" s="1">
        <v>19</v>
      </c>
      <c r="K333" s="124">
        <v>19</v>
      </c>
      <c r="L333" s="125">
        <v>2019</v>
      </c>
      <c r="M333" s="1">
        <v>332</v>
      </c>
      <c r="N333" s="1">
        <v>280</v>
      </c>
      <c r="O333" s="1">
        <v>228</v>
      </c>
      <c r="P333" s="1">
        <v>175</v>
      </c>
      <c r="Q333" s="1">
        <v>123</v>
      </c>
      <c r="R333" s="1">
        <v>71</v>
      </c>
      <c r="S333" s="1">
        <v>19</v>
      </c>
    </row>
    <row r="334" spans="1:19" x14ac:dyDescent="0.3">
      <c r="A334" s="1">
        <v>333</v>
      </c>
      <c r="B334" s="1">
        <v>281</v>
      </c>
      <c r="C334" s="1">
        <v>229</v>
      </c>
      <c r="D334" s="1">
        <v>176</v>
      </c>
      <c r="E334" s="1">
        <v>124</v>
      </c>
      <c r="F334" s="1">
        <v>72</v>
      </c>
      <c r="G334" s="1">
        <v>20</v>
      </c>
      <c r="K334" s="124">
        <v>20</v>
      </c>
      <c r="L334" s="125">
        <v>2019</v>
      </c>
      <c r="M334" s="1">
        <v>333</v>
      </c>
      <c r="N334" s="1">
        <v>281</v>
      </c>
      <c r="O334" s="1">
        <v>229</v>
      </c>
      <c r="P334" s="1">
        <v>176</v>
      </c>
      <c r="Q334" s="1">
        <v>124</v>
      </c>
      <c r="R334" s="1">
        <v>72</v>
      </c>
      <c r="S334" s="1">
        <v>20</v>
      </c>
    </row>
    <row r="335" spans="1:19" x14ac:dyDescent="0.3">
      <c r="A335" s="1">
        <v>334</v>
      </c>
      <c r="B335" s="1">
        <v>282</v>
      </c>
      <c r="C335" s="1">
        <v>230</v>
      </c>
      <c r="D335" s="1">
        <v>177</v>
      </c>
      <c r="E335" s="1">
        <v>125</v>
      </c>
      <c r="F335" s="1">
        <v>73</v>
      </c>
      <c r="G335" s="1">
        <v>21</v>
      </c>
      <c r="K335" s="124">
        <v>21</v>
      </c>
      <c r="L335" s="125">
        <v>2019</v>
      </c>
      <c r="M335" s="1">
        <v>334</v>
      </c>
      <c r="N335" s="1">
        <v>282</v>
      </c>
      <c r="O335" s="1">
        <v>230</v>
      </c>
      <c r="P335" s="1">
        <v>177</v>
      </c>
      <c r="Q335" s="1">
        <v>125</v>
      </c>
      <c r="R335" s="1">
        <v>73</v>
      </c>
      <c r="S335" s="1">
        <v>21</v>
      </c>
    </row>
    <row r="336" spans="1:19" x14ac:dyDescent="0.3">
      <c r="A336" s="1">
        <v>335</v>
      </c>
      <c r="B336" s="1">
        <v>283</v>
      </c>
      <c r="C336" s="1">
        <v>231</v>
      </c>
      <c r="D336" s="1">
        <v>178</v>
      </c>
      <c r="E336" s="1">
        <v>126</v>
      </c>
      <c r="F336" s="1">
        <v>74</v>
      </c>
      <c r="G336" s="1">
        <v>22</v>
      </c>
      <c r="K336" s="124">
        <v>22</v>
      </c>
      <c r="L336" s="125">
        <v>2019</v>
      </c>
      <c r="M336" s="1">
        <v>335</v>
      </c>
      <c r="N336" s="1">
        <v>283</v>
      </c>
      <c r="O336" s="1">
        <v>231</v>
      </c>
      <c r="P336" s="1">
        <v>178</v>
      </c>
      <c r="Q336" s="1">
        <v>126</v>
      </c>
      <c r="R336" s="1">
        <v>74</v>
      </c>
      <c r="S336" s="1">
        <v>22</v>
      </c>
    </row>
    <row r="337" spans="1:19" x14ac:dyDescent="0.3">
      <c r="A337" s="1">
        <v>336</v>
      </c>
      <c r="B337" s="1">
        <v>284</v>
      </c>
      <c r="C337" s="1">
        <v>232</v>
      </c>
      <c r="D337" s="1">
        <v>179</v>
      </c>
      <c r="E337" s="1">
        <v>127</v>
      </c>
      <c r="F337" s="1">
        <v>75</v>
      </c>
      <c r="G337" s="1">
        <v>23</v>
      </c>
      <c r="K337" s="124">
        <v>23</v>
      </c>
      <c r="L337" s="125">
        <v>2019</v>
      </c>
      <c r="M337" s="1">
        <v>336</v>
      </c>
      <c r="N337" s="1">
        <v>284</v>
      </c>
      <c r="O337" s="1">
        <v>232</v>
      </c>
      <c r="P337" s="1">
        <v>179</v>
      </c>
      <c r="Q337" s="1">
        <v>127</v>
      </c>
      <c r="R337" s="1">
        <v>75</v>
      </c>
      <c r="S337" s="1">
        <v>23</v>
      </c>
    </row>
    <row r="338" spans="1:19" x14ac:dyDescent="0.3">
      <c r="A338" s="1">
        <v>337</v>
      </c>
      <c r="B338" s="1">
        <v>285</v>
      </c>
      <c r="C338" s="1">
        <v>233</v>
      </c>
      <c r="D338" s="1">
        <v>180</v>
      </c>
      <c r="E338" s="1">
        <v>128</v>
      </c>
      <c r="F338" s="1">
        <v>76</v>
      </c>
      <c r="G338" s="1">
        <v>24</v>
      </c>
      <c r="K338" s="124">
        <v>24</v>
      </c>
      <c r="L338" s="125">
        <v>2019</v>
      </c>
      <c r="M338" s="1">
        <v>337</v>
      </c>
      <c r="N338" s="1">
        <v>285</v>
      </c>
      <c r="O338" s="1">
        <v>233</v>
      </c>
      <c r="P338" s="1">
        <v>180</v>
      </c>
      <c r="Q338" s="1">
        <v>128</v>
      </c>
      <c r="R338" s="1">
        <v>76</v>
      </c>
      <c r="S338" s="1">
        <v>24</v>
      </c>
    </row>
    <row r="339" spans="1:19" x14ac:dyDescent="0.3">
      <c r="A339" s="1">
        <v>338</v>
      </c>
      <c r="B339" s="1">
        <v>286</v>
      </c>
      <c r="C339" s="1">
        <v>234</v>
      </c>
      <c r="D339" s="1">
        <v>181</v>
      </c>
      <c r="E339" s="1">
        <v>129</v>
      </c>
      <c r="F339" s="1">
        <v>77</v>
      </c>
      <c r="G339" s="1">
        <v>25</v>
      </c>
      <c r="K339" s="124">
        <v>25</v>
      </c>
      <c r="L339" s="125">
        <v>2019</v>
      </c>
      <c r="M339" s="1">
        <v>338</v>
      </c>
      <c r="N339" s="1">
        <v>286</v>
      </c>
      <c r="O339" s="1">
        <v>234</v>
      </c>
      <c r="P339" s="1">
        <v>181</v>
      </c>
      <c r="Q339" s="1">
        <v>129</v>
      </c>
      <c r="R339" s="1">
        <v>77</v>
      </c>
      <c r="S339" s="1">
        <v>25</v>
      </c>
    </row>
    <row r="340" spans="1:19" x14ac:dyDescent="0.3">
      <c r="A340" s="1">
        <v>339</v>
      </c>
      <c r="B340" s="1">
        <v>287</v>
      </c>
      <c r="C340" s="1">
        <v>235</v>
      </c>
      <c r="D340" s="1">
        <v>182</v>
      </c>
      <c r="E340" s="1">
        <v>130</v>
      </c>
      <c r="F340" s="1">
        <v>78</v>
      </c>
      <c r="G340" s="1">
        <v>26</v>
      </c>
      <c r="K340" s="124">
        <v>26</v>
      </c>
      <c r="L340" s="125">
        <v>2019</v>
      </c>
      <c r="M340" s="1">
        <v>339</v>
      </c>
      <c r="N340" s="1">
        <v>287</v>
      </c>
      <c r="O340" s="1">
        <v>235</v>
      </c>
      <c r="P340" s="1">
        <v>182</v>
      </c>
      <c r="Q340" s="1">
        <v>130</v>
      </c>
      <c r="R340" s="1">
        <v>78</v>
      </c>
      <c r="S340" s="1">
        <v>26</v>
      </c>
    </row>
    <row r="341" spans="1:19" x14ac:dyDescent="0.3">
      <c r="A341" s="1">
        <v>340</v>
      </c>
      <c r="B341" s="1">
        <v>288</v>
      </c>
      <c r="C341" s="1">
        <v>236</v>
      </c>
      <c r="D341" s="1">
        <v>183</v>
      </c>
      <c r="E341" s="1">
        <v>131</v>
      </c>
      <c r="F341" s="1">
        <v>79</v>
      </c>
      <c r="G341" s="1">
        <v>27</v>
      </c>
      <c r="K341" s="124">
        <v>27</v>
      </c>
      <c r="L341" s="125">
        <v>2019</v>
      </c>
      <c r="M341" s="1">
        <v>340</v>
      </c>
      <c r="N341" s="1">
        <v>288</v>
      </c>
      <c r="O341" s="1">
        <v>236</v>
      </c>
      <c r="P341" s="1">
        <v>183</v>
      </c>
      <c r="Q341" s="1">
        <v>131</v>
      </c>
      <c r="R341" s="1">
        <v>79</v>
      </c>
      <c r="S341" s="1">
        <v>27</v>
      </c>
    </row>
    <row r="342" spans="1:19" x14ac:dyDescent="0.3">
      <c r="A342" s="1">
        <v>341</v>
      </c>
      <c r="B342" s="1">
        <v>289</v>
      </c>
      <c r="C342" s="1">
        <v>237</v>
      </c>
      <c r="D342" s="1">
        <v>184</v>
      </c>
      <c r="E342" s="1">
        <v>132</v>
      </c>
      <c r="F342" s="1">
        <v>80</v>
      </c>
      <c r="G342" s="1">
        <v>28</v>
      </c>
      <c r="K342" s="124">
        <v>28</v>
      </c>
      <c r="L342" s="125">
        <v>2019</v>
      </c>
      <c r="M342" s="1">
        <v>341</v>
      </c>
      <c r="N342" s="1">
        <v>289</v>
      </c>
      <c r="O342" s="1">
        <v>237</v>
      </c>
      <c r="P342" s="1">
        <v>184</v>
      </c>
      <c r="Q342" s="1">
        <v>132</v>
      </c>
      <c r="R342" s="1">
        <v>80</v>
      </c>
      <c r="S342" s="1">
        <v>28</v>
      </c>
    </row>
    <row r="343" spans="1:19" x14ac:dyDescent="0.3">
      <c r="A343" s="1">
        <v>342</v>
      </c>
      <c r="B343" s="1">
        <v>290</v>
      </c>
      <c r="C343" s="1">
        <v>238</v>
      </c>
      <c r="D343" s="1">
        <v>185</v>
      </c>
      <c r="E343" s="1">
        <v>133</v>
      </c>
      <c r="F343" s="1">
        <v>81</v>
      </c>
      <c r="G343" s="1">
        <v>29</v>
      </c>
      <c r="K343" s="124">
        <v>29</v>
      </c>
      <c r="L343" s="125">
        <v>2019</v>
      </c>
      <c r="M343" s="1">
        <v>342</v>
      </c>
      <c r="N343" s="1">
        <v>290</v>
      </c>
      <c r="O343" s="1">
        <v>238</v>
      </c>
      <c r="P343" s="1">
        <v>185</v>
      </c>
      <c r="Q343" s="1">
        <v>133</v>
      </c>
      <c r="R343" s="1">
        <v>81</v>
      </c>
      <c r="S343" s="1">
        <v>29</v>
      </c>
    </row>
    <row r="344" spans="1:19" x14ac:dyDescent="0.3">
      <c r="A344" s="1">
        <v>343</v>
      </c>
      <c r="B344" s="1">
        <v>291</v>
      </c>
      <c r="C344" s="1">
        <v>239</v>
      </c>
      <c r="D344" s="1">
        <v>186</v>
      </c>
      <c r="E344" s="1">
        <v>134</v>
      </c>
      <c r="F344" s="1">
        <v>82</v>
      </c>
      <c r="G344" s="1">
        <v>30</v>
      </c>
      <c r="K344" s="124">
        <v>30</v>
      </c>
      <c r="L344" s="125">
        <v>2019</v>
      </c>
      <c r="M344" s="1">
        <v>343</v>
      </c>
      <c r="N344" s="1">
        <v>291</v>
      </c>
      <c r="O344" s="1">
        <v>239</v>
      </c>
      <c r="P344" s="1">
        <v>186</v>
      </c>
      <c r="Q344" s="1">
        <v>134</v>
      </c>
      <c r="R344" s="1">
        <v>82</v>
      </c>
      <c r="S344" s="1">
        <v>30</v>
      </c>
    </row>
    <row r="345" spans="1:19" x14ac:dyDescent="0.3">
      <c r="A345" s="1">
        <v>344</v>
      </c>
      <c r="B345" s="1">
        <v>292</v>
      </c>
      <c r="C345" s="1">
        <v>240</v>
      </c>
      <c r="D345" s="1">
        <v>187</v>
      </c>
      <c r="E345" s="1">
        <v>135</v>
      </c>
      <c r="F345" s="1">
        <v>83</v>
      </c>
      <c r="G345" s="1">
        <v>31</v>
      </c>
      <c r="K345" s="124">
        <v>31</v>
      </c>
      <c r="L345" s="125">
        <v>2019</v>
      </c>
      <c r="M345" s="1">
        <v>344</v>
      </c>
      <c r="N345" s="1">
        <v>292</v>
      </c>
      <c r="O345" s="1">
        <v>240</v>
      </c>
      <c r="P345" s="1">
        <v>187</v>
      </c>
      <c r="Q345" s="1">
        <v>135</v>
      </c>
      <c r="R345" s="1">
        <v>83</v>
      </c>
      <c r="S345" s="1">
        <v>31</v>
      </c>
    </row>
    <row r="346" spans="1:19" x14ac:dyDescent="0.3">
      <c r="A346" s="1">
        <v>345</v>
      </c>
      <c r="B346" s="1">
        <v>293</v>
      </c>
      <c r="C346" s="1">
        <v>241</v>
      </c>
      <c r="D346" s="1">
        <v>188</v>
      </c>
      <c r="E346" s="1">
        <v>136</v>
      </c>
      <c r="F346" s="1">
        <v>84</v>
      </c>
      <c r="G346" s="1">
        <v>32</v>
      </c>
      <c r="K346" s="124">
        <v>32</v>
      </c>
      <c r="L346" s="125">
        <v>2019</v>
      </c>
      <c r="M346" s="1">
        <v>345</v>
      </c>
      <c r="N346" s="1">
        <v>293</v>
      </c>
      <c r="O346" s="1">
        <v>241</v>
      </c>
      <c r="P346" s="1">
        <v>188</v>
      </c>
      <c r="Q346" s="1">
        <v>136</v>
      </c>
      <c r="R346" s="1">
        <v>84</v>
      </c>
      <c r="S346" s="1">
        <v>32</v>
      </c>
    </row>
    <row r="347" spans="1:19" x14ac:dyDescent="0.3">
      <c r="A347" s="1">
        <v>346</v>
      </c>
      <c r="B347" s="1">
        <v>294</v>
      </c>
      <c r="C347" s="1">
        <v>242</v>
      </c>
      <c r="D347" s="1">
        <v>189</v>
      </c>
      <c r="E347" s="1">
        <v>137</v>
      </c>
      <c r="F347" s="1">
        <v>85</v>
      </c>
      <c r="G347" s="1">
        <v>33</v>
      </c>
      <c r="K347" s="124">
        <v>33</v>
      </c>
      <c r="L347" s="125">
        <v>2019</v>
      </c>
      <c r="M347" s="1">
        <v>346</v>
      </c>
      <c r="N347" s="1">
        <v>294</v>
      </c>
      <c r="O347" s="1">
        <v>242</v>
      </c>
      <c r="P347" s="1">
        <v>189</v>
      </c>
      <c r="Q347" s="1">
        <v>137</v>
      </c>
      <c r="R347" s="1">
        <v>85</v>
      </c>
      <c r="S347" s="1">
        <v>33</v>
      </c>
    </row>
    <row r="348" spans="1:19" x14ac:dyDescent="0.3">
      <c r="A348" s="1">
        <v>347</v>
      </c>
      <c r="B348" s="1">
        <v>295</v>
      </c>
      <c r="C348" s="1">
        <v>243</v>
      </c>
      <c r="D348" s="1">
        <v>190</v>
      </c>
      <c r="E348" s="1">
        <v>138</v>
      </c>
      <c r="F348" s="1">
        <v>86</v>
      </c>
      <c r="G348" s="1">
        <v>34</v>
      </c>
      <c r="K348" s="124">
        <v>34</v>
      </c>
      <c r="L348" s="125">
        <v>2019</v>
      </c>
      <c r="M348" s="1">
        <v>347</v>
      </c>
      <c r="N348" s="1">
        <v>295</v>
      </c>
      <c r="O348" s="1">
        <v>243</v>
      </c>
      <c r="P348" s="1">
        <v>190</v>
      </c>
      <c r="Q348" s="1">
        <v>138</v>
      </c>
      <c r="R348" s="1">
        <v>86</v>
      </c>
      <c r="S348" s="1">
        <v>34</v>
      </c>
    </row>
    <row r="349" spans="1:19" x14ac:dyDescent="0.3">
      <c r="A349" s="1">
        <v>348</v>
      </c>
      <c r="B349" s="1">
        <v>296</v>
      </c>
      <c r="C349" s="1">
        <v>244</v>
      </c>
      <c r="D349" s="1">
        <v>191</v>
      </c>
      <c r="E349" s="1">
        <v>139</v>
      </c>
      <c r="F349" s="1">
        <v>87</v>
      </c>
      <c r="G349" s="1">
        <v>35</v>
      </c>
      <c r="K349" s="124">
        <v>35</v>
      </c>
      <c r="L349" s="125">
        <v>2019</v>
      </c>
      <c r="M349" s="1">
        <v>348</v>
      </c>
      <c r="N349" s="1">
        <v>296</v>
      </c>
      <c r="O349" s="1">
        <v>244</v>
      </c>
      <c r="P349" s="1">
        <v>191</v>
      </c>
      <c r="Q349" s="1">
        <v>139</v>
      </c>
      <c r="R349" s="1">
        <v>87</v>
      </c>
      <c r="S349" s="1">
        <v>35</v>
      </c>
    </row>
    <row r="350" spans="1:19" x14ac:dyDescent="0.3">
      <c r="A350" s="1">
        <v>349</v>
      </c>
      <c r="B350" s="1">
        <v>297</v>
      </c>
      <c r="C350" s="1">
        <v>245</v>
      </c>
      <c r="D350" s="1">
        <v>192</v>
      </c>
      <c r="E350" s="1">
        <v>140</v>
      </c>
      <c r="F350" s="1">
        <v>88</v>
      </c>
      <c r="G350" s="1">
        <v>36</v>
      </c>
      <c r="K350" s="124">
        <v>36</v>
      </c>
      <c r="L350" s="125">
        <v>2019</v>
      </c>
      <c r="M350" s="1">
        <v>349</v>
      </c>
      <c r="N350" s="1">
        <v>297</v>
      </c>
      <c r="O350" s="1">
        <v>245</v>
      </c>
      <c r="P350" s="1">
        <v>192</v>
      </c>
      <c r="Q350" s="1">
        <v>140</v>
      </c>
      <c r="R350" s="1">
        <v>88</v>
      </c>
      <c r="S350" s="1">
        <v>36</v>
      </c>
    </row>
    <row r="351" spans="1:19" x14ac:dyDescent="0.3">
      <c r="A351" s="1">
        <v>350</v>
      </c>
      <c r="B351" s="1">
        <v>298</v>
      </c>
      <c r="C351" s="1">
        <v>246</v>
      </c>
      <c r="D351" s="1">
        <v>193</v>
      </c>
      <c r="E351" s="1">
        <v>141</v>
      </c>
      <c r="F351" s="1">
        <v>89</v>
      </c>
      <c r="G351" s="1">
        <v>37</v>
      </c>
      <c r="K351" s="124">
        <v>37</v>
      </c>
      <c r="L351" s="125">
        <v>2019</v>
      </c>
      <c r="M351" s="1">
        <v>350</v>
      </c>
      <c r="N351" s="1">
        <v>298</v>
      </c>
      <c r="O351" s="1">
        <v>246</v>
      </c>
      <c r="P351" s="1">
        <v>193</v>
      </c>
      <c r="Q351" s="1">
        <v>141</v>
      </c>
      <c r="R351" s="1">
        <v>89</v>
      </c>
      <c r="S351" s="1">
        <v>37</v>
      </c>
    </row>
    <row r="352" spans="1:19" x14ac:dyDescent="0.3">
      <c r="A352" s="1">
        <v>351</v>
      </c>
      <c r="B352" s="1">
        <v>299</v>
      </c>
      <c r="C352" s="1">
        <v>247</v>
      </c>
      <c r="D352" s="1">
        <v>194</v>
      </c>
      <c r="E352" s="1">
        <v>142</v>
      </c>
      <c r="F352" s="1">
        <v>90</v>
      </c>
      <c r="G352" s="1">
        <v>38</v>
      </c>
      <c r="K352" s="124">
        <v>38</v>
      </c>
      <c r="L352" s="125">
        <v>2019</v>
      </c>
      <c r="M352" s="1">
        <v>351</v>
      </c>
      <c r="N352" s="1">
        <v>299</v>
      </c>
      <c r="O352" s="1">
        <v>247</v>
      </c>
      <c r="P352" s="1">
        <v>194</v>
      </c>
      <c r="Q352" s="1">
        <v>142</v>
      </c>
      <c r="R352" s="1">
        <v>90</v>
      </c>
      <c r="S352" s="1">
        <v>38</v>
      </c>
    </row>
    <row r="353" spans="1:20" x14ac:dyDescent="0.3">
      <c r="A353" s="1">
        <v>352</v>
      </c>
      <c r="B353" s="1">
        <v>300</v>
      </c>
      <c r="C353" s="1">
        <v>248</v>
      </c>
      <c r="D353" s="1">
        <v>195</v>
      </c>
      <c r="E353" s="1">
        <v>143</v>
      </c>
      <c r="F353" s="1">
        <v>91</v>
      </c>
      <c r="G353" s="1">
        <v>39</v>
      </c>
      <c r="K353" s="124">
        <v>39</v>
      </c>
      <c r="L353" s="125">
        <v>2019</v>
      </c>
      <c r="M353" s="1">
        <v>352</v>
      </c>
      <c r="N353" s="1">
        <v>300</v>
      </c>
      <c r="O353" s="1">
        <v>248</v>
      </c>
      <c r="P353" s="1">
        <v>195</v>
      </c>
      <c r="Q353" s="1">
        <v>143</v>
      </c>
      <c r="R353" s="1">
        <v>91</v>
      </c>
      <c r="S353" s="1">
        <v>39</v>
      </c>
    </row>
    <row r="354" spans="1:20" x14ac:dyDescent="0.3">
      <c r="A354" s="1">
        <v>353</v>
      </c>
      <c r="B354" s="1">
        <v>301</v>
      </c>
      <c r="C354" s="1">
        <v>249</v>
      </c>
      <c r="D354" s="1">
        <v>196</v>
      </c>
      <c r="E354" s="1">
        <v>144</v>
      </c>
      <c r="F354" s="1">
        <v>92</v>
      </c>
      <c r="G354" s="1">
        <v>40</v>
      </c>
      <c r="K354" s="124">
        <v>40</v>
      </c>
      <c r="L354" s="125">
        <v>2019</v>
      </c>
      <c r="M354" s="1">
        <v>353</v>
      </c>
      <c r="N354" s="1">
        <v>301</v>
      </c>
      <c r="O354" s="1">
        <v>249</v>
      </c>
      <c r="P354" s="1">
        <v>196</v>
      </c>
      <c r="Q354" s="1">
        <v>144</v>
      </c>
      <c r="R354" s="1">
        <v>92</v>
      </c>
      <c r="S354" s="1">
        <v>40</v>
      </c>
    </row>
    <row r="355" spans="1:20" x14ac:dyDescent="0.3">
      <c r="A355" s="1">
        <v>354</v>
      </c>
      <c r="B355" s="1">
        <v>302</v>
      </c>
      <c r="C355" s="1">
        <v>250</v>
      </c>
      <c r="D355" s="1">
        <v>197</v>
      </c>
      <c r="E355" s="1">
        <v>145</v>
      </c>
      <c r="F355" s="1">
        <v>93</v>
      </c>
      <c r="G355" s="1">
        <v>41</v>
      </c>
      <c r="K355" s="124">
        <v>41</v>
      </c>
      <c r="L355" s="125">
        <v>2019</v>
      </c>
      <c r="M355" s="1">
        <v>354</v>
      </c>
      <c r="N355" s="1">
        <v>302</v>
      </c>
      <c r="O355" s="1">
        <v>250</v>
      </c>
      <c r="P355" s="1">
        <v>197</v>
      </c>
      <c r="Q355" s="1">
        <v>145</v>
      </c>
      <c r="R355" s="1">
        <v>93</v>
      </c>
      <c r="S355" s="1">
        <v>41</v>
      </c>
    </row>
    <row r="356" spans="1:20" x14ac:dyDescent="0.3">
      <c r="A356" s="1">
        <v>355</v>
      </c>
      <c r="B356" s="1">
        <v>303</v>
      </c>
      <c r="C356" s="1">
        <v>251</v>
      </c>
      <c r="D356" s="1">
        <v>198</v>
      </c>
      <c r="E356" s="1">
        <v>146</v>
      </c>
      <c r="F356" s="1">
        <v>94</v>
      </c>
      <c r="G356" s="1">
        <v>42</v>
      </c>
      <c r="K356" s="124">
        <v>42</v>
      </c>
      <c r="L356" s="125">
        <v>2019</v>
      </c>
      <c r="M356" s="1">
        <v>355</v>
      </c>
      <c r="N356" s="1">
        <v>303</v>
      </c>
      <c r="O356" s="1">
        <v>251</v>
      </c>
      <c r="P356" s="1">
        <v>198</v>
      </c>
      <c r="Q356" s="1">
        <v>146</v>
      </c>
      <c r="R356" s="1">
        <v>94</v>
      </c>
      <c r="S356" s="1">
        <v>42</v>
      </c>
    </row>
    <row r="357" spans="1:20" x14ac:dyDescent="0.3">
      <c r="A357" s="1">
        <v>356</v>
      </c>
      <c r="B357" s="1">
        <v>304</v>
      </c>
      <c r="C357" s="1">
        <v>252</v>
      </c>
      <c r="D357" s="1">
        <v>199</v>
      </c>
      <c r="E357" s="1">
        <v>147</v>
      </c>
      <c r="F357" s="1">
        <v>95</v>
      </c>
      <c r="G357" s="1">
        <v>43</v>
      </c>
      <c r="K357" s="124">
        <v>43</v>
      </c>
      <c r="L357" s="125">
        <v>2019</v>
      </c>
      <c r="M357" s="1">
        <v>356</v>
      </c>
      <c r="N357" s="1">
        <v>304</v>
      </c>
      <c r="O357" s="1">
        <v>252</v>
      </c>
      <c r="P357" s="1">
        <v>199</v>
      </c>
      <c r="Q357" s="1">
        <v>147</v>
      </c>
      <c r="R357" s="1">
        <v>95</v>
      </c>
      <c r="S357" s="1">
        <v>43</v>
      </c>
    </row>
    <row r="358" spans="1:20" x14ac:dyDescent="0.3">
      <c r="A358" s="1">
        <v>357</v>
      </c>
      <c r="B358" s="1">
        <v>305</v>
      </c>
      <c r="C358" s="1">
        <v>253</v>
      </c>
      <c r="D358" s="1">
        <v>200</v>
      </c>
      <c r="E358" s="1">
        <v>148</v>
      </c>
      <c r="F358" s="1">
        <v>96</v>
      </c>
      <c r="G358" s="1">
        <v>44</v>
      </c>
      <c r="K358" s="124">
        <v>44</v>
      </c>
      <c r="L358" s="125">
        <v>2019</v>
      </c>
      <c r="M358" s="1">
        <v>357</v>
      </c>
      <c r="N358" s="1">
        <v>305</v>
      </c>
      <c r="O358" s="1">
        <v>253</v>
      </c>
      <c r="P358" s="1">
        <v>200</v>
      </c>
      <c r="Q358" s="1">
        <v>148</v>
      </c>
      <c r="R358" s="1">
        <v>96</v>
      </c>
      <c r="S358" s="1">
        <v>44</v>
      </c>
    </row>
    <row r="359" spans="1:20" x14ac:dyDescent="0.3">
      <c r="A359" s="1">
        <v>358</v>
      </c>
      <c r="B359" s="1">
        <v>306</v>
      </c>
      <c r="C359" s="1">
        <v>254</v>
      </c>
      <c r="D359" s="1">
        <v>201</v>
      </c>
      <c r="E359" s="1">
        <v>149</v>
      </c>
      <c r="F359" s="1">
        <v>97</v>
      </c>
      <c r="G359" s="1">
        <v>45</v>
      </c>
      <c r="K359" s="124">
        <v>45</v>
      </c>
      <c r="L359" s="125">
        <v>2019</v>
      </c>
      <c r="M359" s="1">
        <v>358</v>
      </c>
      <c r="N359" s="1">
        <v>306</v>
      </c>
      <c r="O359" s="1">
        <v>254</v>
      </c>
      <c r="P359" s="1">
        <v>201</v>
      </c>
      <c r="Q359" s="1">
        <v>149</v>
      </c>
      <c r="R359" s="1">
        <v>97</v>
      </c>
      <c r="S359" s="1">
        <v>45</v>
      </c>
    </row>
    <row r="360" spans="1:20" x14ac:dyDescent="0.3">
      <c r="A360" s="1">
        <v>359</v>
      </c>
      <c r="B360" s="1">
        <v>307</v>
      </c>
      <c r="C360" s="1">
        <v>255</v>
      </c>
      <c r="D360" s="1">
        <v>202</v>
      </c>
      <c r="E360" s="1">
        <v>150</v>
      </c>
      <c r="F360" s="1">
        <v>98</v>
      </c>
      <c r="G360" s="1">
        <v>46</v>
      </c>
      <c r="K360" s="124">
        <v>46</v>
      </c>
      <c r="L360" s="125">
        <v>2019</v>
      </c>
      <c r="M360" s="1">
        <v>359</v>
      </c>
      <c r="N360" s="1">
        <v>307</v>
      </c>
      <c r="O360" s="1">
        <v>255</v>
      </c>
      <c r="P360" s="1">
        <v>202</v>
      </c>
      <c r="Q360" s="1">
        <v>150</v>
      </c>
      <c r="R360" s="1">
        <v>98</v>
      </c>
      <c r="S360" s="1">
        <v>46</v>
      </c>
    </row>
    <row r="361" spans="1:20" x14ac:dyDescent="0.3">
      <c r="A361" s="1">
        <v>360</v>
      </c>
      <c r="B361" s="1">
        <v>308</v>
      </c>
      <c r="C361" s="1">
        <v>256</v>
      </c>
      <c r="D361" s="1">
        <v>203</v>
      </c>
      <c r="E361" s="1">
        <v>151</v>
      </c>
      <c r="F361" s="1">
        <v>99</v>
      </c>
      <c r="G361" s="1">
        <v>47</v>
      </c>
      <c r="K361" s="124">
        <v>47</v>
      </c>
      <c r="L361" s="125">
        <v>2019</v>
      </c>
      <c r="M361" s="1">
        <v>360</v>
      </c>
      <c r="N361" s="1">
        <v>308</v>
      </c>
      <c r="O361" s="1">
        <v>256</v>
      </c>
      <c r="P361" s="1">
        <v>203</v>
      </c>
      <c r="Q361" s="1">
        <v>151</v>
      </c>
      <c r="R361" s="1">
        <v>99</v>
      </c>
      <c r="S361" s="1">
        <v>47</v>
      </c>
    </row>
    <row r="362" spans="1:20" x14ac:dyDescent="0.3">
      <c r="A362" s="1">
        <v>361</v>
      </c>
      <c r="B362" s="1">
        <v>309</v>
      </c>
      <c r="C362" s="1">
        <v>257</v>
      </c>
      <c r="D362" s="1">
        <v>204</v>
      </c>
      <c r="E362" s="1">
        <v>152</v>
      </c>
      <c r="F362" s="1">
        <v>100</v>
      </c>
      <c r="G362" s="1">
        <v>48</v>
      </c>
      <c r="K362" s="124">
        <v>48</v>
      </c>
      <c r="L362" s="125">
        <v>2019</v>
      </c>
      <c r="M362" s="1">
        <v>361</v>
      </c>
      <c r="N362" s="1">
        <v>309</v>
      </c>
      <c r="O362" s="1">
        <v>257</v>
      </c>
      <c r="P362" s="1">
        <v>204</v>
      </c>
      <c r="Q362" s="1">
        <v>152</v>
      </c>
      <c r="R362" s="1">
        <v>100</v>
      </c>
      <c r="S362" s="1">
        <v>48</v>
      </c>
    </row>
    <row r="363" spans="1:20" x14ac:dyDescent="0.3">
      <c r="A363" s="1">
        <v>362</v>
      </c>
      <c r="B363" s="1">
        <v>310</v>
      </c>
      <c r="C363" s="1">
        <v>258</v>
      </c>
      <c r="D363" s="1">
        <v>205</v>
      </c>
      <c r="E363" s="1">
        <v>153</v>
      </c>
      <c r="F363" s="1">
        <v>101</v>
      </c>
      <c r="G363" s="1">
        <v>49</v>
      </c>
      <c r="K363" s="124">
        <v>49</v>
      </c>
      <c r="L363" s="125">
        <v>2019</v>
      </c>
      <c r="M363" s="1">
        <v>362</v>
      </c>
      <c r="N363" s="1">
        <v>310</v>
      </c>
      <c r="O363" s="1">
        <v>258</v>
      </c>
      <c r="P363" s="1">
        <v>205</v>
      </c>
      <c r="Q363" s="1">
        <v>153</v>
      </c>
      <c r="R363" s="1">
        <v>101</v>
      </c>
      <c r="S363" s="1">
        <v>49</v>
      </c>
    </row>
    <row r="364" spans="1:20" x14ac:dyDescent="0.3">
      <c r="A364" s="1">
        <v>363</v>
      </c>
      <c r="B364" s="1">
        <v>311</v>
      </c>
      <c r="C364" s="1">
        <v>259</v>
      </c>
      <c r="D364" s="1">
        <v>206</v>
      </c>
      <c r="E364" s="1">
        <v>154</v>
      </c>
      <c r="F364" s="1">
        <v>102</v>
      </c>
      <c r="G364" s="1">
        <v>50</v>
      </c>
      <c r="K364" s="124">
        <v>50</v>
      </c>
      <c r="L364" s="125">
        <v>2019</v>
      </c>
      <c r="M364" s="1">
        <v>363</v>
      </c>
      <c r="N364" s="1">
        <v>311</v>
      </c>
      <c r="O364" s="1">
        <v>259</v>
      </c>
      <c r="P364" s="1">
        <v>206</v>
      </c>
      <c r="Q364" s="1">
        <v>154</v>
      </c>
      <c r="R364" s="1">
        <v>102</v>
      </c>
      <c r="S364" s="1">
        <v>50</v>
      </c>
    </row>
    <row r="365" spans="1:20" x14ac:dyDescent="0.3">
      <c r="A365" s="1">
        <v>364</v>
      </c>
      <c r="B365" s="1">
        <v>312</v>
      </c>
      <c r="C365" s="1">
        <v>260</v>
      </c>
      <c r="D365" s="1">
        <v>207</v>
      </c>
      <c r="E365" s="1">
        <v>155</v>
      </c>
      <c r="F365" s="1">
        <v>103</v>
      </c>
      <c r="G365" s="1">
        <v>51</v>
      </c>
      <c r="K365" s="124">
        <v>51</v>
      </c>
      <c r="L365" s="125">
        <v>2019</v>
      </c>
      <c r="M365" s="1">
        <v>364</v>
      </c>
      <c r="N365" s="1">
        <v>312</v>
      </c>
      <c r="O365" s="1">
        <v>260</v>
      </c>
      <c r="P365" s="1">
        <v>207</v>
      </c>
      <c r="Q365" s="1">
        <v>155</v>
      </c>
      <c r="R365" s="1">
        <v>103</v>
      </c>
      <c r="S365" s="1">
        <v>51</v>
      </c>
    </row>
    <row r="366" spans="1:20" x14ac:dyDescent="0.3">
      <c r="A366" s="1">
        <v>365</v>
      </c>
      <c r="B366" s="1">
        <v>313</v>
      </c>
      <c r="C366" s="1">
        <v>261</v>
      </c>
      <c r="D366" s="1">
        <v>208</v>
      </c>
      <c r="E366" s="1">
        <v>156</v>
      </c>
      <c r="F366" s="1">
        <v>104</v>
      </c>
      <c r="G366" s="1">
        <v>52</v>
      </c>
      <c r="K366" s="124">
        <v>52</v>
      </c>
      <c r="L366" s="125">
        <v>2019</v>
      </c>
      <c r="M366" s="1">
        <v>365</v>
      </c>
      <c r="N366" s="1">
        <v>313</v>
      </c>
      <c r="O366" s="1">
        <v>261</v>
      </c>
      <c r="P366" s="1">
        <v>208</v>
      </c>
      <c r="Q366" s="1">
        <v>156</v>
      </c>
      <c r="R366" s="1">
        <v>104</v>
      </c>
      <c r="S366" s="1">
        <v>52</v>
      </c>
    </row>
    <row r="367" spans="1:20" x14ac:dyDescent="0.3">
      <c r="A367" s="1">
        <v>366</v>
      </c>
      <c r="B367" s="1">
        <v>314</v>
      </c>
      <c r="C367" s="1">
        <v>262</v>
      </c>
      <c r="D367" s="1">
        <v>209</v>
      </c>
      <c r="E367" s="1">
        <v>157</v>
      </c>
      <c r="F367" s="1">
        <v>105</v>
      </c>
      <c r="G367" s="1">
        <v>53</v>
      </c>
      <c r="H367" s="1">
        <v>1</v>
      </c>
      <c r="K367" s="124">
        <v>1</v>
      </c>
      <c r="L367" s="125">
        <v>2020</v>
      </c>
      <c r="M367" s="1">
        <v>366</v>
      </c>
      <c r="N367" s="1">
        <v>314</v>
      </c>
      <c r="O367" s="1">
        <v>262</v>
      </c>
      <c r="P367" s="1">
        <v>209</v>
      </c>
      <c r="Q367" s="1">
        <v>157</v>
      </c>
      <c r="R367" s="1">
        <v>105</v>
      </c>
      <c r="S367" s="1">
        <v>53</v>
      </c>
      <c r="T367" s="1">
        <v>1</v>
      </c>
    </row>
    <row r="368" spans="1:20" x14ac:dyDescent="0.3">
      <c r="A368" s="1">
        <v>367</v>
      </c>
      <c r="B368" s="1">
        <v>315</v>
      </c>
      <c r="C368" s="1">
        <v>263</v>
      </c>
      <c r="D368" s="1">
        <v>210</v>
      </c>
      <c r="E368" s="1">
        <v>158</v>
      </c>
      <c r="F368" s="1">
        <v>106</v>
      </c>
      <c r="G368" s="1">
        <v>54</v>
      </c>
      <c r="H368" s="1">
        <v>2</v>
      </c>
      <c r="K368" s="124">
        <v>2</v>
      </c>
      <c r="L368" s="125">
        <v>2020</v>
      </c>
      <c r="M368" s="1">
        <v>367</v>
      </c>
      <c r="N368" s="1">
        <v>315</v>
      </c>
      <c r="O368" s="1">
        <v>263</v>
      </c>
      <c r="P368" s="1">
        <v>210</v>
      </c>
      <c r="Q368" s="1">
        <v>158</v>
      </c>
      <c r="R368" s="1">
        <v>106</v>
      </c>
      <c r="S368" s="1">
        <v>54</v>
      </c>
      <c r="T368" s="1">
        <v>2</v>
      </c>
    </row>
    <row r="369" spans="1:23" x14ac:dyDescent="0.3">
      <c r="A369" s="1">
        <v>368</v>
      </c>
      <c r="B369" s="1">
        <v>316</v>
      </c>
      <c r="C369" s="1">
        <v>264</v>
      </c>
      <c r="D369" s="1">
        <v>211</v>
      </c>
      <c r="E369" s="1">
        <v>159</v>
      </c>
      <c r="F369" s="1">
        <v>107</v>
      </c>
      <c r="G369" s="1">
        <v>55</v>
      </c>
      <c r="H369" s="1">
        <v>3</v>
      </c>
      <c r="K369" s="124">
        <v>3</v>
      </c>
      <c r="L369" s="125">
        <v>2020</v>
      </c>
      <c r="M369" s="1">
        <v>368</v>
      </c>
      <c r="N369" s="1">
        <v>316</v>
      </c>
      <c r="O369" s="1">
        <v>264</v>
      </c>
      <c r="P369" s="1">
        <v>211</v>
      </c>
      <c r="Q369" s="1">
        <v>159</v>
      </c>
      <c r="R369" s="1">
        <v>107</v>
      </c>
      <c r="S369" s="1">
        <v>55</v>
      </c>
      <c r="T369" s="1">
        <v>3</v>
      </c>
    </row>
    <row r="370" spans="1:23" x14ac:dyDescent="0.3">
      <c r="A370" s="1">
        <v>369</v>
      </c>
      <c r="B370" s="1">
        <v>317</v>
      </c>
      <c r="C370" s="1">
        <v>265</v>
      </c>
      <c r="D370" s="1">
        <v>212</v>
      </c>
      <c r="E370" s="1">
        <v>160</v>
      </c>
      <c r="F370" s="1">
        <v>108</v>
      </c>
      <c r="G370" s="1">
        <v>56</v>
      </c>
      <c r="H370" s="1">
        <v>4</v>
      </c>
      <c r="K370" s="124">
        <v>4</v>
      </c>
      <c r="L370" s="125">
        <v>2020</v>
      </c>
      <c r="M370" s="1">
        <v>369</v>
      </c>
      <c r="N370" s="1">
        <v>317</v>
      </c>
      <c r="O370" s="1">
        <v>265</v>
      </c>
      <c r="P370" s="1">
        <v>212</v>
      </c>
      <c r="Q370" s="1">
        <v>160</v>
      </c>
      <c r="R370" s="1">
        <v>108</v>
      </c>
      <c r="S370" s="1">
        <v>56</v>
      </c>
      <c r="T370" s="1">
        <v>4</v>
      </c>
    </row>
    <row r="371" spans="1:23" x14ac:dyDescent="0.3">
      <c r="A371" s="1">
        <v>370</v>
      </c>
      <c r="B371" s="1">
        <v>318</v>
      </c>
      <c r="C371" s="1">
        <v>266</v>
      </c>
      <c r="D371" s="1">
        <v>213</v>
      </c>
      <c r="E371" s="1">
        <v>161</v>
      </c>
      <c r="F371" s="1">
        <v>109</v>
      </c>
      <c r="G371" s="1">
        <v>57</v>
      </c>
      <c r="H371" s="1">
        <v>5</v>
      </c>
      <c r="K371" s="124">
        <v>5</v>
      </c>
      <c r="L371" s="125">
        <v>2020</v>
      </c>
      <c r="M371" s="1">
        <v>370</v>
      </c>
      <c r="N371" s="1">
        <v>318</v>
      </c>
      <c r="O371" s="1">
        <v>266</v>
      </c>
      <c r="P371" s="1">
        <v>213</v>
      </c>
      <c r="Q371" s="1">
        <v>161</v>
      </c>
      <c r="R371" s="1">
        <v>109</v>
      </c>
      <c r="S371" s="1">
        <v>57</v>
      </c>
      <c r="T371" s="1">
        <v>5</v>
      </c>
    </row>
    <row r="372" spans="1:23" x14ac:dyDescent="0.3">
      <c r="A372" s="1">
        <v>371</v>
      </c>
      <c r="B372" s="1">
        <v>319</v>
      </c>
      <c r="C372" s="1">
        <v>267</v>
      </c>
      <c r="D372" s="1">
        <v>214</v>
      </c>
      <c r="E372" s="1">
        <v>162</v>
      </c>
      <c r="F372" s="1">
        <v>110</v>
      </c>
      <c r="G372" s="1">
        <v>58</v>
      </c>
      <c r="H372" s="1">
        <v>6</v>
      </c>
      <c r="K372" s="124">
        <v>6</v>
      </c>
      <c r="L372" s="125">
        <v>2020</v>
      </c>
      <c r="M372" s="1">
        <v>371</v>
      </c>
      <c r="N372" s="1">
        <v>319</v>
      </c>
      <c r="O372" s="1">
        <v>267</v>
      </c>
      <c r="P372" s="1">
        <v>214</v>
      </c>
      <c r="Q372" s="1">
        <v>162</v>
      </c>
      <c r="R372" s="1">
        <v>110</v>
      </c>
      <c r="S372" s="1">
        <v>58</v>
      </c>
      <c r="T372" s="1">
        <v>6</v>
      </c>
      <c r="W372" s="127"/>
    </row>
    <row r="373" spans="1:23" x14ac:dyDescent="0.3">
      <c r="A373" s="1">
        <v>372</v>
      </c>
      <c r="B373" s="1">
        <v>320</v>
      </c>
      <c r="C373" s="1">
        <v>268</v>
      </c>
      <c r="D373" s="1">
        <v>215</v>
      </c>
      <c r="E373" s="1">
        <v>163</v>
      </c>
      <c r="F373" s="1">
        <v>111</v>
      </c>
      <c r="G373" s="1">
        <v>59</v>
      </c>
      <c r="H373" s="1">
        <v>7</v>
      </c>
      <c r="K373" s="124">
        <v>7</v>
      </c>
      <c r="L373" s="125">
        <v>2020</v>
      </c>
      <c r="M373" s="1">
        <v>372</v>
      </c>
      <c r="N373" s="1">
        <v>320</v>
      </c>
      <c r="O373" s="1">
        <v>268</v>
      </c>
      <c r="P373" s="1">
        <v>215</v>
      </c>
      <c r="Q373" s="1">
        <v>163</v>
      </c>
      <c r="R373" s="1">
        <v>111</v>
      </c>
      <c r="S373" s="1">
        <v>59</v>
      </c>
      <c r="T373" s="1">
        <v>7</v>
      </c>
    </row>
    <row r="374" spans="1:23" x14ac:dyDescent="0.3">
      <c r="A374" s="1">
        <v>373</v>
      </c>
      <c r="B374" s="1">
        <v>321</v>
      </c>
      <c r="C374" s="1">
        <v>269</v>
      </c>
      <c r="D374" s="1">
        <v>216</v>
      </c>
      <c r="E374" s="1">
        <v>164</v>
      </c>
      <c r="F374" s="1">
        <v>112</v>
      </c>
      <c r="G374" s="1">
        <v>60</v>
      </c>
      <c r="H374" s="1">
        <v>8</v>
      </c>
      <c r="K374" s="124">
        <v>8</v>
      </c>
      <c r="L374" s="125">
        <v>2020</v>
      </c>
      <c r="M374" s="1">
        <v>373</v>
      </c>
      <c r="N374" s="1">
        <v>321</v>
      </c>
      <c r="O374" s="1">
        <v>269</v>
      </c>
      <c r="P374" s="1">
        <v>216</v>
      </c>
      <c r="Q374" s="1">
        <v>164</v>
      </c>
      <c r="R374" s="1">
        <v>112</v>
      </c>
      <c r="S374" s="1">
        <v>60</v>
      </c>
      <c r="T374" s="1">
        <v>8</v>
      </c>
    </row>
    <row r="375" spans="1:23" x14ac:dyDescent="0.3">
      <c r="A375" s="1">
        <v>374</v>
      </c>
      <c r="B375" s="1">
        <v>322</v>
      </c>
      <c r="C375" s="1">
        <v>270</v>
      </c>
      <c r="D375" s="1">
        <v>217</v>
      </c>
      <c r="E375" s="1">
        <v>165</v>
      </c>
      <c r="F375" s="1">
        <v>113</v>
      </c>
      <c r="G375" s="1">
        <v>61</v>
      </c>
      <c r="H375" s="1">
        <v>9</v>
      </c>
      <c r="K375" s="124">
        <v>9</v>
      </c>
      <c r="L375" s="125">
        <v>2020</v>
      </c>
      <c r="M375" s="1">
        <v>374</v>
      </c>
      <c r="N375" s="1">
        <v>322</v>
      </c>
      <c r="O375" s="1">
        <v>270</v>
      </c>
      <c r="P375" s="1">
        <v>217</v>
      </c>
      <c r="Q375" s="1">
        <v>165</v>
      </c>
      <c r="R375" s="1">
        <v>113</v>
      </c>
      <c r="S375" s="1">
        <v>61</v>
      </c>
      <c r="T375" s="1">
        <v>9</v>
      </c>
    </row>
    <row r="376" spans="1:23" x14ac:dyDescent="0.3">
      <c r="A376" s="1">
        <v>375</v>
      </c>
      <c r="B376" s="1">
        <v>323</v>
      </c>
      <c r="C376" s="1">
        <v>271</v>
      </c>
      <c r="D376" s="1">
        <v>218</v>
      </c>
      <c r="E376" s="1">
        <v>166</v>
      </c>
      <c r="F376" s="1">
        <v>114</v>
      </c>
      <c r="G376" s="1">
        <v>62</v>
      </c>
      <c r="H376" s="1">
        <v>10</v>
      </c>
      <c r="K376" s="124">
        <v>10</v>
      </c>
      <c r="L376" s="125">
        <v>2020</v>
      </c>
      <c r="M376" s="1">
        <v>375</v>
      </c>
      <c r="N376" s="1">
        <v>323</v>
      </c>
      <c r="O376" s="1">
        <v>271</v>
      </c>
      <c r="P376" s="1">
        <v>218</v>
      </c>
      <c r="Q376" s="1">
        <v>166</v>
      </c>
      <c r="R376" s="1">
        <v>114</v>
      </c>
      <c r="S376" s="1">
        <v>62</v>
      </c>
      <c r="T376" s="1">
        <v>10</v>
      </c>
    </row>
    <row r="377" spans="1:23" x14ac:dyDescent="0.3">
      <c r="A377" s="1">
        <v>376</v>
      </c>
      <c r="B377" s="1">
        <v>324</v>
      </c>
      <c r="C377" s="1">
        <v>272</v>
      </c>
      <c r="D377" s="1">
        <v>219</v>
      </c>
      <c r="E377" s="1">
        <v>167</v>
      </c>
      <c r="F377" s="1">
        <v>115</v>
      </c>
      <c r="G377" s="1">
        <v>63</v>
      </c>
      <c r="H377" s="1">
        <v>11</v>
      </c>
      <c r="K377" s="124">
        <v>11</v>
      </c>
      <c r="L377" s="125">
        <v>2020</v>
      </c>
      <c r="M377" s="1">
        <v>376</v>
      </c>
      <c r="N377" s="1">
        <v>324</v>
      </c>
      <c r="O377" s="1">
        <v>272</v>
      </c>
      <c r="P377" s="1">
        <v>219</v>
      </c>
      <c r="Q377" s="1">
        <v>167</v>
      </c>
      <c r="R377" s="1">
        <v>115</v>
      </c>
      <c r="S377" s="1">
        <v>63</v>
      </c>
      <c r="T377" s="1">
        <v>11</v>
      </c>
    </row>
    <row r="378" spans="1:23" x14ac:dyDescent="0.3">
      <c r="A378" s="1">
        <v>377</v>
      </c>
      <c r="B378" s="1">
        <v>325</v>
      </c>
      <c r="C378" s="1">
        <v>273</v>
      </c>
      <c r="D378" s="1">
        <v>220</v>
      </c>
      <c r="E378" s="1">
        <v>168</v>
      </c>
      <c r="F378" s="1">
        <v>116</v>
      </c>
      <c r="G378" s="1">
        <v>64</v>
      </c>
      <c r="H378" s="1">
        <v>12</v>
      </c>
      <c r="K378" s="124">
        <v>12</v>
      </c>
      <c r="L378" s="125">
        <v>2020</v>
      </c>
      <c r="M378" s="1">
        <v>377</v>
      </c>
      <c r="N378" s="1">
        <v>325</v>
      </c>
      <c r="O378" s="1">
        <v>273</v>
      </c>
      <c r="P378" s="1">
        <v>220</v>
      </c>
      <c r="Q378" s="1">
        <v>168</v>
      </c>
      <c r="R378" s="1">
        <v>116</v>
      </c>
      <c r="S378" s="1">
        <v>64</v>
      </c>
      <c r="T378" s="1">
        <v>12</v>
      </c>
    </row>
    <row r="379" spans="1:23" x14ac:dyDescent="0.3">
      <c r="A379" s="1">
        <v>378</v>
      </c>
      <c r="B379" s="1">
        <v>326</v>
      </c>
      <c r="C379" s="1">
        <v>274</v>
      </c>
      <c r="D379" s="1">
        <v>221</v>
      </c>
      <c r="E379" s="1">
        <v>169</v>
      </c>
      <c r="F379" s="1">
        <v>117</v>
      </c>
      <c r="G379" s="1">
        <v>65</v>
      </c>
      <c r="H379" s="1">
        <v>13</v>
      </c>
      <c r="K379" s="124">
        <v>13</v>
      </c>
      <c r="L379" s="125">
        <v>2020</v>
      </c>
      <c r="M379" s="1">
        <v>378</v>
      </c>
      <c r="N379" s="1">
        <v>326</v>
      </c>
      <c r="O379" s="1">
        <v>274</v>
      </c>
      <c r="P379" s="1">
        <v>221</v>
      </c>
      <c r="Q379" s="1">
        <v>169</v>
      </c>
      <c r="R379" s="1">
        <v>117</v>
      </c>
      <c r="S379" s="1">
        <v>65</v>
      </c>
      <c r="T379" s="1">
        <v>13</v>
      </c>
    </row>
    <row r="380" spans="1:23" x14ac:dyDescent="0.3">
      <c r="A380" s="1">
        <v>379</v>
      </c>
      <c r="B380" s="1">
        <v>327</v>
      </c>
      <c r="C380" s="1">
        <v>275</v>
      </c>
      <c r="D380" s="1">
        <v>222</v>
      </c>
      <c r="E380" s="1">
        <v>170</v>
      </c>
      <c r="F380" s="1">
        <v>118</v>
      </c>
      <c r="G380" s="1">
        <v>66</v>
      </c>
      <c r="H380" s="1">
        <v>14</v>
      </c>
      <c r="K380" s="124">
        <v>14</v>
      </c>
      <c r="L380" s="125">
        <v>2020</v>
      </c>
      <c r="M380" s="1">
        <v>379</v>
      </c>
      <c r="N380" s="1">
        <v>327</v>
      </c>
      <c r="O380" s="1">
        <v>275</v>
      </c>
      <c r="P380" s="1">
        <v>222</v>
      </c>
      <c r="Q380" s="1">
        <v>170</v>
      </c>
      <c r="R380" s="1">
        <v>118</v>
      </c>
      <c r="S380" s="1">
        <v>66</v>
      </c>
      <c r="T380" s="1">
        <v>14</v>
      </c>
    </row>
    <row r="381" spans="1:23" x14ac:dyDescent="0.3">
      <c r="A381" s="1">
        <v>380</v>
      </c>
      <c r="B381" s="1">
        <v>328</v>
      </c>
      <c r="C381" s="1">
        <v>276</v>
      </c>
      <c r="D381" s="1">
        <v>223</v>
      </c>
      <c r="E381" s="1">
        <v>171</v>
      </c>
      <c r="F381" s="1">
        <v>119</v>
      </c>
      <c r="G381" s="1">
        <v>67</v>
      </c>
      <c r="H381" s="1">
        <v>15</v>
      </c>
      <c r="K381" s="124">
        <v>15</v>
      </c>
      <c r="L381" s="125">
        <v>2020</v>
      </c>
      <c r="M381" s="1">
        <v>380</v>
      </c>
      <c r="N381" s="1">
        <v>328</v>
      </c>
      <c r="O381" s="1">
        <v>276</v>
      </c>
      <c r="P381" s="1">
        <v>223</v>
      </c>
      <c r="Q381" s="1">
        <v>171</v>
      </c>
      <c r="R381" s="1">
        <v>119</v>
      </c>
      <c r="S381" s="1">
        <v>67</v>
      </c>
      <c r="T381" s="1">
        <v>15</v>
      </c>
    </row>
    <row r="382" spans="1:23" x14ac:dyDescent="0.3">
      <c r="A382" s="1">
        <v>381</v>
      </c>
      <c r="B382" s="1">
        <v>329</v>
      </c>
      <c r="C382" s="1">
        <v>277</v>
      </c>
      <c r="D382" s="1">
        <v>224</v>
      </c>
      <c r="E382" s="1">
        <v>172</v>
      </c>
      <c r="F382" s="1">
        <v>120</v>
      </c>
      <c r="G382" s="1">
        <v>68</v>
      </c>
      <c r="H382" s="1">
        <v>16</v>
      </c>
      <c r="K382" s="124">
        <v>16</v>
      </c>
      <c r="L382" s="125">
        <v>2020</v>
      </c>
      <c r="M382" s="1">
        <v>381</v>
      </c>
      <c r="N382" s="1">
        <v>329</v>
      </c>
      <c r="O382" s="1">
        <v>277</v>
      </c>
      <c r="P382" s="1">
        <v>224</v>
      </c>
      <c r="Q382" s="1">
        <v>172</v>
      </c>
      <c r="R382" s="1">
        <v>120</v>
      </c>
      <c r="S382" s="1">
        <v>68</v>
      </c>
      <c r="T382" s="1">
        <v>16</v>
      </c>
    </row>
    <row r="383" spans="1:23" x14ac:dyDescent="0.3">
      <c r="A383" s="1">
        <v>382</v>
      </c>
      <c r="B383" s="1">
        <v>330</v>
      </c>
      <c r="C383" s="1">
        <v>278</v>
      </c>
      <c r="D383" s="1">
        <v>225</v>
      </c>
      <c r="E383" s="1">
        <v>173</v>
      </c>
      <c r="F383" s="1">
        <v>121</v>
      </c>
      <c r="G383" s="1">
        <v>69</v>
      </c>
      <c r="H383" s="1">
        <v>17</v>
      </c>
      <c r="K383" s="124">
        <v>17</v>
      </c>
      <c r="L383" s="125">
        <v>2020</v>
      </c>
      <c r="M383" s="1">
        <v>382</v>
      </c>
      <c r="N383" s="1">
        <v>330</v>
      </c>
      <c r="O383" s="1">
        <v>278</v>
      </c>
      <c r="P383" s="1">
        <v>225</v>
      </c>
      <c r="Q383" s="1">
        <v>173</v>
      </c>
      <c r="R383" s="1">
        <v>121</v>
      </c>
      <c r="S383" s="1">
        <v>69</v>
      </c>
      <c r="T383" s="1">
        <v>17</v>
      </c>
    </row>
    <row r="384" spans="1:23" x14ac:dyDescent="0.3">
      <c r="A384" s="1">
        <v>383</v>
      </c>
      <c r="B384" s="1">
        <v>331</v>
      </c>
      <c r="C384" s="1">
        <v>279</v>
      </c>
      <c r="D384" s="1">
        <v>226</v>
      </c>
      <c r="E384" s="1">
        <v>174</v>
      </c>
      <c r="F384" s="1">
        <v>122</v>
      </c>
      <c r="G384" s="1">
        <v>70</v>
      </c>
      <c r="H384" s="1">
        <v>18</v>
      </c>
      <c r="K384" s="124">
        <v>18</v>
      </c>
      <c r="L384" s="125">
        <v>2020</v>
      </c>
      <c r="M384" s="1">
        <v>383</v>
      </c>
      <c r="N384" s="1">
        <v>331</v>
      </c>
      <c r="O384" s="1">
        <v>279</v>
      </c>
      <c r="P384" s="1">
        <v>226</v>
      </c>
      <c r="Q384" s="1">
        <v>174</v>
      </c>
      <c r="R384" s="1">
        <v>122</v>
      </c>
      <c r="S384" s="1">
        <v>70</v>
      </c>
      <c r="T384" s="1">
        <v>18</v>
      </c>
    </row>
    <row r="385" spans="1:20" x14ac:dyDescent="0.3">
      <c r="A385" s="1">
        <v>384</v>
      </c>
      <c r="B385" s="1">
        <v>332</v>
      </c>
      <c r="C385" s="1">
        <v>280</v>
      </c>
      <c r="D385" s="1">
        <v>227</v>
      </c>
      <c r="E385" s="1">
        <v>175</v>
      </c>
      <c r="F385" s="1">
        <v>123</v>
      </c>
      <c r="G385" s="1">
        <v>71</v>
      </c>
      <c r="H385" s="1">
        <v>19</v>
      </c>
      <c r="K385" s="124">
        <v>19</v>
      </c>
      <c r="L385" s="125">
        <v>2020</v>
      </c>
      <c r="M385" s="1">
        <v>384</v>
      </c>
      <c r="N385" s="1">
        <v>332</v>
      </c>
      <c r="O385" s="1">
        <v>280</v>
      </c>
      <c r="P385" s="1">
        <v>227</v>
      </c>
      <c r="Q385" s="1">
        <v>175</v>
      </c>
      <c r="R385" s="1">
        <v>123</v>
      </c>
      <c r="S385" s="1">
        <v>71</v>
      </c>
      <c r="T385" s="1">
        <v>19</v>
      </c>
    </row>
    <row r="386" spans="1:20" x14ac:dyDescent="0.3">
      <c r="A386" s="1">
        <v>385</v>
      </c>
      <c r="B386" s="1">
        <v>333</v>
      </c>
      <c r="C386" s="1">
        <v>281</v>
      </c>
      <c r="D386" s="1">
        <v>228</v>
      </c>
      <c r="E386" s="1">
        <v>176</v>
      </c>
      <c r="F386" s="1">
        <v>124</v>
      </c>
      <c r="G386" s="1">
        <v>72</v>
      </c>
      <c r="H386" s="1">
        <v>20</v>
      </c>
      <c r="K386" s="124">
        <v>20</v>
      </c>
      <c r="L386" s="125">
        <v>2020</v>
      </c>
      <c r="M386" s="1">
        <v>385</v>
      </c>
      <c r="N386" s="1">
        <v>333</v>
      </c>
      <c r="O386" s="1">
        <v>281</v>
      </c>
      <c r="P386" s="1">
        <v>228</v>
      </c>
      <c r="Q386" s="1">
        <v>176</v>
      </c>
      <c r="R386" s="1">
        <v>124</v>
      </c>
      <c r="S386" s="1">
        <v>72</v>
      </c>
      <c r="T386" s="1">
        <v>20</v>
      </c>
    </row>
    <row r="387" spans="1:20" x14ac:dyDescent="0.3">
      <c r="A387" s="1">
        <v>386</v>
      </c>
      <c r="B387" s="1">
        <v>334</v>
      </c>
      <c r="C387" s="1">
        <v>282</v>
      </c>
      <c r="D387" s="1">
        <v>229</v>
      </c>
      <c r="E387" s="1">
        <v>177</v>
      </c>
      <c r="F387" s="1">
        <v>125</v>
      </c>
      <c r="G387" s="1">
        <v>73</v>
      </c>
      <c r="H387" s="1">
        <v>21</v>
      </c>
      <c r="K387" s="124">
        <v>21</v>
      </c>
      <c r="L387" s="125">
        <v>2020</v>
      </c>
      <c r="M387" s="1">
        <v>386</v>
      </c>
      <c r="N387" s="1">
        <v>334</v>
      </c>
      <c r="O387" s="1">
        <v>282</v>
      </c>
      <c r="P387" s="1">
        <v>229</v>
      </c>
      <c r="Q387" s="1">
        <v>177</v>
      </c>
      <c r="R387" s="1">
        <v>125</v>
      </c>
      <c r="S387" s="1">
        <v>73</v>
      </c>
      <c r="T387" s="1">
        <v>21</v>
      </c>
    </row>
    <row r="388" spans="1:20" x14ac:dyDescent="0.3">
      <c r="A388" s="1">
        <v>387</v>
      </c>
      <c r="B388" s="1">
        <v>335</v>
      </c>
      <c r="C388" s="1">
        <v>283</v>
      </c>
      <c r="D388" s="1">
        <v>230</v>
      </c>
      <c r="E388" s="1">
        <v>178</v>
      </c>
      <c r="F388" s="1">
        <v>126</v>
      </c>
      <c r="G388" s="1">
        <v>74</v>
      </c>
      <c r="H388" s="1">
        <v>22</v>
      </c>
      <c r="K388" s="124">
        <v>22</v>
      </c>
      <c r="L388" s="125">
        <v>2020</v>
      </c>
      <c r="M388" s="1">
        <v>387</v>
      </c>
      <c r="N388" s="1">
        <v>335</v>
      </c>
      <c r="O388" s="1">
        <v>283</v>
      </c>
      <c r="P388" s="1">
        <v>230</v>
      </c>
      <c r="Q388" s="1">
        <v>178</v>
      </c>
      <c r="R388" s="1">
        <v>126</v>
      </c>
      <c r="S388" s="1">
        <v>74</v>
      </c>
      <c r="T388" s="1">
        <v>22</v>
      </c>
    </row>
    <row r="389" spans="1:20" x14ac:dyDescent="0.3">
      <c r="A389" s="1">
        <v>388</v>
      </c>
      <c r="B389" s="1">
        <v>336</v>
      </c>
      <c r="C389" s="1">
        <v>284</v>
      </c>
      <c r="D389" s="1">
        <v>231</v>
      </c>
      <c r="E389" s="1">
        <v>179</v>
      </c>
      <c r="F389" s="1">
        <v>127</v>
      </c>
      <c r="G389" s="1">
        <v>75</v>
      </c>
      <c r="H389" s="1">
        <v>23</v>
      </c>
      <c r="K389" s="124">
        <v>23</v>
      </c>
      <c r="L389" s="125">
        <v>2020</v>
      </c>
      <c r="M389" s="1">
        <v>388</v>
      </c>
      <c r="N389" s="1">
        <v>336</v>
      </c>
      <c r="O389" s="1">
        <v>284</v>
      </c>
      <c r="P389" s="1">
        <v>231</v>
      </c>
      <c r="Q389" s="1">
        <v>179</v>
      </c>
      <c r="R389" s="1">
        <v>127</v>
      </c>
      <c r="S389" s="1">
        <v>75</v>
      </c>
      <c r="T389" s="1">
        <v>23</v>
      </c>
    </row>
    <row r="390" spans="1:20" x14ac:dyDescent="0.3">
      <c r="A390" s="1">
        <v>389</v>
      </c>
      <c r="B390" s="1">
        <v>337</v>
      </c>
      <c r="C390" s="1">
        <v>285</v>
      </c>
      <c r="D390" s="1">
        <v>232</v>
      </c>
      <c r="E390" s="1">
        <v>180</v>
      </c>
      <c r="F390" s="1">
        <v>128</v>
      </c>
      <c r="G390" s="1">
        <v>76</v>
      </c>
      <c r="H390" s="1">
        <v>24</v>
      </c>
      <c r="K390" s="124">
        <v>24</v>
      </c>
      <c r="L390" s="125">
        <v>2020</v>
      </c>
      <c r="M390" s="1">
        <v>389</v>
      </c>
      <c r="N390" s="1">
        <v>337</v>
      </c>
      <c r="O390" s="1">
        <v>285</v>
      </c>
      <c r="P390" s="1">
        <v>232</v>
      </c>
      <c r="Q390" s="1">
        <v>180</v>
      </c>
      <c r="R390" s="1">
        <v>128</v>
      </c>
      <c r="S390" s="1">
        <v>76</v>
      </c>
      <c r="T390" s="1">
        <v>24</v>
      </c>
    </row>
    <row r="391" spans="1:20" x14ac:dyDescent="0.3">
      <c r="A391" s="1">
        <v>390</v>
      </c>
      <c r="B391" s="1">
        <v>338</v>
      </c>
      <c r="C391" s="1">
        <v>286</v>
      </c>
      <c r="D391" s="1">
        <v>233</v>
      </c>
      <c r="E391" s="1">
        <v>181</v>
      </c>
      <c r="F391" s="1">
        <v>129</v>
      </c>
      <c r="G391" s="1">
        <v>77</v>
      </c>
      <c r="H391" s="1">
        <v>25</v>
      </c>
      <c r="K391" s="124">
        <v>25</v>
      </c>
      <c r="L391" s="125">
        <v>2020</v>
      </c>
      <c r="M391" s="1">
        <v>390</v>
      </c>
      <c r="N391" s="1">
        <v>338</v>
      </c>
      <c r="O391" s="1">
        <v>286</v>
      </c>
      <c r="P391" s="1">
        <v>233</v>
      </c>
      <c r="Q391" s="1">
        <v>181</v>
      </c>
      <c r="R391" s="1">
        <v>129</v>
      </c>
      <c r="S391" s="1">
        <v>77</v>
      </c>
      <c r="T391" s="1">
        <v>25</v>
      </c>
    </row>
    <row r="392" spans="1:20" x14ac:dyDescent="0.3">
      <c r="A392" s="1">
        <v>391</v>
      </c>
      <c r="B392" s="1">
        <v>339</v>
      </c>
      <c r="C392" s="1">
        <v>287</v>
      </c>
      <c r="D392" s="1">
        <v>234</v>
      </c>
      <c r="E392" s="1">
        <v>182</v>
      </c>
      <c r="F392" s="1">
        <v>130</v>
      </c>
      <c r="G392" s="1">
        <v>78</v>
      </c>
      <c r="H392" s="1">
        <v>26</v>
      </c>
      <c r="K392" s="124">
        <v>26</v>
      </c>
      <c r="L392" s="125">
        <v>2020</v>
      </c>
      <c r="M392" s="1">
        <v>391</v>
      </c>
      <c r="N392" s="1">
        <v>339</v>
      </c>
      <c r="O392" s="1">
        <v>287</v>
      </c>
      <c r="P392" s="1">
        <v>234</v>
      </c>
      <c r="Q392" s="1">
        <v>182</v>
      </c>
      <c r="R392" s="1">
        <v>130</v>
      </c>
      <c r="S392" s="1">
        <v>78</v>
      </c>
      <c r="T392" s="1">
        <v>26</v>
      </c>
    </row>
    <row r="393" spans="1:20" x14ac:dyDescent="0.3">
      <c r="A393" s="1">
        <v>392</v>
      </c>
      <c r="B393" s="1">
        <v>340</v>
      </c>
      <c r="C393" s="1">
        <v>288</v>
      </c>
      <c r="D393" s="1">
        <v>235</v>
      </c>
      <c r="E393" s="1">
        <v>183</v>
      </c>
      <c r="F393" s="1">
        <v>131</v>
      </c>
      <c r="G393" s="1">
        <v>79</v>
      </c>
      <c r="H393" s="1">
        <v>27</v>
      </c>
      <c r="K393" s="124">
        <v>27</v>
      </c>
      <c r="L393" s="125">
        <v>2020</v>
      </c>
      <c r="M393" s="1">
        <v>392</v>
      </c>
      <c r="N393" s="1">
        <v>340</v>
      </c>
      <c r="O393" s="1">
        <v>288</v>
      </c>
      <c r="P393" s="1">
        <v>235</v>
      </c>
      <c r="Q393" s="1">
        <v>183</v>
      </c>
      <c r="R393" s="1">
        <v>131</v>
      </c>
      <c r="S393" s="1">
        <v>79</v>
      </c>
      <c r="T393" s="1">
        <v>27</v>
      </c>
    </row>
    <row r="394" spans="1:20" x14ac:dyDescent="0.3">
      <c r="A394" s="1">
        <v>393</v>
      </c>
      <c r="B394" s="1">
        <v>341</v>
      </c>
      <c r="C394" s="1">
        <v>289</v>
      </c>
      <c r="D394" s="1">
        <v>236</v>
      </c>
      <c r="E394" s="1">
        <v>184</v>
      </c>
      <c r="F394" s="1">
        <v>132</v>
      </c>
      <c r="G394" s="1">
        <v>80</v>
      </c>
      <c r="H394" s="1">
        <v>28</v>
      </c>
      <c r="K394" s="124">
        <v>28</v>
      </c>
      <c r="L394" s="125">
        <v>2020</v>
      </c>
      <c r="M394" s="1">
        <v>393</v>
      </c>
      <c r="N394" s="1">
        <v>341</v>
      </c>
      <c r="O394" s="1">
        <v>289</v>
      </c>
      <c r="P394" s="1">
        <v>236</v>
      </c>
      <c r="Q394" s="1">
        <v>184</v>
      </c>
      <c r="R394" s="1">
        <v>132</v>
      </c>
      <c r="S394" s="1">
        <v>80</v>
      </c>
      <c r="T394" s="1">
        <v>28</v>
      </c>
    </row>
    <row r="395" spans="1:20" x14ac:dyDescent="0.3">
      <c r="A395" s="1">
        <v>394</v>
      </c>
      <c r="B395" s="1">
        <v>342</v>
      </c>
      <c r="C395" s="1">
        <v>290</v>
      </c>
      <c r="D395" s="1">
        <v>237</v>
      </c>
      <c r="E395" s="1">
        <v>185</v>
      </c>
      <c r="F395" s="1">
        <v>133</v>
      </c>
      <c r="G395" s="1">
        <v>81</v>
      </c>
      <c r="H395" s="1">
        <v>29</v>
      </c>
      <c r="K395" s="124">
        <v>29</v>
      </c>
      <c r="L395" s="125">
        <v>2020</v>
      </c>
      <c r="M395" s="1">
        <v>394</v>
      </c>
      <c r="N395" s="1">
        <v>342</v>
      </c>
      <c r="O395" s="1">
        <v>290</v>
      </c>
      <c r="P395" s="1">
        <v>237</v>
      </c>
      <c r="Q395" s="1">
        <v>185</v>
      </c>
      <c r="R395" s="1">
        <v>133</v>
      </c>
      <c r="S395" s="1">
        <v>81</v>
      </c>
      <c r="T395" s="1">
        <v>29</v>
      </c>
    </row>
    <row r="396" spans="1:20" x14ac:dyDescent="0.3">
      <c r="A396" s="1">
        <v>395</v>
      </c>
      <c r="B396" s="1">
        <v>343</v>
      </c>
      <c r="C396" s="1">
        <v>291</v>
      </c>
      <c r="D396" s="1">
        <v>238</v>
      </c>
      <c r="E396" s="1">
        <v>186</v>
      </c>
      <c r="F396" s="1">
        <v>134</v>
      </c>
      <c r="G396" s="1">
        <v>82</v>
      </c>
      <c r="H396" s="1">
        <v>30</v>
      </c>
      <c r="K396" s="124">
        <v>30</v>
      </c>
      <c r="L396" s="125">
        <v>2020</v>
      </c>
      <c r="M396" s="1">
        <v>395</v>
      </c>
      <c r="N396" s="1">
        <v>343</v>
      </c>
      <c r="O396" s="1">
        <v>291</v>
      </c>
      <c r="P396" s="1">
        <v>238</v>
      </c>
      <c r="Q396" s="1">
        <v>186</v>
      </c>
      <c r="R396" s="1">
        <v>134</v>
      </c>
      <c r="S396" s="1">
        <v>82</v>
      </c>
      <c r="T396" s="1">
        <v>30</v>
      </c>
    </row>
    <row r="397" spans="1:20" x14ac:dyDescent="0.3">
      <c r="A397" s="1">
        <v>396</v>
      </c>
      <c r="B397" s="1">
        <v>344</v>
      </c>
      <c r="C397" s="1">
        <v>292</v>
      </c>
      <c r="D397" s="1">
        <v>239</v>
      </c>
      <c r="E397" s="1">
        <v>187</v>
      </c>
      <c r="F397" s="1">
        <v>135</v>
      </c>
      <c r="G397" s="1">
        <v>83</v>
      </c>
      <c r="H397" s="1">
        <v>31</v>
      </c>
      <c r="K397" s="124">
        <v>31</v>
      </c>
      <c r="L397" s="125">
        <v>2020</v>
      </c>
      <c r="M397" s="1">
        <v>396</v>
      </c>
      <c r="N397" s="1">
        <v>344</v>
      </c>
      <c r="O397" s="1">
        <v>292</v>
      </c>
      <c r="P397" s="1">
        <v>239</v>
      </c>
      <c r="Q397" s="1">
        <v>187</v>
      </c>
      <c r="R397" s="1">
        <v>135</v>
      </c>
      <c r="S397" s="1">
        <v>83</v>
      </c>
      <c r="T397" s="1">
        <v>31</v>
      </c>
    </row>
    <row r="398" spans="1:20" x14ac:dyDescent="0.3">
      <c r="A398" s="1">
        <v>397</v>
      </c>
      <c r="B398" s="1">
        <v>345</v>
      </c>
      <c r="C398" s="1">
        <v>293</v>
      </c>
      <c r="D398" s="1">
        <v>240</v>
      </c>
      <c r="E398" s="1">
        <v>188</v>
      </c>
      <c r="F398" s="1">
        <v>136</v>
      </c>
      <c r="G398" s="1">
        <v>84</v>
      </c>
      <c r="H398" s="1">
        <v>32</v>
      </c>
      <c r="K398" s="124">
        <v>32</v>
      </c>
      <c r="L398" s="125">
        <v>2020</v>
      </c>
      <c r="M398" s="1">
        <v>397</v>
      </c>
      <c r="N398" s="1">
        <v>345</v>
      </c>
      <c r="O398" s="1">
        <v>293</v>
      </c>
      <c r="P398" s="1">
        <v>240</v>
      </c>
      <c r="Q398" s="1">
        <v>188</v>
      </c>
      <c r="R398" s="1">
        <v>136</v>
      </c>
      <c r="S398" s="1">
        <v>84</v>
      </c>
      <c r="T398" s="1">
        <v>32</v>
      </c>
    </row>
    <row r="399" spans="1:20" x14ac:dyDescent="0.3">
      <c r="A399" s="1">
        <v>398</v>
      </c>
      <c r="B399" s="1">
        <v>346</v>
      </c>
      <c r="C399" s="1">
        <v>294</v>
      </c>
      <c r="D399" s="1">
        <v>241</v>
      </c>
      <c r="E399" s="1">
        <v>189</v>
      </c>
      <c r="F399" s="1">
        <v>137</v>
      </c>
      <c r="G399" s="1">
        <v>85</v>
      </c>
      <c r="H399" s="1">
        <v>33</v>
      </c>
      <c r="K399" s="124">
        <v>33</v>
      </c>
      <c r="L399" s="125">
        <v>2020</v>
      </c>
      <c r="M399" s="1">
        <v>398</v>
      </c>
      <c r="N399" s="1">
        <v>346</v>
      </c>
      <c r="O399" s="1">
        <v>294</v>
      </c>
      <c r="P399" s="1">
        <v>241</v>
      </c>
      <c r="Q399" s="1">
        <v>189</v>
      </c>
      <c r="R399" s="1">
        <v>137</v>
      </c>
      <c r="S399" s="1">
        <v>85</v>
      </c>
      <c r="T399" s="1">
        <v>33</v>
      </c>
    </row>
    <row r="400" spans="1:20" x14ac:dyDescent="0.3">
      <c r="A400" s="1">
        <v>399</v>
      </c>
      <c r="B400" s="1">
        <v>347</v>
      </c>
      <c r="C400" s="1">
        <v>295</v>
      </c>
      <c r="D400" s="1">
        <v>242</v>
      </c>
      <c r="E400" s="1">
        <v>190</v>
      </c>
      <c r="F400" s="1">
        <v>138</v>
      </c>
      <c r="G400" s="1">
        <v>86</v>
      </c>
      <c r="H400" s="1">
        <v>34</v>
      </c>
      <c r="K400" s="124">
        <v>34</v>
      </c>
      <c r="L400" s="125">
        <v>2020</v>
      </c>
      <c r="M400" s="1">
        <v>399</v>
      </c>
      <c r="N400" s="1">
        <v>347</v>
      </c>
      <c r="O400" s="1">
        <v>295</v>
      </c>
      <c r="P400" s="1">
        <v>242</v>
      </c>
      <c r="Q400" s="1">
        <v>190</v>
      </c>
      <c r="R400" s="1">
        <v>138</v>
      </c>
      <c r="S400" s="1">
        <v>86</v>
      </c>
      <c r="T400" s="1">
        <v>34</v>
      </c>
    </row>
    <row r="401" spans="1:20" x14ac:dyDescent="0.3">
      <c r="A401" s="1">
        <v>400</v>
      </c>
      <c r="B401" s="1">
        <v>348</v>
      </c>
      <c r="C401" s="1">
        <v>296</v>
      </c>
      <c r="D401" s="1">
        <v>243</v>
      </c>
      <c r="E401" s="1">
        <v>191</v>
      </c>
      <c r="F401" s="1">
        <v>139</v>
      </c>
      <c r="G401" s="1">
        <v>87</v>
      </c>
      <c r="H401" s="1">
        <v>35</v>
      </c>
      <c r="K401" s="124">
        <v>35</v>
      </c>
      <c r="L401" s="125">
        <v>2020</v>
      </c>
      <c r="M401" s="1">
        <v>400</v>
      </c>
      <c r="N401" s="1">
        <v>348</v>
      </c>
      <c r="O401" s="1">
        <v>296</v>
      </c>
      <c r="P401" s="1">
        <v>243</v>
      </c>
      <c r="Q401" s="1">
        <v>191</v>
      </c>
      <c r="R401" s="1">
        <v>139</v>
      </c>
      <c r="S401" s="1">
        <v>87</v>
      </c>
      <c r="T401" s="1">
        <v>35</v>
      </c>
    </row>
    <row r="402" spans="1:20" x14ac:dyDescent="0.3">
      <c r="A402" s="1">
        <v>401</v>
      </c>
      <c r="B402" s="1">
        <v>349</v>
      </c>
      <c r="C402" s="1">
        <v>297</v>
      </c>
      <c r="D402" s="1">
        <v>244</v>
      </c>
      <c r="E402" s="1">
        <v>192</v>
      </c>
      <c r="F402" s="1">
        <v>140</v>
      </c>
      <c r="G402" s="1">
        <v>88</v>
      </c>
      <c r="H402" s="1">
        <v>36</v>
      </c>
      <c r="K402" s="124">
        <v>36</v>
      </c>
      <c r="L402" s="125">
        <v>2020</v>
      </c>
      <c r="M402" s="1">
        <v>401</v>
      </c>
      <c r="N402" s="1">
        <v>349</v>
      </c>
      <c r="O402" s="1">
        <v>297</v>
      </c>
      <c r="P402" s="1">
        <v>244</v>
      </c>
      <c r="Q402" s="1">
        <v>192</v>
      </c>
      <c r="R402" s="1">
        <v>140</v>
      </c>
      <c r="S402" s="1">
        <v>88</v>
      </c>
      <c r="T402" s="1">
        <v>36</v>
      </c>
    </row>
    <row r="403" spans="1:20" x14ac:dyDescent="0.3">
      <c r="A403" s="1">
        <v>402</v>
      </c>
      <c r="B403" s="1">
        <v>350</v>
      </c>
      <c r="C403" s="1">
        <v>298</v>
      </c>
      <c r="D403" s="1">
        <v>245</v>
      </c>
      <c r="E403" s="1">
        <v>193</v>
      </c>
      <c r="F403" s="1">
        <v>141</v>
      </c>
      <c r="G403" s="1">
        <v>89</v>
      </c>
      <c r="H403" s="1">
        <v>37</v>
      </c>
      <c r="K403" s="124">
        <v>37</v>
      </c>
      <c r="L403" s="125">
        <v>2020</v>
      </c>
      <c r="M403" s="1">
        <v>402</v>
      </c>
      <c r="N403" s="1">
        <v>350</v>
      </c>
      <c r="O403" s="1">
        <v>298</v>
      </c>
      <c r="P403" s="1">
        <v>245</v>
      </c>
      <c r="Q403" s="1">
        <v>193</v>
      </c>
      <c r="R403" s="1">
        <v>141</v>
      </c>
      <c r="S403" s="1">
        <v>89</v>
      </c>
      <c r="T403" s="1">
        <v>37</v>
      </c>
    </row>
    <row r="404" spans="1:20" x14ac:dyDescent="0.3">
      <c r="A404" s="1">
        <v>403</v>
      </c>
      <c r="B404" s="1">
        <v>351</v>
      </c>
      <c r="C404" s="1">
        <v>299</v>
      </c>
      <c r="D404" s="1">
        <v>246</v>
      </c>
      <c r="E404" s="1">
        <v>194</v>
      </c>
      <c r="F404" s="1">
        <v>142</v>
      </c>
      <c r="G404" s="1">
        <v>90</v>
      </c>
      <c r="H404" s="1">
        <v>38</v>
      </c>
      <c r="K404" s="124">
        <v>38</v>
      </c>
      <c r="L404" s="125">
        <v>2020</v>
      </c>
      <c r="M404" s="1">
        <v>403</v>
      </c>
      <c r="N404" s="1">
        <v>351</v>
      </c>
      <c r="O404" s="1">
        <v>299</v>
      </c>
      <c r="P404" s="1">
        <v>246</v>
      </c>
      <c r="Q404" s="1">
        <v>194</v>
      </c>
      <c r="R404" s="1">
        <v>142</v>
      </c>
      <c r="S404" s="1">
        <v>90</v>
      </c>
      <c r="T404" s="1">
        <v>38</v>
      </c>
    </row>
    <row r="405" spans="1:20" x14ac:dyDescent="0.3">
      <c r="A405" s="1">
        <v>404</v>
      </c>
      <c r="B405" s="1">
        <v>352</v>
      </c>
      <c r="C405" s="1">
        <v>300</v>
      </c>
      <c r="D405" s="1">
        <v>247</v>
      </c>
      <c r="E405" s="1">
        <v>195</v>
      </c>
      <c r="F405" s="1">
        <v>143</v>
      </c>
      <c r="G405" s="1">
        <v>91</v>
      </c>
      <c r="H405" s="1">
        <v>39</v>
      </c>
      <c r="K405" s="124">
        <v>39</v>
      </c>
      <c r="L405" s="125">
        <v>2020</v>
      </c>
      <c r="M405" s="1">
        <v>404</v>
      </c>
      <c r="N405" s="1">
        <v>352</v>
      </c>
      <c r="O405" s="1">
        <v>300</v>
      </c>
      <c r="P405" s="1">
        <v>247</v>
      </c>
      <c r="Q405" s="1">
        <v>195</v>
      </c>
      <c r="R405" s="1">
        <v>143</v>
      </c>
      <c r="S405" s="1">
        <v>91</v>
      </c>
      <c r="T405" s="1">
        <v>39</v>
      </c>
    </row>
    <row r="406" spans="1:20" x14ac:dyDescent="0.3">
      <c r="A406" s="1">
        <v>405</v>
      </c>
      <c r="B406" s="1">
        <v>353</v>
      </c>
      <c r="C406" s="1">
        <v>301</v>
      </c>
      <c r="D406" s="1">
        <v>248</v>
      </c>
      <c r="E406" s="1">
        <v>196</v>
      </c>
      <c r="F406" s="1">
        <v>144</v>
      </c>
      <c r="G406" s="1">
        <v>92</v>
      </c>
      <c r="H406" s="1">
        <v>40</v>
      </c>
      <c r="K406" s="124">
        <v>40</v>
      </c>
      <c r="L406" s="125">
        <v>2020</v>
      </c>
      <c r="M406" s="1">
        <v>405</v>
      </c>
      <c r="N406" s="1">
        <v>353</v>
      </c>
      <c r="O406" s="1">
        <v>301</v>
      </c>
      <c r="P406" s="1">
        <v>248</v>
      </c>
      <c r="Q406" s="1">
        <v>196</v>
      </c>
      <c r="R406" s="1">
        <v>144</v>
      </c>
      <c r="S406" s="1">
        <v>92</v>
      </c>
      <c r="T406" s="1">
        <v>40</v>
      </c>
    </row>
    <row r="407" spans="1:20" x14ac:dyDescent="0.3">
      <c r="A407" s="1">
        <v>406</v>
      </c>
      <c r="B407" s="1">
        <v>354</v>
      </c>
      <c r="C407" s="1">
        <v>302</v>
      </c>
      <c r="D407" s="1">
        <v>249</v>
      </c>
      <c r="E407" s="1">
        <v>197</v>
      </c>
      <c r="F407" s="1">
        <v>145</v>
      </c>
      <c r="G407" s="1">
        <v>93</v>
      </c>
      <c r="H407" s="1">
        <v>41</v>
      </c>
      <c r="K407" s="124">
        <v>41</v>
      </c>
      <c r="L407" s="125">
        <v>2020</v>
      </c>
      <c r="M407" s="1">
        <v>406</v>
      </c>
      <c r="N407" s="1">
        <v>354</v>
      </c>
      <c r="O407" s="1">
        <v>302</v>
      </c>
      <c r="P407" s="1">
        <v>249</v>
      </c>
      <c r="Q407" s="1">
        <v>197</v>
      </c>
      <c r="R407" s="1">
        <v>145</v>
      </c>
      <c r="S407" s="1">
        <v>93</v>
      </c>
      <c r="T407" s="1">
        <v>41</v>
      </c>
    </row>
    <row r="408" spans="1:20" x14ac:dyDescent="0.3">
      <c r="A408" s="1">
        <v>407</v>
      </c>
      <c r="B408" s="1">
        <v>355</v>
      </c>
      <c r="C408" s="1">
        <v>303</v>
      </c>
      <c r="D408" s="1">
        <v>250</v>
      </c>
      <c r="E408" s="1">
        <v>198</v>
      </c>
      <c r="F408" s="1">
        <v>146</v>
      </c>
      <c r="G408" s="1">
        <v>94</v>
      </c>
      <c r="H408" s="1">
        <v>42</v>
      </c>
      <c r="K408" s="124">
        <v>42</v>
      </c>
      <c r="L408" s="125">
        <v>2020</v>
      </c>
      <c r="M408" s="1">
        <v>407</v>
      </c>
      <c r="N408" s="1">
        <v>355</v>
      </c>
      <c r="O408" s="1">
        <v>303</v>
      </c>
      <c r="P408" s="1">
        <v>250</v>
      </c>
      <c r="Q408" s="1">
        <v>198</v>
      </c>
      <c r="R408" s="1">
        <v>146</v>
      </c>
      <c r="S408" s="1">
        <v>94</v>
      </c>
      <c r="T408" s="1">
        <v>42</v>
      </c>
    </row>
    <row r="409" spans="1:20" x14ac:dyDescent="0.3">
      <c r="A409" s="1">
        <v>408</v>
      </c>
      <c r="B409" s="1">
        <v>356</v>
      </c>
      <c r="C409" s="1">
        <v>304</v>
      </c>
      <c r="D409" s="1">
        <v>251</v>
      </c>
      <c r="E409" s="1">
        <v>199</v>
      </c>
      <c r="F409" s="1">
        <v>147</v>
      </c>
      <c r="G409" s="1">
        <v>95</v>
      </c>
      <c r="H409" s="1">
        <v>43</v>
      </c>
      <c r="K409" s="124">
        <v>43</v>
      </c>
      <c r="L409" s="125">
        <v>2020</v>
      </c>
      <c r="M409" s="1">
        <v>408</v>
      </c>
      <c r="N409" s="1">
        <v>356</v>
      </c>
      <c r="O409" s="1">
        <v>304</v>
      </c>
      <c r="P409" s="1">
        <v>251</v>
      </c>
      <c r="Q409" s="1">
        <v>199</v>
      </c>
      <c r="R409" s="1">
        <v>147</v>
      </c>
      <c r="S409" s="1">
        <v>95</v>
      </c>
      <c r="T409" s="1">
        <v>43</v>
      </c>
    </row>
    <row r="410" spans="1:20" x14ac:dyDescent="0.3">
      <c r="A410" s="1">
        <v>409</v>
      </c>
      <c r="B410" s="1">
        <v>357</v>
      </c>
      <c r="C410" s="1">
        <v>305</v>
      </c>
      <c r="D410" s="1">
        <v>252</v>
      </c>
      <c r="E410" s="1">
        <v>200</v>
      </c>
      <c r="F410" s="1">
        <v>148</v>
      </c>
      <c r="G410" s="1">
        <v>96</v>
      </c>
      <c r="H410" s="1">
        <v>44</v>
      </c>
      <c r="K410" s="124">
        <v>44</v>
      </c>
      <c r="L410" s="125">
        <v>2020</v>
      </c>
      <c r="M410" s="1">
        <v>409</v>
      </c>
      <c r="N410" s="1">
        <v>357</v>
      </c>
      <c r="O410" s="1">
        <v>305</v>
      </c>
      <c r="P410" s="1">
        <v>252</v>
      </c>
      <c r="Q410" s="1">
        <v>200</v>
      </c>
      <c r="R410" s="1">
        <v>148</v>
      </c>
      <c r="S410" s="1">
        <v>96</v>
      </c>
      <c r="T410" s="1">
        <v>44</v>
      </c>
    </row>
    <row r="411" spans="1:20" x14ac:dyDescent="0.3">
      <c r="A411" s="1">
        <v>410</v>
      </c>
      <c r="B411" s="1">
        <v>358</v>
      </c>
      <c r="C411" s="1">
        <v>306</v>
      </c>
      <c r="D411" s="1">
        <v>253</v>
      </c>
      <c r="E411" s="1">
        <v>201</v>
      </c>
      <c r="F411" s="1">
        <v>149</v>
      </c>
      <c r="G411" s="1">
        <v>97</v>
      </c>
      <c r="H411" s="1">
        <v>45</v>
      </c>
      <c r="K411" s="124">
        <v>45</v>
      </c>
      <c r="L411" s="125">
        <v>2020</v>
      </c>
      <c r="M411" s="1">
        <v>410</v>
      </c>
      <c r="N411" s="1">
        <v>358</v>
      </c>
      <c r="O411" s="1">
        <v>306</v>
      </c>
      <c r="P411" s="1">
        <v>253</v>
      </c>
      <c r="Q411" s="1">
        <v>201</v>
      </c>
      <c r="R411" s="1">
        <v>149</v>
      </c>
      <c r="S411" s="1">
        <v>97</v>
      </c>
      <c r="T411" s="1">
        <v>45</v>
      </c>
    </row>
    <row r="412" spans="1:20" x14ac:dyDescent="0.3">
      <c r="A412" s="1">
        <v>411</v>
      </c>
      <c r="B412" s="1">
        <v>359</v>
      </c>
      <c r="C412" s="1">
        <v>307</v>
      </c>
      <c r="D412" s="1">
        <v>254</v>
      </c>
      <c r="E412" s="1">
        <v>202</v>
      </c>
      <c r="F412" s="1">
        <v>150</v>
      </c>
      <c r="G412" s="1">
        <v>98</v>
      </c>
      <c r="H412" s="1">
        <v>46</v>
      </c>
      <c r="K412" s="124">
        <v>46</v>
      </c>
      <c r="L412" s="125">
        <v>2020</v>
      </c>
      <c r="M412" s="1">
        <v>411</v>
      </c>
      <c r="N412" s="1">
        <v>359</v>
      </c>
      <c r="O412" s="1">
        <v>307</v>
      </c>
      <c r="P412" s="1">
        <v>254</v>
      </c>
      <c r="Q412" s="1">
        <v>202</v>
      </c>
      <c r="R412" s="1">
        <v>150</v>
      </c>
      <c r="S412" s="1">
        <v>98</v>
      </c>
      <c r="T412" s="1">
        <v>46</v>
      </c>
    </row>
    <row r="413" spans="1:20" x14ac:dyDescent="0.3">
      <c r="A413" s="1">
        <v>412</v>
      </c>
      <c r="B413" s="1">
        <v>360</v>
      </c>
      <c r="C413" s="1">
        <v>308</v>
      </c>
      <c r="D413" s="1">
        <v>255</v>
      </c>
      <c r="E413" s="1">
        <v>203</v>
      </c>
      <c r="F413" s="1">
        <v>151</v>
      </c>
      <c r="G413" s="1">
        <v>99</v>
      </c>
      <c r="H413" s="1">
        <v>47</v>
      </c>
      <c r="K413" s="124">
        <v>47</v>
      </c>
      <c r="L413" s="125">
        <v>2020</v>
      </c>
      <c r="M413" s="1">
        <v>412</v>
      </c>
      <c r="N413" s="1">
        <v>360</v>
      </c>
      <c r="O413" s="1">
        <v>308</v>
      </c>
      <c r="P413" s="1">
        <v>255</v>
      </c>
      <c r="Q413" s="1">
        <v>203</v>
      </c>
      <c r="R413" s="1">
        <v>151</v>
      </c>
      <c r="S413" s="1">
        <v>99</v>
      </c>
      <c r="T413" s="1">
        <v>47</v>
      </c>
    </row>
    <row r="414" spans="1:20" x14ac:dyDescent="0.3">
      <c r="A414" s="1">
        <v>413</v>
      </c>
      <c r="B414" s="1">
        <v>361</v>
      </c>
      <c r="C414" s="1">
        <v>309</v>
      </c>
      <c r="D414" s="1">
        <v>256</v>
      </c>
      <c r="E414" s="1">
        <v>204</v>
      </c>
      <c r="F414" s="1">
        <v>152</v>
      </c>
      <c r="G414" s="1">
        <v>100</v>
      </c>
      <c r="H414" s="1">
        <v>48</v>
      </c>
      <c r="K414" s="124">
        <v>48</v>
      </c>
      <c r="L414" s="125">
        <v>2020</v>
      </c>
      <c r="M414" s="1">
        <v>413</v>
      </c>
      <c r="N414" s="1">
        <v>361</v>
      </c>
      <c r="O414" s="1">
        <v>309</v>
      </c>
      <c r="P414" s="1">
        <v>256</v>
      </c>
      <c r="Q414" s="1">
        <v>204</v>
      </c>
      <c r="R414" s="1">
        <v>152</v>
      </c>
      <c r="S414" s="1">
        <v>100</v>
      </c>
      <c r="T414" s="1">
        <v>48</v>
      </c>
    </row>
    <row r="415" spans="1:20" x14ac:dyDescent="0.3">
      <c r="A415" s="1">
        <v>414</v>
      </c>
      <c r="B415" s="1">
        <v>362</v>
      </c>
      <c r="C415" s="1">
        <v>310</v>
      </c>
      <c r="D415" s="1">
        <v>257</v>
      </c>
      <c r="E415" s="1">
        <v>205</v>
      </c>
      <c r="F415" s="1">
        <v>153</v>
      </c>
      <c r="G415" s="1">
        <v>101</v>
      </c>
      <c r="H415" s="1">
        <v>49</v>
      </c>
      <c r="K415" s="124">
        <v>49</v>
      </c>
      <c r="L415" s="125">
        <v>2020</v>
      </c>
      <c r="M415" s="1">
        <v>414</v>
      </c>
      <c r="N415" s="1">
        <v>362</v>
      </c>
      <c r="O415" s="1">
        <v>310</v>
      </c>
      <c r="P415" s="1">
        <v>257</v>
      </c>
      <c r="Q415" s="1">
        <v>205</v>
      </c>
      <c r="R415" s="1">
        <v>153</v>
      </c>
      <c r="S415" s="1">
        <v>101</v>
      </c>
      <c r="T415" s="1">
        <v>49</v>
      </c>
    </row>
    <row r="416" spans="1:20" x14ac:dyDescent="0.3">
      <c r="A416" s="1">
        <v>415</v>
      </c>
      <c r="B416" s="1">
        <v>363</v>
      </c>
      <c r="C416" s="1">
        <v>311</v>
      </c>
      <c r="D416" s="1">
        <v>258</v>
      </c>
      <c r="E416" s="1">
        <v>206</v>
      </c>
      <c r="F416" s="1">
        <v>154</v>
      </c>
      <c r="G416" s="1">
        <v>102</v>
      </c>
      <c r="H416" s="1">
        <v>50</v>
      </c>
      <c r="K416" s="124">
        <v>50</v>
      </c>
      <c r="L416" s="125">
        <v>2020</v>
      </c>
      <c r="M416" s="1">
        <v>415</v>
      </c>
      <c r="N416" s="1">
        <v>363</v>
      </c>
      <c r="O416" s="1">
        <v>311</v>
      </c>
      <c r="P416" s="1">
        <v>258</v>
      </c>
      <c r="Q416" s="1">
        <v>206</v>
      </c>
      <c r="R416" s="1">
        <v>154</v>
      </c>
      <c r="S416" s="1">
        <v>102</v>
      </c>
      <c r="T416" s="1">
        <v>50</v>
      </c>
    </row>
    <row r="417" spans="1:21" x14ac:dyDescent="0.3">
      <c r="A417" s="1">
        <v>416</v>
      </c>
      <c r="B417" s="1">
        <v>364</v>
      </c>
      <c r="C417" s="1">
        <v>312</v>
      </c>
      <c r="D417" s="1">
        <v>259</v>
      </c>
      <c r="E417" s="1">
        <v>207</v>
      </c>
      <c r="F417" s="1">
        <v>155</v>
      </c>
      <c r="G417" s="1">
        <v>103</v>
      </c>
      <c r="H417" s="1">
        <v>51</v>
      </c>
      <c r="K417" s="124">
        <v>51</v>
      </c>
      <c r="L417" s="125">
        <v>2020</v>
      </c>
      <c r="M417" s="1">
        <v>416</v>
      </c>
      <c r="N417" s="1">
        <v>364</v>
      </c>
      <c r="O417" s="1">
        <v>312</v>
      </c>
      <c r="P417" s="1">
        <v>259</v>
      </c>
      <c r="Q417" s="1">
        <v>207</v>
      </c>
      <c r="R417" s="1">
        <v>155</v>
      </c>
      <c r="S417" s="1">
        <v>103</v>
      </c>
      <c r="T417" s="1">
        <v>51</v>
      </c>
    </row>
    <row r="418" spans="1:21" x14ac:dyDescent="0.3">
      <c r="A418" s="1">
        <v>417</v>
      </c>
      <c r="B418" s="1">
        <v>365</v>
      </c>
      <c r="C418" s="1">
        <v>313</v>
      </c>
      <c r="D418" s="1">
        <v>260</v>
      </c>
      <c r="E418" s="1">
        <v>208</v>
      </c>
      <c r="F418" s="1">
        <v>156</v>
      </c>
      <c r="G418" s="1">
        <v>104</v>
      </c>
      <c r="H418" s="1">
        <v>52</v>
      </c>
      <c r="K418" s="124">
        <v>52</v>
      </c>
      <c r="L418" s="125">
        <v>2020</v>
      </c>
      <c r="M418" s="1">
        <v>417</v>
      </c>
      <c r="N418" s="1">
        <v>365</v>
      </c>
      <c r="O418" s="1">
        <v>313</v>
      </c>
      <c r="P418" s="1">
        <v>260</v>
      </c>
      <c r="Q418" s="1">
        <v>208</v>
      </c>
      <c r="R418" s="1">
        <v>156</v>
      </c>
      <c r="S418" s="1">
        <v>104</v>
      </c>
      <c r="T418" s="1">
        <v>52</v>
      </c>
    </row>
    <row r="419" spans="1:21" x14ac:dyDescent="0.3">
      <c r="A419" s="1">
        <v>418</v>
      </c>
      <c r="B419" s="1">
        <v>366</v>
      </c>
      <c r="C419" s="1">
        <v>314</v>
      </c>
      <c r="D419" s="1">
        <v>261</v>
      </c>
      <c r="E419" s="1">
        <v>209</v>
      </c>
      <c r="F419" s="1">
        <v>157</v>
      </c>
      <c r="G419" s="1">
        <v>105</v>
      </c>
      <c r="H419" s="1">
        <v>53</v>
      </c>
      <c r="K419" s="124">
        <v>53</v>
      </c>
      <c r="L419" s="125">
        <v>2020</v>
      </c>
      <c r="M419" s="1">
        <v>418</v>
      </c>
      <c r="N419" s="1">
        <v>366</v>
      </c>
      <c r="O419" s="1">
        <v>314</v>
      </c>
      <c r="P419" s="1">
        <v>261</v>
      </c>
      <c r="Q419" s="1">
        <v>209</v>
      </c>
      <c r="R419" s="1">
        <v>157</v>
      </c>
      <c r="S419" s="1">
        <v>105</v>
      </c>
      <c r="T419" s="1">
        <v>53</v>
      </c>
    </row>
    <row r="420" spans="1:21" x14ac:dyDescent="0.3">
      <c r="A420" s="1">
        <v>419</v>
      </c>
      <c r="B420" s="1">
        <v>367</v>
      </c>
      <c r="C420" s="1">
        <v>315</v>
      </c>
      <c r="D420" s="1">
        <v>262</v>
      </c>
      <c r="E420" s="1">
        <v>210</v>
      </c>
      <c r="F420" s="1">
        <v>158</v>
      </c>
      <c r="G420" s="1">
        <v>106</v>
      </c>
      <c r="H420" s="1">
        <v>54</v>
      </c>
      <c r="I420" s="1">
        <v>1</v>
      </c>
      <c r="K420" s="124">
        <v>1</v>
      </c>
      <c r="L420" s="125">
        <v>2021</v>
      </c>
      <c r="M420" s="1">
        <v>419</v>
      </c>
      <c r="N420" s="1">
        <v>367</v>
      </c>
      <c r="O420" s="1">
        <v>315</v>
      </c>
      <c r="P420" s="1">
        <v>262</v>
      </c>
      <c r="Q420" s="1">
        <v>210</v>
      </c>
      <c r="R420" s="1">
        <v>158</v>
      </c>
      <c r="S420" s="1">
        <v>106</v>
      </c>
      <c r="T420" s="1">
        <v>54</v>
      </c>
      <c r="U420" s="1">
        <v>1</v>
      </c>
    </row>
    <row r="421" spans="1:21" x14ac:dyDescent="0.3">
      <c r="A421" s="1">
        <v>420</v>
      </c>
      <c r="B421" s="1">
        <v>368</v>
      </c>
      <c r="C421" s="1">
        <v>316</v>
      </c>
      <c r="D421" s="1">
        <v>263</v>
      </c>
      <c r="E421" s="1">
        <v>211</v>
      </c>
      <c r="F421" s="1">
        <v>159</v>
      </c>
      <c r="G421" s="1">
        <v>107</v>
      </c>
      <c r="H421" s="1">
        <v>55</v>
      </c>
      <c r="I421" s="1">
        <v>2</v>
      </c>
      <c r="K421" s="124">
        <v>2</v>
      </c>
      <c r="L421" s="125">
        <v>2021</v>
      </c>
      <c r="M421" s="1">
        <v>420</v>
      </c>
      <c r="N421" s="1">
        <v>368</v>
      </c>
      <c r="O421" s="1">
        <v>316</v>
      </c>
      <c r="P421" s="1">
        <v>263</v>
      </c>
      <c r="Q421" s="1">
        <v>211</v>
      </c>
      <c r="R421" s="1">
        <v>159</v>
      </c>
      <c r="S421" s="1">
        <v>107</v>
      </c>
      <c r="T421" s="1">
        <v>55</v>
      </c>
      <c r="U421" s="1">
        <v>2</v>
      </c>
    </row>
    <row r="422" spans="1:21" x14ac:dyDescent="0.3">
      <c r="A422" s="1">
        <v>421</v>
      </c>
      <c r="B422" s="1">
        <v>369</v>
      </c>
      <c r="C422" s="1">
        <v>317</v>
      </c>
      <c r="D422" s="1">
        <v>264</v>
      </c>
      <c r="E422" s="1">
        <v>212</v>
      </c>
      <c r="F422" s="1">
        <v>160</v>
      </c>
      <c r="G422" s="1">
        <v>108</v>
      </c>
      <c r="H422" s="1">
        <v>56</v>
      </c>
      <c r="I422" s="1">
        <v>3</v>
      </c>
      <c r="K422" s="124">
        <v>3</v>
      </c>
      <c r="L422" s="125">
        <v>2021</v>
      </c>
      <c r="M422" s="1">
        <v>421</v>
      </c>
      <c r="N422" s="1">
        <v>369</v>
      </c>
      <c r="O422" s="1">
        <v>317</v>
      </c>
      <c r="P422" s="1">
        <v>264</v>
      </c>
      <c r="Q422" s="1">
        <v>212</v>
      </c>
      <c r="R422" s="1">
        <v>160</v>
      </c>
      <c r="S422" s="1">
        <v>108</v>
      </c>
      <c r="T422" s="1">
        <v>56</v>
      </c>
      <c r="U422" s="1">
        <v>3</v>
      </c>
    </row>
    <row r="423" spans="1:21" x14ac:dyDescent="0.3">
      <c r="A423" s="1">
        <v>422</v>
      </c>
      <c r="B423" s="1">
        <v>370</v>
      </c>
      <c r="C423" s="1">
        <v>318</v>
      </c>
      <c r="D423" s="1">
        <v>265</v>
      </c>
      <c r="E423" s="1">
        <v>213</v>
      </c>
      <c r="F423" s="1">
        <v>161</v>
      </c>
      <c r="G423" s="1">
        <v>109</v>
      </c>
      <c r="H423" s="1">
        <v>57</v>
      </c>
      <c r="I423" s="1">
        <v>4</v>
      </c>
      <c r="K423" s="124">
        <v>4</v>
      </c>
      <c r="L423" s="125">
        <v>2021</v>
      </c>
      <c r="M423" s="1">
        <v>422</v>
      </c>
      <c r="N423" s="1">
        <v>370</v>
      </c>
      <c r="O423" s="1">
        <v>318</v>
      </c>
      <c r="P423" s="1">
        <v>265</v>
      </c>
      <c r="Q423" s="1">
        <v>213</v>
      </c>
      <c r="R423" s="1">
        <v>161</v>
      </c>
      <c r="S423" s="1">
        <v>109</v>
      </c>
      <c r="T423" s="1">
        <v>57</v>
      </c>
      <c r="U423" s="1">
        <v>4</v>
      </c>
    </row>
    <row r="424" spans="1:21" x14ac:dyDescent="0.3">
      <c r="A424" s="1">
        <v>423</v>
      </c>
      <c r="B424" s="1">
        <v>371</v>
      </c>
      <c r="C424" s="1">
        <v>319</v>
      </c>
      <c r="D424" s="1">
        <v>266</v>
      </c>
      <c r="E424" s="1">
        <v>214</v>
      </c>
      <c r="F424" s="1">
        <v>162</v>
      </c>
      <c r="G424" s="1">
        <v>110</v>
      </c>
      <c r="H424" s="1">
        <v>58</v>
      </c>
      <c r="I424" s="1">
        <v>5</v>
      </c>
      <c r="K424" s="124">
        <v>5</v>
      </c>
      <c r="L424" s="125">
        <v>2021</v>
      </c>
      <c r="M424" s="1">
        <v>423</v>
      </c>
      <c r="N424" s="1">
        <v>371</v>
      </c>
      <c r="O424" s="1">
        <v>319</v>
      </c>
      <c r="P424" s="1">
        <v>266</v>
      </c>
      <c r="Q424" s="1">
        <v>214</v>
      </c>
      <c r="R424" s="1">
        <v>162</v>
      </c>
      <c r="S424" s="1">
        <v>110</v>
      </c>
      <c r="T424" s="1">
        <v>58</v>
      </c>
      <c r="U424" s="1">
        <v>5</v>
      </c>
    </row>
    <row r="425" spans="1:21" x14ac:dyDescent="0.3">
      <c r="A425" s="1">
        <v>424</v>
      </c>
      <c r="B425" s="1">
        <v>372</v>
      </c>
      <c r="C425" s="1">
        <v>320</v>
      </c>
      <c r="D425" s="1">
        <v>267</v>
      </c>
      <c r="E425" s="1">
        <v>215</v>
      </c>
      <c r="F425" s="1">
        <v>163</v>
      </c>
      <c r="G425" s="1">
        <v>111</v>
      </c>
      <c r="H425" s="1">
        <v>59</v>
      </c>
      <c r="I425" s="1">
        <v>6</v>
      </c>
      <c r="K425" s="124">
        <v>6</v>
      </c>
      <c r="L425" s="125">
        <v>2021</v>
      </c>
      <c r="M425" s="1">
        <v>424</v>
      </c>
      <c r="N425" s="1">
        <v>372</v>
      </c>
      <c r="O425" s="1">
        <v>320</v>
      </c>
      <c r="P425" s="1">
        <v>267</v>
      </c>
      <c r="Q425" s="1">
        <v>215</v>
      </c>
      <c r="R425" s="1">
        <v>163</v>
      </c>
      <c r="S425" s="1">
        <v>111</v>
      </c>
      <c r="T425" s="1">
        <v>59</v>
      </c>
      <c r="U425" s="1">
        <v>6</v>
      </c>
    </row>
    <row r="426" spans="1:21" x14ac:dyDescent="0.3">
      <c r="A426" s="1">
        <v>425</v>
      </c>
      <c r="B426" s="1">
        <v>373</v>
      </c>
      <c r="C426" s="1">
        <v>321</v>
      </c>
      <c r="D426" s="1">
        <v>268</v>
      </c>
      <c r="E426" s="1">
        <v>216</v>
      </c>
      <c r="F426" s="1">
        <v>164</v>
      </c>
      <c r="G426" s="1">
        <v>112</v>
      </c>
      <c r="H426" s="1">
        <v>60</v>
      </c>
      <c r="I426" s="1">
        <v>7</v>
      </c>
      <c r="K426" s="124">
        <v>7</v>
      </c>
      <c r="L426" s="125">
        <v>2021</v>
      </c>
      <c r="M426" s="1">
        <v>425</v>
      </c>
      <c r="N426" s="1">
        <v>373</v>
      </c>
      <c r="O426" s="1">
        <v>321</v>
      </c>
      <c r="P426" s="1">
        <v>268</v>
      </c>
      <c r="Q426" s="1">
        <v>216</v>
      </c>
      <c r="R426" s="1">
        <v>164</v>
      </c>
      <c r="S426" s="1">
        <v>112</v>
      </c>
      <c r="T426" s="1">
        <v>60</v>
      </c>
      <c r="U426" s="1">
        <v>7</v>
      </c>
    </row>
    <row r="427" spans="1:21" x14ac:dyDescent="0.3">
      <c r="A427" s="1">
        <v>426</v>
      </c>
      <c r="B427" s="1">
        <v>374</v>
      </c>
      <c r="C427" s="1">
        <v>322</v>
      </c>
      <c r="D427" s="1">
        <v>269</v>
      </c>
      <c r="E427" s="1">
        <v>217</v>
      </c>
      <c r="F427" s="1">
        <v>165</v>
      </c>
      <c r="G427" s="1">
        <v>113</v>
      </c>
      <c r="H427" s="1">
        <v>61</v>
      </c>
      <c r="I427" s="1">
        <v>8</v>
      </c>
      <c r="K427" s="124">
        <v>8</v>
      </c>
      <c r="L427" s="125">
        <v>2021</v>
      </c>
      <c r="M427" s="1">
        <v>426</v>
      </c>
      <c r="N427" s="1">
        <v>374</v>
      </c>
      <c r="O427" s="1">
        <v>322</v>
      </c>
      <c r="P427" s="1">
        <v>269</v>
      </c>
      <c r="Q427" s="1">
        <v>217</v>
      </c>
      <c r="R427" s="1">
        <v>165</v>
      </c>
      <c r="S427" s="1">
        <v>113</v>
      </c>
      <c r="T427" s="1">
        <v>61</v>
      </c>
      <c r="U427" s="1">
        <v>8</v>
      </c>
    </row>
    <row r="428" spans="1:21" x14ac:dyDescent="0.3">
      <c r="A428" s="1">
        <v>427</v>
      </c>
      <c r="B428" s="1">
        <v>375</v>
      </c>
      <c r="C428" s="1">
        <v>323</v>
      </c>
      <c r="D428" s="1">
        <v>270</v>
      </c>
      <c r="E428" s="1">
        <v>218</v>
      </c>
      <c r="F428" s="1">
        <v>166</v>
      </c>
      <c r="G428" s="1">
        <v>114</v>
      </c>
      <c r="H428" s="1">
        <v>62</v>
      </c>
      <c r="I428" s="1">
        <v>9</v>
      </c>
      <c r="K428" s="124">
        <v>9</v>
      </c>
      <c r="L428" s="125">
        <v>2021</v>
      </c>
      <c r="M428" s="1">
        <v>427</v>
      </c>
      <c r="N428" s="1">
        <v>375</v>
      </c>
      <c r="O428" s="1">
        <v>323</v>
      </c>
      <c r="P428" s="1">
        <v>270</v>
      </c>
      <c r="Q428" s="1">
        <v>218</v>
      </c>
      <c r="R428" s="1">
        <v>166</v>
      </c>
      <c r="S428" s="1">
        <v>114</v>
      </c>
      <c r="T428" s="1">
        <v>62</v>
      </c>
      <c r="U428" s="1">
        <v>9</v>
      </c>
    </row>
    <row r="429" spans="1:21" x14ac:dyDescent="0.3">
      <c r="A429" s="1">
        <v>428</v>
      </c>
      <c r="B429" s="1">
        <v>376</v>
      </c>
      <c r="C429" s="1">
        <v>324</v>
      </c>
      <c r="D429" s="1">
        <v>271</v>
      </c>
      <c r="E429" s="1">
        <v>219</v>
      </c>
      <c r="F429" s="1">
        <v>167</v>
      </c>
      <c r="G429" s="1">
        <v>115</v>
      </c>
      <c r="H429" s="1">
        <v>63</v>
      </c>
      <c r="I429" s="1">
        <v>10</v>
      </c>
      <c r="K429" s="124">
        <v>10</v>
      </c>
      <c r="L429" s="125">
        <v>2021</v>
      </c>
      <c r="M429" s="1">
        <v>428</v>
      </c>
      <c r="N429" s="1">
        <v>376</v>
      </c>
      <c r="O429" s="1">
        <v>324</v>
      </c>
      <c r="P429" s="1">
        <v>271</v>
      </c>
      <c r="Q429" s="1">
        <v>219</v>
      </c>
      <c r="R429" s="1">
        <v>167</v>
      </c>
      <c r="S429" s="1">
        <v>115</v>
      </c>
      <c r="T429" s="1">
        <v>63</v>
      </c>
      <c r="U429" s="1">
        <v>10</v>
      </c>
    </row>
    <row r="430" spans="1:21" x14ac:dyDescent="0.3">
      <c r="A430" s="1">
        <v>429</v>
      </c>
      <c r="B430" s="1">
        <v>377</v>
      </c>
      <c r="C430" s="1">
        <v>325</v>
      </c>
      <c r="D430" s="1">
        <v>272</v>
      </c>
      <c r="E430" s="1">
        <v>220</v>
      </c>
      <c r="F430" s="1">
        <v>168</v>
      </c>
      <c r="G430" s="1">
        <v>116</v>
      </c>
      <c r="H430" s="1">
        <v>64</v>
      </c>
      <c r="I430" s="1">
        <v>11</v>
      </c>
      <c r="K430" s="124">
        <v>11</v>
      </c>
      <c r="L430" s="125">
        <v>2021</v>
      </c>
      <c r="M430" s="1">
        <v>429</v>
      </c>
      <c r="N430" s="1">
        <v>377</v>
      </c>
      <c r="O430" s="1">
        <v>325</v>
      </c>
      <c r="P430" s="1">
        <v>272</v>
      </c>
      <c r="Q430" s="1">
        <v>220</v>
      </c>
      <c r="R430" s="1">
        <v>168</v>
      </c>
      <c r="S430" s="1">
        <v>116</v>
      </c>
      <c r="T430" s="1">
        <v>64</v>
      </c>
      <c r="U430" s="1">
        <v>11</v>
      </c>
    </row>
    <row r="431" spans="1:21" x14ac:dyDescent="0.3">
      <c r="A431" s="1">
        <v>430</v>
      </c>
      <c r="B431" s="1">
        <v>378</v>
      </c>
      <c r="C431" s="1">
        <v>326</v>
      </c>
      <c r="D431" s="1">
        <v>273</v>
      </c>
      <c r="E431" s="1">
        <v>221</v>
      </c>
      <c r="F431" s="1">
        <v>169</v>
      </c>
      <c r="G431" s="1">
        <v>117</v>
      </c>
      <c r="H431" s="1">
        <v>65</v>
      </c>
      <c r="I431" s="1">
        <v>12</v>
      </c>
      <c r="K431" s="124">
        <v>12</v>
      </c>
      <c r="L431" s="125">
        <v>2021</v>
      </c>
      <c r="M431" s="1">
        <v>430</v>
      </c>
      <c r="N431" s="1">
        <v>378</v>
      </c>
      <c r="O431" s="1">
        <v>326</v>
      </c>
      <c r="P431" s="1">
        <v>273</v>
      </c>
      <c r="Q431" s="1">
        <v>221</v>
      </c>
      <c r="R431" s="1">
        <v>169</v>
      </c>
      <c r="S431" s="1">
        <v>117</v>
      </c>
      <c r="T431" s="1">
        <v>65</v>
      </c>
      <c r="U431" s="1">
        <v>12</v>
      </c>
    </row>
    <row r="432" spans="1:21" x14ac:dyDescent="0.3">
      <c r="A432" s="1">
        <v>431</v>
      </c>
      <c r="B432" s="1">
        <v>379</v>
      </c>
      <c r="C432" s="1">
        <v>327</v>
      </c>
      <c r="D432" s="1">
        <v>274</v>
      </c>
      <c r="E432" s="1">
        <v>222</v>
      </c>
      <c r="F432" s="1">
        <v>170</v>
      </c>
      <c r="G432" s="1">
        <v>118</v>
      </c>
      <c r="H432" s="1">
        <v>66</v>
      </c>
      <c r="I432" s="1">
        <v>13</v>
      </c>
      <c r="K432" s="124">
        <v>13</v>
      </c>
      <c r="L432" s="125">
        <v>2021</v>
      </c>
      <c r="M432" s="1">
        <v>431</v>
      </c>
      <c r="N432" s="1">
        <v>379</v>
      </c>
      <c r="O432" s="1">
        <v>327</v>
      </c>
      <c r="P432" s="1">
        <v>274</v>
      </c>
      <c r="Q432" s="1">
        <v>222</v>
      </c>
      <c r="R432" s="1">
        <v>170</v>
      </c>
      <c r="S432" s="1">
        <v>118</v>
      </c>
      <c r="T432" s="1">
        <v>66</v>
      </c>
      <c r="U432" s="1">
        <v>13</v>
      </c>
    </row>
    <row r="433" spans="1:21" x14ac:dyDescent="0.3">
      <c r="A433" s="1">
        <v>432</v>
      </c>
      <c r="B433" s="1">
        <v>380</v>
      </c>
      <c r="C433" s="1">
        <v>328</v>
      </c>
      <c r="D433" s="1">
        <v>275</v>
      </c>
      <c r="E433" s="1">
        <v>223</v>
      </c>
      <c r="F433" s="1">
        <v>171</v>
      </c>
      <c r="G433" s="1">
        <v>119</v>
      </c>
      <c r="H433" s="1">
        <v>67</v>
      </c>
      <c r="I433" s="1">
        <v>14</v>
      </c>
      <c r="K433" s="124">
        <v>14</v>
      </c>
      <c r="L433" s="125">
        <v>2021</v>
      </c>
      <c r="M433" s="1">
        <v>432</v>
      </c>
      <c r="N433" s="1">
        <v>380</v>
      </c>
      <c r="O433" s="1">
        <v>328</v>
      </c>
      <c r="P433" s="1">
        <v>275</v>
      </c>
      <c r="Q433" s="1">
        <v>223</v>
      </c>
      <c r="R433" s="1">
        <v>171</v>
      </c>
      <c r="S433" s="1">
        <v>119</v>
      </c>
      <c r="T433" s="1">
        <v>67</v>
      </c>
      <c r="U433" s="1">
        <v>14</v>
      </c>
    </row>
    <row r="434" spans="1:21" x14ac:dyDescent="0.3">
      <c r="A434" s="1">
        <v>433</v>
      </c>
      <c r="B434" s="1">
        <v>381</v>
      </c>
      <c r="C434" s="1">
        <v>329</v>
      </c>
      <c r="D434" s="1">
        <v>276</v>
      </c>
      <c r="E434" s="1">
        <v>224</v>
      </c>
      <c r="F434" s="1">
        <v>172</v>
      </c>
      <c r="G434" s="1">
        <v>120</v>
      </c>
      <c r="H434" s="1">
        <v>68</v>
      </c>
      <c r="I434" s="1">
        <v>15</v>
      </c>
      <c r="K434" s="124">
        <v>15</v>
      </c>
      <c r="L434" s="125">
        <v>2021</v>
      </c>
      <c r="M434" s="1">
        <v>433</v>
      </c>
      <c r="N434" s="1">
        <v>381</v>
      </c>
      <c r="O434" s="1">
        <v>329</v>
      </c>
      <c r="P434" s="1">
        <v>276</v>
      </c>
      <c r="Q434" s="1">
        <v>224</v>
      </c>
      <c r="R434" s="1">
        <v>172</v>
      </c>
      <c r="S434" s="1">
        <v>120</v>
      </c>
      <c r="T434" s="1">
        <v>68</v>
      </c>
      <c r="U434" s="1">
        <v>15</v>
      </c>
    </row>
    <row r="435" spans="1:21" x14ac:dyDescent="0.3">
      <c r="A435" s="1">
        <v>434</v>
      </c>
      <c r="B435" s="1">
        <v>382</v>
      </c>
      <c r="C435" s="1">
        <v>330</v>
      </c>
      <c r="D435" s="1">
        <v>277</v>
      </c>
      <c r="E435" s="1">
        <v>225</v>
      </c>
      <c r="F435" s="1">
        <v>173</v>
      </c>
      <c r="G435" s="1">
        <v>121</v>
      </c>
      <c r="H435" s="1">
        <v>69</v>
      </c>
      <c r="I435" s="1">
        <v>16</v>
      </c>
      <c r="K435" s="124">
        <v>16</v>
      </c>
      <c r="L435" s="125">
        <v>2021</v>
      </c>
      <c r="M435" s="1">
        <v>434</v>
      </c>
      <c r="N435" s="1">
        <v>382</v>
      </c>
      <c r="O435" s="1">
        <v>330</v>
      </c>
      <c r="P435" s="1">
        <v>277</v>
      </c>
      <c r="Q435" s="1">
        <v>225</v>
      </c>
      <c r="R435" s="1">
        <v>173</v>
      </c>
      <c r="S435" s="1">
        <v>121</v>
      </c>
      <c r="T435" s="1">
        <v>69</v>
      </c>
      <c r="U435" s="1">
        <v>16</v>
      </c>
    </row>
    <row r="436" spans="1:21" x14ac:dyDescent="0.3">
      <c r="A436" s="1">
        <v>435</v>
      </c>
      <c r="B436" s="1">
        <v>383</v>
      </c>
      <c r="C436" s="1">
        <v>331</v>
      </c>
      <c r="D436" s="1">
        <v>278</v>
      </c>
      <c r="E436" s="1">
        <v>226</v>
      </c>
      <c r="F436" s="1">
        <v>174</v>
      </c>
      <c r="G436" s="1">
        <v>122</v>
      </c>
      <c r="H436" s="1">
        <v>70</v>
      </c>
      <c r="I436" s="1">
        <v>17</v>
      </c>
      <c r="K436" s="124">
        <v>17</v>
      </c>
      <c r="L436" s="125">
        <v>2021</v>
      </c>
      <c r="M436" s="1">
        <v>435</v>
      </c>
      <c r="N436" s="1">
        <v>383</v>
      </c>
      <c r="O436" s="1">
        <v>331</v>
      </c>
      <c r="P436" s="1">
        <v>278</v>
      </c>
      <c r="Q436" s="1">
        <v>226</v>
      </c>
      <c r="R436" s="1">
        <v>174</v>
      </c>
      <c r="S436" s="1">
        <v>122</v>
      </c>
      <c r="T436" s="1">
        <v>70</v>
      </c>
      <c r="U436" s="1">
        <v>17</v>
      </c>
    </row>
    <row r="437" spans="1:21" x14ac:dyDescent="0.3">
      <c r="A437" s="1">
        <v>436</v>
      </c>
      <c r="B437" s="1">
        <v>384</v>
      </c>
      <c r="C437" s="1">
        <v>332</v>
      </c>
      <c r="D437" s="1">
        <v>279</v>
      </c>
      <c r="E437" s="1">
        <v>227</v>
      </c>
      <c r="F437" s="1">
        <v>175</v>
      </c>
      <c r="G437" s="1">
        <v>123</v>
      </c>
      <c r="H437" s="1">
        <v>71</v>
      </c>
      <c r="I437" s="1">
        <v>18</v>
      </c>
      <c r="K437" s="124">
        <v>18</v>
      </c>
      <c r="L437" s="125">
        <v>2021</v>
      </c>
      <c r="M437" s="1">
        <v>436</v>
      </c>
      <c r="N437" s="1">
        <v>384</v>
      </c>
      <c r="O437" s="1">
        <v>332</v>
      </c>
      <c r="P437" s="1">
        <v>279</v>
      </c>
      <c r="Q437" s="1">
        <v>227</v>
      </c>
      <c r="R437" s="1">
        <v>175</v>
      </c>
      <c r="S437" s="1">
        <v>123</v>
      </c>
      <c r="T437" s="1">
        <v>71</v>
      </c>
      <c r="U437" s="1">
        <v>18</v>
      </c>
    </row>
    <row r="438" spans="1:21" x14ac:dyDescent="0.3">
      <c r="A438" s="1">
        <v>437</v>
      </c>
      <c r="B438" s="1">
        <v>385</v>
      </c>
      <c r="C438" s="1">
        <v>333</v>
      </c>
      <c r="D438" s="1">
        <v>280</v>
      </c>
      <c r="E438" s="1">
        <v>228</v>
      </c>
      <c r="F438" s="1">
        <v>176</v>
      </c>
      <c r="G438" s="1">
        <v>124</v>
      </c>
      <c r="H438" s="1">
        <v>72</v>
      </c>
      <c r="I438" s="1">
        <v>19</v>
      </c>
      <c r="K438" s="124">
        <v>19</v>
      </c>
      <c r="L438" s="125">
        <v>2021</v>
      </c>
      <c r="M438" s="1">
        <v>437</v>
      </c>
      <c r="N438" s="1">
        <v>385</v>
      </c>
      <c r="O438" s="1">
        <v>333</v>
      </c>
      <c r="P438" s="1">
        <v>280</v>
      </c>
      <c r="Q438" s="1">
        <v>228</v>
      </c>
      <c r="R438" s="1">
        <v>176</v>
      </c>
      <c r="S438" s="1">
        <v>124</v>
      </c>
      <c r="T438" s="1">
        <v>72</v>
      </c>
      <c r="U438" s="1">
        <v>19</v>
      </c>
    </row>
    <row r="439" spans="1:21" x14ac:dyDescent="0.3">
      <c r="A439" s="1">
        <v>438</v>
      </c>
      <c r="B439" s="1">
        <v>386</v>
      </c>
      <c r="C439" s="1">
        <v>334</v>
      </c>
      <c r="D439" s="1">
        <v>281</v>
      </c>
      <c r="E439" s="1">
        <v>229</v>
      </c>
      <c r="F439" s="1">
        <v>177</v>
      </c>
      <c r="G439" s="1">
        <v>125</v>
      </c>
      <c r="H439" s="1">
        <v>73</v>
      </c>
      <c r="I439" s="1">
        <v>20</v>
      </c>
      <c r="K439" s="124">
        <v>20</v>
      </c>
      <c r="L439" s="125">
        <v>2021</v>
      </c>
      <c r="M439" s="1">
        <v>438</v>
      </c>
      <c r="N439" s="1">
        <v>386</v>
      </c>
      <c r="O439" s="1">
        <v>334</v>
      </c>
      <c r="P439" s="1">
        <v>281</v>
      </c>
      <c r="Q439" s="1">
        <v>229</v>
      </c>
      <c r="R439" s="1">
        <v>177</v>
      </c>
      <c r="S439" s="1">
        <v>125</v>
      </c>
      <c r="T439" s="1">
        <v>73</v>
      </c>
      <c r="U439" s="1">
        <v>20</v>
      </c>
    </row>
    <row r="440" spans="1:21" x14ac:dyDescent="0.3">
      <c r="A440" s="1">
        <v>439</v>
      </c>
      <c r="B440" s="1">
        <v>387</v>
      </c>
      <c r="C440" s="1">
        <v>335</v>
      </c>
      <c r="D440" s="1">
        <v>282</v>
      </c>
      <c r="E440" s="1">
        <v>230</v>
      </c>
      <c r="F440" s="1">
        <v>178</v>
      </c>
      <c r="G440" s="1">
        <v>126</v>
      </c>
      <c r="H440" s="1">
        <v>74</v>
      </c>
      <c r="I440" s="1">
        <v>21</v>
      </c>
      <c r="K440" s="124">
        <v>21</v>
      </c>
      <c r="L440" s="125">
        <v>2021</v>
      </c>
      <c r="M440" s="1">
        <v>439</v>
      </c>
      <c r="N440" s="1">
        <v>387</v>
      </c>
      <c r="O440" s="1">
        <v>335</v>
      </c>
      <c r="P440" s="1">
        <v>282</v>
      </c>
      <c r="Q440" s="1">
        <v>230</v>
      </c>
      <c r="R440" s="1">
        <v>178</v>
      </c>
      <c r="S440" s="1">
        <v>126</v>
      </c>
      <c r="T440" s="1">
        <v>74</v>
      </c>
      <c r="U440" s="1">
        <v>21</v>
      </c>
    </row>
    <row r="441" spans="1:21" x14ac:dyDescent="0.3">
      <c r="A441" s="1">
        <v>440</v>
      </c>
      <c r="B441" s="1">
        <v>388</v>
      </c>
      <c r="C441" s="1">
        <v>336</v>
      </c>
      <c r="D441" s="1">
        <v>283</v>
      </c>
      <c r="E441" s="1">
        <v>231</v>
      </c>
      <c r="F441" s="1">
        <v>179</v>
      </c>
      <c r="G441" s="1">
        <v>127</v>
      </c>
      <c r="H441" s="1">
        <v>75</v>
      </c>
      <c r="I441" s="1">
        <v>22</v>
      </c>
      <c r="K441" s="124">
        <v>22</v>
      </c>
      <c r="L441" s="125">
        <v>2021</v>
      </c>
      <c r="M441" s="1">
        <v>440</v>
      </c>
      <c r="N441" s="1">
        <v>388</v>
      </c>
      <c r="O441" s="1">
        <v>336</v>
      </c>
      <c r="P441" s="1">
        <v>283</v>
      </c>
      <c r="Q441" s="1">
        <v>231</v>
      </c>
      <c r="R441" s="1">
        <v>179</v>
      </c>
      <c r="S441" s="1">
        <v>127</v>
      </c>
      <c r="T441" s="1">
        <v>75</v>
      </c>
      <c r="U441" s="1">
        <v>22</v>
      </c>
    </row>
    <row r="442" spans="1:21" x14ac:dyDescent="0.3">
      <c r="A442" s="1">
        <v>441</v>
      </c>
      <c r="B442" s="1">
        <v>389</v>
      </c>
      <c r="C442" s="1">
        <v>337</v>
      </c>
      <c r="D442" s="1">
        <v>284</v>
      </c>
      <c r="E442" s="1">
        <v>232</v>
      </c>
      <c r="F442" s="1">
        <v>180</v>
      </c>
      <c r="G442" s="1">
        <v>128</v>
      </c>
      <c r="H442" s="1">
        <v>76</v>
      </c>
      <c r="I442" s="1">
        <v>23</v>
      </c>
      <c r="K442" s="124">
        <v>23</v>
      </c>
      <c r="L442" s="125">
        <v>2021</v>
      </c>
      <c r="M442" s="1">
        <v>441</v>
      </c>
      <c r="N442" s="1">
        <v>389</v>
      </c>
      <c r="O442" s="1">
        <v>337</v>
      </c>
      <c r="P442" s="1">
        <v>284</v>
      </c>
      <c r="Q442" s="1">
        <v>232</v>
      </c>
      <c r="R442" s="1">
        <v>180</v>
      </c>
      <c r="S442" s="1">
        <v>128</v>
      </c>
      <c r="T442" s="1">
        <v>76</v>
      </c>
      <c r="U442" s="1">
        <v>23</v>
      </c>
    </row>
    <row r="443" spans="1:21" x14ac:dyDescent="0.3">
      <c r="A443" s="1">
        <v>442</v>
      </c>
      <c r="B443" s="1">
        <v>390</v>
      </c>
      <c r="C443" s="1">
        <v>338</v>
      </c>
      <c r="D443" s="1">
        <v>285</v>
      </c>
      <c r="E443" s="1">
        <v>233</v>
      </c>
      <c r="F443" s="1">
        <v>181</v>
      </c>
      <c r="G443" s="1">
        <v>129</v>
      </c>
      <c r="H443" s="1">
        <v>77</v>
      </c>
      <c r="I443" s="1">
        <v>24</v>
      </c>
      <c r="K443" s="124">
        <v>24</v>
      </c>
      <c r="L443" s="125">
        <v>2021</v>
      </c>
      <c r="M443" s="1">
        <v>442</v>
      </c>
      <c r="N443" s="1">
        <v>390</v>
      </c>
      <c r="O443" s="1">
        <v>338</v>
      </c>
      <c r="P443" s="1">
        <v>285</v>
      </c>
      <c r="Q443" s="1">
        <v>233</v>
      </c>
      <c r="R443" s="1">
        <v>181</v>
      </c>
      <c r="S443" s="1">
        <v>129</v>
      </c>
      <c r="T443" s="1">
        <v>77</v>
      </c>
      <c r="U443" s="1">
        <v>24</v>
      </c>
    </row>
    <row r="444" spans="1:21" x14ac:dyDescent="0.3">
      <c r="A444" s="1">
        <v>443</v>
      </c>
      <c r="B444" s="1">
        <v>391</v>
      </c>
      <c r="C444" s="1">
        <v>339</v>
      </c>
      <c r="D444" s="1">
        <v>286</v>
      </c>
      <c r="E444" s="1">
        <v>234</v>
      </c>
      <c r="F444" s="1">
        <v>182</v>
      </c>
      <c r="G444" s="1">
        <v>130</v>
      </c>
      <c r="H444" s="1">
        <v>78</v>
      </c>
      <c r="I444" s="1">
        <v>25</v>
      </c>
      <c r="K444" s="124">
        <v>25</v>
      </c>
      <c r="L444" s="125">
        <v>2021</v>
      </c>
      <c r="M444" s="1">
        <v>443</v>
      </c>
      <c r="N444" s="1">
        <v>391</v>
      </c>
      <c r="O444" s="1">
        <v>339</v>
      </c>
      <c r="P444" s="1">
        <v>286</v>
      </c>
      <c r="Q444" s="1">
        <v>234</v>
      </c>
      <c r="R444" s="1">
        <v>182</v>
      </c>
      <c r="S444" s="1">
        <v>130</v>
      </c>
      <c r="T444" s="1">
        <v>78</v>
      </c>
      <c r="U444" s="1">
        <v>25</v>
      </c>
    </row>
    <row r="445" spans="1:21" x14ac:dyDescent="0.3">
      <c r="A445" s="1">
        <v>444</v>
      </c>
      <c r="B445" s="1">
        <v>392</v>
      </c>
      <c r="C445" s="1">
        <v>340</v>
      </c>
      <c r="D445" s="1">
        <v>287</v>
      </c>
      <c r="E445" s="1">
        <v>235</v>
      </c>
      <c r="F445" s="1">
        <v>183</v>
      </c>
      <c r="G445" s="1">
        <v>131</v>
      </c>
      <c r="H445" s="1">
        <v>79</v>
      </c>
      <c r="I445" s="1">
        <v>26</v>
      </c>
      <c r="K445" s="124">
        <v>26</v>
      </c>
      <c r="L445" s="125">
        <v>2021</v>
      </c>
      <c r="M445" s="1">
        <v>444</v>
      </c>
      <c r="N445" s="1">
        <v>392</v>
      </c>
      <c r="O445" s="1">
        <v>340</v>
      </c>
      <c r="P445" s="1">
        <v>287</v>
      </c>
      <c r="Q445" s="1">
        <v>235</v>
      </c>
      <c r="R445" s="1">
        <v>183</v>
      </c>
      <c r="S445" s="1">
        <v>131</v>
      </c>
      <c r="T445" s="1">
        <v>79</v>
      </c>
      <c r="U445" s="1">
        <v>26</v>
      </c>
    </row>
    <row r="446" spans="1:21" x14ac:dyDescent="0.3">
      <c r="A446" s="1">
        <v>445</v>
      </c>
      <c r="B446" s="1">
        <v>393</v>
      </c>
      <c r="C446" s="1">
        <v>341</v>
      </c>
      <c r="D446" s="1">
        <v>288</v>
      </c>
      <c r="E446" s="1">
        <v>236</v>
      </c>
      <c r="F446" s="1">
        <v>184</v>
      </c>
      <c r="G446" s="1">
        <v>132</v>
      </c>
      <c r="H446" s="1">
        <v>80</v>
      </c>
      <c r="I446" s="1">
        <v>27</v>
      </c>
      <c r="K446" s="124">
        <v>27</v>
      </c>
      <c r="L446" s="125">
        <v>2021</v>
      </c>
      <c r="M446" s="1">
        <v>445</v>
      </c>
      <c r="N446" s="1">
        <v>393</v>
      </c>
      <c r="O446" s="1">
        <v>341</v>
      </c>
      <c r="P446" s="1">
        <v>288</v>
      </c>
      <c r="Q446" s="1">
        <v>236</v>
      </c>
      <c r="R446" s="1">
        <v>184</v>
      </c>
      <c r="S446" s="1">
        <v>132</v>
      </c>
      <c r="T446" s="1">
        <v>80</v>
      </c>
      <c r="U446" s="1">
        <v>27</v>
      </c>
    </row>
    <row r="447" spans="1:21" x14ac:dyDescent="0.3">
      <c r="A447" s="1">
        <v>446</v>
      </c>
      <c r="B447" s="1">
        <v>394</v>
      </c>
      <c r="C447" s="1">
        <v>342</v>
      </c>
      <c r="D447" s="1">
        <v>289</v>
      </c>
      <c r="E447" s="1">
        <v>237</v>
      </c>
      <c r="F447" s="1">
        <v>185</v>
      </c>
      <c r="G447" s="1">
        <v>133</v>
      </c>
      <c r="H447" s="1">
        <v>81</v>
      </c>
      <c r="I447" s="1">
        <v>28</v>
      </c>
      <c r="K447" s="124">
        <v>28</v>
      </c>
      <c r="L447" s="125">
        <v>2021</v>
      </c>
      <c r="M447" s="1">
        <v>446</v>
      </c>
      <c r="N447" s="1">
        <v>394</v>
      </c>
      <c r="O447" s="1">
        <v>342</v>
      </c>
      <c r="P447" s="1">
        <v>289</v>
      </c>
      <c r="Q447" s="1">
        <v>237</v>
      </c>
      <c r="R447" s="1">
        <v>185</v>
      </c>
      <c r="S447" s="1">
        <v>133</v>
      </c>
      <c r="T447" s="1">
        <v>81</v>
      </c>
      <c r="U447" s="1">
        <v>28</v>
      </c>
    </row>
    <row r="448" spans="1:21" x14ac:dyDescent="0.3">
      <c r="A448" s="1">
        <v>447</v>
      </c>
      <c r="B448" s="1">
        <v>395</v>
      </c>
      <c r="C448" s="1">
        <v>343</v>
      </c>
      <c r="D448" s="1">
        <v>290</v>
      </c>
      <c r="E448" s="1">
        <v>238</v>
      </c>
      <c r="F448" s="1">
        <v>186</v>
      </c>
      <c r="G448" s="1">
        <v>134</v>
      </c>
      <c r="H448" s="1">
        <v>82</v>
      </c>
      <c r="I448" s="1">
        <v>29</v>
      </c>
      <c r="K448" s="124">
        <v>29</v>
      </c>
      <c r="L448" s="125">
        <v>2021</v>
      </c>
      <c r="M448" s="1">
        <v>447</v>
      </c>
      <c r="N448" s="1">
        <v>395</v>
      </c>
      <c r="O448" s="1">
        <v>343</v>
      </c>
      <c r="P448" s="1">
        <v>290</v>
      </c>
      <c r="Q448" s="1">
        <v>238</v>
      </c>
      <c r="R448" s="1">
        <v>186</v>
      </c>
      <c r="S448" s="1">
        <v>134</v>
      </c>
      <c r="T448" s="1">
        <v>82</v>
      </c>
      <c r="U448" s="1">
        <v>29</v>
      </c>
    </row>
    <row r="449" spans="1:21" x14ac:dyDescent="0.3">
      <c r="A449" s="1">
        <v>448</v>
      </c>
      <c r="B449" s="1">
        <v>396</v>
      </c>
      <c r="C449" s="1">
        <v>344</v>
      </c>
      <c r="D449" s="1">
        <v>291</v>
      </c>
      <c r="E449" s="1">
        <v>239</v>
      </c>
      <c r="F449" s="1">
        <v>187</v>
      </c>
      <c r="G449" s="1">
        <v>135</v>
      </c>
      <c r="H449" s="1">
        <v>83</v>
      </c>
      <c r="I449" s="1">
        <v>30</v>
      </c>
      <c r="K449" s="124">
        <v>30</v>
      </c>
      <c r="L449" s="125">
        <v>2021</v>
      </c>
      <c r="M449" s="1">
        <v>448</v>
      </c>
      <c r="N449" s="1">
        <v>396</v>
      </c>
      <c r="O449" s="1">
        <v>344</v>
      </c>
      <c r="P449" s="1">
        <v>291</v>
      </c>
      <c r="Q449" s="1">
        <v>239</v>
      </c>
      <c r="R449" s="1">
        <v>187</v>
      </c>
      <c r="S449" s="1">
        <v>135</v>
      </c>
      <c r="T449" s="1">
        <v>83</v>
      </c>
      <c r="U449" s="1">
        <v>30</v>
      </c>
    </row>
    <row r="450" spans="1:21" x14ac:dyDescent="0.3">
      <c r="A450" s="1">
        <v>449</v>
      </c>
      <c r="B450" s="1">
        <v>397</v>
      </c>
      <c r="C450" s="1">
        <v>345</v>
      </c>
      <c r="D450" s="1">
        <v>292</v>
      </c>
      <c r="E450" s="1">
        <v>240</v>
      </c>
      <c r="F450" s="1">
        <v>188</v>
      </c>
      <c r="G450" s="1">
        <v>136</v>
      </c>
      <c r="H450" s="1">
        <v>84</v>
      </c>
      <c r="I450" s="1">
        <v>31</v>
      </c>
      <c r="K450" s="124">
        <v>31</v>
      </c>
      <c r="L450" s="125">
        <v>2021</v>
      </c>
      <c r="M450" s="1">
        <v>449</v>
      </c>
      <c r="N450" s="1">
        <v>397</v>
      </c>
      <c r="O450" s="1">
        <v>345</v>
      </c>
      <c r="P450" s="1">
        <v>292</v>
      </c>
      <c r="Q450" s="1">
        <v>240</v>
      </c>
      <c r="R450" s="1">
        <v>188</v>
      </c>
      <c r="S450" s="1">
        <v>136</v>
      </c>
      <c r="T450" s="1">
        <v>84</v>
      </c>
      <c r="U450" s="1">
        <v>31</v>
      </c>
    </row>
    <row r="451" spans="1:21" x14ac:dyDescent="0.3">
      <c r="A451" s="1">
        <v>450</v>
      </c>
      <c r="B451" s="1">
        <v>398</v>
      </c>
      <c r="C451" s="1">
        <v>346</v>
      </c>
      <c r="D451" s="1">
        <v>293</v>
      </c>
      <c r="E451" s="1">
        <v>241</v>
      </c>
      <c r="F451" s="1">
        <v>189</v>
      </c>
      <c r="G451" s="1">
        <v>137</v>
      </c>
      <c r="H451" s="1">
        <v>85</v>
      </c>
      <c r="I451" s="1">
        <v>32</v>
      </c>
      <c r="K451" s="124">
        <v>32</v>
      </c>
      <c r="L451" s="125">
        <v>2021</v>
      </c>
      <c r="M451" s="1">
        <v>450</v>
      </c>
      <c r="N451" s="1">
        <v>398</v>
      </c>
      <c r="O451" s="1">
        <v>346</v>
      </c>
      <c r="P451" s="1">
        <v>293</v>
      </c>
      <c r="Q451" s="1">
        <v>241</v>
      </c>
      <c r="R451" s="1">
        <v>189</v>
      </c>
      <c r="S451" s="1">
        <v>137</v>
      </c>
      <c r="T451" s="1">
        <v>85</v>
      </c>
      <c r="U451" s="1">
        <v>32</v>
      </c>
    </row>
    <row r="452" spans="1:21" x14ac:dyDescent="0.3">
      <c r="A452" s="1">
        <v>451</v>
      </c>
      <c r="B452" s="1">
        <v>399</v>
      </c>
      <c r="C452" s="1">
        <v>347</v>
      </c>
      <c r="D452" s="1">
        <v>294</v>
      </c>
      <c r="E452" s="1">
        <v>242</v>
      </c>
      <c r="F452" s="1">
        <v>190</v>
      </c>
      <c r="G452" s="1">
        <v>138</v>
      </c>
      <c r="H452" s="1">
        <v>86</v>
      </c>
      <c r="I452" s="1">
        <v>33</v>
      </c>
      <c r="K452" s="124">
        <v>33</v>
      </c>
      <c r="L452" s="125">
        <v>2021</v>
      </c>
      <c r="M452" s="1">
        <v>451</v>
      </c>
      <c r="N452" s="1">
        <v>399</v>
      </c>
      <c r="O452" s="1">
        <v>347</v>
      </c>
      <c r="P452" s="1">
        <v>294</v>
      </c>
      <c r="Q452" s="1">
        <v>242</v>
      </c>
      <c r="R452" s="1">
        <v>190</v>
      </c>
      <c r="S452" s="1">
        <v>138</v>
      </c>
      <c r="T452" s="1">
        <v>86</v>
      </c>
      <c r="U452" s="1">
        <v>33</v>
      </c>
    </row>
    <row r="453" spans="1:21" x14ac:dyDescent="0.3">
      <c r="A453" s="1">
        <v>452</v>
      </c>
      <c r="B453" s="1">
        <v>400</v>
      </c>
      <c r="C453" s="1">
        <v>348</v>
      </c>
      <c r="D453" s="1">
        <v>295</v>
      </c>
      <c r="E453" s="1">
        <v>243</v>
      </c>
      <c r="F453" s="1">
        <v>191</v>
      </c>
      <c r="G453" s="1">
        <v>139</v>
      </c>
      <c r="H453" s="1">
        <v>87</v>
      </c>
      <c r="I453" s="1">
        <v>34</v>
      </c>
      <c r="K453" s="124">
        <v>34</v>
      </c>
      <c r="L453" s="125">
        <v>2021</v>
      </c>
      <c r="M453" s="1">
        <v>452</v>
      </c>
      <c r="N453" s="1">
        <v>400</v>
      </c>
      <c r="O453" s="1">
        <v>348</v>
      </c>
      <c r="P453" s="1">
        <v>295</v>
      </c>
      <c r="Q453" s="1">
        <v>243</v>
      </c>
      <c r="R453" s="1">
        <v>191</v>
      </c>
      <c r="S453" s="1">
        <v>139</v>
      </c>
      <c r="T453" s="1">
        <v>87</v>
      </c>
      <c r="U453" s="1">
        <v>34</v>
      </c>
    </row>
    <row r="454" spans="1:21" x14ac:dyDescent="0.3">
      <c r="A454" s="1">
        <v>453</v>
      </c>
      <c r="B454" s="1">
        <v>401</v>
      </c>
      <c r="C454" s="1">
        <v>349</v>
      </c>
      <c r="D454" s="1">
        <v>296</v>
      </c>
      <c r="E454" s="1">
        <v>244</v>
      </c>
      <c r="F454" s="1">
        <v>192</v>
      </c>
      <c r="G454" s="1">
        <v>140</v>
      </c>
      <c r="H454" s="1">
        <v>88</v>
      </c>
      <c r="I454" s="1">
        <v>35</v>
      </c>
      <c r="K454" s="124">
        <v>35</v>
      </c>
      <c r="L454" s="125">
        <v>2021</v>
      </c>
      <c r="M454" s="1">
        <v>453</v>
      </c>
      <c r="N454" s="1">
        <v>401</v>
      </c>
      <c r="O454" s="1">
        <v>349</v>
      </c>
      <c r="P454" s="1">
        <v>296</v>
      </c>
      <c r="Q454" s="1">
        <v>244</v>
      </c>
      <c r="R454" s="1">
        <v>192</v>
      </c>
      <c r="S454" s="1">
        <v>140</v>
      </c>
      <c r="T454" s="1">
        <v>88</v>
      </c>
      <c r="U454" s="1">
        <v>35</v>
      </c>
    </row>
    <row r="455" spans="1:21" x14ac:dyDescent="0.3">
      <c r="A455" s="1">
        <v>454</v>
      </c>
      <c r="B455" s="1">
        <v>402</v>
      </c>
      <c r="C455" s="1">
        <v>350</v>
      </c>
      <c r="D455" s="1">
        <v>297</v>
      </c>
      <c r="E455" s="1">
        <v>245</v>
      </c>
      <c r="F455" s="1">
        <v>193</v>
      </c>
      <c r="G455" s="1">
        <v>141</v>
      </c>
      <c r="H455" s="1">
        <v>89</v>
      </c>
      <c r="I455" s="1">
        <v>36</v>
      </c>
      <c r="K455" s="124">
        <v>36</v>
      </c>
      <c r="L455" s="125">
        <v>2021</v>
      </c>
      <c r="M455" s="1">
        <v>454</v>
      </c>
      <c r="N455" s="1">
        <v>402</v>
      </c>
      <c r="O455" s="1">
        <v>350</v>
      </c>
      <c r="P455" s="1">
        <v>297</v>
      </c>
      <c r="Q455" s="1">
        <v>245</v>
      </c>
      <c r="R455" s="1">
        <v>193</v>
      </c>
      <c r="S455" s="1">
        <v>141</v>
      </c>
      <c r="T455" s="1">
        <v>89</v>
      </c>
      <c r="U455" s="1">
        <v>36</v>
      </c>
    </row>
    <row r="456" spans="1:21" x14ac:dyDescent="0.3">
      <c r="A456" s="1">
        <v>455</v>
      </c>
      <c r="B456" s="1">
        <v>403</v>
      </c>
      <c r="C456" s="1">
        <v>351</v>
      </c>
      <c r="D456" s="1">
        <v>298</v>
      </c>
      <c r="E456" s="1">
        <v>246</v>
      </c>
      <c r="F456" s="1">
        <v>194</v>
      </c>
      <c r="G456" s="1">
        <v>142</v>
      </c>
      <c r="H456" s="1">
        <v>90</v>
      </c>
      <c r="I456" s="1">
        <v>37</v>
      </c>
      <c r="K456" s="124">
        <v>37</v>
      </c>
      <c r="L456" s="125">
        <v>2021</v>
      </c>
      <c r="M456" s="1">
        <v>455</v>
      </c>
      <c r="N456" s="1">
        <v>403</v>
      </c>
      <c r="O456" s="1">
        <v>351</v>
      </c>
      <c r="P456" s="1">
        <v>298</v>
      </c>
      <c r="Q456" s="1">
        <v>246</v>
      </c>
      <c r="R456" s="1">
        <v>194</v>
      </c>
      <c r="S456" s="1">
        <v>142</v>
      </c>
      <c r="T456" s="1">
        <v>90</v>
      </c>
      <c r="U456" s="1">
        <v>37</v>
      </c>
    </row>
    <row r="457" spans="1:21" x14ac:dyDescent="0.3">
      <c r="A457" s="1">
        <v>456</v>
      </c>
      <c r="B457" s="1">
        <v>404</v>
      </c>
      <c r="C457" s="1">
        <v>352</v>
      </c>
      <c r="D457" s="1">
        <v>299</v>
      </c>
      <c r="E457" s="1">
        <v>247</v>
      </c>
      <c r="F457" s="1">
        <v>195</v>
      </c>
      <c r="G457" s="1">
        <v>143</v>
      </c>
      <c r="H457" s="1">
        <v>91</v>
      </c>
      <c r="I457" s="1">
        <v>38</v>
      </c>
      <c r="K457" s="124">
        <v>38</v>
      </c>
      <c r="L457" s="125">
        <v>2021</v>
      </c>
      <c r="M457" s="1">
        <v>456</v>
      </c>
      <c r="N457" s="1">
        <v>404</v>
      </c>
      <c r="O457" s="1">
        <v>352</v>
      </c>
      <c r="P457" s="1">
        <v>299</v>
      </c>
      <c r="Q457" s="1">
        <v>247</v>
      </c>
      <c r="R457" s="1">
        <v>195</v>
      </c>
      <c r="S457" s="1">
        <v>143</v>
      </c>
      <c r="T457" s="1">
        <v>91</v>
      </c>
      <c r="U457" s="1">
        <v>38</v>
      </c>
    </row>
    <row r="458" spans="1:21" x14ac:dyDescent="0.3">
      <c r="A458" s="1">
        <v>457</v>
      </c>
      <c r="B458" s="1">
        <v>405</v>
      </c>
      <c r="C458" s="1">
        <v>353</v>
      </c>
      <c r="D458" s="1">
        <v>300</v>
      </c>
      <c r="E458" s="1">
        <v>248</v>
      </c>
      <c r="F458" s="1">
        <v>196</v>
      </c>
      <c r="G458" s="1">
        <v>144</v>
      </c>
      <c r="H458" s="1">
        <v>92</v>
      </c>
      <c r="I458" s="1">
        <v>39</v>
      </c>
      <c r="K458" s="124">
        <v>39</v>
      </c>
      <c r="L458" s="125">
        <v>2021</v>
      </c>
      <c r="M458" s="1">
        <v>457</v>
      </c>
      <c r="N458" s="1">
        <v>405</v>
      </c>
      <c r="O458" s="1">
        <v>353</v>
      </c>
      <c r="P458" s="1">
        <v>300</v>
      </c>
      <c r="Q458" s="1">
        <v>248</v>
      </c>
      <c r="R458" s="1">
        <v>196</v>
      </c>
      <c r="S458" s="1">
        <v>144</v>
      </c>
      <c r="T458" s="1">
        <v>92</v>
      </c>
      <c r="U458" s="1">
        <v>39</v>
      </c>
    </row>
    <row r="459" spans="1:21" x14ac:dyDescent="0.3">
      <c r="A459" s="1">
        <v>458</v>
      </c>
      <c r="B459" s="1">
        <v>406</v>
      </c>
      <c r="C459" s="1">
        <v>354</v>
      </c>
      <c r="D459" s="1">
        <v>301</v>
      </c>
      <c r="E459" s="1">
        <v>249</v>
      </c>
      <c r="F459" s="1">
        <v>197</v>
      </c>
      <c r="G459" s="1">
        <v>145</v>
      </c>
      <c r="H459" s="1">
        <v>93</v>
      </c>
      <c r="I459" s="1">
        <v>40</v>
      </c>
      <c r="K459" s="124">
        <v>40</v>
      </c>
      <c r="L459" s="125">
        <v>2021</v>
      </c>
      <c r="M459" s="1">
        <v>458</v>
      </c>
      <c r="N459" s="1">
        <v>406</v>
      </c>
      <c r="O459" s="1">
        <v>354</v>
      </c>
      <c r="P459" s="1">
        <v>301</v>
      </c>
      <c r="Q459" s="1">
        <v>249</v>
      </c>
      <c r="R459" s="1">
        <v>197</v>
      </c>
      <c r="S459" s="1">
        <v>145</v>
      </c>
      <c r="T459" s="1">
        <v>93</v>
      </c>
      <c r="U459" s="1">
        <v>40</v>
      </c>
    </row>
    <row r="460" spans="1:21" x14ac:dyDescent="0.3">
      <c r="A460" s="1">
        <v>459</v>
      </c>
      <c r="B460" s="1">
        <v>407</v>
      </c>
      <c r="C460" s="1">
        <v>355</v>
      </c>
      <c r="D460" s="1">
        <v>302</v>
      </c>
      <c r="E460" s="1">
        <v>250</v>
      </c>
      <c r="F460" s="1">
        <v>198</v>
      </c>
      <c r="G460" s="1">
        <v>146</v>
      </c>
      <c r="H460" s="1">
        <v>94</v>
      </c>
      <c r="I460" s="1">
        <v>41</v>
      </c>
      <c r="K460" s="124">
        <v>41</v>
      </c>
      <c r="L460" s="125">
        <v>2021</v>
      </c>
      <c r="M460" s="1">
        <v>459</v>
      </c>
      <c r="N460" s="1">
        <v>407</v>
      </c>
      <c r="O460" s="1">
        <v>355</v>
      </c>
      <c r="P460" s="1">
        <v>302</v>
      </c>
      <c r="Q460" s="1">
        <v>250</v>
      </c>
      <c r="R460" s="1">
        <v>198</v>
      </c>
      <c r="S460" s="1">
        <v>146</v>
      </c>
      <c r="T460" s="1">
        <v>94</v>
      </c>
      <c r="U460" s="1">
        <v>41</v>
      </c>
    </row>
    <row r="461" spans="1:21" x14ac:dyDescent="0.3">
      <c r="A461" s="1">
        <v>460</v>
      </c>
      <c r="B461" s="1">
        <v>408</v>
      </c>
      <c r="C461" s="1">
        <v>356</v>
      </c>
      <c r="D461" s="1">
        <v>303</v>
      </c>
      <c r="E461" s="1">
        <v>251</v>
      </c>
      <c r="F461" s="1">
        <v>199</v>
      </c>
      <c r="G461" s="1">
        <v>147</v>
      </c>
      <c r="H461" s="1">
        <v>95</v>
      </c>
      <c r="I461" s="1">
        <v>42</v>
      </c>
      <c r="K461" s="124">
        <v>42</v>
      </c>
      <c r="L461" s="125">
        <v>2021</v>
      </c>
      <c r="M461" s="1">
        <v>460</v>
      </c>
      <c r="N461" s="1">
        <v>408</v>
      </c>
      <c r="O461" s="1">
        <v>356</v>
      </c>
      <c r="P461" s="1">
        <v>303</v>
      </c>
      <c r="Q461" s="1">
        <v>251</v>
      </c>
      <c r="R461" s="1">
        <v>199</v>
      </c>
      <c r="S461" s="1">
        <v>147</v>
      </c>
      <c r="T461" s="1">
        <v>95</v>
      </c>
      <c r="U461" s="1">
        <v>42</v>
      </c>
    </row>
    <row r="462" spans="1:21" x14ac:dyDescent="0.3">
      <c r="A462" s="1">
        <v>461</v>
      </c>
      <c r="B462" s="1">
        <v>409</v>
      </c>
      <c r="C462" s="1">
        <v>357</v>
      </c>
      <c r="D462" s="1">
        <v>304</v>
      </c>
      <c r="E462" s="1">
        <v>252</v>
      </c>
      <c r="F462" s="1">
        <v>200</v>
      </c>
      <c r="G462" s="1">
        <v>148</v>
      </c>
      <c r="H462" s="1">
        <v>96</v>
      </c>
      <c r="I462" s="1">
        <v>43</v>
      </c>
      <c r="K462" s="124">
        <v>43</v>
      </c>
      <c r="L462" s="125">
        <v>2021</v>
      </c>
      <c r="M462" s="1">
        <v>461</v>
      </c>
      <c r="N462" s="1">
        <v>409</v>
      </c>
      <c r="O462" s="1">
        <v>357</v>
      </c>
      <c r="P462" s="1">
        <v>304</v>
      </c>
      <c r="Q462" s="1">
        <v>252</v>
      </c>
      <c r="R462" s="1">
        <v>200</v>
      </c>
      <c r="S462" s="1">
        <v>148</v>
      </c>
      <c r="T462" s="1">
        <v>96</v>
      </c>
      <c r="U462" s="1">
        <v>43</v>
      </c>
    </row>
    <row r="463" spans="1:21" x14ac:dyDescent="0.3">
      <c r="A463" s="1">
        <v>462</v>
      </c>
      <c r="B463" s="1">
        <v>410</v>
      </c>
      <c r="C463" s="1">
        <v>358</v>
      </c>
      <c r="D463" s="1">
        <v>305</v>
      </c>
      <c r="E463" s="1">
        <v>253</v>
      </c>
      <c r="F463" s="1">
        <v>201</v>
      </c>
      <c r="G463" s="1">
        <v>149</v>
      </c>
      <c r="H463" s="1">
        <v>97</v>
      </c>
      <c r="I463" s="1">
        <v>44</v>
      </c>
      <c r="K463" s="124">
        <v>44</v>
      </c>
      <c r="L463" s="125">
        <v>2021</v>
      </c>
      <c r="M463" s="1">
        <v>462</v>
      </c>
      <c r="N463" s="1">
        <v>410</v>
      </c>
      <c r="O463" s="1">
        <v>358</v>
      </c>
      <c r="P463" s="1">
        <v>305</v>
      </c>
      <c r="Q463" s="1">
        <v>253</v>
      </c>
      <c r="R463" s="1">
        <v>201</v>
      </c>
      <c r="S463" s="1">
        <v>149</v>
      </c>
      <c r="T463" s="1">
        <v>97</v>
      </c>
      <c r="U463" s="1">
        <v>44</v>
      </c>
    </row>
    <row r="464" spans="1:21" x14ac:dyDescent="0.3">
      <c r="A464" s="1">
        <v>463</v>
      </c>
      <c r="B464" s="1">
        <v>411</v>
      </c>
      <c r="C464" s="1">
        <v>359</v>
      </c>
      <c r="D464" s="1">
        <v>306</v>
      </c>
      <c r="E464" s="1">
        <v>254</v>
      </c>
      <c r="F464" s="1">
        <v>202</v>
      </c>
      <c r="G464" s="1">
        <v>150</v>
      </c>
      <c r="H464" s="1">
        <v>98</v>
      </c>
      <c r="I464" s="1">
        <v>45</v>
      </c>
      <c r="K464" s="124">
        <v>45</v>
      </c>
      <c r="L464" s="125">
        <v>2021</v>
      </c>
      <c r="M464" s="1">
        <v>463</v>
      </c>
      <c r="N464" s="1">
        <v>411</v>
      </c>
      <c r="O464" s="1">
        <v>359</v>
      </c>
      <c r="P464" s="1">
        <v>306</v>
      </c>
      <c r="Q464" s="1">
        <v>254</v>
      </c>
      <c r="R464" s="1">
        <v>202</v>
      </c>
      <c r="S464" s="1">
        <v>150</v>
      </c>
      <c r="T464" s="1">
        <v>98</v>
      </c>
      <c r="U464" s="1">
        <v>45</v>
      </c>
    </row>
    <row r="465" spans="1:22" x14ac:dyDescent="0.3">
      <c r="A465" s="1">
        <v>464</v>
      </c>
      <c r="B465" s="1">
        <v>412</v>
      </c>
      <c r="C465" s="1">
        <v>360</v>
      </c>
      <c r="D465" s="1">
        <v>307</v>
      </c>
      <c r="E465" s="1">
        <v>255</v>
      </c>
      <c r="F465" s="1">
        <v>203</v>
      </c>
      <c r="G465" s="1">
        <v>151</v>
      </c>
      <c r="H465" s="1">
        <v>99</v>
      </c>
      <c r="I465" s="1">
        <v>46</v>
      </c>
      <c r="K465" s="124">
        <v>46</v>
      </c>
      <c r="L465" s="125">
        <v>2021</v>
      </c>
      <c r="M465" s="1">
        <v>464</v>
      </c>
      <c r="N465" s="1">
        <v>412</v>
      </c>
      <c r="O465" s="1">
        <v>360</v>
      </c>
      <c r="P465" s="1">
        <v>307</v>
      </c>
      <c r="Q465" s="1">
        <v>255</v>
      </c>
      <c r="R465" s="1">
        <v>203</v>
      </c>
      <c r="S465" s="1">
        <v>151</v>
      </c>
      <c r="T465" s="1">
        <v>99</v>
      </c>
      <c r="U465" s="1">
        <v>46</v>
      </c>
    </row>
    <row r="466" spans="1:22" x14ac:dyDescent="0.3">
      <c r="A466" s="1">
        <v>465</v>
      </c>
      <c r="B466" s="1">
        <v>413</v>
      </c>
      <c r="C466" s="1">
        <v>361</v>
      </c>
      <c r="D466" s="1">
        <v>308</v>
      </c>
      <c r="E466" s="1">
        <v>256</v>
      </c>
      <c r="F466" s="1">
        <v>204</v>
      </c>
      <c r="G466" s="1">
        <v>152</v>
      </c>
      <c r="H466" s="1">
        <v>100</v>
      </c>
      <c r="I466" s="1">
        <v>47</v>
      </c>
      <c r="K466" s="124">
        <v>47</v>
      </c>
      <c r="L466" s="125">
        <v>2021</v>
      </c>
      <c r="M466" s="1">
        <v>465</v>
      </c>
      <c r="N466" s="1">
        <v>413</v>
      </c>
      <c r="O466" s="1">
        <v>361</v>
      </c>
      <c r="P466" s="1">
        <v>308</v>
      </c>
      <c r="Q466" s="1">
        <v>256</v>
      </c>
      <c r="R466" s="1">
        <v>204</v>
      </c>
      <c r="S466" s="1">
        <v>152</v>
      </c>
      <c r="T466" s="1">
        <v>100</v>
      </c>
      <c r="U466" s="1">
        <v>47</v>
      </c>
    </row>
    <row r="467" spans="1:22" x14ac:dyDescent="0.3">
      <c r="A467" s="1">
        <v>466</v>
      </c>
      <c r="B467" s="1">
        <v>414</v>
      </c>
      <c r="C467" s="1">
        <v>362</v>
      </c>
      <c r="D467" s="1">
        <v>309</v>
      </c>
      <c r="E467" s="1">
        <v>257</v>
      </c>
      <c r="F467" s="1">
        <v>205</v>
      </c>
      <c r="G467" s="1">
        <v>153</v>
      </c>
      <c r="H467" s="1">
        <v>101</v>
      </c>
      <c r="I467" s="1">
        <v>48</v>
      </c>
      <c r="K467" s="124">
        <v>48</v>
      </c>
      <c r="L467" s="125">
        <v>2021</v>
      </c>
      <c r="M467" s="1">
        <v>466</v>
      </c>
      <c r="N467" s="1">
        <v>414</v>
      </c>
      <c r="O467" s="1">
        <v>362</v>
      </c>
      <c r="P467" s="1">
        <v>309</v>
      </c>
      <c r="Q467" s="1">
        <v>257</v>
      </c>
      <c r="R467" s="1">
        <v>205</v>
      </c>
      <c r="S467" s="1">
        <v>153</v>
      </c>
      <c r="T467" s="1">
        <v>101</v>
      </c>
      <c r="U467" s="1">
        <v>48</v>
      </c>
    </row>
    <row r="468" spans="1:22" x14ac:dyDescent="0.3">
      <c r="A468" s="1">
        <v>467</v>
      </c>
      <c r="B468" s="1">
        <v>415</v>
      </c>
      <c r="C468" s="1">
        <v>363</v>
      </c>
      <c r="D468" s="1">
        <v>310</v>
      </c>
      <c r="E468" s="1">
        <v>258</v>
      </c>
      <c r="F468" s="1">
        <v>206</v>
      </c>
      <c r="G468" s="1">
        <v>154</v>
      </c>
      <c r="H468" s="1">
        <v>102</v>
      </c>
      <c r="I468" s="1">
        <v>49</v>
      </c>
      <c r="K468" s="124">
        <v>49</v>
      </c>
      <c r="L468" s="125">
        <v>2021</v>
      </c>
      <c r="M468" s="1">
        <v>467</v>
      </c>
      <c r="N468" s="1">
        <v>415</v>
      </c>
      <c r="O468" s="1">
        <v>363</v>
      </c>
      <c r="P468" s="1">
        <v>310</v>
      </c>
      <c r="Q468" s="1">
        <v>258</v>
      </c>
      <c r="R468" s="1">
        <v>206</v>
      </c>
      <c r="S468" s="1">
        <v>154</v>
      </c>
      <c r="T468" s="1">
        <v>102</v>
      </c>
      <c r="U468" s="1">
        <v>49</v>
      </c>
    </row>
    <row r="469" spans="1:22" x14ac:dyDescent="0.3">
      <c r="A469" s="1">
        <v>468</v>
      </c>
      <c r="B469" s="1">
        <v>416</v>
      </c>
      <c r="C469" s="1">
        <v>364</v>
      </c>
      <c r="D469" s="1">
        <v>311</v>
      </c>
      <c r="E469" s="1">
        <v>259</v>
      </c>
      <c r="F469" s="1">
        <v>207</v>
      </c>
      <c r="G469" s="1">
        <v>155</v>
      </c>
      <c r="H469" s="1">
        <v>103</v>
      </c>
      <c r="I469" s="1">
        <v>50</v>
      </c>
      <c r="K469" s="124">
        <v>50</v>
      </c>
      <c r="L469" s="125">
        <v>2021</v>
      </c>
      <c r="M469" s="1">
        <v>468</v>
      </c>
      <c r="N469" s="1">
        <v>416</v>
      </c>
      <c r="O469" s="1">
        <v>364</v>
      </c>
      <c r="P469" s="1">
        <v>311</v>
      </c>
      <c r="Q469" s="1">
        <v>259</v>
      </c>
      <c r="R469" s="1">
        <v>207</v>
      </c>
      <c r="S469" s="1">
        <v>155</v>
      </c>
      <c r="T469" s="1">
        <v>103</v>
      </c>
      <c r="U469" s="1">
        <v>50</v>
      </c>
    </row>
    <row r="470" spans="1:22" x14ac:dyDescent="0.3">
      <c r="A470" s="1">
        <v>469</v>
      </c>
      <c r="B470" s="1">
        <v>417</v>
      </c>
      <c r="C470" s="1">
        <v>365</v>
      </c>
      <c r="D470" s="1">
        <v>312</v>
      </c>
      <c r="E470" s="1">
        <v>260</v>
      </c>
      <c r="F470" s="1">
        <v>208</v>
      </c>
      <c r="G470" s="1">
        <v>156</v>
      </c>
      <c r="H470" s="1">
        <v>104</v>
      </c>
      <c r="I470" s="1">
        <v>51</v>
      </c>
      <c r="K470" s="124">
        <v>51</v>
      </c>
      <c r="L470" s="125">
        <v>2021</v>
      </c>
      <c r="M470" s="1">
        <v>469</v>
      </c>
      <c r="N470" s="1">
        <v>417</v>
      </c>
      <c r="O470" s="1">
        <v>365</v>
      </c>
      <c r="P470" s="1">
        <v>312</v>
      </c>
      <c r="Q470" s="1">
        <v>260</v>
      </c>
      <c r="R470" s="1">
        <v>208</v>
      </c>
      <c r="S470" s="1">
        <v>156</v>
      </c>
      <c r="T470" s="1">
        <v>104</v>
      </c>
      <c r="U470" s="1">
        <v>51</v>
      </c>
    </row>
    <row r="471" spans="1:22" x14ac:dyDescent="0.3">
      <c r="A471" s="1">
        <v>470</v>
      </c>
      <c r="B471" s="1">
        <v>418</v>
      </c>
      <c r="C471" s="1">
        <v>366</v>
      </c>
      <c r="D471" s="1">
        <v>313</v>
      </c>
      <c r="E471" s="1">
        <v>261</v>
      </c>
      <c r="F471" s="1">
        <v>209</v>
      </c>
      <c r="G471" s="1">
        <v>157</v>
      </c>
      <c r="H471" s="1">
        <v>105</v>
      </c>
      <c r="I471" s="1">
        <v>52</v>
      </c>
      <c r="K471" s="124">
        <v>52</v>
      </c>
      <c r="L471" s="125">
        <v>2021</v>
      </c>
      <c r="M471" s="1">
        <v>470</v>
      </c>
      <c r="N471" s="1">
        <v>418</v>
      </c>
      <c r="O471" s="1">
        <v>366</v>
      </c>
      <c r="P471" s="1">
        <v>313</v>
      </c>
      <c r="Q471" s="1">
        <v>261</v>
      </c>
      <c r="R471" s="1">
        <v>209</v>
      </c>
      <c r="S471" s="1">
        <v>157</v>
      </c>
      <c r="T471" s="1">
        <v>105</v>
      </c>
      <c r="U471" s="1">
        <v>52</v>
      </c>
    </row>
    <row r="472" spans="1:22" x14ac:dyDescent="0.3">
      <c r="A472" s="1">
        <v>471</v>
      </c>
      <c r="B472" s="1">
        <v>419</v>
      </c>
      <c r="C472" s="1">
        <v>367</v>
      </c>
      <c r="D472" s="1">
        <v>314</v>
      </c>
      <c r="E472" s="1">
        <v>262</v>
      </c>
      <c r="F472" s="1">
        <v>210</v>
      </c>
      <c r="G472" s="1">
        <v>158</v>
      </c>
      <c r="H472" s="1">
        <v>106</v>
      </c>
      <c r="I472" s="1">
        <v>53</v>
      </c>
      <c r="J472" s="1">
        <v>1</v>
      </c>
      <c r="K472" s="124">
        <v>1</v>
      </c>
      <c r="L472" s="125">
        <v>2022</v>
      </c>
      <c r="M472" s="1">
        <v>471</v>
      </c>
      <c r="N472" s="1">
        <v>419</v>
      </c>
      <c r="O472" s="1">
        <v>367</v>
      </c>
      <c r="P472" s="1">
        <v>314</v>
      </c>
      <c r="Q472" s="1">
        <v>262</v>
      </c>
      <c r="R472" s="1">
        <v>210</v>
      </c>
      <c r="S472" s="1">
        <v>158</v>
      </c>
      <c r="T472" s="1">
        <v>106</v>
      </c>
      <c r="U472" s="1">
        <v>53</v>
      </c>
      <c r="V472" s="1">
        <v>1</v>
      </c>
    </row>
    <row r="473" spans="1:22" x14ac:dyDescent="0.3">
      <c r="A473" s="1">
        <v>472</v>
      </c>
      <c r="B473" s="1">
        <v>420</v>
      </c>
      <c r="C473" s="1">
        <v>368</v>
      </c>
      <c r="D473" s="1">
        <v>315</v>
      </c>
      <c r="E473" s="1">
        <v>263</v>
      </c>
      <c r="F473" s="1">
        <v>211</v>
      </c>
      <c r="G473" s="1">
        <v>159</v>
      </c>
      <c r="H473" s="1">
        <v>107</v>
      </c>
      <c r="I473" s="1">
        <v>54</v>
      </c>
      <c r="J473" s="1">
        <v>2</v>
      </c>
      <c r="K473" s="124">
        <v>2</v>
      </c>
      <c r="L473" s="125">
        <v>2022</v>
      </c>
      <c r="M473" s="1">
        <v>472</v>
      </c>
      <c r="N473" s="1">
        <v>420</v>
      </c>
      <c r="O473" s="1">
        <v>368</v>
      </c>
      <c r="P473" s="1">
        <v>315</v>
      </c>
      <c r="Q473" s="1">
        <v>263</v>
      </c>
      <c r="R473" s="1">
        <v>211</v>
      </c>
      <c r="S473" s="1">
        <v>159</v>
      </c>
      <c r="T473" s="1">
        <v>107</v>
      </c>
      <c r="U473" s="1">
        <v>54</v>
      </c>
      <c r="V473" s="1">
        <v>2</v>
      </c>
    </row>
    <row r="474" spans="1:22" x14ac:dyDescent="0.3">
      <c r="A474" s="1">
        <v>473</v>
      </c>
      <c r="B474" s="1">
        <v>421</v>
      </c>
      <c r="C474" s="1">
        <v>369</v>
      </c>
      <c r="D474" s="1">
        <v>316</v>
      </c>
      <c r="E474" s="1">
        <v>264</v>
      </c>
      <c r="F474" s="1">
        <v>212</v>
      </c>
      <c r="G474" s="1">
        <v>160</v>
      </c>
      <c r="H474" s="1">
        <v>108</v>
      </c>
      <c r="I474" s="1">
        <v>55</v>
      </c>
      <c r="J474" s="1">
        <v>3</v>
      </c>
      <c r="K474" s="124">
        <v>3</v>
      </c>
      <c r="L474" s="125">
        <v>2022</v>
      </c>
      <c r="M474" s="1">
        <v>473</v>
      </c>
      <c r="N474" s="1">
        <v>421</v>
      </c>
      <c r="O474" s="1">
        <v>369</v>
      </c>
      <c r="P474" s="1">
        <v>316</v>
      </c>
      <c r="Q474" s="1">
        <v>264</v>
      </c>
      <c r="R474" s="1">
        <v>212</v>
      </c>
      <c r="S474" s="1">
        <v>160</v>
      </c>
      <c r="T474" s="1">
        <v>108</v>
      </c>
      <c r="U474" s="1">
        <v>55</v>
      </c>
      <c r="V474" s="1">
        <v>3</v>
      </c>
    </row>
    <row r="475" spans="1:22" x14ac:dyDescent="0.3">
      <c r="A475" s="1">
        <v>474</v>
      </c>
      <c r="B475" s="1">
        <v>422</v>
      </c>
      <c r="C475" s="1">
        <v>370</v>
      </c>
      <c r="D475" s="1">
        <v>317</v>
      </c>
      <c r="E475" s="1">
        <v>265</v>
      </c>
      <c r="F475" s="1">
        <v>213</v>
      </c>
      <c r="G475" s="1">
        <v>161</v>
      </c>
      <c r="H475" s="1">
        <v>109</v>
      </c>
      <c r="I475" s="1">
        <v>56</v>
      </c>
      <c r="J475" s="1">
        <v>4</v>
      </c>
      <c r="K475" s="124">
        <v>4</v>
      </c>
      <c r="L475" s="125">
        <v>2022</v>
      </c>
      <c r="M475" s="1">
        <v>474</v>
      </c>
      <c r="N475" s="1">
        <v>422</v>
      </c>
      <c r="O475" s="1">
        <v>370</v>
      </c>
      <c r="P475" s="1">
        <v>317</v>
      </c>
      <c r="Q475" s="1">
        <v>265</v>
      </c>
      <c r="R475" s="1">
        <v>213</v>
      </c>
      <c r="S475" s="1">
        <v>161</v>
      </c>
      <c r="T475" s="1">
        <v>109</v>
      </c>
      <c r="U475" s="1">
        <v>56</v>
      </c>
      <c r="V475" s="1">
        <v>4</v>
      </c>
    </row>
    <row r="476" spans="1:22" x14ac:dyDescent="0.3">
      <c r="A476" s="1">
        <v>475</v>
      </c>
      <c r="B476" s="1">
        <v>423</v>
      </c>
      <c r="C476" s="1">
        <v>371</v>
      </c>
      <c r="D476" s="1">
        <v>318</v>
      </c>
      <c r="E476" s="1">
        <v>266</v>
      </c>
      <c r="F476" s="1">
        <v>214</v>
      </c>
      <c r="G476" s="1">
        <v>162</v>
      </c>
      <c r="H476" s="1">
        <v>110</v>
      </c>
      <c r="I476" s="1">
        <v>57</v>
      </c>
      <c r="J476" s="1">
        <v>5</v>
      </c>
      <c r="K476" s="124">
        <v>5</v>
      </c>
      <c r="L476" s="125">
        <v>2022</v>
      </c>
      <c r="M476" s="1">
        <v>475</v>
      </c>
      <c r="N476" s="1">
        <v>423</v>
      </c>
      <c r="O476" s="1">
        <v>371</v>
      </c>
      <c r="P476" s="1">
        <v>318</v>
      </c>
      <c r="Q476" s="1">
        <v>266</v>
      </c>
      <c r="R476" s="1">
        <v>214</v>
      </c>
      <c r="S476" s="1">
        <v>162</v>
      </c>
      <c r="T476" s="1">
        <v>110</v>
      </c>
      <c r="U476" s="1">
        <v>57</v>
      </c>
      <c r="V476" s="1">
        <v>5</v>
      </c>
    </row>
    <row r="477" spans="1:22" x14ac:dyDescent="0.3">
      <c r="A477" s="1">
        <v>476</v>
      </c>
      <c r="B477" s="1">
        <v>424</v>
      </c>
      <c r="C477" s="1">
        <v>372</v>
      </c>
      <c r="D477" s="1">
        <v>319</v>
      </c>
      <c r="E477" s="1">
        <v>267</v>
      </c>
      <c r="F477" s="1">
        <v>215</v>
      </c>
      <c r="G477" s="1">
        <v>163</v>
      </c>
      <c r="H477" s="1">
        <v>111</v>
      </c>
      <c r="I477" s="1">
        <v>58</v>
      </c>
      <c r="J477" s="1">
        <v>6</v>
      </c>
      <c r="K477" s="124">
        <v>6</v>
      </c>
      <c r="L477" s="125">
        <v>2022</v>
      </c>
      <c r="M477" s="1">
        <v>476</v>
      </c>
      <c r="N477" s="1">
        <v>424</v>
      </c>
      <c r="O477" s="1">
        <v>372</v>
      </c>
      <c r="P477" s="1">
        <v>319</v>
      </c>
      <c r="Q477" s="1">
        <v>267</v>
      </c>
      <c r="R477" s="1">
        <v>215</v>
      </c>
      <c r="S477" s="1">
        <v>163</v>
      </c>
      <c r="T477" s="1">
        <v>111</v>
      </c>
      <c r="U477" s="1">
        <v>58</v>
      </c>
      <c r="V477" s="1">
        <v>6</v>
      </c>
    </row>
    <row r="478" spans="1:22" x14ac:dyDescent="0.3">
      <c r="A478" s="1">
        <v>477</v>
      </c>
      <c r="B478" s="1">
        <v>425</v>
      </c>
      <c r="C478" s="1">
        <v>373</v>
      </c>
      <c r="D478" s="1">
        <v>320</v>
      </c>
      <c r="E478" s="1">
        <v>268</v>
      </c>
      <c r="F478" s="1">
        <v>216</v>
      </c>
      <c r="G478" s="1">
        <v>164</v>
      </c>
      <c r="H478" s="1">
        <v>112</v>
      </c>
      <c r="I478" s="1">
        <v>59</v>
      </c>
      <c r="J478" s="1">
        <v>7</v>
      </c>
      <c r="K478" s="124">
        <v>7</v>
      </c>
      <c r="L478" s="125">
        <v>2022</v>
      </c>
      <c r="M478" s="1">
        <v>477</v>
      </c>
      <c r="N478" s="1">
        <v>425</v>
      </c>
      <c r="O478" s="1">
        <v>373</v>
      </c>
      <c r="P478" s="1">
        <v>320</v>
      </c>
      <c r="Q478" s="1">
        <v>268</v>
      </c>
      <c r="R478" s="1">
        <v>216</v>
      </c>
      <c r="S478" s="1">
        <v>164</v>
      </c>
      <c r="T478" s="1">
        <v>112</v>
      </c>
      <c r="U478" s="1">
        <v>59</v>
      </c>
      <c r="V478" s="1">
        <v>7</v>
      </c>
    </row>
    <row r="479" spans="1:22" x14ac:dyDescent="0.3">
      <c r="A479" s="1">
        <v>478</v>
      </c>
      <c r="B479" s="1">
        <v>426</v>
      </c>
      <c r="C479" s="1">
        <v>374</v>
      </c>
      <c r="D479" s="1">
        <v>321</v>
      </c>
      <c r="E479" s="1">
        <v>269</v>
      </c>
      <c r="F479" s="1">
        <v>217</v>
      </c>
      <c r="G479" s="1">
        <v>165</v>
      </c>
      <c r="H479" s="1">
        <v>113</v>
      </c>
      <c r="I479" s="1">
        <v>60</v>
      </c>
      <c r="J479" s="1">
        <v>8</v>
      </c>
      <c r="K479" s="124">
        <v>8</v>
      </c>
      <c r="L479" s="125">
        <v>2022</v>
      </c>
      <c r="M479" s="1">
        <v>478</v>
      </c>
      <c r="N479" s="1">
        <v>426</v>
      </c>
      <c r="O479" s="1">
        <v>374</v>
      </c>
      <c r="P479" s="1">
        <v>321</v>
      </c>
      <c r="Q479" s="1">
        <v>269</v>
      </c>
      <c r="R479" s="1">
        <v>217</v>
      </c>
      <c r="S479" s="1">
        <v>165</v>
      </c>
      <c r="T479" s="1">
        <v>113</v>
      </c>
      <c r="U479" s="1">
        <v>60</v>
      </c>
      <c r="V479" s="1">
        <v>8</v>
      </c>
    </row>
    <row r="480" spans="1:22" x14ac:dyDescent="0.3">
      <c r="A480" s="1">
        <v>479</v>
      </c>
      <c r="B480" s="1">
        <v>427</v>
      </c>
      <c r="C480" s="1">
        <v>375</v>
      </c>
      <c r="D480" s="1">
        <v>322</v>
      </c>
      <c r="E480" s="1">
        <v>270</v>
      </c>
      <c r="F480" s="1">
        <v>218</v>
      </c>
      <c r="G480" s="1">
        <v>166</v>
      </c>
      <c r="H480" s="1">
        <v>114</v>
      </c>
      <c r="I480" s="1">
        <v>61</v>
      </c>
      <c r="J480" s="1">
        <v>9</v>
      </c>
      <c r="K480" s="124">
        <v>9</v>
      </c>
      <c r="L480" s="125">
        <v>2022</v>
      </c>
      <c r="M480" s="1">
        <v>479</v>
      </c>
      <c r="N480" s="1">
        <v>427</v>
      </c>
      <c r="O480" s="1">
        <v>375</v>
      </c>
      <c r="P480" s="1">
        <v>322</v>
      </c>
      <c r="Q480" s="1">
        <v>270</v>
      </c>
      <c r="R480" s="1">
        <v>218</v>
      </c>
      <c r="S480" s="1">
        <v>166</v>
      </c>
      <c r="T480" s="1">
        <v>114</v>
      </c>
      <c r="U480" s="1">
        <v>61</v>
      </c>
      <c r="V480" s="1">
        <v>9</v>
      </c>
    </row>
    <row r="481" spans="1:22" x14ac:dyDescent="0.3">
      <c r="A481" s="1">
        <v>480</v>
      </c>
      <c r="B481" s="1">
        <v>428</v>
      </c>
      <c r="C481" s="1">
        <v>376</v>
      </c>
      <c r="D481" s="1">
        <v>323</v>
      </c>
      <c r="E481" s="1">
        <v>271</v>
      </c>
      <c r="F481" s="1">
        <v>219</v>
      </c>
      <c r="G481" s="1">
        <v>167</v>
      </c>
      <c r="H481" s="1">
        <v>115</v>
      </c>
      <c r="I481" s="1">
        <v>62</v>
      </c>
      <c r="J481" s="1">
        <v>10</v>
      </c>
      <c r="K481" s="124">
        <v>10</v>
      </c>
      <c r="L481" s="125">
        <v>2022</v>
      </c>
      <c r="M481" s="1">
        <v>480</v>
      </c>
      <c r="N481" s="1">
        <v>428</v>
      </c>
      <c r="O481" s="1">
        <v>376</v>
      </c>
      <c r="P481" s="1">
        <v>323</v>
      </c>
      <c r="Q481" s="1">
        <v>271</v>
      </c>
      <c r="R481" s="1">
        <v>219</v>
      </c>
      <c r="S481" s="1">
        <v>167</v>
      </c>
      <c r="T481" s="1">
        <v>115</v>
      </c>
      <c r="U481" s="1">
        <v>62</v>
      </c>
      <c r="V481" s="1">
        <v>10</v>
      </c>
    </row>
    <row r="482" spans="1:22" x14ac:dyDescent="0.3">
      <c r="A482" s="1">
        <v>481</v>
      </c>
      <c r="B482" s="1">
        <v>429</v>
      </c>
      <c r="C482" s="1">
        <v>377</v>
      </c>
      <c r="D482" s="1">
        <v>324</v>
      </c>
      <c r="E482" s="1">
        <v>272</v>
      </c>
      <c r="F482" s="1">
        <v>220</v>
      </c>
      <c r="G482" s="1">
        <v>168</v>
      </c>
      <c r="H482" s="1">
        <v>116</v>
      </c>
      <c r="I482" s="1">
        <v>63</v>
      </c>
      <c r="J482" s="1">
        <v>11</v>
      </c>
      <c r="K482" s="124">
        <v>11</v>
      </c>
      <c r="L482" s="125">
        <v>2022</v>
      </c>
      <c r="M482" s="1">
        <v>481</v>
      </c>
      <c r="N482" s="1">
        <v>429</v>
      </c>
      <c r="O482" s="1">
        <v>377</v>
      </c>
      <c r="P482" s="1">
        <v>324</v>
      </c>
      <c r="Q482" s="1">
        <v>272</v>
      </c>
      <c r="R482" s="1">
        <v>220</v>
      </c>
      <c r="S482" s="1">
        <v>168</v>
      </c>
      <c r="T482" s="1">
        <v>116</v>
      </c>
      <c r="U482" s="1">
        <v>63</v>
      </c>
      <c r="V482" s="1">
        <v>11</v>
      </c>
    </row>
    <row r="483" spans="1:22" x14ac:dyDescent="0.3">
      <c r="A483" s="1">
        <v>482</v>
      </c>
      <c r="B483" s="1">
        <v>430</v>
      </c>
      <c r="C483" s="1">
        <v>378</v>
      </c>
      <c r="D483" s="1">
        <v>325</v>
      </c>
      <c r="E483" s="1">
        <v>273</v>
      </c>
      <c r="F483" s="1">
        <v>221</v>
      </c>
      <c r="G483" s="1">
        <v>169</v>
      </c>
      <c r="H483" s="1">
        <v>117</v>
      </c>
      <c r="I483" s="1">
        <v>64</v>
      </c>
      <c r="J483" s="1">
        <v>12</v>
      </c>
      <c r="K483" s="124">
        <v>12</v>
      </c>
      <c r="L483" s="125">
        <v>2022</v>
      </c>
      <c r="M483" s="1">
        <v>482</v>
      </c>
      <c r="N483" s="1">
        <v>430</v>
      </c>
      <c r="O483" s="1">
        <v>378</v>
      </c>
      <c r="P483" s="1">
        <v>325</v>
      </c>
      <c r="Q483" s="1">
        <v>273</v>
      </c>
      <c r="R483" s="1">
        <v>221</v>
      </c>
      <c r="S483" s="1">
        <v>169</v>
      </c>
      <c r="T483" s="1">
        <v>117</v>
      </c>
      <c r="U483" s="1">
        <v>64</v>
      </c>
      <c r="V483" s="1">
        <v>12</v>
      </c>
    </row>
    <row r="484" spans="1:22" x14ac:dyDescent="0.3">
      <c r="A484" s="1">
        <v>483</v>
      </c>
      <c r="B484" s="1">
        <v>431</v>
      </c>
      <c r="C484" s="1">
        <v>379</v>
      </c>
      <c r="D484" s="1">
        <v>326</v>
      </c>
      <c r="E484" s="1">
        <v>274</v>
      </c>
      <c r="F484" s="1">
        <v>222</v>
      </c>
      <c r="G484" s="1">
        <v>170</v>
      </c>
      <c r="H484" s="1">
        <v>118</v>
      </c>
      <c r="I484" s="1">
        <v>65</v>
      </c>
      <c r="J484" s="1">
        <v>13</v>
      </c>
      <c r="K484" s="124">
        <v>13</v>
      </c>
      <c r="L484" s="125">
        <v>2022</v>
      </c>
      <c r="M484" s="1">
        <v>483</v>
      </c>
      <c r="N484" s="1">
        <v>431</v>
      </c>
      <c r="O484" s="1">
        <v>379</v>
      </c>
      <c r="P484" s="1">
        <v>326</v>
      </c>
      <c r="Q484" s="1">
        <v>274</v>
      </c>
      <c r="R484" s="1">
        <v>222</v>
      </c>
      <c r="S484" s="1">
        <v>170</v>
      </c>
      <c r="T484" s="1">
        <v>118</v>
      </c>
      <c r="U484" s="1">
        <v>65</v>
      </c>
      <c r="V484" s="1">
        <v>13</v>
      </c>
    </row>
    <row r="485" spans="1:22" x14ac:dyDescent="0.3">
      <c r="A485" s="1">
        <v>484</v>
      </c>
      <c r="B485" s="1">
        <v>432</v>
      </c>
      <c r="C485" s="1">
        <v>380</v>
      </c>
      <c r="D485" s="1">
        <v>327</v>
      </c>
      <c r="E485" s="1">
        <v>275</v>
      </c>
      <c r="F485" s="1">
        <v>223</v>
      </c>
      <c r="G485" s="1">
        <v>171</v>
      </c>
      <c r="H485" s="1">
        <v>119</v>
      </c>
      <c r="I485" s="1">
        <v>66</v>
      </c>
      <c r="J485" s="1">
        <v>14</v>
      </c>
      <c r="K485" s="124">
        <v>14</v>
      </c>
      <c r="L485" s="125">
        <v>2022</v>
      </c>
      <c r="M485" s="1">
        <v>484</v>
      </c>
      <c r="N485" s="1">
        <v>432</v>
      </c>
      <c r="O485" s="1">
        <v>380</v>
      </c>
      <c r="P485" s="1">
        <v>327</v>
      </c>
      <c r="Q485" s="1">
        <v>275</v>
      </c>
      <c r="R485" s="1">
        <v>223</v>
      </c>
      <c r="S485" s="1">
        <v>171</v>
      </c>
      <c r="T485" s="1">
        <v>119</v>
      </c>
      <c r="U485" s="1">
        <v>66</v>
      </c>
      <c r="V485" s="1">
        <v>14</v>
      </c>
    </row>
    <row r="486" spans="1:22" x14ac:dyDescent="0.3">
      <c r="A486" s="1">
        <v>485</v>
      </c>
      <c r="B486" s="1">
        <v>433</v>
      </c>
      <c r="C486" s="1">
        <v>381</v>
      </c>
      <c r="D486" s="1">
        <v>328</v>
      </c>
      <c r="E486" s="1">
        <v>276</v>
      </c>
      <c r="F486" s="1">
        <v>224</v>
      </c>
      <c r="G486" s="1">
        <v>172</v>
      </c>
      <c r="H486" s="1">
        <v>120</v>
      </c>
      <c r="I486" s="1">
        <v>67</v>
      </c>
      <c r="J486" s="1">
        <v>15</v>
      </c>
      <c r="K486" s="124">
        <v>15</v>
      </c>
      <c r="L486" s="125">
        <v>2022</v>
      </c>
      <c r="M486" s="1">
        <v>485</v>
      </c>
      <c r="N486" s="1">
        <v>433</v>
      </c>
      <c r="O486" s="1">
        <v>381</v>
      </c>
      <c r="P486" s="1">
        <v>328</v>
      </c>
      <c r="Q486" s="1">
        <v>276</v>
      </c>
      <c r="R486" s="1">
        <v>224</v>
      </c>
      <c r="S486" s="1">
        <v>172</v>
      </c>
      <c r="T486" s="1">
        <v>120</v>
      </c>
      <c r="U486" s="1">
        <v>67</v>
      </c>
      <c r="V486" s="1">
        <v>15</v>
      </c>
    </row>
    <row r="487" spans="1:22" x14ac:dyDescent="0.3">
      <c r="A487" s="1">
        <v>486</v>
      </c>
      <c r="B487" s="1">
        <v>434</v>
      </c>
      <c r="C487" s="1">
        <v>382</v>
      </c>
      <c r="D487" s="1">
        <v>329</v>
      </c>
      <c r="E487" s="1">
        <v>277</v>
      </c>
      <c r="F487" s="1">
        <v>225</v>
      </c>
      <c r="G487" s="1">
        <v>173</v>
      </c>
      <c r="H487" s="1">
        <v>121</v>
      </c>
      <c r="I487" s="1">
        <v>68</v>
      </c>
      <c r="J487" s="1">
        <v>16</v>
      </c>
      <c r="K487" s="124">
        <v>16</v>
      </c>
      <c r="L487" s="125">
        <v>2022</v>
      </c>
      <c r="M487" s="1">
        <v>486</v>
      </c>
      <c r="N487" s="1">
        <v>434</v>
      </c>
      <c r="O487" s="1">
        <v>382</v>
      </c>
      <c r="P487" s="1">
        <v>329</v>
      </c>
      <c r="Q487" s="1">
        <v>277</v>
      </c>
      <c r="R487" s="1">
        <v>225</v>
      </c>
      <c r="S487" s="1">
        <v>173</v>
      </c>
      <c r="T487" s="1">
        <v>121</v>
      </c>
      <c r="U487" s="1">
        <v>68</v>
      </c>
      <c r="V487" s="1">
        <v>16</v>
      </c>
    </row>
    <row r="488" spans="1:22" x14ac:dyDescent="0.3">
      <c r="A488" s="1">
        <v>487</v>
      </c>
      <c r="B488" s="1">
        <v>435</v>
      </c>
      <c r="C488" s="1">
        <v>383</v>
      </c>
      <c r="D488" s="1">
        <v>330</v>
      </c>
      <c r="E488" s="1">
        <v>278</v>
      </c>
      <c r="F488" s="1">
        <v>226</v>
      </c>
      <c r="G488" s="1">
        <v>174</v>
      </c>
      <c r="H488" s="1">
        <v>122</v>
      </c>
      <c r="I488" s="1">
        <v>69</v>
      </c>
      <c r="J488" s="1">
        <v>17</v>
      </c>
      <c r="K488" s="124">
        <v>17</v>
      </c>
      <c r="L488" s="125">
        <v>2022</v>
      </c>
      <c r="M488" s="1">
        <v>487</v>
      </c>
      <c r="N488" s="1">
        <v>435</v>
      </c>
      <c r="O488" s="1">
        <v>383</v>
      </c>
      <c r="P488" s="1">
        <v>330</v>
      </c>
      <c r="Q488" s="1">
        <v>278</v>
      </c>
      <c r="R488" s="1">
        <v>226</v>
      </c>
      <c r="S488" s="1">
        <v>174</v>
      </c>
      <c r="T488" s="1">
        <v>122</v>
      </c>
      <c r="U488" s="1">
        <v>69</v>
      </c>
      <c r="V488" s="1">
        <v>17</v>
      </c>
    </row>
    <row r="489" spans="1:22" x14ac:dyDescent="0.3">
      <c r="A489" s="1">
        <v>488</v>
      </c>
      <c r="B489" s="1">
        <v>436</v>
      </c>
      <c r="C489" s="1">
        <v>384</v>
      </c>
      <c r="D489" s="1">
        <v>331</v>
      </c>
      <c r="E489" s="1">
        <v>279</v>
      </c>
      <c r="F489" s="1">
        <v>227</v>
      </c>
      <c r="G489" s="1">
        <v>175</v>
      </c>
      <c r="H489" s="1">
        <v>123</v>
      </c>
      <c r="I489" s="1">
        <v>70</v>
      </c>
      <c r="J489" s="1">
        <v>18</v>
      </c>
      <c r="K489" s="124">
        <v>18</v>
      </c>
      <c r="L489" s="125">
        <v>2022</v>
      </c>
      <c r="M489" s="1">
        <v>488</v>
      </c>
      <c r="N489" s="1">
        <v>436</v>
      </c>
      <c r="O489" s="1">
        <v>384</v>
      </c>
      <c r="P489" s="1">
        <v>331</v>
      </c>
      <c r="Q489" s="1">
        <v>279</v>
      </c>
      <c r="R489" s="1">
        <v>227</v>
      </c>
      <c r="S489" s="1">
        <v>175</v>
      </c>
      <c r="T489" s="1">
        <v>123</v>
      </c>
      <c r="U489" s="1">
        <v>70</v>
      </c>
      <c r="V489" s="1">
        <v>18</v>
      </c>
    </row>
    <row r="490" spans="1:22" x14ac:dyDescent="0.3">
      <c r="A490" s="1">
        <v>489</v>
      </c>
      <c r="B490" s="1">
        <v>437</v>
      </c>
      <c r="C490" s="1">
        <v>385</v>
      </c>
      <c r="D490" s="1">
        <v>332</v>
      </c>
      <c r="E490" s="1">
        <v>280</v>
      </c>
      <c r="F490" s="1">
        <v>228</v>
      </c>
      <c r="G490" s="1">
        <v>176</v>
      </c>
      <c r="H490" s="1">
        <v>124</v>
      </c>
      <c r="I490" s="1">
        <v>71</v>
      </c>
      <c r="J490" s="1">
        <v>19</v>
      </c>
      <c r="K490" s="124">
        <v>19</v>
      </c>
      <c r="L490" s="125">
        <v>2022</v>
      </c>
      <c r="M490" s="1">
        <v>489</v>
      </c>
      <c r="N490" s="1">
        <v>437</v>
      </c>
      <c r="O490" s="1">
        <v>385</v>
      </c>
      <c r="P490" s="1">
        <v>332</v>
      </c>
      <c r="Q490" s="1">
        <v>280</v>
      </c>
      <c r="R490" s="1">
        <v>228</v>
      </c>
      <c r="S490" s="1">
        <v>176</v>
      </c>
      <c r="T490" s="1">
        <v>124</v>
      </c>
      <c r="U490" s="1">
        <v>71</v>
      </c>
      <c r="V490" s="1">
        <v>19</v>
      </c>
    </row>
    <row r="491" spans="1:22" x14ac:dyDescent="0.3">
      <c r="A491" s="1">
        <v>490</v>
      </c>
      <c r="B491" s="1">
        <v>438</v>
      </c>
      <c r="C491" s="1">
        <v>386</v>
      </c>
      <c r="D491" s="1">
        <v>333</v>
      </c>
      <c r="E491" s="1">
        <v>281</v>
      </c>
      <c r="F491" s="1">
        <v>229</v>
      </c>
      <c r="G491" s="1">
        <v>177</v>
      </c>
      <c r="H491" s="1">
        <v>125</v>
      </c>
      <c r="I491" s="1">
        <v>72</v>
      </c>
      <c r="J491" s="1">
        <v>20</v>
      </c>
      <c r="K491" s="124">
        <v>20</v>
      </c>
      <c r="L491" s="125">
        <v>2022</v>
      </c>
      <c r="M491" s="1">
        <v>490</v>
      </c>
      <c r="N491" s="1">
        <v>438</v>
      </c>
      <c r="O491" s="1">
        <v>386</v>
      </c>
      <c r="P491" s="1">
        <v>333</v>
      </c>
      <c r="Q491" s="1">
        <v>281</v>
      </c>
      <c r="R491" s="1">
        <v>229</v>
      </c>
      <c r="S491" s="1">
        <v>177</v>
      </c>
      <c r="T491" s="1">
        <v>125</v>
      </c>
      <c r="U491" s="1">
        <v>72</v>
      </c>
      <c r="V491" s="1">
        <v>20</v>
      </c>
    </row>
    <row r="492" spans="1:22" x14ac:dyDescent="0.3">
      <c r="A492" s="1">
        <v>491</v>
      </c>
      <c r="B492" s="1">
        <v>439</v>
      </c>
      <c r="C492" s="1">
        <v>387</v>
      </c>
      <c r="D492" s="1">
        <v>334</v>
      </c>
      <c r="E492" s="1">
        <v>282</v>
      </c>
      <c r="F492" s="1">
        <v>230</v>
      </c>
      <c r="G492" s="1">
        <v>178</v>
      </c>
      <c r="H492" s="1">
        <v>126</v>
      </c>
      <c r="I492" s="1">
        <v>73</v>
      </c>
      <c r="J492" s="1">
        <v>21</v>
      </c>
      <c r="K492" s="124">
        <v>21</v>
      </c>
      <c r="L492" s="125">
        <v>2022</v>
      </c>
      <c r="M492" s="1">
        <v>491</v>
      </c>
      <c r="N492" s="1">
        <v>439</v>
      </c>
      <c r="O492" s="1">
        <v>387</v>
      </c>
      <c r="P492" s="1">
        <v>334</v>
      </c>
      <c r="Q492" s="1">
        <v>282</v>
      </c>
      <c r="R492" s="1">
        <v>230</v>
      </c>
      <c r="S492" s="1">
        <v>178</v>
      </c>
      <c r="T492" s="1">
        <v>126</v>
      </c>
      <c r="U492" s="1">
        <v>73</v>
      </c>
      <c r="V492" s="1">
        <v>21</v>
      </c>
    </row>
    <row r="493" spans="1:22" x14ac:dyDescent="0.3">
      <c r="A493" s="1">
        <v>492</v>
      </c>
      <c r="B493" s="1">
        <v>440</v>
      </c>
      <c r="C493" s="1">
        <v>388</v>
      </c>
      <c r="D493" s="1">
        <v>335</v>
      </c>
      <c r="E493" s="1">
        <v>283</v>
      </c>
      <c r="F493" s="1">
        <v>231</v>
      </c>
      <c r="G493" s="1">
        <v>179</v>
      </c>
      <c r="H493" s="1">
        <v>127</v>
      </c>
      <c r="I493" s="1">
        <v>74</v>
      </c>
      <c r="J493" s="1">
        <v>22</v>
      </c>
      <c r="K493" s="124">
        <v>22</v>
      </c>
      <c r="L493" s="125">
        <v>2022</v>
      </c>
      <c r="M493" s="1">
        <v>492</v>
      </c>
      <c r="N493" s="1">
        <v>440</v>
      </c>
      <c r="O493" s="1">
        <v>388</v>
      </c>
      <c r="P493" s="1">
        <v>335</v>
      </c>
      <c r="Q493" s="1">
        <v>283</v>
      </c>
      <c r="R493" s="1">
        <v>231</v>
      </c>
      <c r="S493" s="1">
        <v>179</v>
      </c>
      <c r="T493" s="1">
        <v>127</v>
      </c>
      <c r="U493" s="1">
        <v>74</v>
      </c>
      <c r="V493" s="1">
        <v>22</v>
      </c>
    </row>
    <row r="494" spans="1:22" x14ac:dyDescent="0.3">
      <c r="A494" s="1">
        <v>493</v>
      </c>
      <c r="B494" s="1">
        <v>441</v>
      </c>
      <c r="C494" s="1">
        <v>389</v>
      </c>
      <c r="D494" s="1">
        <v>336</v>
      </c>
      <c r="E494" s="1">
        <v>284</v>
      </c>
      <c r="F494" s="1">
        <v>232</v>
      </c>
      <c r="G494" s="1">
        <v>180</v>
      </c>
      <c r="H494" s="1">
        <v>128</v>
      </c>
      <c r="I494" s="1">
        <v>75</v>
      </c>
      <c r="J494" s="1">
        <v>23</v>
      </c>
      <c r="K494" s="124">
        <v>23</v>
      </c>
      <c r="L494" s="125">
        <v>2022</v>
      </c>
      <c r="M494" s="1">
        <v>493</v>
      </c>
      <c r="N494" s="1">
        <v>441</v>
      </c>
      <c r="O494" s="1">
        <v>389</v>
      </c>
      <c r="P494" s="1">
        <v>336</v>
      </c>
      <c r="Q494" s="1">
        <v>284</v>
      </c>
      <c r="R494" s="1">
        <v>232</v>
      </c>
      <c r="S494" s="1">
        <v>180</v>
      </c>
      <c r="T494" s="1">
        <v>128</v>
      </c>
      <c r="U494" s="1">
        <v>75</v>
      </c>
      <c r="V494" s="1">
        <v>23</v>
      </c>
    </row>
    <row r="495" spans="1:22" x14ac:dyDescent="0.3">
      <c r="A495" s="1">
        <v>494</v>
      </c>
      <c r="B495" s="1">
        <v>442</v>
      </c>
      <c r="C495" s="1">
        <v>390</v>
      </c>
      <c r="D495" s="1">
        <v>337</v>
      </c>
      <c r="E495" s="1">
        <v>285</v>
      </c>
      <c r="F495" s="1">
        <v>233</v>
      </c>
      <c r="G495" s="1">
        <v>181</v>
      </c>
      <c r="H495" s="1">
        <v>129</v>
      </c>
      <c r="I495" s="1">
        <v>76</v>
      </c>
      <c r="J495" s="1">
        <v>24</v>
      </c>
      <c r="K495" s="124">
        <v>24</v>
      </c>
      <c r="L495" s="125">
        <v>2022</v>
      </c>
      <c r="M495" s="1">
        <v>494</v>
      </c>
      <c r="N495" s="1">
        <v>442</v>
      </c>
      <c r="O495" s="1">
        <v>390</v>
      </c>
      <c r="P495" s="1">
        <v>337</v>
      </c>
      <c r="Q495" s="1">
        <v>285</v>
      </c>
      <c r="R495" s="1">
        <v>233</v>
      </c>
      <c r="S495" s="1">
        <v>181</v>
      </c>
      <c r="T495" s="1">
        <v>129</v>
      </c>
      <c r="U495" s="1">
        <v>76</v>
      </c>
      <c r="V495" s="1">
        <v>24</v>
      </c>
    </row>
    <row r="496" spans="1:22" x14ac:dyDescent="0.3">
      <c r="A496" s="1">
        <v>495</v>
      </c>
      <c r="B496" s="1">
        <v>443</v>
      </c>
      <c r="C496" s="1">
        <v>391</v>
      </c>
      <c r="D496" s="1">
        <v>338</v>
      </c>
      <c r="E496" s="1">
        <v>286</v>
      </c>
      <c r="F496" s="1">
        <v>234</v>
      </c>
      <c r="G496" s="1">
        <v>182</v>
      </c>
      <c r="H496" s="1">
        <v>130</v>
      </c>
      <c r="I496" s="1">
        <v>77</v>
      </c>
      <c r="J496" s="1">
        <v>25</v>
      </c>
      <c r="K496" s="124">
        <v>25</v>
      </c>
      <c r="L496" s="125">
        <v>2022</v>
      </c>
      <c r="M496" s="1">
        <v>495</v>
      </c>
      <c r="N496" s="1">
        <v>443</v>
      </c>
      <c r="O496" s="1">
        <v>391</v>
      </c>
      <c r="P496" s="1">
        <v>338</v>
      </c>
      <c r="Q496" s="1">
        <v>286</v>
      </c>
      <c r="R496" s="1">
        <v>234</v>
      </c>
      <c r="S496" s="1">
        <v>182</v>
      </c>
      <c r="T496" s="1">
        <v>130</v>
      </c>
      <c r="U496" s="1">
        <v>77</v>
      </c>
      <c r="V496" s="1">
        <v>25</v>
      </c>
    </row>
    <row r="497" spans="1:22" x14ac:dyDescent="0.3">
      <c r="A497" s="1">
        <v>496</v>
      </c>
      <c r="B497" s="1">
        <v>444</v>
      </c>
      <c r="C497" s="1">
        <v>392</v>
      </c>
      <c r="D497" s="1">
        <v>339</v>
      </c>
      <c r="E497" s="1">
        <v>287</v>
      </c>
      <c r="F497" s="1">
        <v>235</v>
      </c>
      <c r="G497" s="1">
        <v>183</v>
      </c>
      <c r="H497" s="1">
        <v>131</v>
      </c>
      <c r="I497" s="1">
        <v>78</v>
      </c>
      <c r="J497" s="1">
        <v>26</v>
      </c>
      <c r="K497" s="124">
        <v>26</v>
      </c>
      <c r="L497" s="125">
        <v>2022</v>
      </c>
      <c r="M497" s="1">
        <v>496</v>
      </c>
      <c r="N497" s="1">
        <v>444</v>
      </c>
      <c r="O497" s="1">
        <v>392</v>
      </c>
      <c r="P497" s="1">
        <v>339</v>
      </c>
      <c r="Q497" s="1">
        <v>287</v>
      </c>
      <c r="R497" s="1">
        <v>235</v>
      </c>
      <c r="S497" s="1">
        <v>183</v>
      </c>
      <c r="T497" s="1">
        <v>131</v>
      </c>
      <c r="U497" s="1">
        <v>78</v>
      </c>
      <c r="V497" s="1">
        <v>26</v>
      </c>
    </row>
    <row r="498" spans="1:22" x14ac:dyDescent="0.3">
      <c r="A498" s="1">
        <v>497</v>
      </c>
      <c r="B498" s="1">
        <v>445</v>
      </c>
      <c r="C498" s="1">
        <v>393</v>
      </c>
      <c r="D498" s="1">
        <v>340</v>
      </c>
      <c r="E498" s="1">
        <v>288</v>
      </c>
      <c r="F498" s="1">
        <v>236</v>
      </c>
      <c r="G498" s="1">
        <v>184</v>
      </c>
      <c r="H498" s="1">
        <v>132</v>
      </c>
      <c r="I498" s="1">
        <v>79</v>
      </c>
      <c r="J498" s="1">
        <v>27</v>
      </c>
      <c r="K498" s="124">
        <v>27</v>
      </c>
      <c r="L498" s="125">
        <v>2022</v>
      </c>
      <c r="M498" s="1">
        <v>497</v>
      </c>
      <c r="N498" s="1">
        <v>445</v>
      </c>
      <c r="O498" s="1">
        <v>393</v>
      </c>
      <c r="P498" s="1">
        <v>340</v>
      </c>
      <c r="Q498" s="1">
        <v>288</v>
      </c>
      <c r="R498" s="1">
        <v>236</v>
      </c>
      <c r="S498" s="1">
        <v>184</v>
      </c>
      <c r="T498" s="1">
        <v>132</v>
      </c>
      <c r="U498" s="1">
        <v>79</v>
      </c>
      <c r="V498" s="1">
        <v>27</v>
      </c>
    </row>
    <row r="499" spans="1:22" x14ac:dyDescent="0.3">
      <c r="A499" s="1">
        <v>498</v>
      </c>
      <c r="B499" s="1">
        <v>446</v>
      </c>
      <c r="C499" s="1">
        <v>394</v>
      </c>
      <c r="D499" s="1">
        <v>341</v>
      </c>
      <c r="E499" s="1">
        <v>289</v>
      </c>
      <c r="F499" s="1">
        <v>237</v>
      </c>
      <c r="G499" s="1">
        <v>185</v>
      </c>
      <c r="H499" s="1">
        <v>133</v>
      </c>
      <c r="I499" s="1">
        <v>80</v>
      </c>
      <c r="J499" s="1">
        <v>28</v>
      </c>
      <c r="K499" s="124">
        <v>28</v>
      </c>
      <c r="L499" s="125">
        <v>2022</v>
      </c>
      <c r="M499" s="1">
        <v>498</v>
      </c>
      <c r="N499" s="1">
        <v>446</v>
      </c>
      <c r="O499" s="1">
        <v>394</v>
      </c>
      <c r="P499" s="1">
        <v>341</v>
      </c>
      <c r="Q499" s="1">
        <v>289</v>
      </c>
      <c r="R499" s="1">
        <v>237</v>
      </c>
      <c r="S499" s="1">
        <v>185</v>
      </c>
      <c r="T499" s="1">
        <v>133</v>
      </c>
      <c r="U499" s="1">
        <v>80</v>
      </c>
      <c r="V499" s="1">
        <v>28</v>
      </c>
    </row>
    <row r="500" spans="1:22" x14ac:dyDescent="0.3">
      <c r="A500" s="1">
        <v>499</v>
      </c>
      <c r="B500" s="1">
        <v>447</v>
      </c>
      <c r="C500" s="1">
        <v>395</v>
      </c>
      <c r="D500" s="1">
        <v>342</v>
      </c>
      <c r="E500" s="1">
        <v>290</v>
      </c>
      <c r="F500" s="1">
        <v>238</v>
      </c>
      <c r="G500" s="1">
        <v>186</v>
      </c>
      <c r="H500" s="1">
        <v>134</v>
      </c>
      <c r="I500" s="1">
        <v>81</v>
      </c>
      <c r="J500" s="1">
        <v>29</v>
      </c>
      <c r="K500" s="124">
        <v>29</v>
      </c>
      <c r="L500" s="125">
        <v>2022</v>
      </c>
      <c r="M500" s="1">
        <v>499</v>
      </c>
      <c r="N500" s="1">
        <v>447</v>
      </c>
      <c r="O500" s="1">
        <v>395</v>
      </c>
      <c r="P500" s="1">
        <v>342</v>
      </c>
      <c r="Q500" s="1">
        <v>290</v>
      </c>
      <c r="R500" s="1">
        <v>238</v>
      </c>
      <c r="S500" s="1">
        <v>186</v>
      </c>
      <c r="T500" s="1">
        <v>134</v>
      </c>
      <c r="U500" s="1">
        <v>81</v>
      </c>
      <c r="V500" s="1">
        <v>29</v>
      </c>
    </row>
    <row r="501" spans="1:22" x14ac:dyDescent="0.3">
      <c r="A501" s="1">
        <v>500</v>
      </c>
      <c r="B501" s="1">
        <v>448</v>
      </c>
      <c r="C501" s="1">
        <v>396</v>
      </c>
      <c r="D501" s="1">
        <v>343</v>
      </c>
      <c r="E501" s="1">
        <v>291</v>
      </c>
      <c r="F501" s="1">
        <v>239</v>
      </c>
      <c r="G501" s="1">
        <v>187</v>
      </c>
      <c r="H501" s="1">
        <v>135</v>
      </c>
      <c r="I501" s="1">
        <v>82</v>
      </c>
      <c r="J501" s="1">
        <v>30</v>
      </c>
      <c r="K501" s="124">
        <v>30</v>
      </c>
      <c r="L501" s="125">
        <v>2022</v>
      </c>
      <c r="M501" s="1">
        <v>500</v>
      </c>
      <c r="N501" s="1">
        <v>448</v>
      </c>
      <c r="O501" s="1">
        <v>396</v>
      </c>
      <c r="P501" s="1">
        <v>343</v>
      </c>
      <c r="Q501" s="1">
        <v>291</v>
      </c>
      <c r="R501" s="1">
        <v>239</v>
      </c>
      <c r="S501" s="1">
        <v>187</v>
      </c>
      <c r="T501" s="1">
        <v>135</v>
      </c>
      <c r="U501" s="1">
        <v>82</v>
      </c>
      <c r="V501" s="1">
        <v>30</v>
      </c>
    </row>
    <row r="502" spans="1:22" x14ac:dyDescent="0.3">
      <c r="A502" s="1">
        <v>501</v>
      </c>
      <c r="B502" s="1">
        <v>449</v>
      </c>
      <c r="C502" s="1">
        <v>397</v>
      </c>
      <c r="D502" s="1">
        <v>344</v>
      </c>
      <c r="E502" s="1">
        <v>292</v>
      </c>
      <c r="F502" s="1">
        <v>240</v>
      </c>
      <c r="G502" s="1">
        <v>188</v>
      </c>
      <c r="H502" s="1">
        <v>136</v>
      </c>
      <c r="I502" s="1">
        <v>83</v>
      </c>
      <c r="J502" s="1">
        <v>31</v>
      </c>
      <c r="K502" s="124">
        <v>31</v>
      </c>
      <c r="L502" s="125">
        <v>2022</v>
      </c>
      <c r="M502" s="1">
        <v>501</v>
      </c>
      <c r="N502" s="1">
        <v>449</v>
      </c>
      <c r="O502" s="1">
        <v>397</v>
      </c>
      <c r="P502" s="1">
        <v>344</v>
      </c>
      <c r="Q502" s="1">
        <v>292</v>
      </c>
      <c r="R502" s="1">
        <v>240</v>
      </c>
      <c r="S502" s="1">
        <v>188</v>
      </c>
      <c r="T502" s="1">
        <v>136</v>
      </c>
      <c r="U502" s="1">
        <v>83</v>
      </c>
      <c r="V502" s="1">
        <v>31</v>
      </c>
    </row>
    <row r="503" spans="1:22" x14ac:dyDescent="0.3">
      <c r="A503" s="1">
        <v>502</v>
      </c>
      <c r="B503" s="1">
        <v>450</v>
      </c>
      <c r="C503" s="1">
        <v>398</v>
      </c>
      <c r="D503" s="1">
        <v>345</v>
      </c>
      <c r="E503" s="1">
        <v>293</v>
      </c>
      <c r="F503" s="1">
        <v>241</v>
      </c>
      <c r="G503" s="1">
        <v>189</v>
      </c>
      <c r="H503" s="1">
        <v>137</v>
      </c>
      <c r="I503" s="1">
        <v>84</v>
      </c>
      <c r="J503" s="1">
        <v>32</v>
      </c>
      <c r="K503" s="124">
        <v>32</v>
      </c>
      <c r="L503" s="125">
        <v>2022</v>
      </c>
      <c r="M503" s="1">
        <v>502</v>
      </c>
      <c r="N503" s="1">
        <v>450</v>
      </c>
      <c r="O503" s="1">
        <v>398</v>
      </c>
      <c r="P503" s="1">
        <v>345</v>
      </c>
      <c r="Q503" s="1">
        <v>293</v>
      </c>
      <c r="R503" s="1">
        <v>241</v>
      </c>
      <c r="S503" s="1">
        <v>189</v>
      </c>
      <c r="T503" s="1">
        <v>137</v>
      </c>
      <c r="U503" s="1">
        <v>84</v>
      </c>
      <c r="V503" s="1">
        <v>32</v>
      </c>
    </row>
    <row r="504" spans="1:22" x14ac:dyDescent="0.3">
      <c r="A504" s="1">
        <v>503</v>
      </c>
      <c r="B504" s="1">
        <v>451</v>
      </c>
      <c r="C504" s="1">
        <v>399</v>
      </c>
      <c r="D504" s="1">
        <v>346</v>
      </c>
      <c r="E504" s="1">
        <v>294</v>
      </c>
      <c r="F504" s="1">
        <v>242</v>
      </c>
      <c r="G504" s="1">
        <v>190</v>
      </c>
      <c r="H504" s="1">
        <v>138</v>
      </c>
      <c r="I504" s="1">
        <v>85</v>
      </c>
      <c r="J504" s="1">
        <v>33</v>
      </c>
      <c r="K504" s="124">
        <v>33</v>
      </c>
      <c r="L504" s="125">
        <v>2022</v>
      </c>
      <c r="M504" s="1">
        <v>503</v>
      </c>
      <c r="N504" s="1">
        <v>451</v>
      </c>
      <c r="O504" s="1">
        <v>399</v>
      </c>
      <c r="P504" s="1">
        <v>346</v>
      </c>
      <c r="Q504" s="1">
        <v>294</v>
      </c>
      <c r="R504" s="1">
        <v>242</v>
      </c>
      <c r="S504" s="1">
        <v>190</v>
      </c>
      <c r="T504" s="1">
        <v>138</v>
      </c>
      <c r="U504" s="1">
        <v>85</v>
      </c>
      <c r="V504" s="1">
        <v>33</v>
      </c>
    </row>
    <row r="505" spans="1:22" x14ac:dyDescent="0.3">
      <c r="A505" s="1">
        <v>504</v>
      </c>
      <c r="B505" s="1">
        <v>452</v>
      </c>
      <c r="C505" s="1">
        <v>400</v>
      </c>
      <c r="D505" s="1">
        <v>347</v>
      </c>
      <c r="E505" s="1">
        <v>295</v>
      </c>
      <c r="F505" s="1">
        <v>243</v>
      </c>
      <c r="G505" s="1">
        <v>191</v>
      </c>
      <c r="H505" s="1">
        <v>139</v>
      </c>
      <c r="I505" s="1">
        <v>86</v>
      </c>
      <c r="J505" s="1">
        <v>34</v>
      </c>
      <c r="K505" s="124">
        <v>34</v>
      </c>
      <c r="L505" s="125">
        <v>2022</v>
      </c>
      <c r="M505" s="1">
        <v>504</v>
      </c>
      <c r="N505" s="1">
        <v>452</v>
      </c>
      <c r="O505" s="1">
        <v>400</v>
      </c>
      <c r="P505" s="1">
        <v>347</v>
      </c>
      <c r="Q505" s="1">
        <v>295</v>
      </c>
      <c r="R505" s="1">
        <v>243</v>
      </c>
      <c r="S505" s="1">
        <v>191</v>
      </c>
      <c r="T505" s="1">
        <v>139</v>
      </c>
      <c r="U505" s="1">
        <v>86</v>
      </c>
      <c r="V505" s="1">
        <v>34</v>
      </c>
    </row>
    <row r="506" spans="1:22" x14ac:dyDescent="0.3">
      <c r="A506" s="1">
        <v>505</v>
      </c>
      <c r="B506" s="1">
        <v>453</v>
      </c>
      <c r="C506" s="1">
        <v>401</v>
      </c>
      <c r="D506" s="1">
        <v>348</v>
      </c>
      <c r="E506" s="1">
        <v>296</v>
      </c>
      <c r="F506" s="1">
        <v>244</v>
      </c>
      <c r="G506" s="1">
        <v>192</v>
      </c>
      <c r="H506" s="1">
        <v>140</v>
      </c>
      <c r="I506" s="1">
        <v>87</v>
      </c>
      <c r="J506" s="1">
        <v>35</v>
      </c>
      <c r="K506" s="124">
        <v>35</v>
      </c>
      <c r="L506" s="125">
        <v>2022</v>
      </c>
      <c r="M506" s="1">
        <v>505</v>
      </c>
      <c r="N506" s="1">
        <v>453</v>
      </c>
      <c r="O506" s="1">
        <v>401</v>
      </c>
      <c r="P506" s="1">
        <v>348</v>
      </c>
      <c r="Q506" s="1">
        <v>296</v>
      </c>
      <c r="R506" s="1">
        <v>244</v>
      </c>
      <c r="S506" s="1">
        <v>192</v>
      </c>
      <c r="T506" s="1">
        <v>140</v>
      </c>
      <c r="U506" s="1">
        <v>87</v>
      </c>
      <c r="V506" s="1">
        <v>35</v>
      </c>
    </row>
    <row r="507" spans="1:22" x14ac:dyDescent="0.3">
      <c r="A507" s="1">
        <v>506</v>
      </c>
      <c r="B507" s="1">
        <v>454</v>
      </c>
      <c r="C507" s="1">
        <v>402</v>
      </c>
      <c r="D507" s="1">
        <v>349</v>
      </c>
      <c r="E507" s="1">
        <v>297</v>
      </c>
      <c r="F507" s="1">
        <v>245</v>
      </c>
      <c r="G507" s="1">
        <v>193</v>
      </c>
      <c r="H507" s="1">
        <v>141</v>
      </c>
      <c r="I507" s="1">
        <v>88</v>
      </c>
      <c r="J507" s="1">
        <v>36</v>
      </c>
      <c r="K507" s="124">
        <v>36</v>
      </c>
      <c r="L507" s="125">
        <v>2022</v>
      </c>
      <c r="M507" s="1">
        <v>506</v>
      </c>
      <c r="N507" s="1">
        <v>454</v>
      </c>
      <c r="O507" s="1">
        <v>402</v>
      </c>
      <c r="P507" s="1">
        <v>349</v>
      </c>
      <c r="Q507" s="1">
        <v>297</v>
      </c>
      <c r="R507" s="1">
        <v>245</v>
      </c>
      <c r="S507" s="1">
        <v>193</v>
      </c>
      <c r="T507" s="1">
        <v>141</v>
      </c>
      <c r="U507" s="1">
        <v>88</v>
      </c>
      <c r="V507" s="1">
        <v>36</v>
      </c>
    </row>
    <row r="508" spans="1:22" x14ac:dyDescent="0.3">
      <c r="A508" s="1">
        <v>507</v>
      </c>
      <c r="B508" s="1">
        <v>455</v>
      </c>
      <c r="C508" s="1">
        <v>403</v>
      </c>
      <c r="D508" s="1">
        <v>350</v>
      </c>
      <c r="E508" s="1">
        <v>298</v>
      </c>
      <c r="F508" s="1">
        <v>246</v>
      </c>
      <c r="G508" s="1">
        <v>194</v>
      </c>
      <c r="H508" s="1">
        <v>142</v>
      </c>
      <c r="I508" s="1">
        <v>89</v>
      </c>
      <c r="J508" s="1">
        <v>37</v>
      </c>
      <c r="K508" s="124">
        <v>37</v>
      </c>
      <c r="L508" s="125">
        <v>2022</v>
      </c>
      <c r="M508" s="1">
        <v>507</v>
      </c>
      <c r="N508" s="1">
        <v>455</v>
      </c>
      <c r="O508" s="1">
        <v>403</v>
      </c>
      <c r="P508" s="1">
        <v>350</v>
      </c>
      <c r="Q508" s="1">
        <v>298</v>
      </c>
      <c r="R508" s="1">
        <v>246</v>
      </c>
      <c r="S508" s="1">
        <v>194</v>
      </c>
      <c r="T508" s="1">
        <v>142</v>
      </c>
      <c r="U508" s="1">
        <v>89</v>
      </c>
      <c r="V508" s="1">
        <v>37</v>
      </c>
    </row>
    <row r="509" spans="1:22" x14ac:dyDescent="0.3">
      <c r="A509" s="1">
        <v>508</v>
      </c>
      <c r="B509" s="1">
        <v>456</v>
      </c>
      <c r="C509" s="1">
        <v>404</v>
      </c>
      <c r="D509" s="1">
        <v>351</v>
      </c>
      <c r="E509" s="1">
        <v>299</v>
      </c>
      <c r="F509" s="1">
        <v>247</v>
      </c>
      <c r="G509" s="1">
        <v>195</v>
      </c>
      <c r="H509" s="1">
        <v>143</v>
      </c>
      <c r="I509" s="1">
        <v>90</v>
      </c>
      <c r="J509" s="1">
        <v>38</v>
      </c>
      <c r="K509" s="124">
        <v>38</v>
      </c>
      <c r="L509" s="125">
        <v>2022</v>
      </c>
      <c r="M509" s="1">
        <v>508</v>
      </c>
      <c r="N509" s="1">
        <v>456</v>
      </c>
      <c r="O509" s="1">
        <v>404</v>
      </c>
      <c r="P509" s="1">
        <v>351</v>
      </c>
      <c r="Q509" s="1">
        <v>299</v>
      </c>
      <c r="R509" s="1">
        <v>247</v>
      </c>
      <c r="S509" s="1">
        <v>195</v>
      </c>
      <c r="T509" s="1">
        <v>143</v>
      </c>
      <c r="U509" s="1">
        <v>90</v>
      </c>
      <c r="V509" s="1">
        <v>38</v>
      </c>
    </row>
    <row r="510" spans="1:22" x14ac:dyDescent="0.3">
      <c r="A510" s="1">
        <v>509</v>
      </c>
      <c r="B510" s="1">
        <v>457</v>
      </c>
      <c r="C510" s="1">
        <v>405</v>
      </c>
      <c r="D510" s="1">
        <v>352</v>
      </c>
      <c r="E510" s="1">
        <v>300</v>
      </c>
      <c r="F510" s="1">
        <v>248</v>
      </c>
      <c r="G510" s="1">
        <v>196</v>
      </c>
      <c r="H510" s="1">
        <v>144</v>
      </c>
      <c r="I510" s="1">
        <v>91</v>
      </c>
      <c r="J510" s="1">
        <v>39</v>
      </c>
      <c r="K510" s="124">
        <v>39</v>
      </c>
      <c r="L510" s="125">
        <v>2022</v>
      </c>
      <c r="M510" s="1">
        <v>509</v>
      </c>
      <c r="N510" s="1">
        <v>457</v>
      </c>
      <c r="O510" s="1">
        <v>405</v>
      </c>
      <c r="P510" s="1">
        <v>352</v>
      </c>
      <c r="Q510" s="1">
        <v>300</v>
      </c>
      <c r="R510" s="1">
        <v>248</v>
      </c>
      <c r="S510" s="1">
        <v>196</v>
      </c>
      <c r="T510" s="1">
        <v>144</v>
      </c>
      <c r="U510" s="1">
        <v>91</v>
      </c>
      <c r="V510" s="1">
        <v>39</v>
      </c>
    </row>
    <row r="511" spans="1:22" x14ac:dyDescent="0.3">
      <c r="A511" s="1">
        <v>510</v>
      </c>
      <c r="B511" s="1">
        <v>458</v>
      </c>
      <c r="C511" s="1">
        <v>406</v>
      </c>
      <c r="D511" s="1">
        <v>353</v>
      </c>
      <c r="E511" s="1">
        <v>301</v>
      </c>
      <c r="F511" s="1">
        <v>249</v>
      </c>
      <c r="G511" s="1">
        <v>197</v>
      </c>
      <c r="H511" s="1">
        <v>145</v>
      </c>
      <c r="I511" s="1">
        <v>92</v>
      </c>
      <c r="J511" s="1">
        <v>40</v>
      </c>
      <c r="K511" s="124">
        <v>40</v>
      </c>
      <c r="L511" s="125">
        <v>2022</v>
      </c>
      <c r="M511" s="1">
        <v>510</v>
      </c>
      <c r="N511" s="1">
        <v>458</v>
      </c>
      <c r="O511" s="1">
        <v>406</v>
      </c>
      <c r="P511" s="1">
        <v>353</v>
      </c>
      <c r="Q511" s="1">
        <v>301</v>
      </c>
      <c r="R511" s="1">
        <v>249</v>
      </c>
      <c r="S511" s="1">
        <v>197</v>
      </c>
      <c r="T511" s="1">
        <v>145</v>
      </c>
      <c r="U511" s="1">
        <v>92</v>
      </c>
      <c r="V511" s="1">
        <v>40</v>
      </c>
    </row>
    <row r="512" spans="1:22" x14ac:dyDescent="0.3">
      <c r="A512" s="1">
        <v>511</v>
      </c>
      <c r="B512" s="1">
        <v>459</v>
      </c>
      <c r="C512" s="1">
        <v>407</v>
      </c>
      <c r="D512" s="1">
        <v>354</v>
      </c>
      <c r="E512" s="1">
        <v>302</v>
      </c>
      <c r="F512" s="1">
        <v>250</v>
      </c>
      <c r="G512" s="1">
        <v>198</v>
      </c>
      <c r="H512" s="1">
        <v>146</v>
      </c>
      <c r="I512" s="1">
        <v>93</v>
      </c>
      <c r="J512" s="1">
        <v>41</v>
      </c>
      <c r="K512" s="124">
        <v>41</v>
      </c>
      <c r="L512" s="125">
        <v>2022</v>
      </c>
      <c r="M512" s="1">
        <v>511</v>
      </c>
      <c r="N512" s="1">
        <v>459</v>
      </c>
      <c r="O512" s="1">
        <v>407</v>
      </c>
      <c r="P512" s="1">
        <v>354</v>
      </c>
      <c r="Q512" s="1">
        <v>302</v>
      </c>
      <c r="R512" s="1">
        <v>250</v>
      </c>
      <c r="S512" s="1">
        <v>198</v>
      </c>
      <c r="T512" s="1">
        <v>146</v>
      </c>
      <c r="U512" s="1">
        <v>93</v>
      </c>
      <c r="V512" s="1">
        <v>41</v>
      </c>
    </row>
    <row r="513" spans="1:22" x14ac:dyDescent="0.3">
      <c r="A513" s="1">
        <v>512</v>
      </c>
      <c r="B513" s="1">
        <v>460</v>
      </c>
      <c r="C513" s="1">
        <v>408</v>
      </c>
      <c r="D513" s="1">
        <v>355</v>
      </c>
      <c r="E513" s="1">
        <v>303</v>
      </c>
      <c r="F513" s="1">
        <v>251</v>
      </c>
      <c r="G513" s="1">
        <v>199</v>
      </c>
      <c r="H513" s="1">
        <v>147</v>
      </c>
      <c r="I513" s="1">
        <v>94</v>
      </c>
      <c r="J513" s="1">
        <v>42</v>
      </c>
      <c r="K513" s="124">
        <v>42</v>
      </c>
      <c r="L513" s="125">
        <v>2022</v>
      </c>
      <c r="M513" s="1">
        <v>512</v>
      </c>
      <c r="N513" s="1">
        <v>460</v>
      </c>
      <c r="O513" s="1">
        <v>408</v>
      </c>
      <c r="P513" s="1">
        <v>355</v>
      </c>
      <c r="Q513" s="1">
        <v>303</v>
      </c>
      <c r="R513" s="1">
        <v>251</v>
      </c>
      <c r="S513" s="1">
        <v>199</v>
      </c>
      <c r="T513" s="1">
        <v>147</v>
      </c>
      <c r="U513" s="1">
        <v>94</v>
      </c>
      <c r="V513" s="1">
        <v>42</v>
      </c>
    </row>
    <row r="514" spans="1:22" x14ac:dyDescent="0.3">
      <c r="A514" s="1">
        <v>513</v>
      </c>
      <c r="B514" s="1">
        <v>461</v>
      </c>
      <c r="C514" s="1">
        <v>409</v>
      </c>
      <c r="D514" s="1">
        <v>356</v>
      </c>
      <c r="E514" s="1">
        <v>304</v>
      </c>
      <c r="F514" s="1">
        <v>252</v>
      </c>
      <c r="G514" s="1">
        <v>200</v>
      </c>
      <c r="H514" s="1">
        <v>148</v>
      </c>
      <c r="I514" s="1">
        <v>95</v>
      </c>
      <c r="J514" s="1">
        <v>43</v>
      </c>
      <c r="K514" s="124">
        <v>43</v>
      </c>
      <c r="L514" s="125">
        <v>2022</v>
      </c>
      <c r="M514" s="1">
        <v>513</v>
      </c>
      <c r="N514" s="1">
        <v>461</v>
      </c>
      <c r="O514" s="1">
        <v>409</v>
      </c>
      <c r="P514" s="1">
        <v>356</v>
      </c>
      <c r="Q514" s="1">
        <v>304</v>
      </c>
      <c r="R514" s="1">
        <v>252</v>
      </c>
      <c r="S514" s="1">
        <v>200</v>
      </c>
      <c r="T514" s="1">
        <v>148</v>
      </c>
      <c r="U514" s="1">
        <v>95</v>
      </c>
      <c r="V514" s="1">
        <v>43</v>
      </c>
    </row>
    <row r="515" spans="1:22" x14ac:dyDescent="0.3">
      <c r="A515" s="1">
        <v>514</v>
      </c>
      <c r="B515" s="1">
        <v>462</v>
      </c>
      <c r="C515" s="1">
        <v>410</v>
      </c>
      <c r="D515" s="1">
        <v>357</v>
      </c>
      <c r="E515" s="1">
        <v>305</v>
      </c>
      <c r="F515" s="1">
        <v>253</v>
      </c>
      <c r="G515" s="1">
        <v>201</v>
      </c>
      <c r="H515" s="1">
        <v>149</v>
      </c>
      <c r="I515" s="1">
        <v>96</v>
      </c>
      <c r="J515" s="1">
        <v>44</v>
      </c>
      <c r="K515" s="124">
        <v>44</v>
      </c>
      <c r="L515" s="125">
        <v>2022</v>
      </c>
      <c r="M515" s="1">
        <v>514</v>
      </c>
      <c r="N515" s="1">
        <v>462</v>
      </c>
      <c r="O515" s="1">
        <v>410</v>
      </c>
      <c r="P515" s="1">
        <v>357</v>
      </c>
      <c r="Q515" s="1">
        <v>305</v>
      </c>
      <c r="R515" s="1">
        <v>253</v>
      </c>
      <c r="S515" s="1">
        <v>201</v>
      </c>
      <c r="T515" s="1">
        <v>149</v>
      </c>
      <c r="U515" s="1">
        <v>96</v>
      </c>
      <c r="V515" s="1">
        <v>44</v>
      </c>
    </row>
    <row r="516" spans="1:22" x14ac:dyDescent="0.3">
      <c r="A516" s="1">
        <v>515</v>
      </c>
      <c r="B516" s="1">
        <v>463</v>
      </c>
      <c r="C516" s="1">
        <v>411</v>
      </c>
      <c r="D516" s="1">
        <v>358</v>
      </c>
      <c r="E516" s="1">
        <v>306</v>
      </c>
      <c r="F516" s="1">
        <v>254</v>
      </c>
      <c r="G516" s="1">
        <v>202</v>
      </c>
      <c r="H516" s="1">
        <v>150</v>
      </c>
      <c r="I516" s="1">
        <v>97</v>
      </c>
      <c r="J516" s="1">
        <v>45</v>
      </c>
      <c r="K516" s="124">
        <v>45</v>
      </c>
      <c r="L516" s="125">
        <v>2022</v>
      </c>
      <c r="M516" s="1">
        <v>515</v>
      </c>
      <c r="N516" s="1">
        <v>463</v>
      </c>
      <c r="O516" s="1">
        <v>411</v>
      </c>
      <c r="P516" s="1">
        <v>358</v>
      </c>
      <c r="Q516" s="1">
        <v>306</v>
      </c>
      <c r="R516" s="1">
        <v>254</v>
      </c>
      <c r="S516" s="1">
        <v>202</v>
      </c>
      <c r="T516" s="1">
        <v>150</v>
      </c>
      <c r="U516" s="1">
        <v>97</v>
      </c>
      <c r="V516" s="1">
        <v>45</v>
      </c>
    </row>
    <row r="517" spans="1:22" x14ac:dyDescent="0.3">
      <c r="A517" s="1">
        <v>516</v>
      </c>
      <c r="B517" s="1">
        <v>464</v>
      </c>
      <c r="C517" s="1">
        <v>412</v>
      </c>
      <c r="D517" s="1">
        <v>359</v>
      </c>
      <c r="E517" s="1">
        <v>307</v>
      </c>
      <c r="F517" s="1">
        <v>255</v>
      </c>
      <c r="G517" s="1">
        <v>203</v>
      </c>
      <c r="H517" s="1">
        <v>151</v>
      </c>
      <c r="I517" s="1">
        <v>98</v>
      </c>
      <c r="J517" s="1">
        <v>46</v>
      </c>
      <c r="K517" s="124">
        <v>46</v>
      </c>
      <c r="L517" s="125">
        <v>2022</v>
      </c>
      <c r="M517" s="1">
        <v>516</v>
      </c>
      <c r="N517" s="1">
        <v>464</v>
      </c>
      <c r="O517" s="1">
        <v>412</v>
      </c>
      <c r="P517" s="1">
        <v>359</v>
      </c>
      <c r="Q517" s="1">
        <v>307</v>
      </c>
      <c r="R517" s="1">
        <v>255</v>
      </c>
      <c r="S517" s="1">
        <v>203</v>
      </c>
      <c r="T517" s="1">
        <v>151</v>
      </c>
      <c r="U517" s="1">
        <v>98</v>
      </c>
      <c r="V517" s="1">
        <v>46</v>
      </c>
    </row>
    <row r="518" spans="1:22" x14ac:dyDescent="0.3">
      <c r="A518" s="1">
        <v>517</v>
      </c>
      <c r="B518" s="1">
        <v>465</v>
      </c>
      <c r="C518" s="1">
        <v>413</v>
      </c>
      <c r="D518" s="1">
        <v>360</v>
      </c>
      <c r="E518" s="1">
        <v>308</v>
      </c>
      <c r="F518" s="1">
        <v>256</v>
      </c>
      <c r="G518" s="1">
        <v>204</v>
      </c>
      <c r="H518" s="1">
        <v>152</v>
      </c>
      <c r="I518" s="1">
        <v>99</v>
      </c>
      <c r="J518" s="1">
        <v>47</v>
      </c>
      <c r="K518" s="124">
        <v>47</v>
      </c>
      <c r="L518" s="125">
        <v>2022</v>
      </c>
      <c r="M518" s="1">
        <v>517</v>
      </c>
      <c r="N518" s="1">
        <v>465</v>
      </c>
      <c r="O518" s="1">
        <v>413</v>
      </c>
      <c r="P518" s="1">
        <v>360</v>
      </c>
      <c r="Q518" s="1">
        <v>308</v>
      </c>
      <c r="R518" s="1">
        <v>256</v>
      </c>
      <c r="S518" s="1">
        <v>204</v>
      </c>
      <c r="T518" s="1">
        <v>152</v>
      </c>
      <c r="U518" s="1">
        <v>99</v>
      </c>
      <c r="V518" s="1">
        <v>47</v>
      </c>
    </row>
    <row r="519" spans="1:22" x14ac:dyDescent="0.3">
      <c r="A519" s="1">
        <v>518</v>
      </c>
      <c r="B519" s="1">
        <v>466</v>
      </c>
      <c r="C519" s="1">
        <v>414</v>
      </c>
      <c r="D519" s="1">
        <v>361</v>
      </c>
      <c r="E519" s="1">
        <v>309</v>
      </c>
      <c r="F519" s="1">
        <v>257</v>
      </c>
      <c r="G519" s="1">
        <v>205</v>
      </c>
      <c r="H519" s="1">
        <v>153</v>
      </c>
      <c r="I519" s="1">
        <v>100</v>
      </c>
      <c r="J519" s="1">
        <v>48</v>
      </c>
      <c r="K519" s="124">
        <v>48</v>
      </c>
      <c r="L519" s="125">
        <v>2022</v>
      </c>
      <c r="M519" s="1">
        <v>518</v>
      </c>
      <c r="N519" s="1">
        <v>466</v>
      </c>
      <c r="O519" s="1">
        <v>414</v>
      </c>
      <c r="P519" s="1">
        <v>361</v>
      </c>
      <c r="Q519" s="1">
        <v>309</v>
      </c>
      <c r="R519" s="1">
        <v>257</v>
      </c>
      <c r="S519" s="1">
        <v>205</v>
      </c>
      <c r="T519" s="1">
        <v>153</v>
      </c>
      <c r="U519" s="1">
        <v>100</v>
      </c>
      <c r="V519" s="1">
        <v>48</v>
      </c>
    </row>
    <row r="520" spans="1:22" x14ac:dyDescent="0.3">
      <c r="A520" s="1">
        <v>519</v>
      </c>
      <c r="B520" s="1">
        <v>467</v>
      </c>
      <c r="C520" s="1">
        <v>415</v>
      </c>
      <c r="D520" s="1">
        <v>362</v>
      </c>
      <c r="E520" s="1">
        <v>310</v>
      </c>
      <c r="F520" s="1">
        <v>258</v>
      </c>
      <c r="G520" s="1">
        <v>206</v>
      </c>
      <c r="H520" s="1">
        <v>154</v>
      </c>
      <c r="I520" s="1">
        <v>101</v>
      </c>
      <c r="J520" s="1">
        <v>49</v>
      </c>
      <c r="K520" s="124">
        <v>49</v>
      </c>
      <c r="L520" s="125">
        <v>2022</v>
      </c>
      <c r="M520" s="1">
        <v>519</v>
      </c>
      <c r="N520" s="1">
        <v>467</v>
      </c>
      <c r="O520" s="1">
        <v>415</v>
      </c>
      <c r="P520" s="1">
        <v>362</v>
      </c>
      <c r="Q520" s="1">
        <v>310</v>
      </c>
      <c r="R520" s="1">
        <v>258</v>
      </c>
      <c r="S520" s="1">
        <v>206</v>
      </c>
      <c r="T520" s="1">
        <v>154</v>
      </c>
      <c r="U520" s="1">
        <v>101</v>
      </c>
      <c r="V520" s="1">
        <v>49</v>
      </c>
    </row>
    <row r="521" spans="1:22" x14ac:dyDescent="0.3">
      <c r="A521" s="1">
        <v>520</v>
      </c>
      <c r="B521" s="1">
        <v>468</v>
      </c>
      <c r="C521" s="1">
        <v>416</v>
      </c>
      <c r="D521" s="1">
        <v>363</v>
      </c>
      <c r="E521" s="1">
        <v>311</v>
      </c>
      <c r="F521" s="1">
        <v>259</v>
      </c>
      <c r="G521" s="1">
        <v>207</v>
      </c>
      <c r="H521" s="1">
        <v>155</v>
      </c>
      <c r="I521" s="1">
        <v>102</v>
      </c>
      <c r="J521" s="1">
        <v>50</v>
      </c>
      <c r="K521" s="124">
        <v>50</v>
      </c>
      <c r="L521" s="125">
        <v>2022</v>
      </c>
      <c r="M521" s="1">
        <v>520</v>
      </c>
      <c r="N521" s="1">
        <v>468</v>
      </c>
      <c r="O521" s="1">
        <v>416</v>
      </c>
      <c r="P521" s="1">
        <v>363</v>
      </c>
      <c r="Q521" s="1">
        <v>311</v>
      </c>
      <c r="R521" s="1">
        <v>259</v>
      </c>
      <c r="S521" s="1">
        <v>207</v>
      </c>
      <c r="T521" s="1">
        <v>155</v>
      </c>
      <c r="U521" s="1">
        <v>102</v>
      </c>
      <c r="V521" s="1">
        <v>50</v>
      </c>
    </row>
    <row r="522" spans="1:22" x14ac:dyDescent="0.3">
      <c r="A522" s="1">
        <v>521</v>
      </c>
      <c r="B522" s="1">
        <v>469</v>
      </c>
      <c r="C522" s="1">
        <v>417</v>
      </c>
      <c r="D522" s="1">
        <v>364</v>
      </c>
      <c r="E522" s="1">
        <v>312</v>
      </c>
      <c r="F522" s="1">
        <v>260</v>
      </c>
      <c r="G522" s="1">
        <v>208</v>
      </c>
      <c r="H522" s="1">
        <v>156</v>
      </c>
      <c r="I522" s="1">
        <v>103</v>
      </c>
      <c r="J522" s="1">
        <v>51</v>
      </c>
      <c r="K522" s="124">
        <v>51</v>
      </c>
      <c r="L522" s="125">
        <v>2022</v>
      </c>
      <c r="M522" s="1">
        <v>521</v>
      </c>
      <c r="N522" s="1">
        <v>469</v>
      </c>
      <c r="O522" s="1">
        <v>417</v>
      </c>
      <c r="P522" s="1">
        <v>364</v>
      </c>
      <c r="Q522" s="1">
        <v>312</v>
      </c>
      <c r="R522" s="1">
        <v>260</v>
      </c>
      <c r="S522" s="1">
        <v>208</v>
      </c>
      <c r="T522" s="1">
        <v>156</v>
      </c>
      <c r="U522" s="1">
        <v>103</v>
      </c>
      <c r="V522" s="1">
        <v>51</v>
      </c>
    </row>
    <row r="523" spans="1:22" x14ac:dyDescent="0.3">
      <c r="A523" s="1">
        <v>522</v>
      </c>
      <c r="B523" s="1">
        <v>470</v>
      </c>
      <c r="C523" s="1">
        <v>418</v>
      </c>
      <c r="D523" s="1">
        <v>365</v>
      </c>
      <c r="E523" s="1">
        <v>313</v>
      </c>
      <c r="F523" s="1">
        <v>261</v>
      </c>
      <c r="G523" s="1">
        <v>209</v>
      </c>
      <c r="H523" s="1">
        <v>157</v>
      </c>
      <c r="I523" s="1">
        <v>104</v>
      </c>
      <c r="J523" s="1">
        <v>52</v>
      </c>
      <c r="K523" s="124">
        <v>52</v>
      </c>
      <c r="L523" s="125">
        <v>2022</v>
      </c>
      <c r="M523" s="1">
        <v>522</v>
      </c>
      <c r="N523" s="1">
        <v>470</v>
      </c>
      <c r="O523" s="1">
        <v>418</v>
      </c>
      <c r="P523" s="1">
        <v>365</v>
      </c>
      <c r="Q523" s="1">
        <v>313</v>
      </c>
      <c r="R523" s="1">
        <v>261</v>
      </c>
      <c r="S523" s="1">
        <v>209</v>
      </c>
      <c r="T523" s="1">
        <v>157</v>
      </c>
      <c r="U523" s="1">
        <v>104</v>
      </c>
      <c r="V523" s="1">
        <v>52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37E10-474D-4D8E-8792-63E4961FA996}">
  <sheetPr codeName="Feuil5"/>
  <dimension ref="A1:BF977"/>
  <sheetViews>
    <sheetView topLeftCell="A23" workbookViewId="0">
      <selection activeCell="A37" sqref="A37:BG273"/>
    </sheetView>
  </sheetViews>
  <sheetFormatPr baseColWidth="10" defaultRowHeight="14.4" x14ac:dyDescent="0.3"/>
  <cols>
    <col min="1" max="1" width="6.6640625" customWidth="1"/>
    <col min="2" max="2" width="16.77734375" customWidth="1"/>
    <col min="3" max="3" width="16" customWidth="1"/>
    <col min="4" max="4" width="26.44140625" customWidth="1"/>
    <col min="5" max="5" width="17.109375" customWidth="1"/>
    <col min="6" max="7" width="10" customWidth="1"/>
    <col min="8" max="8" width="19.88671875" customWidth="1"/>
    <col min="9" max="9" width="17.77734375" customWidth="1"/>
    <col min="10" max="10" width="12.6640625" customWidth="1"/>
    <col min="11" max="11" width="14" customWidth="1"/>
    <col min="12" max="12" width="6.5546875" customWidth="1"/>
    <col min="13" max="13" width="5.77734375" customWidth="1"/>
    <col min="14" max="14" width="16.44140625" customWidth="1"/>
    <col min="15" max="15" width="8.77734375" customWidth="1"/>
    <col min="16" max="16" width="8.88671875" customWidth="1"/>
    <col min="17" max="17" width="4.44140625" customWidth="1"/>
    <col min="18" max="18" width="9.77734375" customWidth="1"/>
    <col min="19" max="19" width="9.5546875" customWidth="1"/>
    <col min="20" max="20" width="9.109375" customWidth="1"/>
    <col min="21" max="21" width="9.88671875" customWidth="1"/>
    <col min="22" max="22" width="9.33203125" customWidth="1"/>
    <col min="23" max="23" width="9.44140625" customWidth="1"/>
    <col min="24" max="24" width="8.88671875" customWidth="1"/>
    <col min="25" max="25" width="8.44140625" customWidth="1"/>
    <col min="26" max="26" width="8.77734375" customWidth="1"/>
    <col min="27" max="27" width="8.88671875" customWidth="1"/>
    <col min="28" max="28" width="9" customWidth="1"/>
    <col min="29" max="29" width="8.88671875" customWidth="1"/>
    <col min="30" max="30" width="8.33203125" customWidth="1"/>
    <col min="31" max="31" width="9.33203125" customWidth="1"/>
    <col min="32" max="32" width="10.6640625" customWidth="1"/>
    <col min="33" max="33" width="6.33203125" customWidth="1"/>
    <col min="34" max="34" width="4.44140625" customWidth="1"/>
    <col min="35" max="35" width="8.33203125" customWidth="1"/>
    <col min="36" max="36" width="8.21875" customWidth="1"/>
    <col min="37" max="37" width="6.109375" customWidth="1"/>
    <col min="38" max="38" width="4" customWidth="1"/>
    <col min="39" max="39" width="8.109375" customWidth="1"/>
    <col min="40" max="40" width="8.44140625" customWidth="1"/>
    <col min="41" max="41" width="6.21875" customWidth="1"/>
    <col min="42" max="42" width="4.6640625" customWidth="1"/>
    <col min="43" max="43" width="8.44140625" customWidth="1"/>
    <col min="44" max="44" width="8.88671875" customWidth="1"/>
    <col min="45" max="45" width="5.77734375" customWidth="1"/>
    <col min="46" max="46" width="4.77734375" customWidth="1"/>
    <col min="47" max="47" width="8.109375" customWidth="1"/>
    <col min="48" max="48" width="9" customWidth="1"/>
    <col min="49" max="49" width="6.33203125" customWidth="1"/>
    <col min="50" max="50" width="5.109375" customWidth="1"/>
    <col min="51" max="51" width="9" customWidth="1"/>
    <col min="52" max="52" width="8.5546875" customWidth="1"/>
    <col min="53" max="53" width="5.88671875" customWidth="1"/>
    <col min="54" max="54" width="5.21875" customWidth="1"/>
    <col min="55" max="56" width="8.109375" customWidth="1"/>
    <col min="57" max="57" width="6.6640625" customWidth="1"/>
    <col min="58" max="58" width="4.5546875" customWidth="1"/>
  </cols>
  <sheetData>
    <row r="1" spans="1:58" ht="30.6" x14ac:dyDescent="0.3">
      <c r="A1" s="17" t="s">
        <v>80</v>
      </c>
      <c r="B1" s="18" t="s">
        <v>81</v>
      </c>
      <c r="C1" s="18" t="s">
        <v>82</v>
      </c>
      <c r="D1" s="19" t="s">
        <v>83</v>
      </c>
      <c r="E1" s="18" t="s">
        <v>84</v>
      </c>
      <c r="F1" s="18" t="s">
        <v>85</v>
      </c>
      <c r="G1" s="18" t="s">
        <v>86</v>
      </c>
      <c r="H1" s="18" t="s">
        <v>87</v>
      </c>
      <c r="I1" s="18" t="s">
        <v>54</v>
      </c>
      <c r="J1" s="17" t="s">
        <v>88</v>
      </c>
      <c r="K1" s="17" t="s">
        <v>55</v>
      </c>
      <c r="L1" s="20" t="s">
        <v>89</v>
      </c>
      <c r="M1" s="21" t="s">
        <v>90</v>
      </c>
      <c r="N1" s="17" t="s">
        <v>91</v>
      </c>
      <c r="O1" s="22" t="s">
        <v>92</v>
      </c>
      <c r="P1" s="23" t="s">
        <v>93</v>
      </c>
      <c r="Q1" s="24" t="s">
        <v>94</v>
      </c>
      <c r="R1" s="22" t="s">
        <v>95</v>
      </c>
      <c r="S1" s="25" t="s">
        <v>96</v>
      </c>
      <c r="T1" s="21" t="s">
        <v>97</v>
      </c>
      <c r="U1" s="22" t="s">
        <v>98</v>
      </c>
      <c r="V1" s="22" t="s">
        <v>99</v>
      </c>
      <c r="W1" s="22" t="s">
        <v>100</v>
      </c>
      <c r="X1" s="21" t="s">
        <v>101</v>
      </c>
      <c r="Y1" s="21" t="s">
        <v>102</v>
      </c>
      <c r="Z1" s="21" t="s">
        <v>103</v>
      </c>
      <c r="AA1" s="23" t="s">
        <v>104</v>
      </c>
      <c r="AB1" s="23" t="s">
        <v>105</v>
      </c>
      <c r="AC1" s="17" t="s">
        <v>106</v>
      </c>
      <c r="AD1" s="21" t="s">
        <v>107</v>
      </c>
      <c r="AE1" s="22" t="s">
        <v>108</v>
      </c>
      <c r="AF1" s="26" t="s">
        <v>109</v>
      </c>
      <c r="AG1" s="27" t="s">
        <v>110</v>
      </c>
      <c r="AH1" s="28" t="s">
        <v>111</v>
      </c>
      <c r="AI1" s="22" t="s">
        <v>112</v>
      </c>
      <c r="AJ1" s="26" t="s">
        <v>113</v>
      </c>
      <c r="AK1" s="27" t="s">
        <v>114</v>
      </c>
      <c r="AL1" s="28" t="s">
        <v>111</v>
      </c>
      <c r="AM1" s="22" t="s">
        <v>115</v>
      </c>
      <c r="AN1" s="26" t="s">
        <v>116</v>
      </c>
      <c r="AO1" s="27" t="s">
        <v>117</v>
      </c>
      <c r="AP1" s="28" t="s">
        <v>111</v>
      </c>
      <c r="AQ1" s="22" t="s">
        <v>118</v>
      </c>
      <c r="AR1" s="26" t="s">
        <v>119</v>
      </c>
      <c r="AS1" s="27" t="s">
        <v>120</v>
      </c>
      <c r="AT1" s="28" t="s">
        <v>111</v>
      </c>
      <c r="AU1" s="22" t="s">
        <v>121</v>
      </c>
      <c r="AV1" s="26" t="s">
        <v>122</v>
      </c>
      <c r="AW1" s="27" t="s">
        <v>123</v>
      </c>
      <c r="AX1" s="28" t="s">
        <v>111</v>
      </c>
      <c r="AY1" s="22" t="s">
        <v>124</v>
      </c>
      <c r="AZ1" s="26" t="s">
        <v>125</v>
      </c>
      <c r="BA1" s="27" t="s">
        <v>126</v>
      </c>
      <c r="BB1" s="28" t="s">
        <v>111</v>
      </c>
      <c r="BC1" s="22" t="s">
        <v>127</v>
      </c>
      <c r="BD1" s="26" t="s">
        <v>128</v>
      </c>
      <c r="BE1" s="27" t="s">
        <v>129</v>
      </c>
      <c r="BF1" s="28" t="s">
        <v>111</v>
      </c>
    </row>
    <row r="2" spans="1:58" x14ac:dyDescent="0.3">
      <c r="A2" s="29" t="s">
        <v>131</v>
      </c>
      <c r="B2" s="30" t="s">
        <v>131</v>
      </c>
      <c r="C2" s="30" t="s">
        <v>131</v>
      </c>
      <c r="D2" s="30" t="s">
        <v>131</v>
      </c>
      <c r="E2" s="31"/>
      <c r="F2" s="30"/>
      <c r="G2" s="30"/>
      <c r="H2" s="30"/>
      <c r="I2" s="30"/>
      <c r="J2" s="30"/>
      <c r="K2" s="30"/>
      <c r="L2" s="32" t="s">
        <v>130</v>
      </c>
      <c r="M2" s="32"/>
      <c r="N2" s="30"/>
      <c r="O2" s="33">
        <v>42541</v>
      </c>
      <c r="P2" s="33">
        <v>42761</v>
      </c>
      <c r="Q2" s="29" t="s">
        <v>131</v>
      </c>
      <c r="R2" s="34"/>
      <c r="S2" s="34">
        <v>100000</v>
      </c>
      <c r="T2" s="34"/>
      <c r="U2" s="33">
        <v>42626</v>
      </c>
      <c r="V2" s="33"/>
      <c r="W2" s="33"/>
      <c r="X2" s="33"/>
      <c r="Y2" s="33"/>
      <c r="Z2" s="33"/>
      <c r="AA2" s="33"/>
      <c r="AB2" s="33"/>
      <c r="AC2" s="34"/>
      <c r="AD2" s="34"/>
      <c r="AE2" s="33"/>
      <c r="AF2" s="35">
        <v>17073.111000000001</v>
      </c>
      <c r="AG2" s="36"/>
      <c r="AH2" s="29" t="s">
        <v>132</v>
      </c>
      <c r="AI2" s="33"/>
      <c r="AJ2" s="35">
        <v>17073.111000000001</v>
      </c>
      <c r="AK2" s="36"/>
      <c r="AL2" s="29" t="s">
        <v>132</v>
      </c>
      <c r="AM2" s="33"/>
      <c r="AN2" s="35">
        <v>17073.111000000001</v>
      </c>
      <c r="AO2" s="36"/>
      <c r="AP2" s="29" t="s">
        <v>132</v>
      </c>
      <c r="AQ2" s="33"/>
      <c r="AR2" s="35">
        <v>17073.111000000001</v>
      </c>
      <c r="AS2" s="36"/>
      <c r="AT2" s="29" t="s">
        <v>132</v>
      </c>
      <c r="AU2" s="33"/>
      <c r="AV2" s="35">
        <v>17073.111000000001</v>
      </c>
      <c r="AW2" s="36"/>
      <c r="AX2" s="29" t="s">
        <v>132</v>
      </c>
      <c r="AY2" s="33"/>
      <c r="AZ2" s="35">
        <v>17073.111000000001</v>
      </c>
      <c r="BA2" s="36"/>
      <c r="BB2" s="29" t="s">
        <v>132</v>
      </c>
      <c r="BC2" s="33"/>
      <c r="BD2" s="35">
        <v>17073.111000000001</v>
      </c>
      <c r="BF2" s="29" t="s">
        <v>132</v>
      </c>
    </row>
    <row r="3" spans="1:58" x14ac:dyDescent="0.3">
      <c r="A3" s="29" t="s">
        <v>182</v>
      </c>
      <c r="B3" s="30" t="s">
        <v>182</v>
      </c>
      <c r="C3" s="30" t="s">
        <v>182</v>
      </c>
      <c r="D3" s="30" t="s">
        <v>182</v>
      </c>
      <c r="E3" s="31"/>
      <c r="F3" s="30"/>
      <c r="G3" s="30"/>
      <c r="H3" s="30"/>
      <c r="I3" s="30"/>
      <c r="J3" s="30"/>
      <c r="K3" s="30"/>
      <c r="L3" s="32" t="s">
        <v>130</v>
      </c>
      <c r="M3" s="32"/>
      <c r="N3" s="30"/>
      <c r="O3" s="33">
        <v>42710</v>
      </c>
      <c r="P3" s="33"/>
      <c r="Q3" s="29" t="s">
        <v>132</v>
      </c>
      <c r="R3" s="34"/>
      <c r="S3" s="34">
        <v>100000</v>
      </c>
      <c r="T3" s="34"/>
      <c r="U3" s="33">
        <v>42759</v>
      </c>
      <c r="V3" s="33">
        <v>42808</v>
      </c>
      <c r="W3" s="33">
        <v>42771</v>
      </c>
      <c r="X3" s="33">
        <v>42837</v>
      </c>
      <c r="Y3" s="33">
        <v>42838</v>
      </c>
      <c r="Z3" s="33">
        <v>42886</v>
      </c>
      <c r="AA3" s="33">
        <v>42908</v>
      </c>
      <c r="AB3" s="33">
        <v>43259</v>
      </c>
      <c r="AC3" s="34"/>
      <c r="AD3" s="34"/>
      <c r="AE3" s="33">
        <v>42908</v>
      </c>
      <c r="AF3" s="35">
        <v>19762.3305</v>
      </c>
      <c r="AG3" s="36"/>
      <c r="AH3" s="29">
        <v>1</v>
      </c>
      <c r="AI3" s="33">
        <v>42909</v>
      </c>
      <c r="AJ3" s="35">
        <v>19762.3305</v>
      </c>
      <c r="AK3" s="36"/>
      <c r="AL3" s="29">
        <v>1</v>
      </c>
      <c r="AM3" s="33">
        <v>42985</v>
      </c>
      <c r="AN3" s="35">
        <v>19762.3305</v>
      </c>
      <c r="AO3" s="36"/>
      <c r="AP3" s="29">
        <v>1</v>
      </c>
      <c r="AQ3" s="33">
        <v>43021</v>
      </c>
      <c r="AR3" s="35">
        <v>19762.3305</v>
      </c>
      <c r="AS3" s="36"/>
      <c r="AT3" s="29">
        <v>1</v>
      </c>
      <c r="AU3" s="33">
        <v>43115</v>
      </c>
      <c r="AV3" s="35">
        <v>19762.3305</v>
      </c>
      <c r="AW3" s="36"/>
      <c r="AX3" s="29">
        <v>1</v>
      </c>
      <c r="AY3" s="33">
        <v>43238</v>
      </c>
      <c r="AZ3" s="35">
        <v>19762.3305</v>
      </c>
      <c r="BA3" s="36"/>
      <c r="BB3" s="29">
        <v>1</v>
      </c>
      <c r="BC3" s="33">
        <v>43258</v>
      </c>
      <c r="BD3" s="35">
        <v>19762.3305</v>
      </c>
      <c r="BF3" s="29">
        <v>1</v>
      </c>
    </row>
    <row r="4" spans="1:58" x14ac:dyDescent="0.3">
      <c r="A4" s="29" t="s">
        <v>183</v>
      </c>
      <c r="B4" s="30" t="s">
        <v>183</v>
      </c>
      <c r="C4" s="30" t="s">
        <v>183</v>
      </c>
      <c r="D4" s="30" t="s">
        <v>183</v>
      </c>
      <c r="E4" s="31"/>
      <c r="F4" s="30"/>
      <c r="G4" s="30"/>
      <c r="H4" s="30"/>
      <c r="I4" s="30"/>
      <c r="J4" s="30"/>
      <c r="K4" s="30"/>
      <c r="L4" s="32" t="s">
        <v>130</v>
      </c>
      <c r="M4" s="32"/>
      <c r="N4" s="30"/>
      <c r="O4" s="33">
        <v>43220</v>
      </c>
      <c r="P4" s="33">
        <v>43360</v>
      </c>
      <c r="Q4" s="29" t="s">
        <v>131</v>
      </c>
      <c r="R4" s="34"/>
      <c r="S4" s="34">
        <v>100000</v>
      </c>
      <c r="T4" s="34"/>
      <c r="U4" s="33">
        <v>43234</v>
      </c>
      <c r="V4" s="33"/>
      <c r="W4" s="33"/>
      <c r="X4" s="33"/>
      <c r="Y4" s="33"/>
      <c r="Z4" s="33"/>
      <c r="AA4" s="33"/>
      <c r="AB4" s="33"/>
      <c r="AC4" s="34"/>
      <c r="AD4" s="34"/>
      <c r="AE4" s="33"/>
      <c r="AF4" s="35">
        <v>19261.3995</v>
      </c>
      <c r="AG4" s="36"/>
      <c r="AH4" s="29" t="s">
        <v>132</v>
      </c>
      <c r="AI4" s="33"/>
      <c r="AJ4" s="35">
        <v>19261.3995</v>
      </c>
      <c r="AK4" s="36"/>
      <c r="AL4" s="29" t="s">
        <v>132</v>
      </c>
      <c r="AM4" s="33"/>
      <c r="AN4" s="35">
        <v>19261.3995</v>
      </c>
      <c r="AO4" s="36"/>
      <c r="AP4" s="29" t="s">
        <v>132</v>
      </c>
      <c r="AQ4" s="33"/>
      <c r="AR4" s="35">
        <v>19261.3995</v>
      </c>
      <c r="AS4" s="36"/>
      <c r="AT4" s="29" t="s">
        <v>132</v>
      </c>
      <c r="AU4" s="33"/>
      <c r="AV4" s="35">
        <v>19261.3995</v>
      </c>
      <c r="AW4" s="36"/>
      <c r="AX4" s="29" t="s">
        <v>132</v>
      </c>
      <c r="AY4" s="33"/>
      <c r="AZ4" s="35">
        <v>19261.3995</v>
      </c>
      <c r="BA4" s="36"/>
      <c r="BB4" s="29" t="s">
        <v>132</v>
      </c>
      <c r="BC4" s="33"/>
      <c r="BD4" s="35">
        <v>19261.3995</v>
      </c>
      <c r="BF4" s="29" t="s">
        <v>132</v>
      </c>
    </row>
    <row r="5" spans="1:58" x14ac:dyDescent="0.3">
      <c r="A5" s="29" t="s">
        <v>184</v>
      </c>
      <c r="B5" s="30" t="s">
        <v>184</v>
      </c>
      <c r="C5" s="30" t="s">
        <v>184</v>
      </c>
      <c r="D5" s="30" t="s">
        <v>184</v>
      </c>
      <c r="E5" s="31"/>
      <c r="F5" s="30"/>
      <c r="G5" s="30"/>
      <c r="H5" s="30"/>
      <c r="I5" s="30"/>
      <c r="J5" s="30"/>
      <c r="K5" s="30"/>
      <c r="L5" s="32" t="s">
        <v>130</v>
      </c>
      <c r="M5" s="32"/>
      <c r="N5" s="30"/>
      <c r="O5" s="33">
        <v>43769</v>
      </c>
      <c r="P5" s="33"/>
      <c r="Q5" s="29" t="s">
        <v>132</v>
      </c>
      <c r="R5" s="34"/>
      <c r="S5" s="34">
        <v>100000</v>
      </c>
      <c r="T5" s="34"/>
      <c r="U5" s="33"/>
      <c r="V5" s="33"/>
      <c r="W5" s="33"/>
      <c r="X5" s="33"/>
      <c r="Y5" s="33"/>
      <c r="Z5" s="33"/>
      <c r="AA5" s="33"/>
      <c r="AB5" s="33"/>
      <c r="AC5" s="34">
        <v>93598</v>
      </c>
      <c r="AD5" s="34">
        <v>29091.47</v>
      </c>
      <c r="AE5" s="33"/>
      <c r="AF5" s="35">
        <v>18403.4205</v>
      </c>
      <c r="AG5" s="36"/>
      <c r="AH5" s="29" t="s">
        <v>132</v>
      </c>
      <c r="AI5" s="33"/>
      <c r="AJ5" s="35">
        <v>18403.4205</v>
      </c>
      <c r="AK5" s="36"/>
      <c r="AL5" s="29" t="s">
        <v>132</v>
      </c>
      <c r="AM5" s="33"/>
      <c r="AN5" s="35">
        <v>18403.4205</v>
      </c>
      <c r="AO5" s="36"/>
      <c r="AP5" s="29" t="s">
        <v>132</v>
      </c>
      <c r="AQ5" s="33"/>
      <c r="AR5" s="35">
        <v>18403.4205</v>
      </c>
      <c r="AS5" s="36"/>
      <c r="AT5" s="29" t="s">
        <v>132</v>
      </c>
      <c r="AU5" s="33"/>
      <c r="AV5" s="35">
        <v>18403.4205</v>
      </c>
      <c r="AW5" s="36"/>
      <c r="AX5" s="29" t="s">
        <v>132</v>
      </c>
      <c r="AY5" s="33"/>
      <c r="AZ5" s="35">
        <v>18403.4205</v>
      </c>
      <c r="BA5" s="36"/>
      <c r="BB5" s="29" t="s">
        <v>132</v>
      </c>
      <c r="BC5" s="33"/>
      <c r="BD5" s="35">
        <v>18403.4205</v>
      </c>
      <c r="BF5" s="29" t="s">
        <v>132</v>
      </c>
    </row>
    <row r="6" spans="1:58" x14ac:dyDescent="0.3">
      <c r="A6" s="29" t="s">
        <v>185</v>
      </c>
      <c r="B6" s="30" t="s">
        <v>185</v>
      </c>
      <c r="C6" s="30" t="s">
        <v>185</v>
      </c>
      <c r="D6" s="30" t="s">
        <v>185</v>
      </c>
      <c r="E6" s="31"/>
      <c r="F6" s="30"/>
      <c r="G6" s="30"/>
      <c r="H6" s="30"/>
      <c r="I6" s="30"/>
      <c r="J6" s="30"/>
      <c r="K6" s="30"/>
      <c r="L6" s="32" t="s">
        <v>130</v>
      </c>
      <c r="M6" s="32"/>
      <c r="N6" s="30"/>
      <c r="O6" s="33">
        <v>42280</v>
      </c>
      <c r="P6" s="33"/>
      <c r="Q6" s="29" t="s">
        <v>132</v>
      </c>
      <c r="R6" s="34"/>
      <c r="S6" s="34">
        <v>100000</v>
      </c>
      <c r="T6" s="34"/>
      <c r="U6" s="33">
        <v>42289</v>
      </c>
      <c r="V6" s="33">
        <v>42411</v>
      </c>
      <c r="W6" s="33">
        <v>42549</v>
      </c>
      <c r="X6" s="33">
        <v>42543</v>
      </c>
      <c r="Y6" s="33">
        <v>42655</v>
      </c>
      <c r="Z6" s="33">
        <v>42688</v>
      </c>
      <c r="AA6" s="33">
        <v>42724</v>
      </c>
      <c r="AB6" s="33">
        <v>42954</v>
      </c>
      <c r="AC6" s="34">
        <v>53412</v>
      </c>
      <c r="AD6" s="34">
        <v>20952.05</v>
      </c>
      <c r="AE6" s="33">
        <v>42724</v>
      </c>
      <c r="AF6" s="35">
        <v>11154.6075</v>
      </c>
      <c r="AG6" s="36"/>
      <c r="AH6" s="29">
        <v>1</v>
      </c>
      <c r="AI6" s="33">
        <v>42741</v>
      </c>
      <c r="AJ6" s="35">
        <v>11154.6075</v>
      </c>
      <c r="AK6" s="36"/>
      <c r="AL6" s="29">
        <v>1</v>
      </c>
      <c r="AM6" s="33">
        <v>42801</v>
      </c>
      <c r="AN6" s="35">
        <v>11154.6075</v>
      </c>
      <c r="AO6" s="36"/>
      <c r="AP6" s="29">
        <v>1</v>
      </c>
      <c r="AQ6" s="33">
        <v>42816</v>
      </c>
      <c r="AR6" s="35">
        <v>11154.6075</v>
      </c>
      <c r="AS6" s="36"/>
      <c r="AT6" s="29">
        <v>1</v>
      </c>
      <c r="AU6" s="33">
        <v>42874</v>
      </c>
      <c r="AV6" s="35">
        <v>11154.6075</v>
      </c>
      <c r="AW6" s="36"/>
      <c r="AX6" s="29">
        <v>1</v>
      </c>
      <c r="AY6" s="33">
        <v>42921</v>
      </c>
      <c r="AZ6" s="35">
        <v>11154.6075</v>
      </c>
      <c r="BA6" s="36"/>
      <c r="BB6" s="29">
        <v>1</v>
      </c>
      <c r="BC6" s="33">
        <v>42943</v>
      </c>
      <c r="BD6" s="35">
        <v>11154.6075</v>
      </c>
      <c r="BF6" s="29">
        <v>1</v>
      </c>
    </row>
    <row r="7" spans="1:58" x14ac:dyDescent="0.3">
      <c r="A7" s="29" t="s">
        <v>186</v>
      </c>
      <c r="B7" s="30" t="s">
        <v>186</v>
      </c>
      <c r="C7" s="30" t="s">
        <v>186</v>
      </c>
      <c r="D7" s="30" t="s">
        <v>186</v>
      </c>
      <c r="E7" s="31"/>
      <c r="F7" s="30"/>
      <c r="G7" s="30"/>
      <c r="H7" s="30"/>
      <c r="I7" s="30"/>
      <c r="J7" s="30"/>
      <c r="K7" s="30"/>
      <c r="L7" s="32" t="s">
        <v>130</v>
      </c>
      <c r="M7" s="32"/>
      <c r="N7" s="30"/>
      <c r="O7" s="33">
        <v>43007</v>
      </c>
      <c r="P7" s="33"/>
      <c r="Q7" s="29" t="s">
        <v>132</v>
      </c>
      <c r="R7" s="34"/>
      <c r="S7" s="34">
        <v>100000</v>
      </c>
      <c r="T7" s="34"/>
      <c r="U7" s="33">
        <v>43031</v>
      </c>
      <c r="V7" s="33">
        <v>43124</v>
      </c>
      <c r="W7" s="33">
        <v>43081</v>
      </c>
      <c r="X7" s="33">
        <v>43100</v>
      </c>
      <c r="Y7" s="33">
        <v>43136</v>
      </c>
      <c r="Z7" s="33">
        <v>43188</v>
      </c>
      <c r="AA7" s="33">
        <v>43199</v>
      </c>
      <c r="AB7" s="33">
        <v>43502</v>
      </c>
      <c r="AC7" s="34">
        <v>79513</v>
      </c>
      <c r="AD7" s="34">
        <v>19973.11</v>
      </c>
      <c r="AE7" s="33">
        <v>43199</v>
      </c>
      <c r="AF7" s="35">
        <v>14922.916499999999</v>
      </c>
      <c r="AG7" s="36"/>
      <c r="AH7" s="29">
        <v>1</v>
      </c>
      <c r="AI7" s="33">
        <v>43227</v>
      </c>
      <c r="AJ7" s="35">
        <v>14922.916499999999</v>
      </c>
      <c r="AK7" s="36"/>
      <c r="AL7" s="29">
        <v>1</v>
      </c>
      <c r="AM7" s="33">
        <v>43285</v>
      </c>
      <c r="AN7" s="35">
        <v>14922.916499999999</v>
      </c>
      <c r="AO7" s="36"/>
      <c r="AP7" s="29">
        <v>1</v>
      </c>
      <c r="AQ7" s="33">
        <v>43311</v>
      </c>
      <c r="AR7" s="35">
        <v>14922.916499999999</v>
      </c>
      <c r="AS7" s="36"/>
      <c r="AT7" s="29">
        <v>1</v>
      </c>
      <c r="AU7" s="33">
        <v>43391</v>
      </c>
      <c r="AV7" s="35">
        <v>14922.916499999999</v>
      </c>
      <c r="AW7" s="36"/>
      <c r="AX7" s="29">
        <v>1</v>
      </c>
      <c r="AY7" s="33">
        <v>43483</v>
      </c>
      <c r="AZ7" s="35">
        <v>14922.916499999999</v>
      </c>
      <c r="BA7" s="36"/>
      <c r="BB7" s="29">
        <v>1</v>
      </c>
      <c r="BC7" s="33">
        <v>43502</v>
      </c>
      <c r="BD7" s="35">
        <v>14922.916499999999</v>
      </c>
      <c r="BF7" s="29">
        <v>1</v>
      </c>
    </row>
    <row r="8" spans="1:58" x14ac:dyDescent="0.3">
      <c r="A8" s="29" t="s">
        <v>187</v>
      </c>
      <c r="B8" s="30" t="s">
        <v>187</v>
      </c>
      <c r="C8" s="30" t="s">
        <v>187</v>
      </c>
      <c r="D8" s="30" t="s">
        <v>187</v>
      </c>
      <c r="E8" s="31"/>
      <c r="F8" s="30"/>
      <c r="G8" s="30"/>
      <c r="H8" s="30"/>
      <c r="I8" s="30"/>
      <c r="J8" s="30"/>
      <c r="K8" s="30"/>
      <c r="L8" s="32" t="s">
        <v>130</v>
      </c>
      <c r="M8" s="32"/>
      <c r="N8" s="30"/>
      <c r="O8" s="33">
        <v>42711</v>
      </c>
      <c r="P8" s="33"/>
      <c r="Q8" s="29" t="s">
        <v>132</v>
      </c>
      <c r="R8" s="34"/>
      <c r="S8" s="34">
        <v>100000</v>
      </c>
      <c r="T8" s="34"/>
      <c r="U8" s="33">
        <v>42927</v>
      </c>
      <c r="V8" s="33">
        <v>42953</v>
      </c>
      <c r="W8" s="33">
        <v>42865</v>
      </c>
      <c r="X8" s="33">
        <v>42997</v>
      </c>
      <c r="Y8" s="33">
        <v>42991</v>
      </c>
      <c r="Z8" s="33">
        <v>43031</v>
      </c>
      <c r="AA8" s="33">
        <v>43061</v>
      </c>
      <c r="AB8" s="33">
        <v>43371</v>
      </c>
      <c r="AC8" s="34">
        <v>69464</v>
      </c>
      <c r="AD8" s="34">
        <v>23093.22</v>
      </c>
      <c r="AE8" s="33">
        <v>43061</v>
      </c>
      <c r="AF8" s="35">
        <v>13883.5815</v>
      </c>
      <c r="AG8" s="36"/>
      <c r="AH8" s="29">
        <v>1</v>
      </c>
      <c r="AI8" s="33">
        <v>43061</v>
      </c>
      <c r="AJ8" s="35">
        <v>13883.5815</v>
      </c>
      <c r="AK8" s="36"/>
      <c r="AL8" s="29">
        <v>1</v>
      </c>
      <c r="AM8" s="33">
        <v>43158</v>
      </c>
      <c r="AN8" s="35">
        <v>13883.5815</v>
      </c>
      <c r="AO8" s="36"/>
      <c r="AP8" s="29">
        <v>1</v>
      </c>
      <c r="AQ8" s="33">
        <v>43175</v>
      </c>
      <c r="AR8" s="35">
        <v>13883.5815</v>
      </c>
      <c r="AS8" s="36"/>
      <c r="AT8" s="29">
        <v>1</v>
      </c>
      <c r="AU8" s="33">
        <v>43262</v>
      </c>
      <c r="AV8" s="35">
        <v>13883.5815</v>
      </c>
      <c r="AW8" s="36"/>
      <c r="AX8" s="29">
        <v>1</v>
      </c>
      <c r="AY8" s="33">
        <v>43340</v>
      </c>
      <c r="AZ8" s="35">
        <v>13883.5815</v>
      </c>
      <c r="BA8" s="36"/>
      <c r="BB8" s="29">
        <v>1</v>
      </c>
      <c r="BC8" s="33">
        <v>43371</v>
      </c>
      <c r="BD8" s="35">
        <v>13883.5815</v>
      </c>
      <c r="BF8" s="29">
        <v>1</v>
      </c>
    </row>
    <row r="9" spans="1:58" x14ac:dyDescent="0.3">
      <c r="A9" s="29" t="s">
        <v>188</v>
      </c>
      <c r="B9" s="30" t="s">
        <v>188</v>
      </c>
      <c r="C9" s="30" t="s">
        <v>188</v>
      </c>
      <c r="D9" s="30" t="s">
        <v>188</v>
      </c>
      <c r="E9" s="31"/>
      <c r="F9" s="30"/>
      <c r="G9" s="30"/>
      <c r="H9" s="30"/>
      <c r="I9" s="30"/>
      <c r="J9" s="30"/>
      <c r="K9" s="30"/>
      <c r="L9" s="32" t="s">
        <v>130</v>
      </c>
      <c r="M9" s="32"/>
      <c r="N9" s="30"/>
      <c r="O9" s="33">
        <v>42156</v>
      </c>
      <c r="P9" s="33">
        <v>42135</v>
      </c>
      <c r="Q9" s="29" t="s">
        <v>131</v>
      </c>
      <c r="R9" s="34"/>
      <c r="S9" s="34">
        <v>100000</v>
      </c>
      <c r="T9" s="34"/>
      <c r="U9" s="33"/>
      <c r="V9" s="33"/>
      <c r="W9" s="33"/>
      <c r="X9" s="33"/>
      <c r="Y9" s="33"/>
      <c r="Z9" s="33"/>
      <c r="AA9" s="33"/>
      <c r="AB9" s="33"/>
      <c r="AC9" s="34">
        <v>0</v>
      </c>
      <c r="AD9" s="34">
        <v>0</v>
      </c>
      <c r="AE9" s="33"/>
      <c r="AF9" s="35">
        <v>13040.282999999999</v>
      </c>
      <c r="AG9" s="36"/>
      <c r="AH9" s="29" t="s">
        <v>132</v>
      </c>
      <c r="AI9" s="33"/>
      <c r="AJ9" s="35">
        <v>13040.282999999999</v>
      </c>
      <c r="AK9" s="36"/>
      <c r="AL9" s="29" t="s">
        <v>132</v>
      </c>
      <c r="AM9" s="33"/>
      <c r="AN9" s="35">
        <v>13040.282999999999</v>
      </c>
      <c r="AO9" s="36"/>
      <c r="AP9" s="29" t="s">
        <v>132</v>
      </c>
      <c r="AQ9" s="33"/>
      <c r="AR9" s="35">
        <v>13040.282999999999</v>
      </c>
      <c r="AS9" s="36"/>
      <c r="AT9" s="29" t="s">
        <v>132</v>
      </c>
      <c r="AU9" s="33"/>
      <c r="AV9" s="35">
        <v>13040.282999999999</v>
      </c>
      <c r="AW9" s="36"/>
      <c r="AX9" s="29" t="s">
        <v>132</v>
      </c>
      <c r="AY9" s="33"/>
      <c r="AZ9" s="35">
        <v>13040.282999999999</v>
      </c>
      <c r="BA9" s="36"/>
      <c r="BB9" s="29" t="s">
        <v>132</v>
      </c>
      <c r="BC9" s="33"/>
      <c r="BD9" s="35">
        <v>13040.282999999999</v>
      </c>
      <c r="BF9" s="29" t="s">
        <v>132</v>
      </c>
    </row>
    <row r="10" spans="1:58" x14ac:dyDescent="0.3">
      <c r="A10" s="29" t="s">
        <v>189</v>
      </c>
      <c r="B10" s="30" t="s">
        <v>189</v>
      </c>
      <c r="C10" s="30" t="s">
        <v>189</v>
      </c>
      <c r="D10" s="30" t="s">
        <v>189</v>
      </c>
      <c r="E10" s="31"/>
      <c r="F10" s="30"/>
      <c r="G10" s="30"/>
      <c r="H10" s="30"/>
      <c r="I10" s="30"/>
      <c r="J10" s="30"/>
      <c r="K10" s="30"/>
      <c r="L10" s="32" t="s">
        <v>130</v>
      </c>
      <c r="M10" s="32"/>
      <c r="N10" s="30"/>
      <c r="O10" s="33">
        <v>42121</v>
      </c>
      <c r="P10" s="33"/>
      <c r="Q10" s="29" t="s">
        <v>132</v>
      </c>
      <c r="R10" s="34"/>
      <c r="S10" s="34">
        <v>100000</v>
      </c>
      <c r="T10" s="34"/>
      <c r="U10" s="33">
        <v>42272</v>
      </c>
      <c r="V10" s="33">
        <v>42307</v>
      </c>
      <c r="W10" s="33">
        <v>42459</v>
      </c>
      <c r="X10" s="33">
        <v>42228</v>
      </c>
      <c r="Y10" s="33">
        <v>42391</v>
      </c>
      <c r="Z10" s="33">
        <v>42417</v>
      </c>
      <c r="AA10" s="33">
        <v>42502</v>
      </c>
      <c r="AB10" s="33">
        <v>42817</v>
      </c>
      <c r="AC10" s="34">
        <v>68461</v>
      </c>
      <c r="AD10" s="34">
        <v>22651.8</v>
      </c>
      <c r="AE10" s="33">
        <v>42502</v>
      </c>
      <c r="AF10" s="35">
        <v>13666.92</v>
      </c>
      <c r="AG10" s="36"/>
      <c r="AH10" s="29">
        <v>1</v>
      </c>
      <c r="AI10" s="33">
        <v>42524</v>
      </c>
      <c r="AJ10" s="35">
        <v>13666.92</v>
      </c>
      <c r="AK10" s="36"/>
      <c r="AL10" s="29">
        <v>1</v>
      </c>
      <c r="AM10" s="33">
        <v>42549</v>
      </c>
      <c r="AN10" s="35">
        <v>13666.92</v>
      </c>
      <c r="AO10" s="36"/>
      <c r="AP10" s="29">
        <v>1</v>
      </c>
      <c r="AQ10" s="33">
        <v>42572</v>
      </c>
      <c r="AR10" s="35">
        <v>13666.92</v>
      </c>
      <c r="AS10" s="36"/>
      <c r="AT10" s="29">
        <v>1</v>
      </c>
      <c r="AU10" s="33">
        <v>42654</v>
      </c>
      <c r="AV10" s="35">
        <v>13666.92</v>
      </c>
      <c r="AW10" s="36"/>
      <c r="AX10" s="29">
        <v>1</v>
      </c>
      <c r="AY10" s="33">
        <v>42790</v>
      </c>
      <c r="AZ10" s="35">
        <v>13666.92</v>
      </c>
      <c r="BA10" s="36"/>
      <c r="BB10" s="29">
        <v>1</v>
      </c>
      <c r="BC10" s="33">
        <v>42816</v>
      </c>
      <c r="BD10" s="35">
        <v>13666.92</v>
      </c>
      <c r="BF10" s="29">
        <v>1</v>
      </c>
    </row>
    <row r="11" spans="1:58" x14ac:dyDescent="0.3">
      <c r="A11" s="29" t="s">
        <v>190</v>
      </c>
      <c r="B11" s="30" t="s">
        <v>190</v>
      </c>
      <c r="C11" s="30" t="s">
        <v>190</v>
      </c>
      <c r="D11" s="30" t="s">
        <v>190</v>
      </c>
      <c r="E11" s="31"/>
      <c r="F11" s="30"/>
      <c r="G11" s="30"/>
      <c r="H11" s="30"/>
      <c r="I11" s="30"/>
      <c r="J11" s="30"/>
      <c r="K11" s="30"/>
      <c r="L11" s="32" t="s">
        <v>130</v>
      </c>
      <c r="M11" s="32"/>
      <c r="N11" s="30"/>
      <c r="O11" s="33">
        <v>41323</v>
      </c>
      <c r="P11" s="33"/>
      <c r="Q11" s="29" t="s">
        <v>132</v>
      </c>
      <c r="R11" s="34"/>
      <c r="S11" s="34">
        <v>100000</v>
      </c>
      <c r="T11" s="34"/>
      <c r="U11" s="33">
        <v>41340</v>
      </c>
      <c r="V11" s="33">
        <v>41425</v>
      </c>
      <c r="W11" s="33">
        <v>41368</v>
      </c>
      <c r="X11" s="33">
        <v>41442</v>
      </c>
      <c r="Y11" s="33">
        <v>41372</v>
      </c>
      <c r="Z11" s="33"/>
      <c r="AA11" s="33">
        <v>41442</v>
      </c>
      <c r="AB11" s="33">
        <v>41740</v>
      </c>
      <c r="AC11" s="34">
        <v>111391</v>
      </c>
      <c r="AD11" s="34">
        <v>9575.6299999999992</v>
      </c>
      <c r="AE11" s="33">
        <v>41443</v>
      </c>
      <c r="AF11" s="35">
        <v>18144.994500000001</v>
      </c>
      <c r="AG11" s="36"/>
      <c r="AH11" s="29">
        <v>1</v>
      </c>
      <c r="AI11" s="33">
        <v>41443</v>
      </c>
      <c r="AJ11" s="35">
        <v>18144.994500000001</v>
      </c>
      <c r="AK11" s="36"/>
      <c r="AL11" s="29">
        <v>1</v>
      </c>
      <c r="AM11" s="33">
        <v>41582</v>
      </c>
      <c r="AN11" s="35">
        <v>18144.994500000001</v>
      </c>
      <c r="AO11" s="36"/>
      <c r="AP11" s="29">
        <v>1</v>
      </c>
      <c r="AQ11" s="33">
        <v>41599</v>
      </c>
      <c r="AR11" s="35">
        <v>18144.994500000001</v>
      </c>
      <c r="AS11" s="36"/>
      <c r="AT11" s="29">
        <v>1</v>
      </c>
      <c r="AU11" s="33">
        <v>41655</v>
      </c>
      <c r="AV11" s="35">
        <v>18144.994500000001</v>
      </c>
      <c r="AW11" s="36"/>
      <c r="AX11" s="29">
        <v>1</v>
      </c>
      <c r="AY11" s="33">
        <v>41723</v>
      </c>
      <c r="AZ11" s="35">
        <v>18144.994500000001</v>
      </c>
      <c r="BA11" s="36"/>
      <c r="BB11" s="29">
        <v>1</v>
      </c>
      <c r="BC11" s="33">
        <v>41740</v>
      </c>
      <c r="BD11" s="35">
        <v>18144.994500000001</v>
      </c>
      <c r="BF11" s="29">
        <v>1</v>
      </c>
    </row>
    <row r="12" spans="1:58" x14ac:dyDescent="0.3">
      <c r="A12" s="29" t="s">
        <v>191</v>
      </c>
      <c r="B12" s="30" t="s">
        <v>191</v>
      </c>
      <c r="C12" s="30" t="s">
        <v>191</v>
      </c>
      <c r="D12" s="30" t="s">
        <v>191</v>
      </c>
      <c r="E12" s="31"/>
      <c r="F12" s="30"/>
      <c r="G12" s="30"/>
      <c r="H12" s="30"/>
      <c r="I12" s="30"/>
      <c r="J12" s="30"/>
      <c r="K12" s="30"/>
      <c r="L12" s="32" t="s">
        <v>130</v>
      </c>
      <c r="M12" s="32"/>
      <c r="N12" s="30"/>
      <c r="O12" s="33">
        <v>42780</v>
      </c>
      <c r="P12" s="33">
        <v>42878</v>
      </c>
      <c r="Q12" s="29" t="s">
        <v>131</v>
      </c>
      <c r="R12" s="34"/>
      <c r="S12" s="34">
        <v>100000</v>
      </c>
      <c r="T12" s="34"/>
      <c r="U12" s="33"/>
      <c r="V12" s="33"/>
      <c r="W12" s="33"/>
      <c r="X12" s="33"/>
      <c r="Y12" s="33"/>
      <c r="Z12" s="33"/>
      <c r="AA12" s="33"/>
      <c r="AB12" s="33"/>
      <c r="AC12" s="34">
        <v>0</v>
      </c>
      <c r="AD12" s="34">
        <v>0</v>
      </c>
      <c r="AE12" s="33"/>
      <c r="AF12" s="35">
        <v>10978.376999999999</v>
      </c>
      <c r="AG12" s="36"/>
      <c r="AH12" s="29" t="s">
        <v>132</v>
      </c>
      <c r="AI12" s="33"/>
      <c r="AJ12" s="35">
        <v>10978.376999999999</v>
      </c>
      <c r="AK12" s="36"/>
      <c r="AL12" s="29" t="s">
        <v>132</v>
      </c>
      <c r="AM12" s="33"/>
      <c r="AN12" s="35">
        <v>10978.376999999999</v>
      </c>
      <c r="AO12" s="36"/>
      <c r="AP12" s="29" t="s">
        <v>132</v>
      </c>
      <c r="AQ12" s="33"/>
      <c r="AR12" s="35">
        <v>10978.376999999999</v>
      </c>
      <c r="AS12" s="36"/>
      <c r="AT12" s="29" t="s">
        <v>132</v>
      </c>
      <c r="AU12" s="33"/>
      <c r="AV12" s="35">
        <v>10978.376999999999</v>
      </c>
      <c r="AW12" s="36"/>
      <c r="AX12" s="29" t="s">
        <v>132</v>
      </c>
      <c r="AY12" s="33"/>
      <c r="AZ12" s="35">
        <v>10978.376999999999</v>
      </c>
      <c r="BA12" s="36"/>
      <c r="BB12" s="29" t="s">
        <v>132</v>
      </c>
      <c r="BC12" s="33"/>
      <c r="BD12" s="35">
        <v>10978.376999999999</v>
      </c>
      <c r="BF12" s="29" t="s">
        <v>132</v>
      </c>
    </row>
    <row r="13" spans="1:58" x14ac:dyDescent="0.3">
      <c r="A13" s="29" t="s">
        <v>192</v>
      </c>
      <c r="B13" s="30" t="s">
        <v>192</v>
      </c>
      <c r="C13" s="30" t="s">
        <v>192</v>
      </c>
      <c r="D13" s="30" t="s">
        <v>192</v>
      </c>
      <c r="E13" s="31"/>
      <c r="F13" s="30"/>
      <c r="G13" s="30"/>
      <c r="H13" s="30"/>
      <c r="I13" s="30"/>
      <c r="J13" s="30"/>
      <c r="K13" s="30"/>
      <c r="L13" s="32" t="s">
        <v>130</v>
      </c>
      <c r="M13" s="32"/>
      <c r="N13" s="30"/>
      <c r="O13" s="33">
        <v>42928</v>
      </c>
      <c r="P13" s="33"/>
      <c r="Q13" s="29" t="s">
        <v>132</v>
      </c>
      <c r="R13" s="34"/>
      <c r="S13" s="34">
        <v>100000</v>
      </c>
      <c r="T13" s="34"/>
      <c r="U13" s="33">
        <v>42975</v>
      </c>
      <c r="V13" s="33">
        <v>43011</v>
      </c>
      <c r="W13" s="33">
        <v>43054</v>
      </c>
      <c r="X13" s="33">
        <v>43110</v>
      </c>
      <c r="Y13" s="33">
        <v>43054</v>
      </c>
      <c r="Z13" s="33">
        <v>43161</v>
      </c>
      <c r="AA13" s="33">
        <v>43208</v>
      </c>
      <c r="AB13" s="33">
        <v>43535</v>
      </c>
      <c r="AC13" s="34">
        <v>57374</v>
      </c>
      <c r="AD13" s="34">
        <v>19312.919999999998</v>
      </c>
      <c r="AE13" s="33">
        <v>43208</v>
      </c>
      <c r="AF13" s="35">
        <v>11503.037999999999</v>
      </c>
      <c r="AG13" s="36"/>
      <c r="AH13" s="29">
        <v>1</v>
      </c>
      <c r="AI13" s="33">
        <v>43208</v>
      </c>
      <c r="AJ13" s="35">
        <v>11503.037999999999</v>
      </c>
      <c r="AK13" s="36"/>
      <c r="AL13" s="29">
        <v>1</v>
      </c>
      <c r="AM13" s="33">
        <v>43297</v>
      </c>
      <c r="AN13" s="35">
        <v>11503.037999999999</v>
      </c>
      <c r="AO13" s="36"/>
      <c r="AP13" s="29">
        <v>1</v>
      </c>
      <c r="AQ13" s="33">
        <v>43364</v>
      </c>
      <c r="AR13" s="35">
        <v>11503.037999999999</v>
      </c>
      <c r="AS13" s="36"/>
      <c r="AT13" s="29">
        <v>1</v>
      </c>
      <c r="AU13" s="33">
        <v>43430</v>
      </c>
      <c r="AV13" s="35">
        <v>11503.037999999999</v>
      </c>
      <c r="AW13" s="36"/>
      <c r="AX13" s="29">
        <v>1</v>
      </c>
      <c r="AY13" s="33">
        <v>43522</v>
      </c>
      <c r="AZ13" s="35">
        <v>11503.037999999999</v>
      </c>
      <c r="BA13" s="36"/>
      <c r="BB13" s="29">
        <v>1</v>
      </c>
      <c r="BC13" s="33">
        <v>43535</v>
      </c>
      <c r="BD13" s="35">
        <v>11503.037999999999</v>
      </c>
      <c r="BF13" s="29">
        <v>1</v>
      </c>
    </row>
    <row r="14" spans="1:58" x14ac:dyDescent="0.3">
      <c r="A14" s="29" t="s">
        <v>140</v>
      </c>
      <c r="B14" s="30" t="s">
        <v>140</v>
      </c>
      <c r="C14" s="30" t="s">
        <v>140</v>
      </c>
      <c r="D14" s="30" t="s">
        <v>140</v>
      </c>
      <c r="E14" s="31"/>
      <c r="F14" s="30"/>
      <c r="G14" s="30"/>
      <c r="H14" s="30"/>
      <c r="I14" s="30"/>
      <c r="J14" s="30"/>
      <c r="K14" s="30"/>
      <c r="L14" s="32" t="s">
        <v>130</v>
      </c>
      <c r="M14" s="32"/>
      <c r="N14" s="30"/>
      <c r="O14" s="33">
        <v>43553</v>
      </c>
      <c r="P14" s="33">
        <v>43717</v>
      </c>
      <c r="Q14" s="29" t="s">
        <v>131</v>
      </c>
      <c r="R14" s="34"/>
      <c r="S14" s="34">
        <v>100000</v>
      </c>
      <c r="T14" s="34"/>
      <c r="U14" s="33">
        <v>43606</v>
      </c>
      <c r="V14" s="33">
        <v>43663</v>
      </c>
      <c r="W14" s="33"/>
      <c r="X14" s="33"/>
      <c r="Y14" s="33"/>
      <c r="Z14" s="33"/>
      <c r="AA14" s="33"/>
      <c r="AB14" s="33"/>
      <c r="AC14" s="34">
        <v>0</v>
      </c>
      <c r="AD14" s="34">
        <v>0</v>
      </c>
      <c r="AE14" s="33"/>
      <c r="AF14" s="35">
        <v>13607.2845</v>
      </c>
      <c r="AG14" s="36"/>
      <c r="AH14" s="29" t="s">
        <v>132</v>
      </c>
      <c r="AI14" s="33"/>
      <c r="AJ14" s="35">
        <v>13607.2845</v>
      </c>
      <c r="AK14" s="36"/>
      <c r="AL14" s="29" t="s">
        <v>132</v>
      </c>
      <c r="AM14" s="33"/>
      <c r="AN14" s="35">
        <v>13607.2845</v>
      </c>
      <c r="AO14" s="36"/>
      <c r="AP14" s="29" t="s">
        <v>132</v>
      </c>
      <c r="AQ14" s="33"/>
      <c r="AR14" s="35">
        <v>13607.2845</v>
      </c>
      <c r="AS14" s="36"/>
      <c r="AT14" s="29" t="s">
        <v>132</v>
      </c>
      <c r="AU14" s="33"/>
      <c r="AV14" s="35">
        <v>13607.2845</v>
      </c>
      <c r="AW14" s="36"/>
      <c r="AX14" s="29" t="s">
        <v>132</v>
      </c>
      <c r="AY14" s="33"/>
      <c r="AZ14" s="35">
        <v>13607.2845</v>
      </c>
      <c r="BA14" s="36"/>
      <c r="BB14" s="29" t="s">
        <v>132</v>
      </c>
      <c r="BC14" s="33"/>
      <c r="BD14" s="35">
        <v>13607.2845</v>
      </c>
      <c r="BF14" s="29" t="s">
        <v>132</v>
      </c>
    </row>
    <row r="15" spans="1:58" x14ac:dyDescent="0.3">
      <c r="A15" s="29" t="s">
        <v>193</v>
      </c>
      <c r="B15" s="30" t="s">
        <v>193</v>
      </c>
      <c r="C15" s="30" t="s">
        <v>193</v>
      </c>
      <c r="D15" s="30" t="s">
        <v>193</v>
      </c>
      <c r="E15" s="31"/>
      <c r="F15" s="30"/>
      <c r="G15" s="30"/>
      <c r="H15" s="30"/>
      <c r="I15" s="30"/>
      <c r="J15" s="30"/>
      <c r="K15" s="30"/>
      <c r="L15" s="32" t="s">
        <v>130</v>
      </c>
      <c r="M15" s="32"/>
      <c r="N15" s="30"/>
      <c r="O15" s="33">
        <v>42845</v>
      </c>
      <c r="P15" s="33"/>
      <c r="Q15" s="29" t="s">
        <v>132</v>
      </c>
      <c r="R15" s="34"/>
      <c r="S15" s="34">
        <v>100000</v>
      </c>
      <c r="T15" s="34"/>
      <c r="U15" s="33">
        <v>42936</v>
      </c>
      <c r="V15" s="33">
        <v>42986</v>
      </c>
      <c r="W15" s="33">
        <v>42998</v>
      </c>
      <c r="X15" s="33">
        <v>43013</v>
      </c>
      <c r="Y15" s="33">
        <v>43028</v>
      </c>
      <c r="Z15" s="33">
        <v>43111</v>
      </c>
      <c r="AA15" s="33">
        <v>43125</v>
      </c>
      <c r="AB15" s="33">
        <v>43483</v>
      </c>
      <c r="AC15" s="34">
        <v>85317</v>
      </c>
      <c r="AD15" s="34">
        <v>26927.68</v>
      </c>
      <c r="AE15" s="33">
        <v>43125</v>
      </c>
      <c r="AF15" s="35">
        <v>16836.7035</v>
      </c>
      <c r="AG15" s="36"/>
      <c r="AH15" s="29">
        <v>1</v>
      </c>
      <c r="AI15" s="33">
        <v>43125</v>
      </c>
      <c r="AJ15" s="35">
        <v>16836.7035</v>
      </c>
      <c r="AK15" s="36"/>
      <c r="AL15" s="29">
        <v>1</v>
      </c>
      <c r="AM15" s="33">
        <v>43227</v>
      </c>
      <c r="AN15" s="35">
        <v>16836.7035</v>
      </c>
      <c r="AO15" s="36"/>
      <c r="AP15" s="29">
        <v>1</v>
      </c>
      <c r="AQ15" s="33">
        <v>43257</v>
      </c>
      <c r="AR15" s="35">
        <v>16836.7035</v>
      </c>
      <c r="AS15" s="36"/>
      <c r="AT15" s="29">
        <v>1</v>
      </c>
      <c r="AU15" s="33">
        <v>43399</v>
      </c>
      <c r="AV15" s="35">
        <v>16836.7035</v>
      </c>
      <c r="AW15" s="36"/>
      <c r="AX15" s="29">
        <v>1</v>
      </c>
      <c r="AY15" s="33">
        <v>43452</v>
      </c>
      <c r="AZ15" s="35">
        <v>16836.7035</v>
      </c>
      <c r="BA15" s="36"/>
      <c r="BB15" s="29">
        <v>1</v>
      </c>
      <c r="BC15" s="33">
        <v>43483</v>
      </c>
      <c r="BD15" s="35">
        <v>16836.7035</v>
      </c>
      <c r="BF15" s="29">
        <v>1</v>
      </c>
    </row>
    <row r="16" spans="1:58" x14ac:dyDescent="0.3">
      <c r="A16" s="29" t="s">
        <v>194</v>
      </c>
      <c r="B16" s="30" t="s">
        <v>194</v>
      </c>
      <c r="C16" s="30" t="s">
        <v>194</v>
      </c>
      <c r="D16" s="30" t="s">
        <v>194</v>
      </c>
      <c r="E16" s="31"/>
      <c r="F16" s="30"/>
      <c r="G16" s="30"/>
      <c r="H16" s="30"/>
      <c r="I16" s="30"/>
      <c r="J16" s="30"/>
      <c r="K16" s="30"/>
      <c r="L16" s="32" t="s">
        <v>130</v>
      </c>
      <c r="M16" s="32"/>
      <c r="N16" s="30"/>
      <c r="O16" s="33">
        <v>42440</v>
      </c>
      <c r="P16" s="33">
        <v>42459</v>
      </c>
      <c r="Q16" s="29" t="s">
        <v>131</v>
      </c>
      <c r="R16" s="34"/>
      <c r="S16" s="34">
        <v>100000</v>
      </c>
      <c r="T16" s="34"/>
      <c r="U16" s="33">
        <v>42452</v>
      </c>
      <c r="V16" s="33"/>
      <c r="W16" s="33"/>
      <c r="X16" s="33"/>
      <c r="Y16" s="33"/>
      <c r="Z16" s="33"/>
      <c r="AA16" s="33"/>
      <c r="AB16" s="33"/>
      <c r="AC16" s="34">
        <v>0</v>
      </c>
      <c r="AD16" s="34">
        <v>0</v>
      </c>
      <c r="AE16" s="33"/>
      <c r="AF16" s="35">
        <v>14061.754499999999</v>
      </c>
      <c r="AG16" s="36"/>
      <c r="AH16" s="29" t="s">
        <v>132</v>
      </c>
      <c r="AI16" s="33"/>
      <c r="AJ16" s="35">
        <v>14061.754499999999</v>
      </c>
      <c r="AK16" s="36"/>
      <c r="AL16" s="29" t="s">
        <v>132</v>
      </c>
      <c r="AM16" s="33"/>
      <c r="AN16" s="35">
        <v>14061.754499999999</v>
      </c>
      <c r="AO16" s="36"/>
      <c r="AP16" s="29" t="s">
        <v>132</v>
      </c>
      <c r="AQ16" s="33"/>
      <c r="AR16" s="35">
        <v>14061.754499999999</v>
      </c>
      <c r="AS16" s="36"/>
      <c r="AT16" s="29" t="s">
        <v>132</v>
      </c>
      <c r="AU16" s="33"/>
      <c r="AV16" s="35">
        <v>14061.754499999999</v>
      </c>
      <c r="AW16" s="36"/>
      <c r="AX16" s="29" t="s">
        <v>132</v>
      </c>
      <c r="AY16" s="33"/>
      <c r="AZ16" s="35">
        <v>14061.754499999999</v>
      </c>
      <c r="BA16" s="36"/>
      <c r="BB16" s="29" t="s">
        <v>132</v>
      </c>
      <c r="BC16" s="33"/>
      <c r="BD16" s="35">
        <v>14061.754499999999</v>
      </c>
      <c r="BF16" s="29" t="s">
        <v>132</v>
      </c>
    </row>
    <row r="17" spans="1:58" x14ac:dyDescent="0.3">
      <c r="A17" s="29" t="s">
        <v>133</v>
      </c>
      <c r="B17" s="30" t="s">
        <v>133</v>
      </c>
      <c r="C17" s="30" t="s">
        <v>133</v>
      </c>
      <c r="D17" s="30" t="s">
        <v>133</v>
      </c>
      <c r="E17" s="31"/>
      <c r="F17" s="30"/>
      <c r="G17" s="30"/>
      <c r="H17" s="30"/>
      <c r="I17" s="30"/>
      <c r="J17" s="30"/>
      <c r="K17" s="30"/>
      <c r="L17" s="32" t="s">
        <v>130</v>
      </c>
      <c r="M17" s="32"/>
      <c r="N17" s="30"/>
      <c r="O17" s="33">
        <v>42843</v>
      </c>
      <c r="P17" s="33"/>
      <c r="Q17" s="29" t="s">
        <v>132</v>
      </c>
      <c r="R17" s="34"/>
      <c r="S17" s="34">
        <v>100000</v>
      </c>
      <c r="T17" s="34"/>
      <c r="U17" s="33">
        <v>42899</v>
      </c>
      <c r="V17" s="33">
        <v>43007</v>
      </c>
      <c r="W17" s="33">
        <v>42912</v>
      </c>
      <c r="X17" s="33">
        <v>42957</v>
      </c>
      <c r="Y17" s="33">
        <v>42985</v>
      </c>
      <c r="Z17" s="33">
        <v>43026</v>
      </c>
      <c r="AA17" s="33">
        <v>43052</v>
      </c>
      <c r="AB17" s="33">
        <v>43294</v>
      </c>
      <c r="AC17" s="34">
        <v>74519</v>
      </c>
      <c r="AD17" s="34">
        <v>25446.7</v>
      </c>
      <c r="AE17" s="33">
        <v>43052</v>
      </c>
      <c r="AF17" s="35">
        <v>14994.855</v>
      </c>
      <c r="AG17" s="36"/>
      <c r="AH17" s="29">
        <v>1</v>
      </c>
      <c r="AI17" s="33">
        <v>43052</v>
      </c>
      <c r="AJ17" s="35">
        <v>14994.855</v>
      </c>
      <c r="AK17" s="36"/>
      <c r="AL17" s="29">
        <v>1</v>
      </c>
      <c r="AM17" s="33">
        <v>43158</v>
      </c>
      <c r="AN17" s="35">
        <v>14994.855</v>
      </c>
      <c r="AO17" s="36"/>
      <c r="AP17" s="29">
        <v>1</v>
      </c>
      <c r="AQ17" s="33">
        <v>43186</v>
      </c>
      <c r="AR17" s="35">
        <v>14994.855</v>
      </c>
      <c r="AS17" s="36"/>
      <c r="AT17" s="29">
        <v>1</v>
      </c>
      <c r="AU17" s="33">
        <v>43217</v>
      </c>
      <c r="AV17" s="35">
        <v>14994.855</v>
      </c>
      <c r="AW17" s="36"/>
      <c r="AX17" s="29">
        <v>1</v>
      </c>
      <c r="AY17" s="33">
        <v>43294</v>
      </c>
      <c r="AZ17" s="35">
        <v>14994.855</v>
      </c>
      <c r="BA17" s="36"/>
      <c r="BB17" s="29">
        <v>1</v>
      </c>
      <c r="BC17" s="33">
        <v>43294</v>
      </c>
      <c r="BD17" s="35">
        <v>14994.855</v>
      </c>
      <c r="BF17" s="29">
        <v>1</v>
      </c>
    </row>
    <row r="18" spans="1:58" x14ac:dyDescent="0.3">
      <c r="A18" s="29" t="s">
        <v>130</v>
      </c>
      <c r="B18" s="30" t="s">
        <v>130</v>
      </c>
      <c r="C18" s="30" t="s">
        <v>130</v>
      </c>
      <c r="D18" s="30" t="s">
        <v>130</v>
      </c>
      <c r="E18" s="31"/>
      <c r="F18" s="30"/>
      <c r="G18" s="30"/>
      <c r="H18" s="30"/>
      <c r="I18" s="30"/>
      <c r="J18" s="30"/>
      <c r="K18" s="30"/>
      <c r="L18" s="32" t="s">
        <v>130</v>
      </c>
      <c r="M18" s="32"/>
      <c r="N18" s="30"/>
      <c r="O18" s="33">
        <v>43031</v>
      </c>
      <c r="P18" s="33"/>
      <c r="Q18" s="29" t="s">
        <v>132</v>
      </c>
      <c r="R18" s="34"/>
      <c r="S18" s="34">
        <v>100000</v>
      </c>
      <c r="T18" s="34"/>
      <c r="U18" s="33">
        <v>43054</v>
      </c>
      <c r="V18" s="33">
        <v>43131</v>
      </c>
      <c r="W18" s="33">
        <v>43095</v>
      </c>
      <c r="X18" s="33">
        <v>43158</v>
      </c>
      <c r="Y18" s="33">
        <v>43157</v>
      </c>
      <c r="Z18" s="33">
        <v>43235</v>
      </c>
      <c r="AA18" s="33">
        <v>43257</v>
      </c>
      <c r="AB18" s="33">
        <v>43630</v>
      </c>
      <c r="AC18" s="34">
        <v>69080</v>
      </c>
      <c r="AD18" s="34">
        <v>30557.58</v>
      </c>
      <c r="AE18" s="33">
        <v>43257</v>
      </c>
      <c r="AF18" s="35">
        <v>14945.633999999998</v>
      </c>
      <c r="AG18" s="36"/>
      <c r="AH18" s="29">
        <v>1</v>
      </c>
      <c r="AI18" s="33">
        <v>43277</v>
      </c>
      <c r="AJ18" s="35">
        <v>14945.633999999998</v>
      </c>
      <c r="AK18" s="36"/>
      <c r="AL18" s="29">
        <v>1</v>
      </c>
      <c r="AM18" s="33">
        <v>43371</v>
      </c>
      <c r="AN18" s="35">
        <v>14945.633999999998</v>
      </c>
      <c r="AO18" s="36"/>
      <c r="AP18" s="29">
        <v>1</v>
      </c>
      <c r="AQ18" s="33">
        <v>43398</v>
      </c>
      <c r="AR18" s="35">
        <v>14945.633999999998</v>
      </c>
      <c r="AS18" s="36"/>
      <c r="AT18" s="29">
        <v>1</v>
      </c>
      <c r="AU18" s="33">
        <v>43524</v>
      </c>
      <c r="AV18" s="35">
        <v>14945.633999999998</v>
      </c>
      <c r="AW18" s="36"/>
      <c r="AX18" s="29">
        <v>1</v>
      </c>
      <c r="AY18" s="33">
        <v>43585</v>
      </c>
      <c r="AZ18" s="35">
        <v>14945.633999999998</v>
      </c>
      <c r="BA18" s="36"/>
      <c r="BB18" s="29">
        <v>1</v>
      </c>
      <c r="BC18" s="33">
        <v>43630</v>
      </c>
      <c r="BD18" s="35">
        <v>14945.633999999998</v>
      </c>
      <c r="BF18" s="29">
        <v>1</v>
      </c>
    </row>
    <row r="19" spans="1:58" x14ac:dyDescent="0.3">
      <c r="A19" s="29" t="s">
        <v>195</v>
      </c>
      <c r="B19" s="30" t="s">
        <v>195</v>
      </c>
      <c r="C19" s="30" t="s">
        <v>195</v>
      </c>
      <c r="D19" s="30" t="s">
        <v>195</v>
      </c>
      <c r="E19" s="31"/>
      <c r="F19" s="30"/>
      <c r="G19" s="30"/>
      <c r="H19" s="30"/>
      <c r="I19" s="30"/>
      <c r="J19" s="30"/>
      <c r="K19" s="30"/>
      <c r="L19" s="32" t="s">
        <v>130</v>
      </c>
      <c r="M19" s="32"/>
      <c r="N19" s="30"/>
      <c r="O19" s="33">
        <v>43189</v>
      </c>
      <c r="P19" s="33"/>
      <c r="Q19" s="29" t="s">
        <v>132</v>
      </c>
      <c r="R19" s="34"/>
      <c r="S19" s="34">
        <v>100000</v>
      </c>
      <c r="T19" s="34"/>
      <c r="U19" s="33">
        <v>43432</v>
      </c>
      <c r="V19" s="33">
        <v>43472</v>
      </c>
      <c r="W19" s="33">
        <v>43519</v>
      </c>
      <c r="X19" s="33">
        <v>43609</v>
      </c>
      <c r="Y19" s="33">
        <v>43567</v>
      </c>
      <c r="Z19" s="33">
        <v>43614</v>
      </c>
      <c r="AA19" s="33">
        <v>43654</v>
      </c>
      <c r="AB19" s="33"/>
      <c r="AC19" s="34">
        <v>85327</v>
      </c>
      <c r="AD19" s="34">
        <v>17991.54</v>
      </c>
      <c r="AE19" s="33">
        <v>43654</v>
      </c>
      <c r="AF19" s="35">
        <v>15497.782499999999</v>
      </c>
      <c r="AG19" s="36"/>
      <c r="AH19" s="29">
        <v>1</v>
      </c>
      <c r="AI19" s="33">
        <v>43654</v>
      </c>
      <c r="AJ19" s="35">
        <v>15497.782499999999</v>
      </c>
      <c r="AK19" s="36"/>
      <c r="AL19" s="29">
        <v>1</v>
      </c>
      <c r="AM19" s="33">
        <v>43735</v>
      </c>
      <c r="AN19" s="35">
        <v>15497.782499999999</v>
      </c>
      <c r="AO19" s="36"/>
      <c r="AP19" s="29">
        <v>1</v>
      </c>
      <c r="AQ19" s="33">
        <v>43776</v>
      </c>
      <c r="AR19" s="35">
        <v>15497.782499999999</v>
      </c>
      <c r="AS19" s="36"/>
      <c r="AT19" s="29">
        <v>1</v>
      </c>
      <c r="AU19" s="33">
        <v>43873</v>
      </c>
      <c r="AV19" s="35">
        <v>15497.782499999999</v>
      </c>
      <c r="AW19" s="36"/>
      <c r="AX19" s="29">
        <v>1</v>
      </c>
      <c r="AY19" s="33"/>
      <c r="AZ19" s="35">
        <v>15497.782499999999</v>
      </c>
      <c r="BA19" s="36"/>
      <c r="BB19" s="29" t="s">
        <v>132</v>
      </c>
      <c r="BC19" s="33"/>
      <c r="BD19" s="35">
        <v>15497.782499999999</v>
      </c>
      <c r="BF19" s="29" t="s">
        <v>132</v>
      </c>
    </row>
    <row r="20" spans="1:58" x14ac:dyDescent="0.3">
      <c r="A20" s="29" t="s">
        <v>196</v>
      </c>
      <c r="B20" s="30" t="s">
        <v>196</v>
      </c>
      <c r="C20" s="30" t="s">
        <v>196</v>
      </c>
      <c r="D20" s="30" t="s">
        <v>196</v>
      </c>
      <c r="E20" s="31"/>
      <c r="F20" s="30"/>
      <c r="G20" s="30"/>
      <c r="H20" s="30"/>
      <c r="I20" s="30"/>
      <c r="J20" s="30"/>
      <c r="K20" s="30"/>
      <c r="L20" s="32" t="s">
        <v>130</v>
      </c>
      <c r="M20" s="32"/>
      <c r="N20" s="30"/>
      <c r="O20" s="33">
        <v>43105</v>
      </c>
      <c r="P20" s="33"/>
      <c r="Q20" s="29" t="s">
        <v>132</v>
      </c>
      <c r="R20" s="34"/>
      <c r="S20" s="34">
        <v>100000</v>
      </c>
      <c r="T20" s="34"/>
      <c r="U20" s="33">
        <v>43123</v>
      </c>
      <c r="V20" s="33">
        <v>43244</v>
      </c>
      <c r="W20" s="33">
        <v>43174</v>
      </c>
      <c r="X20" s="33">
        <v>43259</v>
      </c>
      <c r="Y20" s="33">
        <v>43272</v>
      </c>
      <c r="Z20" s="33">
        <v>43346</v>
      </c>
      <c r="AA20" s="33">
        <v>43357</v>
      </c>
      <c r="AB20" s="33">
        <v>43636</v>
      </c>
      <c r="AC20" s="34">
        <v>77449</v>
      </c>
      <c r="AD20" s="34">
        <v>17819.48</v>
      </c>
      <c r="AE20" s="33">
        <v>43357</v>
      </c>
      <c r="AF20" s="35">
        <v>14290.275</v>
      </c>
      <c r="AG20" s="36"/>
      <c r="AH20" s="29">
        <v>1</v>
      </c>
      <c r="AI20" s="33">
        <v>43357</v>
      </c>
      <c r="AJ20" s="35">
        <v>14290.275</v>
      </c>
      <c r="AK20" s="36"/>
      <c r="AL20" s="29">
        <v>1</v>
      </c>
      <c r="AM20" s="33">
        <v>43418</v>
      </c>
      <c r="AN20" s="35">
        <v>14290.275</v>
      </c>
      <c r="AO20" s="36"/>
      <c r="AP20" s="29">
        <v>1</v>
      </c>
      <c r="AQ20" s="33">
        <v>43452</v>
      </c>
      <c r="AR20" s="35">
        <v>14290.275</v>
      </c>
      <c r="AS20" s="36"/>
      <c r="AT20" s="29">
        <v>1</v>
      </c>
      <c r="AU20" s="33">
        <v>43497</v>
      </c>
      <c r="AV20" s="35">
        <v>14290.275</v>
      </c>
      <c r="AW20" s="36"/>
      <c r="AX20" s="29">
        <v>1</v>
      </c>
      <c r="AY20" s="33">
        <v>43613</v>
      </c>
      <c r="AZ20" s="35">
        <v>14290.275</v>
      </c>
      <c r="BA20" s="36"/>
      <c r="BB20" s="29">
        <v>1</v>
      </c>
      <c r="BC20" s="33">
        <v>43636</v>
      </c>
      <c r="BD20" s="35">
        <v>14290.275</v>
      </c>
      <c r="BF20" s="29">
        <v>1</v>
      </c>
    </row>
    <row r="21" spans="1:58" x14ac:dyDescent="0.3">
      <c r="A21" s="29" t="s">
        <v>197</v>
      </c>
      <c r="B21" s="30" t="s">
        <v>197</v>
      </c>
      <c r="C21" s="30" t="s">
        <v>197</v>
      </c>
      <c r="D21" s="30" t="s">
        <v>197</v>
      </c>
      <c r="E21" s="31"/>
      <c r="F21" s="30"/>
      <c r="G21" s="30"/>
      <c r="H21" s="30"/>
      <c r="I21" s="30"/>
      <c r="J21" s="30"/>
      <c r="K21" s="30"/>
      <c r="L21" s="32" t="s">
        <v>130</v>
      </c>
      <c r="M21" s="32"/>
      <c r="N21" s="30"/>
      <c r="O21" s="33">
        <v>42851</v>
      </c>
      <c r="P21" s="33">
        <v>43195</v>
      </c>
      <c r="Q21" s="29" t="s">
        <v>131</v>
      </c>
      <c r="R21" s="34"/>
      <c r="S21" s="34">
        <v>100000</v>
      </c>
      <c r="T21" s="34"/>
      <c r="U21" s="33"/>
      <c r="V21" s="33"/>
      <c r="W21" s="33"/>
      <c r="X21" s="33"/>
      <c r="Y21" s="33"/>
      <c r="Z21" s="33"/>
      <c r="AA21" s="33"/>
      <c r="AB21" s="33"/>
      <c r="AC21" s="34">
        <v>0</v>
      </c>
      <c r="AD21" s="34">
        <v>0</v>
      </c>
      <c r="AE21" s="33"/>
      <c r="AF21" s="35">
        <v>16280.878499999999</v>
      </c>
      <c r="AG21" s="36"/>
      <c r="AH21" s="29" t="s">
        <v>132</v>
      </c>
      <c r="AI21" s="33"/>
      <c r="AJ21" s="35">
        <v>16280.878499999999</v>
      </c>
      <c r="AK21" s="36"/>
      <c r="AL21" s="29" t="s">
        <v>132</v>
      </c>
      <c r="AM21" s="33"/>
      <c r="AN21" s="35">
        <v>16280.878499999999</v>
      </c>
      <c r="AO21" s="36"/>
      <c r="AP21" s="29" t="s">
        <v>132</v>
      </c>
      <c r="AQ21" s="33"/>
      <c r="AR21" s="35">
        <v>16280.878499999999</v>
      </c>
      <c r="AS21" s="36"/>
      <c r="AT21" s="29" t="s">
        <v>132</v>
      </c>
      <c r="AU21" s="33"/>
      <c r="AV21" s="35">
        <v>16280.878499999999</v>
      </c>
      <c r="AW21" s="36"/>
      <c r="AX21" s="29" t="s">
        <v>132</v>
      </c>
      <c r="AY21" s="33"/>
      <c r="AZ21" s="35">
        <v>16280.878499999999</v>
      </c>
      <c r="BA21" s="36"/>
      <c r="BB21" s="29" t="s">
        <v>132</v>
      </c>
      <c r="BC21" s="33"/>
      <c r="BD21" s="35">
        <v>16280.878499999999</v>
      </c>
      <c r="BF21" s="29" t="s">
        <v>132</v>
      </c>
    </row>
    <row r="22" spans="1:58" x14ac:dyDescent="0.3">
      <c r="A22" s="29" t="s">
        <v>198</v>
      </c>
      <c r="B22" s="30" t="s">
        <v>198</v>
      </c>
      <c r="C22" s="30" t="s">
        <v>198</v>
      </c>
      <c r="D22" s="30" t="s">
        <v>198</v>
      </c>
      <c r="E22" s="31"/>
      <c r="F22" s="30"/>
      <c r="G22" s="30"/>
      <c r="H22" s="30"/>
      <c r="I22" s="30"/>
      <c r="J22" s="30"/>
      <c r="K22" s="30"/>
      <c r="L22" s="32" t="s">
        <v>130</v>
      </c>
      <c r="M22" s="32"/>
      <c r="N22" s="30"/>
      <c r="O22" s="33">
        <v>43250</v>
      </c>
      <c r="P22" s="33"/>
      <c r="Q22" s="29" t="s">
        <v>132</v>
      </c>
      <c r="R22" s="34"/>
      <c r="S22" s="34">
        <v>100000</v>
      </c>
      <c r="T22" s="34"/>
      <c r="U22" s="33">
        <v>43285</v>
      </c>
      <c r="V22" s="33">
        <v>43356</v>
      </c>
      <c r="W22" s="33">
        <v>43427</v>
      </c>
      <c r="X22" s="33">
        <v>43517</v>
      </c>
      <c r="Y22" s="33">
        <v>43390</v>
      </c>
      <c r="Z22" s="33">
        <v>43515</v>
      </c>
      <c r="AA22" s="33">
        <v>43538</v>
      </c>
      <c r="AB22" s="33"/>
      <c r="AC22" s="34">
        <v>60104</v>
      </c>
      <c r="AD22" s="34">
        <v>22476.41</v>
      </c>
      <c r="AE22" s="33">
        <v>43538</v>
      </c>
      <c r="AF22" s="35">
        <v>12387.06</v>
      </c>
      <c r="AG22" s="36"/>
      <c r="AH22" s="29">
        <v>1</v>
      </c>
      <c r="AI22" s="33">
        <v>43538</v>
      </c>
      <c r="AJ22" s="35">
        <v>12387.06</v>
      </c>
      <c r="AK22" s="36"/>
      <c r="AL22" s="29">
        <v>1</v>
      </c>
      <c r="AM22" s="33">
        <v>43613</v>
      </c>
      <c r="AN22" s="35">
        <v>12387.06</v>
      </c>
      <c r="AO22" s="36"/>
      <c r="AP22" s="29">
        <v>1</v>
      </c>
      <c r="AQ22" s="33">
        <v>43644</v>
      </c>
      <c r="AR22" s="35">
        <v>12387.06</v>
      </c>
      <c r="AS22" s="36"/>
      <c r="AT22" s="29">
        <v>1</v>
      </c>
      <c r="AU22" s="33">
        <v>43767</v>
      </c>
      <c r="AV22" s="35">
        <v>12387.06</v>
      </c>
      <c r="AW22" s="36"/>
      <c r="AX22" s="29">
        <v>1</v>
      </c>
      <c r="AY22" s="33"/>
      <c r="AZ22" s="35">
        <v>12387.06</v>
      </c>
      <c r="BA22" s="36"/>
      <c r="BB22" s="29" t="s">
        <v>132</v>
      </c>
      <c r="BC22" s="33"/>
      <c r="BD22" s="35">
        <v>12387.06</v>
      </c>
      <c r="BF22" s="29" t="s">
        <v>132</v>
      </c>
    </row>
    <row r="23" spans="1:58" x14ac:dyDescent="0.3">
      <c r="A23" s="29" t="s">
        <v>135</v>
      </c>
      <c r="B23" s="30" t="s">
        <v>135</v>
      </c>
      <c r="C23" s="30" t="s">
        <v>135</v>
      </c>
      <c r="D23" s="30" t="s">
        <v>135</v>
      </c>
      <c r="E23" s="31"/>
      <c r="F23" s="30"/>
      <c r="G23" s="30"/>
      <c r="H23" s="30"/>
      <c r="I23" s="30"/>
      <c r="J23" s="30"/>
      <c r="K23" s="30"/>
      <c r="L23" s="32" t="s">
        <v>130</v>
      </c>
      <c r="M23" s="32"/>
      <c r="N23" s="30"/>
      <c r="O23" s="33">
        <v>43738</v>
      </c>
      <c r="P23" s="33"/>
      <c r="Q23" s="29" t="s">
        <v>132</v>
      </c>
      <c r="R23" s="34"/>
      <c r="S23" s="34">
        <v>100000</v>
      </c>
      <c r="T23" s="34"/>
      <c r="U23" s="33">
        <v>43761</v>
      </c>
      <c r="V23" s="33">
        <v>43804</v>
      </c>
      <c r="W23" s="33"/>
      <c r="X23" s="33"/>
      <c r="Y23" s="33"/>
      <c r="Z23" s="33"/>
      <c r="AA23" s="33"/>
      <c r="AB23" s="33"/>
      <c r="AC23" s="34">
        <v>80620</v>
      </c>
      <c r="AD23" s="34">
        <v>23560.880000000001</v>
      </c>
      <c r="AE23" s="33"/>
      <c r="AF23" s="35">
        <v>15627.132</v>
      </c>
      <c r="AG23" s="36"/>
      <c r="AH23" s="29" t="s">
        <v>132</v>
      </c>
      <c r="AI23" s="33"/>
      <c r="AJ23" s="35">
        <v>15627.132</v>
      </c>
      <c r="AK23" s="36"/>
      <c r="AL23" s="29" t="s">
        <v>132</v>
      </c>
      <c r="AM23" s="33"/>
      <c r="AN23" s="35">
        <v>15627.132</v>
      </c>
      <c r="AO23" s="36"/>
      <c r="AP23" s="29" t="s">
        <v>132</v>
      </c>
      <c r="AQ23" s="33"/>
      <c r="AR23" s="35">
        <v>15627.132</v>
      </c>
      <c r="AS23" s="36"/>
      <c r="AT23" s="29" t="s">
        <v>132</v>
      </c>
      <c r="AU23" s="33"/>
      <c r="AV23" s="35">
        <v>15627.132</v>
      </c>
      <c r="AW23" s="36"/>
      <c r="AX23" s="29" t="s">
        <v>132</v>
      </c>
      <c r="AY23" s="33"/>
      <c r="AZ23" s="35">
        <v>15627.132</v>
      </c>
      <c r="BA23" s="36"/>
      <c r="BB23" s="29" t="s">
        <v>132</v>
      </c>
      <c r="BC23" s="33"/>
      <c r="BD23" s="35">
        <v>15627.132</v>
      </c>
      <c r="BF23" s="29" t="s">
        <v>132</v>
      </c>
    </row>
    <row r="24" spans="1:58" x14ac:dyDescent="0.3">
      <c r="A24" s="29" t="s">
        <v>134</v>
      </c>
      <c r="B24" s="30" t="s">
        <v>134</v>
      </c>
      <c r="C24" s="30" t="s">
        <v>134</v>
      </c>
      <c r="D24" s="30" t="s">
        <v>134</v>
      </c>
      <c r="E24" s="31"/>
      <c r="F24" s="30"/>
      <c r="G24" s="30"/>
      <c r="H24" s="30"/>
      <c r="I24" s="30"/>
      <c r="J24" s="30"/>
      <c r="K24" s="30"/>
      <c r="L24" s="32" t="s">
        <v>130</v>
      </c>
      <c r="M24" s="32"/>
      <c r="N24" s="30"/>
      <c r="O24" s="33">
        <v>42850</v>
      </c>
      <c r="P24" s="33">
        <v>43122</v>
      </c>
      <c r="Q24" s="29" t="s">
        <v>131</v>
      </c>
      <c r="R24" s="34"/>
      <c r="S24" s="34">
        <v>100000</v>
      </c>
      <c r="T24" s="34"/>
      <c r="U24" s="33">
        <v>42905</v>
      </c>
      <c r="V24" s="33"/>
      <c r="W24" s="33"/>
      <c r="X24" s="33"/>
      <c r="Y24" s="33"/>
      <c r="Z24" s="33"/>
      <c r="AA24" s="33"/>
      <c r="AB24" s="33"/>
      <c r="AC24" s="34">
        <v>0</v>
      </c>
      <c r="AD24" s="34">
        <v>0</v>
      </c>
      <c r="AE24" s="33"/>
      <c r="AF24" s="35">
        <v>10088.907000000001</v>
      </c>
      <c r="AG24" s="36"/>
      <c r="AH24" s="29" t="s">
        <v>132</v>
      </c>
      <c r="AI24" s="33"/>
      <c r="AJ24" s="35">
        <v>10088.907000000001</v>
      </c>
      <c r="AK24" s="36"/>
      <c r="AL24" s="29" t="s">
        <v>132</v>
      </c>
      <c r="AM24" s="33"/>
      <c r="AN24" s="35">
        <v>10088.907000000001</v>
      </c>
      <c r="AO24" s="36"/>
      <c r="AP24" s="29" t="s">
        <v>132</v>
      </c>
      <c r="AQ24" s="33"/>
      <c r="AR24" s="35">
        <v>10088.907000000001</v>
      </c>
      <c r="AS24" s="36"/>
      <c r="AT24" s="29" t="s">
        <v>132</v>
      </c>
      <c r="AU24" s="33"/>
      <c r="AV24" s="35">
        <v>10088.907000000001</v>
      </c>
      <c r="AW24" s="36"/>
      <c r="AX24" s="29" t="s">
        <v>132</v>
      </c>
      <c r="AY24" s="33"/>
      <c r="AZ24" s="35">
        <v>10088.907000000001</v>
      </c>
      <c r="BA24" s="36"/>
      <c r="BB24" s="29" t="s">
        <v>132</v>
      </c>
      <c r="BC24" s="33"/>
      <c r="BD24" s="35">
        <v>10088.907000000001</v>
      </c>
      <c r="BF24" s="29" t="s">
        <v>132</v>
      </c>
    </row>
    <row r="25" spans="1:58" x14ac:dyDescent="0.3">
      <c r="A25" s="29" t="s">
        <v>138</v>
      </c>
      <c r="B25" s="30" t="s">
        <v>138</v>
      </c>
      <c r="C25" s="30" t="s">
        <v>138</v>
      </c>
      <c r="D25" s="30" t="s">
        <v>138</v>
      </c>
      <c r="E25" s="31"/>
      <c r="F25" s="30"/>
      <c r="G25" s="30"/>
      <c r="H25" s="30"/>
      <c r="I25" s="30"/>
      <c r="J25" s="30"/>
      <c r="K25" s="30"/>
      <c r="L25" s="32" t="s">
        <v>130</v>
      </c>
      <c r="M25" s="32"/>
      <c r="N25" s="30"/>
      <c r="O25" s="33">
        <v>43293</v>
      </c>
      <c r="P25" s="33">
        <v>43817</v>
      </c>
      <c r="Q25" s="29" t="s">
        <v>131</v>
      </c>
      <c r="R25" s="34"/>
      <c r="S25" s="34">
        <v>100000</v>
      </c>
      <c r="T25" s="34"/>
      <c r="U25" s="33"/>
      <c r="V25" s="33"/>
      <c r="W25" s="33"/>
      <c r="X25" s="33"/>
      <c r="Y25" s="33"/>
      <c r="Z25" s="33"/>
      <c r="AA25" s="33"/>
      <c r="AB25" s="33"/>
      <c r="AC25" s="34">
        <v>0</v>
      </c>
      <c r="AD25" s="34">
        <v>0</v>
      </c>
      <c r="AE25" s="33"/>
      <c r="AF25" s="35">
        <v>17885.374499999998</v>
      </c>
      <c r="AG25" s="36"/>
      <c r="AH25" s="29" t="s">
        <v>132</v>
      </c>
      <c r="AI25" s="33"/>
      <c r="AJ25" s="35">
        <v>17885.374499999998</v>
      </c>
      <c r="AK25" s="36"/>
      <c r="AL25" s="29" t="s">
        <v>132</v>
      </c>
      <c r="AM25" s="33"/>
      <c r="AN25" s="35">
        <v>17885.374499999998</v>
      </c>
      <c r="AO25" s="36"/>
      <c r="AP25" s="29" t="s">
        <v>132</v>
      </c>
      <c r="AQ25" s="33"/>
      <c r="AR25" s="35">
        <v>17885.374499999998</v>
      </c>
      <c r="AS25" s="36"/>
      <c r="AT25" s="29" t="s">
        <v>132</v>
      </c>
      <c r="AU25" s="33"/>
      <c r="AV25" s="35">
        <v>17885.374499999998</v>
      </c>
      <c r="AW25" s="36"/>
      <c r="AX25" s="29" t="s">
        <v>132</v>
      </c>
      <c r="AY25" s="33"/>
      <c r="AZ25" s="35">
        <v>17885.374499999998</v>
      </c>
      <c r="BA25" s="36"/>
      <c r="BB25" s="29" t="s">
        <v>132</v>
      </c>
      <c r="BC25" s="33"/>
      <c r="BD25" s="35">
        <v>17885.374499999998</v>
      </c>
      <c r="BF25" s="29" t="s">
        <v>132</v>
      </c>
    </row>
    <row r="26" spans="1:58" x14ac:dyDescent="0.3">
      <c r="A26" s="29" t="s">
        <v>199</v>
      </c>
      <c r="B26" s="30" t="s">
        <v>199</v>
      </c>
      <c r="C26" s="30" t="s">
        <v>199</v>
      </c>
      <c r="D26" s="30" t="s">
        <v>199</v>
      </c>
      <c r="E26" s="31"/>
      <c r="F26" s="30"/>
      <c r="G26" s="30"/>
      <c r="H26" s="30"/>
      <c r="I26" s="30"/>
      <c r="J26" s="30"/>
      <c r="K26" s="30"/>
      <c r="L26" s="32" t="s">
        <v>130</v>
      </c>
      <c r="M26" s="32"/>
      <c r="N26" s="30"/>
      <c r="O26" s="33">
        <v>42894</v>
      </c>
      <c r="P26" s="33"/>
      <c r="Q26" s="29" t="s">
        <v>132</v>
      </c>
      <c r="R26" s="34"/>
      <c r="S26" s="34">
        <v>100000</v>
      </c>
      <c r="T26" s="34"/>
      <c r="U26" s="33">
        <v>42915</v>
      </c>
      <c r="V26" s="33">
        <v>42947</v>
      </c>
      <c r="W26" s="33">
        <v>42956</v>
      </c>
      <c r="X26" s="33">
        <v>43005</v>
      </c>
      <c r="Y26" s="33">
        <v>43007</v>
      </c>
      <c r="Z26" s="33">
        <v>43077</v>
      </c>
      <c r="AA26" s="33">
        <v>43088</v>
      </c>
      <c r="AB26" s="33">
        <v>43314</v>
      </c>
      <c r="AC26" s="34">
        <v>64559</v>
      </c>
      <c r="AD26" s="34">
        <v>21058.1</v>
      </c>
      <c r="AE26" s="33">
        <v>43088</v>
      </c>
      <c r="AF26" s="35">
        <v>12842.565000000001</v>
      </c>
      <c r="AG26" s="36"/>
      <c r="AH26" s="29">
        <v>1</v>
      </c>
      <c r="AI26" s="33">
        <v>43109</v>
      </c>
      <c r="AJ26" s="35">
        <v>12842.565000000001</v>
      </c>
      <c r="AK26" s="36"/>
      <c r="AL26" s="29">
        <v>1</v>
      </c>
      <c r="AM26" s="33">
        <v>43194</v>
      </c>
      <c r="AN26" s="35">
        <v>12842.565000000001</v>
      </c>
      <c r="AO26" s="36"/>
      <c r="AP26" s="29">
        <v>1</v>
      </c>
      <c r="AQ26" s="33">
        <v>43214</v>
      </c>
      <c r="AR26" s="35">
        <v>12842.565000000001</v>
      </c>
      <c r="AS26" s="36"/>
      <c r="AT26" s="29">
        <v>1</v>
      </c>
      <c r="AU26" s="33">
        <v>43278</v>
      </c>
      <c r="AV26" s="35">
        <v>12842.565000000001</v>
      </c>
      <c r="AW26" s="36"/>
      <c r="AX26" s="29">
        <v>1</v>
      </c>
      <c r="AY26" s="33">
        <v>43298</v>
      </c>
      <c r="AZ26" s="35">
        <v>12842.565000000001</v>
      </c>
      <c r="BA26" s="36"/>
      <c r="BB26" s="29">
        <v>1</v>
      </c>
      <c r="BC26" s="33">
        <v>43314</v>
      </c>
      <c r="BD26" s="35">
        <v>12842.565000000001</v>
      </c>
      <c r="BF26" s="29">
        <v>1</v>
      </c>
    </row>
    <row r="27" spans="1:58" x14ac:dyDescent="0.3">
      <c r="A27" s="29" t="s">
        <v>200</v>
      </c>
      <c r="B27" s="30" t="s">
        <v>200</v>
      </c>
      <c r="C27" s="30" t="s">
        <v>200</v>
      </c>
      <c r="D27" s="30" t="s">
        <v>200</v>
      </c>
      <c r="E27" s="31"/>
      <c r="F27" s="30"/>
      <c r="G27" s="30"/>
      <c r="H27" s="30"/>
      <c r="I27" s="30"/>
      <c r="J27" s="30"/>
      <c r="K27" s="30"/>
      <c r="L27" s="32" t="s">
        <v>130</v>
      </c>
      <c r="M27" s="32"/>
      <c r="N27" s="30"/>
      <c r="O27" s="33">
        <v>42307</v>
      </c>
      <c r="P27" s="33"/>
      <c r="Q27" s="29" t="s">
        <v>132</v>
      </c>
      <c r="R27" s="34"/>
      <c r="S27" s="34">
        <v>100000</v>
      </c>
      <c r="T27" s="34"/>
      <c r="U27" s="33">
        <v>42325</v>
      </c>
      <c r="V27" s="33">
        <v>42388</v>
      </c>
      <c r="W27" s="33">
        <v>42364</v>
      </c>
      <c r="X27" s="33">
        <v>42429</v>
      </c>
      <c r="Y27" s="33">
        <v>42408</v>
      </c>
      <c r="Z27" s="33">
        <v>42430</v>
      </c>
      <c r="AA27" s="33">
        <v>42489</v>
      </c>
      <c r="AB27" s="33">
        <v>42773</v>
      </c>
      <c r="AC27" s="34">
        <v>102604</v>
      </c>
      <c r="AD27" s="34">
        <v>34398.54</v>
      </c>
      <c r="AE27" s="33">
        <v>42489</v>
      </c>
      <c r="AF27" s="35">
        <v>20550.381000000001</v>
      </c>
      <c r="AG27" s="36"/>
      <c r="AH27" s="29">
        <v>1</v>
      </c>
      <c r="AI27" s="33">
        <v>42489</v>
      </c>
      <c r="AJ27" s="35">
        <v>20550.381000000001</v>
      </c>
      <c r="AK27" s="36"/>
      <c r="AL27" s="29">
        <v>1</v>
      </c>
      <c r="AM27" s="33">
        <v>42542</v>
      </c>
      <c r="AN27" s="35">
        <v>20550.381000000001</v>
      </c>
      <c r="AO27" s="36"/>
      <c r="AP27" s="29">
        <v>1</v>
      </c>
      <c r="AQ27" s="33">
        <v>42556</v>
      </c>
      <c r="AR27" s="35">
        <v>20550.381000000001</v>
      </c>
      <c r="AS27" s="36"/>
      <c r="AT27" s="29">
        <v>1</v>
      </c>
      <c r="AU27" s="33">
        <v>42654</v>
      </c>
      <c r="AV27" s="35">
        <v>20550.381000000001</v>
      </c>
      <c r="AW27" s="36"/>
      <c r="AX27" s="29">
        <v>1</v>
      </c>
      <c r="AY27" s="33">
        <v>42758</v>
      </c>
      <c r="AZ27" s="35">
        <v>20550.381000000001</v>
      </c>
      <c r="BA27" s="36"/>
      <c r="BB27" s="29">
        <v>1</v>
      </c>
      <c r="BC27" s="33">
        <v>42773</v>
      </c>
      <c r="BD27" s="35">
        <v>20550.381000000001</v>
      </c>
      <c r="BF27" s="29">
        <v>1</v>
      </c>
    </row>
    <row r="28" spans="1:58" x14ac:dyDescent="0.3">
      <c r="A28" s="29" t="s">
        <v>201</v>
      </c>
      <c r="B28" s="30" t="s">
        <v>201</v>
      </c>
      <c r="C28" s="30" t="s">
        <v>201</v>
      </c>
      <c r="D28" s="30" t="s">
        <v>201</v>
      </c>
      <c r="E28" s="31"/>
      <c r="F28" s="30"/>
      <c r="G28" s="30"/>
      <c r="H28" s="30"/>
      <c r="I28" s="30"/>
      <c r="J28" s="30"/>
      <c r="K28" s="30"/>
      <c r="L28" s="32" t="s">
        <v>130</v>
      </c>
      <c r="M28" s="32"/>
      <c r="N28" s="30"/>
      <c r="O28" s="33">
        <v>42982</v>
      </c>
      <c r="P28" s="33"/>
      <c r="Q28" s="29" t="s">
        <v>132</v>
      </c>
      <c r="R28" s="34"/>
      <c r="S28" s="34">
        <v>100000</v>
      </c>
      <c r="T28" s="34"/>
      <c r="U28" s="33">
        <v>42990</v>
      </c>
      <c r="V28" s="33">
        <v>43060</v>
      </c>
      <c r="W28" s="33">
        <v>43066</v>
      </c>
      <c r="X28" s="33">
        <v>43076</v>
      </c>
      <c r="Y28" s="33">
        <v>43076</v>
      </c>
      <c r="Z28" s="33">
        <v>43130</v>
      </c>
      <c r="AA28" s="33">
        <v>43187</v>
      </c>
      <c r="AB28" s="33">
        <v>43493</v>
      </c>
      <c r="AC28" s="34">
        <v>74611</v>
      </c>
      <c r="AD28" s="34">
        <v>20139.689999999999</v>
      </c>
      <c r="AE28" s="33">
        <v>43187</v>
      </c>
      <c r="AF28" s="35">
        <v>14212.603499999999</v>
      </c>
      <c r="AG28" s="36"/>
      <c r="AH28" s="29">
        <v>1</v>
      </c>
      <c r="AI28" s="33">
        <v>43196</v>
      </c>
      <c r="AJ28" s="35">
        <v>14212.603499999999</v>
      </c>
      <c r="AK28" s="36"/>
      <c r="AL28" s="29">
        <v>1</v>
      </c>
      <c r="AM28" s="33">
        <v>43265</v>
      </c>
      <c r="AN28" s="35">
        <v>14212.603499999999</v>
      </c>
      <c r="AO28" s="36"/>
      <c r="AP28" s="29">
        <v>1</v>
      </c>
      <c r="AQ28" s="33">
        <v>43293</v>
      </c>
      <c r="AR28" s="35">
        <v>14212.603499999999</v>
      </c>
      <c r="AS28" s="36"/>
      <c r="AT28" s="29">
        <v>1</v>
      </c>
      <c r="AU28" s="33">
        <v>43390</v>
      </c>
      <c r="AV28" s="35">
        <v>14212.603499999999</v>
      </c>
      <c r="AW28" s="36"/>
      <c r="AX28" s="29">
        <v>1</v>
      </c>
      <c r="AY28" s="33">
        <v>43451</v>
      </c>
      <c r="AZ28" s="35">
        <v>14212.603499999999</v>
      </c>
      <c r="BA28" s="36"/>
      <c r="BB28" s="29">
        <v>1</v>
      </c>
      <c r="BC28" s="33">
        <v>43493</v>
      </c>
      <c r="BD28" s="35">
        <v>14212.603499999999</v>
      </c>
      <c r="BF28" s="29">
        <v>1</v>
      </c>
    </row>
    <row r="29" spans="1:58" x14ac:dyDescent="0.3">
      <c r="A29" s="29" t="s">
        <v>139</v>
      </c>
      <c r="B29" s="30" t="s">
        <v>139</v>
      </c>
      <c r="C29" s="30" t="s">
        <v>139</v>
      </c>
      <c r="D29" s="30" t="s">
        <v>139</v>
      </c>
      <c r="E29" s="31"/>
      <c r="F29" s="30"/>
      <c r="G29" s="30"/>
      <c r="H29" s="30"/>
      <c r="I29" s="30"/>
      <c r="J29" s="30"/>
      <c r="K29" s="30"/>
      <c r="L29" s="32" t="s">
        <v>130</v>
      </c>
      <c r="M29" s="32"/>
      <c r="N29" s="30"/>
      <c r="O29" s="33">
        <v>42493</v>
      </c>
      <c r="P29" s="33"/>
      <c r="Q29" s="29" t="s">
        <v>132</v>
      </c>
      <c r="R29" s="34"/>
      <c r="S29" s="34">
        <v>100000</v>
      </c>
      <c r="T29" s="34"/>
      <c r="U29" s="33">
        <v>42528</v>
      </c>
      <c r="V29" s="33">
        <v>42566</v>
      </c>
      <c r="W29" s="33">
        <v>42493</v>
      </c>
      <c r="X29" s="33">
        <v>42520</v>
      </c>
      <c r="Y29" s="33">
        <v>42577</v>
      </c>
      <c r="Z29" s="33"/>
      <c r="AA29" s="33">
        <v>42643</v>
      </c>
      <c r="AB29" s="33">
        <v>42886</v>
      </c>
      <c r="AC29" s="34">
        <v>90431</v>
      </c>
      <c r="AD29" s="34">
        <v>27263.82</v>
      </c>
      <c r="AE29" s="33">
        <v>42643</v>
      </c>
      <c r="AF29" s="35">
        <v>17654.223000000002</v>
      </c>
      <c r="AG29" s="36"/>
      <c r="AH29" s="29">
        <v>1</v>
      </c>
      <c r="AI29" s="33">
        <v>42643</v>
      </c>
      <c r="AJ29" s="35">
        <v>17654.223000000002</v>
      </c>
      <c r="AK29" s="36"/>
      <c r="AL29" s="29">
        <v>1</v>
      </c>
      <c r="AM29" s="33">
        <v>42682</v>
      </c>
      <c r="AN29" s="35">
        <v>17654.223000000002</v>
      </c>
      <c r="AO29" s="36"/>
      <c r="AP29" s="29">
        <v>1</v>
      </c>
      <c r="AQ29" s="33">
        <v>42682</v>
      </c>
      <c r="AR29" s="35">
        <v>17654.223000000002</v>
      </c>
      <c r="AS29" s="36"/>
      <c r="AT29" s="29">
        <v>1</v>
      </c>
      <c r="AU29" s="33">
        <v>42773</v>
      </c>
      <c r="AV29" s="35">
        <v>17654.223000000002</v>
      </c>
      <c r="AW29" s="36"/>
      <c r="AX29" s="29">
        <v>1</v>
      </c>
      <c r="AY29" s="33">
        <v>42877</v>
      </c>
      <c r="AZ29" s="35">
        <v>17654.223000000002</v>
      </c>
      <c r="BA29" s="36"/>
      <c r="BB29" s="29">
        <v>1</v>
      </c>
      <c r="BC29" s="33">
        <v>42885</v>
      </c>
      <c r="BD29" s="35">
        <v>17654.223000000002</v>
      </c>
      <c r="BF29" s="29">
        <v>1</v>
      </c>
    </row>
    <row r="30" spans="1:58" x14ac:dyDescent="0.3">
      <c r="A30" s="29" t="s">
        <v>136</v>
      </c>
      <c r="B30" s="30" t="s">
        <v>136</v>
      </c>
      <c r="C30" s="30" t="s">
        <v>136</v>
      </c>
      <c r="D30" s="30" t="s">
        <v>136</v>
      </c>
      <c r="E30" s="31"/>
      <c r="F30" s="30"/>
      <c r="G30" s="30"/>
      <c r="H30" s="30"/>
      <c r="I30" s="30"/>
      <c r="J30" s="30"/>
      <c r="K30" s="30"/>
      <c r="L30" s="32" t="s">
        <v>130</v>
      </c>
      <c r="M30" s="32"/>
      <c r="N30" s="30"/>
      <c r="O30" s="33">
        <v>42165</v>
      </c>
      <c r="P30" s="33">
        <v>42466</v>
      </c>
      <c r="Q30" s="29" t="s">
        <v>131</v>
      </c>
      <c r="R30" s="34"/>
      <c r="S30" s="34">
        <v>100000</v>
      </c>
      <c r="T30" s="34"/>
      <c r="U30" s="33"/>
      <c r="V30" s="33"/>
      <c r="W30" s="33"/>
      <c r="X30" s="33"/>
      <c r="Y30" s="33"/>
      <c r="Z30" s="33"/>
      <c r="AA30" s="33"/>
      <c r="AB30" s="33"/>
      <c r="AC30" s="34">
        <v>0</v>
      </c>
      <c r="AD30" s="34">
        <v>0</v>
      </c>
      <c r="AE30" s="33"/>
      <c r="AF30" s="35">
        <v>17245.567499999997</v>
      </c>
      <c r="AG30" s="36"/>
      <c r="AH30" s="29" t="s">
        <v>132</v>
      </c>
      <c r="AI30" s="33"/>
      <c r="AJ30" s="35">
        <v>17245.567499999997</v>
      </c>
      <c r="AK30" s="36"/>
      <c r="AL30" s="29" t="s">
        <v>132</v>
      </c>
      <c r="AM30" s="33"/>
      <c r="AN30" s="35">
        <v>17245.567499999997</v>
      </c>
      <c r="AO30" s="36"/>
      <c r="AP30" s="29" t="s">
        <v>132</v>
      </c>
      <c r="AQ30" s="33"/>
      <c r="AR30" s="35">
        <v>17245.567499999997</v>
      </c>
      <c r="AS30" s="36"/>
      <c r="AT30" s="29" t="s">
        <v>132</v>
      </c>
      <c r="AU30" s="33"/>
      <c r="AV30" s="35">
        <v>17245.567499999997</v>
      </c>
      <c r="AW30" s="36"/>
      <c r="AX30" s="29" t="s">
        <v>132</v>
      </c>
      <c r="AY30" s="33"/>
      <c r="AZ30" s="35">
        <v>17245.567499999997</v>
      </c>
      <c r="BA30" s="36"/>
      <c r="BB30" s="29" t="s">
        <v>132</v>
      </c>
      <c r="BC30" s="33"/>
      <c r="BD30" s="35">
        <v>17245.567499999997</v>
      </c>
      <c r="BF30" s="29" t="s">
        <v>132</v>
      </c>
    </row>
    <row r="31" spans="1:58" x14ac:dyDescent="0.3">
      <c r="A31" s="29" t="s">
        <v>202</v>
      </c>
      <c r="B31" s="30" t="s">
        <v>202</v>
      </c>
      <c r="C31" s="30" t="s">
        <v>202</v>
      </c>
      <c r="D31" s="30" t="s">
        <v>202</v>
      </c>
      <c r="E31" s="31"/>
      <c r="F31" s="30"/>
      <c r="G31" s="30"/>
      <c r="H31" s="30"/>
      <c r="I31" s="30"/>
      <c r="J31" s="30"/>
      <c r="K31" s="30"/>
      <c r="L31" s="32" t="s">
        <v>130</v>
      </c>
      <c r="M31" s="32"/>
      <c r="N31" s="30"/>
      <c r="O31" s="33">
        <v>41571</v>
      </c>
      <c r="P31" s="33"/>
      <c r="Q31" s="29" t="s">
        <v>132</v>
      </c>
      <c r="R31" s="34"/>
      <c r="S31" s="34">
        <v>100000</v>
      </c>
      <c r="T31" s="34"/>
      <c r="U31" s="33">
        <v>41578</v>
      </c>
      <c r="V31" s="33">
        <v>41717</v>
      </c>
      <c r="W31" s="33">
        <v>41687</v>
      </c>
      <c r="X31" s="33">
        <v>41729</v>
      </c>
      <c r="Y31" s="33">
        <v>41688</v>
      </c>
      <c r="Z31" s="33"/>
      <c r="AA31" s="33">
        <v>41779</v>
      </c>
      <c r="AB31" s="33">
        <v>42086</v>
      </c>
      <c r="AC31" s="34">
        <v>98758</v>
      </c>
      <c r="AD31" s="34">
        <v>13018.28</v>
      </c>
      <c r="AE31" s="33">
        <v>41786</v>
      </c>
      <c r="AF31" s="35">
        <v>16766.441999999999</v>
      </c>
      <c r="AG31" s="36"/>
      <c r="AH31" s="29">
        <v>1</v>
      </c>
      <c r="AI31" s="33">
        <v>41786</v>
      </c>
      <c r="AJ31" s="35">
        <v>16766.441999999999</v>
      </c>
      <c r="AK31" s="36"/>
      <c r="AL31" s="29">
        <v>1</v>
      </c>
      <c r="AM31" s="33">
        <v>41851</v>
      </c>
      <c r="AN31" s="35">
        <v>16766.441999999999</v>
      </c>
      <c r="AO31" s="36"/>
      <c r="AP31" s="29">
        <v>1</v>
      </c>
      <c r="AQ31" s="33">
        <v>41851</v>
      </c>
      <c r="AR31" s="35">
        <v>16766.441999999999</v>
      </c>
      <c r="AS31" s="36"/>
      <c r="AT31" s="29">
        <v>1</v>
      </c>
      <c r="AU31" s="33">
        <v>41943</v>
      </c>
      <c r="AV31" s="35">
        <v>16766.441999999999</v>
      </c>
      <c r="AW31" s="36"/>
      <c r="AX31" s="29">
        <v>1</v>
      </c>
      <c r="AY31" s="33">
        <v>42053</v>
      </c>
      <c r="AZ31" s="35">
        <v>16766.441999999999</v>
      </c>
      <c r="BA31" s="36"/>
      <c r="BB31" s="29">
        <v>1</v>
      </c>
      <c r="BC31" s="33">
        <v>42083</v>
      </c>
      <c r="BD31" s="35">
        <v>16766.441999999999</v>
      </c>
      <c r="BF31" s="29">
        <v>1</v>
      </c>
    </row>
    <row r="32" spans="1:58" x14ac:dyDescent="0.3">
      <c r="A32" s="29" t="s">
        <v>203</v>
      </c>
      <c r="B32" s="30" t="s">
        <v>203</v>
      </c>
      <c r="C32" s="30" t="s">
        <v>203</v>
      </c>
      <c r="D32" s="30" t="s">
        <v>203</v>
      </c>
      <c r="E32" s="31"/>
      <c r="F32" s="30"/>
      <c r="G32" s="30"/>
      <c r="H32" s="30"/>
      <c r="I32" s="30"/>
      <c r="J32" s="30"/>
      <c r="K32" s="30"/>
      <c r="L32" s="32" t="s">
        <v>130</v>
      </c>
      <c r="M32" s="32"/>
      <c r="N32" s="30"/>
      <c r="O32" s="33">
        <v>42768</v>
      </c>
      <c r="P32" s="33"/>
      <c r="Q32" s="29" t="s">
        <v>132</v>
      </c>
      <c r="R32" s="34"/>
      <c r="S32" s="34">
        <v>100000</v>
      </c>
      <c r="T32" s="34"/>
      <c r="U32" s="33">
        <v>42822</v>
      </c>
      <c r="V32" s="33">
        <v>42878</v>
      </c>
      <c r="W32" s="33">
        <v>42871</v>
      </c>
      <c r="X32" s="33">
        <v>42963</v>
      </c>
      <c r="Y32" s="33">
        <v>42915</v>
      </c>
      <c r="Z32" s="33">
        <v>43005</v>
      </c>
      <c r="AA32" s="33">
        <v>43048</v>
      </c>
      <c r="AB32" s="33">
        <v>43388</v>
      </c>
      <c r="AC32" s="34">
        <v>74264</v>
      </c>
      <c r="AD32" s="34">
        <v>20041.07</v>
      </c>
      <c r="AE32" s="33">
        <v>43048</v>
      </c>
      <c r="AF32" s="35">
        <v>14145.7605</v>
      </c>
      <c r="AG32" s="36"/>
      <c r="AH32" s="29">
        <v>1</v>
      </c>
      <c r="AI32" s="33">
        <v>43048</v>
      </c>
      <c r="AJ32" s="35">
        <v>14145.7605</v>
      </c>
      <c r="AK32" s="36"/>
      <c r="AL32" s="29">
        <v>1</v>
      </c>
      <c r="AM32" s="33">
        <v>43165</v>
      </c>
      <c r="AN32" s="35">
        <v>14145.7605</v>
      </c>
      <c r="AO32" s="36"/>
      <c r="AP32" s="29">
        <v>1</v>
      </c>
      <c r="AQ32" s="33">
        <v>43185</v>
      </c>
      <c r="AR32" s="35">
        <v>14145.7605</v>
      </c>
      <c r="AS32" s="36"/>
      <c r="AT32" s="29">
        <v>1</v>
      </c>
      <c r="AU32" s="33">
        <v>43298</v>
      </c>
      <c r="AV32" s="35">
        <v>14145.7605</v>
      </c>
      <c r="AW32" s="36"/>
      <c r="AX32" s="29">
        <v>1</v>
      </c>
      <c r="AY32" s="33">
        <v>43364</v>
      </c>
      <c r="AZ32" s="35">
        <v>14145.7605</v>
      </c>
      <c r="BA32" s="36"/>
      <c r="BB32" s="29">
        <v>1</v>
      </c>
      <c r="BC32" s="33">
        <v>43388</v>
      </c>
      <c r="BD32" s="35">
        <v>14145.7605</v>
      </c>
      <c r="BF32" s="29">
        <v>1</v>
      </c>
    </row>
    <row r="33" spans="1:58" x14ac:dyDescent="0.3">
      <c r="A33" s="29" t="s">
        <v>204</v>
      </c>
      <c r="B33" s="30" t="s">
        <v>204</v>
      </c>
      <c r="C33" s="30" t="s">
        <v>204</v>
      </c>
      <c r="D33" s="30" t="s">
        <v>204</v>
      </c>
      <c r="E33" s="31"/>
      <c r="F33" s="30"/>
      <c r="G33" s="30"/>
      <c r="H33" s="30"/>
      <c r="I33" s="30"/>
      <c r="J33" s="30"/>
      <c r="K33" s="30"/>
      <c r="L33" s="32" t="s">
        <v>130</v>
      </c>
      <c r="M33" s="32"/>
      <c r="N33" s="30"/>
      <c r="O33" s="33">
        <v>43448</v>
      </c>
      <c r="P33" s="33"/>
      <c r="Q33" s="29" t="s">
        <v>132</v>
      </c>
      <c r="R33" s="34"/>
      <c r="S33" s="34">
        <v>100000</v>
      </c>
      <c r="T33" s="34"/>
      <c r="U33" s="33">
        <v>43502</v>
      </c>
      <c r="V33" s="33">
        <v>43585</v>
      </c>
      <c r="W33" s="33">
        <v>43559</v>
      </c>
      <c r="X33" s="33">
        <v>43574</v>
      </c>
      <c r="Y33" s="33">
        <v>43613</v>
      </c>
      <c r="Z33" s="33">
        <v>43641</v>
      </c>
      <c r="AA33" s="33">
        <v>43661</v>
      </c>
      <c r="AB33" s="33"/>
      <c r="AC33" s="34">
        <v>65821</v>
      </c>
      <c r="AD33" s="34">
        <v>22148.87</v>
      </c>
      <c r="AE33" s="33">
        <v>43661</v>
      </c>
      <c r="AF33" s="35">
        <v>13195.4805</v>
      </c>
      <c r="AG33" s="36"/>
      <c r="AH33" s="29">
        <v>1</v>
      </c>
      <c r="AI33" s="33">
        <v>43661</v>
      </c>
      <c r="AJ33" s="35">
        <v>13195.4805</v>
      </c>
      <c r="AK33" s="36"/>
      <c r="AL33" s="29">
        <v>1</v>
      </c>
      <c r="AM33" s="33">
        <v>43749</v>
      </c>
      <c r="AN33" s="35">
        <v>13195.4805</v>
      </c>
      <c r="AO33" s="36"/>
      <c r="AP33" s="29">
        <v>1</v>
      </c>
      <c r="AQ33" s="33">
        <v>43775</v>
      </c>
      <c r="AR33" s="35">
        <v>13195.4805</v>
      </c>
      <c r="AS33" s="36"/>
      <c r="AT33" s="29">
        <v>1</v>
      </c>
      <c r="AU33" s="33">
        <v>43846</v>
      </c>
      <c r="AV33" s="35">
        <v>13195.4805</v>
      </c>
      <c r="AW33" s="36"/>
      <c r="AX33" s="29">
        <v>1</v>
      </c>
      <c r="AY33" s="33">
        <v>43902</v>
      </c>
      <c r="AZ33" s="35">
        <v>13195.4805</v>
      </c>
      <c r="BA33" s="36"/>
      <c r="BB33" s="29">
        <v>1</v>
      </c>
      <c r="BC33" s="33"/>
      <c r="BD33" s="35">
        <v>13195.4805</v>
      </c>
      <c r="BF33" s="29" t="s">
        <v>132</v>
      </c>
    </row>
    <row r="34" spans="1:58" x14ac:dyDescent="0.3">
      <c r="A34" s="29" t="s">
        <v>137</v>
      </c>
      <c r="B34" s="30" t="s">
        <v>137</v>
      </c>
      <c r="C34" s="30" t="s">
        <v>137</v>
      </c>
      <c r="D34" s="30" t="s">
        <v>137</v>
      </c>
      <c r="E34" s="31"/>
      <c r="F34" s="30"/>
      <c r="G34" s="30"/>
      <c r="H34" s="30"/>
      <c r="I34" s="30"/>
      <c r="J34" s="30"/>
      <c r="K34" s="30"/>
      <c r="L34" s="32" t="s">
        <v>130</v>
      </c>
      <c r="M34" s="32"/>
      <c r="N34" s="30"/>
      <c r="O34" s="33">
        <v>43419</v>
      </c>
      <c r="P34" s="33"/>
      <c r="Q34" s="29" t="s">
        <v>132</v>
      </c>
      <c r="R34" s="34"/>
      <c r="S34" s="34">
        <v>100000</v>
      </c>
      <c r="T34" s="34"/>
      <c r="U34" s="33">
        <v>43431</v>
      </c>
      <c r="V34" s="33">
        <v>43487</v>
      </c>
      <c r="W34" s="33">
        <v>43530</v>
      </c>
      <c r="X34" s="33">
        <v>43542</v>
      </c>
      <c r="Y34" s="33"/>
      <c r="Z34" s="33">
        <v>43606</v>
      </c>
      <c r="AA34" s="33">
        <v>43643</v>
      </c>
      <c r="AB34" s="33"/>
      <c r="AC34" s="34">
        <v>100459</v>
      </c>
      <c r="AD34" s="34">
        <v>26578.38</v>
      </c>
      <c r="AE34" s="33">
        <v>43643</v>
      </c>
      <c r="AF34" s="35">
        <v>19055.605499999998</v>
      </c>
      <c r="AG34" s="36"/>
      <c r="AH34" s="29">
        <v>1</v>
      </c>
      <c r="AI34" s="33">
        <v>43658</v>
      </c>
      <c r="AJ34" s="35">
        <v>19055.605499999998</v>
      </c>
      <c r="AK34" s="36"/>
      <c r="AL34" s="29">
        <v>1</v>
      </c>
      <c r="AM34" s="33">
        <v>43713</v>
      </c>
      <c r="AN34" s="35">
        <v>19055.605499999998</v>
      </c>
      <c r="AO34" s="36"/>
      <c r="AP34" s="29">
        <v>1</v>
      </c>
      <c r="AQ34" s="33">
        <v>43767</v>
      </c>
      <c r="AR34" s="35">
        <v>19055.605499999998</v>
      </c>
      <c r="AS34" s="36"/>
      <c r="AT34" s="29">
        <v>1</v>
      </c>
      <c r="AU34" s="33">
        <v>43857</v>
      </c>
      <c r="AV34" s="35">
        <v>19055.605499999998</v>
      </c>
      <c r="AW34" s="36"/>
      <c r="AX34" s="29">
        <v>1</v>
      </c>
      <c r="AY34" s="33"/>
      <c r="AZ34" s="35">
        <v>19055.605499999998</v>
      </c>
      <c r="BA34" s="36"/>
      <c r="BB34" s="29" t="s">
        <v>132</v>
      </c>
      <c r="BC34" s="33"/>
      <c r="BD34" s="35">
        <v>19055.605499999998</v>
      </c>
      <c r="BF34" s="29" t="s">
        <v>132</v>
      </c>
    </row>
    <row r="35" spans="1:58" x14ac:dyDescent="0.3">
      <c r="A35" s="29" t="s">
        <v>205</v>
      </c>
      <c r="B35" s="30" t="s">
        <v>205</v>
      </c>
      <c r="C35" s="30" t="s">
        <v>205</v>
      </c>
      <c r="D35" s="30" t="s">
        <v>205</v>
      </c>
      <c r="E35" s="31"/>
      <c r="F35" s="30"/>
      <c r="G35" s="30"/>
      <c r="H35" s="30"/>
      <c r="I35" s="30"/>
      <c r="J35" s="30"/>
      <c r="K35" s="30"/>
      <c r="L35" s="32" t="s">
        <v>130</v>
      </c>
      <c r="M35" s="32"/>
      <c r="N35" s="30"/>
      <c r="O35" s="33">
        <v>43601</v>
      </c>
      <c r="P35" s="33">
        <v>43621</v>
      </c>
      <c r="Q35" s="29" t="s">
        <v>131</v>
      </c>
      <c r="R35" s="34"/>
      <c r="S35" s="34">
        <v>100000</v>
      </c>
      <c r="T35" s="34"/>
      <c r="U35" s="33"/>
      <c r="V35" s="33"/>
      <c r="W35" s="33"/>
      <c r="X35" s="33"/>
      <c r="Y35" s="33"/>
      <c r="Z35" s="33"/>
      <c r="AA35" s="33"/>
      <c r="AB35" s="33"/>
      <c r="AC35" s="34">
        <v>0</v>
      </c>
      <c r="AD35" s="34">
        <v>0</v>
      </c>
      <c r="AE35" s="33"/>
      <c r="AF35" s="35">
        <v>21355.244999999999</v>
      </c>
      <c r="AG35" s="36"/>
      <c r="AH35" s="29" t="s">
        <v>132</v>
      </c>
      <c r="AI35" s="33"/>
      <c r="AJ35" s="35">
        <v>21355.244999999999</v>
      </c>
      <c r="AK35" s="36"/>
      <c r="AL35" s="29" t="s">
        <v>132</v>
      </c>
      <c r="AM35" s="33"/>
      <c r="AN35" s="35">
        <v>21355.244999999999</v>
      </c>
      <c r="AO35" s="36"/>
      <c r="AP35" s="29" t="s">
        <v>132</v>
      </c>
      <c r="AQ35" s="33"/>
      <c r="AR35" s="35">
        <v>21355.244999999999</v>
      </c>
      <c r="AS35" s="36"/>
      <c r="AT35" s="29" t="s">
        <v>132</v>
      </c>
      <c r="AU35" s="33"/>
      <c r="AV35" s="35">
        <v>21355.244999999999</v>
      </c>
      <c r="AW35" s="36"/>
      <c r="AX35" s="29" t="s">
        <v>132</v>
      </c>
      <c r="AY35" s="33"/>
      <c r="AZ35" s="35">
        <v>21355.244999999999</v>
      </c>
      <c r="BA35" s="36"/>
      <c r="BB35" s="29" t="s">
        <v>132</v>
      </c>
      <c r="BC35" s="33"/>
      <c r="BD35" s="35">
        <v>21355.244999999999</v>
      </c>
      <c r="BF35" s="29" t="s">
        <v>132</v>
      </c>
    </row>
    <row r="36" spans="1:58" x14ac:dyDescent="0.3">
      <c r="A36" s="29" t="s">
        <v>206</v>
      </c>
      <c r="B36" s="30" t="s">
        <v>206</v>
      </c>
      <c r="C36" s="30" t="s">
        <v>206</v>
      </c>
      <c r="D36" s="30" t="s">
        <v>206</v>
      </c>
      <c r="E36" s="31"/>
      <c r="F36" s="30"/>
      <c r="G36" s="30"/>
      <c r="H36" s="30"/>
      <c r="I36" s="30"/>
      <c r="J36" s="30"/>
      <c r="K36" s="30"/>
      <c r="L36" s="32" t="s">
        <v>130</v>
      </c>
      <c r="M36" s="32"/>
      <c r="N36" s="30"/>
      <c r="O36" s="33">
        <v>43147</v>
      </c>
      <c r="P36" s="33">
        <v>43516</v>
      </c>
      <c r="Q36" s="29" t="s">
        <v>131</v>
      </c>
      <c r="R36" s="34"/>
      <c r="S36" s="34">
        <v>100000</v>
      </c>
      <c r="T36" s="34"/>
      <c r="U36" s="33">
        <v>43480</v>
      </c>
      <c r="V36" s="33"/>
      <c r="W36" s="33"/>
      <c r="X36" s="33"/>
      <c r="Y36" s="33"/>
      <c r="Z36" s="33"/>
      <c r="AA36" s="33"/>
      <c r="AB36" s="33"/>
      <c r="AC36" s="34">
        <v>0</v>
      </c>
      <c r="AD36" s="34">
        <v>0</v>
      </c>
      <c r="AE36" s="33"/>
      <c r="AF36" s="35">
        <v>16685.020499999999</v>
      </c>
      <c r="AG36" s="36"/>
      <c r="AH36" s="29" t="s">
        <v>132</v>
      </c>
      <c r="AI36" s="33"/>
      <c r="AJ36" s="35">
        <v>16685.020499999999</v>
      </c>
      <c r="AK36" s="36"/>
      <c r="AL36" s="29" t="s">
        <v>132</v>
      </c>
      <c r="AM36" s="33"/>
      <c r="AN36" s="35">
        <v>16685.020499999999</v>
      </c>
      <c r="AO36" s="36"/>
      <c r="AP36" s="29" t="s">
        <v>132</v>
      </c>
      <c r="AQ36" s="33"/>
      <c r="AR36" s="35">
        <v>16685.020499999999</v>
      </c>
      <c r="AS36" s="36"/>
      <c r="AT36" s="29" t="s">
        <v>132</v>
      </c>
      <c r="AU36" s="33"/>
      <c r="AV36" s="35">
        <v>16685.020499999999</v>
      </c>
      <c r="AW36" s="36"/>
      <c r="AX36" s="29" t="s">
        <v>132</v>
      </c>
      <c r="AY36" s="33"/>
      <c r="AZ36" s="35">
        <v>16685.020499999999</v>
      </c>
      <c r="BA36" s="36"/>
      <c r="BB36" s="29" t="s">
        <v>132</v>
      </c>
      <c r="BC36" s="33"/>
      <c r="BD36" s="35">
        <v>16685.020499999999</v>
      </c>
      <c r="BF36" s="29" t="s">
        <v>132</v>
      </c>
    </row>
    <row r="37" spans="1:58" x14ac:dyDescent="0.3">
      <c r="A37" s="29"/>
      <c r="B37" s="30"/>
      <c r="C37" s="30"/>
      <c r="D37" s="30"/>
      <c r="E37" s="31"/>
      <c r="F37" s="30"/>
      <c r="G37" s="30"/>
      <c r="H37" s="30"/>
      <c r="I37" s="30"/>
      <c r="J37" s="30"/>
      <c r="K37" s="30"/>
      <c r="L37" s="32"/>
      <c r="M37" s="32"/>
      <c r="N37" s="30"/>
      <c r="O37" s="33"/>
      <c r="P37" s="33"/>
      <c r="Q37" s="29"/>
      <c r="R37" s="34"/>
      <c r="S37" s="34"/>
      <c r="T37" s="34"/>
      <c r="U37" s="33"/>
      <c r="V37" s="33"/>
      <c r="W37" s="33"/>
      <c r="X37" s="33"/>
      <c r="Y37" s="33"/>
      <c r="Z37" s="33"/>
      <c r="AA37" s="33"/>
      <c r="AB37" s="33"/>
      <c r="AC37" s="34"/>
      <c r="AD37" s="34"/>
      <c r="AE37" s="33"/>
      <c r="AF37" s="35"/>
      <c r="AG37" s="36"/>
      <c r="AH37" s="29"/>
      <c r="AI37" s="33"/>
      <c r="AJ37" s="35"/>
      <c r="AK37" s="36"/>
      <c r="AL37" s="29"/>
      <c r="AM37" s="33"/>
      <c r="AN37" s="35"/>
      <c r="AO37" s="36"/>
      <c r="AP37" s="29"/>
      <c r="AQ37" s="33"/>
      <c r="AR37" s="35"/>
      <c r="AS37" s="36"/>
      <c r="AT37" s="29"/>
      <c r="AU37" s="33"/>
      <c r="AV37" s="35"/>
      <c r="AW37" s="36"/>
      <c r="AX37" s="29"/>
      <c r="AY37" s="33"/>
      <c r="AZ37" s="35"/>
      <c r="BA37" s="36"/>
      <c r="BB37" s="29"/>
      <c r="BC37" s="33"/>
      <c r="BD37" s="35"/>
      <c r="BF37" s="29"/>
    </row>
    <row r="38" spans="1:58" x14ac:dyDescent="0.3">
      <c r="A38" s="29"/>
      <c r="B38" s="30"/>
      <c r="C38" s="30"/>
      <c r="D38" s="30"/>
      <c r="E38" s="31"/>
      <c r="F38" s="30"/>
      <c r="G38" s="30"/>
      <c r="H38" s="30"/>
      <c r="I38" s="30"/>
      <c r="J38" s="30"/>
      <c r="K38" s="30"/>
      <c r="L38" s="32"/>
      <c r="M38" s="32"/>
      <c r="N38" s="30"/>
      <c r="O38" s="33"/>
      <c r="P38" s="33"/>
      <c r="Q38" s="29"/>
      <c r="R38" s="34"/>
      <c r="S38" s="34"/>
      <c r="T38" s="34"/>
      <c r="U38" s="33"/>
      <c r="V38" s="33"/>
      <c r="W38" s="33"/>
      <c r="X38" s="33"/>
      <c r="Y38" s="33"/>
      <c r="Z38" s="33"/>
      <c r="AA38" s="33"/>
      <c r="AB38" s="33"/>
      <c r="AC38" s="34"/>
      <c r="AD38" s="34"/>
      <c r="AE38" s="33"/>
      <c r="AF38" s="35"/>
      <c r="AG38" s="36"/>
      <c r="AH38" s="29"/>
      <c r="AI38" s="33"/>
      <c r="AJ38" s="35"/>
      <c r="AK38" s="36"/>
      <c r="AL38" s="29"/>
      <c r="AM38" s="33"/>
      <c r="AN38" s="35"/>
      <c r="AO38" s="36"/>
      <c r="AP38" s="29"/>
      <c r="AQ38" s="33"/>
      <c r="AR38" s="35"/>
      <c r="AS38" s="36"/>
      <c r="AT38" s="29"/>
      <c r="AU38" s="33"/>
      <c r="AV38" s="35"/>
      <c r="AW38" s="36"/>
      <c r="AX38" s="29"/>
      <c r="AY38" s="33"/>
      <c r="AZ38" s="35"/>
      <c r="BA38" s="36"/>
      <c r="BB38" s="29"/>
      <c r="BC38" s="33"/>
      <c r="BD38" s="35"/>
      <c r="BF38" s="29"/>
    </row>
    <row r="39" spans="1:58" x14ac:dyDescent="0.3">
      <c r="A39" s="29"/>
      <c r="B39" s="30"/>
      <c r="C39" s="30"/>
      <c r="D39" s="30"/>
      <c r="E39" s="31"/>
      <c r="F39" s="30"/>
      <c r="G39" s="30"/>
      <c r="H39" s="30"/>
      <c r="I39" s="30"/>
      <c r="J39" s="30"/>
      <c r="K39" s="30"/>
      <c r="L39" s="32"/>
      <c r="M39" s="32"/>
      <c r="N39" s="30"/>
      <c r="O39" s="33"/>
      <c r="P39" s="33"/>
      <c r="Q39" s="29"/>
      <c r="R39" s="34"/>
      <c r="S39" s="34"/>
      <c r="T39" s="34"/>
      <c r="U39" s="33"/>
      <c r="V39" s="33"/>
      <c r="W39" s="33"/>
      <c r="X39" s="33"/>
      <c r="Y39" s="33"/>
      <c r="Z39" s="33"/>
      <c r="AA39" s="33"/>
      <c r="AB39" s="33"/>
      <c r="AC39" s="34"/>
      <c r="AD39" s="34"/>
      <c r="AE39" s="33"/>
      <c r="AF39" s="35"/>
      <c r="AG39" s="36"/>
      <c r="AH39" s="29"/>
      <c r="AI39" s="33"/>
      <c r="AJ39" s="35"/>
      <c r="AK39" s="36"/>
      <c r="AL39" s="29"/>
      <c r="AM39" s="33"/>
      <c r="AN39" s="35"/>
      <c r="AO39" s="36"/>
      <c r="AP39" s="29"/>
      <c r="AQ39" s="33"/>
      <c r="AR39" s="35"/>
      <c r="AS39" s="36"/>
      <c r="AT39" s="29"/>
      <c r="AU39" s="33"/>
      <c r="AV39" s="35"/>
      <c r="AW39" s="36"/>
      <c r="AX39" s="29"/>
      <c r="AY39" s="33"/>
      <c r="AZ39" s="35"/>
      <c r="BA39" s="36"/>
      <c r="BB39" s="29"/>
      <c r="BC39" s="33"/>
      <c r="BD39" s="35"/>
      <c r="BF39" s="29"/>
    </row>
    <row r="40" spans="1:58" x14ac:dyDescent="0.3">
      <c r="A40" s="29"/>
      <c r="B40" s="30"/>
      <c r="C40" s="30"/>
      <c r="D40" s="30"/>
      <c r="E40" s="31"/>
      <c r="F40" s="30"/>
      <c r="G40" s="30"/>
      <c r="H40" s="30"/>
      <c r="I40" s="30"/>
      <c r="J40" s="30"/>
      <c r="K40" s="30"/>
      <c r="L40" s="32"/>
      <c r="M40" s="32"/>
      <c r="N40" s="30"/>
      <c r="O40" s="33"/>
      <c r="P40" s="33"/>
      <c r="Q40" s="29"/>
      <c r="R40" s="34"/>
      <c r="S40" s="34"/>
      <c r="T40" s="34"/>
      <c r="U40" s="33"/>
      <c r="V40" s="33"/>
      <c r="W40" s="33"/>
      <c r="X40" s="33"/>
      <c r="Y40" s="33"/>
      <c r="Z40" s="33"/>
      <c r="AA40" s="33"/>
      <c r="AB40" s="33"/>
      <c r="AC40" s="34"/>
      <c r="AD40" s="34"/>
      <c r="AE40" s="33"/>
      <c r="AF40" s="35"/>
      <c r="AG40" s="36"/>
      <c r="AH40" s="29"/>
      <c r="AI40" s="33"/>
      <c r="AJ40" s="35"/>
      <c r="AK40" s="36"/>
      <c r="AL40" s="29"/>
      <c r="AM40" s="33"/>
      <c r="AN40" s="35"/>
      <c r="AO40" s="36"/>
      <c r="AP40" s="29"/>
      <c r="AQ40" s="33"/>
      <c r="AR40" s="35"/>
      <c r="AS40" s="36"/>
      <c r="AT40" s="29"/>
      <c r="AU40" s="33"/>
      <c r="AV40" s="35"/>
      <c r="AW40" s="36"/>
      <c r="AX40" s="29"/>
      <c r="AY40" s="33"/>
      <c r="AZ40" s="35"/>
      <c r="BA40" s="36"/>
      <c r="BB40" s="29"/>
      <c r="BC40" s="33"/>
      <c r="BD40" s="35"/>
      <c r="BF40" s="29"/>
    </row>
    <row r="41" spans="1:58" x14ac:dyDescent="0.3">
      <c r="A41" s="29"/>
      <c r="B41" s="30"/>
      <c r="C41" s="30"/>
      <c r="D41" s="30"/>
      <c r="E41" s="31"/>
      <c r="F41" s="30"/>
      <c r="G41" s="30"/>
      <c r="H41" s="30"/>
      <c r="I41" s="30"/>
      <c r="J41" s="30"/>
      <c r="K41" s="30"/>
      <c r="L41" s="32"/>
      <c r="M41" s="32"/>
      <c r="N41" s="30"/>
      <c r="O41" s="33"/>
      <c r="P41" s="33"/>
      <c r="Q41" s="29"/>
      <c r="R41" s="34"/>
      <c r="S41" s="34"/>
      <c r="T41" s="34"/>
      <c r="U41" s="33"/>
      <c r="V41" s="33"/>
      <c r="W41" s="33"/>
      <c r="X41" s="33"/>
      <c r="Y41" s="33"/>
      <c r="Z41" s="33"/>
      <c r="AA41" s="33"/>
      <c r="AB41" s="33"/>
      <c r="AC41" s="34"/>
      <c r="AD41" s="34"/>
      <c r="AE41" s="33"/>
      <c r="AF41" s="35"/>
      <c r="AG41" s="36"/>
      <c r="AH41" s="29"/>
      <c r="AI41" s="33"/>
      <c r="AJ41" s="35"/>
      <c r="AK41" s="36"/>
      <c r="AL41" s="29"/>
      <c r="AM41" s="33"/>
      <c r="AN41" s="35"/>
      <c r="AO41" s="36"/>
      <c r="AP41" s="29"/>
      <c r="AQ41" s="33"/>
      <c r="AR41" s="35"/>
      <c r="AS41" s="36"/>
      <c r="AT41" s="29"/>
      <c r="AU41" s="33"/>
      <c r="AV41" s="35"/>
      <c r="AW41" s="36"/>
      <c r="AX41" s="29"/>
      <c r="AY41" s="33"/>
      <c r="AZ41" s="35"/>
      <c r="BA41" s="36"/>
      <c r="BB41" s="29"/>
      <c r="BC41" s="33"/>
      <c r="BD41" s="35"/>
      <c r="BF41" s="29"/>
    </row>
    <row r="42" spans="1:58" x14ac:dyDescent="0.3">
      <c r="A42" s="29"/>
      <c r="B42" s="30"/>
      <c r="C42" s="30"/>
      <c r="D42" s="30"/>
      <c r="E42" s="31"/>
      <c r="F42" s="30"/>
      <c r="G42" s="30"/>
      <c r="H42" s="30"/>
      <c r="I42" s="30"/>
      <c r="J42" s="30"/>
      <c r="K42" s="30"/>
      <c r="L42" s="32"/>
      <c r="M42" s="32"/>
      <c r="N42" s="30"/>
      <c r="O42" s="33"/>
      <c r="P42" s="33"/>
      <c r="Q42" s="29"/>
      <c r="R42" s="34"/>
      <c r="S42" s="34"/>
      <c r="T42" s="34"/>
      <c r="U42" s="33"/>
      <c r="V42" s="33"/>
      <c r="W42" s="33"/>
      <c r="X42" s="33"/>
      <c r="Y42" s="33"/>
      <c r="Z42" s="33"/>
      <c r="AA42" s="33"/>
      <c r="AB42" s="33"/>
      <c r="AC42" s="34"/>
      <c r="AD42" s="34"/>
      <c r="AE42" s="33"/>
      <c r="AF42" s="35"/>
      <c r="AG42" s="36"/>
      <c r="AH42" s="29"/>
      <c r="AI42" s="33"/>
      <c r="AJ42" s="35"/>
      <c r="AK42" s="36"/>
      <c r="AL42" s="29"/>
      <c r="AM42" s="33"/>
      <c r="AN42" s="35"/>
      <c r="AO42" s="36"/>
      <c r="AP42" s="29"/>
      <c r="AQ42" s="33"/>
      <c r="AR42" s="35"/>
      <c r="AS42" s="36"/>
      <c r="AT42" s="29"/>
      <c r="AU42" s="33"/>
      <c r="AV42" s="35"/>
      <c r="AW42" s="36"/>
      <c r="AX42" s="29"/>
      <c r="AY42" s="33"/>
      <c r="AZ42" s="35"/>
      <c r="BA42" s="36"/>
      <c r="BB42" s="29"/>
      <c r="BC42" s="33"/>
      <c r="BD42" s="35"/>
      <c r="BF42" s="29"/>
    </row>
    <row r="43" spans="1:58" x14ac:dyDescent="0.3">
      <c r="A43" s="29"/>
      <c r="B43" s="30"/>
      <c r="C43" s="30"/>
      <c r="D43" s="30"/>
      <c r="E43" s="31"/>
      <c r="F43" s="30"/>
      <c r="G43" s="30"/>
      <c r="H43" s="30"/>
      <c r="I43" s="30"/>
      <c r="J43" s="30"/>
      <c r="K43" s="30"/>
      <c r="L43" s="32"/>
      <c r="M43" s="32"/>
      <c r="N43" s="30"/>
      <c r="O43" s="33"/>
      <c r="P43" s="33"/>
      <c r="Q43" s="29"/>
      <c r="R43" s="34"/>
      <c r="S43" s="34"/>
      <c r="T43" s="34"/>
      <c r="U43" s="33"/>
      <c r="V43" s="33"/>
      <c r="W43" s="33"/>
      <c r="X43" s="33"/>
      <c r="Y43" s="33"/>
      <c r="Z43" s="33"/>
      <c r="AA43" s="33"/>
      <c r="AB43" s="33"/>
      <c r="AC43" s="34"/>
      <c r="AD43" s="34"/>
      <c r="AE43" s="33"/>
      <c r="AF43" s="35"/>
      <c r="AG43" s="36"/>
      <c r="AH43" s="29"/>
      <c r="AI43" s="33"/>
      <c r="AJ43" s="35"/>
      <c r="AK43" s="36"/>
      <c r="AL43" s="29"/>
      <c r="AM43" s="33"/>
      <c r="AN43" s="35"/>
      <c r="AO43" s="36"/>
      <c r="AP43" s="29"/>
      <c r="AQ43" s="33"/>
      <c r="AR43" s="35"/>
      <c r="AS43" s="36"/>
      <c r="AT43" s="29"/>
      <c r="AU43" s="33"/>
      <c r="AV43" s="35"/>
      <c r="AW43" s="36"/>
      <c r="AX43" s="29"/>
      <c r="AY43" s="33"/>
      <c r="AZ43" s="35"/>
      <c r="BA43" s="36"/>
      <c r="BB43" s="29"/>
      <c r="BC43" s="33"/>
      <c r="BD43" s="35"/>
      <c r="BF43" s="29"/>
    </row>
    <row r="44" spans="1:58" x14ac:dyDescent="0.3">
      <c r="A44" s="29"/>
      <c r="B44" s="30"/>
      <c r="C44" s="30"/>
      <c r="D44" s="30"/>
      <c r="E44" s="31"/>
      <c r="F44" s="30"/>
      <c r="G44" s="30"/>
      <c r="H44" s="30"/>
      <c r="I44" s="30"/>
      <c r="J44" s="30"/>
      <c r="K44" s="30"/>
      <c r="L44" s="32"/>
      <c r="M44" s="32"/>
      <c r="N44" s="30"/>
      <c r="O44" s="33"/>
      <c r="P44" s="33"/>
      <c r="Q44" s="29"/>
      <c r="R44" s="34"/>
      <c r="S44" s="34"/>
      <c r="T44" s="34"/>
      <c r="U44" s="33"/>
      <c r="V44" s="33"/>
      <c r="W44" s="33"/>
      <c r="X44" s="33"/>
      <c r="Y44" s="33"/>
      <c r="Z44" s="33"/>
      <c r="AA44" s="33"/>
      <c r="AB44" s="33"/>
      <c r="AC44" s="34"/>
      <c r="AD44" s="34"/>
      <c r="AE44" s="33"/>
      <c r="AF44" s="35"/>
      <c r="AG44" s="36"/>
      <c r="AH44" s="29"/>
      <c r="AI44" s="33"/>
      <c r="AJ44" s="35"/>
      <c r="AK44" s="36"/>
      <c r="AL44" s="29"/>
      <c r="AM44" s="33"/>
      <c r="AN44" s="35"/>
      <c r="AO44" s="36"/>
      <c r="AP44" s="29"/>
      <c r="AQ44" s="33"/>
      <c r="AR44" s="35"/>
      <c r="AS44" s="36"/>
      <c r="AT44" s="29"/>
      <c r="AU44" s="33"/>
      <c r="AV44" s="35"/>
      <c r="AW44" s="36"/>
      <c r="AX44" s="29"/>
      <c r="AY44" s="33"/>
      <c r="AZ44" s="35"/>
      <c r="BA44" s="36"/>
      <c r="BB44" s="29"/>
      <c r="BC44" s="33"/>
      <c r="BD44" s="35"/>
      <c r="BF44" s="29"/>
    </row>
    <row r="45" spans="1:58" x14ac:dyDescent="0.3">
      <c r="A45" s="29"/>
      <c r="B45" s="30"/>
      <c r="C45" s="30"/>
      <c r="D45" s="30"/>
      <c r="E45" s="31"/>
      <c r="F45" s="30"/>
      <c r="G45" s="30"/>
      <c r="H45" s="30"/>
      <c r="I45" s="30"/>
      <c r="J45" s="30"/>
      <c r="K45" s="30"/>
      <c r="L45" s="32"/>
      <c r="M45" s="32"/>
      <c r="N45" s="30"/>
      <c r="O45" s="33"/>
      <c r="P45" s="33"/>
      <c r="Q45" s="29"/>
      <c r="R45" s="34"/>
      <c r="S45" s="34"/>
      <c r="T45" s="34"/>
      <c r="U45" s="33"/>
      <c r="V45" s="33"/>
      <c r="W45" s="33"/>
      <c r="X45" s="33"/>
      <c r="Y45" s="33"/>
      <c r="Z45" s="33"/>
      <c r="AA45" s="33"/>
      <c r="AB45" s="33"/>
      <c r="AC45" s="34"/>
      <c r="AD45" s="34"/>
      <c r="AE45" s="33"/>
      <c r="AF45" s="35"/>
      <c r="AG45" s="36"/>
      <c r="AH45" s="29"/>
      <c r="AI45" s="33"/>
      <c r="AJ45" s="35"/>
      <c r="AK45" s="36"/>
      <c r="AL45" s="29"/>
      <c r="AM45" s="33"/>
      <c r="AN45" s="35"/>
      <c r="AO45" s="36"/>
      <c r="AP45" s="29"/>
      <c r="AQ45" s="33"/>
      <c r="AR45" s="35"/>
      <c r="AS45" s="36"/>
      <c r="AT45" s="29"/>
      <c r="AU45" s="33"/>
      <c r="AV45" s="35"/>
      <c r="AW45" s="36"/>
      <c r="AX45" s="29"/>
      <c r="AY45" s="33"/>
      <c r="AZ45" s="35"/>
      <c r="BA45" s="36"/>
      <c r="BB45" s="29"/>
      <c r="BC45" s="33"/>
      <c r="BD45" s="35"/>
      <c r="BF45" s="29"/>
    </row>
    <row r="46" spans="1:58" x14ac:dyDescent="0.3">
      <c r="A46" s="29"/>
      <c r="B46" s="30"/>
      <c r="C46" s="30"/>
      <c r="D46" s="30"/>
      <c r="E46" s="31"/>
      <c r="F46" s="30"/>
      <c r="G46" s="30"/>
      <c r="H46" s="30"/>
      <c r="I46" s="30"/>
      <c r="J46" s="30"/>
      <c r="K46" s="30"/>
      <c r="L46" s="32"/>
      <c r="M46" s="32"/>
      <c r="N46" s="30"/>
      <c r="O46" s="33"/>
      <c r="P46" s="33"/>
      <c r="Q46" s="29"/>
      <c r="R46" s="34"/>
      <c r="S46" s="34"/>
      <c r="T46" s="34"/>
      <c r="U46" s="33"/>
      <c r="V46" s="33"/>
      <c r="W46" s="33"/>
      <c r="X46" s="33"/>
      <c r="Y46" s="33"/>
      <c r="Z46" s="33"/>
      <c r="AA46" s="33"/>
      <c r="AB46" s="33"/>
      <c r="AC46" s="34"/>
      <c r="AD46" s="34"/>
      <c r="AE46" s="33"/>
      <c r="AF46" s="35"/>
      <c r="AG46" s="36"/>
      <c r="AH46" s="29"/>
      <c r="AI46" s="33"/>
      <c r="AJ46" s="35"/>
      <c r="AK46" s="36"/>
      <c r="AL46" s="29"/>
      <c r="AM46" s="33"/>
      <c r="AN46" s="35"/>
      <c r="AO46" s="36"/>
      <c r="AP46" s="29"/>
      <c r="AQ46" s="33"/>
      <c r="AR46" s="35"/>
      <c r="AS46" s="36"/>
      <c r="AT46" s="29"/>
      <c r="AU46" s="33"/>
      <c r="AV46" s="35"/>
      <c r="AW46" s="36"/>
      <c r="AX46" s="29"/>
      <c r="AY46" s="33"/>
      <c r="AZ46" s="35"/>
      <c r="BA46" s="36"/>
      <c r="BB46" s="29"/>
      <c r="BC46" s="33"/>
      <c r="BD46" s="35"/>
      <c r="BF46" s="29"/>
    </row>
    <row r="47" spans="1:58" x14ac:dyDescent="0.3">
      <c r="A47" s="29"/>
      <c r="B47" s="30"/>
      <c r="C47" s="30"/>
      <c r="D47" s="30"/>
      <c r="E47" s="31"/>
      <c r="F47" s="30"/>
      <c r="G47" s="30"/>
      <c r="H47" s="30"/>
      <c r="I47" s="30"/>
      <c r="J47" s="30"/>
      <c r="K47" s="30"/>
      <c r="L47" s="32"/>
      <c r="M47" s="32"/>
      <c r="N47" s="30"/>
      <c r="O47" s="33"/>
      <c r="P47" s="33"/>
      <c r="Q47" s="29"/>
      <c r="R47" s="34"/>
      <c r="S47" s="34"/>
      <c r="T47" s="34"/>
      <c r="U47" s="33"/>
      <c r="V47" s="33"/>
      <c r="W47" s="33"/>
      <c r="X47" s="33"/>
      <c r="Y47" s="33"/>
      <c r="Z47" s="33"/>
      <c r="AA47" s="33"/>
      <c r="AB47" s="33"/>
      <c r="AC47" s="34"/>
      <c r="AD47" s="34"/>
      <c r="AE47" s="33"/>
      <c r="AF47" s="35"/>
      <c r="AG47" s="36"/>
      <c r="AH47" s="29"/>
      <c r="AI47" s="33"/>
      <c r="AJ47" s="35"/>
      <c r="AK47" s="36"/>
      <c r="AL47" s="29"/>
      <c r="AM47" s="33"/>
      <c r="AN47" s="35"/>
      <c r="AO47" s="36"/>
      <c r="AP47" s="29"/>
      <c r="AQ47" s="33"/>
      <c r="AR47" s="35"/>
      <c r="AS47" s="36"/>
      <c r="AT47" s="29"/>
      <c r="AU47" s="33"/>
      <c r="AV47" s="35"/>
      <c r="AW47" s="36"/>
      <c r="AX47" s="29"/>
      <c r="AY47" s="33"/>
      <c r="AZ47" s="35"/>
      <c r="BA47" s="36"/>
      <c r="BB47" s="29"/>
      <c r="BC47" s="33"/>
      <c r="BD47" s="35"/>
      <c r="BF47" s="29"/>
    </row>
    <row r="48" spans="1:58" x14ac:dyDescent="0.3">
      <c r="A48" s="29"/>
      <c r="B48" s="30"/>
      <c r="C48" s="30"/>
      <c r="D48" s="30"/>
      <c r="E48" s="31"/>
      <c r="F48" s="30"/>
      <c r="G48" s="30"/>
      <c r="H48" s="30"/>
      <c r="I48" s="30"/>
      <c r="J48" s="30"/>
      <c r="K48" s="30"/>
      <c r="L48" s="32"/>
      <c r="M48" s="32"/>
      <c r="N48" s="30"/>
      <c r="O48" s="33"/>
      <c r="P48" s="33"/>
      <c r="Q48" s="29"/>
      <c r="R48" s="34"/>
      <c r="S48" s="34"/>
      <c r="T48" s="34"/>
      <c r="U48" s="33"/>
      <c r="V48" s="33"/>
      <c r="W48" s="33"/>
      <c r="X48" s="33"/>
      <c r="Y48" s="33"/>
      <c r="Z48" s="33"/>
      <c r="AA48" s="33"/>
      <c r="AB48" s="33"/>
      <c r="AC48" s="34"/>
      <c r="AD48" s="34"/>
      <c r="AE48" s="33"/>
      <c r="AF48" s="35"/>
      <c r="AG48" s="36"/>
      <c r="AH48" s="29"/>
      <c r="AI48" s="33"/>
      <c r="AJ48" s="35"/>
      <c r="AK48" s="36"/>
      <c r="AL48" s="29"/>
      <c r="AM48" s="33"/>
      <c r="AN48" s="35"/>
      <c r="AO48" s="36"/>
      <c r="AP48" s="29"/>
      <c r="AQ48" s="33"/>
      <c r="AR48" s="35"/>
      <c r="AS48" s="36"/>
      <c r="AT48" s="29"/>
      <c r="AU48" s="33"/>
      <c r="AV48" s="35"/>
      <c r="AW48" s="36"/>
      <c r="AX48" s="29"/>
      <c r="AY48" s="33"/>
      <c r="AZ48" s="35"/>
      <c r="BA48" s="36"/>
      <c r="BB48" s="29"/>
      <c r="BC48" s="33"/>
      <c r="BD48" s="35"/>
      <c r="BF48" s="29"/>
    </row>
    <row r="49" spans="1:58" x14ac:dyDescent="0.3">
      <c r="A49" s="29"/>
      <c r="B49" s="30"/>
      <c r="C49" s="30"/>
      <c r="D49" s="30"/>
      <c r="E49" s="31"/>
      <c r="F49" s="30"/>
      <c r="G49" s="30"/>
      <c r="H49" s="30"/>
      <c r="I49" s="30"/>
      <c r="J49" s="30"/>
      <c r="K49" s="30"/>
      <c r="L49" s="32"/>
      <c r="M49" s="32"/>
      <c r="N49" s="30"/>
      <c r="O49" s="33"/>
      <c r="P49" s="33"/>
      <c r="Q49" s="29"/>
      <c r="R49" s="34"/>
      <c r="S49" s="34"/>
      <c r="T49" s="34"/>
      <c r="U49" s="33"/>
      <c r="V49" s="33"/>
      <c r="W49" s="33"/>
      <c r="X49" s="33"/>
      <c r="Y49" s="33"/>
      <c r="Z49" s="33"/>
      <c r="AA49" s="33"/>
      <c r="AB49" s="33"/>
      <c r="AC49" s="34"/>
      <c r="AD49" s="34"/>
      <c r="AE49" s="33"/>
      <c r="AF49" s="35"/>
      <c r="AG49" s="36"/>
      <c r="AH49" s="29"/>
      <c r="AI49" s="33"/>
      <c r="AJ49" s="35"/>
      <c r="AK49" s="36"/>
      <c r="AL49" s="29"/>
      <c r="AM49" s="33"/>
      <c r="AN49" s="35"/>
      <c r="AO49" s="36"/>
      <c r="AP49" s="29"/>
      <c r="AQ49" s="33"/>
      <c r="AR49" s="35"/>
      <c r="AS49" s="36"/>
      <c r="AT49" s="29"/>
      <c r="AU49" s="33"/>
      <c r="AV49" s="35"/>
      <c r="AW49" s="36"/>
      <c r="AX49" s="29"/>
      <c r="AY49" s="33"/>
      <c r="AZ49" s="35"/>
      <c r="BA49" s="36"/>
      <c r="BB49" s="29"/>
      <c r="BC49" s="33"/>
      <c r="BD49" s="35"/>
      <c r="BF49" s="29"/>
    </row>
    <row r="50" spans="1:58" x14ac:dyDescent="0.3">
      <c r="A50" s="29"/>
      <c r="B50" s="30"/>
      <c r="C50" s="30"/>
      <c r="D50" s="30"/>
      <c r="E50" s="31"/>
      <c r="F50" s="30"/>
      <c r="G50" s="30"/>
      <c r="H50" s="30"/>
      <c r="I50" s="30"/>
      <c r="J50" s="30"/>
      <c r="K50" s="30"/>
      <c r="L50" s="32"/>
      <c r="M50" s="32"/>
      <c r="N50" s="30"/>
      <c r="O50" s="33"/>
      <c r="P50" s="33"/>
      <c r="Q50" s="29"/>
      <c r="R50" s="34"/>
      <c r="S50" s="34"/>
      <c r="T50" s="34"/>
      <c r="U50" s="33"/>
      <c r="V50" s="33"/>
      <c r="W50" s="33"/>
      <c r="X50" s="33"/>
      <c r="Y50" s="33"/>
      <c r="Z50" s="33"/>
      <c r="AA50" s="33"/>
      <c r="AB50" s="33"/>
      <c r="AC50" s="34"/>
      <c r="AD50" s="34"/>
      <c r="AE50" s="33"/>
      <c r="AF50" s="35"/>
      <c r="AG50" s="36"/>
      <c r="AH50" s="29"/>
      <c r="AI50" s="33"/>
      <c r="AJ50" s="35"/>
      <c r="AK50" s="36"/>
      <c r="AL50" s="29"/>
      <c r="AM50" s="33"/>
      <c r="AN50" s="35"/>
      <c r="AO50" s="36"/>
      <c r="AP50" s="29"/>
      <c r="AQ50" s="33"/>
      <c r="AR50" s="35"/>
      <c r="AS50" s="36"/>
      <c r="AT50" s="29"/>
      <c r="AU50" s="33"/>
      <c r="AV50" s="35"/>
      <c r="AW50" s="36"/>
      <c r="AX50" s="29"/>
      <c r="AY50" s="33"/>
      <c r="AZ50" s="35"/>
      <c r="BA50" s="36"/>
      <c r="BB50" s="29"/>
      <c r="BC50" s="33"/>
      <c r="BD50" s="35"/>
      <c r="BF50" s="29"/>
    </row>
    <row r="51" spans="1:58" x14ac:dyDescent="0.3">
      <c r="A51" s="29"/>
      <c r="B51" s="30"/>
      <c r="C51" s="30"/>
      <c r="D51" s="30"/>
      <c r="E51" s="31"/>
      <c r="F51" s="30"/>
      <c r="G51" s="30"/>
      <c r="H51" s="30"/>
      <c r="I51" s="30"/>
      <c r="J51" s="30"/>
      <c r="K51" s="30"/>
      <c r="L51" s="32"/>
      <c r="M51" s="32"/>
      <c r="N51" s="30"/>
      <c r="O51" s="33"/>
      <c r="P51" s="33"/>
      <c r="Q51" s="29"/>
      <c r="R51" s="34"/>
      <c r="S51" s="34"/>
      <c r="T51" s="34"/>
      <c r="U51" s="33"/>
      <c r="V51" s="33"/>
      <c r="W51" s="33"/>
      <c r="X51" s="33"/>
      <c r="Y51" s="33"/>
      <c r="Z51" s="33"/>
      <c r="AA51" s="33"/>
      <c r="AB51" s="33"/>
      <c r="AC51" s="34"/>
      <c r="AD51" s="34"/>
      <c r="AE51" s="33"/>
      <c r="AF51" s="35"/>
      <c r="AG51" s="36"/>
      <c r="AH51" s="29"/>
      <c r="AI51" s="33"/>
      <c r="AJ51" s="35"/>
      <c r="AK51" s="36"/>
      <c r="AL51" s="29"/>
      <c r="AM51" s="33"/>
      <c r="AN51" s="35"/>
      <c r="AO51" s="36"/>
      <c r="AP51" s="29"/>
      <c r="AQ51" s="33"/>
      <c r="AR51" s="35"/>
      <c r="AS51" s="36"/>
      <c r="AT51" s="29"/>
      <c r="AU51" s="33"/>
      <c r="AV51" s="35"/>
      <c r="AW51" s="36"/>
      <c r="AX51" s="29"/>
      <c r="AY51" s="33"/>
      <c r="AZ51" s="35"/>
      <c r="BA51" s="36"/>
      <c r="BB51" s="29"/>
      <c r="BC51" s="33"/>
      <c r="BD51" s="35"/>
      <c r="BF51" s="29"/>
    </row>
    <row r="52" spans="1:58" x14ac:dyDescent="0.3">
      <c r="A52" s="29"/>
      <c r="B52" s="30"/>
      <c r="C52" s="30"/>
      <c r="D52" s="30"/>
      <c r="E52" s="31"/>
      <c r="F52" s="30"/>
      <c r="G52" s="30"/>
      <c r="H52" s="30"/>
      <c r="I52" s="30"/>
      <c r="J52" s="30"/>
      <c r="K52" s="30"/>
      <c r="L52" s="32"/>
      <c r="M52" s="32"/>
      <c r="N52" s="30"/>
      <c r="O52" s="33"/>
      <c r="P52" s="33"/>
      <c r="Q52" s="29"/>
      <c r="R52" s="34"/>
      <c r="S52" s="34"/>
      <c r="T52" s="34"/>
      <c r="U52" s="33"/>
      <c r="V52" s="33"/>
      <c r="W52" s="33"/>
      <c r="X52" s="33"/>
      <c r="Y52" s="33"/>
      <c r="Z52" s="33"/>
      <c r="AA52" s="33"/>
      <c r="AB52" s="33"/>
      <c r="AC52" s="34"/>
      <c r="AD52" s="34"/>
      <c r="AE52" s="33"/>
      <c r="AF52" s="35"/>
      <c r="AG52" s="36"/>
      <c r="AH52" s="29"/>
      <c r="AI52" s="33"/>
      <c r="AJ52" s="35"/>
      <c r="AK52" s="36"/>
      <c r="AL52" s="29"/>
      <c r="AM52" s="33"/>
      <c r="AN52" s="35"/>
      <c r="AO52" s="36"/>
      <c r="AP52" s="29"/>
      <c r="AQ52" s="33"/>
      <c r="AR52" s="35"/>
      <c r="AS52" s="36"/>
      <c r="AT52" s="29"/>
      <c r="AU52" s="33"/>
      <c r="AV52" s="35"/>
      <c r="AW52" s="36"/>
      <c r="AX52" s="29"/>
      <c r="AY52" s="33"/>
      <c r="AZ52" s="35"/>
      <c r="BA52" s="36"/>
      <c r="BB52" s="29"/>
      <c r="BC52" s="33"/>
      <c r="BD52" s="35"/>
      <c r="BF52" s="29"/>
    </row>
    <row r="53" spans="1:58" x14ac:dyDescent="0.3">
      <c r="A53" s="29"/>
      <c r="B53" s="30"/>
      <c r="C53" s="30"/>
      <c r="D53" s="30"/>
      <c r="E53" s="31"/>
      <c r="F53" s="30"/>
      <c r="G53" s="30"/>
      <c r="H53" s="30"/>
      <c r="I53" s="30"/>
      <c r="J53" s="30"/>
      <c r="K53" s="30"/>
      <c r="L53" s="32"/>
      <c r="M53" s="32"/>
      <c r="N53" s="30"/>
      <c r="O53" s="33"/>
      <c r="P53" s="33"/>
      <c r="Q53" s="29"/>
      <c r="R53" s="34"/>
      <c r="S53" s="34"/>
      <c r="T53" s="34"/>
      <c r="U53" s="33"/>
      <c r="V53" s="33"/>
      <c r="W53" s="33"/>
      <c r="X53" s="33"/>
      <c r="Y53" s="33"/>
      <c r="Z53" s="33"/>
      <c r="AA53" s="33"/>
      <c r="AB53" s="33"/>
      <c r="AC53" s="34"/>
      <c r="AD53" s="34"/>
      <c r="AE53" s="33"/>
      <c r="AF53" s="35"/>
      <c r="AG53" s="36"/>
      <c r="AH53" s="29"/>
      <c r="AI53" s="33"/>
      <c r="AJ53" s="35"/>
      <c r="AK53" s="36"/>
      <c r="AL53" s="29"/>
      <c r="AM53" s="33"/>
      <c r="AN53" s="35"/>
      <c r="AO53" s="36"/>
      <c r="AP53" s="29"/>
      <c r="AQ53" s="33"/>
      <c r="AR53" s="35"/>
      <c r="AS53" s="36"/>
      <c r="AT53" s="29"/>
      <c r="AU53" s="33"/>
      <c r="AV53" s="35"/>
      <c r="AW53" s="36"/>
      <c r="AX53" s="29"/>
      <c r="AY53" s="33"/>
      <c r="AZ53" s="35"/>
      <c r="BA53" s="36"/>
      <c r="BB53" s="29"/>
      <c r="BC53" s="33"/>
      <c r="BD53" s="35"/>
      <c r="BF53" s="29"/>
    </row>
    <row r="54" spans="1:58" x14ac:dyDescent="0.3">
      <c r="A54" s="29"/>
      <c r="B54" s="30"/>
      <c r="C54" s="30"/>
      <c r="D54" s="30"/>
      <c r="E54" s="31"/>
      <c r="F54" s="30"/>
      <c r="G54" s="30"/>
      <c r="H54" s="30"/>
      <c r="I54" s="30"/>
      <c r="J54" s="30"/>
      <c r="K54" s="30"/>
      <c r="L54" s="32"/>
      <c r="M54" s="32"/>
      <c r="N54" s="30"/>
      <c r="O54" s="33"/>
      <c r="P54" s="33"/>
      <c r="Q54" s="29"/>
      <c r="R54" s="34"/>
      <c r="S54" s="34"/>
      <c r="T54" s="34"/>
      <c r="U54" s="33"/>
      <c r="V54" s="33"/>
      <c r="W54" s="33"/>
      <c r="X54" s="33"/>
      <c r="Y54" s="33"/>
      <c r="Z54" s="33"/>
      <c r="AA54" s="33"/>
      <c r="AB54" s="33"/>
      <c r="AC54" s="34"/>
      <c r="AD54" s="34"/>
      <c r="AE54" s="33"/>
      <c r="AF54" s="35"/>
      <c r="AG54" s="36"/>
      <c r="AH54" s="29"/>
      <c r="AI54" s="33"/>
      <c r="AJ54" s="35"/>
      <c r="AK54" s="36"/>
      <c r="AL54" s="29"/>
      <c r="AM54" s="33"/>
      <c r="AN54" s="35"/>
      <c r="AO54" s="36"/>
      <c r="AP54" s="29"/>
      <c r="AQ54" s="33"/>
      <c r="AR54" s="35"/>
      <c r="AS54" s="36"/>
      <c r="AT54" s="29"/>
      <c r="AU54" s="33"/>
      <c r="AV54" s="35"/>
      <c r="AW54" s="36"/>
      <c r="AX54" s="29"/>
      <c r="AY54" s="33"/>
      <c r="AZ54" s="35"/>
      <c r="BA54" s="36"/>
      <c r="BB54" s="29"/>
      <c r="BC54" s="33"/>
      <c r="BD54" s="35"/>
      <c r="BF54" s="29"/>
    </row>
    <row r="55" spans="1:58" x14ac:dyDescent="0.3">
      <c r="A55" s="29"/>
      <c r="B55" s="30"/>
      <c r="C55" s="30"/>
      <c r="D55" s="30"/>
      <c r="E55" s="31"/>
      <c r="F55" s="30"/>
      <c r="G55" s="30"/>
      <c r="H55" s="30"/>
      <c r="I55" s="30"/>
      <c r="J55" s="30"/>
      <c r="K55" s="30"/>
      <c r="L55" s="32"/>
      <c r="M55" s="32"/>
      <c r="N55" s="30"/>
      <c r="O55" s="33"/>
      <c r="P55" s="33"/>
      <c r="Q55" s="29"/>
      <c r="R55" s="34"/>
      <c r="S55" s="34"/>
      <c r="T55" s="34"/>
      <c r="U55" s="33"/>
      <c r="V55" s="33"/>
      <c r="W55" s="33"/>
      <c r="X55" s="33"/>
      <c r="Y55" s="33"/>
      <c r="Z55" s="33"/>
      <c r="AA55" s="33"/>
      <c r="AB55" s="33"/>
      <c r="AC55" s="34"/>
      <c r="AD55" s="34"/>
      <c r="AE55" s="33"/>
      <c r="AF55" s="35"/>
      <c r="AG55" s="36"/>
      <c r="AH55" s="29"/>
      <c r="AI55" s="33"/>
      <c r="AJ55" s="35"/>
      <c r="AK55" s="36"/>
      <c r="AL55" s="29"/>
      <c r="AM55" s="33"/>
      <c r="AN55" s="35"/>
      <c r="AO55" s="36"/>
      <c r="AP55" s="29"/>
      <c r="AQ55" s="33"/>
      <c r="AR55" s="35"/>
      <c r="AS55" s="36"/>
      <c r="AT55" s="29"/>
      <c r="AU55" s="33"/>
      <c r="AV55" s="35"/>
      <c r="AW55" s="36"/>
      <c r="AX55" s="29"/>
      <c r="AY55" s="33"/>
      <c r="AZ55" s="35"/>
      <c r="BA55" s="36"/>
      <c r="BB55" s="29"/>
      <c r="BC55" s="33"/>
      <c r="BD55" s="35"/>
      <c r="BF55" s="29"/>
    </row>
    <row r="56" spans="1:58" x14ac:dyDescent="0.3">
      <c r="A56" s="29"/>
      <c r="B56" s="30"/>
      <c r="C56" s="30"/>
      <c r="D56" s="30"/>
      <c r="E56" s="31"/>
      <c r="F56" s="30"/>
      <c r="G56" s="30"/>
      <c r="H56" s="30"/>
      <c r="I56" s="30"/>
      <c r="J56" s="30"/>
      <c r="K56" s="30"/>
      <c r="L56" s="32"/>
      <c r="M56" s="32"/>
      <c r="N56" s="30"/>
      <c r="O56" s="33"/>
      <c r="P56" s="33"/>
      <c r="Q56" s="29"/>
      <c r="R56" s="34"/>
      <c r="S56" s="34"/>
      <c r="T56" s="34"/>
      <c r="U56" s="33"/>
      <c r="V56" s="33"/>
      <c r="W56" s="33"/>
      <c r="X56" s="33"/>
      <c r="Y56" s="33"/>
      <c r="Z56" s="33"/>
      <c r="AA56" s="33"/>
      <c r="AB56" s="33"/>
      <c r="AC56" s="34"/>
      <c r="AD56" s="34"/>
      <c r="AE56" s="33"/>
      <c r="AF56" s="35"/>
      <c r="AG56" s="36"/>
      <c r="AH56" s="29"/>
      <c r="AI56" s="33"/>
      <c r="AJ56" s="35"/>
      <c r="AK56" s="36"/>
      <c r="AL56" s="29"/>
      <c r="AM56" s="33"/>
      <c r="AN56" s="35"/>
      <c r="AO56" s="36"/>
      <c r="AP56" s="29"/>
      <c r="AQ56" s="33"/>
      <c r="AR56" s="35"/>
      <c r="AS56" s="36"/>
      <c r="AT56" s="29"/>
      <c r="AU56" s="33"/>
      <c r="AV56" s="35"/>
      <c r="AW56" s="36"/>
      <c r="AX56" s="29"/>
      <c r="AY56" s="33"/>
      <c r="AZ56" s="35"/>
      <c r="BA56" s="36"/>
      <c r="BB56" s="29"/>
      <c r="BC56" s="33"/>
      <c r="BD56" s="35"/>
      <c r="BF56" s="29"/>
    </row>
    <row r="57" spans="1:58" x14ac:dyDescent="0.3">
      <c r="A57" s="29"/>
      <c r="B57" s="30"/>
      <c r="C57" s="30"/>
      <c r="D57" s="30"/>
      <c r="E57" s="31"/>
      <c r="F57" s="30"/>
      <c r="G57" s="30"/>
      <c r="H57" s="30"/>
      <c r="I57" s="30"/>
      <c r="J57" s="30"/>
      <c r="K57" s="30"/>
      <c r="L57" s="32"/>
      <c r="M57" s="32"/>
      <c r="N57" s="30"/>
      <c r="O57" s="33"/>
      <c r="P57" s="33"/>
      <c r="Q57" s="29"/>
      <c r="R57" s="34"/>
      <c r="S57" s="34"/>
      <c r="T57" s="34"/>
      <c r="U57" s="33"/>
      <c r="V57" s="33"/>
      <c r="W57" s="33"/>
      <c r="X57" s="33"/>
      <c r="Y57" s="33"/>
      <c r="Z57" s="33"/>
      <c r="AA57" s="33"/>
      <c r="AB57" s="33"/>
      <c r="AC57" s="34"/>
      <c r="AD57" s="34"/>
      <c r="AE57" s="33"/>
      <c r="AF57" s="35"/>
      <c r="AG57" s="36"/>
      <c r="AH57" s="29"/>
      <c r="AI57" s="33"/>
      <c r="AJ57" s="35"/>
      <c r="AK57" s="36"/>
      <c r="AL57" s="29"/>
      <c r="AM57" s="33"/>
      <c r="AN57" s="35"/>
      <c r="AO57" s="36"/>
      <c r="AP57" s="29"/>
      <c r="AQ57" s="33"/>
      <c r="AR57" s="35"/>
      <c r="AS57" s="36"/>
      <c r="AT57" s="29"/>
      <c r="AU57" s="33"/>
      <c r="AV57" s="35"/>
      <c r="AW57" s="36"/>
      <c r="AX57" s="29"/>
      <c r="AY57" s="33"/>
      <c r="AZ57" s="35"/>
      <c r="BA57" s="36"/>
      <c r="BB57" s="29"/>
      <c r="BC57" s="33"/>
      <c r="BD57" s="35"/>
      <c r="BF57" s="29"/>
    </row>
    <row r="58" spans="1:58" x14ac:dyDescent="0.3">
      <c r="A58" s="29"/>
      <c r="B58" s="30"/>
      <c r="C58" s="30"/>
      <c r="D58" s="30"/>
      <c r="E58" s="31"/>
      <c r="F58" s="30"/>
      <c r="G58" s="30"/>
      <c r="H58" s="30"/>
      <c r="I58" s="30"/>
      <c r="J58" s="30"/>
      <c r="K58" s="30"/>
      <c r="L58" s="32"/>
      <c r="M58" s="32"/>
      <c r="N58" s="30"/>
      <c r="O58" s="33"/>
      <c r="P58" s="33"/>
      <c r="Q58" s="29"/>
      <c r="R58" s="34"/>
      <c r="S58" s="34"/>
      <c r="T58" s="34"/>
      <c r="U58" s="33"/>
      <c r="V58" s="33"/>
      <c r="W58" s="33"/>
      <c r="X58" s="33"/>
      <c r="Y58" s="33"/>
      <c r="Z58" s="33"/>
      <c r="AA58" s="33"/>
      <c r="AB58" s="33"/>
      <c r="AC58" s="34"/>
      <c r="AD58" s="34"/>
      <c r="AE58" s="33"/>
      <c r="AF58" s="35"/>
      <c r="AG58" s="36"/>
      <c r="AH58" s="29"/>
      <c r="AI58" s="33"/>
      <c r="AJ58" s="35"/>
      <c r="AK58" s="36"/>
      <c r="AL58" s="29"/>
      <c r="AM58" s="33"/>
      <c r="AN58" s="35"/>
      <c r="AO58" s="36"/>
      <c r="AP58" s="29"/>
      <c r="AQ58" s="33"/>
      <c r="AR58" s="35"/>
      <c r="AS58" s="36"/>
      <c r="AT58" s="29"/>
      <c r="AU58" s="33"/>
      <c r="AV58" s="35"/>
      <c r="AW58" s="36"/>
      <c r="AX58" s="29"/>
      <c r="AY58" s="33"/>
      <c r="AZ58" s="35"/>
      <c r="BA58" s="36"/>
      <c r="BB58" s="29"/>
      <c r="BC58" s="33"/>
      <c r="BD58" s="35"/>
      <c r="BF58" s="29"/>
    </row>
    <row r="59" spans="1:58" x14ac:dyDescent="0.3">
      <c r="A59" s="29"/>
      <c r="B59" s="30"/>
      <c r="C59" s="30"/>
      <c r="D59" s="30"/>
      <c r="E59" s="31"/>
      <c r="F59" s="30"/>
      <c r="G59" s="30"/>
      <c r="H59" s="30"/>
      <c r="I59" s="30"/>
      <c r="J59" s="30"/>
      <c r="K59" s="30"/>
      <c r="L59" s="32"/>
      <c r="M59" s="32"/>
      <c r="N59" s="30"/>
      <c r="O59" s="33"/>
      <c r="P59" s="33"/>
      <c r="Q59" s="29"/>
      <c r="R59" s="34"/>
      <c r="S59" s="34"/>
      <c r="T59" s="34"/>
      <c r="U59" s="33"/>
      <c r="V59" s="33"/>
      <c r="W59" s="33"/>
      <c r="X59" s="33"/>
      <c r="Y59" s="33"/>
      <c r="Z59" s="33"/>
      <c r="AA59" s="33"/>
      <c r="AB59" s="33"/>
      <c r="AC59" s="34"/>
      <c r="AD59" s="34"/>
      <c r="AE59" s="33"/>
      <c r="AF59" s="35"/>
      <c r="AG59" s="36"/>
      <c r="AH59" s="29"/>
      <c r="AI59" s="33"/>
      <c r="AJ59" s="35"/>
      <c r="AK59" s="36"/>
      <c r="AL59" s="29"/>
      <c r="AM59" s="33"/>
      <c r="AN59" s="35"/>
      <c r="AO59" s="36"/>
      <c r="AP59" s="29"/>
      <c r="AQ59" s="33"/>
      <c r="AR59" s="35"/>
      <c r="AS59" s="36"/>
      <c r="AT59" s="29"/>
      <c r="AU59" s="33"/>
      <c r="AV59" s="35"/>
      <c r="AW59" s="36"/>
      <c r="AX59" s="29"/>
      <c r="AY59" s="33"/>
      <c r="AZ59" s="35"/>
      <c r="BA59" s="36"/>
      <c r="BB59" s="29"/>
      <c r="BC59" s="33"/>
      <c r="BD59" s="35"/>
      <c r="BF59" s="29"/>
    </row>
    <row r="60" spans="1:58" x14ac:dyDescent="0.3">
      <c r="A60" s="29"/>
      <c r="B60" s="30"/>
      <c r="C60" s="30"/>
      <c r="D60" s="30"/>
      <c r="E60" s="31"/>
      <c r="F60" s="30"/>
      <c r="G60" s="30"/>
      <c r="H60" s="30"/>
      <c r="I60" s="30"/>
      <c r="J60" s="30"/>
      <c r="K60" s="30"/>
      <c r="L60" s="32"/>
      <c r="M60" s="32"/>
      <c r="N60" s="30"/>
      <c r="O60" s="33"/>
      <c r="P60" s="33"/>
      <c r="Q60" s="29"/>
      <c r="R60" s="34"/>
      <c r="S60" s="34"/>
      <c r="T60" s="34"/>
      <c r="U60" s="33"/>
      <c r="V60" s="33"/>
      <c r="W60" s="33"/>
      <c r="X60" s="33"/>
      <c r="Y60" s="33"/>
      <c r="Z60" s="33"/>
      <c r="AA60" s="33"/>
      <c r="AB60" s="33"/>
      <c r="AC60" s="34"/>
      <c r="AD60" s="34"/>
      <c r="AE60" s="33"/>
      <c r="AF60" s="35"/>
      <c r="AG60" s="36"/>
      <c r="AH60" s="29"/>
      <c r="AI60" s="33"/>
      <c r="AJ60" s="35"/>
      <c r="AK60" s="36"/>
      <c r="AL60" s="29"/>
      <c r="AM60" s="33"/>
      <c r="AN60" s="35"/>
      <c r="AO60" s="36"/>
      <c r="AP60" s="29"/>
      <c r="AQ60" s="33"/>
      <c r="AR60" s="35"/>
      <c r="AS60" s="36"/>
      <c r="AT60" s="29"/>
      <c r="AU60" s="33"/>
      <c r="AV60" s="35"/>
      <c r="AW60" s="36"/>
      <c r="AX60" s="29"/>
      <c r="AY60" s="33"/>
      <c r="AZ60" s="35"/>
      <c r="BA60" s="36"/>
      <c r="BB60" s="29"/>
      <c r="BC60" s="33"/>
      <c r="BD60" s="35"/>
      <c r="BF60" s="29"/>
    </row>
    <row r="61" spans="1:58" x14ac:dyDescent="0.3">
      <c r="A61" s="29"/>
      <c r="B61" s="30"/>
      <c r="C61" s="30"/>
      <c r="D61" s="30"/>
      <c r="E61" s="31"/>
      <c r="F61" s="30"/>
      <c r="G61" s="30"/>
      <c r="H61" s="30"/>
      <c r="I61" s="30"/>
      <c r="J61" s="30"/>
      <c r="K61" s="30"/>
      <c r="L61" s="32"/>
      <c r="M61" s="32"/>
      <c r="N61" s="30"/>
      <c r="O61" s="33"/>
      <c r="P61" s="33"/>
      <c r="Q61" s="29"/>
      <c r="R61" s="34"/>
      <c r="S61" s="34"/>
      <c r="T61" s="34"/>
      <c r="U61" s="33"/>
      <c r="V61" s="33"/>
      <c r="W61" s="33"/>
      <c r="X61" s="33"/>
      <c r="Y61" s="33"/>
      <c r="Z61" s="33"/>
      <c r="AA61" s="33"/>
      <c r="AB61" s="33"/>
      <c r="AC61" s="34"/>
      <c r="AD61" s="34"/>
      <c r="AE61" s="33"/>
      <c r="AF61" s="35"/>
      <c r="AG61" s="36"/>
      <c r="AH61" s="29"/>
      <c r="AI61" s="33"/>
      <c r="AJ61" s="35"/>
      <c r="AK61" s="36"/>
      <c r="AL61" s="29"/>
      <c r="AM61" s="33"/>
      <c r="AN61" s="35"/>
      <c r="AO61" s="36"/>
      <c r="AP61" s="29"/>
      <c r="AQ61" s="33"/>
      <c r="AR61" s="35"/>
      <c r="AS61" s="36"/>
      <c r="AT61" s="29"/>
      <c r="AU61" s="33"/>
      <c r="AV61" s="35"/>
      <c r="AW61" s="36"/>
      <c r="AX61" s="29"/>
      <c r="AY61" s="33"/>
      <c r="AZ61" s="35"/>
      <c r="BA61" s="36"/>
      <c r="BB61" s="29"/>
      <c r="BC61" s="33"/>
      <c r="BD61" s="35"/>
      <c r="BF61" s="29"/>
    </row>
    <row r="62" spans="1:58" x14ac:dyDescent="0.3">
      <c r="A62" s="29"/>
      <c r="B62" s="30"/>
      <c r="C62" s="30"/>
      <c r="D62" s="30"/>
      <c r="E62" s="31"/>
      <c r="F62" s="30"/>
      <c r="G62" s="30"/>
      <c r="H62" s="30"/>
      <c r="I62" s="30"/>
      <c r="J62" s="30"/>
      <c r="K62" s="30"/>
      <c r="L62" s="32"/>
      <c r="M62" s="32"/>
      <c r="N62" s="30"/>
      <c r="O62" s="33"/>
      <c r="P62" s="33"/>
      <c r="Q62" s="29"/>
      <c r="R62" s="34"/>
      <c r="S62" s="34"/>
      <c r="T62" s="34"/>
      <c r="U62" s="33"/>
      <c r="V62" s="33"/>
      <c r="W62" s="33"/>
      <c r="X62" s="33"/>
      <c r="Y62" s="33"/>
      <c r="Z62" s="33"/>
      <c r="AA62" s="33"/>
      <c r="AB62" s="33"/>
      <c r="AC62" s="34"/>
      <c r="AD62" s="34"/>
      <c r="AE62" s="33"/>
      <c r="AF62" s="35"/>
      <c r="AG62" s="36"/>
      <c r="AH62" s="29"/>
      <c r="AI62" s="33"/>
      <c r="AJ62" s="35"/>
      <c r="AK62" s="36"/>
      <c r="AL62" s="29"/>
      <c r="AM62" s="33"/>
      <c r="AN62" s="35"/>
      <c r="AO62" s="36"/>
      <c r="AP62" s="29"/>
      <c r="AQ62" s="33"/>
      <c r="AR62" s="35"/>
      <c r="AS62" s="36"/>
      <c r="AT62" s="29"/>
      <c r="AU62" s="33"/>
      <c r="AV62" s="35"/>
      <c r="AW62" s="36"/>
      <c r="AX62" s="29"/>
      <c r="AY62" s="33"/>
      <c r="AZ62" s="35"/>
      <c r="BA62" s="36"/>
      <c r="BB62" s="29"/>
      <c r="BC62" s="33"/>
      <c r="BD62" s="35"/>
      <c r="BF62" s="29"/>
    </row>
    <row r="63" spans="1:58" x14ac:dyDescent="0.3">
      <c r="A63" s="29"/>
      <c r="B63" s="30"/>
      <c r="C63" s="30"/>
      <c r="D63" s="30"/>
      <c r="E63" s="31"/>
      <c r="F63" s="30"/>
      <c r="G63" s="30"/>
      <c r="H63" s="30"/>
      <c r="I63" s="30"/>
      <c r="J63" s="30"/>
      <c r="K63" s="30"/>
      <c r="L63" s="32"/>
      <c r="M63" s="32"/>
      <c r="N63" s="30"/>
      <c r="O63" s="33"/>
      <c r="P63" s="33"/>
      <c r="Q63" s="29"/>
      <c r="R63" s="34"/>
      <c r="S63" s="34"/>
      <c r="T63" s="34"/>
      <c r="U63" s="33"/>
      <c r="V63" s="33"/>
      <c r="W63" s="33"/>
      <c r="X63" s="33"/>
      <c r="Y63" s="33"/>
      <c r="Z63" s="33"/>
      <c r="AA63" s="33"/>
      <c r="AB63" s="33"/>
      <c r="AC63" s="34"/>
      <c r="AD63" s="34"/>
      <c r="AE63" s="33"/>
      <c r="AF63" s="35"/>
      <c r="AG63" s="36"/>
      <c r="AH63" s="29"/>
      <c r="AI63" s="33"/>
      <c r="AJ63" s="35"/>
      <c r="AK63" s="36"/>
      <c r="AL63" s="29"/>
      <c r="AM63" s="33"/>
      <c r="AN63" s="35"/>
      <c r="AO63" s="36"/>
      <c r="AP63" s="29"/>
      <c r="AQ63" s="33"/>
      <c r="AR63" s="35"/>
      <c r="AS63" s="36"/>
      <c r="AT63" s="29"/>
      <c r="AU63" s="33"/>
      <c r="AV63" s="35"/>
      <c r="AW63" s="36"/>
      <c r="AX63" s="29"/>
      <c r="AY63" s="33"/>
      <c r="AZ63" s="35"/>
      <c r="BA63" s="36"/>
      <c r="BB63" s="29"/>
      <c r="BC63" s="33"/>
      <c r="BD63" s="35"/>
      <c r="BF63" s="29"/>
    </row>
    <row r="64" spans="1:58" x14ac:dyDescent="0.3">
      <c r="A64" s="29"/>
      <c r="B64" s="30"/>
      <c r="C64" s="30"/>
      <c r="D64" s="30"/>
      <c r="E64" s="31"/>
      <c r="F64" s="30"/>
      <c r="G64" s="30"/>
      <c r="H64" s="30"/>
      <c r="I64" s="30"/>
      <c r="J64" s="30"/>
      <c r="K64" s="30"/>
      <c r="L64" s="32"/>
      <c r="M64" s="32"/>
      <c r="N64" s="30"/>
      <c r="O64" s="33"/>
      <c r="P64" s="33"/>
      <c r="Q64" s="29"/>
      <c r="R64" s="34"/>
      <c r="S64" s="34"/>
      <c r="T64" s="34"/>
      <c r="U64" s="33"/>
      <c r="V64" s="33"/>
      <c r="W64" s="33"/>
      <c r="X64" s="33"/>
      <c r="Y64" s="33"/>
      <c r="Z64" s="33"/>
      <c r="AA64" s="33"/>
      <c r="AB64" s="33"/>
      <c r="AC64" s="34"/>
      <c r="AD64" s="34"/>
      <c r="AE64" s="33"/>
      <c r="AF64" s="35"/>
      <c r="AG64" s="36"/>
      <c r="AH64" s="29"/>
      <c r="AI64" s="33"/>
      <c r="AJ64" s="35"/>
      <c r="AK64" s="36"/>
      <c r="AL64" s="29"/>
      <c r="AM64" s="33"/>
      <c r="AN64" s="35"/>
      <c r="AO64" s="36"/>
      <c r="AP64" s="29"/>
      <c r="AQ64" s="33"/>
      <c r="AR64" s="35"/>
      <c r="AS64" s="36"/>
      <c r="AT64" s="29"/>
      <c r="AU64" s="33"/>
      <c r="AV64" s="35"/>
      <c r="AW64" s="36"/>
      <c r="AX64" s="29"/>
      <c r="AY64" s="33"/>
      <c r="AZ64" s="35"/>
      <c r="BA64" s="36"/>
      <c r="BB64" s="29"/>
      <c r="BC64" s="33"/>
      <c r="BD64" s="35"/>
      <c r="BF64" s="29"/>
    </row>
    <row r="65" spans="1:58" x14ac:dyDescent="0.3">
      <c r="A65" s="29"/>
      <c r="B65" s="30"/>
      <c r="C65" s="30"/>
      <c r="D65" s="30"/>
      <c r="E65" s="31"/>
      <c r="F65" s="30"/>
      <c r="G65" s="30"/>
      <c r="H65" s="30"/>
      <c r="I65" s="30"/>
      <c r="J65" s="30"/>
      <c r="K65" s="30"/>
      <c r="L65" s="32"/>
      <c r="M65" s="32"/>
      <c r="N65" s="30"/>
      <c r="O65" s="33"/>
      <c r="P65" s="33"/>
      <c r="Q65" s="29"/>
      <c r="R65" s="34"/>
      <c r="S65" s="34"/>
      <c r="T65" s="34"/>
      <c r="U65" s="33"/>
      <c r="V65" s="33"/>
      <c r="W65" s="33"/>
      <c r="X65" s="33"/>
      <c r="Y65" s="33"/>
      <c r="Z65" s="33"/>
      <c r="AA65" s="33"/>
      <c r="AB65" s="33"/>
      <c r="AC65" s="34"/>
      <c r="AD65" s="34"/>
      <c r="AE65" s="33"/>
      <c r="AF65" s="35"/>
      <c r="AG65" s="36"/>
      <c r="AH65" s="29"/>
      <c r="AI65" s="33"/>
      <c r="AJ65" s="35"/>
      <c r="AK65" s="36"/>
      <c r="AL65" s="29"/>
      <c r="AM65" s="33"/>
      <c r="AN65" s="35"/>
      <c r="AO65" s="36"/>
      <c r="AP65" s="29"/>
      <c r="AQ65" s="33"/>
      <c r="AR65" s="35"/>
      <c r="AS65" s="36"/>
      <c r="AT65" s="29"/>
      <c r="AU65" s="33"/>
      <c r="AV65" s="35"/>
      <c r="AW65" s="36"/>
      <c r="AX65" s="29"/>
      <c r="AY65" s="33"/>
      <c r="AZ65" s="35"/>
      <c r="BA65" s="36"/>
      <c r="BB65" s="29"/>
      <c r="BC65" s="33"/>
      <c r="BD65" s="35"/>
      <c r="BF65" s="29"/>
    </row>
    <row r="66" spans="1:58" x14ac:dyDescent="0.3">
      <c r="A66" s="29"/>
      <c r="B66" s="30"/>
      <c r="C66" s="30"/>
      <c r="D66" s="30"/>
      <c r="E66" s="31"/>
      <c r="F66" s="30"/>
      <c r="G66" s="30"/>
      <c r="H66" s="30"/>
      <c r="I66" s="30"/>
      <c r="J66" s="30"/>
      <c r="K66" s="30"/>
      <c r="L66" s="32"/>
      <c r="M66" s="32"/>
      <c r="N66" s="30"/>
      <c r="O66" s="33"/>
      <c r="P66" s="33"/>
      <c r="Q66" s="29"/>
      <c r="R66" s="34"/>
      <c r="S66" s="34"/>
      <c r="T66" s="34"/>
      <c r="U66" s="33"/>
      <c r="V66" s="33"/>
      <c r="W66" s="33"/>
      <c r="X66" s="33"/>
      <c r="Y66" s="33"/>
      <c r="Z66" s="33"/>
      <c r="AA66" s="33"/>
      <c r="AB66" s="33"/>
      <c r="AC66" s="34"/>
      <c r="AD66" s="34"/>
      <c r="AE66" s="33"/>
      <c r="AF66" s="35"/>
      <c r="AG66" s="36"/>
      <c r="AH66" s="29"/>
      <c r="AI66" s="33"/>
      <c r="AJ66" s="35"/>
      <c r="AK66" s="36"/>
      <c r="AL66" s="29"/>
      <c r="AM66" s="33"/>
      <c r="AN66" s="35"/>
      <c r="AO66" s="36"/>
      <c r="AP66" s="29"/>
      <c r="AQ66" s="33"/>
      <c r="AR66" s="35"/>
      <c r="AS66" s="36"/>
      <c r="AT66" s="29"/>
      <c r="AU66" s="33"/>
      <c r="AV66" s="35"/>
      <c r="AW66" s="36"/>
      <c r="AX66" s="29"/>
      <c r="AY66" s="33"/>
      <c r="AZ66" s="35"/>
      <c r="BA66" s="36"/>
      <c r="BB66" s="29"/>
      <c r="BC66" s="33"/>
      <c r="BD66" s="35"/>
      <c r="BF66" s="29"/>
    </row>
    <row r="67" spans="1:58" x14ac:dyDescent="0.3">
      <c r="A67" s="29"/>
      <c r="B67" s="30"/>
      <c r="C67" s="30"/>
      <c r="D67" s="30"/>
      <c r="E67" s="31"/>
      <c r="F67" s="30"/>
      <c r="G67" s="30"/>
      <c r="H67" s="30"/>
      <c r="I67" s="30"/>
      <c r="J67" s="30"/>
      <c r="K67" s="30"/>
      <c r="L67" s="32"/>
      <c r="M67" s="32"/>
      <c r="N67" s="30"/>
      <c r="O67" s="33"/>
      <c r="P67" s="33"/>
      <c r="Q67" s="29"/>
      <c r="R67" s="34"/>
      <c r="S67" s="34"/>
      <c r="T67" s="34"/>
      <c r="U67" s="33"/>
      <c r="V67" s="33"/>
      <c r="W67" s="33"/>
      <c r="X67" s="33"/>
      <c r="Y67" s="33"/>
      <c r="Z67" s="33"/>
      <c r="AA67" s="33"/>
      <c r="AB67" s="33"/>
      <c r="AC67" s="34"/>
      <c r="AD67" s="34"/>
      <c r="AE67" s="33"/>
      <c r="AF67" s="35"/>
      <c r="AG67" s="36"/>
      <c r="AH67" s="29"/>
      <c r="AI67" s="33"/>
      <c r="AJ67" s="35"/>
      <c r="AK67" s="36"/>
      <c r="AL67" s="29"/>
      <c r="AM67" s="33"/>
      <c r="AN67" s="35"/>
      <c r="AO67" s="36"/>
      <c r="AP67" s="29"/>
      <c r="AQ67" s="33"/>
      <c r="AR67" s="35"/>
      <c r="AS67" s="36"/>
      <c r="AT67" s="29"/>
      <c r="AU67" s="33"/>
      <c r="AV67" s="35"/>
      <c r="AW67" s="36"/>
      <c r="AX67" s="29"/>
      <c r="AY67" s="33"/>
      <c r="AZ67" s="35"/>
      <c r="BA67" s="36"/>
      <c r="BB67" s="29"/>
      <c r="BC67" s="33"/>
      <c r="BD67" s="35"/>
      <c r="BF67" s="29"/>
    </row>
    <row r="68" spans="1:58" x14ac:dyDescent="0.3">
      <c r="A68" s="29"/>
      <c r="B68" s="30"/>
      <c r="C68" s="30"/>
      <c r="D68" s="30"/>
      <c r="E68" s="31"/>
      <c r="F68" s="30"/>
      <c r="G68" s="30"/>
      <c r="H68" s="30"/>
      <c r="I68" s="30"/>
      <c r="J68" s="30"/>
      <c r="K68" s="30"/>
      <c r="L68" s="32"/>
      <c r="M68" s="32"/>
      <c r="N68" s="30"/>
      <c r="O68" s="33"/>
      <c r="P68" s="33"/>
      <c r="Q68" s="29"/>
      <c r="R68" s="34"/>
      <c r="S68" s="34"/>
      <c r="T68" s="34"/>
      <c r="U68" s="33"/>
      <c r="V68" s="33"/>
      <c r="W68" s="33"/>
      <c r="X68" s="33"/>
      <c r="Y68" s="33"/>
      <c r="Z68" s="33"/>
      <c r="AA68" s="33"/>
      <c r="AB68" s="33"/>
      <c r="AC68" s="34"/>
      <c r="AD68" s="34"/>
      <c r="AE68" s="33"/>
      <c r="AF68" s="35"/>
      <c r="AG68" s="36"/>
      <c r="AH68" s="29"/>
      <c r="AI68" s="33"/>
      <c r="AJ68" s="35"/>
      <c r="AK68" s="36"/>
      <c r="AL68" s="29"/>
      <c r="AM68" s="33"/>
      <c r="AN68" s="35"/>
      <c r="AO68" s="36"/>
      <c r="AP68" s="29"/>
      <c r="AQ68" s="33"/>
      <c r="AR68" s="35"/>
      <c r="AS68" s="36"/>
      <c r="AT68" s="29"/>
      <c r="AU68" s="33"/>
      <c r="AV68" s="35"/>
      <c r="AW68" s="36"/>
      <c r="AX68" s="29"/>
      <c r="AY68" s="33"/>
      <c r="AZ68" s="35"/>
      <c r="BA68" s="36"/>
      <c r="BB68" s="29"/>
      <c r="BC68" s="33"/>
      <c r="BD68" s="35"/>
      <c r="BF68" s="29"/>
    </row>
    <row r="69" spans="1:58" x14ac:dyDescent="0.3">
      <c r="A69" s="29"/>
      <c r="B69" s="30"/>
      <c r="C69" s="30"/>
      <c r="D69" s="30"/>
      <c r="E69" s="31"/>
      <c r="F69" s="30"/>
      <c r="G69" s="30"/>
      <c r="H69" s="30"/>
      <c r="I69" s="30"/>
      <c r="J69" s="30"/>
      <c r="K69" s="30"/>
      <c r="L69" s="32"/>
      <c r="M69" s="32"/>
      <c r="N69" s="30"/>
      <c r="O69" s="33"/>
      <c r="P69" s="33"/>
      <c r="Q69" s="29"/>
      <c r="R69" s="34"/>
      <c r="S69" s="34"/>
      <c r="T69" s="34"/>
      <c r="U69" s="33"/>
      <c r="V69" s="33"/>
      <c r="W69" s="33"/>
      <c r="X69" s="33"/>
      <c r="Y69" s="33"/>
      <c r="Z69" s="33"/>
      <c r="AA69" s="33"/>
      <c r="AB69" s="33"/>
      <c r="AC69" s="34"/>
      <c r="AD69" s="34"/>
      <c r="AE69" s="33"/>
      <c r="AF69" s="35"/>
      <c r="AG69" s="36"/>
      <c r="AH69" s="29"/>
      <c r="AI69" s="33"/>
      <c r="AJ69" s="35"/>
      <c r="AK69" s="36"/>
      <c r="AL69" s="29"/>
      <c r="AM69" s="33"/>
      <c r="AN69" s="35"/>
      <c r="AO69" s="36"/>
      <c r="AP69" s="29"/>
      <c r="AQ69" s="33"/>
      <c r="AR69" s="35"/>
      <c r="AS69" s="36"/>
      <c r="AT69" s="29"/>
      <c r="AU69" s="33"/>
      <c r="AV69" s="35"/>
      <c r="AW69" s="36"/>
      <c r="AX69" s="29"/>
      <c r="AY69" s="33"/>
      <c r="AZ69" s="35"/>
      <c r="BA69" s="36"/>
      <c r="BB69" s="29"/>
      <c r="BC69" s="33"/>
      <c r="BD69" s="35"/>
      <c r="BF69" s="29"/>
    </row>
    <row r="70" spans="1:58" x14ac:dyDescent="0.3">
      <c r="A70" s="29"/>
      <c r="B70" s="30"/>
      <c r="C70" s="30"/>
      <c r="D70" s="30"/>
      <c r="E70" s="31"/>
      <c r="F70" s="30"/>
      <c r="G70" s="30"/>
      <c r="H70" s="30"/>
      <c r="I70" s="30"/>
      <c r="J70" s="30"/>
      <c r="K70" s="30"/>
      <c r="L70" s="32"/>
      <c r="M70" s="32"/>
      <c r="N70" s="30"/>
      <c r="O70" s="33"/>
      <c r="P70" s="33"/>
      <c r="Q70" s="29"/>
      <c r="R70" s="34"/>
      <c r="S70" s="34"/>
      <c r="T70" s="34"/>
      <c r="U70" s="33"/>
      <c r="V70" s="33"/>
      <c r="W70" s="33"/>
      <c r="X70" s="33"/>
      <c r="Y70" s="33"/>
      <c r="Z70" s="33"/>
      <c r="AA70" s="33"/>
      <c r="AB70" s="33"/>
      <c r="AC70" s="34"/>
      <c r="AD70" s="34"/>
      <c r="AE70" s="33"/>
      <c r="AF70" s="35"/>
      <c r="AG70" s="36"/>
      <c r="AH70" s="29"/>
      <c r="AI70" s="33"/>
      <c r="AJ70" s="35"/>
      <c r="AK70" s="36"/>
      <c r="AL70" s="29"/>
      <c r="AM70" s="33"/>
      <c r="AN70" s="35"/>
      <c r="AO70" s="36"/>
      <c r="AP70" s="29"/>
      <c r="AQ70" s="33"/>
      <c r="AR70" s="35"/>
      <c r="AS70" s="36"/>
      <c r="AT70" s="29"/>
      <c r="AU70" s="33"/>
      <c r="AV70" s="35"/>
      <c r="AW70" s="36"/>
      <c r="AX70" s="29"/>
      <c r="AY70" s="33"/>
      <c r="AZ70" s="35"/>
      <c r="BA70" s="36"/>
      <c r="BB70" s="29"/>
      <c r="BC70" s="33"/>
      <c r="BD70" s="35"/>
      <c r="BF70" s="29"/>
    </row>
    <row r="71" spans="1:58" x14ac:dyDescent="0.3">
      <c r="A71" s="29"/>
      <c r="B71" s="30"/>
      <c r="C71" s="30"/>
      <c r="D71" s="30"/>
      <c r="E71" s="31"/>
      <c r="F71" s="30"/>
      <c r="G71" s="30"/>
      <c r="H71" s="30"/>
      <c r="I71" s="30"/>
      <c r="J71" s="30"/>
      <c r="K71" s="30"/>
      <c r="L71" s="32"/>
      <c r="M71" s="32"/>
      <c r="N71" s="30"/>
      <c r="O71" s="33"/>
      <c r="P71" s="33"/>
      <c r="Q71" s="29"/>
      <c r="R71" s="34"/>
      <c r="S71" s="34"/>
      <c r="T71" s="34"/>
      <c r="U71" s="33"/>
      <c r="V71" s="33"/>
      <c r="W71" s="33"/>
      <c r="X71" s="33"/>
      <c r="Y71" s="33"/>
      <c r="Z71" s="33"/>
      <c r="AA71" s="33"/>
      <c r="AB71" s="33"/>
      <c r="AC71" s="34"/>
      <c r="AD71" s="34"/>
      <c r="AE71" s="33"/>
      <c r="AF71" s="35"/>
      <c r="AG71" s="36"/>
      <c r="AH71" s="29"/>
      <c r="AI71" s="33"/>
      <c r="AJ71" s="35"/>
      <c r="AK71" s="36"/>
      <c r="AL71" s="29"/>
      <c r="AM71" s="33"/>
      <c r="AN71" s="35"/>
      <c r="AO71" s="36"/>
      <c r="AP71" s="29"/>
      <c r="AQ71" s="33"/>
      <c r="AR71" s="35"/>
      <c r="AS71" s="36"/>
      <c r="AT71" s="29"/>
      <c r="AU71" s="33"/>
      <c r="AV71" s="35"/>
      <c r="AW71" s="36"/>
      <c r="AX71" s="29"/>
      <c r="AY71" s="33"/>
      <c r="AZ71" s="35"/>
      <c r="BA71" s="36"/>
      <c r="BB71" s="29"/>
      <c r="BC71" s="33"/>
      <c r="BD71" s="35"/>
      <c r="BF71" s="29"/>
    </row>
    <row r="72" spans="1:58" x14ac:dyDescent="0.3">
      <c r="A72" s="29"/>
      <c r="B72" s="30"/>
      <c r="C72" s="30"/>
      <c r="D72" s="30"/>
      <c r="E72" s="31"/>
      <c r="F72" s="30"/>
      <c r="G72" s="30"/>
      <c r="H72" s="30"/>
      <c r="I72" s="30"/>
      <c r="J72" s="30"/>
      <c r="K72" s="30"/>
      <c r="L72" s="32"/>
      <c r="M72" s="32"/>
      <c r="N72" s="30"/>
      <c r="O72" s="33"/>
      <c r="P72" s="33"/>
      <c r="Q72" s="29"/>
      <c r="R72" s="34"/>
      <c r="S72" s="34"/>
      <c r="T72" s="34"/>
      <c r="U72" s="33"/>
      <c r="V72" s="33"/>
      <c r="W72" s="33"/>
      <c r="X72" s="33"/>
      <c r="Y72" s="33"/>
      <c r="Z72" s="33"/>
      <c r="AA72" s="33"/>
      <c r="AB72" s="33"/>
      <c r="AC72" s="34"/>
      <c r="AD72" s="34"/>
      <c r="AE72" s="33"/>
      <c r="AF72" s="35"/>
      <c r="AG72" s="36"/>
      <c r="AH72" s="29"/>
      <c r="AI72" s="33"/>
      <c r="AJ72" s="35"/>
      <c r="AK72" s="36"/>
      <c r="AL72" s="29"/>
      <c r="AM72" s="33"/>
      <c r="AN72" s="35"/>
      <c r="AO72" s="36"/>
      <c r="AP72" s="29"/>
      <c r="AQ72" s="33"/>
      <c r="AR72" s="35"/>
      <c r="AS72" s="36"/>
      <c r="AT72" s="29"/>
      <c r="AU72" s="33"/>
      <c r="AV72" s="35"/>
      <c r="AW72" s="36"/>
      <c r="AX72" s="29"/>
      <c r="AY72" s="33"/>
      <c r="AZ72" s="35"/>
      <c r="BA72" s="36"/>
      <c r="BB72" s="29"/>
      <c r="BC72" s="33"/>
      <c r="BD72" s="35"/>
      <c r="BF72" s="29"/>
    </row>
    <row r="73" spans="1:58" x14ac:dyDescent="0.3">
      <c r="A73" s="29"/>
      <c r="B73" s="30"/>
      <c r="C73" s="30"/>
      <c r="D73" s="30"/>
      <c r="E73" s="31"/>
      <c r="F73" s="30"/>
      <c r="G73" s="30"/>
      <c r="H73" s="30"/>
      <c r="I73" s="30"/>
      <c r="J73" s="30"/>
      <c r="K73" s="30"/>
      <c r="L73" s="32"/>
      <c r="M73" s="32"/>
      <c r="N73" s="30"/>
      <c r="O73" s="33"/>
      <c r="P73" s="33"/>
      <c r="Q73" s="29"/>
      <c r="R73" s="34"/>
      <c r="S73" s="34"/>
      <c r="T73" s="34"/>
      <c r="U73" s="33"/>
      <c r="V73" s="33"/>
      <c r="W73" s="33"/>
      <c r="X73" s="33"/>
      <c r="Y73" s="33"/>
      <c r="Z73" s="33"/>
      <c r="AA73" s="33"/>
      <c r="AB73" s="33"/>
      <c r="AC73" s="34"/>
      <c r="AD73" s="34"/>
      <c r="AE73" s="33"/>
      <c r="AF73" s="35"/>
      <c r="AG73" s="36"/>
      <c r="AH73" s="29"/>
      <c r="AI73" s="33"/>
      <c r="AJ73" s="35"/>
      <c r="AK73" s="36"/>
      <c r="AL73" s="29"/>
      <c r="AM73" s="33"/>
      <c r="AN73" s="35"/>
      <c r="AO73" s="36"/>
      <c r="AP73" s="29"/>
      <c r="AQ73" s="33"/>
      <c r="AR73" s="35"/>
      <c r="AS73" s="36"/>
      <c r="AT73" s="29"/>
      <c r="AU73" s="33"/>
      <c r="AV73" s="35"/>
      <c r="AW73" s="36"/>
      <c r="AX73" s="29"/>
      <c r="AY73" s="33"/>
      <c r="AZ73" s="35"/>
      <c r="BA73" s="36"/>
      <c r="BB73" s="29"/>
      <c r="BC73" s="33"/>
      <c r="BD73" s="35"/>
      <c r="BF73" s="29"/>
    </row>
    <row r="74" spans="1:58" x14ac:dyDescent="0.3">
      <c r="A74" s="29"/>
      <c r="B74" s="30"/>
      <c r="C74" s="30"/>
      <c r="D74" s="30"/>
      <c r="E74" s="31"/>
      <c r="F74" s="30"/>
      <c r="G74" s="30"/>
      <c r="H74" s="30"/>
      <c r="I74" s="30"/>
      <c r="J74" s="30"/>
      <c r="K74" s="30"/>
      <c r="L74" s="32"/>
      <c r="M74" s="32"/>
      <c r="N74" s="30"/>
      <c r="O74" s="33"/>
      <c r="P74" s="33"/>
      <c r="Q74" s="29"/>
      <c r="R74" s="34"/>
      <c r="S74" s="34"/>
      <c r="T74" s="34"/>
      <c r="U74" s="33"/>
      <c r="V74" s="33"/>
      <c r="W74" s="33"/>
      <c r="X74" s="33"/>
      <c r="Y74" s="33"/>
      <c r="Z74" s="33"/>
      <c r="AA74" s="33"/>
      <c r="AB74" s="33"/>
      <c r="AC74" s="34"/>
      <c r="AD74" s="34"/>
      <c r="AE74" s="33"/>
      <c r="AF74" s="35"/>
      <c r="AG74" s="36"/>
      <c r="AH74" s="29"/>
      <c r="AI74" s="33"/>
      <c r="AJ74" s="35"/>
      <c r="AK74" s="36"/>
      <c r="AL74" s="29"/>
      <c r="AM74" s="33"/>
      <c r="AN74" s="35"/>
      <c r="AO74" s="36"/>
      <c r="AP74" s="29"/>
      <c r="AQ74" s="33"/>
      <c r="AR74" s="35"/>
      <c r="AS74" s="36"/>
      <c r="AT74" s="29"/>
      <c r="AU74" s="33"/>
      <c r="AV74" s="35"/>
      <c r="AW74" s="36"/>
      <c r="AX74" s="29"/>
      <c r="AY74" s="33"/>
      <c r="AZ74" s="35"/>
      <c r="BA74" s="36"/>
      <c r="BB74" s="29"/>
      <c r="BC74" s="33"/>
      <c r="BD74" s="35"/>
      <c r="BF74" s="29"/>
    </row>
    <row r="75" spans="1:58" x14ac:dyDescent="0.3">
      <c r="A75" s="29"/>
      <c r="B75" s="30"/>
      <c r="C75" s="30"/>
      <c r="D75" s="30"/>
      <c r="E75" s="31"/>
      <c r="F75" s="30"/>
      <c r="G75" s="30"/>
      <c r="H75" s="30"/>
      <c r="I75" s="30"/>
      <c r="J75" s="30"/>
      <c r="K75" s="30"/>
      <c r="L75" s="32"/>
      <c r="M75" s="32"/>
      <c r="N75" s="30"/>
      <c r="O75" s="33"/>
      <c r="P75" s="33"/>
      <c r="Q75" s="29"/>
      <c r="R75" s="34"/>
      <c r="S75" s="34"/>
      <c r="T75" s="34"/>
      <c r="U75" s="33"/>
      <c r="V75" s="33"/>
      <c r="W75" s="33"/>
      <c r="X75" s="33"/>
      <c r="Y75" s="33"/>
      <c r="Z75" s="33"/>
      <c r="AA75" s="33"/>
      <c r="AB75" s="33"/>
      <c r="AC75" s="34"/>
      <c r="AD75" s="34"/>
      <c r="AE75" s="33"/>
      <c r="AF75" s="35"/>
      <c r="AG75" s="36"/>
      <c r="AH75" s="29"/>
      <c r="AI75" s="33"/>
      <c r="AJ75" s="35"/>
      <c r="AK75" s="36"/>
      <c r="AL75" s="29"/>
      <c r="AM75" s="33"/>
      <c r="AN75" s="35"/>
      <c r="AO75" s="36"/>
      <c r="AP75" s="29"/>
      <c r="AQ75" s="33"/>
      <c r="AR75" s="35"/>
      <c r="AS75" s="36"/>
      <c r="AT75" s="29"/>
      <c r="AU75" s="33"/>
      <c r="AV75" s="35"/>
      <c r="AW75" s="36"/>
      <c r="AX75" s="29"/>
      <c r="AY75" s="33"/>
      <c r="AZ75" s="35"/>
      <c r="BA75" s="36"/>
      <c r="BB75" s="29"/>
      <c r="BC75" s="33"/>
      <c r="BD75" s="35"/>
      <c r="BF75" s="29"/>
    </row>
    <row r="76" spans="1:58" x14ac:dyDescent="0.3">
      <c r="A76" s="29"/>
      <c r="B76" s="30"/>
      <c r="C76" s="30"/>
      <c r="D76" s="30"/>
      <c r="E76" s="31"/>
      <c r="F76" s="30"/>
      <c r="G76" s="30"/>
      <c r="H76" s="30"/>
      <c r="I76" s="30"/>
      <c r="J76" s="30"/>
      <c r="K76" s="30"/>
      <c r="L76" s="32"/>
      <c r="M76" s="32"/>
      <c r="N76" s="30"/>
      <c r="O76" s="33"/>
      <c r="P76" s="33"/>
      <c r="Q76" s="29"/>
      <c r="R76" s="34"/>
      <c r="S76" s="34"/>
      <c r="T76" s="34"/>
      <c r="U76" s="33"/>
      <c r="V76" s="33"/>
      <c r="W76" s="33"/>
      <c r="X76" s="33"/>
      <c r="Y76" s="33"/>
      <c r="Z76" s="33"/>
      <c r="AA76" s="33"/>
      <c r="AB76" s="33"/>
      <c r="AC76" s="34"/>
      <c r="AD76" s="34"/>
      <c r="AE76" s="33"/>
      <c r="AF76" s="35"/>
      <c r="AG76" s="36"/>
      <c r="AH76" s="29"/>
      <c r="AI76" s="33"/>
      <c r="AJ76" s="35"/>
      <c r="AK76" s="36"/>
      <c r="AL76" s="29"/>
      <c r="AM76" s="33"/>
      <c r="AN76" s="35"/>
      <c r="AO76" s="36"/>
      <c r="AP76" s="29"/>
      <c r="AQ76" s="33"/>
      <c r="AR76" s="35"/>
      <c r="AS76" s="36"/>
      <c r="AT76" s="29"/>
      <c r="AU76" s="33"/>
      <c r="AV76" s="35"/>
      <c r="AW76" s="36"/>
      <c r="AX76" s="29"/>
      <c r="AY76" s="33"/>
      <c r="AZ76" s="35"/>
      <c r="BA76" s="36"/>
      <c r="BB76" s="29"/>
      <c r="BC76" s="33"/>
      <c r="BD76" s="35"/>
      <c r="BF76" s="29"/>
    </row>
    <row r="77" spans="1:58" x14ac:dyDescent="0.3">
      <c r="A77" s="29"/>
      <c r="B77" s="30"/>
      <c r="C77" s="30"/>
      <c r="D77" s="30"/>
      <c r="E77" s="31"/>
      <c r="F77" s="30"/>
      <c r="G77" s="30"/>
      <c r="H77" s="30"/>
      <c r="I77" s="30"/>
      <c r="J77" s="30"/>
      <c r="K77" s="30"/>
      <c r="L77" s="32"/>
      <c r="M77" s="32"/>
      <c r="N77" s="30"/>
      <c r="O77" s="33"/>
      <c r="P77" s="33"/>
      <c r="Q77" s="29"/>
      <c r="R77" s="34"/>
      <c r="S77" s="34"/>
      <c r="T77" s="34"/>
      <c r="U77" s="33"/>
      <c r="V77" s="33"/>
      <c r="W77" s="33"/>
      <c r="X77" s="33"/>
      <c r="Y77" s="33"/>
      <c r="Z77" s="33"/>
      <c r="AA77" s="33"/>
      <c r="AB77" s="33"/>
      <c r="AC77" s="34"/>
      <c r="AD77" s="34"/>
      <c r="AE77" s="33"/>
      <c r="AF77" s="35"/>
      <c r="AG77" s="36"/>
      <c r="AH77" s="29"/>
      <c r="AI77" s="33"/>
      <c r="AJ77" s="35"/>
      <c r="AK77" s="36"/>
      <c r="AL77" s="29"/>
      <c r="AM77" s="33"/>
      <c r="AN77" s="35"/>
      <c r="AO77" s="36"/>
      <c r="AP77" s="29"/>
      <c r="AQ77" s="33"/>
      <c r="AR77" s="35"/>
      <c r="AS77" s="36"/>
      <c r="AT77" s="29"/>
      <c r="AU77" s="33"/>
      <c r="AV77" s="35"/>
      <c r="AW77" s="36"/>
      <c r="AX77" s="29"/>
      <c r="AY77" s="33"/>
      <c r="AZ77" s="35"/>
      <c r="BA77" s="36"/>
      <c r="BB77" s="29"/>
      <c r="BC77" s="33"/>
      <c r="BD77" s="35"/>
      <c r="BF77" s="29"/>
    </row>
    <row r="78" spans="1:58" x14ac:dyDescent="0.3">
      <c r="A78" s="29"/>
      <c r="B78" s="30"/>
      <c r="C78" s="30"/>
      <c r="D78" s="30"/>
      <c r="E78" s="31"/>
      <c r="F78" s="30"/>
      <c r="G78" s="30"/>
      <c r="H78" s="30"/>
      <c r="I78" s="30"/>
      <c r="J78" s="30"/>
      <c r="K78" s="30"/>
      <c r="L78" s="32"/>
      <c r="M78" s="32"/>
      <c r="N78" s="30"/>
      <c r="O78" s="33"/>
      <c r="P78" s="33"/>
      <c r="Q78" s="29"/>
      <c r="R78" s="34"/>
      <c r="S78" s="34"/>
      <c r="T78" s="34"/>
      <c r="U78" s="33"/>
      <c r="V78" s="33"/>
      <c r="W78" s="33"/>
      <c r="X78" s="33"/>
      <c r="Y78" s="33"/>
      <c r="Z78" s="33"/>
      <c r="AA78" s="33"/>
      <c r="AB78" s="33"/>
      <c r="AC78" s="34"/>
      <c r="AD78" s="34"/>
      <c r="AE78" s="33"/>
      <c r="AF78" s="35"/>
      <c r="AG78" s="36"/>
      <c r="AH78" s="29"/>
      <c r="AI78" s="33"/>
      <c r="AJ78" s="35"/>
      <c r="AK78" s="36"/>
      <c r="AL78" s="29"/>
      <c r="AM78" s="33"/>
      <c r="AN78" s="35"/>
      <c r="AO78" s="36"/>
      <c r="AP78" s="29"/>
      <c r="AQ78" s="33"/>
      <c r="AR78" s="35"/>
      <c r="AS78" s="36"/>
      <c r="AT78" s="29"/>
      <c r="AU78" s="33"/>
      <c r="AV78" s="35"/>
      <c r="AW78" s="36"/>
      <c r="AX78" s="29"/>
      <c r="AY78" s="33"/>
      <c r="AZ78" s="35"/>
      <c r="BA78" s="36"/>
      <c r="BB78" s="29"/>
      <c r="BC78" s="33"/>
      <c r="BD78" s="35"/>
      <c r="BF78" s="29"/>
    </row>
    <row r="79" spans="1:58" x14ac:dyDescent="0.3">
      <c r="A79" s="29"/>
      <c r="B79" s="30"/>
      <c r="C79" s="30"/>
      <c r="D79" s="30"/>
      <c r="E79" s="31"/>
      <c r="F79" s="30"/>
      <c r="G79" s="30"/>
      <c r="H79" s="30"/>
      <c r="I79" s="30"/>
      <c r="J79" s="30"/>
      <c r="K79" s="30"/>
      <c r="L79" s="32"/>
      <c r="M79" s="32"/>
      <c r="N79" s="30"/>
      <c r="O79" s="33"/>
      <c r="P79" s="33"/>
      <c r="Q79" s="29"/>
      <c r="R79" s="34"/>
      <c r="S79" s="34"/>
      <c r="T79" s="34"/>
      <c r="U79" s="33"/>
      <c r="V79" s="33"/>
      <c r="W79" s="33"/>
      <c r="X79" s="33"/>
      <c r="Y79" s="33"/>
      <c r="Z79" s="33"/>
      <c r="AA79" s="33"/>
      <c r="AB79" s="33"/>
      <c r="AC79" s="34"/>
      <c r="AD79" s="34"/>
      <c r="AE79" s="33"/>
      <c r="AF79" s="35"/>
      <c r="AG79" s="36"/>
      <c r="AH79" s="29"/>
      <c r="AI79" s="33"/>
      <c r="AJ79" s="35"/>
      <c r="AK79" s="36"/>
      <c r="AL79" s="29"/>
      <c r="AM79" s="33"/>
      <c r="AN79" s="35"/>
      <c r="AO79" s="36"/>
      <c r="AP79" s="29"/>
      <c r="AQ79" s="33"/>
      <c r="AR79" s="35"/>
      <c r="AS79" s="36"/>
      <c r="AT79" s="29"/>
      <c r="AU79" s="33"/>
      <c r="AV79" s="35"/>
      <c r="AW79" s="36"/>
      <c r="AX79" s="29"/>
      <c r="AY79" s="33"/>
      <c r="AZ79" s="35"/>
      <c r="BA79" s="36"/>
      <c r="BB79" s="29"/>
      <c r="BC79" s="33"/>
      <c r="BD79" s="35"/>
      <c r="BF79" s="29"/>
    </row>
    <row r="80" spans="1:58" x14ac:dyDescent="0.3">
      <c r="A80" s="29"/>
      <c r="B80" s="30"/>
      <c r="C80" s="30"/>
      <c r="D80" s="30"/>
      <c r="E80" s="31"/>
      <c r="F80" s="30"/>
      <c r="G80" s="30"/>
      <c r="H80" s="30"/>
      <c r="I80" s="30"/>
      <c r="J80" s="30"/>
      <c r="K80" s="30"/>
      <c r="L80" s="32"/>
      <c r="M80" s="32"/>
      <c r="N80" s="30"/>
      <c r="O80" s="33"/>
      <c r="P80" s="33"/>
      <c r="Q80" s="29"/>
      <c r="R80" s="34"/>
      <c r="S80" s="34"/>
      <c r="T80" s="34"/>
      <c r="U80" s="33"/>
      <c r="V80" s="33"/>
      <c r="W80" s="33"/>
      <c r="X80" s="33"/>
      <c r="Y80" s="33"/>
      <c r="Z80" s="33"/>
      <c r="AA80" s="33"/>
      <c r="AB80" s="33"/>
      <c r="AC80" s="34"/>
      <c r="AD80" s="34"/>
      <c r="AE80" s="33"/>
      <c r="AF80" s="35"/>
      <c r="AG80" s="36"/>
      <c r="AH80" s="29"/>
      <c r="AI80" s="33"/>
      <c r="AJ80" s="35"/>
      <c r="AK80" s="36"/>
      <c r="AL80" s="29"/>
      <c r="AM80" s="33"/>
      <c r="AN80" s="35"/>
      <c r="AO80" s="36"/>
      <c r="AP80" s="29"/>
      <c r="AQ80" s="33"/>
      <c r="AR80" s="35"/>
      <c r="AS80" s="36"/>
      <c r="AT80" s="29"/>
      <c r="AU80" s="33"/>
      <c r="AV80" s="35"/>
      <c r="AW80" s="36"/>
      <c r="AX80" s="29"/>
      <c r="AY80" s="33"/>
      <c r="AZ80" s="35"/>
      <c r="BA80" s="36"/>
      <c r="BB80" s="29"/>
      <c r="BC80" s="33"/>
      <c r="BD80" s="35"/>
      <c r="BF80" s="29"/>
    </row>
    <row r="81" spans="1:58" x14ac:dyDescent="0.3">
      <c r="A81" s="29"/>
      <c r="B81" s="30"/>
      <c r="C81" s="30"/>
      <c r="D81" s="30"/>
      <c r="E81" s="31"/>
      <c r="F81" s="30"/>
      <c r="G81" s="30"/>
      <c r="H81" s="30"/>
      <c r="I81" s="30"/>
      <c r="J81" s="30"/>
      <c r="K81" s="30"/>
      <c r="L81" s="32"/>
      <c r="M81" s="32"/>
      <c r="N81" s="30"/>
      <c r="O81" s="33"/>
      <c r="P81" s="33"/>
      <c r="Q81" s="29"/>
      <c r="R81" s="34"/>
      <c r="S81" s="34"/>
      <c r="T81" s="34"/>
      <c r="U81" s="33"/>
      <c r="V81" s="33"/>
      <c r="W81" s="33"/>
      <c r="X81" s="33"/>
      <c r="Y81" s="33"/>
      <c r="Z81" s="33"/>
      <c r="AA81" s="33"/>
      <c r="AB81" s="33"/>
      <c r="AC81" s="34"/>
      <c r="AD81" s="34"/>
      <c r="AE81" s="33"/>
      <c r="AF81" s="35"/>
      <c r="AG81" s="36"/>
      <c r="AH81" s="29"/>
      <c r="AI81" s="33"/>
      <c r="AJ81" s="35"/>
      <c r="AK81" s="36"/>
      <c r="AL81" s="29"/>
      <c r="AM81" s="33"/>
      <c r="AN81" s="35"/>
      <c r="AO81" s="36"/>
      <c r="AP81" s="29"/>
      <c r="AQ81" s="33"/>
      <c r="AR81" s="35"/>
      <c r="AS81" s="36"/>
      <c r="AT81" s="29"/>
      <c r="AU81" s="33"/>
      <c r="AV81" s="35"/>
      <c r="AW81" s="36"/>
      <c r="AX81" s="29"/>
      <c r="AY81" s="33"/>
      <c r="AZ81" s="35"/>
      <c r="BA81" s="36"/>
      <c r="BB81" s="29"/>
      <c r="BC81" s="33"/>
      <c r="BD81" s="35"/>
      <c r="BF81" s="29"/>
    </row>
    <row r="82" spans="1:58" x14ac:dyDescent="0.3">
      <c r="A82" s="29"/>
      <c r="B82" s="30"/>
      <c r="C82" s="30"/>
      <c r="D82" s="30"/>
      <c r="E82" s="31"/>
      <c r="F82" s="30"/>
      <c r="G82" s="30"/>
      <c r="H82" s="30"/>
      <c r="I82" s="30"/>
      <c r="J82" s="30"/>
      <c r="K82" s="30"/>
      <c r="L82" s="32"/>
      <c r="M82" s="32"/>
      <c r="N82" s="30"/>
      <c r="O82" s="33"/>
      <c r="P82" s="33"/>
      <c r="Q82" s="29"/>
      <c r="R82" s="34"/>
      <c r="S82" s="34"/>
      <c r="T82" s="34"/>
      <c r="U82" s="33"/>
      <c r="V82" s="33"/>
      <c r="W82" s="33"/>
      <c r="X82" s="33"/>
      <c r="Y82" s="33"/>
      <c r="Z82" s="33"/>
      <c r="AA82" s="33"/>
      <c r="AB82" s="33"/>
      <c r="AC82" s="34"/>
      <c r="AD82" s="34"/>
      <c r="AE82" s="33"/>
      <c r="AF82" s="35"/>
      <c r="AG82" s="36"/>
      <c r="AH82" s="29"/>
      <c r="AI82" s="33"/>
      <c r="AJ82" s="35"/>
      <c r="AK82" s="36"/>
      <c r="AL82" s="29"/>
      <c r="AM82" s="33"/>
      <c r="AN82" s="35"/>
      <c r="AO82" s="36"/>
      <c r="AP82" s="29"/>
      <c r="AQ82" s="33"/>
      <c r="AR82" s="35"/>
      <c r="AS82" s="36"/>
      <c r="AT82" s="29"/>
      <c r="AU82" s="33"/>
      <c r="AV82" s="35"/>
      <c r="AW82" s="36"/>
      <c r="AX82" s="29"/>
      <c r="AY82" s="33"/>
      <c r="AZ82" s="35"/>
      <c r="BA82" s="36"/>
      <c r="BB82" s="29"/>
      <c r="BC82" s="33"/>
      <c r="BD82" s="35"/>
      <c r="BF82" s="29"/>
    </row>
    <row r="83" spans="1:58" x14ac:dyDescent="0.3">
      <c r="A83" s="29"/>
      <c r="B83" s="30"/>
      <c r="C83" s="30"/>
      <c r="D83" s="30"/>
      <c r="E83" s="31"/>
      <c r="F83" s="30"/>
      <c r="G83" s="30"/>
      <c r="H83" s="30"/>
      <c r="I83" s="30"/>
      <c r="J83" s="30"/>
      <c r="K83" s="30"/>
      <c r="L83" s="32"/>
      <c r="M83" s="32"/>
      <c r="N83" s="30"/>
      <c r="O83" s="33"/>
      <c r="P83" s="33"/>
      <c r="Q83" s="29"/>
      <c r="R83" s="34"/>
      <c r="S83" s="34"/>
      <c r="T83" s="34"/>
      <c r="U83" s="33"/>
      <c r="V83" s="33"/>
      <c r="W83" s="33"/>
      <c r="X83" s="33"/>
      <c r="Y83" s="33"/>
      <c r="Z83" s="33"/>
      <c r="AA83" s="33"/>
      <c r="AB83" s="33"/>
      <c r="AC83" s="34"/>
      <c r="AD83" s="34"/>
      <c r="AE83" s="33"/>
      <c r="AF83" s="35"/>
      <c r="AG83" s="36"/>
      <c r="AH83" s="29"/>
      <c r="AI83" s="33"/>
      <c r="AJ83" s="35"/>
      <c r="AK83" s="36"/>
      <c r="AL83" s="29"/>
      <c r="AM83" s="33"/>
      <c r="AN83" s="35"/>
      <c r="AO83" s="36"/>
      <c r="AP83" s="29"/>
      <c r="AQ83" s="33"/>
      <c r="AR83" s="35"/>
      <c r="AS83" s="36"/>
      <c r="AT83" s="29"/>
      <c r="AU83" s="33"/>
      <c r="AV83" s="35"/>
      <c r="AW83" s="36"/>
      <c r="AX83" s="29"/>
      <c r="AY83" s="33"/>
      <c r="AZ83" s="35"/>
      <c r="BA83" s="36"/>
      <c r="BB83" s="29"/>
      <c r="BC83" s="33"/>
      <c r="BD83" s="35"/>
      <c r="BF83" s="29"/>
    </row>
    <row r="84" spans="1:58" x14ac:dyDescent="0.3">
      <c r="A84" s="29"/>
      <c r="B84" s="30"/>
      <c r="C84" s="30"/>
      <c r="D84" s="30"/>
      <c r="E84" s="31"/>
      <c r="F84" s="30"/>
      <c r="G84" s="30"/>
      <c r="H84" s="30"/>
      <c r="I84" s="30"/>
      <c r="J84" s="30"/>
      <c r="K84" s="30"/>
      <c r="L84" s="32"/>
      <c r="M84" s="32"/>
      <c r="N84" s="30"/>
      <c r="O84" s="33"/>
      <c r="P84" s="33"/>
      <c r="Q84" s="29"/>
      <c r="R84" s="34"/>
      <c r="S84" s="34"/>
      <c r="T84" s="34"/>
      <c r="U84" s="33"/>
      <c r="V84" s="33"/>
      <c r="W84" s="33"/>
      <c r="X84" s="33"/>
      <c r="Y84" s="33"/>
      <c r="Z84" s="33"/>
      <c r="AA84" s="33"/>
      <c r="AB84" s="33"/>
      <c r="AC84" s="34"/>
      <c r="AD84" s="34"/>
      <c r="AE84" s="33"/>
      <c r="AF84" s="35"/>
      <c r="AG84" s="36"/>
      <c r="AH84" s="29"/>
      <c r="AI84" s="33"/>
      <c r="AJ84" s="35"/>
      <c r="AK84" s="36"/>
      <c r="AL84" s="29"/>
      <c r="AM84" s="33"/>
      <c r="AN84" s="35"/>
      <c r="AO84" s="36"/>
      <c r="AP84" s="29"/>
      <c r="AQ84" s="33"/>
      <c r="AR84" s="35"/>
      <c r="AS84" s="36"/>
      <c r="AT84" s="29"/>
      <c r="AU84" s="33"/>
      <c r="AV84" s="35"/>
      <c r="AW84" s="36"/>
      <c r="AX84" s="29"/>
      <c r="AY84" s="33"/>
      <c r="AZ84" s="35"/>
      <c r="BA84" s="36"/>
      <c r="BB84" s="29"/>
      <c r="BC84" s="33"/>
      <c r="BD84" s="35"/>
      <c r="BF84" s="29"/>
    </row>
    <row r="85" spans="1:58" x14ac:dyDescent="0.3">
      <c r="A85" s="29"/>
      <c r="B85" s="30"/>
      <c r="C85" s="30"/>
      <c r="D85" s="30"/>
      <c r="E85" s="31"/>
      <c r="F85" s="30"/>
      <c r="G85" s="30"/>
      <c r="H85" s="30"/>
      <c r="I85" s="30"/>
      <c r="J85" s="30"/>
      <c r="K85" s="30"/>
      <c r="L85" s="32"/>
      <c r="M85" s="32"/>
      <c r="N85" s="30"/>
      <c r="O85" s="33"/>
      <c r="P85" s="33"/>
      <c r="Q85" s="29"/>
      <c r="R85" s="34"/>
      <c r="S85" s="34"/>
      <c r="T85" s="34"/>
      <c r="U85" s="33"/>
      <c r="V85" s="33"/>
      <c r="W85" s="33"/>
      <c r="X85" s="33"/>
      <c r="Y85" s="33"/>
      <c r="Z85" s="33"/>
      <c r="AA85" s="33"/>
      <c r="AB85" s="33"/>
      <c r="AC85" s="34"/>
      <c r="AD85" s="34"/>
      <c r="AE85" s="33"/>
      <c r="AF85" s="35"/>
      <c r="AG85" s="36"/>
      <c r="AH85" s="29"/>
      <c r="AI85" s="33"/>
      <c r="AJ85" s="35"/>
      <c r="AK85" s="36"/>
      <c r="AL85" s="29"/>
      <c r="AM85" s="33"/>
      <c r="AN85" s="35"/>
      <c r="AO85" s="36"/>
      <c r="AP85" s="29"/>
      <c r="AQ85" s="33"/>
      <c r="AR85" s="35"/>
      <c r="AS85" s="36"/>
      <c r="AT85" s="29"/>
      <c r="AU85" s="33"/>
      <c r="AV85" s="35"/>
      <c r="AW85" s="36"/>
      <c r="AX85" s="29"/>
      <c r="AY85" s="33"/>
      <c r="AZ85" s="35"/>
      <c r="BA85" s="36"/>
      <c r="BB85" s="29"/>
      <c r="BC85" s="33"/>
      <c r="BD85" s="35"/>
      <c r="BF85" s="29"/>
    </row>
    <row r="86" spans="1:58" x14ac:dyDescent="0.3">
      <c r="A86" s="29"/>
      <c r="B86" s="30"/>
      <c r="C86" s="30"/>
      <c r="D86" s="30"/>
      <c r="E86" s="31"/>
      <c r="F86" s="30"/>
      <c r="G86" s="30"/>
      <c r="H86" s="30"/>
      <c r="I86" s="30"/>
      <c r="J86" s="30"/>
      <c r="K86" s="30"/>
      <c r="L86" s="32"/>
      <c r="M86" s="32"/>
      <c r="N86" s="30"/>
      <c r="O86" s="33"/>
      <c r="P86" s="33"/>
      <c r="Q86" s="29"/>
      <c r="R86" s="34"/>
      <c r="S86" s="34"/>
      <c r="T86" s="34"/>
      <c r="U86" s="33"/>
      <c r="V86" s="33"/>
      <c r="W86" s="33"/>
      <c r="X86" s="33"/>
      <c r="Y86" s="33"/>
      <c r="Z86" s="33"/>
      <c r="AA86" s="33"/>
      <c r="AB86" s="33"/>
      <c r="AC86" s="34"/>
      <c r="AD86" s="34"/>
      <c r="AE86" s="33"/>
      <c r="AF86" s="35"/>
      <c r="AG86" s="36"/>
      <c r="AH86" s="29"/>
      <c r="AI86" s="33"/>
      <c r="AJ86" s="35"/>
      <c r="AK86" s="36"/>
      <c r="AL86" s="29"/>
      <c r="AM86" s="33"/>
      <c r="AN86" s="35"/>
      <c r="AO86" s="36"/>
      <c r="AP86" s="29"/>
      <c r="AQ86" s="33"/>
      <c r="AR86" s="35"/>
      <c r="AS86" s="36"/>
      <c r="AT86" s="29"/>
      <c r="AU86" s="33"/>
      <c r="AV86" s="35"/>
      <c r="AW86" s="36"/>
      <c r="AX86" s="29"/>
      <c r="AY86" s="33"/>
      <c r="AZ86" s="35"/>
      <c r="BA86" s="36"/>
      <c r="BB86" s="29"/>
      <c r="BC86" s="33"/>
      <c r="BD86" s="35"/>
      <c r="BF86" s="29"/>
    </row>
    <row r="87" spans="1:58" x14ac:dyDescent="0.3">
      <c r="A87" s="29"/>
      <c r="B87" s="30"/>
      <c r="C87" s="30"/>
      <c r="D87" s="30"/>
      <c r="E87" s="31"/>
      <c r="F87" s="30"/>
      <c r="G87" s="30"/>
      <c r="H87" s="30"/>
      <c r="I87" s="30"/>
      <c r="J87" s="30"/>
      <c r="K87" s="30"/>
      <c r="L87" s="32"/>
      <c r="M87" s="32"/>
      <c r="N87" s="30"/>
      <c r="O87" s="33"/>
      <c r="P87" s="33"/>
      <c r="Q87" s="29"/>
      <c r="R87" s="34"/>
      <c r="S87" s="34"/>
      <c r="T87" s="34"/>
      <c r="U87" s="33"/>
      <c r="V87" s="33"/>
      <c r="W87" s="33"/>
      <c r="X87" s="33"/>
      <c r="Y87" s="33"/>
      <c r="Z87" s="33"/>
      <c r="AA87" s="33"/>
      <c r="AB87" s="33"/>
      <c r="AC87" s="34"/>
      <c r="AD87" s="34"/>
      <c r="AE87" s="33"/>
      <c r="AF87" s="35"/>
      <c r="AG87" s="36"/>
      <c r="AH87" s="29"/>
      <c r="AI87" s="33"/>
      <c r="AJ87" s="35"/>
      <c r="AK87" s="36"/>
      <c r="AL87" s="29"/>
      <c r="AM87" s="33"/>
      <c r="AN87" s="35"/>
      <c r="AO87" s="36"/>
      <c r="AP87" s="29"/>
      <c r="AQ87" s="33"/>
      <c r="AR87" s="35"/>
      <c r="AS87" s="36"/>
      <c r="AT87" s="29"/>
      <c r="AU87" s="33"/>
      <c r="AV87" s="35"/>
      <c r="AW87" s="36"/>
      <c r="AX87" s="29"/>
      <c r="AY87" s="33"/>
      <c r="AZ87" s="35"/>
      <c r="BA87" s="36"/>
      <c r="BB87" s="29"/>
      <c r="BC87" s="33"/>
      <c r="BD87" s="35"/>
      <c r="BF87" s="29"/>
    </row>
    <row r="88" spans="1:58" x14ac:dyDescent="0.3">
      <c r="A88" s="29"/>
      <c r="B88" s="30"/>
      <c r="C88" s="30"/>
      <c r="D88" s="30"/>
      <c r="E88" s="31"/>
      <c r="F88" s="30"/>
      <c r="G88" s="30"/>
      <c r="H88" s="30"/>
      <c r="I88" s="30"/>
      <c r="J88" s="30"/>
      <c r="K88" s="30"/>
      <c r="L88" s="32"/>
      <c r="M88" s="32"/>
      <c r="N88" s="30"/>
      <c r="O88" s="33"/>
      <c r="P88" s="33"/>
      <c r="Q88" s="29"/>
      <c r="R88" s="34"/>
      <c r="S88" s="34"/>
      <c r="T88" s="34"/>
      <c r="U88" s="33"/>
      <c r="V88" s="33"/>
      <c r="W88" s="33"/>
      <c r="X88" s="33"/>
      <c r="Y88" s="33"/>
      <c r="Z88" s="33"/>
      <c r="AA88" s="33"/>
      <c r="AB88" s="33"/>
      <c r="AC88" s="34"/>
      <c r="AD88" s="34"/>
      <c r="AE88" s="33"/>
      <c r="AF88" s="35"/>
      <c r="AG88" s="36"/>
      <c r="AH88" s="29"/>
      <c r="AI88" s="33"/>
      <c r="AJ88" s="35"/>
      <c r="AK88" s="36"/>
      <c r="AL88" s="29"/>
      <c r="AM88" s="33"/>
      <c r="AN88" s="35"/>
      <c r="AO88" s="36"/>
      <c r="AP88" s="29"/>
      <c r="AQ88" s="33"/>
      <c r="AR88" s="35"/>
      <c r="AS88" s="36"/>
      <c r="AT88" s="29"/>
      <c r="AU88" s="33"/>
      <c r="AV88" s="35"/>
      <c r="AW88" s="36"/>
      <c r="AX88" s="29"/>
      <c r="AY88" s="33"/>
      <c r="AZ88" s="35"/>
      <c r="BA88" s="36"/>
      <c r="BB88" s="29"/>
      <c r="BC88" s="33"/>
      <c r="BD88" s="35"/>
      <c r="BF88" s="29"/>
    </row>
    <row r="89" spans="1:58" x14ac:dyDescent="0.3">
      <c r="A89" s="29"/>
      <c r="B89" s="30"/>
      <c r="C89" s="30"/>
      <c r="D89" s="30"/>
      <c r="E89" s="31"/>
      <c r="F89" s="30"/>
      <c r="G89" s="30"/>
      <c r="H89" s="30"/>
      <c r="I89" s="30"/>
      <c r="J89" s="30"/>
      <c r="K89" s="30"/>
      <c r="L89" s="32"/>
      <c r="M89" s="32"/>
      <c r="N89" s="30"/>
      <c r="O89" s="33"/>
      <c r="P89" s="33"/>
      <c r="Q89" s="29"/>
      <c r="R89" s="34"/>
      <c r="S89" s="34"/>
      <c r="T89" s="34"/>
      <c r="U89" s="33"/>
      <c r="V89" s="33"/>
      <c r="W89" s="33"/>
      <c r="X89" s="33"/>
      <c r="Y89" s="33"/>
      <c r="Z89" s="33"/>
      <c r="AA89" s="33"/>
      <c r="AB89" s="33"/>
      <c r="AC89" s="34"/>
      <c r="AD89" s="34"/>
      <c r="AE89" s="33"/>
      <c r="AF89" s="35"/>
      <c r="AG89" s="36"/>
      <c r="AH89" s="29"/>
      <c r="AI89" s="33"/>
      <c r="AJ89" s="35"/>
      <c r="AK89" s="36"/>
      <c r="AL89" s="29"/>
      <c r="AM89" s="33"/>
      <c r="AN89" s="35"/>
      <c r="AO89" s="36"/>
      <c r="AP89" s="29"/>
      <c r="AQ89" s="33"/>
      <c r="AR89" s="35"/>
      <c r="AS89" s="36"/>
      <c r="AT89" s="29"/>
      <c r="AU89" s="33"/>
      <c r="AV89" s="35"/>
      <c r="AW89" s="36"/>
      <c r="AX89" s="29"/>
      <c r="AY89" s="33"/>
      <c r="AZ89" s="35"/>
      <c r="BA89" s="36"/>
      <c r="BB89" s="29"/>
      <c r="BC89" s="33"/>
      <c r="BD89" s="35"/>
      <c r="BF89" s="29"/>
    </row>
    <row r="90" spans="1:58" x14ac:dyDescent="0.3">
      <c r="A90" s="29"/>
      <c r="B90" s="30"/>
      <c r="C90" s="30"/>
      <c r="D90" s="30"/>
      <c r="E90" s="31"/>
      <c r="F90" s="30"/>
      <c r="G90" s="30"/>
      <c r="H90" s="30"/>
      <c r="I90" s="30"/>
      <c r="J90" s="30"/>
      <c r="K90" s="30"/>
      <c r="L90" s="32"/>
      <c r="M90" s="32"/>
      <c r="N90" s="30"/>
      <c r="O90" s="33"/>
      <c r="P90" s="33"/>
      <c r="Q90" s="29"/>
      <c r="R90" s="34"/>
      <c r="S90" s="34"/>
      <c r="T90" s="34"/>
      <c r="U90" s="33"/>
      <c r="V90" s="33"/>
      <c r="W90" s="33"/>
      <c r="X90" s="33"/>
      <c r="Y90" s="33"/>
      <c r="Z90" s="33"/>
      <c r="AA90" s="33"/>
      <c r="AB90" s="33"/>
      <c r="AC90" s="34"/>
      <c r="AD90" s="34"/>
      <c r="AE90" s="33"/>
      <c r="AF90" s="35"/>
      <c r="AG90" s="36"/>
      <c r="AH90" s="29"/>
      <c r="AI90" s="33"/>
      <c r="AJ90" s="35"/>
      <c r="AK90" s="36"/>
      <c r="AL90" s="29"/>
      <c r="AM90" s="33"/>
      <c r="AN90" s="35"/>
      <c r="AO90" s="36"/>
      <c r="AP90" s="29"/>
      <c r="AQ90" s="33"/>
      <c r="AR90" s="35"/>
      <c r="AS90" s="36"/>
      <c r="AT90" s="29"/>
      <c r="AU90" s="33"/>
      <c r="AV90" s="35"/>
      <c r="AW90" s="36"/>
      <c r="AX90" s="29"/>
      <c r="AY90" s="33"/>
      <c r="AZ90" s="35"/>
      <c r="BA90" s="36"/>
      <c r="BB90" s="29"/>
      <c r="BC90" s="33"/>
      <c r="BD90" s="35"/>
      <c r="BF90" s="29"/>
    </row>
    <row r="91" spans="1:58" x14ac:dyDescent="0.3">
      <c r="A91" s="29"/>
      <c r="B91" s="30"/>
      <c r="C91" s="30"/>
      <c r="D91" s="30"/>
      <c r="E91" s="31"/>
      <c r="F91" s="30"/>
      <c r="G91" s="30"/>
      <c r="H91" s="30"/>
      <c r="I91" s="30"/>
      <c r="J91" s="30"/>
      <c r="K91" s="30"/>
      <c r="L91" s="32"/>
      <c r="M91" s="32"/>
      <c r="N91" s="30"/>
      <c r="O91" s="33"/>
      <c r="P91" s="33"/>
      <c r="Q91" s="29"/>
      <c r="R91" s="34"/>
      <c r="S91" s="34"/>
      <c r="T91" s="34"/>
      <c r="U91" s="33"/>
      <c r="V91" s="33"/>
      <c r="W91" s="33"/>
      <c r="X91" s="33"/>
      <c r="Y91" s="33"/>
      <c r="Z91" s="33"/>
      <c r="AA91" s="33"/>
      <c r="AB91" s="33"/>
      <c r="AC91" s="34"/>
      <c r="AD91" s="34"/>
      <c r="AE91" s="33"/>
      <c r="AF91" s="35"/>
      <c r="AG91" s="36"/>
      <c r="AH91" s="29"/>
      <c r="AI91" s="33"/>
      <c r="AJ91" s="35"/>
      <c r="AK91" s="36"/>
      <c r="AL91" s="29"/>
      <c r="AM91" s="33"/>
      <c r="AN91" s="35"/>
      <c r="AO91" s="36"/>
      <c r="AP91" s="29"/>
      <c r="AQ91" s="33"/>
      <c r="AR91" s="35"/>
      <c r="AS91" s="36"/>
      <c r="AT91" s="29"/>
      <c r="AU91" s="33"/>
      <c r="AV91" s="35"/>
      <c r="AW91" s="36"/>
      <c r="AX91" s="29"/>
      <c r="AY91" s="33"/>
      <c r="AZ91" s="35"/>
      <c r="BA91" s="36"/>
      <c r="BB91" s="29"/>
      <c r="BC91" s="33"/>
      <c r="BD91" s="35"/>
      <c r="BF91" s="29"/>
    </row>
    <row r="92" spans="1:58" x14ac:dyDescent="0.3">
      <c r="A92" s="29"/>
      <c r="B92" s="30"/>
      <c r="C92" s="30"/>
      <c r="D92" s="30"/>
      <c r="E92" s="31"/>
      <c r="F92" s="30"/>
      <c r="G92" s="30"/>
      <c r="H92" s="30"/>
      <c r="I92" s="30"/>
      <c r="J92" s="30"/>
      <c r="K92" s="30"/>
      <c r="L92" s="32"/>
      <c r="M92" s="32"/>
      <c r="N92" s="30"/>
      <c r="O92" s="33"/>
      <c r="P92" s="33"/>
      <c r="Q92" s="29"/>
      <c r="R92" s="34"/>
      <c r="S92" s="34"/>
      <c r="T92" s="34"/>
      <c r="U92" s="33"/>
      <c r="V92" s="33"/>
      <c r="W92" s="33"/>
      <c r="X92" s="33"/>
      <c r="Y92" s="33"/>
      <c r="Z92" s="33"/>
      <c r="AA92" s="33"/>
      <c r="AB92" s="33"/>
      <c r="AC92" s="34"/>
      <c r="AD92" s="34"/>
      <c r="AE92" s="33"/>
      <c r="AF92" s="35"/>
      <c r="AG92" s="36"/>
      <c r="AH92" s="29"/>
      <c r="AI92" s="33"/>
      <c r="AJ92" s="35"/>
      <c r="AK92" s="36"/>
      <c r="AL92" s="29"/>
      <c r="AM92" s="33"/>
      <c r="AN92" s="35"/>
      <c r="AO92" s="36"/>
      <c r="AP92" s="29"/>
      <c r="AQ92" s="33"/>
      <c r="AR92" s="35"/>
      <c r="AS92" s="36"/>
      <c r="AT92" s="29"/>
      <c r="AU92" s="33"/>
      <c r="AV92" s="35"/>
      <c r="AW92" s="36"/>
      <c r="AX92" s="29"/>
      <c r="AY92" s="33"/>
      <c r="AZ92" s="35"/>
      <c r="BA92" s="36"/>
      <c r="BB92" s="29"/>
      <c r="BC92" s="33"/>
      <c r="BD92" s="35"/>
      <c r="BF92" s="29"/>
    </row>
    <row r="93" spans="1:58" x14ac:dyDescent="0.3">
      <c r="A93" s="29"/>
      <c r="B93" s="30"/>
      <c r="C93" s="30"/>
      <c r="D93" s="30"/>
      <c r="E93" s="31"/>
      <c r="F93" s="30"/>
      <c r="G93" s="30"/>
      <c r="H93" s="30"/>
      <c r="I93" s="30"/>
      <c r="J93" s="30"/>
      <c r="K93" s="30"/>
      <c r="L93" s="32"/>
      <c r="M93" s="32"/>
      <c r="N93" s="30"/>
      <c r="O93" s="33"/>
      <c r="P93" s="33"/>
      <c r="Q93" s="29"/>
      <c r="R93" s="34"/>
      <c r="S93" s="34"/>
      <c r="T93" s="34"/>
      <c r="U93" s="33"/>
      <c r="V93" s="33"/>
      <c r="W93" s="33"/>
      <c r="X93" s="33"/>
      <c r="Y93" s="33"/>
      <c r="Z93" s="33"/>
      <c r="AA93" s="33"/>
      <c r="AB93" s="33"/>
      <c r="AC93" s="34"/>
      <c r="AD93" s="34"/>
      <c r="AE93" s="33"/>
      <c r="AF93" s="35"/>
      <c r="AG93" s="36"/>
      <c r="AH93" s="29"/>
      <c r="AI93" s="33"/>
      <c r="AJ93" s="35"/>
      <c r="AK93" s="36"/>
      <c r="AL93" s="29"/>
      <c r="AM93" s="33"/>
      <c r="AN93" s="35"/>
      <c r="AO93" s="36"/>
      <c r="AP93" s="29"/>
      <c r="AQ93" s="33"/>
      <c r="AR93" s="35"/>
      <c r="AS93" s="36"/>
      <c r="AT93" s="29"/>
      <c r="AU93" s="33"/>
      <c r="AV93" s="35"/>
      <c r="AW93" s="36"/>
      <c r="AX93" s="29"/>
      <c r="AY93" s="33"/>
      <c r="AZ93" s="35"/>
      <c r="BA93" s="36"/>
      <c r="BB93" s="29"/>
      <c r="BC93" s="33"/>
      <c r="BD93" s="35"/>
      <c r="BF93" s="29"/>
    </row>
    <row r="94" spans="1:58" x14ac:dyDescent="0.3">
      <c r="A94" s="29"/>
      <c r="B94" s="30"/>
      <c r="C94" s="30"/>
      <c r="D94" s="30"/>
      <c r="E94" s="31"/>
      <c r="F94" s="30"/>
      <c r="G94" s="30"/>
      <c r="H94" s="30"/>
      <c r="I94" s="30"/>
      <c r="J94" s="30"/>
      <c r="K94" s="30"/>
      <c r="L94" s="32"/>
      <c r="M94" s="32"/>
      <c r="N94" s="30"/>
      <c r="O94" s="33"/>
      <c r="P94" s="33"/>
      <c r="Q94" s="29"/>
      <c r="R94" s="34"/>
      <c r="S94" s="34"/>
      <c r="T94" s="34"/>
      <c r="U94" s="33"/>
      <c r="V94" s="33"/>
      <c r="W94" s="33"/>
      <c r="X94" s="33"/>
      <c r="Y94" s="33"/>
      <c r="Z94" s="33"/>
      <c r="AA94" s="33"/>
      <c r="AB94" s="33"/>
      <c r="AC94" s="34"/>
      <c r="AD94" s="34"/>
      <c r="AE94" s="33"/>
      <c r="AF94" s="35"/>
      <c r="AG94" s="36"/>
      <c r="AH94" s="29"/>
      <c r="AI94" s="33"/>
      <c r="AJ94" s="35"/>
      <c r="AK94" s="36"/>
      <c r="AL94" s="29"/>
      <c r="AM94" s="33"/>
      <c r="AN94" s="35"/>
      <c r="AO94" s="36"/>
      <c r="AP94" s="29"/>
      <c r="AQ94" s="33"/>
      <c r="AR94" s="35"/>
      <c r="AS94" s="36"/>
      <c r="AT94" s="29"/>
      <c r="AU94" s="33"/>
      <c r="AV94" s="35"/>
      <c r="AW94" s="36"/>
      <c r="AX94" s="29"/>
      <c r="AY94" s="33"/>
      <c r="AZ94" s="35"/>
      <c r="BA94" s="36"/>
      <c r="BB94" s="29"/>
      <c r="BC94" s="33"/>
      <c r="BD94" s="35"/>
      <c r="BF94" s="29"/>
    </row>
    <row r="95" spans="1:58" x14ac:dyDescent="0.3">
      <c r="A95" s="29"/>
      <c r="B95" s="30"/>
      <c r="C95" s="30"/>
      <c r="D95" s="30"/>
      <c r="E95" s="31"/>
      <c r="F95" s="30"/>
      <c r="G95" s="30"/>
      <c r="H95" s="30"/>
      <c r="I95" s="30"/>
      <c r="J95" s="30"/>
      <c r="K95" s="30"/>
      <c r="L95" s="32"/>
      <c r="M95" s="32"/>
      <c r="N95" s="30"/>
      <c r="O95" s="33"/>
      <c r="P95" s="33"/>
      <c r="Q95" s="29"/>
      <c r="R95" s="34"/>
      <c r="S95" s="34"/>
      <c r="T95" s="34"/>
      <c r="U95" s="33"/>
      <c r="V95" s="33"/>
      <c r="W95" s="33"/>
      <c r="X95" s="33"/>
      <c r="Y95" s="33"/>
      <c r="Z95" s="33"/>
      <c r="AA95" s="33"/>
      <c r="AB95" s="33"/>
      <c r="AC95" s="34"/>
      <c r="AD95" s="34"/>
      <c r="AE95" s="33"/>
      <c r="AF95" s="35"/>
      <c r="AG95" s="36"/>
      <c r="AH95" s="29"/>
      <c r="AI95" s="33"/>
      <c r="AJ95" s="35"/>
      <c r="AK95" s="36"/>
      <c r="AL95" s="29"/>
      <c r="AM95" s="33"/>
      <c r="AN95" s="35"/>
      <c r="AO95" s="36"/>
      <c r="AP95" s="29"/>
      <c r="AQ95" s="33"/>
      <c r="AR95" s="35"/>
      <c r="AS95" s="36"/>
      <c r="AT95" s="29"/>
      <c r="AU95" s="33"/>
      <c r="AV95" s="35"/>
      <c r="AW95" s="36"/>
      <c r="AX95" s="29"/>
      <c r="AY95" s="33"/>
      <c r="AZ95" s="35"/>
      <c r="BA95" s="36"/>
      <c r="BB95" s="29"/>
      <c r="BC95" s="33"/>
      <c r="BD95" s="35"/>
      <c r="BF95" s="29"/>
    </row>
    <row r="96" spans="1:58" x14ac:dyDescent="0.3">
      <c r="A96" s="29"/>
      <c r="B96" s="30"/>
      <c r="C96" s="30"/>
      <c r="D96" s="30"/>
      <c r="E96" s="31"/>
      <c r="F96" s="30"/>
      <c r="G96" s="30"/>
      <c r="H96" s="30"/>
      <c r="I96" s="30"/>
      <c r="J96" s="30"/>
      <c r="K96" s="30"/>
      <c r="L96" s="32"/>
      <c r="M96" s="32"/>
      <c r="N96" s="30"/>
      <c r="O96" s="33"/>
      <c r="P96" s="33"/>
      <c r="Q96" s="29"/>
      <c r="R96" s="34"/>
      <c r="S96" s="34"/>
      <c r="T96" s="34"/>
      <c r="U96" s="33"/>
      <c r="V96" s="33"/>
      <c r="W96" s="33"/>
      <c r="X96" s="33"/>
      <c r="Y96" s="33"/>
      <c r="Z96" s="33"/>
      <c r="AA96" s="33"/>
      <c r="AB96" s="33"/>
      <c r="AC96" s="34"/>
      <c r="AD96" s="34"/>
      <c r="AE96" s="33"/>
      <c r="AF96" s="35"/>
      <c r="AG96" s="36"/>
      <c r="AH96" s="29"/>
      <c r="AI96" s="33"/>
      <c r="AJ96" s="35"/>
      <c r="AK96" s="36"/>
      <c r="AL96" s="29"/>
      <c r="AM96" s="33"/>
      <c r="AN96" s="35"/>
      <c r="AO96" s="36"/>
      <c r="AP96" s="29"/>
      <c r="AQ96" s="33"/>
      <c r="AR96" s="35"/>
      <c r="AS96" s="36"/>
      <c r="AT96" s="29"/>
      <c r="AU96" s="33"/>
      <c r="AV96" s="35"/>
      <c r="AW96" s="36"/>
      <c r="AX96" s="29"/>
      <c r="AY96" s="33"/>
      <c r="AZ96" s="35"/>
      <c r="BA96" s="36"/>
      <c r="BB96" s="29"/>
      <c r="BC96" s="33"/>
      <c r="BD96" s="35"/>
      <c r="BF96" s="29"/>
    </row>
    <row r="97" spans="1:58" x14ac:dyDescent="0.3">
      <c r="A97" s="29"/>
      <c r="B97" s="30"/>
      <c r="C97" s="30"/>
      <c r="D97" s="30"/>
      <c r="E97" s="31"/>
      <c r="F97" s="30"/>
      <c r="G97" s="30"/>
      <c r="H97" s="30"/>
      <c r="I97" s="30"/>
      <c r="J97" s="30"/>
      <c r="K97" s="30"/>
      <c r="L97" s="32"/>
      <c r="M97" s="32"/>
      <c r="N97" s="30"/>
      <c r="O97" s="33"/>
      <c r="P97" s="33"/>
      <c r="Q97" s="29"/>
      <c r="R97" s="34"/>
      <c r="S97" s="34"/>
      <c r="T97" s="34"/>
      <c r="U97" s="33"/>
      <c r="V97" s="33"/>
      <c r="W97" s="33"/>
      <c r="X97" s="33"/>
      <c r="Y97" s="33"/>
      <c r="Z97" s="33"/>
      <c r="AA97" s="33"/>
      <c r="AB97" s="33"/>
      <c r="AC97" s="34"/>
      <c r="AD97" s="34"/>
      <c r="AE97" s="33"/>
      <c r="AF97" s="35"/>
      <c r="AG97" s="36"/>
      <c r="AH97" s="29"/>
      <c r="AI97" s="33"/>
      <c r="AJ97" s="35"/>
      <c r="AK97" s="36"/>
      <c r="AL97" s="29"/>
      <c r="AM97" s="33"/>
      <c r="AN97" s="35"/>
      <c r="AO97" s="36"/>
      <c r="AP97" s="29"/>
      <c r="AQ97" s="33"/>
      <c r="AR97" s="35"/>
      <c r="AS97" s="36"/>
      <c r="AT97" s="29"/>
      <c r="AU97" s="33"/>
      <c r="AV97" s="35"/>
      <c r="AW97" s="36"/>
      <c r="AX97" s="29"/>
      <c r="AY97" s="33"/>
      <c r="AZ97" s="35"/>
      <c r="BA97" s="36"/>
      <c r="BB97" s="29"/>
      <c r="BC97" s="33"/>
      <c r="BD97" s="35"/>
      <c r="BF97" s="29"/>
    </row>
    <row r="98" spans="1:58" x14ac:dyDescent="0.3">
      <c r="A98" s="29"/>
      <c r="B98" s="30"/>
      <c r="C98" s="30"/>
      <c r="D98" s="30"/>
      <c r="E98" s="31"/>
      <c r="F98" s="30"/>
      <c r="G98" s="30"/>
      <c r="H98" s="30"/>
      <c r="I98" s="30"/>
      <c r="J98" s="30"/>
      <c r="K98" s="30"/>
      <c r="L98" s="32"/>
      <c r="M98" s="32"/>
      <c r="N98" s="30"/>
      <c r="O98" s="33"/>
      <c r="P98" s="33"/>
      <c r="Q98" s="29"/>
      <c r="R98" s="34"/>
      <c r="S98" s="34"/>
      <c r="T98" s="34"/>
      <c r="U98" s="33"/>
      <c r="V98" s="33"/>
      <c r="W98" s="33"/>
      <c r="X98" s="33"/>
      <c r="Y98" s="33"/>
      <c r="Z98" s="33"/>
      <c r="AA98" s="33"/>
      <c r="AB98" s="33"/>
      <c r="AC98" s="34"/>
      <c r="AD98" s="34"/>
      <c r="AE98" s="33"/>
      <c r="AF98" s="35"/>
      <c r="AG98" s="36"/>
      <c r="AH98" s="29"/>
      <c r="AI98" s="33"/>
      <c r="AJ98" s="35"/>
      <c r="AK98" s="36"/>
      <c r="AL98" s="29"/>
      <c r="AM98" s="33"/>
      <c r="AN98" s="35"/>
      <c r="AO98" s="36"/>
      <c r="AP98" s="29"/>
      <c r="AQ98" s="33"/>
      <c r="AR98" s="35"/>
      <c r="AS98" s="36"/>
      <c r="AT98" s="29"/>
      <c r="AU98" s="33"/>
      <c r="AV98" s="35"/>
      <c r="AW98" s="36"/>
      <c r="AX98" s="29"/>
      <c r="AY98" s="33"/>
      <c r="AZ98" s="35"/>
      <c r="BA98" s="36"/>
      <c r="BB98" s="29"/>
      <c r="BC98" s="33"/>
      <c r="BD98" s="35"/>
      <c r="BF98" s="29"/>
    </row>
    <row r="99" spans="1:58" x14ac:dyDescent="0.3">
      <c r="A99" s="29"/>
      <c r="B99" s="30"/>
      <c r="C99" s="30"/>
      <c r="D99" s="30"/>
      <c r="E99" s="31"/>
      <c r="F99" s="30"/>
      <c r="G99" s="30"/>
      <c r="H99" s="30"/>
      <c r="I99" s="30"/>
      <c r="J99" s="30"/>
      <c r="K99" s="30"/>
      <c r="L99" s="32"/>
      <c r="M99" s="32"/>
      <c r="N99" s="30"/>
      <c r="O99" s="33"/>
      <c r="P99" s="33"/>
      <c r="Q99" s="29"/>
      <c r="R99" s="34"/>
      <c r="S99" s="34"/>
      <c r="T99" s="34"/>
      <c r="U99" s="33"/>
      <c r="V99" s="33"/>
      <c r="W99" s="33"/>
      <c r="X99" s="33"/>
      <c r="Y99" s="33"/>
      <c r="Z99" s="33"/>
      <c r="AA99" s="33"/>
      <c r="AB99" s="33"/>
      <c r="AC99" s="34"/>
      <c r="AD99" s="34"/>
      <c r="AE99" s="33"/>
      <c r="AF99" s="35"/>
      <c r="AG99" s="36"/>
      <c r="AH99" s="29"/>
      <c r="AI99" s="33"/>
      <c r="AJ99" s="35"/>
      <c r="AK99" s="36"/>
      <c r="AL99" s="29"/>
      <c r="AM99" s="33"/>
      <c r="AN99" s="35"/>
      <c r="AO99" s="36"/>
      <c r="AP99" s="29"/>
      <c r="AQ99" s="33"/>
      <c r="AR99" s="35"/>
      <c r="AS99" s="36"/>
      <c r="AT99" s="29"/>
      <c r="AU99" s="33"/>
      <c r="AV99" s="35"/>
      <c r="AW99" s="36"/>
      <c r="AX99" s="29"/>
      <c r="AY99" s="33"/>
      <c r="AZ99" s="35"/>
      <c r="BA99" s="36"/>
      <c r="BB99" s="29"/>
      <c r="BC99" s="33"/>
      <c r="BD99" s="35"/>
      <c r="BF99" s="29"/>
    </row>
    <row r="100" spans="1:58" x14ac:dyDescent="0.3">
      <c r="A100" s="29"/>
      <c r="B100" s="30"/>
      <c r="C100" s="30"/>
      <c r="D100" s="30"/>
      <c r="E100" s="31"/>
      <c r="F100" s="30"/>
      <c r="G100" s="30"/>
      <c r="H100" s="30"/>
      <c r="I100" s="30"/>
      <c r="J100" s="30"/>
      <c r="K100" s="30"/>
      <c r="L100" s="32"/>
      <c r="M100" s="32"/>
      <c r="N100" s="30"/>
      <c r="O100" s="33"/>
      <c r="P100" s="33"/>
      <c r="Q100" s="29"/>
      <c r="R100" s="34"/>
      <c r="S100" s="34"/>
      <c r="T100" s="34"/>
      <c r="U100" s="33"/>
      <c r="V100" s="33"/>
      <c r="W100" s="33"/>
      <c r="X100" s="33"/>
      <c r="Y100" s="33"/>
      <c r="Z100" s="33"/>
      <c r="AA100" s="33"/>
      <c r="AB100" s="33"/>
      <c r="AC100" s="34"/>
      <c r="AD100" s="34"/>
      <c r="AE100" s="33"/>
      <c r="AF100" s="35"/>
      <c r="AG100" s="36"/>
      <c r="AH100" s="29"/>
      <c r="AI100" s="33"/>
      <c r="AJ100" s="35"/>
      <c r="AK100" s="36"/>
      <c r="AL100" s="29"/>
      <c r="AM100" s="33"/>
      <c r="AN100" s="35"/>
      <c r="AO100" s="36"/>
      <c r="AP100" s="29"/>
      <c r="AQ100" s="33"/>
      <c r="AR100" s="35"/>
      <c r="AS100" s="36"/>
      <c r="AT100" s="29"/>
      <c r="AU100" s="33"/>
      <c r="AV100" s="35"/>
      <c r="AW100" s="36"/>
      <c r="AX100" s="29"/>
      <c r="AY100" s="33"/>
      <c r="AZ100" s="35"/>
      <c r="BA100" s="36"/>
      <c r="BB100" s="29"/>
      <c r="BC100" s="33"/>
      <c r="BD100" s="35"/>
      <c r="BF100" s="29"/>
    </row>
    <row r="101" spans="1:58" x14ac:dyDescent="0.3">
      <c r="A101" s="29"/>
      <c r="B101" s="30"/>
      <c r="C101" s="30"/>
      <c r="D101" s="30"/>
      <c r="E101" s="31"/>
      <c r="F101" s="30"/>
      <c r="G101" s="30"/>
      <c r="H101" s="30"/>
      <c r="I101" s="30"/>
      <c r="J101" s="30"/>
      <c r="K101" s="30"/>
      <c r="L101" s="32"/>
      <c r="M101" s="32"/>
      <c r="N101" s="30"/>
      <c r="O101" s="33"/>
      <c r="P101" s="33"/>
      <c r="Q101" s="29"/>
      <c r="R101" s="34"/>
      <c r="S101" s="34"/>
      <c r="T101" s="34"/>
      <c r="U101" s="33"/>
      <c r="V101" s="33"/>
      <c r="W101" s="33"/>
      <c r="X101" s="33"/>
      <c r="Y101" s="33"/>
      <c r="Z101" s="33"/>
      <c r="AA101" s="33"/>
      <c r="AB101" s="33"/>
      <c r="AC101" s="34"/>
      <c r="AD101" s="34"/>
      <c r="AE101" s="33"/>
      <c r="AF101" s="35"/>
      <c r="AG101" s="36"/>
      <c r="AH101" s="29"/>
      <c r="AI101" s="33"/>
      <c r="AJ101" s="35"/>
      <c r="AK101" s="36"/>
      <c r="AL101" s="29"/>
      <c r="AM101" s="33"/>
      <c r="AN101" s="35"/>
      <c r="AO101" s="36"/>
      <c r="AP101" s="29"/>
      <c r="AQ101" s="33"/>
      <c r="AR101" s="35"/>
      <c r="AS101" s="36"/>
      <c r="AT101" s="29"/>
      <c r="AU101" s="33"/>
      <c r="AV101" s="35"/>
      <c r="AW101" s="36"/>
      <c r="AX101" s="29"/>
      <c r="AY101" s="33"/>
      <c r="AZ101" s="35"/>
      <c r="BA101" s="36"/>
      <c r="BB101" s="29"/>
      <c r="BC101" s="33"/>
      <c r="BD101" s="35"/>
      <c r="BF101" s="29"/>
    </row>
    <row r="102" spans="1:58" x14ac:dyDescent="0.3">
      <c r="A102" s="29"/>
      <c r="B102" s="30"/>
      <c r="C102" s="30"/>
      <c r="D102" s="30"/>
      <c r="E102" s="31"/>
      <c r="F102" s="30"/>
      <c r="G102" s="30"/>
      <c r="H102" s="30"/>
      <c r="I102" s="30"/>
      <c r="J102" s="30"/>
      <c r="K102" s="30"/>
      <c r="L102" s="32"/>
      <c r="M102" s="32"/>
      <c r="N102" s="30"/>
      <c r="O102" s="33"/>
      <c r="P102" s="33"/>
      <c r="Q102" s="29"/>
      <c r="R102" s="34"/>
      <c r="S102" s="34"/>
      <c r="T102" s="34"/>
      <c r="U102" s="33"/>
      <c r="V102" s="33"/>
      <c r="W102" s="33"/>
      <c r="X102" s="33"/>
      <c r="Y102" s="33"/>
      <c r="Z102" s="33"/>
      <c r="AA102" s="33"/>
      <c r="AB102" s="33"/>
      <c r="AC102" s="34"/>
      <c r="AD102" s="34"/>
      <c r="AE102" s="33"/>
      <c r="AF102" s="35"/>
      <c r="AG102" s="36"/>
      <c r="AH102" s="29"/>
      <c r="AI102" s="33"/>
      <c r="AJ102" s="35"/>
      <c r="AK102" s="36"/>
      <c r="AL102" s="29"/>
      <c r="AM102" s="33"/>
      <c r="AN102" s="35"/>
      <c r="AO102" s="36"/>
      <c r="AP102" s="29"/>
      <c r="AQ102" s="33"/>
      <c r="AR102" s="35"/>
      <c r="AS102" s="36"/>
      <c r="AT102" s="29"/>
      <c r="AU102" s="33"/>
      <c r="AV102" s="35"/>
      <c r="AW102" s="36"/>
      <c r="AX102" s="29"/>
      <c r="AY102" s="33"/>
      <c r="AZ102" s="35"/>
      <c r="BA102" s="36"/>
      <c r="BB102" s="29"/>
      <c r="BC102" s="33"/>
      <c r="BD102" s="35"/>
      <c r="BF102" s="29"/>
    </row>
    <row r="103" spans="1:58" x14ac:dyDescent="0.3">
      <c r="A103" s="29"/>
      <c r="B103" s="30"/>
      <c r="C103" s="30"/>
      <c r="D103" s="30"/>
      <c r="E103" s="31"/>
      <c r="F103" s="30"/>
      <c r="G103" s="30"/>
      <c r="H103" s="30"/>
      <c r="I103" s="30"/>
      <c r="J103" s="30"/>
      <c r="K103" s="30"/>
      <c r="L103" s="32"/>
      <c r="M103" s="32"/>
      <c r="N103" s="30"/>
      <c r="O103" s="33"/>
      <c r="P103" s="33"/>
      <c r="Q103" s="29"/>
      <c r="R103" s="34"/>
      <c r="S103" s="34"/>
      <c r="T103" s="34"/>
      <c r="U103" s="33"/>
      <c r="V103" s="33"/>
      <c r="W103" s="33"/>
      <c r="X103" s="33"/>
      <c r="Y103" s="33"/>
      <c r="Z103" s="33"/>
      <c r="AA103" s="33"/>
      <c r="AB103" s="33"/>
      <c r="AC103" s="34"/>
      <c r="AD103" s="34"/>
      <c r="AE103" s="33"/>
      <c r="AF103" s="35"/>
      <c r="AG103" s="36"/>
      <c r="AH103" s="29"/>
      <c r="AI103" s="33"/>
      <c r="AJ103" s="35"/>
      <c r="AK103" s="36"/>
      <c r="AL103" s="29"/>
      <c r="AM103" s="33"/>
      <c r="AN103" s="35"/>
      <c r="AO103" s="36"/>
      <c r="AP103" s="29"/>
      <c r="AQ103" s="33"/>
      <c r="AR103" s="35"/>
      <c r="AS103" s="36"/>
      <c r="AT103" s="29"/>
      <c r="AU103" s="33"/>
      <c r="AV103" s="35"/>
      <c r="AW103" s="36"/>
      <c r="AX103" s="29"/>
      <c r="AY103" s="33"/>
      <c r="AZ103" s="35"/>
      <c r="BA103" s="36"/>
      <c r="BB103" s="29"/>
      <c r="BC103" s="33"/>
      <c r="BD103" s="35"/>
      <c r="BF103" s="29"/>
    </row>
    <row r="104" spans="1:58" x14ac:dyDescent="0.3">
      <c r="A104" s="29"/>
      <c r="B104" s="30"/>
      <c r="C104" s="30"/>
      <c r="D104" s="30"/>
      <c r="E104" s="31"/>
      <c r="F104" s="30"/>
      <c r="G104" s="30"/>
      <c r="H104" s="30"/>
      <c r="I104" s="30"/>
      <c r="J104" s="30"/>
      <c r="K104" s="30"/>
      <c r="L104" s="32"/>
      <c r="M104" s="32"/>
      <c r="N104" s="30"/>
      <c r="O104" s="33"/>
      <c r="P104" s="33"/>
      <c r="Q104" s="29"/>
      <c r="R104" s="34"/>
      <c r="S104" s="34"/>
      <c r="T104" s="34"/>
      <c r="U104" s="33"/>
      <c r="V104" s="33"/>
      <c r="W104" s="33"/>
      <c r="X104" s="33"/>
      <c r="Y104" s="33"/>
      <c r="Z104" s="33"/>
      <c r="AA104" s="33"/>
      <c r="AB104" s="33"/>
      <c r="AC104" s="34"/>
      <c r="AD104" s="34"/>
      <c r="AE104" s="33"/>
      <c r="AF104" s="35"/>
      <c r="AG104" s="36"/>
      <c r="AH104" s="29"/>
      <c r="AI104" s="33"/>
      <c r="AJ104" s="35"/>
      <c r="AK104" s="36"/>
      <c r="AL104" s="29"/>
      <c r="AM104" s="33"/>
      <c r="AN104" s="35"/>
      <c r="AO104" s="36"/>
      <c r="AP104" s="29"/>
      <c r="AQ104" s="33"/>
      <c r="AR104" s="35"/>
      <c r="AS104" s="36"/>
      <c r="AT104" s="29"/>
      <c r="AU104" s="33"/>
      <c r="AV104" s="35"/>
      <c r="AW104" s="36"/>
      <c r="AX104" s="29"/>
      <c r="AY104" s="33"/>
      <c r="AZ104" s="35"/>
      <c r="BA104" s="36"/>
      <c r="BB104" s="29"/>
      <c r="BC104" s="33"/>
      <c r="BD104" s="35"/>
      <c r="BF104" s="29"/>
    </row>
    <row r="105" spans="1:58" x14ac:dyDescent="0.3">
      <c r="A105" s="29"/>
      <c r="B105" s="30"/>
      <c r="C105" s="30"/>
      <c r="D105" s="30"/>
      <c r="E105" s="31"/>
      <c r="F105" s="30"/>
      <c r="G105" s="30"/>
      <c r="H105" s="30"/>
      <c r="I105" s="30"/>
      <c r="J105" s="30"/>
      <c r="K105" s="30"/>
      <c r="L105" s="32"/>
      <c r="M105" s="32"/>
      <c r="N105" s="30"/>
      <c r="O105" s="33"/>
      <c r="P105" s="33"/>
      <c r="Q105" s="29"/>
      <c r="R105" s="34"/>
      <c r="S105" s="34"/>
      <c r="T105" s="34"/>
      <c r="U105" s="33"/>
      <c r="V105" s="33"/>
      <c r="W105" s="33"/>
      <c r="X105" s="33"/>
      <c r="Y105" s="33"/>
      <c r="Z105" s="33"/>
      <c r="AA105" s="33"/>
      <c r="AB105" s="33"/>
      <c r="AC105" s="34"/>
      <c r="AD105" s="34"/>
      <c r="AE105" s="33"/>
      <c r="AF105" s="35"/>
      <c r="AG105" s="36"/>
      <c r="AH105" s="29"/>
      <c r="AI105" s="33"/>
      <c r="AJ105" s="35"/>
      <c r="AK105" s="36"/>
      <c r="AL105" s="29"/>
      <c r="AM105" s="33"/>
      <c r="AN105" s="35"/>
      <c r="AO105" s="36"/>
      <c r="AP105" s="29"/>
      <c r="AQ105" s="33"/>
      <c r="AR105" s="35"/>
      <c r="AS105" s="36"/>
      <c r="AT105" s="29"/>
      <c r="AU105" s="33"/>
      <c r="AV105" s="35"/>
      <c r="AW105" s="36"/>
      <c r="AX105" s="29"/>
      <c r="AY105" s="33"/>
      <c r="AZ105" s="35"/>
      <c r="BA105" s="36"/>
      <c r="BB105" s="29"/>
      <c r="BC105" s="33"/>
      <c r="BD105" s="35"/>
      <c r="BF105" s="29"/>
    </row>
    <row r="106" spans="1:58" x14ac:dyDescent="0.3">
      <c r="A106" s="29"/>
      <c r="B106" s="30"/>
      <c r="C106" s="30"/>
      <c r="D106" s="30"/>
      <c r="E106" s="31"/>
      <c r="F106" s="30"/>
      <c r="G106" s="30"/>
      <c r="H106" s="30"/>
      <c r="I106" s="30"/>
      <c r="J106" s="30"/>
      <c r="K106" s="30"/>
      <c r="L106" s="32"/>
      <c r="M106" s="32"/>
      <c r="N106" s="30"/>
      <c r="O106" s="33"/>
      <c r="P106" s="33"/>
      <c r="Q106" s="29"/>
      <c r="R106" s="34"/>
      <c r="S106" s="34"/>
      <c r="T106" s="34"/>
      <c r="U106" s="33"/>
      <c r="V106" s="33"/>
      <c r="W106" s="33"/>
      <c r="X106" s="33"/>
      <c r="Y106" s="33"/>
      <c r="Z106" s="33"/>
      <c r="AA106" s="33"/>
      <c r="AB106" s="33"/>
      <c r="AC106" s="34"/>
      <c r="AD106" s="34"/>
      <c r="AE106" s="33"/>
      <c r="AF106" s="35"/>
      <c r="AG106" s="36"/>
      <c r="AH106" s="29"/>
      <c r="AI106" s="33"/>
      <c r="AJ106" s="35"/>
      <c r="AK106" s="36"/>
      <c r="AL106" s="29"/>
      <c r="AM106" s="33"/>
      <c r="AN106" s="35"/>
      <c r="AO106" s="36"/>
      <c r="AP106" s="29"/>
      <c r="AQ106" s="33"/>
      <c r="AR106" s="35"/>
      <c r="AS106" s="36"/>
      <c r="AT106" s="29"/>
      <c r="AU106" s="33"/>
      <c r="AV106" s="35"/>
      <c r="AW106" s="36"/>
      <c r="AX106" s="29"/>
      <c r="AY106" s="33"/>
      <c r="AZ106" s="35"/>
      <c r="BA106" s="36"/>
      <c r="BB106" s="29"/>
      <c r="BC106" s="33"/>
      <c r="BD106" s="35"/>
      <c r="BF106" s="29"/>
    </row>
    <row r="107" spans="1:58" x14ac:dyDescent="0.3">
      <c r="A107" s="29"/>
      <c r="B107" s="30"/>
      <c r="C107" s="30"/>
      <c r="D107" s="30"/>
      <c r="E107" s="31"/>
      <c r="F107" s="30"/>
      <c r="G107" s="30"/>
      <c r="H107" s="30"/>
      <c r="I107" s="30"/>
      <c r="J107" s="30"/>
      <c r="K107" s="30"/>
      <c r="L107" s="32"/>
      <c r="M107" s="32"/>
      <c r="N107" s="30"/>
      <c r="O107" s="33"/>
      <c r="P107" s="33"/>
      <c r="Q107" s="29"/>
      <c r="R107" s="34"/>
      <c r="S107" s="34"/>
      <c r="T107" s="34"/>
      <c r="U107" s="33"/>
      <c r="V107" s="33"/>
      <c r="W107" s="33"/>
      <c r="X107" s="33"/>
      <c r="Y107" s="33"/>
      <c r="Z107" s="33"/>
      <c r="AA107" s="33"/>
      <c r="AB107" s="33"/>
      <c r="AC107" s="34"/>
      <c r="AD107" s="34"/>
      <c r="AE107" s="33"/>
      <c r="AF107" s="35"/>
      <c r="AG107" s="36"/>
      <c r="AH107" s="29"/>
      <c r="AI107" s="33"/>
      <c r="AJ107" s="35"/>
      <c r="AK107" s="36"/>
      <c r="AL107" s="29"/>
      <c r="AM107" s="33"/>
      <c r="AN107" s="35"/>
      <c r="AO107" s="36"/>
      <c r="AP107" s="29"/>
      <c r="AQ107" s="33"/>
      <c r="AR107" s="35"/>
      <c r="AS107" s="36"/>
      <c r="AT107" s="29"/>
      <c r="AU107" s="33"/>
      <c r="AV107" s="35"/>
      <c r="AW107" s="36"/>
      <c r="AX107" s="29"/>
      <c r="AY107" s="33"/>
      <c r="AZ107" s="35"/>
      <c r="BA107" s="36"/>
      <c r="BB107" s="29"/>
      <c r="BC107" s="33"/>
      <c r="BD107" s="35"/>
      <c r="BF107" s="29"/>
    </row>
    <row r="108" spans="1:58" x14ac:dyDescent="0.3">
      <c r="A108" s="29"/>
      <c r="B108" s="30"/>
      <c r="C108" s="30"/>
      <c r="D108" s="30"/>
      <c r="E108" s="31"/>
      <c r="F108" s="30"/>
      <c r="G108" s="30"/>
      <c r="H108" s="30"/>
      <c r="I108" s="30"/>
      <c r="J108" s="30"/>
      <c r="K108" s="30"/>
      <c r="L108" s="32"/>
      <c r="M108" s="32"/>
      <c r="N108" s="30"/>
      <c r="O108" s="33"/>
      <c r="P108" s="33"/>
      <c r="Q108" s="29"/>
      <c r="R108" s="34"/>
      <c r="S108" s="34"/>
      <c r="T108" s="34"/>
      <c r="U108" s="33"/>
      <c r="V108" s="33"/>
      <c r="W108" s="33"/>
      <c r="X108" s="33"/>
      <c r="Y108" s="33"/>
      <c r="Z108" s="33"/>
      <c r="AA108" s="33"/>
      <c r="AB108" s="33"/>
      <c r="AC108" s="34"/>
      <c r="AD108" s="34"/>
      <c r="AE108" s="33"/>
      <c r="AF108" s="35"/>
      <c r="AG108" s="36"/>
      <c r="AH108" s="29"/>
      <c r="AI108" s="33"/>
      <c r="AJ108" s="35"/>
      <c r="AK108" s="36"/>
      <c r="AL108" s="29"/>
      <c r="AM108" s="33"/>
      <c r="AN108" s="35"/>
      <c r="AO108" s="36"/>
      <c r="AP108" s="29"/>
      <c r="AQ108" s="33"/>
      <c r="AR108" s="35"/>
      <c r="AS108" s="36"/>
      <c r="AT108" s="29"/>
      <c r="AU108" s="33"/>
      <c r="AV108" s="35"/>
      <c r="AW108" s="36"/>
      <c r="AX108" s="29"/>
      <c r="AY108" s="33"/>
      <c r="AZ108" s="35"/>
      <c r="BA108" s="36"/>
      <c r="BB108" s="29"/>
      <c r="BC108" s="33"/>
      <c r="BD108" s="35"/>
      <c r="BF108" s="29"/>
    </row>
    <row r="109" spans="1:58" x14ac:dyDescent="0.3">
      <c r="A109" s="29"/>
      <c r="B109" s="30"/>
      <c r="C109" s="30"/>
      <c r="D109" s="30"/>
      <c r="E109" s="31"/>
      <c r="F109" s="30"/>
      <c r="G109" s="30"/>
      <c r="H109" s="30"/>
      <c r="I109" s="30"/>
      <c r="J109" s="30"/>
      <c r="K109" s="30"/>
      <c r="L109" s="32"/>
      <c r="M109" s="32"/>
      <c r="N109" s="30"/>
      <c r="O109" s="33"/>
      <c r="P109" s="33"/>
      <c r="Q109" s="29"/>
      <c r="R109" s="34"/>
      <c r="S109" s="34"/>
      <c r="T109" s="34"/>
      <c r="U109" s="33"/>
      <c r="V109" s="33"/>
      <c r="W109" s="33"/>
      <c r="X109" s="33"/>
      <c r="Y109" s="33"/>
      <c r="Z109" s="33"/>
      <c r="AA109" s="33"/>
      <c r="AB109" s="33"/>
      <c r="AC109" s="34"/>
      <c r="AD109" s="34"/>
      <c r="AE109" s="33"/>
      <c r="AF109" s="35"/>
      <c r="AG109" s="36"/>
      <c r="AH109" s="29"/>
      <c r="AI109" s="33"/>
      <c r="AJ109" s="35"/>
      <c r="AK109" s="36"/>
      <c r="AL109" s="29"/>
      <c r="AM109" s="33"/>
      <c r="AN109" s="35"/>
      <c r="AO109" s="36"/>
      <c r="AP109" s="29"/>
      <c r="AQ109" s="33"/>
      <c r="AR109" s="35"/>
      <c r="AS109" s="36"/>
      <c r="AT109" s="29"/>
      <c r="AU109" s="33"/>
      <c r="AV109" s="35"/>
      <c r="AW109" s="36"/>
      <c r="AX109" s="29"/>
      <c r="AY109" s="33"/>
      <c r="AZ109" s="35"/>
      <c r="BA109" s="36"/>
      <c r="BB109" s="29"/>
      <c r="BC109" s="33"/>
      <c r="BD109" s="35"/>
      <c r="BF109" s="29"/>
    </row>
    <row r="110" spans="1:58" x14ac:dyDescent="0.3">
      <c r="A110" s="29"/>
      <c r="B110" s="30"/>
      <c r="C110" s="30"/>
      <c r="D110" s="30"/>
      <c r="E110" s="31"/>
      <c r="F110" s="30"/>
      <c r="G110" s="30"/>
      <c r="H110" s="30"/>
      <c r="I110" s="30"/>
      <c r="J110" s="30"/>
      <c r="K110" s="30"/>
      <c r="L110" s="32"/>
      <c r="M110" s="32"/>
      <c r="N110" s="30"/>
      <c r="O110" s="33"/>
      <c r="P110" s="33"/>
      <c r="Q110" s="29"/>
      <c r="R110" s="34"/>
      <c r="S110" s="34"/>
      <c r="T110" s="34"/>
      <c r="U110" s="33"/>
      <c r="V110" s="33"/>
      <c r="W110" s="33"/>
      <c r="X110" s="33"/>
      <c r="Y110" s="33"/>
      <c r="Z110" s="33"/>
      <c r="AA110" s="33"/>
      <c r="AB110" s="33"/>
      <c r="AC110" s="34"/>
      <c r="AD110" s="34"/>
      <c r="AE110" s="33"/>
      <c r="AF110" s="35"/>
      <c r="AG110" s="36"/>
      <c r="AH110" s="29"/>
      <c r="AI110" s="33"/>
      <c r="AJ110" s="35"/>
      <c r="AK110" s="36"/>
      <c r="AL110" s="29"/>
      <c r="AM110" s="33"/>
      <c r="AN110" s="35"/>
      <c r="AO110" s="36"/>
      <c r="AP110" s="29"/>
      <c r="AQ110" s="33"/>
      <c r="AR110" s="35"/>
      <c r="AS110" s="36"/>
      <c r="AT110" s="29"/>
      <c r="AU110" s="33"/>
      <c r="AV110" s="35"/>
      <c r="AW110" s="36"/>
      <c r="AX110" s="29"/>
      <c r="AY110" s="33"/>
      <c r="AZ110" s="35"/>
      <c r="BA110" s="36"/>
      <c r="BB110" s="29"/>
      <c r="BC110" s="33"/>
      <c r="BD110" s="35"/>
      <c r="BF110" s="29"/>
    </row>
    <row r="111" spans="1:58" x14ac:dyDescent="0.3">
      <c r="A111" s="29"/>
      <c r="B111" s="30"/>
      <c r="C111" s="30"/>
      <c r="D111" s="30"/>
      <c r="E111" s="31"/>
      <c r="F111" s="30"/>
      <c r="G111" s="30"/>
      <c r="H111" s="30"/>
      <c r="I111" s="30"/>
      <c r="J111" s="30"/>
      <c r="K111" s="30"/>
      <c r="L111" s="32"/>
      <c r="M111" s="32"/>
      <c r="N111" s="30"/>
      <c r="O111" s="33"/>
      <c r="P111" s="33"/>
      <c r="Q111" s="29"/>
      <c r="R111" s="34"/>
      <c r="S111" s="34"/>
      <c r="T111" s="34"/>
      <c r="U111" s="33"/>
      <c r="V111" s="33"/>
      <c r="W111" s="33"/>
      <c r="X111" s="33"/>
      <c r="Y111" s="33"/>
      <c r="Z111" s="33"/>
      <c r="AA111" s="33"/>
      <c r="AB111" s="33"/>
      <c r="AC111" s="34"/>
      <c r="AD111" s="34"/>
      <c r="AE111" s="33"/>
      <c r="AF111" s="35"/>
      <c r="AG111" s="36"/>
      <c r="AH111" s="29"/>
      <c r="AI111" s="33"/>
      <c r="AJ111" s="35"/>
      <c r="AK111" s="36"/>
      <c r="AL111" s="29"/>
      <c r="AM111" s="33"/>
      <c r="AN111" s="35"/>
      <c r="AO111" s="36"/>
      <c r="AP111" s="29"/>
      <c r="AQ111" s="33"/>
      <c r="AR111" s="35"/>
      <c r="AS111" s="36"/>
      <c r="AT111" s="29"/>
      <c r="AU111" s="33"/>
      <c r="AV111" s="35"/>
      <c r="AW111" s="36"/>
      <c r="AX111" s="29"/>
      <c r="AY111" s="33"/>
      <c r="AZ111" s="35"/>
      <c r="BA111" s="36"/>
      <c r="BB111" s="29"/>
      <c r="BC111" s="33"/>
      <c r="BD111" s="35"/>
      <c r="BF111" s="29"/>
    </row>
    <row r="112" spans="1:58" x14ac:dyDescent="0.3">
      <c r="A112" s="29"/>
      <c r="B112" s="30"/>
      <c r="C112" s="30"/>
      <c r="D112" s="30"/>
      <c r="E112" s="31"/>
      <c r="F112" s="30"/>
      <c r="G112" s="30"/>
      <c r="H112" s="30"/>
      <c r="I112" s="30"/>
      <c r="J112" s="30"/>
      <c r="K112" s="30"/>
      <c r="L112" s="32"/>
      <c r="M112" s="32"/>
      <c r="N112" s="30"/>
      <c r="O112" s="33"/>
      <c r="P112" s="33"/>
      <c r="Q112" s="29"/>
      <c r="R112" s="34"/>
      <c r="S112" s="34"/>
      <c r="T112" s="34"/>
      <c r="U112" s="33"/>
      <c r="V112" s="33"/>
      <c r="W112" s="33"/>
      <c r="X112" s="33"/>
      <c r="Y112" s="33"/>
      <c r="Z112" s="33"/>
      <c r="AA112" s="33"/>
      <c r="AB112" s="33"/>
      <c r="AC112" s="34"/>
      <c r="AD112" s="34"/>
      <c r="AE112" s="33"/>
      <c r="AF112" s="35"/>
      <c r="AG112" s="36"/>
      <c r="AH112" s="29"/>
      <c r="AI112" s="33"/>
      <c r="AJ112" s="35"/>
      <c r="AK112" s="36"/>
      <c r="AL112" s="29"/>
      <c r="AM112" s="33"/>
      <c r="AN112" s="35"/>
      <c r="AO112" s="36"/>
      <c r="AP112" s="29"/>
      <c r="AQ112" s="33"/>
      <c r="AR112" s="35"/>
      <c r="AS112" s="36"/>
      <c r="AT112" s="29"/>
      <c r="AU112" s="33"/>
      <c r="AV112" s="35"/>
      <c r="AW112" s="36"/>
      <c r="AX112" s="29"/>
      <c r="AY112" s="33"/>
      <c r="AZ112" s="35"/>
      <c r="BA112" s="36"/>
      <c r="BB112" s="29"/>
      <c r="BC112" s="33"/>
      <c r="BD112" s="35"/>
      <c r="BF112" s="29"/>
    </row>
    <row r="113" spans="1:58" x14ac:dyDescent="0.3">
      <c r="A113" s="29"/>
      <c r="B113" s="30"/>
      <c r="C113" s="30"/>
      <c r="D113" s="30"/>
      <c r="E113" s="31"/>
      <c r="F113" s="30"/>
      <c r="G113" s="30"/>
      <c r="H113" s="30"/>
      <c r="I113" s="30"/>
      <c r="J113" s="30"/>
      <c r="K113" s="30"/>
      <c r="L113" s="32"/>
      <c r="M113" s="32"/>
      <c r="N113" s="30"/>
      <c r="O113" s="33"/>
      <c r="P113" s="33"/>
      <c r="Q113" s="29"/>
      <c r="R113" s="34"/>
      <c r="S113" s="34"/>
      <c r="T113" s="34"/>
      <c r="U113" s="33"/>
      <c r="V113" s="33"/>
      <c r="W113" s="33"/>
      <c r="X113" s="33"/>
      <c r="Y113" s="33"/>
      <c r="Z113" s="33"/>
      <c r="AA113" s="33"/>
      <c r="AB113" s="33"/>
      <c r="AC113" s="34"/>
      <c r="AD113" s="34"/>
      <c r="AE113" s="33"/>
      <c r="AF113" s="35"/>
      <c r="AG113" s="36"/>
      <c r="AH113" s="29"/>
      <c r="AI113" s="33"/>
      <c r="AJ113" s="35"/>
      <c r="AK113" s="36"/>
      <c r="AL113" s="29"/>
      <c r="AM113" s="33"/>
      <c r="AN113" s="35"/>
      <c r="AO113" s="36"/>
      <c r="AP113" s="29"/>
      <c r="AQ113" s="33"/>
      <c r="AR113" s="35"/>
      <c r="AS113" s="36"/>
      <c r="AT113" s="29"/>
      <c r="AU113" s="33"/>
      <c r="AV113" s="35"/>
      <c r="AW113" s="36"/>
      <c r="AX113" s="29"/>
      <c r="AY113" s="33"/>
      <c r="AZ113" s="35"/>
      <c r="BA113" s="36"/>
      <c r="BB113" s="29"/>
      <c r="BC113" s="33"/>
      <c r="BD113" s="35"/>
      <c r="BF113" s="29"/>
    </row>
    <row r="114" spans="1:58" x14ac:dyDescent="0.3">
      <c r="A114" s="29"/>
      <c r="B114" s="30"/>
      <c r="C114" s="30"/>
      <c r="D114" s="30"/>
      <c r="E114" s="31"/>
      <c r="F114" s="30"/>
      <c r="G114" s="30"/>
      <c r="H114" s="30"/>
      <c r="I114" s="30"/>
      <c r="J114" s="30"/>
      <c r="K114" s="30"/>
      <c r="L114" s="32"/>
      <c r="M114" s="32"/>
      <c r="N114" s="30"/>
      <c r="O114" s="33"/>
      <c r="P114" s="33"/>
      <c r="Q114" s="29"/>
      <c r="R114" s="34"/>
      <c r="S114" s="34"/>
      <c r="T114" s="34"/>
      <c r="U114" s="33"/>
      <c r="V114" s="33"/>
      <c r="W114" s="33"/>
      <c r="X114" s="33"/>
      <c r="Y114" s="33"/>
      <c r="Z114" s="33"/>
      <c r="AA114" s="33"/>
      <c r="AB114" s="33"/>
      <c r="AC114" s="34"/>
      <c r="AD114" s="34"/>
      <c r="AE114" s="33"/>
      <c r="AF114" s="35"/>
      <c r="AG114" s="36"/>
      <c r="AH114" s="29"/>
      <c r="AI114" s="33"/>
      <c r="AJ114" s="35"/>
      <c r="AK114" s="36"/>
      <c r="AL114" s="29"/>
      <c r="AM114" s="33"/>
      <c r="AN114" s="35"/>
      <c r="AO114" s="36"/>
      <c r="AP114" s="29"/>
      <c r="AQ114" s="33"/>
      <c r="AR114" s="35"/>
      <c r="AS114" s="36"/>
      <c r="AT114" s="29"/>
      <c r="AU114" s="33"/>
      <c r="AV114" s="35"/>
      <c r="AW114" s="36"/>
      <c r="AX114" s="29"/>
      <c r="AY114" s="33"/>
      <c r="AZ114" s="35"/>
      <c r="BA114" s="36"/>
      <c r="BB114" s="29"/>
      <c r="BC114" s="33"/>
      <c r="BD114" s="35"/>
      <c r="BF114" s="29"/>
    </row>
    <row r="115" spans="1:58" x14ac:dyDescent="0.3">
      <c r="A115" s="29"/>
      <c r="B115" s="30"/>
      <c r="C115" s="30"/>
      <c r="D115" s="30"/>
      <c r="E115" s="31"/>
      <c r="F115" s="30"/>
      <c r="G115" s="30"/>
      <c r="H115" s="30"/>
      <c r="I115" s="30"/>
      <c r="J115" s="30"/>
      <c r="K115" s="30"/>
      <c r="L115" s="32"/>
      <c r="M115" s="32"/>
      <c r="N115" s="30"/>
      <c r="O115" s="33"/>
      <c r="P115" s="33"/>
      <c r="Q115" s="29"/>
      <c r="R115" s="34"/>
      <c r="S115" s="34"/>
      <c r="T115" s="34"/>
      <c r="U115" s="33"/>
      <c r="V115" s="33"/>
      <c r="W115" s="33"/>
      <c r="X115" s="33"/>
      <c r="Y115" s="33"/>
      <c r="Z115" s="33"/>
      <c r="AA115" s="33"/>
      <c r="AB115" s="33"/>
      <c r="AC115" s="34"/>
      <c r="AD115" s="34"/>
      <c r="AE115" s="33"/>
      <c r="AF115" s="35"/>
      <c r="AG115" s="36"/>
      <c r="AH115" s="29"/>
      <c r="AI115" s="33"/>
      <c r="AJ115" s="35"/>
      <c r="AK115" s="36"/>
      <c r="AL115" s="29"/>
      <c r="AM115" s="33"/>
      <c r="AN115" s="35"/>
      <c r="AO115" s="36"/>
      <c r="AP115" s="29"/>
      <c r="AQ115" s="33"/>
      <c r="AR115" s="35"/>
      <c r="AS115" s="36"/>
      <c r="AT115" s="29"/>
      <c r="AU115" s="33"/>
      <c r="AV115" s="35"/>
      <c r="AW115" s="36"/>
      <c r="AX115" s="29"/>
      <c r="AY115" s="33"/>
      <c r="AZ115" s="35"/>
      <c r="BA115" s="36"/>
      <c r="BB115" s="29"/>
      <c r="BC115" s="33"/>
      <c r="BD115" s="35"/>
      <c r="BF115" s="29"/>
    </row>
    <row r="116" spans="1:58" x14ac:dyDescent="0.3">
      <c r="A116" s="29"/>
      <c r="B116" s="30"/>
      <c r="C116" s="30"/>
      <c r="D116" s="30"/>
      <c r="E116" s="31"/>
      <c r="F116" s="30"/>
      <c r="G116" s="30"/>
      <c r="H116" s="30"/>
      <c r="I116" s="30"/>
      <c r="J116" s="30"/>
      <c r="K116" s="30"/>
      <c r="L116" s="32"/>
      <c r="M116" s="32"/>
      <c r="N116" s="30"/>
      <c r="O116" s="33"/>
      <c r="P116" s="33"/>
      <c r="Q116" s="29"/>
      <c r="R116" s="34"/>
      <c r="S116" s="34"/>
      <c r="T116" s="34"/>
      <c r="U116" s="33"/>
      <c r="V116" s="33"/>
      <c r="W116" s="33"/>
      <c r="X116" s="33"/>
      <c r="Y116" s="33"/>
      <c r="Z116" s="33"/>
      <c r="AA116" s="33"/>
      <c r="AB116" s="33"/>
      <c r="AC116" s="34"/>
      <c r="AD116" s="34"/>
      <c r="AE116" s="33"/>
      <c r="AF116" s="35"/>
      <c r="AG116" s="36"/>
      <c r="AH116" s="29"/>
      <c r="AI116" s="33"/>
      <c r="AJ116" s="35"/>
      <c r="AK116" s="36"/>
      <c r="AL116" s="29"/>
      <c r="AM116" s="33"/>
      <c r="AN116" s="35"/>
      <c r="AO116" s="36"/>
      <c r="AP116" s="29"/>
      <c r="AQ116" s="33"/>
      <c r="AR116" s="35"/>
      <c r="AS116" s="36"/>
      <c r="AT116" s="29"/>
      <c r="AU116" s="33"/>
      <c r="AV116" s="35"/>
      <c r="AW116" s="36"/>
      <c r="AX116" s="29"/>
      <c r="AY116" s="33"/>
      <c r="AZ116" s="35"/>
      <c r="BA116" s="36"/>
      <c r="BB116" s="29"/>
      <c r="BC116" s="33"/>
      <c r="BD116" s="35"/>
      <c r="BF116" s="29"/>
    </row>
    <row r="117" spans="1:58" x14ac:dyDescent="0.3">
      <c r="A117" s="29"/>
      <c r="B117" s="30"/>
      <c r="C117" s="30"/>
      <c r="D117" s="30"/>
      <c r="E117" s="31"/>
      <c r="F117" s="30"/>
      <c r="G117" s="30"/>
      <c r="H117" s="30"/>
      <c r="I117" s="30"/>
      <c r="J117" s="30"/>
      <c r="K117" s="30"/>
      <c r="L117" s="32"/>
      <c r="M117" s="32"/>
      <c r="N117" s="30"/>
      <c r="O117" s="33"/>
      <c r="P117" s="33"/>
      <c r="Q117" s="29"/>
      <c r="R117" s="34"/>
      <c r="S117" s="34"/>
      <c r="T117" s="34"/>
      <c r="U117" s="33"/>
      <c r="V117" s="33"/>
      <c r="W117" s="33"/>
      <c r="X117" s="33"/>
      <c r="Y117" s="33"/>
      <c r="Z117" s="33"/>
      <c r="AA117" s="33"/>
      <c r="AB117" s="33"/>
      <c r="AC117" s="34"/>
      <c r="AD117" s="34"/>
      <c r="AE117" s="33"/>
      <c r="AF117" s="35"/>
      <c r="AG117" s="36"/>
      <c r="AH117" s="29"/>
      <c r="AI117" s="33"/>
      <c r="AJ117" s="35"/>
      <c r="AK117" s="36"/>
      <c r="AL117" s="29"/>
      <c r="AM117" s="33"/>
      <c r="AN117" s="35"/>
      <c r="AO117" s="36"/>
      <c r="AP117" s="29"/>
      <c r="AQ117" s="33"/>
      <c r="AR117" s="35"/>
      <c r="AS117" s="36"/>
      <c r="AT117" s="29"/>
      <c r="AU117" s="33"/>
      <c r="AV117" s="35"/>
      <c r="AW117" s="36"/>
      <c r="AX117" s="29"/>
      <c r="AY117" s="33"/>
      <c r="AZ117" s="35"/>
      <c r="BA117" s="36"/>
      <c r="BB117" s="29"/>
      <c r="BC117" s="33"/>
      <c r="BD117" s="35"/>
      <c r="BF117" s="29"/>
    </row>
    <row r="118" spans="1:58" x14ac:dyDescent="0.3">
      <c r="A118" s="29"/>
      <c r="B118" s="30"/>
      <c r="C118" s="30"/>
      <c r="D118" s="30"/>
      <c r="E118" s="31"/>
      <c r="F118" s="30"/>
      <c r="G118" s="30"/>
      <c r="H118" s="30"/>
      <c r="I118" s="30"/>
      <c r="J118" s="30"/>
      <c r="K118" s="30"/>
      <c r="L118" s="32"/>
      <c r="M118" s="32"/>
      <c r="N118" s="30"/>
      <c r="O118" s="33"/>
      <c r="P118" s="33"/>
      <c r="Q118" s="29"/>
      <c r="R118" s="34"/>
      <c r="S118" s="34"/>
      <c r="T118" s="34"/>
      <c r="U118" s="33"/>
      <c r="V118" s="33"/>
      <c r="W118" s="33"/>
      <c r="X118" s="33"/>
      <c r="Y118" s="33"/>
      <c r="Z118" s="33"/>
      <c r="AA118" s="33"/>
      <c r="AB118" s="33"/>
      <c r="AC118" s="34"/>
      <c r="AD118" s="34"/>
      <c r="AE118" s="33"/>
      <c r="AF118" s="35"/>
      <c r="AG118" s="36"/>
      <c r="AH118" s="29"/>
      <c r="AI118" s="33"/>
      <c r="AJ118" s="35"/>
      <c r="AK118" s="36"/>
      <c r="AL118" s="29"/>
      <c r="AM118" s="33"/>
      <c r="AN118" s="35"/>
      <c r="AO118" s="36"/>
      <c r="AP118" s="29"/>
      <c r="AQ118" s="33"/>
      <c r="AR118" s="35"/>
      <c r="AS118" s="36"/>
      <c r="AT118" s="29"/>
      <c r="AU118" s="33"/>
      <c r="AV118" s="35"/>
      <c r="AW118" s="36"/>
      <c r="AX118" s="29"/>
      <c r="AY118" s="33"/>
      <c r="AZ118" s="35"/>
      <c r="BA118" s="36"/>
      <c r="BB118" s="29"/>
      <c r="BC118" s="33"/>
      <c r="BD118" s="35"/>
      <c r="BF118" s="29"/>
    </row>
    <row r="119" spans="1:58" x14ac:dyDescent="0.3">
      <c r="A119" s="29"/>
      <c r="B119" s="30"/>
      <c r="C119" s="30"/>
      <c r="D119" s="30"/>
      <c r="E119" s="31"/>
      <c r="F119" s="30"/>
      <c r="G119" s="30"/>
      <c r="H119" s="30"/>
      <c r="I119" s="30"/>
      <c r="J119" s="30"/>
      <c r="K119" s="30"/>
      <c r="L119" s="32"/>
      <c r="M119" s="32"/>
      <c r="N119" s="30"/>
      <c r="O119" s="33"/>
      <c r="P119" s="33"/>
      <c r="Q119" s="29"/>
      <c r="R119" s="34"/>
      <c r="S119" s="34"/>
      <c r="T119" s="34"/>
      <c r="U119" s="33"/>
      <c r="V119" s="33"/>
      <c r="W119" s="33"/>
      <c r="X119" s="33"/>
      <c r="Y119" s="33"/>
      <c r="Z119" s="33"/>
      <c r="AA119" s="33"/>
      <c r="AB119" s="33"/>
      <c r="AC119" s="34"/>
      <c r="AD119" s="34"/>
      <c r="AE119" s="33"/>
      <c r="AF119" s="35"/>
      <c r="AG119" s="36"/>
      <c r="AH119" s="29"/>
      <c r="AI119" s="33"/>
      <c r="AJ119" s="35"/>
      <c r="AK119" s="36"/>
      <c r="AL119" s="29"/>
      <c r="AM119" s="33"/>
      <c r="AN119" s="35"/>
      <c r="AO119" s="36"/>
      <c r="AP119" s="29"/>
      <c r="AQ119" s="33"/>
      <c r="AR119" s="35"/>
      <c r="AS119" s="36"/>
      <c r="AT119" s="29"/>
      <c r="AU119" s="33"/>
      <c r="AV119" s="35"/>
      <c r="AW119" s="36"/>
      <c r="AX119" s="29"/>
      <c r="AY119" s="33"/>
      <c r="AZ119" s="35"/>
      <c r="BA119" s="36"/>
      <c r="BB119" s="29"/>
      <c r="BC119" s="33"/>
      <c r="BD119" s="35"/>
      <c r="BF119" s="29"/>
    </row>
    <row r="120" spans="1:58" x14ac:dyDescent="0.3">
      <c r="A120" s="29"/>
      <c r="B120" s="30"/>
      <c r="C120" s="30"/>
      <c r="D120" s="30"/>
      <c r="E120" s="31"/>
      <c r="F120" s="30"/>
      <c r="G120" s="30"/>
      <c r="H120" s="30"/>
      <c r="I120" s="30"/>
      <c r="J120" s="30"/>
      <c r="K120" s="30"/>
      <c r="L120" s="32"/>
      <c r="M120" s="32"/>
      <c r="N120" s="30"/>
      <c r="O120" s="33"/>
      <c r="P120" s="33"/>
      <c r="Q120" s="29"/>
      <c r="R120" s="34"/>
      <c r="S120" s="34"/>
      <c r="T120" s="34"/>
      <c r="U120" s="33"/>
      <c r="V120" s="33"/>
      <c r="W120" s="33"/>
      <c r="X120" s="33"/>
      <c r="Y120" s="33"/>
      <c r="Z120" s="33"/>
      <c r="AA120" s="33"/>
      <c r="AB120" s="33"/>
      <c r="AC120" s="34"/>
      <c r="AD120" s="34"/>
      <c r="AE120" s="33"/>
      <c r="AF120" s="35"/>
      <c r="AG120" s="36"/>
      <c r="AH120" s="29"/>
      <c r="AI120" s="33"/>
      <c r="AJ120" s="35"/>
      <c r="AK120" s="36"/>
      <c r="AL120" s="29"/>
      <c r="AM120" s="33"/>
      <c r="AN120" s="35"/>
      <c r="AO120" s="36"/>
      <c r="AP120" s="29"/>
      <c r="AQ120" s="33"/>
      <c r="AR120" s="35"/>
      <c r="AS120" s="36"/>
      <c r="AT120" s="29"/>
      <c r="AU120" s="33"/>
      <c r="AV120" s="35"/>
      <c r="AW120" s="36"/>
      <c r="AX120" s="29"/>
      <c r="AY120" s="33"/>
      <c r="AZ120" s="35"/>
      <c r="BA120" s="36"/>
      <c r="BB120" s="29"/>
      <c r="BC120" s="33"/>
      <c r="BD120" s="35"/>
      <c r="BF120" s="29"/>
    </row>
    <row r="121" spans="1:58" x14ac:dyDescent="0.3">
      <c r="A121" s="29"/>
      <c r="B121" s="30"/>
      <c r="C121" s="30"/>
      <c r="D121" s="30"/>
      <c r="E121" s="31"/>
      <c r="F121" s="30"/>
      <c r="G121" s="30"/>
      <c r="H121" s="30"/>
      <c r="I121" s="30"/>
      <c r="J121" s="30"/>
      <c r="K121" s="30"/>
      <c r="L121" s="32"/>
      <c r="M121" s="32"/>
      <c r="N121" s="30"/>
      <c r="O121" s="33"/>
      <c r="P121" s="33"/>
      <c r="Q121" s="29"/>
      <c r="R121" s="34"/>
      <c r="S121" s="34"/>
      <c r="T121" s="34"/>
      <c r="U121" s="33"/>
      <c r="V121" s="33"/>
      <c r="W121" s="33"/>
      <c r="X121" s="33"/>
      <c r="Y121" s="33"/>
      <c r="Z121" s="33"/>
      <c r="AA121" s="33"/>
      <c r="AB121" s="33"/>
      <c r="AC121" s="34"/>
      <c r="AD121" s="34"/>
      <c r="AE121" s="33"/>
      <c r="AF121" s="35"/>
      <c r="AG121" s="36"/>
      <c r="AH121" s="29"/>
      <c r="AI121" s="33"/>
      <c r="AJ121" s="35"/>
      <c r="AK121" s="36"/>
      <c r="AL121" s="29"/>
      <c r="AM121" s="33"/>
      <c r="AN121" s="35"/>
      <c r="AO121" s="36"/>
      <c r="AP121" s="29"/>
      <c r="AQ121" s="33"/>
      <c r="AR121" s="35"/>
      <c r="AS121" s="36"/>
      <c r="AT121" s="29"/>
      <c r="AU121" s="33"/>
      <c r="AV121" s="35"/>
      <c r="AW121" s="36"/>
      <c r="AX121" s="29"/>
      <c r="AY121" s="33"/>
      <c r="AZ121" s="35"/>
      <c r="BA121" s="36"/>
      <c r="BB121" s="29"/>
      <c r="BC121" s="33"/>
      <c r="BD121" s="35"/>
      <c r="BF121" s="29"/>
    </row>
    <row r="122" spans="1:58" x14ac:dyDescent="0.3">
      <c r="A122" s="29"/>
      <c r="B122" s="30"/>
      <c r="C122" s="30"/>
      <c r="D122" s="30"/>
      <c r="E122" s="31"/>
      <c r="F122" s="30"/>
      <c r="G122" s="30"/>
      <c r="H122" s="30"/>
      <c r="I122" s="30"/>
      <c r="J122" s="30"/>
      <c r="K122" s="30"/>
      <c r="L122" s="32"/>
      <c r="M122" s="32"/>
      <c r="N122" s="30"/>
      <c r="O122" s="33"/>
      <c r="P122" s="33"/>
      <c r="Q122" s="29"/>
      <c r="R122" s="34"/>
      <c r="S122" s="34"/>
      <c r="T122" s="34"/>
      <c r="U122" s="33"/>
      <c r="V122" s="33"/>
      <c r="W122" s="33"/>
      <c r="X122" s="33"/>
      <c r="Y122" s="33"/>
      <c r="Z122" s="33"/>
      <c r="AA122" s="33"/>
      <c r="AB122" s="33"/>
      <c r="AC122" s="34"/>
      <c r="AD122" s="34"/>
      <c r="AE122" s="33"/>
      <c r="AF122" s="35"/>
      <c r="AG122" s="36"/>
      <c r="AH122" s="29"/>
      <c r="AI122" s="33"/>
      <c r="AJ122" s="35"/>
      <c r="AK122" s="36"/>
      <c r="AL122" s="29"/>
      <c r="AM122" s="33"/>
      <c r="AN122" s="35"/>
      <c r="AO122" s="36"/>
      <c r="AP122" s="29"/>
      <c r="AQ122" s="33"/>
      <c r="AR122" s="35"/>
      <c r="AS122" s="36"/>
      <c r="AT122" s="29"/>
      <c r="AU122" s="33"/>
      <c r="AV122" s="35"/>
      <c r="AW122" s="36"/>
      <c r="AX122" s="29"/>
      <c r="AY122" s="33"/>
      <c r="AZ122" s="35"/>
      <c r="BA122" s="36"/>
      <c r="BB122" s="29"/>
      <c r="BC122" s="33"/>
      <c r="BD122" s="35"/>
      <c r="BF122" s="29"/>
    </row>
    <row r="123" spans="1:58" x14ac:dyDescent="0.3">
      <c r="A123" s="29"/>
      <c r="B123" s="30"/>
      <c r="C123" s="30"/>
      <c r="D123" s="30"/>
      <c r="E123" s="31"/>
      <c r="F123" s="30"/>
      <c r="G123" s="30"/>
      <c r="H123" s="30"/>
      <c r="I123" s="30"/>
      <c r="J123" s="30"/>
      <c r="K123" s="30"/>
      <c r="L123" s="32"/>
      <c r="M123" s="32"/>
      <c r="N123" s="30"/>
      <c r="O123" s="33"/>
      <c r="P123" s="33"/>
      <c r="Q123" s="29"/>
      <c r="R123" s="34"/>
      <c r="S123" s="34"/>
      <c r="T123" s="34"/>
      <c r="U123" s="33"/>
      <c r="V123" s="33"/>
      <c r="W123" s="33"/>
      <c r="X123" s="33"/>
      <c r="Y123" s="33"/>
      <c r="Z123" s="33"/>
      <c r="AA123" s="33"/>
      <c r="AB123" s="33"/>
      <c r="AC123" s="34"/>
      <c r="AD123" s="34"/>
      <c r="AE123" s="33"/>
      <c r="AF123" s="35"/>
      <c r="AG123" s="36"/>
      <c r="AH123" s="29"/>
      <c r="AI123" s="33"/>
      <c r="AJ123" s="35"/>
      <c r="AK123" s="36"/>
      <c r="AL123" s="29"/>
      <c r="AM123" s="33"/>
      <c r="AN123" s="35"/>
      <c r="AO123" s="36"/>
      <c r="AP123" s="29"/>
      <c r="AQ123" s="33"/>
      <c r="AR123" s="35"/>
      <c r="AS123" s="36"/>
      <c r="AT123" s="29"/>
      <c r="AU123" s="33"/>
      <c r="AV123" s="35"/>
      <c r="AW123" s="36"/>
      <c r="AX123" s="29"/>
      <c r="AY123" s="33"/>
      <c r="AZ123" s="35"/>
      <c r="BA123" s="36"/>
      <c r="BB123" s="29"/>
      <c r="BC123" s="33"/>
      <c r="BD123" s="35"/>
      <c r="BF123" s="29"/>
    </row>
    <row r="124" spans="1:58" x14ac:dyDescent="0.3">
      <c r="A124" s="29"/>
      <c r="B124" s="30"/>
      <c r="C124" s="30"/>
      <c r="D124" s="30"/>
      <c r="E124" s="31"/>
      <c r="F124" s="30"/>
      <c r="G124" s="30"/>
      <c r="H124" s="30"/>
      <c r="I124" s="30"/>
      <c r="J124" s="30"/>
      <c r="K124" s="30"/>
      <c r="L124" s="32"/>
      <c r="M124" s="32"/>
      <c r="N124" s="30"/>
      <c r="O124" s="33"/>
      <c r="P124" s="33"/>
      <c r="Q124" s="29"/>
      <c r="R124" s="34"/>
      <c r="S124" s="34"/>
      <c r="T124" s="34"/>
      <c r="U124" s="33"/>
      <c r="V124" s="33"/>
      <c r="W124" s="33"/>
      <c r="X124" s="33"/>
      <c r="Y124" s="33"/>
      <c r="Z124" s="33"/>
      <c r="AA124" s="33"/>
      <c r="AB124" s="33"/>
      <c r="AC124" s="34"/>
      <c r="AD124" s="34"/>
      <c r="AE124" s="33"/>
      <c r="AF124" s="35"/>
      <c r="AG124" s="36"/>
      <c r="AH124" s="29"/>
      <c r="AI124" s="33"/>
      <c r="AJ124" s="35"/>
      <c r="AK124" s="36"/>
      <c r="AL124" s="29"/>
      <c r="AM124" s="33"/>
      <c r="AN124" s="35"/>
      <c r="AO124" s="36"/>
      <c r="AP124" s="29"/>
      <c r="AQ124" s="33"/>
      <c r="AR124" s="35"/>
      <c r="AS124" s="36"/>
      <c r="AT124" s="29"/>
      <c r="AU124" s="33"/>
      <c r="AV124" s="35"/>
      <c r="AW124" s="36"/>
      <c r="AX124" s="29"/>
      <c r="AY124" s="33"/>
      <c r="AZ124" s="35"/>
      <c r="BA124" s="36"/>
      <c r="BB124" s="29"/>
      <c r="BC124" s="33"/>
      <c r="BD124" s="35"/>
      <c r="BF124" s="29"/>
    </row>
    <row r="125" spans="1:58" x14ac:dyDescent="0.3">
      <c r="A125" s="29"/>
      <c r="B125" s="30"/>
      <c r="C125" s="30"/>
      <c r="D125" s="30"/>
      <c r="E125" s="31"/>
      <c r="F125" s="30"/>
      <c r="G125" s="30"/>
      <c r="H125" s="30"/>
      <c r="I125" s="30"/>
      <c r="J125" s="30"/>
      <c r="K125" s="30"/>
      <c r="L125" s="32"/>
      <c r="M125" s="32"/>
      <c r="N125" s="30"/>
      <c r="O125" s="33"/>
      <c r="P125" s="33"/>
      <c r="Q125" s="29"/>
      <c r="R125" s="34"/>
      <c r="S125" s="34"/>
      <c r="T125" s="34"/>
      <c r="U125" s="33"/>
      <c r="V125" s="33"/>
      <c r="W125" s="33"/>
      <c r="X125" s="33"/>
      <c r="Y125" s="33"/>
      <c r="Z125" s="33"/>
      <c r="AA125" s="33"/>
      <c r="AB125" s="33"/>
      <c r="AC125" s="34"/>
      <c r="AD125" s="34"/>
      <c r="AE125" s="33"/>
      <c r="AF125" s="35"/>
      <c r="AG125" s="36"/>
      <c r="AH125" s="29"/>
      <c r="AI125" s="33"/>
      <c r="AJ125" s="35"/>
      <c r="AK125" s="36"/>
      <c r="AL125" s="29"/>
      <c r="AM125" s="33"/>
      <c r="AN125" s="35"/>
      <c r="AO125" s="36"/>
      <c r="AP125" s="29"/>
      <c r="AQ125" s="33"/>
      <c r="AR125" s="35"/>
      <c r="AS125" s="36"/>
      <c r="AT125" s="29"/>
      <c r="AU125" s="33"/>
      <c r="AV125" s="35"/>
      <c r="AW125" s="36"/>
      <c r="AX125" s="29"/>
      <c r="AY125" s="33"/>
      <c r="AZ125" s="35"/>
      <c r="BA125" s="36"/>
      <c r="BB125" s="29"/>
      <c r="BC125" s="33"/>
      <c r="BD125" s="35"/>
      <c r="BF125" s="29"/>
    </row>
    <row r="126" spans="1:58" x14ac:dyDescent="0.3">
      <c r="A126" s="29"/>
      <c r="B126" s="30"/>
      <c r="C126" s="30"/>
      <c r="D126" s="30"/>
      <c r="E126" s="31"/>
      <c r="F126" s="30"/>
      <c r="G126" s="30"/>
      <c r="H126" s="30"/>
      <c r="I126" s="30"/>
      <c r="J126" s="30"/>
      <c r="K126" s="30"/>
      <c r="L126" s="32"/>
      <c r="M126" s="32"/>
      <c r="N126" s="30"/>
      <c r="O126" s="33"/>
      <c r="P126" s="33"/>
      <c r="Q126" s="29"/>
      <c r="R126" s="34"/>
      <c r="S126" s="34"/>
      <c r="T126" s="34"/>
      <c r="U126" s="33"/>
      <c r="V126" s="33"/>
      <c r="W126" s="33"/>
      <c r="X126" s="33"/>
      <c r="Y126" s="33"/>
      <c r="Z126" s="33"/>
      <c r="AA126" s="33"/>
      <c r="AB126" s="33"/>
      <c r="AC126" s="34"/>
      <c r="AD126" s="34"/>
      <c r="AE126" s="33"/>
      <c r="AF126" s="35"/>
      <c r="AG126" s="36"/>
      <c r="AH126" s="29"/>
      <c r="AI126" s="33"/>
      <c r="AJ126" s="35"/>
      <c r="AK126" s="36"/>
      <c r="AL126" s="29"/>
      <c r="AM126" s="33"/>
      <c r="AN126" s="35"/>
      <c r="AO126" s="36"/>
      <c r="AP126" s="29"/>
      <c r="AQ126" s="33"/>
      <c r="AR126" s="35"/>
      <c r="AS126" s="36"/>
      <c r="AT126" s="29"/>
      <c r="AU126" s="33"/>
      <c r="AV126" s="35"/>
      <c r="AW126" s="36"/>
      <c r="AX126" s="29"/>
      <c r="AY126" s="33"/>
      <c r="AZ126" s="35"/>
      <c r="BA126" s="36"/>
      <c r="BB126" s="29"/>
      <c r="BC126" s="33"/>
      <c r="BD126" s="35"/>
      <c r="BF126" s="29"/>
    </row>
    <row r="127" spans="1:58" x14ac:dyDescent="0.3">
      <c r="A127" s="29"/>
      <c r="B127" s="30"/>
      <c r="C127" s="30"/>
      <c r="D127" s="30"/>
      <c r="E127" s="31"/>
      <c r="F127" s="30"/>
      <c r="G127" s="30"/>
      <c r="H127" s="30"/>
      <c r="I127" s="30"/>
      <c r="J127" s="30"/>
      <c r="K127" s="30"/>
      <c r="L127" s="32"/>
      <c r="M127" s="32"/>
      <c r="N127" s="30"/>
      <c r="O127" s="33"/>
      <c r="P127" s="33"/>
      <c r="Q127" s="29"/>
      <c r="R127" s="34"/>
      <c r="S127" s="34"/>
      <c r="T127" s="34"/>
      <c r="U127" s="33"/>
      <c r="V127" s="33"/>
      <c r="W127" s="33"/>
      <c r="X127" s="33"/>
      <c r="Y127" s="33"/>
      <c r="Z127" s="33"/>
      <c r="AA127" s="33"/>
      <c r="AB127" s="33"/>
      <c r="AC127" s="34"/>
      <c r="AD127" s="34"/>
      <c r="AE127" s="33"/>
      <c r="AF127" s="35"/>
      <c r="AG127" s="36"/>
      <c r="AH127" s="29"/>
      <c r="AI127" s="33"/>
      <c r="AJ127" s="35"/>
      <c r="AK127" s="36"/>
      <c r="AL127" s="29"/>
      <c r="AM127" s="33"/>
      <c r="AN127" s="35"/>
      <c r="AO127" s="36"/>
      <c r="AP127" s="29"/>
      <c r="AQ127" s="33"/>
      <c r="AR127" s="35"/>
      <c r="AS127" s="36"/>
      <c r="AT127" s="29"/>
      <c r="AU127" s="33"/>
      <c r="AV127" s="35"/>
      <c r="AW127" s="36"/>
      <c r="AX127" s="29"/>
      <c r="AY127" s="33"/>
      <c r="AZ127" s="35"/>
      <c r="BA127" s="36"/>
      <c r="BB127" s="29"/>
      <c r="BC127" s="33"/>
      <c r="BD127" s="35"/>
      <c r="BF127" s="29"/>
    </row>
    <row r="128" spans="1:58" x14ac:dyDescent="0.3">
      <c r="A128" s="29"/>
      <c r="B128" s="30"/>
      <c r="C128" s="30"/>
      <c r="D128" s="30"/>
      <c r="E128" s="31"/>
      <c r="F128" s="30"/>
      <c r="G128" s="30"/>
      <c r="H128" s="30"/>
      <c r="I128" s="30"/>
      <c r="J128" s="30"/>
      <c r="K128" s="30"/>
      <c r="L128" s="32"/>
      <c r="M128" s="32"/>
      <c r="N128" s="30"/>
      <c r="O128" s="33"/>
      <c r="P128" s="33"/>
      <c r="Q128" s="29"/>
      <c r="R128" s="34"/>
      <c r="S128" s="34"/>
      <c r="T128" s="34"/>
      <c r="U128" s="33"/>
      <c r="V128" s="33"/>
      <c r="W128" s="33"/>
      <c r="X128" s="33"/>
      <c r="Y128" s="33"/>
      <c r="Z128" s="33"/>
      <c r="AA128" s="33"/>
      <c r="AB128" s="33"/>
      <c r="AC128" s="34"/>
      <c r="AD128" s="34"/>
      <c r="AE128" s="33"/>
      <c r="AF128" s="35"/>
      <c r="AG128" s="36"/>
      <c r="AH128" s="29"/>
      <c r="AI128" s="33"/>
      <c r="AJ128" s="35"/>
      <c r="AK128" s="36"/>
      <c r="AL128" s="29"/>
      <c r="AM128" s="33"/>
      <c r="AN128" s="35"/>
      <c r="AO128" s="36"/>
      <c r="AP128" s="29"/>
      <c r="AQ128" s="33"/>
      <c r="AR128" s="35"/>
      <c r="AS128" s="36"/>
      <c r="AT128" s="29"/>
      <c r="AU128" s="33"/>
      <c r="AV128" s="35"/>
      <c r="AW128" s="36"/>
      <c r="AX128" s="29"/>
      <c r="AY128" s="33"/>
      <c r="AZ128" s="35"/>
      <c r="BA128" s="36"/>
      <c r="BB128" s="29"/>
      <c r="BC128" s="33"/>
      <c r="BD128" s="35"/>
      <c r="BF128" s="29"/>
    </row>
    <row r="129" spans="1:58" x14ac:dyDescent="0.3">
      <c r="A129" s="29"/>
      <c r="B129" s="30"/>
      <c r="C129" s="30"/>
      <c r="D129" s="30"/>
      <c r="E129" s="31"/>
      <c r="F129" s="30"/>
      <c r="G129" s="30"/>
      <c r="H129" s="30"/>
      <c r="I129" s="30"/>
      <c r="J129" s="30"/>
      <c r="K129" s="30"/>
      <c r="L129" s="32"/>
      <c r="M129" s="32"/>
      <c r="N129" s="30"/>
      <c r="O129" s="33"/>
      <c r="P129" s="33"/>
      <c r="Q129" s="29"/>
      <c r="R129" s="34"/>
      <c r="S129" s="34"/>
      <c r="T129" s="34"/>
      <c r="U129" s="33"/>
      <c r="V129" s="33"/>
      <c r="W129" s="33"/>
      <c r="X129" s="33"/>
      <c r="Y129" s="33"/>
      <c r="Z129" s="33"/>
      <c r="AA129" s="33"/>
      <c r="AB129" s="33"/>
      <c r="AC129" s="34"/>
      <c r="AD129" s="34"/>
      <c r="AE129" s="33"/>
      <c r="AF129" s="35"/>
      <c r="AG129" s="36"/>
      <c r="AH129" s="29"/>
      <c r="AI129" s="33"/>
      <c r="AJ129" s="35"/>
      <c r="AK129" s="36"/>
      <c r="AL129" s="29"/>
      <c r="AM129" s="33"/>
      <c r="AN129" s="35"/>
      <c r="AO129" s="36"/>
      <c r="AP129" s="29"/>
      <c r="AQ129" s="33"/>
      <c r="AR129" s="35"/>
      <c r="AS129" s="36"/>
      <c r="AT129" s="29"/>
      <c r="AU129" s="33"/>
      <c r="AV129" s="35"/>
      <c r="AW129" s="36"/>
      <c r="AX129" s="29"/>
      <c r="AY129" s="33"/>
      <c r="AZ129" s="35"/>
      <c r="BA129" s="36"/>
      <c r="BB129" s="29"/>
      <c r="BC129" s="33"/>
      <c r="BD129" s="35"/>
      <c r="BF129" s="29"/>
    </row>
    <row r="130" spans="1:58" x14ac:dyDescent="0.3">
      <c r="A130" s="29"/>
      <c r="B130" s="30"/>
      <c r="C130" s="30"/>
      <c r="D130" s="30"/>
      <c r="E130" s="31"/>
      <c r="F130" s="30"/>
      <c r="G130" s="30"/>
      <c r="H130" s="30"/>
      <c r="I130" s="30"/>
      <c r="J130" s="30"/>
      <c r="K130" s="30"/>
      <c r="L130" s="32"/>
      <c r="M130" s="32"/>
      <c r="N130" s="30"/>
      <c r="O130" s="33"/>
      <c r="P130" s="33"/>
      <c r="Q130" s="29"/>
      <c r="R130" s="34"/>
      <c r="S130" s="34"/>
      <c r="T130" s="34"/>
      <c r="U130" s="33"/>
      <c r="V130" s="33"/>
      <c r="W130" s="33"/>
      <c r="X130" s="33"/>
      <c r="Y130" s="33"/>
      <c r="Z130" s="33"/>
      <c r="AA130" s="33"/>
      <c r="AB130" s="33"/>
      <c r="AC130" s="34"/>
      <c r="AD130" s="34"/>
      <c r="AE130" s="33"/>
      <c r="AF130" s="35"/>
      <c r="AG130" s="36"/>
      <c r="AH130" s="29"/>
      <c r="AI130" s="33"/>
      <c r="AJ130" s="35"/>
      <c r="AK130" s="36"/>
      <c r="AL130" s="29"/>
      <c r="AM130" s="33"/>
      <c r="AN130" s="35"/>
      <c r="AO130" s="36"/>
      <c r="AP130" s="29"/>
      <c r="AQ130" s="33"/>
      <c r="AR130" s="35"/>
      <c r="AS130" s="36"/>
      <c r="AT130" s="29"/>
      <c r="AU130" s="33"/>
      <c r="AV130" s="35"/>
      <c r="AW130" s="36"/>
      <c r="AX130" s="29"/>
      <c r="AY130" s="33"/>
      <c r="AZ130" s="35"/>
      <c r="BA130" s="36"/>
      <c r="BB130" s="29"/>
      <c r="BC130" s="33"/>
      <c r="BD130" s="35"/>
      <c r="BF130" s="29"/>
    </row>
    <row r="131" spans="1:58" x14ac:dyDescent="0.3">
      <c r="A131" s="29"/>
      <c r="B131" s="30"/>
      <c r="C131" s="30"/>
      <c r="D131" s="30"/>
      <c r="E131" s="31"/>
      <c r="F131" s="30"/>
      <c r="G131" s="30"/>
      <c r="H131" s="30"/>
      <c r="I131" s="30"/>
      <c r="J131" s="30"/>
      <c r="K131" s="30"/>
      <c r="L131" s="32"/>
      <c r="M131" s="32"/>
      <c r="N131" s="30"/>
      <c r="O131" s="33"/>
      <c r="P131" s="33"/>
      <c r="Q131" s="29"/>
      <c r="R131" s="34"/>
      <c r="S131" s="34"/>
      <c r="T131" s="34"/>
      <c r="U131" s="33"/>
      <c r="V131" s="33"/>
      <c r="W131" s="33"/>
      <c r="X131" s="33"/>
      <c r="Y131" s="33"/>
      <c r="Z131" s="33"/>
      <c r="AA131" s="33"/>
      <c r="AB131" s="33"/>
      <c r="AC131" s="34"/>
      <c r="AD131" s="34"/>
      <c r="AE131" s="33"/>
      <c r="AF131" s="35"/>
      <c r="AG131" s="36"/>
      <c r="AH131" s="29"/>
      <c r="AI131" s="33"/>
      <c r="AJ131" s="35"/>
      <c r="AK131" s="36"/>
      <c r="AL131" s="29"/>
      <c r="AM131" s="33"/>
      <c r="AN131" s="35"/>
      <c r="AO131" s="36"/>
      <c r="AP131" s="29"/>
      <c r="AQ131" s="33"/>
      <c r="AR131" s="35"/>
      <c r="AS131" s="36"/>
      <c r="AT131" s="29"/>
      <c r="AU131" s="33"/>
      <c r="AV131" s="35"/>
      <c r="AW131" s="36"/>
      <c r="AX131" s="29"/>
      <c r="AY131" s="33"/>
      <c r="AZ131" s="35"/>
      <c r="BA131" s="36"/>
      <c r="BB131" s="29"/>
      <c r="BC131" s="33"/>
      <c r="BD131" s="35"/>
      <c r="BF131" s="29"/>
    </row>
    <row r="132" spans="1:58" x14ac:dyDescent="0.3">
      <c r="A132" s="29"/>
      <c r="B132" s="30"/>
      <c r="C132" s="30"/>
      <c r="D132" s="30"/>
      <c r="E132" s="31"/>
      <c r="F132" s="30"/>
      <c r="G132" s="30"/>
      <c r="H132" s="30"/>
      <c r="I132" s="30"/>
      <c r="J132" s="30"/>
      <c r="K132" s="30"/>
      <c r="L132" s="32"/>
      <c r="M132" s="32"/>
      <c r="N132" s="30"/>
      <c r="O132" s="33"/>
      <c r="P132" s="33"/>
      <c r="Q132" s="29"/>
      <c r="R132" s="34"/>
      <c r="S132" s="34"/>
      <c r="T132" s="34"/>
      <c r="U132" s="33"/>
      <c r="V132" s="33"/>
      <c r="W132" s="33"/>
      <c r="X132" s="33"/>
      <c r="Y132" s="33"/>
      <c r="Z132" s="33"/>
      <c r="AA132" s="33"/>
      <c r="AB132" s="33"/>
      <c r="AC132" s="34"/>
      <c r="AD132" s="34"/>
      <c r="AE132" s="33"/>
      <c r="AF132" s="35"/>
      <c r="AG132" s="36"/>
      <c r="AH132" s="29"/>
      <c r="AI132" s="33"/>
      <c r="AJ132" s="35"/>
      <c r="AK132" s="36"/>
      <c r="AL132" s="29"/>
      <c r="AM132" s="33"/>
      <c r="AN132" s="35"/>
      <c r="AO132" s="36"/>
      <c r="AP132" s="29"/>
      <c r="AQ132" s="33"/>
      <c r="AR132" s="35"/>
      <c r="AS132" s="36"/>
      <c r="AT132" s="29"/>
      <c r="AU132" s="33"/>
      <c r="AV132" s="35"/>
      <c r="AW132" s="36"/>
      <c r="AX132" s="29"/>
      <c r="AY132" s="33"/>
      <c r="AZ132" s="35"/>
      <c r="BA132" s="36"/>
      <c r="BB132" s="29"/>
      <c r="BC132" s="33"/>
      <c r="BD132" s="35"/>
      <c r="BF132" s="29"/>
    </row>
    <row r="133" spans="1:58" x14ac:dyDescent="0.3">
      <c r="A133" s="29"/>
      <c r="B133" s="30"/>
      <c r="C133" s="30"/>
      <c r="D133" s="30"/>
      <c r="E133" s="31"/>
      <c r="F133" s="30"/>
      <c r="G133" s="30"/>
      <c r="H133" s="30"/>
      <c r="I133" s="30"/>
      <c r="J133" s="30"/>
      <c r="K133" s="30"/>
      <c r="L133" s="32"/>
      <c r="M133" s="32"/>
      <c r="N133" s="30"/>
      <c r="O133" s="33"/>
      <c r="P133" s="33"/>
      <c r="Q133" s="29"/>
      <c r="R133" s="34"/>
      <c r="S133" s="34"/>
      <c r="T133" s="34"/>
      <c r="U133" s="33"/>
      <c r="V133" s="33"/>
      <c r="W133" s="33"/>
      <c r="X133" s="33"/>
      <c r="Y133" s="33"/>
      <c r="Z133" s="33"/>
      <c r="AA133" s="33"/>
      <c r="AB133" s="33"/>
      <c r="AC133" s="34"/>
      <c r="AD133" s="34"/>
      <c r="AE133" s="33"/>
      <c r="AF133" s="35"/>
      <c r="AG133" s="36"/>
      <c r="AH133" s="29"/>
      <c r="AI133" s="33"/>
      <c r="AJ133" s="35"/>
      <c r="AK133" s="36"/>
      <c r="AL133" s="29"/>
      <c r="AM133" s="33"/>
      <c r="AN133" s="35"/>
      <c r="AO133" s="36"/>
      <c r="AP133" s="29"/>
      <c r="AQ133" s="33"/>
      <c r="AR133" s="35"/>
      <c r="AS133" s="36"/>
      <c r="AT133" s="29"/>
      <c r="AU133" s="33"/>
      <c r="AV133" s="35"/>
      <c r="AW133" s="36"/>
      <c r="AX133" s="29"/>
      <c r="AY133" s="33"/>
      <c r="AZ133" s="35"/>
      <c r="BA133" s="36"/>
      <c r="BB133" s="29"/>
      <c r="BC133" s="33"/>
      <c r="BD133" s="35"/>
      <c r="BF133" s="29"/>
    </row>
    <row r="134" spans="1:58" x14ac:dyDescent="0.3">
      <c r="A134" s="29"/>
      <c r="B134" s="30"/>
      <c r="C134" s="30"/>
      <c r="D134" s="30"/>
      <c r="E134" s="31"/>
      <c r="F134" s="30"/>
      <c r="G134" s="30"/>
      <c r="H134" s="30"/>
      <c r="I134" s="30"/>
      <c r="J134" s="30"/>
      <c r="K134" s="30"/>
      <c r="L134" s="32"/>
      <c r="M134" s="32"/>
      <c r="N134" s="30"/>
      <c r="O134" s="33"/>
      <c r="P134" s="33"/>
      <c r="Q134" s="29"/>
      <c r="R134" s="34"/>
      <c r="S134" s="34"/>
      <c r="T134" s="34"/>
      <c r="U134" s="33"/>
      <c r="V134" s="33"/>
      <c r="W134" s="33"/>
      <c r="X134" s="33"/>
      <c r="Y134" s="33"/>
      <c r="Z134" s="33"/>
      <c r="AA134" s="33"/>
      <c r="AB134" s="33"/>
      <c r="AC134" s="34"/>
      <c r="AD134" s="34"/>
      <c r="AE134" s="33"/>
      <c r="AF134" s="35"/>
      <c r="AG134" s="36"/>
      <c r="AH134" s="29"/>
      <c r="AI134" s="33"/>
      <c r="AJ134" s="35"/>
      <c r="AK134" s="36"/>
      <c r="AL134" s="29"/>
      <c r="AM134" s="33"/>
      <c r="AN134" s="35"/>
      <c r="AO134" s="36"/>
      <c r="AP134" s="29"/>
      <c r="AQ134" s="33"/>
      <c r="AR134" s="35"/>
      <c r="AS134" s="36"/>
      <c r="AT134" s="29"/>
      <c r="AU134" s="33"/>
      <c r="AV134" s="35"/>
      <c r="AW134" s="36"/>
      <c r="AX134" s="29"/>
      <c r="AY134" s="33"/>
      <c r="AZ134" s="35"/>
      <c r="BA134" s="36"/>
      <c r="BB134" s="29"/>
      <c r="BC134" s="33"/>
      <c r="BD134" s="35"/>
      <c r="BF134" s="29"/>
    </row>
    <row r="135" spans="1:58" x14ac:dyDescent="0.3">
      <c r="A135" s="29"/>
      <c r="B135" s="30"/>
      <c r="C135" s="30"/>
      <c r="D135" s="30"/>
      <c r="E135" s="31"/>
      <c r="F135" s="30"/>
      <c r="G135" s="30"/>
      <c r="H135" s="30"/>
      <c r="I135" s="30"/>
      <c r="J135" s="30"/>
      <c r="K135" s="30"/>
      <c r="L135" s="32"/>
      <c r="M135" s="32"/>
      <c r="N135" s="30"/>
      <c r="O135" s="33"/>
      <c r="P135" s="33"/>
      <c r="Q135" s="29"/>
      <c r="R135" s="34"/>
      <c r="S135" s="34"/>
      <c r="T135" s="34"/>
      <c r="U135" s="33"/>
      <c r="V135" s="33"/>
      <c r="W135" s="33"/>
      <c r="X135" s="33"/>
      <c r="Y135" s="33"/>
      <c r="Z135" s="33"/>
      <c r="AA135" s="33"/>
      <c r="AB135" s="33"/>
      <c r="AC135" s="34"/>
      <c r="AD135" s="34"/>
      <c r="AE135" s="33"/>
      <c r="AF135" s="35"/>
      <c r="AG135" s="36"/>
      <c r="AH135" s="29"/>
      <c r="AI135" s="33"/>
      <c r="AJ135" s="35"/>
      <c r="AK135" s="36"/>
      <c r="AL135" s="29"/>
      <c r="AM135" s="33"/>
      <c r="AN135" s="35"/>
      <c r="AO135" s="36"/>
      <c r="AP135" s="29"/>
      <c r="AQ135" s="33"/>
      <c r="AR135" s="35"/>
      <c r="AS135" s="36"/>
      <c r="AT135" s="29"/>
      <c r="AU135" s="33"/>
      <c r="AV135" s="35"/>
      <c r="AW135" s="36"/>
      <c r="AX135" s="29"/>
      <c r="AY135" s="33"/>
      <c r="AZ135" s="35"/>
      <c r="BA135" s="36"/>
      <c r="BB135" s="29"/>
      <c r="BC135" s="33"/>
      <c r="BD135" s="35"/>
      <c r="BF135" s="29"/>
    </row>
    <row r="136" spans="1:58" x14ac:dyDescent="0.3">
      <c r="A136" s="29"/>
      <c r="B136" s="30"/>
      <c r="C136" s="30"/>
      <c r="D136" s="30"/>
      <c r="E136" s="31"/>
      <c r="F136" s="30"/>
      <c r="G136" s="30"/>
      <c r="H136" s="30"/>
      <c r="I136" s="30"/>
      <c r="J136" s="30"/>
      <c r="K136" s="30"/>
      <c r="L136" s="32"/>
      <c r="M136" s="32"/>
      <c r="N136" s="30"/>
      <c r="O136" s="33"/>
      <c r="P136" s="33"/>
      <c r="Q136" s="29"/>
      <c r="R136" s="34"/>
      <c r="S136" s="34"/>
      <c r="T136" s="34"/>
      <c r="U136" s="33"/>
      <c r="V136" s="33"/>
      <c r="W136" s="33"/>
      <c r="X136" s="33"/>
      <c r="Y136" s="33"/>
      <c r="Z136" s="33"/>
      <c r="AA136" s="33"/>
      <c r="AB136" s="33"/>
      <c r="AC136" s="34"/>
      <c r="AD136" s="34"/>
      <c r="AE136" s="33"/>
      <c r="AF136" s="35"/>
      <c r="AG136" s="36"/>
      <c r="AH136" s="29"/>
      <c r="AI136" s="33"/>
      <c r="AJ136" s="35"/>
      <c r="AK136" s="36"/>
      <c r="AL136" s="29"/>
      <c r="AM136" s="33"/>
      <c r="AN136" s="35"/>
      <c r="AO136" s="36"/>
      <c r="AP136" s="29"/>
      <c r="AQ136" s="33"/>
      <c r="AR136" s="35"/>
      <c r="AS136" s="36"/>
      <c r="AT136" s="29"/>
      <c r="AU136" s="33"/>
      <c r="AV136" s="35"/>
      <c r="AW136" s="36"/>
      <c r="AX136" s="29"/>
      <c r="AY136" s="33"/>
      <c r="AZ136" s="35"/>
      <c r="BA136" s="36"/>
      <c r="BB136" s="29"/>
      <c r="BC136" s="33"/>
      <c r="BD136" s="35"/>
      <c r="BF136" s="29"/>
    </row>
    <row r="137" spans="1:58" x14ac:dyDescent="0.3">
      <c r="A137" s="29"/>
      <c r="B137" s="30"/>
      <c r="C137" s="30"/>
      <c r="D137" s="30"/>
      <c r="E137" s="31"/>
      <c r="F137" s="30"/>
      <c r="G137" s="30"/>
      <c r="H137" s="30"/>
      <c r="I137" s="30"/>
      <c r="J137" s="30"/>
      <c r="K137" s="30"/>
      <c r="L137" s="32"/>
      <c r="M137" s="32"/>
      <c r="N137" s="30"/>
      <c r="O137" s="33"/>
      <c r="P137" s="33"/>
      <c r="Q137" s="29"/>
      <c r="R137" s="34"/>
      <c r="S137" s="34"/>
      <c r="T137" s="34"/>
      <c r="U137" s="33"/>
      <c r="V137" s="33"/>
      <c r="W137" s="33"/>
      <c r="X137" s="33"/>
      <c r="Y137" s="33"/>
      <c r="Z137" s="33"/>
      <c r="AA137" s="33"/>
      <c r="AB137" s="33"/>
      <c r="AC137" s="34"/>
      <c r="AD137" s="34"/>
      <c r="AE137" s="33"/>
      <c r="AF137" s="35"/>
      <c r="AG137" s="36"/>
      <c r="AH137" s="29"/>
      <c r="AI137" s="33"/>
      <c r="AJ137" s="35"/>
      <c r="AK137" s="36"/>
      <c r="AL137" s="29"/>
      <c r="AM137" s="33"/>
      <c r="AN137" s="35"/>
      <c r="AO137" s="36"/>
      <c r="AP137" s="29"/>
      <c r="AQ137" s="33"/>
      <c r="AR137" s="35"/>
      <c r="AS137" s="36"/>
      <c r="AT137" s="29"/>
      <c r="AU137" s="33"/>
      <c r="AV137" s="35"/>
      <c r="AW137" s="36"/>
      <c r="AX137" s="29"/>
      <c r="AY137" s="33"/>
      <c r="AZ137" s="35"/>
      <c r="BA137" s="36"/>
      <c r="BB137" s="29"/>
      <c r="BC137" s="33"/>
      <c r="BD137" s="35"/>
      <c r="BF137" s="29"/>
    </row>
    <row r="138" spans="1:58" x14ac:dyDescent="0.3">
      <c r="A138" s="29"/>
      <c r="B138" s="30"/>
      <c r="C138" s="30"/>
      <c r="D138" s="30"/>
      <c r="E138" s="31"/>
      <c r="F138" s="30"/>
      <c r="G138" s="30"/>
      <c r="H138" s="30"/>
      <c r="I138" s="30"/>
      <c r="J138" s="30"/>
      <c r="K138" s="30"/>
      <c r="L138" s="32"/>
      <c r="M138" s="32"/>
      <c r="N138" s="30"/>
      <c r="O138" s="33"/>
      <c r="P138" s="33"/>
      <c r="Q138" s="29"/>
      <c r="R138" s="34"/>
      <c r="S138" s="34"/>
      <c r="T138" s="34"/>
      <c r="U138" s="33"/>
      <c r="V138" s="33"/>
      <c r="W138" s="33"/>
      <c r="X138" s="33"/>
      <c r="Y138" s="33"/>
      <c r="Z138" s="33"/>
      <c r="AA138" s="33"/>
      <c r="AB138" s="33"/>
      <c r="AC138" s="34"/>
      <c r="AD138" s="34"/>
      <c r="AE138" s="33"/>
      <c r="AF138" s="35"/>
      <c r="AG138" s="36"/>
      <c r="AH138" s="29"/>
      <c r="AI138" s="33"/>
      <c r="AJ138" s="35"/>
      <c r="AK138" s="36"/>
      <c r="AL138" s="29"/>
      <c r="AM138" s="33"/>
      <c r="AN138" s="35"/>
      <c r="AO138" s="36"/>
      <c r="AP138" s="29"/>
      <c r="AQ138" s="33"/>
      <c r="AR138" s="35"/>
      <c r="AS138" s="36"/>
      <c r="AT138" s="29"/>
      <c r="AU138" s="33"/>
      <c r="AV138" s="35"/>
      <c r="AW138" s="36"/>
      <c r="AX138" s="29"/>
      <c r="AY138" s="33"/>
      <c r="AZ138" s="35"/>
      <c r="BA138" s="36"/>
      <c r="BB138" s="29"/>
      <c r="BC138" s="33"/>
      <c r="BD138" s="35"/>
      <c r="BF138" s="29"/>
    </row>
    <row r="139" spans="1:58" x14ac:dyDescent="0.3">
      <c r="A139" s="29"/>
      <c r="B139" s="30"/>
      <c r="C139" s="30"/>
      <c r="D139" s="30"/>
      <c r="E139" s="31"/>
      <c r="F139" s="30"/>
      <c r="G139" s="30"/>
      <c r="H139" s="30"/>
      <c r="I139" s="30"/>
      <c r="J139" s="30"/>
      <c r="K139" s="30"/>
      <c r="L139" s="32"/>
      <c r="M139" s="32"/>
      <c r="N139" s="30"/>
      <c r="O139" s="33"/>
      <c r="P139" s="33"/>
      <c r="Q139" s="29"/>
      <c r="R139" s="34"/>
      <c r="S139" s="34"/>
      <c r="T139" s="34"/>
      <c r="U139" s="33"/>
      <c r="V139" s="33"/>
      <c r="W139" s="33"/>
      <c r="X139" s="33"/>
      <c r="Y139" s="33"/>
      <c r="Z139" s="33"/>
      <c r="AA139" s="33"/>
      <c r="AB139" s="33"/>
      <c r="AC139" s="34"/>
      <c r="AD139" s="34"/>
      <c r="AE139" s="33"/>
      <c r="AF139" s="35"/>
      <c r="AG139" s="36"/>
      <c r="AH139" s="29"/>
      <c r="AI139" s="33"/>
      <c r="AJ139" s="35"/>
      <c r="AK139" s="36"/>
      <c r="AL139" s="29"/>
      <c r="AM139" s="33"/>
      <c r="AN139" s="35"/>
      <c r="AO139" s="36"/>
      <c r="AP139" s="29"/>
      <c r="AQ139" s="33"/>
      <c r="AR139" s="35"/>
      <c r="AS139" s="36"/>
      <c r="AT139" s="29"/>
      <c r="AU139" s="33"/>
      <c r="AV139" s="35"/>
      <c r="AW139" s="36"/>
      <c r="AX139" s="29"/>
      <c r="AY139" s="33"/>
      <c r="AZ139" s="35"/>
      <c r="BA139" s="36"/>
      <c r="BB139" s="29"/>
      <c r="BC139" s="33"/>
      <c r="BD139" s="35"/>
      <c r="BF139" s="29"/>
    </row>
    <row r="140" spans="1:58" x14ac:dyDescent="0.3">
      <c r="A140" s="29"/>
      <c r="B140" s="30"/>
      <c r="C140" s="30"/>
      <c r="D140" s="30"/>
      <c r="E140" s="31"/>
      <c r="F140" s="30"/>
      <c r="G140" s="30"/>
      <c r="H140" s="30"/>
      <c r="I140" s="30"/>
      <c r="J140" s="30"/>
      <c r="K140" s="30"/>
      <c r="L140" s="32"/>
      <c r="M140" s="32"/>
      <c r="N140" s="30"/>
      <c r="O140" s="33"/>
      <c r="P140" s="33"/>
      <c r="Q140" s="29"/>
      <c r="R140" s="34"/>
      <c r="S140" s="34"/>
      <c r="T140" s="34"/>
      <c r="U140" s="33"/>
      <c r="V140" s="33"/>
      <c r="W140" s="33"/>
      <c r="X140" s="33"/>
      <c r="Y140" s="33"/>
      <c r="Z140" s="33"/>
      <c r="AA140" s="33"/>
      <c r="AB140" s="33"/>
      <c r="AC140" s="34"/>
      <c r="AD140" s="34"/>
      <c r="AE140" s="33"/>
      <c r="AF140" s="35"/>
      <c r="AG140" s="36"/>
      <c r="AH140" s="29"/>
      <c r="AI140" s="33"/>
      <c r="AJ140" s="35"/>
      <c r="AK140" s="36"/>
      <c r="AL140" s="29"/>
      <c r="AM140" s="33"/>
      <c r="AN140" s="35"/>
      <c r="AO140" s="36"/>
      <c r="AP140" s="29"/>
      <c r="AQ140" s="33"/>
      <c r="AR140" s="35"/>
      <c r="AS140" s="36"/>
      <c r="AT140" s="29"/>
      <c r="AU140" s="33"/>
      <c r="AV140" s="35"/>
      <c r="AW140" s="36"/>
      <c r="AX140" s="29"/>
      <c r="AY140" s="33"/>
      <c r="AZ140" s="35"/>
      <c r="BA140" s="36"/>
      <c r="BB140" s="29"/>
      <c r="BC140" s="33"/>
      <c r="BD140" s="35"/>
      <c r="BF140" s="29"/>
    </row>
    <row r="141" spans="1:58" x14ac:dyDescent="0.3">
      <c r="A141" s="29"/>
      <c r="B141" s="30"/>
      <c r="C141" s="30"/>
      <c r="D141" s="30"/>
      <c r="E141" s="31"/>
      <c r="F141" s="30"/>
      <c r="G141" s="30"/>
      <c r="H141" s="30"/>
      <c r="I141" s="30"/>
      <c r="J141" s="30"/>
      <c r="K141" s="30"/>
      <c r="L141" s="32"/>
      <c r="M141" s="32"/>
      <c r="N141" s="30"/>
      <c r="O141" s="33"/>
      <c r="P141" s="33"/>
      <c r="Q141" s="29"/>
      <c r="R141" s="34"/>
      <c r="S141" s="34"/>
      <c r="T141" s="34"/>
      <c r="U141" s="33"/>
      <c r="V141" s="33"/>
      <c r="W141" s="33"/>
      <c r="X141" s="33"/>
      <c r="Y141" s="33"/>
      <c r="Z141" s="33"/>
      <c r="AA141" s="33"/>
      <c r="AB141" s="33"/>
      <c r="AC141" s="34"/>
      <c r="AD141" s="34"/>
      <c r="AE141" s="33"/>
      <c r="AF141" s="35"/>
      <c r="AG141" s="36"/>
      <c r="AH141" s="29"/>
      <c r="AI141" s="33"/>
      <c r="AJ141" s="35"/>
      <c r="AK141" s="36"/>
      <c r="AL141" s="29"/>
      <c r="AM141" s="33"/>
      <c r="AN141" s="35"/>
      <c r="AO141" s="36"/>
      <c r="AP141" s="29"/>
      <c r="AQ141" s="33"/>
      <c r="AR141" s="35"/>
      <c r="AS141" s="36"/>
      <c r="AT141" s="29"/>
      <c r="AU141" s="33"/>
      <c r="AV141" s="35"/>
      <c r="AW141" s="36"/>
      <c r="AX141" s="29"/>
      <c r="AY141" s="33"/>
      <c r="AZ141" s="35"/>
      <c r="BA141" s="36"/>
      <c r="BB141" s="29"/>
      <c r="BC141" s="33"/>
      <c r="BD141" s="35"/>
      <c r="BF141" s="29"/>
    </row>
    <row r="142" spans="1:58" x14ac:dyDescent="0.3">
      <c r="A142" s="29"/>
      <c r="B142" s="30"/>
      <c r="C142" s="30"/>
      <c r="D142" s="30"/>
      <c r="E142" s="31"/>
      <c r="F142" s="30"/>
      <c r="G142" s="30"/>
      <c r="H142" s="30"/>
      <c r="I142" s="30"/>
      <c r="J142" s="30"/>
      <c r="K142" s="30"/>
      <c r="L142" s="32"/>
      <c r="M142" s="32"/>
      <c r="N142" s="30"/>
      <c r="O142" s="33"/>
      <c r="P142" s="33"/>
      <c r="Q142" s="29"/>
      <c r="R142" s="34"/>
      <c r="S142" s="34"/>
      <c r="T142" s="34"/>
      <c r="U142" s="33"/>
      <c r="V142" s="33"/>
      <c r="W142" s="33"/>
      <c r="X142" s="33"/>
      <c r="Y142" s="33"/>
      <c r="Z142" s="33"/>
      <c r="AA142" s="33"/>
      <c r="AB142" s="33"/>
      <c r="AC142" s="34"/>
      <c r="AD142" s="34"/>
      <c r="AE142" s="33"/>
      <c r="AF142" s="35"/>
      <c r="AG142" s="36"/>
      <c r="AH142" s="29"/>
      <c r="AI142" s="33"/>
      <c r="AJ142" s="35"/>
      <c r="AK142" s="36"/>
      <c r="AL142" s="29"/>
      <c r="AM142" s="33"/>
      <c r="AN142" s="35"/>
      <c r="AO142" s="36"/>
      <c r="AP142" s="29"/>
      <c r="AQ142" s="33"/>
      <c r="AR142" s="35"/>
      <c r="AS142" s="36"/>
      <c r="AT142" s="29"/>
      <c r="AU142" s="33"/>
      <c r="AV142" s="35"/>
      <c r="AW142" s="36"/>
      <c r="AX142" s="29"/>
      <c r="AY142" s="33"/>
      <c r="AZ142" s="35"/>
      <c r="BA142" s="36"/>
      <c r="BB142" s="29"/>
      <c r="BC142" s="33"/>
      <c r="BD142" s="35"/>
      <c r="BF142" s="29"/>
    </row>
    <row r="143" spans="1:58" x14ac:dyDescent="0.3">
      <c r="A143" s="29"/>
      <c r="B143" s="30"/>
      <c r="C143" s="30"/>
      <c r="D143" s="30"/>
      <c r="E143" s="31"/>
      <c r="F143" s="30"/>
      <c r="G143" s="30"/>
      <c r="H143" s="30"/>
      <c r="I143" s="30"/>
      <c r="J143" s="30"/>
      <c r="K143" s="30"/>
      <c r="L143" s="32"/>
      <c r="M143" s="32"/>
      <c r="N143" s="30"/>
      <c r="O143" s="33"/>
      <c r="P143" s="33"/>
      <c r="Q143" s="29"/>
      <c r="R143" s="34"/>
      <c r="S143" s="34"/>
      <c r="T143" s="34"/>
      <c r="U143" s="33"/>
      <c r="V143" s="33"/>
      <c r="W143" s="33"/>
      <c r="X143" s="33"/>
      <c r="Y143" s="33"/>
      <c r="Z143" s="33"/>
      <c r="AA143" s="33"/>
      <c r="AB143" s="33"/>
      <c r="AC143" s="34"/>
      <c r="AD143" s="34"/>
      <c r="AE143" s="33"/>
      <c r="AF143" s="35"/>
      <c r="AG143" s="36"/>
      <c r="AH143" s="29"/>
      <c r="AI143" s="33"/>
      <c r="AJ143" s="35"/>
      <c r="AK143" s="36"/>
      <c r="AL143" s="29"/>
      <c r="AM143" s="33"/>
      <c r="AN143" s="35"/>
      <c r="AO143" s="36"/>
      <c r="AP143" s="29"/>
      <c r="AQ143" s="33"/>
      <c r="AR143" s="35"/>
      <c r="AS143" s="36"/>
      <c r="AT143" s="29"/>
      <c r="AU143" s="33"/>
      <c r="AV143" s="35"/>
      <c r="AW143" s="36"/>
      <c r="AX143" s="29"/>
      <c r="AY143" s="33"/>
      <c r="AZ143" s="35"/>
      <c r="BA143" s="36"/>
      <c r="BB143" s="29"/>
      <c r="BC143" s="33"/>
      <c r="BD143" s="35"/>
      <c r="BF143" s="29"/>
    </row>
    <row r="144" spans="1:58" x14ac:dyDescent="0.3">
      <c r="A144" s="29"/>
      <c r="B144" s="30"/>
      <c r="C144" s="30"/>
      <c r="D144" s="30"/>
      <c r="E144" s="31"/>
      <c r="F144" s="30"/>
      <c r="G144" s="30"/>
      <c r="H144" s="30"/>
      <c r="I144" s="30"/>
      <c r="J144" s="30"/>
      <c r="K144" s="30"/>
      <c r="L144" s="32"/>
      <c r="M144" s="32"/>
      <c r="N144" s="30"/>
      <c r="O144" s="33"/>
      <c r="P144" s="33"/>
      <c r="Q144" s="29"/>
      <c r="R144" s="34"/>
      <c r="S144" s="34"/>
      <c r="T144" s="34"/>
      <c r="U144" s="33"/>
      <c r="V144" s="33"/>
      <c r="W144" s="33"/>
      <c r="X144" s="33"/>
      <c r="Y144" s="33"/>
      <c r="Z144" s="33"/>
      <c r="AA144" s="33"/>
      <c r="AB144" s="33"/>
      <c r="AC144" s="34"/>
      <c r="AD144" s="34"/>
      <c r="AE144" s="33"/>
      <c r="AF144" s="35"/>
      <c r="AG144" s="36"/>
      <c r="AH144" s="29"/>
      <c r="AI144" s="33"/>
      <c r="AJ144" s="35"/>
      <c r="AK144" s="36"/>
      <c r="AL144" s="29"/>
      <c r="AM144" s="33"/>
      <c r="AN144" s="35"/>
      <c r="AO144" s="36"/>
      <c r="AP144" s="29"/>
      <c r="AQ144" s="33"/>
      <c r="AR144" s="35"/>
      <c r="AS144" s="36"/>
      <c r="AT144" s="29"/>
      <c r="AU144" s="33"/>
      <c r="AV144" s="35"/>
      <c r="AW144" s="36"/>
      <c r="AX144" s="29"/>
      <c r="AY144" s="33"/>
      <c r="AZ144" s="35"/>
      <c r="BA144" s="36"/>
      <c r="BB144" s="29"/>
      <c r="BC144" s="33"/>
      <c r="BD144" s="35"/>
      <c r="BF144" s="29"/>
    </row>
    <row r="145" spans="1:58" x14ac:dyDescent="0.3">
      <c r="A145" s="29"/>
      <c r="B145" s="30"/>
      <c r="C145" s="30"/>
      <c r="D145" s="30"/>
      <c r="E145" s="31"/>
      <c r="F145" s="30"/>
      <c r="G145" s="30"/>
      <c r="H145" s="30"/>
      <c r="I145" s="30"/>
      <c r="J145" s="30"/>
      <c r="K145" s="30"/>
      <c r="L145" s="32"/>
      <c r="M145" s="32"/>
      <c r="N145" s="30"/>
      <c r="O145" s="33"/>
      <c r="P145" s="33"/>
      <c r="Q145" s="29"/>
      <c r="R145" s="34"/>
      <c r="S145" s="34"/>
      <c r="T145" s="34"/>
      <c r="U145" s="33"/>
      <c r="V145" s="33"/>
      <c r="W145" s="33"/>
      <c r="X145" s="33"/>
      <c r="Y145" s="33"/>
      <c r="Z145" s="33"/>
      <c r="AA145" s="33"/>
      <c r="AB145" s="33"/>
      <c r="AC145" s="34"/>
      <c r="AD145" s="34"/>
      <c r="AE145" s="33"/>
      <c r="AF145" s="35"/>
      <c r="AG145" s="36"/>
      <c r="AH145" s="29"/>
      <c r="AI145" s="33"/>
      <c r="AJ145" s="35"/>
      <c r="AK145" s="36"/>
      <c r="AL145" s="29"/>
      <c r="AM145" s="33"/>
      <c r="AN145" s="35"/>
      <c r="AO145" s="36"/>
      <c r="AP145" s="29"/>
      <c r="AQ145" s="33"/>
      <c r="AR145" s="35"/>
      <c r="AS145" s="36"/>
      <c r="AT145" s="29"/>
      <c r="AU145" s="33"/>
      <c r="AV145" s="35"/>
      <c r="AW145" s="36"/>
      <c r="AX145" s="29"/>
      <c r="AY145" s="33"/>
      <c r="AZ145" s="35"/>
      <c r="BA145" s="36"/>
      <c r="BB145" s="29"/>
      <c r="BC145" s="33"/>
      <c r="BD145" s="35"/>
      <c r="BF145" s="29"/>
    </row>
    <row r="146" spans="1:58" x14ac:dyDescent="0.3">
      <c r="A146" s="29"/>
      <c r="B146" s="30"/>
      <c r="C146" s="30"/>
      <c r="D146" s="30"/>
      <c r="E146" s="31"/>
      <c r="F146" s="30"/>
      <c r="G146" s="30"/>
      <c r="H146" s="30"/>
      <c r="I146" s="30"/>
      <c r="J146" s="30"/>
      <c r="K146" s="30"/>
      <c r="L146" s="32"/>
      <c r="M146" s="32"/>
      <c r="N146" s="30"/>
      <c r="O146" s="33"/>
      <c r="P146" s="33"/>
      <c r="Q146" s="29"/>
      <c r="R146" s="34"/>
      <c r="S146" s="34"/>
      <c r="T146" s="34"/>
      <c r="U146" s="33"/>
      <c r="V146" s="33"/>
      <c r="W146" s="33"/>
      <c r="X146" s="33"/>
      <c r="Y146" s="33"/>
      <c r="Z146" s="33"/>
      <c r="AA146" s="33"/>
      <c r="AB146" s="33"/>
      <c r="AC146" s="34"/>
      <c r="AD146" s="34"/>
      <c r="AE146" s="33"/>
      <c r="AF146" s="35"/>
      <c r="AG146" s="36"/>
      <c r="AH146" s="29"/>
      <c r="AI146" s="33"/>
      <c r="AJ146" s="35"/>
      <c r="AK146" s="36"/>
      <c r="AL146" s="29"/>
      <c r="AM146" s="33"/>
      <c r="AN146" s="35"/>
      <c r="AO146" s="36"/>
      <c r="AP146" s="29"/>
      <c r="AQ146" s="33"/>
      <c r="AR146" s="35"/>
      <c r="AS146" s="36"/>
      <c r="AT146" s="29"/>
      <c r="AU146" s="33"/>
      <c r="AV146" s="35"/>
      <c r="AW146" s="36"/>
      <c r="AX146" s="29"/>
      <c r="AY146" s="33"/>
      <c r="AZ146" s="35"/>
      <c r="BA146" s="36"/>
      <c r="BB146" s="29"/>
      <c r="BC146" s="33"/>
      <c r="BD146" s="35"/>
      <c r="BF146" s="29"/>
    </row>
    <row r="147" spans="1:58" x14ac:dyDescent="0.3">
      <c r="A147" s="29"/>
      <c r="B147" s="30"/>
      <c r="C147" s="30"/>
      <c r="D147" s="30"/>
      <c r="E147" s="31"/>
      <c r="F147" s="30"/>
      <c r="G147" s="30"/>
      <c r="H147" s="30"/>
      <c r="I147" s="30"/>
      <c r="J147" s="30"/>
      <c r="K147" s="30"/>
      <c r="L147" s="32"/>
      <c r="M147" s="32"/>
      <c r="N147" s="30"/>
      <c r="O147" s="33"/>
      <c r="P147" s="33"/>
      <c r="Q147" s="29"/>
      <c r="R147" s="34"/>
      <c r="S147" s="34"/>
      <c r="T147" s="34"/>
      <c r="U147" s="33"/>
      <c r="V147" s="33"/>
      <c r="W147" s="33"/>
      <c r="X147" s="33"/>
      <c r="Y147" s="33"/>
      <c r="Z147" s="33"/>
      <c r="AA147" s="33"/>
      <c r="AB147" s="33"/>
      <c r="AC147" s="34"/>
      <c r="AD147" s="34"/>
      <c r="AE147" s="33"/>
      <c r="AF147" s="35"/>
      <c r="AG147" s="36"/>
      <c r="AH147" s="29"/>
      <c r="AI147" s="33"/>
      <c r="AJ147" s="35"/>
      <c r="AK147" s="36"/>
      <c r="AL147" s="29"/>
      <c r="AM147" s="33"/>
      <c r="AN147" s="35"/>
      <c r="AO147" s="36"/>
      <c r="AP147" s="29"/>
      <c r="AQ147" s="33"/>
      <c r="AR147" s="35"/>
      <c r="AS147" s="36"/>
      <c r="AT147" s="29"/>
      <c r="AU147" s="33"/>
      <c r="AV147" s="35"/>
      <c r="AW147" s="36"/>
      <c r="AX147" s="29"/>
      <c r="AY147" s="33"/>
      <c r="AZ147" s="35"/>
      <c r="BA147" s="36"/>
      <c r="BB147" s="29"/>
      <c r="BC147" s="33"/>
      <c r="BD147" s="35"/>
      <c r="BF147" s="29"/>
    </row>
    <row r="148" spans="1:58" x14ac:dyDescent="0.3">
      <c r="A148" s="29"/>
      <c r="B148" s="30"/>
      <c r="C148" s="30"/>
      <c r="D148" s="30"/>
      <c r="E148" s="31"/>
      <c r="F148" s="30"/>
      <c r="G148" s="30"/>
      <c r="H148" s="30"/>
      <c r="I148" s="30"/>
      <c r="J148" s="30"/>
      <c r="K148" s="30"/>
      <c r="L148" s="32"/>
      <c r="M148" s="32"/>
      <c r="N148" s="30"/>
      <c r="O148" s="33"/>
      <c r="P148" s="33"/>
      <c r="Q148" s="29"/>
      <c r="R148" s="34"/>
      <c r="S148" s="34"/>
      <c r="T148" s="34"/>
      <c r="U148" s="33"/>
      <c r="V148" s="33"/>
      <c r="W148" s="33"/>
      <c r="X148" s="33"/>
      <c r="Y148" s="33"/>
      <c r="Z148" s="33"/>
      <c r="AA148" s="33"/>
      <c r="AB148" s="33"/>
      <c r="AC148" s="34"/>
      <c r="AD148" s="34"/>
      <c r="AE148" s="33"/>
      <c r="AF148" s="35"/>
      <c r="AG148" s="36"/>
      <c r="AH148" s="29"/>
      <c r="AI148" s="33"/>
      <c r="AJ148" s="35"/>
      <c r="AK148" s="36"/>
      <c r="AL148" s="29"/>
      <c r="AM148" s="33"/>
      <c r="AN148" s="35"/>
      <c r="AO148" s="36"/>
      <c r="AP148" s="29"/>
      <c r="AQ148" s="33"/>
      <c r="AR148" s="35"/>
      <c r="AS148" s="36"/>
      <c r="AT148" s="29"/>
      <c r="AU148" s="33"/>
      <c r="AV148" s="35"/>
      <c r="AW148" s="36"/>
      <c r="AX148" s="29"/>
      <c r="AY148" s="33"/>
      <c r="AZ148" s="35"/>
      <c r="BA148" s="36"/>
      <c r="BB148" s="29"/>
      <c r="BC148" s="33"/>
      <c r="BD148" s="35"/>
      <c r="BF148" s="29"/>
    </row>
    <row r="149" spans="1:58" x14ac:dyDescent="0.3">
      <c r="A149" s="29"/>
      <c r="B149" s="30"/>
      <c r="C149" s="30"/>
      <c r="D149" s="30"/>
      <c r="E149" s="31"/>
      <c r="F149" s="30"/>
      <c r="G149" s="30"/>
      <c r="H149" s="30"/>
      <c r="I149" s="30"/>
      <c r="J149" s="30"/>
      <c r="K149" s="30"/>
      <c r="L149" s="32"/>
      <c r="M149" s="32"/>
      <c r="N149" s="30"/>
      <c r="O149" s="33"/>
      <c r="P149" s="33"/>
      <c r="Q149" s="29"/>
      <c r="R149" s="34"/>
      <c r="S149" s="34"/>
      <c r="T149" s="34"/>
      <c r="U149" s="33"/>
      <c r="V149" s="33"/>
      <c r="W149" s="33"/>
      <c r="X149" s="33"/>
      <c r="Y149" s="33"/>
      <c r="Z149" s="33"/>
      <c r="AA149" s="33"/>
      <c r="AB149" s="33"/>
      <c r="AC149" s="34"/>
      <c r="AD149" s="34"/>
      <c r="AE149" s="33"/>
      <c r="AF149" s="35"/>
      <c r="AG149" s="36"/>
      <c r="AH149" s="29"/>
      <c r="AI149" s="33"/>
      <c r="AJ149" s="35"/>
      <c r="AK149" s="36"/>
      <c r="AL149" s="29"/>
      <c r="AM149" s="33"/>
      <c r="AN149" s="35"/>
      <c r="AO149" s="36"/>
      <c r="AP149" s="29"/>
      <c r="AQ149" s="33"/>
      <c r="AR149" s="35"/>
      <c r="AS149" s="36"/>
      <c r="AT149" s="29"/>
      <c r="AU149" s="33"/>
      <c r="AV149" s="35"/>
      <c r="AW149" s="36"/>
      <c r="AX149" s="29"/>
      <c r="AY149" s="33"/>
      <c r="AZ149" s="35"/>
      <c r="BA149" s="36"/>
      <c r="BB149" s="29"/>
      <c r="BC149" s="33"/>
      <c r="BD149" s="35"/>
      <c r="BF149" s="29"/>
    </row>
    <row r="150" spans="1:58" x14ac:dyDescent="0.3">
      <c r="A150" s="29"/>
      <c r="B150" s="30"/>
      <c r="C150" s="30"/>
      <c r="D150" s="30"/>
      <c r="E150" s="31"/>
      <c r="F150" s="30"/>
      <c r="G150" s="30"/>
      <c r="H150" s="30"/>
      <c r="I150" s="30"/>
      <c r="J150" s="30"/>
      <c r="K150" s="30"/>
      <c r="L150" s="32"/>
      <c r="M150" s="32"/>
      <c r="N150" s="30"/>
      <c r="O150" s="33"/>
      <c r="P150" s="33"/>
      <c r="Q150" s="29"/>
      <c r="R150" s="34"/>
      <c r="S150" s="34"/>
      <c r="T150" s="34"/>
      <c r="U150" s="33"/>
      <c r="V150" s="33"/>
      <c r="W150" s="33"/>
      <c r="X150" s="33"/>
      <c r="Y150" s="33"/>
      <c r="Z150" s="33"/>
      <c r="AA150" s="33"/>
      <c r="AB150" s="33"/>
      <c r="AC150" s="34"/>
      <c r="AD150" s="34"/>
      <c r="AE150" s="33"/>
      <c r="AF150" s="35"/>
      <c r="AG150" s="36"/>
      <c r="AH150" s="29"/>
      <c r="AI150" s="33"/>
      <c r="AJ150" s="35"/>
      <c r="AK150" s="36"/>
      <c r="AL150" s="29"/>
      <c r="AM150" s="33"/>
      <c r="AN150" s="35"/>
      <c r="AO150" s="36"/>
      <c r="AP150" s="29"/>
      <c r="AQ150" s="33"/>
      <c r="AR150" s="35"/>
      <c r="AS150" s="36"/>
      <c r="AT150" s="29"/>
      <c r="AU150" s="33"/>
      <c r="AV150" s="35"/>
      <c r="AW150" s="36"/>
      <c r="AX150" s="29"/>
      <c r="AY150" s="33"/>
      <c r="AZ150" s="35"/>
      <c r="BA150" s="36"/>
      <c r="BB150" s="29"/>
      <c r="BC150" s="33"/>
      <c r="BD150" s="35"/>
      <c r="BF150" s="29"/>
    </row>
    <row r="151" spans="1:58" x14ac:dyDescent="0.3">
      <c r="A151" s="29"/>
      <c r="B151" s="30"/>
      <c r="C151" s="30"/>
      <c r="D151" s="30"/>
      <c r="E151" s="31"/>
      <c r="F151" s="30"/>
      <c r="G151" s="30"/>
      <c r="H151" s="30"/>
      <c r="I151" s="30"/>
      <c r="J151" s="30"/>
      <c r="K151" s="30"/>
      <c r="L151" s="32"/>
      <c r="M151" s="32"/>
      <c r="N151" s="30"/>
      <c r="O151" s="33"/>
      <c r="P151" s="33"/>
      <c r="Q151" s="29"/>
      <c r="R151" s="34"/>
      <c r="S151" s="34"/>
      <c r="T151" s="34"/>
      <c r="U151" s="33"/>
      <c r="V151" s="33"/>
      <c r="W151" s="33"/>
      <c r="X151" s="33"/>
      <c r="Y151" s="33"/>
      <c r="Z151" s="33"/>
      <c r="AA151" s="33"/>
      <c r="AB151" s="33"/>
      <c r="AC151" s="34"/>
      <c r="AD151" s="34"/>
      <c r="AE151" s="33"/>
      <c r="AF151" s="35"/>
      <c r="AG151" s="36"/>
      <c r="AH151" s="29"/>
      <c r="AI151" s="33"/>
      <c r="AJ151" s="35"/>
      <c r="AK151" s="36"/>
      <c r="AL151" s="29"/>
      <c r="AM151" s="33"/>
      <c r="AN151" s="35"/>
      <c r="AO151" s="36"/>
      <c r="AP151" s="29"/>
      <c r="AQ151" s="33"/>
      <c r="AR151" s="35"/>
      <c r="AS151" s="36"/>
      <c r="AT151" s="29"/>
      <c r="AU151" s="33"/>
      <c r="AV151" s="35"/>
      <c r="AW151" s="36"/>
      <c r="AX151" s="29"/>
      <c r="AY151" s="33"/>
      <c r="AZ151" s="35"/>
      <c r="BA151" s="36"/>
      <c r="BB151" s="29"/>
      <c r="BC151" s="33"/>
      <c r="BD151" s="35"/>
      <c r="BF151" s="29"/>
    </row>
    <row r="152" spans="1:58" x14ac:dyDescent="0.3">
      <c r="A152" s="29"/>
      <c r="B152" s="30"/>
      <c r="C152" s="30"/>
      <c r="D152" s="30"/>
      <c r="E152" s="31"/>
      <c r="F152" s="30"/>
      <c r="G152" s="30"/>
      <c r="H152" s="30"/>
      <c r="I152" s="30"/>
      <c r="J152" s="30"/>
      <c r="K152" s="30"/>
      <c r="L152" s="32"/>
      <c r="M152" s="32"/>
      <c r="N152" s="30"/>
      <c r="O152" s="33"/>
      <c r="P152" s="33"/>
      <c r="Q152" s="29"/>
      <c r="R152" s="34"/>
      <c r="S152" s="34"/>
      <c r="T152" s="34"/>
      <c r="U152" s="33"/>
      <c r="V152" s="33"/>
      <c r="W152" s="33"/>
      <c r="X152" s="33"/>
      <c r="Y152" s="33"/>
      <c r="Z152" s="33"/>
      <c r="AA152" s="33"/>
      <c r="AB152" s="33"/>
      <c r="AC152" s="34"/>
      <c r="AD152" s="34"/>
      <c r="AE152" s="33"/>
      <c r="AF152" s="35"/>
      <c r="AG152" s="36"/>
      <c r="AH152" s="29"/>
      <c r="AI152" s="33"/>
      <c r="AJ152" s="35"/>
      <c r="AK152" s="36"/>
      <c r="AL152" s="29"/>
      <c r="AM152" s="33"/>
      <c r="AN152" s="35"/>
      <c r="AO152" s="36"/>
      <c r="AP152" s="29"/>
      <c r="AQ152" s="33"/>
      <c r="AR152" s="35"/>
      <c r="AS152" s="36"/>
      <c r="AT152" s="29"/>
      <c r="AU152" s="33"/>
      <c r="AV152" s="35"/>
      <c r="AW152" s="36"/>
      <c r="AX152" s="29"/>
      <c r="AY152" s="33"/>
      <c r="AZ152" s="35"/>
      <c r="BA152" s="36"/>
      <c r="BB152" s="29"/>
      <c r="BC152" s="33"/>
      <c r="BD152" s="35"/>
      <c r="BF152" s="29"/>
    </row>
    <row r="153" spans="1:58" x14ac:dyDescent="0.3">
      <c r="A153" s="29"/>
      <c r="B153" s="30"/>
      <c r="C153" s="30"/>
      <c r="D153" s="30"/>
      <c r="E153" s="31"/>
      <c r="F153" s="30"/>
      <c r="G153" s="30"/>
      <c r="H153" s="30"/>
      <c r="I153" s="30"/>
      <c r="J153" s="30"/>
      <c r="K153" s="30"/>
      <c r="L153" s="32"/>
      <c r="M153" s="32"/>
      <c r="N153" s="30"/>
      <c r="O153" s="33"/>
      <c r="P153" s="33"/>
      <c r="Q153" s="29"/>
      <c r="R153" s="34"/>
      <c r="S153" s="34"/>
      <c r="T153" s="34"/>
      <c r="U153" s="33"/>
      <c r="V153" s="33"/>
      <c r="W153" s="33"/>
      <c r="X153" s="33"/>
      <c r="Y153" s="33"/>
      <c r="Z153" s="33"/>
      <c r="AA153" s="33"/>
      <c r="AB153" s="33"/>
      <c r="AC153" s="34"/>
      <c r="AD153" s="34"/>
      <c r="AE153" s="33"/>
      <c r="AF153" s="35"/>
      <c r="AG153" s="36"/>
      <c r="AH153" s="29"/>
      <c r="AI153" s="33"/>
      <c r="AJ153" s="35"/>
      <c r="AK153" s="36"/>
      <c r="AL153" s="29"/>
      <c r="AM153" s="33"/>
      <c r="AN153" s="35"/>
      <c r="AO153" s="36"/>
      <c r="AP153" s="29"/>
      <c r="AQ153" s="33"/>
      <c r="AR153" s="35"/>
      <c r="AS153" s="36"/>
      <c r="AT153" s="29"/>
      <c r="AU153" s="33"/>
      <c r="AV153" s="35"/>
      <c r="AW153" s="36"/>
      <c r="AX153" s="29"/>
      <c r="AY153" s="33"/>
      <c r="AZ153" s="35"/>
      <c r="BA153" s="36"/>
      <c r="BB153" s="29"/>
      <c r="BC153" s="33"/>
      <c r="BD153" s="35"/>
      <c r="BF153" s="29"/>
    </row>
    <row r="154" spans="1:58" x14ac:dyDescent="0.3">
      <c r="A154" s="29"/>
      <c r="B154" s="30"/>
      <c r="C154" s="30"/>
      <c r="D154" s="30"/>
      <c r="E154" s="31"/>
      <c r="F154" s="30"/>
      <c r="G154" s="30"/>
      <c r="H154" s="30"/>
      <c r="I154" s="30"/>
      <c r="J154" s="30"/>
      <c r="K154" s="30"/>
      <c r="L154" s="32"/>
      <c r="M154" s="32"/>
      <c r="N154" s="30"/>
      <c r="O154" s="33"/>
      <c r="P154" s="33"/>
      <c r="Q154" s="29"/>
      <c r="R154" s="34"/>
      <c r="S154" s="34"/>
      <c r="T154" s="34"/>
      <c r="U154" s="33"/>
      <c r="V154" s="33"/>
      <c r="W154" s="33"/>
      <c r="X154" s="33"/>
      <c r="Y154" s="33"/>
      <c r="Z154" s="33"/>
      <c r="AA154" s="33"/>
      <c r="AB154" s="33"/>
      <c r="AC154" s="34"/>
      <c r="AD154" s="34"/>
      <c r="AE154" s="33"/>
      <c r="AF154" s="35"/>
      <c r="AG154" s="36"/>
      <c r="AH154" s="29"/>
      <c r="AI154" s="33"/>
      <c r="AJ154" s="35"/>
      <c r="AK154" s="36"/>
      <c r="AL154" s="29"/>
      <c r="AM154" s="33"/>
      <c r="AN154" s="35"/>
      <c r="AO154" s="36"/>
      <c r="AP154" s="29"/>
      <c r="AQ154" s="33"/>
      <c r="AR154" s="35"/>
      <c r="AS154" s="36"/>
      <c r="AT154" s="29"/>
      <c r="AU154" s="33"/>
      <c r="AV154" s="35"/>
      <c r="AW154" s="36"/>
      <c r="AX154" s="29"/>
      <c r="AY154" s="33"/>
      <c r="AZ154" s="35"/>
      <c r="BA154" s="36"/>
      <c r="BB154" s="29"/>
      <c r="BC154" s="33"/>
      <c r="BD154" s="35"/>
      <c r="BF154" s="29"/>
    </row>
    <row r="155" spans="1:58" x14ac:dyDescent="0.3">
      <c r="A155" s="29"/>
      <c r="B155" s="30"/>
      <c r="C155" s="30"/>
      <c r="D155" s="30"/>
      <c r="E155" s="31"/>
      <c r="F155" s="30"/>
      <c r="G155" s="30"/>
      <c r="H155" s="30"/>
      <c r="I155" s="30"/>
      <c r="J155" s="30"/>
      <c r="K155" s="30"/>
      <c r="L155" s="32"/>
      <c r="M155" s="32"/>
      <c r="N155" s="30"/>
      <c r="O155" s="33"/>
      <c r="P155" s="33"/>
      <c r="Q155" s="29"/>
      <c r="R155" s="34"/>
      <c r="S155" s="34"/>
      <c r="T155" s="34"/>
      <c r="U155" s="33"/>
      <c r="V155" s="33"/>
      <c r="W155" s="33"/>
      <c r="X155" s="33"/>
      <c r="Y155" s="33"/>
      <c r="Z155" s="33"/>
      <c r="AA155" s="33"/>
      <c r="AB155" s="33"/>
      <c r="AC155" s="34"/>
      <c r="AD155" s="34"/>
      <c r="AE155" s="33"/>
      <c r="AF155" s="35"/>
      <c r="AG155" s="36"/>
      <c r="AH155" s="29"/>
      <c r="AI155" s="33"/>
      <c r="AJ155" s="35"/>
      <c r="AK155" s="36"/>
      <c r="AL155" s="29"/>
      <c r="AM155" s="33"/>
      <c r="AN155" s="35"/>
      <c r="AO155" s="36"/>
      <c r="AP155" s="29"/>
      <c r="AQ155" s="33"/>
      <c r="AR155" s="35"/>
      <c r="AS155" s="36"/>
      <c r="AT155" s="29"/>
      <c r="AU155" s="33"/>
      <c r="AV155" s="35"/>
      <c r="AW155" s="36"/>
      <c r="AX155" s="29"/>
      <c r="AY155" s="33"/>
      <c r="AZ155" s="35"/>
      <c r="BA155" s="36"/>
      <c r="BB155" s="29"/>
      <c r="BC155" s="33"/>
      <c r="BD155" s="35"/>
      <c r="BF155" s="29"/>
    </row>
    <row r="156" spans="1:58" x14ac:dyDescent="0.3">
      <c r="A156" s="29"/>
      <c r="B156" s="30"/>
      <c r="C156" s="30"/>
      <c r="D156" s="30"/>
      <c r="E156" s="31"/>
      <c r="F156" s="30"/>
      <c r="G156" s="30"/>
      <c r="H156" s="30"/>
      <c r="I156" s="30"/>
      <c r="J156" s="30"/>
      <c r="K156" s="30"/>
      <c r="L156" s="32"/>
      <c r="M156" s="32"/>
      <c r="N156" s="30"/>
      <c r="O156" s="33"/>
      <c r="P156" s="33"/>
      <c r="Q156" s="29"/>
      <c r="R156" s="34"/>
      <c r="S156" s="34"/>
      <c r="T156" s="34"/>
      <c r="U156" s="33"/>
      <c r="V156" s="33"/>
      <c r="W156" s="33"/>
      <c r="X156" s="33"/>
      <c r="Y156" s="33"/>
      <c r="Z156" s="33"/>
      <c r="AA156" s="33"/>
      <c r="AB156" s="33"/>
      <c r="AC156" s="34"/>
      <c r="AD156" s="34"/>
      <c r="AE156" s="33"/>
      <c r="AF156" s="35"/>
      <c r="AG156" s="36"/>
      <c r="AH156" s="29"/>
      <c r="AI156" s="33"/>
      <c r="AJ156" s="35"/>
      <c r="AK156" s="36"/>
      <c r="AL156" s="29"/>
      <c r="AM156" s="33"/>
      <c r="AN156" s="35"/>
      <c r="AO156" s="36"/>
      <c r="AP156" s="29"/>
      <c r="AQ156" s="33"/>
      <c r="AR156" s="35"/>
      <c r="AS156" s="36"/>
      <c r="AT156" s="29"/>
      <c r="AU156" s="33"/>
      <c r="AV156" s="35"/>
      <c r="AW156" s="36"/>
      <c r="AX156" s="29"/>
      <c r="AY156" s="33"/>
      <c r="AZ156" s="35"/>
      <c r="BA156" s="36"/>
      <c r="BB156" s="29"/>
      <c r="BC156" s="33"/>
      <c r="BD156" s="35"/>
      <c r="BF156" s="29"/>
    </row>
    <row r="157" spans="1:58" x14ac:dyDescent="0.3">
      <c r="A157" s="29"/>
      <c r="B157" s="30"/>
      <c r="C157" s="30"/>
      <c r="D157" s="30"/>
      <c r="E157" s="31"/>
      <c r="F157" s="30"/>
      <c r="G157" s="30"/>
      <c r="H157" s="30"/>
      <c r="I157" s="30"/>
      <c r="J157" s="30"/>
      <c r="K157" s="30"/>
      <c r="L157" s="32"/>
      <c r="M157" s="32"/>
      <c r="N157" s="30"/>
      <c r="O157" s="33"/>
      <c r="P157" s="33"/>
      <c r="Q157" s="29"/>
      <c r="R157" s="34"/>
      <c r="S157" s="34"/>
      <c r="T157" s="34"/>
      <c r="U157" s="33"/>
      <c r="V157" s="33"/>
      <c r="W157" s="33"/>
      <c r="X157" s="33"/>
      <c r="Y157" s="33"/>
      <c r="Z157" s="33"/>
      <c r="AA157" s="33"/>
      <c r="AB157" s="33"/>
      <c r="AC157" s="34"/>
      <c r="AD157" s="34"/>
      <c r="AE157" s="33"/>
      <c r="AF157" s="35"/>
      <c r="AG157" s="36"/>
      <c r="AH157" s="29"/>
      <c r="AI157" s="33"/>
      <c r="AJ157" s="35"/>
      <c r="AK157" s="36"/>
      <c r="AL157" s="29"/>
      <c r="AM157" s="33"/>
      <c r="AN157" s="35"/>
      <c r="AO157" s="36"/>
      <c r="AP157" s="29"/>
      <c r="AQ157" s="33"/>
      <c r="AR157" s="35"/>
      <c r="AS157" s="36"/>
      <c r="AT157" s="29"/>
      <c r="AU157" s="33"/>
      <c r="AV157" s="35"/>
      <c r="AW157" s="36"/>
      <c r="AX157" s="29"/>
      <c r="AY157" s="33"/>
      <c r="AZ157" s="35"/>
      <c r="BA157" s="36"/>
      <c r="BB157" s="29"/>
      <c r="BC157" s="33"/>
      <c r="BD157" s="35"/>
      <c r="BF157" s="29"/>
    </row>
    <row r="158" spans="1:58" x14ac:dyDescent="0.3">
      <c r="A158" s="29"/>
      <c r="B158" s="30"/>
      <c r="C158" s="30"/>
      <c r="D158" s="30"/>
      <c r="E158" s="31"/>
      <c r="F158" s="30"/>
      <c r="G158" s="30"/>
      <c r="H158" s="30"/>
      <c r="I158" s="30"/>
      <c r="J158" s="30"/>
      <c r="K158" s="30"/>
      <c r="L158" s="32"/>
      <c r="M158" s="32"/>
      <c r="N158" s="30"/>
      <c r="O158" s="33"/>
      <c r="P158" s="33"/>
      <c r="Q158" s="29"/>
      <c r="R158" s="34"/>
      <c r="S158" s="34"/>
      <c r="T158" s="34"/>
      <c r="U158" s="33"/>
      <c r="V158" s="33"/>
      <c r="W158" s="33"/>
      <c r="X158" s="33"/>
      <c r="Y158" s="33"/>
      <c r="Z158" s="33"/>
      <c r="AA158" s="33"/>
      <c r="AB158" s="33"/>
      <c r="AC158" s="34"/>
      <c r="AD158" s="34"/>
      <c r="AE158" s="33"/>
      <c r="AF158" s="35"/>
      <c r="AG158" s="36"/>
      <c r="AH158" s="29"/>
      <c r="AI158" s="33"/>
      <c r="AJ158" s="35"/>
      <c r="AK158" s="36"/>
      <c r="AL158" s="29"/>
      <c r="AM158" s="33"/>
      <c r="AN158" s="35"/>
      <c r="AO158" s="36"/>
      <c r="AP158" s="29"/>
      <c r="AQ158" s="33"/>
      <c r="AR158" s="35"/>
      <c r="AS158" s="36"/>
      <c r="AT158" s="29"/>
      <c r="AU158" s="33"/>
      <c r="AV158" s="35"/>
      <c r="AW158" s="36"/>
      <c r="AX158" s="29"/>
      <c r="AY158" s="33"/>
      <c r="AZ158" s="35"/>
      <c r="BA158" s="36"/>
      <c r="BB158" s="29"/>
      <c r="BC158" s="33"/>
      <c r="BD158" s="35"/>
      <c r="BF158" s="29"/>
    </row>
    <row r="159" spans="1:58" x14ac:dyDescent="0.3">
      <c r="A159" s="29"/>
      <c r="B159" s="30"/>
      <c r="C159" s="30"/>
      <c r="D159" s="30"/>
      <c r="E159" s="31"/>
      <c r="F159" s="30"/>
      <c r="G159" s="30"/>
      <c r="H159" s="30"/>
      <c r="I159" s="30"/>
      <c r="J159" s="30"/>
      <c r="K159" s="30"/>
      <c r="L159" s="32"/>
      <c r="M159" s="32"/>
      <c r="N159" s="30"/>
      <c r="O159" s="33"/>
      <c r="P159" s="33"/>
      <c r="Q159" s="29"/>
      <c r="R159" s="34"/>
      <c r="S159" s="34"/>
      <c r="T159" s="34"/>
      <c r="U159" s="33"/>
      <c r="V159" s="33"/>
      <c r="W159" s="33"/>
      <c r="X159" s="33"/>
      <c r="Y159" s="33"/>
      <c r="Z159" s="33"/>
      <c r="AA159" s="33"/>
      <c r="AB159" s="33"/>
      <c r="AC159" s="34"/>
      <c r="AD159" s="34"/>
      <c r="AE159" s="33"/>
      <c r="AF159" s="35"/>
      <c r="AG159" s="36"/>
      <c r="AH159" s="29"/>
      <c r="AI159" s="33"/>
      <c r="AJ159" s="35"/>
      <c r="AK159" s="36"/>
      <c r="AL159" s="29"/>
      <c r="AM159" s="33"/>
      <c r="AN159" s="35"/>
      <c r="AO159" s="36"/>
      <c r="AP159" s="29"/>
      <c r="AQ159" s="33"/>
      <c r="AR159" s="35"/>
      <c r="AS159" s="36"/>
      <c r="AT159" s="29"/>
      <c r="AU159" s="33"/>
      <c r="AV159" s="35"/>
      <c r="AW159" s="36"/>
      <c r="AX159" s="29"/>
      <c r="AY159" s="33"/>
      <c r="AZ159" s="35"/>
      <c r="BA159" s="36"/>
      <c r="BB159" s="29"/>
      <c r="BC159" s="33"/>
      <c r="BD159" s="35"/>
      <c r="BF159" s="29"/>
    </row>
    <row r="160" spans="1:58" x14ac:dyDescent="0.3">
      <c r="A160" s="29"/>
      <c r="B160" s="30"/>
      <c r="C160" s="30"/>
      <c r="D160" s="30"/>
      <c r="E160" s="31"/>
      <c r="F160" s="30"/>
      <c r="G160" s="30"/>
      <c r="H160" s="30"/>
      <c r="I160" s="30"/>
      <c r="J160" s="30"/>
      <c r="K160" s="30"/>
      <c r="L160" s="32"/>
      <c r="M160" s="32"/>
      <c r="N160" s="30"/>
      <c r="O160" s="33"/>
      <c r="P160" s="33"/>
      <c r="Q160" s="29"/>
      <c r="R160" s="34"/>
      <c r="S160" s="34"/>
      <c r="T160" s="34"/>
      <c r="U160" s="33"/>
      <c r="V160" s="33"/>
      <c r="W160" s="33"/>
      <c r="X160" s="33"/>
      <c r="Y160" s="33"/>
      <c r="Z160" s="33"/>
      <c r="AA160" s="33"/>
      <c r="AB160" s="33"/>
      <c r="AC160" s="34"/>
      <c r="AD160" s="34"/>
      <c r="AE160" s="33"/>
      <c r="AF160" s="35"/>
      <c r="AG160" s="36"/>
      <c r="AH160" s="29"/>
      <c r="AI160" s="33"/>
      <c r="AJ160" s="35"/>
      <c r="AK160" s="36"/>
      <c r="AL160" s="29"/>
      <c r="AM160" s="33"/>
      <c r="AN160" s="35"/>
      <c r="AO160" s="36"/>
      <c r="AP160" s="29"/>
      <c r="AQ160" s="33"/>
      <c r="AR160" s="35"/>
      <c r="AS160" s="36"/>
      <c r="AT160" s="29"/>
      <c r="AU160" s="33"/>
      <c r="AV160" s="35"/>
      <c r="AW160" s="36"/>
      <c r="AX160" s="29"/>
      <c r="AY160" s="33"/>
      <c r="AZ160" s="35"/>
      <c r="BA160" s="36"/>
      <c r="BB160" s="29"/>
      <c r="BC160" s="33"/>
      <c r="BD160" s="35"/>
      <c r="BF160" s="29"/>
    </row>
    <row r="161" spans="1:58" x14ac:dyDescent="0.3">
      <c r="A161" s="29"/>
      <c r="B161" s="30"/>
      <c r="C161" s="30"/>
      <c r="D161" s="30"/>
      <c r="E161" s="31"/>
      <c r="F161" s="30"/>
      <c r="G161" s="30"/>
      <c r="H161" s="30"/>
      <c r="I161" s="30"/>
      <c r="J161" s="30"/>
      <c r="K161" s="30"/>
      <c r="L161" s="32"/>
      <c r="M161" s="32"/>
      <c r="N161" s="30"/>
      <c r="O161" s="33"/>
      <c r="P161" s="33"/>
      <c r="Q161" s="29"/>
      <c r="R161" s="34"/>
      <c r="S161" s="34"/>
      <c r="T161" s="34"/>
      <c r="U161" s="33"/>
      <c r="V161" s="33"/>
      <c r="W161" s="33"/>
      <c r="X161" s="33"/>
      <c r="Y161" s="33"/>
      <c r="Z161" s="33"/>
      <c r="AA161" s="33"/>
      <c r="AB161" s="33"/>
      <c r="AC161" s="34"/>
      <c r="AD161" s="34"/>
      <c r="AE161" s="33"/>
      <c r="AF161" s="35"/>
      <c r="AG161" s="36"/>
      <c r="AH161" s="29"/>
      <c r="AI161" s="33"/>
      <c r="AJ161" s="35"/>
      <c r="AK161" s="36"/>
      <c r="AL161" s="29"/>
      <c r="AM161" s="33"/>
      <c r="AN161" s="35"/>
      <c r="AO161" s="36"/>
      <c r="AP161" s="29"/>
      <c r="AQ161" s="33"/>
      <c r="AR161" s="35"/>
      <c r="AS161" s="36"/>
      <c r="AT161" s="29"/>
      <c r="AU161" s="33"/>
      <c r="AV161" s="35"/>
      <c r="AW161" s="36"/>
      <c r="AX161" s="29"/>
      <c r="AY161" s="33"/>
      <c r="AZ161" s="35"/>
      <c r="BA161" s="36"/>
      <c r="BB161" s="29"/>
      <c r="BC161" s="33"/>
      <c r="BD161" s="35"/>
      <c r="BF161" s="29"/>
    </row>
    <row r="162" spans="1:58" x14ac:dyDescent="0.3">
      <c r="A162" s="29"/>
      <c r="B162" s="30"/>
      <c r="C162" s="30"/>
      <c r="D162" s="30"/>
      <c r="E162" s="31"/>
      <c r="F162" s="30"/>
      <c r="G162" s="30"/>
      <c r="H162" s="30"/>
      <c r="I162" s="30"/>
      <c r="J162" s="30"/>
      <c r="K162" s="30"/>
      <c r="L162" s="32"/>
      <c r="M162" s="32"/>
      <c r="N162" s="30"/>
      <c r="O162" s="33"/>
      <c r="P162" s="33"/>
      <c r="Q162" s="29"/>
      <c r="R162" s="34"/>
      <c r="S162" s="34"/>
      <c r="T162" s="34"/>
      <c r="U162" s="33"/>
      <c r="V162" s="33"/>
      <c r="W162" s="33"/>
      <c r="X162" s="33"/>
      <c r="Y162" s="33"/>
      <c r="Z162" s="33"/>
      <c r="AA162" s="33"/>
      <c r="AB162" s="33"/>
      <c r="AC162" s="34"/>
      <c r="AD162" s="34"/>
      <c r="AE162" s="33"/>
      <c r="AF162" s="35"/>
      <c r="AG162" s="36"/>
      <c r="AH162" s="29"/>
      <c r="AI162" s="33"/>
      <c r="AJ162" s="35"/>
      <c r="AK162" s="36"/>
      <c r="AL162" s="29"/>
      <c r="AM162" s="33"/>
      <c r="AN162" s="35"/>
      <c r="AO162" s="36"/>
      <c r="AP162" s="29"/>
      <c r="AQ162" s="33"/>
      <c r="AR162" s="35"/>
      <c r="AS162" s="36"/>
      <c r="AT162" s="29"/>
      <c r="AU162" s="33"/>
      <c r="AV162" s="35"/>
      <c r="AW162" s="36"/>
      <c r="AX162" s="29"/>
      <c r="AY162" s="33"/>
      <c r="AZ162" s="35"/>
      <c r="BA162" s="36"/>
      <c r="BB162" s="29"/>
      <c r="BC162" s="33"/>
      <c r="BD162" s="35"/>
      <c r="BF162" s="29"/>
    </row>
    <row r="163" spans="1:58" x14ac:dyDescent="0.3">
      <c r="A163" s="29"/>
      <c r="B163" s="30"/>
      <c r="C163" s="30"/>
      <c r="D163" s="30"/>
      <c r="E163" s="31"/>
      <c r="F163" s="30"/>
      <c r="G163" s="30"/>
      <c r="H163" s="30"/>
      <c r="I163" s="30"/>
      <c r="J163" s="30"/>
      <c r="K163" s="30"/>
      <c r="L163" s="32"/>
      <c r="M163" s="32"/>
      <c r="N163" s="30"/>
      <c r="O163" s="33"/>
      <c r="P163" s="33"/>
      <c r="Q163" s="29"/>
      <c r="R163" s="34"/>
      <c r="S163" s="34"/>
      <c r="T163" s="34"/>
      <c r="U163" s="33"/>
      <c r="V163" s="33"/>
      <c r="W163" s="33"/>
      <c r="X163" s="33"/>
      <c r="Y163" s="33"/>
      <c r="Z163" s="33"/>
      <c r="AA163" s="33"/>
      <c r="AB163" s="33"/>
      <c r="AC163" s="34"/>
      <c r="AD163" s="34"/>
      <c r="AE163" s="33"/>
      <c r="AF163" s="35"/>
      <c r="AG163" s="36"/>
      <c r="AH163" s="29"/>
      <c r="AI163" s="33"/>
      <c r="AJ163" s="35"/>
      <c r="AK163" s="36"/>
      <c r="AL163" s="29"/>
      <c r="AM163" s="33"/>
      <c r="AN163" s="35"/>
      <c r="AO163" s="36"/>
      <c r="AP163" s="29"/>
      <c r="AQ163" s="33"/>
      <c r="AR163" s="35"/>
      <c r="AS163" s="36"/>
      <c r="AT163" s="29"/>
      <c r="AU163" s="33"/>
      <c r="AV163" s="35"/>
      <c r="AW163" s="36"/>
      <c r="AX163" s="29"/>
      <c r="AY163" s="33"/>
      <c r="AZ163" s="35"/>
      <c r="BA163" s="36"/>
      <c r="BB163" s="29"/>
      <c r="BC163" s="33"/>
      <c r="BD163" s="35"/>
      <c r="BF163" s="29"/>
    </row>
    <row r="164" spans="1:58" x14ac:dyDescent="0.3">
      <c r="A164" s="29"/>
      <c r="B164" s="30"/>
      <c r="C164" s="30"/>
      <c r="D164" s="30"/>
      <c r="E164" s="31"/>
      <c r="F164" s="30"/>
      <c r="G164" s="30"/>
      <c r="H164" s="30"/>
      <c r="I164" s="30"/>
      <c r="J164" s="30"/>
      <c r="K164" s="30"/>
      <c r="L164" s="32"/>
      <c r="M164" s="32"/>
      <c r="N164" s="30"/>
      <c r="O164" s="33"/>
      <c r="P164" s="33"/>
      <c r="Q164" s="29"/>
      <c r="R164" s="34"/>
      <c r="S164" s="34"/>
      <c r="T164" s="34"/>
      <c r="U164" s="33"/>
      <c r="V164" s="33"/>
      <c r="W164" s="33"/>
      <c r="X164" s="33"/>
      <c r="Y164" s="33"/>
      <c r="Z164" s="33"/>
      <c r="AA164" s="33"/>
      <c r="AB164" s="33"/>
      <c r="AC164" s="34"/>
      <c r="AD164" s="34"/>
      <c r="AE164" s="33"/>
      <c r="AF164" s="35"/>
      <c r="AG164" s="36"/>
      <c r="AH164" s="29"/>
      <c r="AI164" s="33"/>
      <c r="AJ164" s="35"/>
      <c r="AK164" s="36"/>
      <c r="AL164" s="29"/>
      <c r="AM164" s="33"/>
      <c r="AN164" s="35"/>
      <c r="AO164" s="36"/>
      <c r="AP164" s="29"/>
      <c r="AQ164" s="33"/>
      <c r="AR164" s="35"/>
      <c r="AS164" s="36"/>
      <c r="AT164" s="29"/>
      <c r="AU164" s="33"/>
      <c r="AV164" s="35"/>
      <c r="AW164" s="36"/>
      <c r="AX164" s="29"/>
      <c r="AY164" s="33"/>
      <c r="AZ164" s="35"/>
      <c r="BA164" s="36"/>
      <c r="BB164" s="29"/>
      <c r="BC164" s="33"/>
      <c r="BD164" s="35"/>
      <c r="BF164" s="29"/>
    </row>
    <row r="165" spans="1:58" x14ac:dyDescent="0.3">
      <c r="A165" s="29"/>
      <c r="B165" s="30"/>
      <c r="C165" s="30"/>
      <c r="D165" s="30"/>
      <c r="E165" s="31"/>
      <c r="F165" s="30"/>
      <c r="G165" s="30"/>
      <c r="H165" s="30"/>
      <c r="I165" s="30"/>
      <c r="J165" s="30"/>
      <c r="K165" s="30"/>
      <c r="L165" s="32"/>
      <c r="M165" s="32"/>
      <c r="N165" s="30"/>
      <c r="O165" s="33"/>
      <c r="P165" s="33"/>
      <c r="Q165" s="29"/>
      <c r="R165" s="34"/>
      <c r="S165" s="34"/>
      <c r="T165" s="34"/>
      <c r="U165" s="33"/>
      <c r="V165" s="33"/>
      <c r="W165" s="33"/>
      <c r="X165" s="33"/>
      <c r="Y165" s="33"/>
      <c r="Z165" s="33"/>
      <c r="AA165" s="33"/>
      <c r="AB165" s="33"/>
      <c r="AC165" s="34"/>
      <c r="AD165" s="34"/>
      <c r="AE165" s="33"/>
      <c r="AF165" s="35"/>
      <c r="AG165" s="36"/>
      <c r="AH165" s="29"/>
      <c r="AI165" s="33"/>
      <c r="AJ165" s="35"/>
      <c r="AK165" s="36"/>
      <c r="AL165" s="29"/>
      <c r="AM165" s="33"/>
      <c r="AN165" s="35"/>
      <c r="AO165" s="36"/>
      <c r="AP165" s="29"/>
      <c r="AQ165" s="33"/>
      <c r="AR165" s="35"/>
      <c r="AS165" s="36"/>
      <c r="AT165" s="29"/>
      <c r="AU165" s="33"/>
      <c r="AV165" s="35"/>
      <c r="AW165" s="36"/>
      <c r="AX165" s="29"/>
      <c r="AY165" s="33"/>
      <c r="AZ165" s="35"/>
      <c r="BA165" s="36"/>
      <c r="BB165" s="29"/>
      <c r="BC165" s="33"/>
      <c r="BD165" s="35"/>
      <c r="BF165" s="29"/>
    </row>
    <row r="166" spans="1:58" x14ac:dyDescent="0.3">
      <c r="A166" s="29"/>
      <c r="B166" s="30"/>
      <c r="C166" s="30"/>
      <c r="D166" s="30"/>
      <c r="E166" s="31"/>
      <c r="F166" s="30"/>
      <c r="G166" s="30"/>
      <c r="H166" s="30"/>
      <c r="I166" s="30"/>
      <c r="J166" s="30"/>
      <c r="K166" s="30"/>
      <c r="L166" s="32"/>
      <c r="M166" s="32"/>
      <c r="N166" s="30"/>
      <c r="O166" s="33"/>
      <c r="P166" s="33"/>
      <c r="Q166" s="29"/>
      <c r="R166" s="34"/>
      <c r="S166" s="34"/>
      <c r="T166" s="34"/>
      <c r="U166" s="33"/>
      <c r="V166" s="33"/>
      <c r="W166" s="33"/>
      <c r="X166" s="33"/>
      <c r="Y166" s="33"/>
      <c r="Z166" s="33"/>
      <c r="AA166" s="33"/>
      <c r="AB166" s="33"/>
      <c r="AC166" s="34"/>
      <c r="AD166" s="34"/>
      <c r="AE166" s="33"/>
      <c r="AF166" s="35"/>
      <c r="AG166" s="36"/>
      <c r="AH166" s="29"/>
      <c r="AI166" s="33"/>
      <c r="AJ166" s="35"/>
      <c r="AK166" s="36"/>
      <c r="AL166" s="29"/>
      <c r="AM166" s="33"/>
      <c r="AN166" s="35"/>
      <c r="AO166" s="36"/>
      <c r="AP166" s="29"/>
      <c r="AQ166" s="33"/>
      <c r="AR166" s="35"/>
      <c r="AS166" s="36"/>
      <c r="AT166" s="29"/>
      <c r="AU166" s="33"/>
      <c r="AV166" s="35"/>
      <c r="AW166" s="36"/>
      <c r="AX166" s="29"/>
      <c r="AY166" s="33"/>
      <c r="AZ166" s="35"/>
      <c r="BA166" s="36"/>
      <c r="BB166" s="29"/>
      <c r="BC166" s="33"/>
      <c r="BD166" s="35"/>
      <c r="BF166" s="29"/>
    </row>
    <row r="167" spans="1:58" x14ac:dyDescent="0.3">
      <c r="A167" s="29"/>
      <c r="B167" s="30"/>
      <c r="C167" s="30"/>
      <c r="D167" s="30"/>
      <c r="E167" s="31"/>
      <c r="F167" s="30"/>
      <c r="G167" s="30"/>
      <c r="H167" s="30"/>
      <c r="I167" s="30"/>
      <c r="J167" s="30"/>
      <c r="K167" s="30"/>
      <c r="L167" s="32"/>
      <c r="M167" s="32"/>
      <c r="N167" s="30"/>
      <c r="O167" s="33"/>
      <c r="P167" s="33"/>
      <c r="Q167" s="29"/>
      <c r="R167" s="34"/>
      <c r="S167" s="34"/>
      <c r="T167" s="34"/>
      <c r="U167" s="33"/>
      <c r="V167" s="33"/>
      <c r="W167" s="33"/>
      <c r="X167" s="33"/>
      <c r="Y167" s="33"/>
      <c r="Z167" s="33"/>
      <c r="AA167" s="33"/>
      <c r="AB167" s="33"/>
      <c r="AC167" s="34"/>
      <c r="AD167" s="34"/>
      <c r="AE167" s="33"/>
      <c r="AF167" s="35"/>
      <c r="AG167" s="36"/>
      <c r="AH167" s="29"/>
      <c r="AI167" s="33"/>
      <c r="AJ167" s="35"/>
      <c r="AK167" s="36"/>
      <c r="AL167" s="29"/>
      <c r="AM167" s="33"/>
      <c r="AN167" s="35"/>
      <c r="AO167" s="36"/>
      <c r="AP167" s="29"/>
      <c r="AQ167" s="33"/>
      <c r="AR167" s="35"/>
      <c r="AS167" s="36"/>
      <c r="AT167" s="29"/>
      <c r="AU167" s="33"/>
      <c r="AV167" s="35"/>
      <c r="AW167" s="36"/>
      <c r="AX167" s="29"/>
      <c r="AY167" s="33"/>
      <c r="AZ167" s="35"/>
      <c r="BA167" s="36"/>
      <c r="BB167" s="29"/>
      <c r="BC167" s="33"/>
      <c r="BD167" s="35"/>
      <c r="BF167" s="29"/>
    </row>
    <row r="168" spans="1:58" x14ac:dyDescent="0.3">
      <c r="A168" s="29"/>
      <c r="B168" s="30"/>
      <c r="C168" s="30"/>
      <c r="D168" s="30"/>
      <c r="E168" s="31"/>
      <c r="F168" s="30"/>
      <c r="G168" s="30"/>
      <c r="H168" s="30"/>
      <c r="I168" s="30"/>
      <c r="J168" s="30"/>
      <c r="K168" s="30"/>
      <c r="L168" s="32"/>
      <c r="M168" s="32"/>
      <c r="N168" s="30"/>
      <c r="O168" s="33"/>
      <c r="P168" s="33"/>
      <c r="Q168" s="29"/>
      <c r="R168" s="34"/>
      <c r="S168" s="34"/>
      <c r="T168" s="34"/>
      <c r="U168" s="33"/>
      <c r="V168" s="33"/>
      <c r="W168" s="33"/>
      <c r="X168" s="33"/>
      <c r="Y168" s="33"/>
      <c r="Z168" s="33"/>
      <c r="AA168" s="33"/>
      <c r="AB168" s="33"/>
      <c r="AC168" s="34"/>
      <c r="AD168" s="34"/>
      <c r="AE168" s="33"/>
      <c r="AF168" s="35"/>
      <c r="AG168" s="36"/>
      <c r="AH168" s="29"/>
      <c r="AI168" s="33"/>
      <c r="AJ168" s="35"/>
      <c r="AK168" s="36"/>
      <c r="AL168" s="29"/>
      <c r="AM168" s="33"/>
      <c r="AN168" s="35"/>
      <c r="AO168" s="36"/>
      <c r="AP168" s="29"/>
      <c r="AQ168" s="33"/>
      <c r="AR168" s="35"/>
      <c r="AS168" s="36"/>
      <c r="AT168" s="29"/>
      <c r="AU168" s="33"/>
      <c r="AV168" s="35"/>
      <c r="AW168" s="36"/>
      <c r="AX168" s="29"/>
      <c r="AY168" s="33"/>
      <c r="AZ168" s="35"/>
      <c r="BA168" s="36"/>
      <c r="BB168" s="29"/>
      <c r="BC168" s="33"/>
      <c r="BD168" s="35"/>
      <c r="BF168" s="29"/>
    </row>
    <row r="169" spans="1:58" x14ac:dyDescent="0.3">
      <c r="A169" s="29"/>
      <c r="B169" s="30"/>
      <c r="C169" s="30"/>
      <c r="D169" s="30"/>
      <c r="E169" s="31"/>
      <c r="F169" s="30"/>
      <c r="G169" s="30"/>
      <c r="H169" s="30"/>
      <c r="I169" s="30"/>
      <c r="J169" s="30"/>
      <c r="K169" s="30"/>
      <c r="L169" s="32"/>
      <c r="M169" s="32"/>
      <c r="N169" s="30"/>
      <c r="O169" s="33"/>
      <c r="P169" s="33"/>
      <c r="Q169" s="29"/>
      <c r="R169" s="34"/>
      <c r="S169" s="34"/>
      <c r="T169" s="34"/>
      <c r="U169" s="33"/>
      <c r="V169" s="33"/>
      <c r="W169" s="33"/>
      <c r="X169" s="33"/>
      <c r="Y169" s="33"/>
      <c r="Z169" s="33"/>
      <c r="AA169" s="33"/>
      <c r="AB169" s="33"/>
      <c r="AC169" s="34"/>
      <c r="AD169" s="34"/>
      <c r="AE169" s="33"/>
      <c r="AF169" s="35"/>
      <c r="AG169" s="36"/>
      <c r="AH169" s="29"/>
      <c r="AI169" s="33"/>
      <c r="AJ169" s="35"/>
      <c r="AK169" s="36"/>
      <c r="AL169" s="29"/>
      <c r="AM169" s="33"/>
      <c r="AN169" s="35"/>
      <c r="AO169" s="36"/>
      <c r="AP169" s="29"/>
      <c r="AQ169" s="33"/>
      <c r="AR169" s="35"/>
      <c r="AS169" s="36"/>
      <c r="AT169" s="29"/>
      <c r="AU169" s="33"/>
      <c r="AV169" s="35"/>
      <c r="AW169" s="36"/>
      <c r="AX169" s="29"/>
      <c r="AY169" s="33"/>
      <c r="AZ169" s="35"/>
      <c r="BA169" s="36"/>
      <c r="BB169" s="29"/>
      <c r="BC169" s="33"/>
      <c r="BD169" s="35"/>
      <c r="BF169" s="29"/>
    </row>
    <row r="170" spans="1:58" x14ac:dyDescent="0.3">
      <c r="A170" s="29"/>
      <c r="B170" s="30"/>
      <c r="C170" s="30"/>
      <c r="D170" s="30"/>
      <c r="E170" s="31"/>
      <c r="F170" s="30"/>
      <c r="G170" s="30"/>
      <c r="H170" s="30"/>
      <c r="I170" s="30"/>
      <c r="J170" s="30"/>
      <c r="K170" s="30"/>
      <c r="L170" s="32"/>
      <c r="M170" s="32"/>
      <c r="N170" s="30"/>
      <c r="O170" s="33"/>
      <c r="P170" s="33"/>
      <c r="Q170" s="29"/>
      <c r="R170" s="34"/>
      <c r="S170" s="34"/>
      <c r="T170" s="34"/>
      <c r="U170" s="33"/>
      <c r="V170" s="33"/>
      <c r="W170" s="33"/>
      <c r="X170" s="33"/>
      <c r="Y170" s="33"/>
      <c r="Z170" s="33"/>
      <c r="AA170" s="33"/>
      <c r="AB170" s="33"/>
      <c r="AC170" s="34"/>
      <c r="AD170" s="34"/>
      <c r="AE170" s="33"/>
      <c r="AF170" s="35"/>
      <c r="AG170" s="36"/>
      <c r="AH170" s="29"/>
      <c r="AI170" s="33"/>
      <c r="AJ170" s="35"/>
      <c r="AK170" s="36"/>
      <c r="AL170" s="29"/>
      <c r="AM170" s="33"/>
      <c r="AN170" s="35"/>
      <c r="AO170" s="36"/>
      <c r="AP170" s="29"/>
      <c r="AQ170" s="33"/>
      <c r="AR170" s="35"/>
      <c r="AS170" s="36"/>
      <c r="AT170" s="29"/>
      <c r="AU170" s="33"/>
      <c r="AV170" s="35"/>
      <c r="AW170" s="36"/>
      <c r="AX170" s="29"/>
      <c r="AY170" s="33"/>
      <c r="AZ170" s="35"/>
      <c r="BA170" s="36"/>
      <c r="BB170" s="29"/>
      <c r="BC170" s="33"/>
      <c r="BD170" s="35"/>
      <c r="BF170" s="29"/>
    </row>
    <row r="171" spans="1:58" x14ac:dyDescent="0.3">
      <c r="A171" s="29"/>
      <c r="B171" s="30"/>
      <c r="C171" s="30"/>
      <c r="D171" s="30"/>
      <c r="E171" s="31"/>
      <c r="F171" s="30"/>
      <c r="G171" s="30"/>
      <c r="H171" s="30"/>
      <c r="I171" s="30"/>
      <c r="J171" s="30"/>
      <c r="K171" s="30"/>
      <c r="L171" s="32"/>
      <c r="M171" s="32"/>
      <c r="N171" s="30"/>
      <c r="O171" s="33"/>
      <c r="P171" s="33"/>
      <c r="Q171" s="29"/>
      <c r="R171" s="34"/>
      <c r="S171" s="34"/>
      <c r="T171" s="34"/>
      <c r="U171" s="33"/>
      <c r="V171" s="33"/>
      <c r="W171" s="33"/>
      <c r="X171" s="33"/>
      <c r="Y171" s="33"/>
      <c r="Z171" s="33"/>
      <c r="AA171" s="33"/>
      <c r="AB171" s="33"/>
      <c r="AC171" s="34"/>
      <c r="AD171" s="34"/>
      <c r="AE171" s="33"/>
      <c r="AF171" s="35"/>
      <c r="AG171" s="36"/>
      <c r="AH171" s="29"/>
      <c r="AI171" s="33"/>
      <c r="AJ171" s="35"/>
      <c r="AK171" s="36"/>
      <c r="AL171" s="29"/>
      <c r="AM171" s="33"/>
      <c r="AN171" s="35"/>
      <c r="AO171" s="36"/>
      <c r="AP171" s="29"/>
      <c r="AQ171" s="33"/>
      <c r="AR171" s="35"/>
      <c r="AS171" s="36"/>
      <c r="AT171" s="29"/>
      <c r="AU171" s="33"/>
      <c r="AV171" s="35"/>
      <c r="AW171" s="36"/>
      <c r="AX171" s="29"/>
      <c r="AY171" s="33"/>
      <c r="AZ171" s="35"/>
      <c r="BA171" s="36"/>
      <c r="BB171" s="29"/>
      <c r="BC171" s="33"/>
      <c r="BD171" s="35"/>
      <c r="BF171" s="29"/>
    </row>
    <row r="172" spans="1:58" x14ac:dyDescent="0.3">
      <c r="A172" s="29"/>
      <c r="B172" s="30"/>
      <c r="C172" s="30"/>
      <c r="D172" s="30"/>
      <c r="E172" s="31"/>
      <c r="F172" s="30"/>
      <c r="G172" s="30"/>
      <c r="H172" s="30"/>
      <c r="I172" s="30"/>
      <c r="J172" s="30"/>
      <c r="K172" s="30"/>
      <c r="L172" s="32"/>
      <c r="M172" s="32"/>
      <c r="N172" s="30"/>
      <c r="O172" s="33"/>
      <c r="P172" s="33"/>
      <c r="Q172" s="29"/>
      <c r="R172" s="34"/>
      <c r="S172" s="34"/>
      <c r="T172" s="34"/>
      <c r="U172" s="33"/>
      <c r="V172" s="33"/>
      <c r="W172" s="33"/>
      <c r="X172" s="33"/>
      <c r="Y172" s="33"/>
      <c r="Z172" s="33"/>
      <c r="AA172" s="33"/>
      <c r="AB172" s="33"/>
      <c r="AC172" s="34"/>
      <c r="AD172" s="34"/>
      <c r="AE172" s="33"/>
      <c r="AF172" s="35"/>
      <c r="AG172" s="36"/>
      <c r="AH172" s="29"/>
      <c r="AI172" s="33"/>
      <c r="AJ172" s="35"/>
      <c r="AK172" s="36"/>
      <c r="AL172" s="29"/>
      <c r="AM172" s="33"/>
      <c r="AN172" s="35"/>
      <c r="AO172" s="36"/>
      <c r="AP172" s="29"/>
      <c r="AQ172" s="33"/>
      <c r="AR172" s="35"/>
      <c r="AS172" s="36"/>
      <c r="AT172" s="29"/>
      <c r="AU172" s="33"/>
      <c r="AV172" s="35"/>
      <c r="AW172" s="36"/>
      <c r="AX172" s="29"/>
      <c r="AY172" s="33"/>
      <c r="AZ172" s="35"/>
      <c r="BA172" s="36"/>
      <c r="BB172" s="29"/>
      <c r="BC172" s="33"/>
      <c r="BD172" s="35"/>
      <c r="BF172" s="29"/>
    </row>
    <row r="173" spans="1:58" x14ac:dyDescent="0.3">
      <c r="A173" s="29"/>
      <c r="B173" s="30"/>
      <c r="C173" s="30"/>
      <c r="D173" s="30"/>
      <c r="E173" s="31"/>
      <c r="F173" s="30"/>
      <c r="G173" s="30"/>
      <c r="H173" s="30"/>
      <c r="I173" s="30"/>
      <c r="J173" s="30"/>
      <c r="K173" s="30"/>
      <c r="L173" s="32"/>
      <c r="M173" s="32"/>
      <c r="N173" s="30"/>
      <c r="O173" s="33"/>
      <c r="P173" s="33"/>
      <c r="Q173" s="29"/>
      <c r="R173" s="34"/>
      <c r="S173" s="34"/>
      <c r="T173" s="34"/>
      <c r="U173" s="33"/>
      <c r="V173" s="33"/>
      <c r="W173" s="33"/>
      <c r="X173" s="33"/>
      <c r="Y173" s="33"/>
      <c r="Z173" s="33"/>
      <c r="AA173" s="33"/>
      <c r="AB173" s="33"/>
      <c r="AC173" s="34"/>
      <c r="AD173" s="34"/>
      <c r="AE173" s="33"/>
      <c r="AF173" s="35"/>
      <c r="AG173" s="36"/>
      <c r="AH173" s="29"/>
      <c r="AI173" s="33"/>
      <c r="AJ173" s="35"/>
      <c r="AK173" s="36"/>
      <c r="AL173" s="29"/>
      <c r="AM173" s="33"/>
      <c r="AN173" s="35"/>
      <c r="AO173" s="36"/>
      <c r="AP173" s="29"/>
      <c r="AQ173" s="33"/>
      <c r="AR173" s="35"/>
      <c r="AS173" s="36"/>
      <c r="AT173" s="29"/>
      <c r="AU173" s="33"/>
      <c r="AV173" s="35"/>
      <c r="AW173" s="36"/>
      <c r="AX173" s="29"/>
      <c r="AY173" s="33"/>
      <c r="AZ173" s="35"/>
      <c r="BA173" s="36"/>
      <c r="BB173" s="29"/>
      <c r="BC173" s="33"/>
      <c r="BD173" s="35"/>
      <c r="BF173" s="29"/>
    </row>
    <row r="174" spans="1:58" x14ac:dyDescent="0.3">
      <c r="A174" s="29"/>
      <c r="B174" s="30"/>
      <c r="C174" s="30"/>
      <c r="D174" s="30"/>
      <c r="E174" s="31"/>
      <c r="F174" s="30"/>
      <c r="G174" s="30"/>
      <c r="H174" s="30"/>
      <c r="I174" s="30"/>
      <c r="J174" s="30"/>
      <c r="K174" s="30"/>
      <c r="L174" s="32"/>
      <c r="M174" s="32"/>
      <c r="N174" s="30"/>
      <c r="O174" s="33"/>
      <c r="P174" s="33"/>
      <c r="Q174" s="29"/>
      <c r="R174" s="34"/>
      <c r="S174" s="34"/>
      <c r="T174" s="34"/>
      <c r="U174" s="33"/>
      <c r="V174" s="33"/>
      <c r="W174" s="33"/>
      <c r="X174" s="33"/>
      <c r="Y174" s="33"/>
      <c r="Z174" s="33"/>
      <c r="AA174" s="33"/>
      <c r="AB174" s="33"/>
      <c r="AC174" s="34"/>
      <c r="AD174" s="34"/>
      <c r="AE174" s="33"/>
      <c r="AF174" s="35"/>
      <c r="AG174" s="36"/>
      <c r="AH174" s="29"/>
      <c r="AI174" s="33"/>
      <c r="AJ174" s="35"/>
      <c r="AK174" s="36"/>
      <c r="AL174" s="29"/>
      <c r="AM174" s="33"/>
      <c r="AN174" s="35"/>
      <c r="AO174" s="36"/>
      <c r="AP174" s="29"/>
      <c r="AQ174" s="33"/>
      <c r="AR174" s="35"/>
      <c r="AS174" s="36"/>
      <c r="AT174" s="29"/>
      <c r="AU174" s="33"/>
      <c r="AV174" s="35"/>
      <c r="AW174" s="36"/>
      <c r="AX174" s="29"/>
      <c r="AY174" s="33"/>
      <c r="AZ174" s="35"/>
      <c r="BA174" s="36"/>
      <c r="BB174" s="29"/>
      <c r="BC174" s="33"/>
      <c r="BD174" s="35"/>
      <c r="BF174" s="29"/>
    </row>
    <row r="175" spans="1:58" x14ac:dyDescent="0.3">
      <c r="A175" s="29"/>
      <c r="B175" s="30"/>
      <c r="C175" s="30"/>
      <c r="D175" s="30"/>
      <c r="E175" s="31"/>
      <c r="F175" s="30"/>
      <c r="G175" s="30"/>
      <c r="H175" s="30"/>
      <c r="I175" s="30"/>
      <c r="J175" s="30"/>
      <c r="K175" s="30"/>
      <c r="L175" s="32"/>
      <c r="M175" s="32"/>
      <c r="N175" s="30"/>
      <c r="O175" s="33"/>
      <c r="P175" s="33"/>
      <c r="Q175" s="29"/>
      <c r="R175" s="34"/>
      <c r="S175" s="34"/>
      <c r="T175" s="34"/>
      <c r="U175" s="33"/>
      <c r="V175" s="33"/>
      <c r="W175" s="33"/>
      <c r="X175" s="33"/>
      <c r="Y175" s="33"/>
      <c r="Z175" s="33"/>
      <c r="AA175" s="33"/>
      <c r="AB175" s="33"/>
      <c r="AC175" s="34"/>
      <c r="AD175" s="34"/>
      <c r="AE175" s="33"/>
      <c r="AF175" s="35"/>
      <c r="AG175" s="36"/>
      <c r="AH175" s="29"/>
      <c r="AI175" s="33"/>
      <c r="AJ175" s="35"/>
      <c r="AK175" s="36"/>
      <c r="AL175" s="29"/>
      <c r="AM175" s="33"/>
      <c r="AN175" s="35"/>
      <c r="AO175" s="36"/>
      <c r="AP175" s="29"/>
      <c r="AQ175" s="33"/>
      <c r="AR175" s="35"/>
      <c r="AS175" s="36"/>
      <c r="AT175" s="29"/>
      <c r="AU175" s="33"/>
      <c r="AV175" s="35"/>
      <c r="AW175" s="36"/>
      <c r="AX175" s="29"/>
      <c r="AY175" s="33"/>
      <c r="AZ175" s="35"/>
      <c r="BA175" s="36"/>
      <c r="BB175" s="29"/>
      <c r="BC175" s="33"/>
      <c r="BD175" s="35"/>
      <c r="BF175" s="29"/>
    </row>
    <row r="176" spans="1:58" x14ac:dyDescent="0.3">
      <c r="A176" s="29"/>
      <c r="B176" s="30"/>
      <c r="C176" s="30"/>
      <c r="D176" s="30"/>
      <c r="E176" s="31"/>
      <c r="F176" s="30"/>
      <c r="G176" s="30"/>
      <c r="H176" s="30"/>
      <c r="I176" s="30"/>
      <c r="J176" s="30"/>
      <c r="K176" s="30"/>
      <c r="L176" s="32"/>
      <c r="M176" s="32"/>
      <c r="N176" s="30"/>
      <c r="O176" s="33"/>
      <c r="P176" s="33"/>
      <c r="Q176" s="29"/>
      <c r="R176" s="34"/>
      <c r="S176" s="34"/>
      <c r="T176" s="34"/>
      <c r="U176" s="33"/>
      <c r="V176" s="33"/>
      <c r="W176" s="33"/>
      <c r="X176" s="33"/>
      <c r="Y176" s="33"/>
      <c r="Z176" s="33"/>
      <c r="AA176" s="33"/>
      <c r="AB176" s="33"/>
      <c r="AC176" s="34"/>
      <c r="AD176" s="34"/>
      <c r="AE176" s="33"/>
      <c r="AF176" s="35"/>
      <c r="AG176" s="36"/>
      <c r="AH176" s="29"/>
      <c r="AI176" s="33"/>
      <c r="AJ176" s="35"/>
      <c r="AK176" s="36"/>
      <c r="AL176" s="29"/>
      <c r="AM176" s="33"/>
      <c r="AN176" s="35"/>
      <c r="AO176" s="36"/>
      <c r="AP176" s="29"/>
      <c r="AQ176" s="33"/>
      <c r="AR176" s="35"/>
      <c r="AS176" s="36"/>
      <c r="AT176" s="29"/>
      <c r="AU176" s="33"/>
      <c r="AV176" s="35"/>
      <c r="AW176" s="36"/>
      <c r="AX176" s="29"/>
      <c r="AY176" s="33"/>
      <c r="AZ176" s="35"/>
      <c r="BA176" s="36"/>
      <c r="BB176" s="29"/>
      <c r="BC176" s="33"/>
      <c r="BD176" s="35"/>
      <c r="BF176" s="29"/>
    </row>
    <row r="177" spans="1:58" x14ac:dyDescent="0.3">
      <c r="A177" s="29"/>
      <c r="B177" s="30"/>
      <c r="C177" s="30"/>
      <c r="D177" s="30"/>
      <c r="E177" s="31"/>
      <c r="F177" s="30"/>
      <c r="G177" s="30"/>
      <c r="H177" s="30"/>
      <c r="I177" s="30"/>
      <c r="J177" s="30"/>
      <c r="K177" s="30"/>
      <c r="L177" s="32"/>
      <c r="M177" s="32"/>
      <c r="N177" s="30"/>
      <c r="O177" s="33"/>
      <c r="P177" s="33"/>
      <c r="Q177" s="29"/>
      <c r="R177" s="34"/>
      <c r="S177" s="34"/>
      <c r="T177" s="34"/>
      <c r="U177" s="33"/>
      <c r="V177" s="33"/>
      <c r="W177" s="33"/>
      <c r="X177" s="33"/>
      <c r="Y177" s="33"/>
      <c r="Z177" s="33"/>
      <c r="AA177" s="33"/>
      <c r="AB177" s="33"/>
      <c r="AC177" s="34"/>
      <c r="AD177" s="34"/>
      <c r="AE177" s="33"/>
      <c r="AF177" s="35"/>
      <c r="AG177" s="36"/>
      <c r="AH177" s="29"/>
      <c r="AI177" s="33"/>
      <c r="AJ177" s="35"/>
      <c r="AK177" s="36"/>
      <c r="AL177" s="29"/>
      <c r="AM177" s="33"/>
      <c r="AN177" s="35"/>
      <c r="AO177" s="36"/>
      <c r="AP177" s="29"/>
      <c r="AQ177" s="33"/>
      <c r="AR177" s="35"/>
      <c r="AS177" s="36"/>
      <c r="AT177" s="29"/>
      <c r="AU177" s="33"/>
      <c r="AV177" s="35"/>
      <c r="AW177" s="36"/>
      <c r="AX177" s="29"/>
      <c r="AY177" s="33"/>
      <c r="AZ177" s="35"/>
      <c r="BA177" s="36"/>
      <c r="BB177" s="29"/>
      <c r="BC177" s="33"/>
      <c r="BD177" s="35"/>
      <c r="BF177" s="29"/>
    </row>
    <row r="178" spans="1:58" x14ac:dyDescent="0.3">
      <c r="A178" s="29"/>
      <c r="B178" s="30"/>
      <c r="C178" s="30"/>
      <c r="D178" s="30"/>
      <c r="E178" s="31"/>
      <c r="F178" s="30"/>
      <c r="G178" s="30"/>
      <c r="H178" s="30"/>
      <c r="I178" s="30"/>
      <c r="J178" s="30"/>
      <c r="K178" s="30"/>
      <c r="L178" s="32"/>
      <c r="M178" s="32"/>
      <c r="N178" s="30"/>
      <c r="O178" s="33"/>
      <c r="P178" s="33"/>
      <c r="Q178" s="29"/>
      <c r="R178" s="34"/>
      <c r="S178" s="34"/>
      <c r="T178" s="34"/>
      <c r="U178" s="33"/>
      <c r="V178" s="33"/>
      <c r="W178" s="33"/>
      <c r="X178" s="33"/>
      <c r="Y178" s="33"/>
      <c r="Z178" s="33"/>
      <c r="AA178" s="33"/>
      <c r="AB178" s="33"/>
      <c r="AC178" s="34"/>
      <c r="AD178" s="34"/>
      <c r="AE178" s="33"/>
      <c r="AF178" s="35"/>
      <c r="AG178" s="36"/>
      <c r="AH178" s="29"/>
      <c r="AI178" s="33"/>
      <c r="AJ178" s="35"/>
      <c r="AK178" s="36"/>
      <c r="AL178" s="29"/>
      <c r="AM178" s="33"/>
      <c r="AN178" s="35"/>
      <c r="AO178" s="36"/>
      <c r="AP178" s="29"/>
      <c r="AQ178" s="33"/>
      <c r="AR178" s="35"/>
      <c r="AS178" s="36"/>
      <c r="AT178" s="29"/>
      <c r="AU178" s="33"/>
      <c r="AV178" s="35"/>
      <c r="AW178" s="36"/>
      <c r="AX178" s="29"/>
      <c r="AY178" s="33"/>
      <c r="AZ178" s="35"/>
      <c r="BA178" s="36"/>
      <c r="BB178" s="29"/>
      <c r="BC178" s="33"/>
      <c r="BD178" s="35"/>
      <c r="BF178" s="29"/>
    </row>
    <row r="179" spans="1:58" x14ac:dyDescent="0.3">
      <c r="A179" s="29"/>
      <c r="B179" s="30"/>
      <c r="C179" s="30"/>
      <c r="D179" s="30"/>
      <c r="E179" s="31"/>
      <c r="F179" s="30"/>
      <c r="G179" s="30"/>
      <c r="H179" s="30"/>
      <c r="I179" s="30"/>
      <c r="J179" s="30"/>
      <c r="K179" s="30"/>
      <c r="L179" s="32"/>
      <c r="M179" s="32"/>
      <c r="N179" s="30"/>
      <c r="O179" s="33"/>
      <c r="P179" s="33"/>
      <c r="Q179" s="29"/>
      <c r="R179" s="34"/>
      <c r="S179" s="34"/>
      <c r="T179" s="34"/>
      <c r="U179" s="33"/>
      <c r="V179" s="33"/>
      <c r="W179" s="33"/>
      <c r="X179" s="33"/>
      <c r="Y179" s="33"/>
      <c r="Z179" s="33"/>
      <c r="AA179" s="33"/>
      <c r="AB179" s="33"/>
      <c r="AC179" s="34"/>
      <c r="AD179" s="34"/>
      <c r="AE179" s="33"/>
      <c r="AF179" s="35"/>
      <c r="AG179" s="36"/>
      <c r="AH179" s="29"/>
      <c r="AI179" s="33"/>
      <c r="AJ179" s="35"/>
      <c r="AK179" s="36"/>
      <c r="AL179" s="29"/>
      <c r="AM179" s="33"/>
      <c r="AN179" s="35"/>
      <c r="AO179" s="36"/>
      <c r="AP179" s="29"/>
      <c r="AQ179" s="33"/>
      <c r="AR179" s="35"/>
      <c r="AS179" s="36"/>
      <c r="AT179" s="29"/>
      <c r="AU179" s="33"/>
      <c r="AV179" s="35"/>
      <c r="AW179" s="36"/>
      <c r="AX179" s="29"/>
      <c r="AY179" s="33"/>
      <c r="AZ179" s="35"/>
      <c r="BA179" s="36"/>
      <c r="BB179" s="29"/>
      <c r="BC179" s="33"/>
      <c r="BD179" s="35"/>
      <c r="BF179" s="29"/>
    </row>
    <row r="180" spans="1:58" x14ac:dyDescent="0.3">
      <c r="A180" s="29"/>
      <c r="B180" s="30"/>
      <c r="C180" s="30"/>
      <c r="D180" s="30"/>
      <c r="E180" s="31"/>
      <c r="F180" s="30"/>
      <c r="G180" s="30"/>
      <c r="H180" s="30"/>
      <c r="I180" s="30"/>
      <c r="J180" s="30"/>
      <c r="K180" s="30"/>
      <c r="L180" s="32"/>
      <c r="M180" s="32"/>
      <c r="N180" s="30"/>
      <c r="O180" s="33"/>
      <c r="P180" s="33"/>
      <c r="Q180" s="29"/>
      <c r="R180" s="34"/>
      <c r="S180" s="34"/>
      <c r="T180" s="34"/>
      <c r="U180" s="33"/>
      <c r="V180" s="33"/>
      <c r="W180" s="33"/>
      <c r="X180" s="33"/>
      <c r="Y180" s="33"/>
      <c r="Z180" s="33"/>
      <c r="AA180" s="33"/>
      <c r="AB180" s="33"/>
      <c r="AC180" s="34"/>
      <c r="AD180" s="34"/>
      <c r="AE180" s="33"/>
      <c r="AF180" s="35"/>
      <c r="AG180" s="36"/>
      <c r="AH180" s="29"/>
      <c r="AI180" s="33"/>
      <c r="AJ180" s="35"/>
      <c r="AK180" s="36"/>
      <c r="AL180" s="29"/>
      <c r="AM180" s="33"/>
      <c r="AN180" s="35"/>
      <c r="AO180" s="36"/>
      <c r="AP180" s="29"/>
      <c r="AQ180" s="33"/>
      <c r="AR180" s="35"/>
      <c r="AS180" s="36"/>
      <c r="AT180" s="29"/>
      <c r="AU180" s="33"/>
      <c r="AV180" s="35"/>
      <c r="AW180" s="36"/>
      <c r="AX180" s="29"/>
      <c r="AY180" s="33"/>
      <c r="AZ180" s="35"/>
      <c r="BA180" s="36"/>
      <c r="BB180" s="29"/>
      <c r="BC180" s="33"/>
      <c r="BD180" s="35"/>
      <c r="BF180" s="29"/>
    </row>
    <row r="181" spans="1:58" x14ac:dyDescent="0.3">
      <c r="A181" s="29"/>
      <c r="B181" s="30"/>
      <c r="C181" s="30"/>
      <c r="D181" s="30"/>
      <c r="E181" s="31"/>
      <c r="F181" s="30"/>
      <c r="G181" s="30"/>
      <c r="H181" s="30"/>
      <c r="I181" s="30"/>
      <c r="J181" s="30"/>
      <c r="K181" s="30"/>
      <c r="L181" s="32"/>
      <c r="M181" s="32"/>
      <c r="N181" s="30"/>
      <c r="O181" s="33"/>
      <c r="P181" s="33"/>
      <c r="Q181" s="29"/>
      <c r="R181" s="34"/>
      <c r="S181" s="34"/>
      <c r="T181" s="34"/>
      <c r="U181" s="33"/>
      <c r="V181" s="33"/>
      <c r="W181" s="33"/>
      <c r="X181" s="33"/>
      <c r="Y181" s="33"/>
      <c r="Z181" s="33"/>
      <c r="AA181" s="33"/>
      <c r="AB181" s="33"/>
      <c r="AC181" s="34"/>
      <c r="AD181" s="34"/>
      <c r="AE181" s="33"/>
      <c r="AF181" s="35"/>
      <c r="AG181" s="36"/>
      <c r="AH181" s="29"/>
      <c r="AI181" s="33"/>
      <c r="AJ181" s="35"/>
      <c r="AK181" s="36"/>
      <c r="AL181" s="29"/>
      <c r="AM181" s="33"/>
      <c r="AN181" s="35"/>
      <c r="AO181" s="36"/>
      <c r="AP181" s="29"/>
      <c r="AQ181" s="33"/>
      <c r="AR181" s="35"/>
      <c r="AS181" s="36"/>
      <c r="AT181" s="29"/>
      <c r="AU181" s="33"/>
      <c r="AV181" s="35"/>
      <c r="AW181" s="36"/>
      <c r="AX181" s="29"/>
      <c r="AY181" s="33"/>
      <c r="AZ181" s="35"/>
      <c r="BA181" s="36"/>
      <c r="BB181" s="29"/>
      <c r="BC181" s="33"/>
      <c r="BD181" s="35"/>
      <c r="BF181" s="29"/>
    </row>
    <row r="182" spans="1:58" x14ac:dyDescent="0.3">
      <c r="A182" s="29"/>
      <c r="B182" s="30"/>
      <c r="C182" s="30"/>
      <c r="D182" s="30"/>
      <c r="E182" s="31"/>
      <c r="F182" s="30"/>
      <c r="G182" s="30"/>
      <c r="H182" s="30"/>
      <c r="I182" s="30"/>
      <c r="J182" s="30"/>
      <c r="K182" s="30"/>
      <c r="L182" s="32"/>
      <c r="M182" s="32"/>
      <c r="N182" s="30"/>
      <c r="O182" s="33"/>
      <c r="P182" s="33"/>
      <c r="Q182" s="29"/>
      <c r="R182" s="34"/>
      <c r="S182" s="34"/>
      <c r="T182" s="34"/>
      <c r="U182" s="33"/>
      <c r="V182" s="33"/>
      <c r="W182" s="33"/>
      <c r="X182" s="33"/>
      <c r="Y182" s="33"/>
      <c r="Z182" s="33"/>
      <c r="AA182" s="33"/>
      <c r="AB182" s="33"/>
      <c r="AC182" s="34"/>
      <c r="AD182" s="34"/>
      <c r="AE182" s="33"/>
      <c r="AF182" s="35"/>
      <c r="AG182" s="36"/>
      <c r="AH182" s="29"/>
      <c r="AI182" s="33"/>
      <c r="AJ182" s="35"/>
      <c r="AK182" s="36"/>
      <c r="AL182" s="29"/>
      <c r="AM182" s="33"/>
      <c r="AN182" s="35"/>
      <c r="AO182" s="36"/>
      <c r="AP182" s="29"/>
      <c r="AQ182" s="33"/>
      <c r="AR182" s="35"/>
      <c r="AS182" s="36"/>
      <c r="AT182" s="29"/>
      <c r="AU182" s="33"/>
      <c r="AV182" s="35"/>
      <c r="AW182" s="36"/>
      <c r="AX182" s="29"/>
      <c r="AY182" s="33"/>
      <c r="AZ182" s="35"/>
      <c r="BA182" s="36"/>
      <c r="BB182" s="29"/>
      <c r="BC182" s="33"/>
      <c r="BD182" s="35"/>
      <c r="BF182" s="29"/>
    </row>
    <row r="183" spans="1:58" x14ac:dyDescent="0.3">
      <c r="A183" s="29"/>
      <c r="B183" s="30"/>
      <c r="C183" s="30"/>
      <c r="D183" s="30"/>
      <c r="E183" s="31"/>
      <c r="F183" s="30"/>
      <c r="G183" s="30"/>
      <c r="H183" s="30"/>
      <c r="I183" s="30"/>
      <c r="J183" s="30"/>
      <c r="K183" s="30"/>
      <c r="L183" s="32"/>
      <c r="M183" s="32"/>
      <c r="N183" s="30"/>
      <c r="O183" s="33"/>
      <c r="P183" s="33"/>
      <c r="Q183" s="29"/>
      <c r="R183" s="34"/>
      <c r="S183" s="34"/>
      <c r="T183" s="34"/>
      <c r="U183" s="33"/>
      <c r="V183" s="33"/>
      <c r="W183" s="33"/>
      <c r="X183" s="33"/>
      <c r="Y183" s="33"/>
      <c r="Z183" s="33"/>
      <c r="AA183" s="33"/>
      <c r="AB183" s="33"/>
      <c r="AC183" s="34"/>
      <c r="AD183" s="34"/>
      <c r="AE183" s="33"/>
      <c r="AF183" s="35"/>
      <c r="AG183" s="36"/>
      <c r="AH183" s="29"/>
      <c r="AI183" s="33"/>
      <c r="AJ183" s="35"/>
      <c r="AK183" s="36"/>
      <c r="AL183" s="29"/>
      <c r="AM183" s="33"/>
      <c r="AN183" s="35"/>
      <c r="AO183" s="36"/>
      <c r="AP183" s="29"/>
      <c r="AQ183" s="33"/>
      <c r="AR183" s="35"/>
      <c r="AS183" s="36"/>
      <c r="AT183" s="29"/>
      <c r="AU183" s="33"/>
      <c r="AV183" s="35"/>
      <c r="AW183" s="36"/>
      <c r="AX183" s="29"/>
      <c r="AY183" s="33"/>
      <c r="AZ183" s="35"/>
      <c r="BA183" s="36"/>
      <c r="BB183" s="29"/>
      <c r="BC183" s="33"/>
      <c r="BD183" s="35"/>
      <c r="BF183" s="29"/>
    </row>
    <row r="184" spans="1:58" x14ac:dyDescent="0.3">
      <c r="A184" s="29"/>
      <c r="B184" s="30"/>
      <c r="C184" s="30"/>
      <c r="D184" s="30"/>
      <c r="E184" s="31"/>
      <c r="F184" s="30"/>
      <c r="G184" s="30"/>
      <c r="H184" s="30"/>
      <c r="I184" s="30"/>
      <c r="J184" s="30"/>
      <c r="K184" s="30"/>
      <c r="L184" s="32"/>
      <c r="M184" s="32"/>
      <c r="N184" s="30"/>
      <c r="O184" s="33"/>
      <c r="P184" s="33"/>
      <c r="Q184" s="29"/>
      <c r="R184" s="34"/>
      <c r="S184" s="34"/>
      <c r="T184" s="34"/>
      <c r="U184" s="33"/>
      <c r="V184" s="33"/>
      <c r="W184" s="33"/>
      <c r="X184" s="33"/>
      <c r="Y184" s="33"/>
      <c r="Z184" s="33"/>
      <c r="AA184" s="33"/>
      <c r="AB184" s="33"/>
      <c r="AC184" s="34"/>
      <c r="AD184" s="34"/>
      <c r="AE184" s="33"/>
      <c r="AF184" s="35"/>
      <c r="AG184" s="36"/>
      <c r="AH184" s="29"/>
      <c r="AI184" s="33"/>
      <c r="AJ184" s="35"/>
      <c r="AK184" s="36"/>
      <c r="AL184" s="29"/>
      <c r="AM184" s="33"/>
      <c r="AN184" s="35"/>
      <c r="AO184" s="36"/>
      <c r="AP184" s="29"/>
      <c r="AQ184" s="33"/>
      <c r="AR184" s="35"/>
      <c r="AS184" s="36"/>
      <c r="AT184" s="29"/>
      <c r="AU184" s="33"/>
      <c r="AV184" s="35"/>
      <c r="AW184" s="36"/>
      <c r="AX184" s="29"/>
      <c r="AY184" s="33"/>
      <c r="AZ184" s="35"/>
      <c r="BA184" s="36"/>
      <c r="BB184" s="29"/>
      <c r="BC184" s="33"/>
      <c r="BD184" s="35"/>
      <c r="BF184" s="29"/>
    </row>
    <row r="185" spans="1:58" x14ac:dyDescent="0.3">
      <c r="A185" s="29"/>
      <c r="B185" s="30"/>
      <c r="C185" s="30"/>
      <c r="D185" s="30"/>
      <c r="E185" s="31"/>
      <c r="F185" s="30"/>
      <c r="G185" s="30"/>
      <c r="H185" s="30"/>
      <c r="I185" s="30"/>
      <c r="J185" s="30"/>
      <c r="K185" s="30"/>
      <c r="L185" s="32"/>
      <c r="M185" s="32"/>
      <c r="N185" s="30"/>
      <c r="O185" s="33"/>
      <c r="P185" s="33"/>
      <c r="Q185" s="29"/>
      <c r="R185" s="34"/>
      <c r="S185" s="34"/>
      <c r="T185" s="34"/>
      <c r="U185" s="33"/>
      <c r="V185" s="33"/>
      <c r="W185" s="33"/>
      <c r="X185" s="33"/>
      <c r="Y185" s="33"/>
      <c r="Z185" s="33"/>
      <c r="AA185" s="33"/>
      <c r="AB185" s="33"/>
      <c r="AC185" s="34"/>
      <c r="AD185" s="34"/>
      <c r="AE185" s="33"/>
      <c r="AF185" s="35"/>
      <c r="AG185" s="36"/>
      <c r="AH185" s="29"/>
      <c r="AI185" s="33"/>
      <c r="AJ185" s="35"/>
      <c r="AK185" s="36"/>
      <c r="AL185" s="29"/>
      <c r="AM185" s="33"/>
      <c r="AN185" s="35"/>
      <c r="AO185" s="36"/>
      <c r="AP185" s="29"/>
      <c r="AQ185" s="33"/>
      <c r="AR185" s="35"/>
      <c r="AS185" s="36"/>
      <c r="AT185" s="29"/>
      <c r="AU185" s="33"/>
      <c r="AV185" s="35"/>
      <c r="AW185" s="36"/>
      <c r="AX185" s="29"/>
      <c r="AY185" s="33"/>
      <c r="AZ185" s="35"/>
      <c r="BA185" s="36"/>
      <c r="BB185" s="29"/>
      <c r="BC185" s="33"/>
      <c r="BD185" s="35"/>
      <c r="BF185" s="29"/>
    </row>
    <row r="186" spans="1:58" x14ac:dyDescent="0.3">
      <c r="A186" s="29"/>
      <c r="B186" s="30"/>
      <c r="C186" s="30"/>
      <c r="D186" s="30"/>
      <c r="E186" s="31"/>
      <c r="F186" s="30"/>
      <c r="G186" s="30"/>
      <c r="H186" s="30"/>
      <c r="I186" s="30"/>
      <c r="J186" s="30"/>
      <c r="K186" s="30"/>
      <c r="L186" s="32"/>
      <c r="M186" s="32"/>
      <c r="N186" s="30"/>
      <c r="O186" s="33"/>
      <c r="P186" s="33"/>
      <c r="Q186" s="29"/>
      <c r="R186" s="34"/>
      <c r="S186" s="34"/>
      <c r="T186" s="34"/>
      <c r="U186" s="33"/>
      <c r="V186" s="33"/>
      <c r="W186" s="33"/>
      <c r="X186" s="33"/>
      <c r="Y186" s="33"/>
      <c r="Z186" s="33"/>
      <c r="AA186" s="33"/>
      <c r="AB186" s="33"/>
      <c r="AC186" s="34"/>
      <c r="AD186" s="34"/>
      <c r="AE186" s="33"/>
      <c r="AF186" s="35"/>
      <c r="AG186" s="36"/>
      <c r="AH186" s="29"/>
      <c r="AI186" s="33"/>
      <c r="AJ186" s="35"/>
      <c r="AK186" s="36"/>
      <c r="AL186" s="29"/>
      <c r="AM186" s="33"/>
      <c r="AN186" s="35"/>
      <c r="AO186" s="36"/>
      <c r="AP186" s="29"/>
      <c r="AQ186" s="33"/>
      <c r="AR186" s="35"/>
      <c r="AS186" s="36"/>
      <c r="AT186" s="29"/>
      <c r="AU186" s="33"/>
      <c r="AV186" s="35"/>
      <c r="AW186" s="36"/>
      <c r="AX186" s="29"/>
      <c r="AY186" s="33"/>
      <c r="AZ186" s="35"/>
      <c r="BA186" s="36"/>
      <c r="BB186" s="29"/>
      <c r="BC186" s="33"/>
      <c r="BD186" s="35"/>
      <c r="BF186" s="29"/>
    </row>
    <row r="187" spans="1:58" x14ac:dyDescent="0.3">
      <c r="A187" s="29"/>
      <c r="B187" s="30"/>
      <c r="C187" s="30"/>
      <c r="D187" s="30"/>
      <c r="E187" s="31"/>
      <c r="F187" s="30"/>
      <c r="G187" s="30"/>
      <c r="H187" s="30"/>
      <c r="I187" s="30"/>
      <c r="J187" s="30"/>
      <c r="K187" s="30"/>
      <c r="L187" s="32"/>
      <c r="M187" s="32"/>
      <c r="N187" s="30"/>
      <c r="O187" s="33"/>
      <c r="P187" s="33"/>
      <c r="Q187" s="29"/>
      <c r="R187" s="34"/>
      <c r="S187" s="34"/>
      <c r="T187" s="34"/>
      <c r="U187" s="33"/>
      <c r="V187" s="33"/>
      <c r="W187" s="33"/>
      <c r="X187" s="33"/>
      <c r="Y187" s="33"/>
      <c r="Z187" s="33"/>
      <c r="AA187" s="33"/>
      <c r="AB187" s="33"/>
      <c r="AC187" s="34"/>
      <c r="AD187" s="34"/>
      <c r="AE187" s="33"/>
      <c r="AF187" s="35"/>
      <c r="AG187" s="36"/>
      <c r="AH187" s="29"/>
      <c r="AI187" s="33"/>
      <c r="AJ187" s="35"/>
      <c r="AK187" s="36"/>
      <c r="AL187" s="29"/>
      <c r="AM187" s="33"/>
      <c r="AN187" s="35"/>
      <c r="AO187" s="36"/>
      <c r="AP187" s="29"/>
      <c r="AQ187" s="33"/>
      <c r="AR187" s="35"/>
      <c r="AS187" s="36"/>
      <c r="AT187" s="29"/>
      <c r="AU187" s="33"/>
      <c r="AV187" s="35"/>
      <c r="AW187" s="36"/>
      <c r="AX187" s="29"/>
      <c r="AY187" s="33"/>
      <c r="AZ187" s="35"/>
      <c r="BA187" s="36"/>
      <c r="BB187" s="29"/>
      <c r="BC187" s="33"/>
      <c r="BD187" s="35"/>
      <c r="BF187" s="29"/>
    </row>
    <row r="188" spans="1:58" x14ac:dyDescent="0.3">
      <c r="A188" s="29"/>
      <c r="B188" s="30"/>
      <c r="C188" s="30"/>
      <c r="D188" s="30"/>
      <c r="E188" s="31"/>
      <c r="F188" s="30"/>
      <c r="G188" s="30"/>
      <c r="H188" s="30"/>
      <c r="I188" s="30"/>
      <c r="J188" s="30"/>
      <c r="K188" s="30"/>
      <c r="L188" s="32"/>
      <c r="M188" s="32"/>
      <c r="N188" s="30"/>
      <c r="O188" s="33"/>
      <c r="P188" s="33"/>
      <c r="Q188" s="29"/>
      <c r="R188" s="34"/>
      <c r="S188" s="34"/>
      <c r="T188" s="34"/>
      <c r="U188" s="33"/>
      <c r="V188" s="33"/>
      <c r="W188" s="33"/>
      <c r="X188" s="33"/>
      <c r="Y188" s="33"/>
      <c r="Z188" s="33"/>
      <c r="AA188" s="33"/>
      <c r="AB188" s="33"/>
      <c r="AC188" s="34"/>
      <c r="AD188" s="34"/>
      <c r="AE188" s="33"/>
      <c r="AF188" s="35"/>
      <c r="AG188" s="36"/>
      <c r="AH188" s="29"/>
      <c r="AI188" s="33"/>
      <c r="AJ188" s="35"/>
      <c r="AK188" s="36"/>
      <c r="AL188" s="29"/>
      <c r="AM188" s="33"/>
      <c r="AN188" s="35"/>
      <c r="AO188" s="36"/>
      <c r="AP188" s="29"/>
      <c r="AQ188" s="33"/>
      <c r="AR188" s="35"/>
      <c r="AS188" s="36"/>
      <c r="AT188" s="29"/>
      <c r="AU188" s="33"/>
      <c r="AV188" s="35"/>
      <c r="AW188" s="36"/>
      <c r="AX188" s="29"/>
      <c r="AY188" s="33"/>
      <c r="AZ188" s="35"/>
      <c r="BA188" s="36"/>
      <c r="BB188" s="29"/>
      <c r="BC188" s="33"/>
      <c r="BD188" s="35"/>
      <c r="BF188" s="29"/>
    </row>
    <row r="189" spans="1:58" x14ac:dyDescent="0.3">
      <c r="A189" s="29"/>
      <c r="B189" s="30"/>
      <c r="C189" s="30"/>
      <c r="D189" s="30"/>
      <c r="E189" s="31"/>
      <c r="F189" s="30"/>
      <c r="G189" s="30"/>
      <c r="H189" s="30"/>
      <c r="I189" s="30"/>
      <c r="J189" s="30"/>
      <c r="K189" s="30"/>
      <c r="L189" s="32"/>
      <c r="M189" s="32"/>
      <c r="N189" s="30"/>
      <c r="O189" s="33"/>
      <c r="P189" s="33"/>
      <c r="Q189" s="29"/>
      <c r="R189" s="34"/>
      <c r="S189" s="34"/>
      <c r="T189" s="34"/>
      <c r="U189" s="33"/>
      <c r="V189" s="33"/>
      <c r="W189" s="33"/>
      <c r="X189" s="33"/>
      <c r="Y189" s="33"/>
      <c r="Z189" s="33"/>
      <c r="AA189" s="33"/>
      <c r="AB189" s="33"/>
      <c r="AC189" s="34"/>
      <c r="AD189" s="34"/>
      <c r="AE189" s="33"/>
      <c r="AF189" s="35"/>
      <c r="AG189" s="36"/>
      <c r="AH189" s="29"/>
      <c r="AI189" s="33"/>
      <c r="AJ189" s="35"/>
      <c r="AK189" s="36"/>
      <c r="AL189" s="29"/>
      <c r="AM189" s="33"/>
      <c r="AN189" s="35"/>
      <c r="AO189" s="36"/>
      <c r="AP189" s="29"/>
      <c r="AQ189" s="33"/>
      <c r="AR189" s="35"/>
      <c r="AS189" s="36"/>
      <c r="AT189" s="29"/>
      <c r="AU189" s="33"/>
      <c r="AV189" s="35"/>
      <c r="AW189" s="36"/>
      <c r="AX189" s="29"/>
      <c r="AY189" s="33"/>
      <c r="AZ189" s="35"/>
      <c r="BA189" s="36"/>
      <c r="BB189" s="29"/>
      <c r="BC189" s="33"/>
      <c r="BD189" s="35"/>
      <c r="BF189" s="29"/>
    </row>
    <row r="190" spans="1:58" x14ac:dyDescent="0.3">
      <c r="A190" s="29"/>
      <c r="B190" s="30"/>
      <c r="C190" s="30"/>
      <c r="D190" s="30"/>
      <c r="E190" s="31"/>
      <c r="F190" s="30"/>
      <c r="G190" s="30"/>
      <c r="H190" s="30"/>
      <c r="I190" s="30"/>
      <c r="J190" s="30"/>
      <c r="K190" s="30"/>
      <c r="L190" s="32"/>
      <c r="M190" s="32"/>
      <c r="N190" s="30"/>
      <c r="O190" s="33"/>
      <c r="P190" s="33"/>
      <c r="Q190" s="29"/>
      <c r="R190" s="34"/>
      <c r="S190" s="34"/>
      <c r="T190" s="34"/>
      <c r="U190" s="33"/>
      <c r="V190" s="33"/>
      <c r="W190" s="33"/>
      <c r="X190" s="33"/>
      <c r="Y190" s="33"/>
      <c r="Z190" s="33"/>
      <c r="AA190" s="33"/>
      <c r="AB190" s="33"/>
      <c r="AC190" s="34"/>
      <c r="AD190" s="34"/>
      <c r="AE190" s="33"/>
      <c r="AF190" s="35"/>
      <c r="AG190" s="36"/>
      <c r="AH190" s="29"/>
      <c r="AI190" s="33"/>
      <c r="AJ190" s="35"/>
      <c r="AK190" s="36"/>
      <c r="AL190" s="29"/>
      <c r="AM190" s="33"/>
      <c r="AN190" s="35"/>
      <c r="AO190" s="36"/>
      <c r="AP190" s="29"/>
      <c r="AQ190" s="33"/>
      <c r="AR190" s="35"/>
      <c r="AS190" s="36"/>
      <c r="AT190" s="29"/>
      <c r="AU190" s="33"/>
      <c r="AV190" s="35"/>
      <c r="AW190" s="36"/>
      <c r="AX190" s="29"/>
      <c r="AY190" s="33"/>
      <c r="AZ190" s="35"/>
      <c r="BA190" s="36"/>
      <c r="BB190" s="29"/>
      <c r="BC190" s="33"/>
      <c r="BD190" s="35"/>
      <c r="BF190" s="29"/>
    </row>
    <row r="191" spans="1:58" x14ac:dyDescent="0.3">
      <c r="A191" s="29"/>
      <c r="B191" s="30"/>
      <c r="C191" s="30"/>
      <c r="D191" s="30"/>
      <c r="E191" s="31"/>
      <c r="F191" s="30"/>
      <c r="G191" s="30"/>
      <c r="H191" s="30"/>
      <c r="I191" s="30"/>
      <c r="J191" s="30"/>
      <c r="K191" s="30"/>
      <c r="L191" s="32"/>
      <c r="M191" s="32"/>
      <c r="N191" s="30"/>
      <c r="O191" s="33"/>
      <c r="P191" s="33"/>
      <c r="Q191" s="29"/>
      <c r="R191" s="34"/>
      <c r="S191" s="34"/>
      <c r="T191" s="34"/>
      <c r="U191" s="33"/>
      <c r="V191" s="33"/>
      <c r="W191" s="33"/>
      <c r="X191" s="33"/>
      <c r="Y191" s="33"/>
      <c r="Z191" s="33"/>
      <c r="AA191" s="33"/>
      <c r="AB191" s="33"/>
      <c r="AC191" s="34"/>
      <c r="AD191" s="34"/>
      <c r="AE191" s="33"/>
      <c r="AF191" s="35"/>
      <c r="AG191" s="36"/>
      <c r="AH191" s="29"/>
      <c r="AI191" s="33"/>
      <c r="AJ191" s="35"/>
      <c r="AK191" s="36"/>
      <c r="AL191" s="29"/>
      <c r="AM191" s="33"/>
      <c r="AN191" s="35"/>
      <c r="AO191" s="36"/>
      <c r="AP191" s="29"/>
      <c r="AQ191" s="33"/>
      <c r="AR191" s="35"/>
      <c r="AS191" s="36"/>
      <c r="AT191" s="29"/>
      <c r="AU191" s="33"/>
      <c r="AV191" s="35"/>
      <c r="AW191" s="36"/>
      <c r="AX191" s="29"/>
      <c r="AY191" s="33"/>
      <c r="AZ191" s="35"/>
      <c r="BA191" s="36"/>
      <c r="BB191" s="29"/>
      <c r="BC191" s="33"/>
      <c r="BD191" s="35"/>
      <c r="BF191" s="29"/>
    </row>
    <row r="192" spans="1:58" x14ac:dyDescent="0.3">
      <c r="A192" s="29"/>
      <c r="B192" s="30"/>
      <c r="C192" s="30"/>
      <c r="D192" s="30"/>
      <c r="E192" s="31"/>
      <c r="F192" s="30"/>
      <c r="G192" s="30"/>
      <c r="H192" s="30"/>
      <c r="I192" s="30"/>
      <c r="J192" s="30"/>
      <c r="K192" s="30"/>
      <c r="L192" s="32"/>
      <c r="M192" s="32"/>
      <c r="N192" s="30"/>
      <c r="O192" s="33"/>
      <c r="P192" s="33"/>
      <c r="Q192" s="29"/>
      <c r="R192" s="34"/>
      <c r="S192" s="34"/>
      <c r="T192" s="34"/>
      <c r="U192" s="33"/>
      <c r="V192" s="33"/>
      <c r="W192" s="33"/>
      <c r="X192" s="33"/>
      <c r="Y192" s="33"/>
      <c r="Z192" s="33"/>
      <c r="AA192" s="33"/>
      <c r="AB192" s="33"/>
      <c r="AC192" s="34"/>
      <c r="AD192" s="34"/>
      <c r="AE192" s="33"/>
      <c r="AF192" s="35"/>
      <c r="AG192" s="36"/>
      <c r="AH192" s="29"/>
      <c r="AI192" s="33"/>
      <c r="AJ192" s="35"/>
      <c r="AK192" s="36"/>
      <c r="AL192" s="29"/>
      <c r="AM192" s="33"/>
      <c r="AN192" s="35"/>
      <c r="AO192" s="36"/>
      <c r="AP192" s="29"/>
      <c r="AQ192" s="33"/>
      <c r="AR192" s="35"/>
      <c r="AS192" s="36"/>
      <c r="AT192" s="29"/>
      <c r="AU192" s="33"/>
      <c r="AV192" s="35"/>
      <c r="AW192" s="36"/>
      <c r="AX192" s="29"/>
      <c r="AY192" s="33"/>
      <c r="AZ192" s="35"/>
      <c r="BA192" s="36"/>
      <c r="BB192" s="29"/>
      <c r="BC192" s="33"/>
      <c r="BD192" s="35"/>
      <c r="BF192" s="29"/>
    </row>
    <row r="193" spans="1:58" x14ac:dyDescent="0.3">
      <c r="A193" s="29"/>
      <c r="B193" s="30"/>
      <c r="C193" s="30"/>
      <c r="D193" s="30"/>
      <c r="E193" s="31"/>
      <c r="F193" s="30"/>
      <c r="G193" s="30"/>
      <c r="H193" s="30"/>
      <c r="I193" s="30"/>
      <c r="J193" s="30"/>
      <c r="K193" s="30"/>
      <c r="L193" s="32"/>
      <c r="M193" s="32"/>
      <c r="N193" s="30"/>
      <c r="O193" s="33"/>
      <c r="P193" s="33"/>
      <c r="Q193" s="29"/>
      <c r="R193" s="34"/>
      <c r="S193" s="34"/>
      <c r="T193" s="34"/>
      <c r="U193" s="33"/>
      <c r="V193" s="33"/>
      <c r="W193" s="33"/>
      <c r="X193" s="33"/>
      <c r="Y193" s="33"/>
      <c r="Z193" s="33"/>
      <c r="AA193" s="33"/>
      <c r="AB193" s="33"/>
      <c r="AC193" s="34"/>
      <c r="AD193" s="34"/>
      <c r="AE193" s="33"/>
      <c r="AF193" s="35"/>
      <c r="AG193" s="36"/>
      <c r="AH193" s="29"/>
      <c r="AI193" s="33"/>
      <c r="AJ193" s="35"/>
      <c r="AK193" s="36"/>
      <c r="AL193" s="29"/>
      <c r="AM193" s="33"/>
      <c r="AN193" s="35"/>
      <c r="AO193" s="36"/>
      <c r="AP193" s="29"/>
      <c r="AQ193" s="33"/>
      <c r="AR193" s="35"/>
      <c r="AS193" s="36"/>
      <c r="AT193" s="29"/>
      <c r="AU193" s="33"/>
      <c r="AV193" s="35"/>
      <c r="AW193" s="36"/>
      <c r="AX193" s="29"/>
      <c r="AY193" s="33"/>
      <c r="AZ193" s="35"/>
      <c r="BA193" s="36"/>
      <c r="BB193" s="29"/>
      <c r="BC193" s="33"/>
      <c r="BD193" s="35"/>
      <c r="BF193" s="29"/>
    </row>
    <row r="194" spans="1:58" x14ac:dyDescent="0.3">
      <c r="A194" s="29"/>
      <c r="B194" s="30"/>
      <c r="C194" s="30"/>
      <c r="D194" s="30"/>
      <c r="E194" s="31"/>
      <c r="F194" s="30"/>
      <c r="G194" s="30"/>
      <c r="H194" s="30"/>
      <c r="I194" s="30"/>
      <c r="J194" s="30"/>
      <c r="K194" s="30"/>
      <c r="L194" s="32"/>
      <c r="M194" s="32"/>
      <c r="N194" s="30"/>
      <c r="O194" s="33"/>
      <c r="P194" s="33"/>
      <c r="Q194" s="29"/>
      <c r="R194" s="34"/>
      <c r="S194" s="34"/>
      <c r="T194" s="34"/>
      <c r="U194" s="33"/>
      <c r="V194" s="33"/>
      <c r="W194" s="33"/>
      <c r="X194" s="33"/>
      <c r="Y194" s="33"/>
      <c r="Z194" s="33"/>
      <c r="AA194" s="33"/>
      <c r="AB194" s="33"/>
      <c r="AC194" s="34"/>
      <c r="AD194" s="34"/>
      <c r="AE194" s="33"/>
      <c r="AF194" s="35"/>
      <c r="AG194" s="36"/>
      <c r="AH194" s="29"/>
      <c r="AI194" s="33"/>
      <c r="AJ194" s="35"/>
      <c r="AK194" s="36"/>
      <c r="AL194" s="29"/>
      <c r="AM194" s="33"/>
      <c r="AN194" s="35"/>
      <c r="AO194" s="36"/>
      <c r="AP194" s="29"/>
      <c r="AQ194" s="33"/>
      <c r="AR194" s="35"/>
      <c r="AS194" s="36"/>
      <c r="AT194" s="29"/>
      <c r="AU194" s="33"/>
      <c r="AV194" s="35"/>
      <c r="AW194" s="36"/>
      <c r="AX194" s="29"/>
      <c r="AY194" s="33"/>
      <c r="AZ194" s="35"/>
      <c r="BA194" s="36"/>
      <c r="BB194" s="29"/>
      <c r="BC194" s="33"/>
      <c r="BD194" s="35"/>
      <c r="BF194" s="29"/>
    </row>
    <row r="195" spans="1:58" x14ac:dyDescent="0.3">
      <c r="A195" s="29"/>
      <c r="B195" s="30"/>
      <c r="C195" s="30"/>
      <c r="D195" s="30"/>
      <c r="E195" s="31"/>
      <c r="F195" s="30"/>
      <c r="G195" s="30"/>
      <c r="H195" s="30"/>
      <c r="I195" s="30"/>
      <c r="J195" s="30"/>
      <c r="K195" s="30"/>
      <c r="L195" s="32"/>
      <c r="M195" s="32"/>
      <c r="N195" s="30"/>
      <c r="O195" s="33"/>
      <c r="P195" s="33"/>
      <c r="Q195" s="29"/>
      <c r="R195" s="34"/>
      <c r="S195" s="34"/>
      <c r="T195" s="34"/>
      <c r="U195" s="33"/>
      <c r="V195" s="33"/>
      <c r="W195" s="33"/>
      <c r="X195" s="33"/>
      <c r="Y195" s="33"/>
      <c r="Z195" s="33"/>
      <c r="AA195" s="33"/>
      <c r="AB195" s="33"/>
      <c r="AC195" s="34"/>
      <c r="AD195" s="34"/>
      <c r="AE195" s="33"/>
      <c r="AF195" s="35"/>
      <c r="AG195" s="36"/>
      <c r="AH195" s="29"/>
      <c r="AI195" s="33"/>
      <c r="AJ195" s="35"/>
      <c r="AK195" s="36"/>
      <c r="AL195" s="29"/>
      <c r="AM195" s="33"/>
      <c r="AN195" s="35"/>
      <c r="AO195" s="36"/>
      <c r="AP195" s="29"/>
      <c r="AQ195" s="33"/>
      <c r="AR195" s="35"/>
      <c r="AS195" s="36"/>
      <c r="AT195" s="29"/>
      <c r="AU195" s="33"/>
      <c r="AV195" s="35"/>
      <c r="AW195" s="36"/>
      <c r="AX195" s="29"/>
      <c r="AY195" s="33"/>
      <c r="AZ195" s="35"/>
      <c r="BA195" s="36"/>
      <c r="BB195" s="29"/>
      <c r="BC195" s="33"/>
      <c r="BD195" s="35"/>
      <c r="BF195" s="29"/>
    </row>
    <row r="196" spans="1:58" x14ac:dyDescent="0.3">
      <c r="A196" s="29"/>
      <c r="B196" s="30"/>
      <c r="C196" s="30"/>
      <c r="D196" s="30"/>
      <c r="E196" s="31"/>
      <c r="F196" s="30"/>
      <c r="G196" s="30"/>
      <c r="H196" s="30"/>
      <c r="I196" s="30"/>
      <c r="J196" s="30"/>
      <c r="K196" s="30"/>
      <c r="L196" s="32"/>
      <c r="M196" s="32"/>
      <c r="N196" s="30"/>
      <c r="O196" s="33"/>
      <c r="P196" s="33"/>
      <c r="Q196" s="29"/>
      <c r="R196" s="34"/>
      <c r="S196" s="34"/>
      <c r="T196" s="34"/>
      <c r="U196" s="33"/>
      <c r="V196" s="33"/>
      <c r="W196" s="33"/>
      <c r="X196" s="33"/>
      <c r="Y196" s="33"/>
      <c r="Z196" s="33"/>
      <c r="AA196" s="33"/>
      <c r="AB196" s="33"/>
      <c r="AC196" s="34"/>
      <c r="AD196" s="34"/>
      <c r="AE196" s="33"/>
      <c r="AF196" s="35"/>
      <c r="AG196" s="36"/>
      <c r="AH196" s="29"/>
      <c r="AI196" s="33"/>
      <c r="AJ196" s="35"/>
      <c r="AK196" s="36"/>
      <c r="AL196" s="29"/>
      <c r="AM196" s="33"/>
      <c r="AN196" s="35"/>
      <c r="AO196" s="36"/>
      <c r="AP196" s="29"/>
      <c r="AQ196" s="33"/>
      <c r="AR196" s="35"/>
      <c r="AS196" s="36"/>
      <c r="AT196" s="29"/>
      <c r="AU196" s="33"/>
      <c r="AV196" s="35"/>
      <c r="AW196" s="36"/>
      <c r="AX196" s="29"/>
      <c r="AY196" s="33"/>
      <c r="AZ196" s="35"/>
      <c r="BA196" s="36"/>
      <c r="BB196" s="29"/>
      <c r="BC196" s="33"/>
      <c r="BD196" s="35"/>
      <c r="BF196" s="29"/>
    </row>
    <row r="197" spans="1:58" x14ac:dyDescent="0.3">
      <c r="A197" s="29"/>
      <c r="B197" s="30"/>
      <c r="C197" s="30"/>
      <c r="D197" s="30"/>
      <c r="E197" s="31"/>
      <c r="F197" s="30"/>
      <c r="G197" s="30"/>
      <c r="H197" s="30"/>
      <c r="I197" s="30"/>
      <c r="J197" s="30"/>
      <c r="K197" s="30"/>
      <c r="L197" s="32"/>
      <c r="M197" s="32"/>
      <c r="N197" s="30"/>
      <c r="O197" s="33"/>
      <c r="P197" s="33"/>
      <c r="Q197" s="29"/>
      <c r="R197" s="34"/>
      <c r="S197" s="34"/>
      <c r="T197" s="34"/>
      <c r="U197" s="33"/>
      <c r="V197" s="33"/>
      <c r="W197" s="33"/>
      <c r="X197" s="33"/>
      <c r="Y197" s="33"/>
      <c r="Z197" s="33"/>
      <c r="AA197" s="33"/>
      <c r="AB197" s="33"/>
      <c r="AC197" s="34"/>
      <c r="AD197" s="34"/>
      <c r="AE197" s="33"/>
      <c r="AF197" s="35"/>
      <c r="AG197" s="36"/>
      <c r="AH197" s="29"/>
      <c r="AI197" s="33"/>
      <c r="AJ197" s="35"/>
      <c r="AK197" s="36"/>
      <c r="AL197" s="29"/>
      <c r="AM197" s="33"/>
      <c r="AN197" s="35"/>
      <c r="AO197" s="36"/>
      <c r="AP197" s="29"/>
      <c r="AQ197" s="33"/>
      <c r="AR197" s="35"/>
      <c r="AS197" s="36"/>
      <c r="AT197" s="29"/>
      <c r="AU197" s="33"/>
      <c r="AV197" s="35"/>
      <c r="AW197" s="36"/>
      <c r="AX197" s="29"/>
      <c r="AY197" s="33"/>
      <c r="AZ197" s="35"/>
      <c r="BA197" s="36"/>
      <c r="BB197" s="29"/>
      <c r="BC197" s="33"/>
      <c r="BD197" s="35"/>
      <c r="BF197" s="29"/>
    </row>
    <row r="198" spans="1:58" x14ac:dyDescent="0.3">
      <c r="A198" s="29"/>
      <c r="B198" s="30"/>
      <c r="C198" s="30"/>
      <c r="D198" s="30"/>
      <c r="E198" s="31"/>
      <c r="F198" s="30"/>
      <c r="G198" s="30"/>
      <c r="H198" s="30"/>
      <c r="I198" s="30"/>
      <c r="J198" s="30"/>
      <c r="K198" s="30"/>
      <c r="L198" s="32"/>
      <c r="M198" s="32"/>
      <c r="N198" s="30"/>
      <c r="O198" s="33"/>
      <c r="P198" s="33"/>
      <c r="Q198" s="29"/>
      <c r="R198" s="34"/>
      <c r="S198" s="34"/>
      <c r="T198" s="34"/>
      <c r="U198" s="33"/>
      <c r="V198" s="33"/>
      <c r="W198" s="33"/>
      <c r="X198" s="33"/>
      <c r="Y198" s="33"/>
      <c r="Z198" s="33"/>
      <c r="AA198" s="33"/>
      <c r="AB198" s="33"/>
      <c r="AC198" s="34"/>
      <c r="AD198" s="34"/>
      <c r="AE198" s="33"/>
      <c r="AF198" s="35"/>
      <c r="AG198" s="36"/>
      <c r="AH198" s="29"/>
      <c r="AI198" s="33"/>
      <c r="AJ198" s="35"/>
      <c r="AK198" s="36"/>
      <c r="AL198" s="29"/>
      <c r="AM198" s="33"/>
      <c r="AN198" s="35"/>
      <c r="AO198" s="36"/>
      <c r="AP198" s="29"/>
      <c r="AQ198" s="33"/>
      <c r="AR198" s="35"/>
      <c r="AS198" s="36"/>
      <c r="AT198" s="29"/>
      <c r="AU198" s="33"/>
      <c r="AV198" s="35"/>
      <c r="AW198" s="36"/>
      <c r="AX198" s="29"/>
      <c r="AY198" s="33"/>
      <c r="AZ198" s="35"/>
      <c r="BA198" s="36"/>
      <c r="BB198" s="29"/>
      <c r="BC198" s="33"/>
      <c r="BD198" s="35"/>
      <c r="BF198" s="29"/>
    </row>
    <row r="199" spans="1:58" x14ac:dyDescent="0.3">
      <c r="A199" s="29"/>
      <c r="B199" s="30"/>
      <c r="C199" s="30"/>
      <c r="D199" s="30"/>
      <c r="E199" s="31"/>
      <c r="F199" s="30"/>
      <c r="G199" s="30"/>
      <c r="H199" s="30"/>
      <c r="I199" s="30"/>
      <c r="J199" s="30"/>
      <c r="K199" s="30"/>
      <c r="L199" s="32"/>
      <c r="M199" s="32"/>
      <c r="N199" s="30"/>
      <c r="O199" s="33"/>
      <c r="P199" s="33"/>
      <c r="Q199" s="29"/>
      <c r="R199" s="34"/>
      <c r="S199" s="34"/>
      <c r="T199" s="34"/>
      <c r="U199" s="33"/>
      <c r="V199" s="33"/>
      <c r="W199" s="33"/>
      <c r="X199" s="33"/>
      <c r="Y199" s="33"/>
      <c r="Z199" s="33"/>
      <c r="AA199" s="33"/>
      <c r="AB199" s="33"/>
      <c r="AC199" s="34"/>
      <c r="AD199" s="34"/>
      <c r="AE199" s="33"/>
      <c r="AF199" s="35"/>
      <c r="AG199" s="36"/>
      <c r="AH199" s="29"/>
      <c r="AI199" s="33"/>
      <c r="AJ199" s="35"/>
      <c r="AK199" s="36"/>
      <c r="AL199" s="29"/>
      <c r="AM199" s="33"/>
      <c r="AN199" s="35"/>
      <c r="AO199" s="36"/>
      <c r="AP199" s="29"/>
      <c r="AQ199" s="33"/>
      <c r="AR199" s="35"/>
      <c r="AS199" s="36"/>
      <c r="AT199" s="29"/>
      <c r="AU199" s="33"/>
      <c r="AV199" s="35"/>
      <c r="AW199" s="36"/>
      <c r="AX199" s="29"/>
      <c r="AY199" s="33"/>
      <c r="AZ199" s="35"/>
      <c r="BA199" s="36"/>
      <c r="BB199" s="29"/>
      <c r="BC199" s="33"/>
      <c r="BD199" s="35"/>
      <c r="BF199" s="29"/>
    </row>
    <row r="200" spans="1:58" x14ac:dyDescent="0.3">
      <c r="A200" s="29"/>
      <c r="B200" s="30"/>
      <c r="C200" s="30"/>
      <c r="D200" s="30"/>
      <c r="E200" s="31"/>
      <c r="F200" s="30"/>
      <c r="G200" s="30"/>
      <c r="H200" s="30"/>
      <c r="I200" s="30"/>
      <c r="J200" s="30"/>
      <c r="K200" s="30"/>
      <c r="L200" s="32"/>
      <c r="M200" s="32"/>
      <c r="N200" s="30"/>
      <c r="O200" s="33"/>
      <c r="P200" s="33"/>
      <c r="Q200" s="29"/>
      <c r="R200" s="34"/>
      <c r="S200" s="34"/>
      <c r="T200" s="34"/>
      <c r="U200" s="33"/>
      <c r="V200" s="33"/>
      <c r="W200" s="33"/>
      <c r="X200" s="33"/>
      <c r="Y200" s="33"/>
      <c r="Z200" s="33"/>
      <c r="AA200" s="33"/>
      <c r="AB200" s="33"/>
      <c r="AC200" s="34"/>
      <c r="AD200" s="34"/>
      <c r="AE200" s="33"/>
      <c r="AF200" s="35"/>
      <c r="AG200" s="36"/>
      <c r="AH200" s="29"/>
      <c r="AI200" s="33"/>
      <c r="AJ200" s="35"/>
      <c r="AK200" s="36"/>
      <c r="AL200" s="29"/>
      <c r="AM200" s="33"/>
      <c r="AN200" s="35"/>
      <c r="AO200" s="36"/>
      <c r="AP200" s="29"/>
      <c r="AQ200" s="33"/>
      <c r="AR200" s="35"/>
      <c r="AS200" s="36"/>
      <c r="AT200" s="29"/>
      <c r="AU200" s="33"/>
      <c r="AV200" s="35"/>
      <c r="AW200" s="36"/>
      <c r="AX200" s="29"/>
      <c r="AY200" s="33"/>
      <c r="AZ200" s="35"/>
      <c r="BA200" s="36"/>
      <c r="BB200" s="29"/>
      <c r="BC200" s="33"/>
      <c r="BD200" s="35"/>
      <c r="BF200" s="29"/>
    </row>
    <row r="201" spans="1:58" x14ac:dyDescent="0.3">
      <c r="A201" s="29"/>
      <c r="B201" s="30"/>
      <c r="C201" s="30"/>
      <c r="D201" s="30"/>
      <c r="E201" s="31"/>
      <c r="F201" s="30"/>
      <c r="G201" s="30"/>
      <c r="H201" s="30"/>
      <c r="I201" s="30"/>
      <c r="J201" s="30"/>
      <c r="K201" s="30"/>
      <c r="L201" s="32"/>
      <c r="M201" s="32"/>
      <c r="N201" s="30"/>
      <c r="O201" s="33"/>
      <c r="P201" s="33"/>
      <c r="Q201" s="29"/>
      <c r="R201" s="34"/>
      <c r="S201" s="34"/>
      <c r="T201" s="34"/>
      <c r="U201" s="33"/>
      <c r="V201" s="33"/>
      <c r="W201" s="33"/>
      <c r="X201" s="33"/>
      <c r="Y201" s="33"/>
      <c r="Z201" s="33"/>
      <c r="AA201" s="33"/>
      <c r="AB201" s="33"/>
      <c r="AC201" s="34"/>
      <c r="AD201" s="34"/>
      <c r="AE201" s="33"/>
      <c r="AF201" s="35"/>
      <c r="AG201" s="36"/>
      <c r="AH201" s="29"/>
      <c r="AI201" s="33"/>
      <c r="AJ201" s="35"/>
      <c r="AK201" s="36"/>
      <c r="AL201" s="29"/>
      <c r="AM201" s="33"/>
      <c r="AN201" s="35"/>
      <c r="AO201" s="36"/>
      <c r="AP201" s="29"/>
      <c r="AQ201" s="33"/>
      <c r="AR201" s="35"/>
      <c r="AS201" s="36"/>
      <c r="AT201" s="29"/>
      <c r="AU201" s="33"/>
      <c r="AV201" s="35"/>
      <c r="AW201" s="36"/>
      <c r="AX201" s="29"/>
      <c r="AY201" s="33"/>
      <c r="AZ201" s="35"/>
      <c r="BA201" s="36"/>
      <c r="BB201" s="29"/>
      <c r="BC201" s="33"/>
      <c r="BD201" s="35"/>
      <c r="BF201" s="29"/>
    </row>
    <row r="202" spans="1:58" x14ac:dyDescent="0.3">
      <c r="A202" s="29"/>
      <c r="B202" s="30"/>
      <c r="C202" s="30"/>
      <c r="D202" s="30"/>
      <c r="E202" s="31"/>
      <c r="F202" s="30"/>
      <c r="G202" s="30"/>
      <c r="H202" s="30"/>
      <c r="I202" s="30"/>
      <c r="J202" s="30"/>
      <c r="K202" s="30"/>
      <c r="L202" s="32"/>
      <c r="M202" s="32"/>
      <c r="N202" s="30"/>
      <c r="O202" s="33"/>
      <c r="P202" s="33"/>
      <c r="Q202" s="29"/>
      <c r="R202" s="34"/>
      <c r="S202" s="34"/>
      <c r="T202" s="34"/>
      <c r="U202" s="33"/>
      <c r="V202" s="33"/>
      <c r="W202" s="33"/>
      <c r="X202" s="33"/>
      <c r="Y202" s="33"/>
      <c r="Z202" s="33"/>
      <c r="AA202" s="33"/>
      <c r="AB202" s="33"/>
      <c r="AC202" s="34"/>
      <c r="AD202" s="34"/>
      <c r="AE202" s="33"/>
      <c r="AF202" s="35"/>
      <c r="AG202" s="36"/>
      <c r="AH202" s="29"/>
      <c r="AI202" s="33"/>
      <c r="AJ202" s="35"/>
      <c r="AK202" s="36"/>
      <c r="AL202" s="29"/>
      <c r="AM202" s="33"/>
      <c r="AN202" s="35"/>
      <c r="AO202" s="36"/>
      <c r="AP202" s="29"/>
      <c r="AQ202" s="33"/>
      <c r="AR202" s="35"/>
      <c r="AS202" s="36"/>
      <c r="AT202" s="29"/>
      <c r="AU202" s="33"/>
      <c r="AV202" s="35"/>
      <c r="AW202" s="36"/>
      <c r="AX202" s="29"/>
      <c r="AY202" s="33"/>
      <c r="AZ202" s="35"/>
      <c r="BA202" s="36"/>
      <c r="BB202" s="29"/>
      <c r="BC202" s="33"/>
      <c r="BD202" s="35"/>
      <c r="BF202" s="29"/>
    </row>
    <row r="203" spans="1:58" x14ac:dyDescent="0.3">
      <c r="A203" s="29"/>
      <c r="B203" s="30"/>
      <c r="C203" s="30"/>
      <c r="D203" s="30"/>
      <c r="E203" s="31"/>
      <c r="F203" s="30"/>
      <c r="G203" s="30"/>
      <c r="H203" s="30"/>
      <c r="I203" s="30"/>
      <c r="J203" s="30"/>
      <c r="K203" s="30"/>
      <c r="L203" s="32"/>
      <c r="M203" s="32"/>
      <c r="N203" s="30"/>
      <c r="O203" s="33"/>
      <c r="P203" s="33"/>
      <c r="Q203" s="29"/>
      <c r="R203" s="34"/>
      <c r="S203" s="34"/>
      <c r="T203" s="34"/>
      <c r="U203" s="33"/>
      <c r="V203" s="33"/>
      <c r="W203" s="33"/>
      <c r="X203" s="33"/>
      <c r="Y203" s="33"/>
      <c r="Z203" s="33"/>
      <c r="AA203" s="33"/>
      <c r="AB203" s="33"/>
      <c r="AC203" s="34"/>
      <c r="AD203" s="34"/>
      <c r="AE203" s="33"/>
      <c r="AF203" s="35"/>
      <c r="AG203" s="36"/>
      <c r="AH203" s="29"/>
      <c r="AI203" s="33"/>
      <c r="AJ203" s="35"/>
      <c r="AK203" s="36"/>
      <c r="AL203" s="29"/>
      <c r="AM203" s="33"/>
      <c r="AN203" s="35"/>
      <c r="AO203" s="36"/>
      <c r="AP203" s="29"/>
      <c r="AQ203" s="33"/>
      <c r="AR203" s="35"/>
      <c r="AS203" s="36"/>
      <c r="AT203" s="29"/>
      <c r="AU203" s="33"/>
      <c r="AV203" s="35"/>
      <c r="AW203" s="36"/>
      <c r="AX203" s="29"/>
      <c r="AY203" s="33"/>
      <c r="AZ203" s="35"/>
      <c r="BA203" s="36"/>
      <c r="BB203" s="29"/>
      <c r="BC203" s="33"/>
      <c r="BD203" s="35"/>
      <c r="BF203" s="29"/>
    </row>
    <row r="204" spans="1:58" x14ac:dyDescent="0.3">
      <c r="A204" s="29"/>
      <c r="B204" s="30"/>
      <c r="C204" s="30"/>
      <c r="D204" s="30"/>
      <c r="E204" s="31"/>
      <c r="F204" s="30"/>
      <c r="G204" s="30"/>
      <c r="H204" s="30"/>
      <c r="I204" s="30"/>
      <c r="J204" s="30"/>
      <c r="K204" s="30"/>
      <c r="L204" s="32"/>
      <c r="M204" s="32"/>
      <c r="N204" s="30"/>
      <c r="O204" s="33"/>
      <c r="P204" s="33"/>
      <c r="Q204" s="29"/>
      <c r="R204" s="34"/>
      <c r="S204" s="34"/>
      <c r="T204" s="34"/>
      <c r="U204" s="33"/>
      <c r="V204" s="33"/>
      <c r="W204" s="33"/>
      <c r="X204" s="33"/>
      <c r="Y204" s="33"/>
      <c r="Z204" s="33"/>
      <c r="AA204" s="33"/>
      <c r="AB204" s="33"/>
      <c r="AC204" s="34"/>
      <c r="AD204" s="34"/>
      <c r="AE204" s="33"/>
      <c r="AF204" s="35"/>
      <c r="AG204" s="36"/>
      <c r="AH204" s="29"/>
      <c r="AI204" s="33"/>
      <c r="AJ204" s="35"/>
      <c r="AK204" s="36"/>
      <c r="AL204" s="29"/>
      <c r="AM204" s="33"/>
      <c r="AN204" s="35"/>
      <c r="AO204" s="36"/>
      <c r="AP204" s="29"/>
      <c r="AQ204" s="33"/>
      <c r="AR204" s="35"/>
      <c r="AS204" s="36"/>
      <c r="AT204" s="29"/>
      <c r="AU204" s="33"/>
      <c r="AV204" s="35"/>
      <c r="AW204" s="36"/>
      <c r="AX204" s="29"/>
      <c r="AY204" s="33"/>
      <c r="AZ204" s="35"/>
      <c r="BA204" s="36"/>
      <c r="BB204" s="29"/>
      <c r="BC204" s="33"/>
      <c r="BD204" s="35"/>
      <c r="BF204" s="29"/>
    </row>
    <row r="205" spans="1:58" x14ac:dyDescent="0.3">
      <c r="A205" s="29"/>
      <c r="B205" s="30"/>
      <c r="C205" s="30"/>
      <c r="D205" s="30"/>
      <c r="E205" s="31"/>
      <c r="F205" s="30"/>
      <c r="G205" s="30"/>
      <c r="H205" s="30"/>
      <c r="I205" s="30"/>
      <c r="J205" s="30"/>
      <c r="K205" s="30"/>
      <c r="L205" s="32"/>
      <c r="M205" s="32"/>
      <c r="N205" s="30"/>
      <c r="O205" s="33"/>
      <c r="P205" s="33"/>
      <c r="Q205" s="29"/>
      <c r="R205" s="34"/>
      <c r="S205" s="34"/>
      <c r="T205" s="34"/>
      <c r="U205" s="33"/>
      <c r="V205" s="33"/>
      <c r="W205" s="33"/>
      <c r="X205" s="33"/>
      <c r="Y205" s="33"/>
      <c r="Z205" s="33"/>
      <c r="AA205" s="33"/>
      <c r="AB205" s="33"/>
      <c r="AC205" s="34"/>
      <c r="AD205" s="34"/>
      <c r="AE205" s="33"/>
      <c r="AF205" s="35"/>
      <c r="AG205" s="36"/>
      <c r="AH205" s="29"/>
      <c r="AI205" s="33"/>
      <c r="AJ205" s="35"/>
      <c r="AK205" s="36"/>
      <c r="AL205" s="29"/>
      <c r="AM205" s="33"/>
      <c r="AN205" s="35"/>
      <c r="AO205" s="36"/>
      <c r="AP205" s="29"/>
      <c r="AQ205" s="33"/>
      <c r="AR205" s="35"/>
      <c r="AS205" s="36"/>
      <c r="AT205" s="29"/>
      <c r="AU205" s="33"/>
      <c r="AV205" s="35"/>
      <c r="AW205" s="36"/>
      <c r="AX205" s="29"/>
      <c r="AY205" s="33"/>
      <c r="AZ205" s="35"/>
      <c r="BA205" s="36"/>
      <c r="BB205" s="29"/>
      <c r="BC205" s="33"/>
      <c r="BD205" s="35"/>
      <c r="BF205" s="29"/>
    </row>
    <row r="206" spans="1:58" x14ac:dyDescent="0.3">
      <c r="A206" s="29"/>
      <c r="B206" s="30"/>
      <c r="C206" s="30"/>
      <c r="D206" s="30"/>
      <c r="E206" s="31"/>
      <c r="F206" s="30"/>
      <c r="G206" s="30"/>
      <c r="H206" s="30"/>
      <c r="I206" s="30"/>
      <c r="J206" s="30"/>
      <c r="K206" s="30"/>
      <c r="L206" s="32"/>
      <c r="M206" s="32"/>
      <c r="N206" s="30"/>
      <c r="O206" s="33"/>
      <c r="P206" s="33"/>
      <c r="Q206" s="29"/>
      <c r="R206" s="34"/>
      <c r="S206" s="34"/>
      <c r="T206" s="34"/>
      <c r="U206" s="33"/>
      <c r="V206" s="33"/>
      <c r="W206" s="33"/>
      <c r="X206" s="33"/>
      <c r="Y206" s="33"/>
      <c r="Z206" s="33"/>
      <c r="AA206" s="33"/>
      <c r="AB206" s="33"/>
      <c r="AC206" s="34"/>
      <c r="AD206" s="34"/>
      <c r="AE206" s="33"/>
      <c r="AF206" s="35"/>
      <c r="AG206" s="36"/>
      <c r="AH206" s="29"/>
      <c r="AI206" s="33"/>
      <c r="AJ206" s="35"/>
      <c r="AK206" s="36"/>
      <c r="AL206" s="29"/>
      <c r="AM206" s="33"/>
      <c r="AN206" s="35"/>
      <c r="AO206" s="36"/>
      <c r="AP206" s="29"/>
      <c r="AQ206" s="33"/>
      <c r="AR206" s="35"/>
      <c r="AS206" s="36"/>
      <c r="AT206" s="29"/>
      <c r="AU206" s="33"/>
      <c r="AV206" s="35"/>
      <c r="AW206" s="36"/>
      <c r="AX206" s="29"/>
      <c r="AY206" s="33"/>
      <c r="AZ206" s="35"/>
      <c r="BA206" s="36"/>
      <c r="BB206" s="29"/>
      <c r="BC206" s="33"/>
      <c r="BD206" s="35"/>
      <c r="BF206" s="29"/>
    </row>
    <row r="207" spans="1:58" x14ac:dyDescent="0.3">
      <c r="A207" s="29"/>
      <c r="B207" s="30"/>
      <c r="C207" s="30"/>
      <c r="D207" s="30"/>
      <c r="E207" s="31"/>
      <c r="F207" s="30"/>
      <c r="G207" s="30"/>
      <c r="H207" s="30"/>
      <c r="I207" s="30"/>
      <c r="J207" s="30"/>
      <c r="K207" s="30"/>
      <c r="L207" s="32"/>
      <c r="M207" s="32"/>
      <c r="N207" s="30"/>
      <c r="O207" s="33"/>
      <c r="P207" s="33"/>
      <c r="Q207" s="29"/>
      <c r="R207" s="34"/>
      <c r="S207" s="34"/>
      <c r="T207" s="34"/>
      <c r="U207" s="33"/>
      <c r="V207" s="33"/>
      <c r="W207" s="33"/>
      <c r="X207" s="33"/>
      <c r="Y207" s="33"/>
      <c r="Z207" s="33"/>
      <c r="AA207" s="33"/>
      <c r="AB207" s="33"/>
      <c r="AC207" s="34"/>
      <c r="AD207" s="34"/>
      <c r="AE207" s="33"/>
      <c r="AF207" s="35"/>
      <c r="AG207" s="36"/>
      <c r="AH207" s="29"/>
      <c r="AI207" s="33"/>
      <c r="AJ207" s="35"/>
      <c r="AK207" s="36"/>
      <c r="AL207" s="29"/>
      <c r="AM207" s="33"/>
      <c r="AN207" s="35"/>
      <c r="AO207" s="36"/>
      <c r="AP207" s="29"/>
      <c r="AQ207" s="33"/>
      <c r="AR207" s="35"/>
      <c r="AS207" s="36"/>
      <c r="AT207" s="29"/>
      <c r="AU207" s="33"/>
      <c r="AV207" s="35"/>
      <c r="AW207" s="36"/>
      <c r="AX207" s="29"/>
      <c r="AY207" s="33"/>
      <c r="AZ207" s="35"/>
      <c r="BA207" s="36"/>
      <c r="BB207" s="29"/>
      <c r="BC207" s="33"/>
      <c r="BD207" s="35"/>
      <c r="BF207" s="29"/>
    </row>
    <row r="208" spans="1:58" x14ac:dyDescent="0.3">
      <c r="A208" s="29"/>
      <c r="B208" s="30"/>
      <c r="C208" s="30"/>
      <c r="D208" s="30"/>
      <c r="E208" s="31"/>
      <c r="F208" s="30"/>
      <c r="G208" s="30"/>
      <c r="H208" s="30"/>
      <c r="I208" s="30"/>
      <c r="J208" s="30"/>
      <c r="K208" s="30"/>
      <c r="L208" s="32"/>
      <c r="M208" s="32"/>
      <c r="N208" s="30"/>
      <c r="O208" s="33"/>
      <c r="P208" s="33"/>
      <c r="Q208" s="29"/>
      <c r="R208" s="34"/>
      <c r="S208" s="34"/>
      <c r="T208" s="34"/>
      <c r="U208" s="33"/>
      <c r="V208" s="33"/>
      <c r="W208" s="33"/>
      <c r="X208" s="33"/>
      <c r="Y208" s="33"/>
      <c r="Z208" s="33"/>
      <c r="AA208" s="33"/>
      <c r="AB208" s="33"/>
      <c r="AC208" s="34"/>
      <c r="AD208" s="34"/>
      <c r="AE208" s="33"/>
      <c r="AF208" s="35"/>
      <c r="AG208" s="36"/>
      <c r="AH208" s="29"/>
      <c r="AI208" s="33"/>
      <c r="AJ208" s="35"/>
      <c r="AK208" s="36"/>
      <c r="AL208" s="29"/>
      <c r="AM208" s="33"/>
      <c r="AN208" s="35"/>
      <c r="AO208" s="36"/>
      <c r="AP208" s="29"/>
      <c r="AQ208" s="33"/>
      <c r="AR208" s="35"/>
      <c r="AS208" s="36"/>
      <c r="AT208" s="29"/>
      <c r="AU208" s="33"/>
      <c r="AV208" s="35"/>
      <c r="AW208" s="36"/>
      <c r="AX208" s="29"/>
      <c r="AY208" s="33"/>
      <c r="AZ208" s="35"/>
      <c r="BA208" s="36"/>
      <c r="BB208" s="29"/>
      <c r="BC208" s="33"/>
      <c r="BD208" s="35"/>
      <c r="BF208" s="29"/>
    </row>
    <row r="209" spans="1:58" x14ac:dyDescent="0.3">
      <c r="A209" s="29"/>
      <c r="B209" s="30"/>
      <c r="C209" s="30"/>
      <c r="D209" s="30"/>
      <c r="E209" s="31"/>
      <c r="F209" s="30"/>
      <c r="G209" s="30"/>
      <c r="H209" s="30"/>
      <c r="I209" s="30"/>
      <c r="J209" s="30"/>
      <c r="K209" s="30"/>
      <c r="L209" s="32"/>
      <c r="M209" s="32"/>
      <c r="N209" s="30"/>
      <c r="O209" s="33"/>
      <c r="P209" s="33"/>
      <c r="Q209" s="29"/>
      <c r="R209" s="34"/>
      <c r="S209" s="34"/>
      <c r="T209" s="34"/>
      <c r="U209" s="33"/>
      <c r="V209" s="33"/>
      <c r="W209" s="33"/>
      <c r="X209" s="33"/>
      <c r="Y209" s="33"/>
      <c r="Z209" s="33"/>
      <c r="AA209" s="33"/>
      <c r="AB209" s="33"/>
      <c r="AC209" s="34"/>
      <c r="AD209" s="34"/>
      <c r="AE209" s="33"/>
      <c r="AF209" s="35"/>
      <c r="AG209" s="36"/>
      <c r="AH209" s="29"/>
      <c r="AI209" s="33"/>
      <c r="AJ209" s="35"/>
      <c r="AK209" s="36"/>
      <c r="AL209" s="29"/>
      <c r="AM209" s="33"/>
      <c r="AN209" s="35"/>
      <c r="AO209" s="36"/>
      <c r="AP209" s="29"/>
      <c r="AQ209" s="33"/>
      <c r="AR209" s="35"/>
      <c r="AS209" s="36"/>
      <c r="AT209" s="29"/>
      <c r="AU209" s="33"/>
      <c r="AV209" s="35"/>
      <c r="AW209" s="36"/>
      <c r="AX209" s="29"/>
      <c r="AY209" s="33"/>
      <c r="AZ209" s="35"/>
      <c r="BA209" s="36"/>
      <c r="BB209" s="29"/>
      <c r="BC209" s="33"/>
      <c r="BD209" s="35"/>
      <c r="BF209" s="29"/>
    </row>
    <row r="210" spans="1:58" x14ac:dyDescent="0.3">
      <c r="A210" s="29"/>
      <c r="B210" s="30"/>
      <c r="C210" s="30"/>
      <c r="D210" s="30"/>
      <c r="E210" s="31"/>
      <c r="F210" s="30"/>
      <c r="G210" s="30"/>
      <c r="H210" s="30"/>
      <c r="I210" s="30"/>
      <c r="J210" s="30"/>
      <c r="K210" s="30"/>
      <c r="L210" s="32"/>
      <c r="M210" s="32"/>
      <c r="N210" s="30"/>
      <c r="O210" s="33"/>
      <c r="P210" s="33"/>
      <c r="Q210" s="29"/>
      <c r="R210" s="34"/>
      <c r="S210" s="34"/>
      <c r="T210" s="34"/>
      <c r="U210" s="33"/>
      <c r="V210" s="33"/>
      <c r="W210" s="33"/>
      <c r="X210" s="33"/>
      <c r="Y210" s="33"/>
      <c r="Z210" s="33"/>
      <c r="AA210" s="33"/>
      <c r="AB210" s="33"/>
      <c r="AC210" s="34"/>
      <c r="AD210" s="34"/>
      <c r="AE210" s="33"/>
      <c r="AF210" s="35"/>
      <c r="AG210" s="36"/>
      <c r="AH210" s="29"/>
      <c r="AI210" s="33"/>
      <c r="AJ210" s="35"/>
      <c r="AK210" s="36"/>
      <c r="AL210" s="29"/>
      <c r="AM210" s="33"/>
      <c r="AN210" s="35"/>
      <c r="AO210" s="36"/>
      <c r="AP210" s="29"/>
      <c r="AQ210" s="33"/>
      <c r="AR210" s="35"/>
      <c r="AS210" s="36"/>
      <c r="AT210" s="29"/>
      <c r="AU210" s="33"/>
      <c r="AV210" s="35"/>
      <c r="AW210" s="36"/>
      <c r="AX210" s="29"/>
      <c r="AY210" s="33"/>
      <c r="AZ210" s="35"/>
      <c r="BA210" s="36"/>
      <c r="BB210" s="29"/>
      <c r="BC210" s="33"/>
      <c r="BD210" s="35"/>
      <c r="BF210" s="29"/>
    </row>
    <row r="211" spans="1:58" x14ac:dyDescent="0.3">
      <c r="A211" s="29"/>
      <c r="B211" s="30"/>
      <c r="C211" s="30"/>
      <c r="D211" s="30"/>
      <c r="E211" s="31"/>
      <c r="F211" s="30"/>
      <c r="G211" s="30"/>
      <c r="H211" s="30"/>
      <c r="I211" s="30"/>
      <c r="J211" s="30"/>
      <c r="K211" s="30"/>
      <c r="L211" s="32"/>
      <c r="M211" s="32"/>
      <c r="N211" s="30"/>
      <c r="O211" s="33"/>
      <c r="P211" s="33"/>
      <c r="Q211" s="29"/>
      <c r="R211" s="34"/>
      <c r="S211" s="34"/>
      <c r="T211" s="34"/>
      <c r="U211" s="33"/>
      <c r="V211" s="33"/>
      <c r="W211" s="33"/>
      <c r="X211" s="33"/>
      <c r="Y211" s="33"/>
      <c r="Z211" s="33"/>
      <c r="AA211" s="33"/>
      <c r="AB211" s="33"/>
      <c r="AC211" s="34"/>
      <c r="AD211" s="34"/>
      <c r="AE211" s="33"/>
      <c r="AF211" s="35"/>
      <c r="AG211" s="36"/>
      <c r="AH211" s="29"/>
      <c r="AI211" s="33"/>
      <c r="AJ211" s="35"/>
      <c r="AK211" s="36"/>
      <c r="AL211" s="29"/>
      <c r="AM211" s="33"/>
      <c r="AN211" s="35"/>
      <c r="AO211" s="36"/>
      <c r="AP211" s="29"/>
      <c r="AQ211" s="33"/>
      <c r="AR211" s="35"/>
      <c r="AS211" s="36"/>
      <c r="AT211" s="29"/>
      <c r="AU211" s="33"/>
      <c r="AV211" s="35"/>
      <c r="AW211" s="36"/>
      <c r="AX211" s="29"/>
      <c r="AY211" s="33"/>
      <c r="AZ211" s="35"/>
      <c r="BA211" s="36"/>
      <c r="BB211" s="29"/>
      <c r="BC211" s="33"/>
      <c r="BD211" s="35"/>
      <c r="BF211" s="29"/>
    </row>
    <row r="212" spans="1:58" x14ac:dyDescent="0.3">
      <c r="A212" s="29"/>
      <c r="B212" s="30"/>
      <c r="C212" s="30"/>
      <c r="D212" s="30"/>
      <c r="E212" s="31"/>
      <c r="F212" s="30"/>
      <c r="G212" s="30"/>
      <c r="H212" s="30"/>
      <c r="I212" s="30"/>
      <c r="J212" s="30"/>
      <c r="K212" s="30"/>
      <c r="L212" s="32"/>
      <c r="M212" s="32"/>
      <c r="N212" s="30"/>
      <c r="O212" s="33"/>
      <c r="P212" s="33"/>
      <c r="Q212" s="29"/>
      <c r="R212" s="34"/>
      <c r="S212" s="34"/>
      <c r="T212" s="34"/>
      <c r="U212" s="33"/>
      <c r="V212" s="33"/>
      <c r="W212" s="33"/>
      <c r="X212" s="33"/>
      <c r="Y212" s="33"/>
      <c r="Z212" s="33"/>
      <c r="AA212" s="33"/>
      <c r="AB212" s="33"/>
      <c r="AC212" s="34"/>
      <c r="AD212" s="34"/>
      <c r="AE212" s="33"/>
      <c r="AF212" s="35"/>
      <c r="AG212" s="36"/>
      <c r="AH212" s="29"/>
      <c r="AI212" s="33"/>
      <c r="AJ212" s="35"/>
      <c r="AK212" s="36"/>
      <c r="AL212" s="29"/>
      <c r="AM212" s="33"/>
      <c r="AN212" s="35"/>
      <c r="AO212" s="36"/>
      <c r="AP212" s="29"/>
      <c r="AQ212" s="33"/>
      <c r="AR212" s="35"/>
      <c r="AS212" s="36"/>
      <c r="AT212" s="29"/>
      <c r="AU212" s="33"/>
      <c r="AV212" s="35"/>
      <c r="AW212" s="36"/>
      <c r="AX212" s="29"/>
      <c r="AY212" s="33"/>
      <c r="AZ212" s="35"/>
      <c r="BA212" s="36"/>
      <c r="BB212" s="29"/>
      <c r="BC212" s="33"/>
      <c r="BD212" s="35"/>
      <c r="BF212" s="29"/>
    </row>
    <row r="213" spans="1:58" x14ac:dyDescent="0.3">
      <c r="A213" s="29"/>
      <c r="B213" s="30"/>
      <c r="C213" s="30"/>
      <c r="D213" s="30"/>
      <c r="E213" s="31"/>
      <c r="F213" s="30"/>
      <c r="G213" s="30"/>
      <c r="H213" s="30"/>
      <c r="I213" s="30"/>
      <c r="J213" s="30"/>
      <c r="K213" s="30"/>
      <c r="L213" s="32"/>
      <c r="M213" s="32"/>
      <c r="N213" s="30"/>
      <c r="O213" s="33"/>
      <c r="P213" s="33"/>
      <c r="Q213" s="29"/>
      <c r="R213" s="34"/>
      <c r="S213" s="34"/>
      <c r="T213" s="34"/>
      <c r="U213" s="33"/>
      <c r="V213" s="33"/>
      <c r="W213" s="33"/>
      <c r="X213" s="33"/>
      <c r="Y213" s="33"/>
      <c r="Z213" s="33"/>
      <c r="AA213" s="33"/>
      <c r="AB213" s="33"/>
      <c r="AC213" s="34"/>
      <c r="AD213" s="34"/>
      <c r="AE213" s="33"/>
      <c r="AF213" s="35"/>
      <c r="AG213" s="36"/>
      <c r="AH213" s="29"/>
      <c r="AI213" s="33"/>
      <c r="AJ213" s="35"/>
      <c r="AK213" s="36"/>
      <c r="AL213" s="29"/>
      <c r="AM213" s="33"/>
      <c r="AN213" s="35"/>
      <c r="AO213" s="36"/>
      <c r="AP213" s="29"/>
      <c r="AQ213" s="33"/>
      <c r="AR213" s="35"/>
      <c r="AS213" s="36"/>
      <c r="AT213" s="29"/>
      <c r="AU213" s="33"/>
      <c r="AV213" s="35"/>
      <c r="AW213" s="36"/>
      <c r="AX213" s="29"/>
      <c r="AY213" s="33"/>
      <c r="AZ213" s="35"/>
      <c r="BA213" s="36"/>
      <c r="BB213" s="29"/>
      <c r="BC213" s="33"/>
      <c r="BD213" s="35"/>
      <c r="BF213" s="29"/>
    </row>
    <row r="214" spans="1:58" x14ac:dyDescent="0.3">
      <c r="A214" s="29"/>
      <c r="B214" s="30"/>
      <c r="C214" s="30"/>
      <c r="D214" s="30"/>
      <c r="E214" s="31"/>
      <c r="F214" s="30"/>
      <c r="G214" s="30"/>
      <c r="H214" s="30"/>
      <c r="I214" s="30"/>
      <c r="J214" s="30"/>
      <c r="K214" s="30"/>
      <c r="L214" s="32"/>
      <c r="M214" s="32"/>
      <c r="N214" s="30"/>
      <c r="O214" s="33"/>
      <c r="P214" s="33"/>
      <c r="Q214" s="29"/>
      <c r="R214" s="34"/>
      <c r="S214" s="34"/>
      <c r="T214" s="34"/>
      <c r="U214" s="33"/>
      <c r="V214" s="33"/>
      <c r="W214" s="33"/>
      <c r="X214" s="33"/>
      <c r="Y214" s="33"/>
      <c r="Z214" s="33"/>
      <c r="AA214" s="33"/>
      <c r="AB214" s="33"/>
      <c r="AC214" s="34"/>
      <c r="AD214" s="34"/>
      <c r="AE214" s="33"/>
      <c r="AF214" s="35"/>
      <c r="AG214" s="36"/>
      <c r="AH214" s="29"/>
      <c r="AI214" s="33"/>
      <c r="AJ214" s="35"/>
      <c r="AK214" s="36"/>
      <c r="AL214" s="29"/>
      <c r="AM214" s="33"/>
      <c r="AN214" s="35"/>
      <c r="AO214" s="36"/>
      <c r="AP214" s="29"/>
      <c r="AQ214" s="33"/>
      <c r="AR214" s="35"/>
      <c r="AS214" s="36"/>
      <c r="AT214" s="29"/>
      <c r="AU214" s="33"/>
      <c r="AV214" s="35"/>
      <c r="AW214" s="36"/>
      <c r="AX214" s="29"/>
      <c r="AY214" s="33"/>
      <c r="AZ214" s="35"/>
      <c r="BA214" s="36"/>
      <c r="BB214" s="29"/>
      <c r="BC214" s="33"/>
      <c r="BD214" s="35"/>
      <c r="BF214" s="29"/>
    </row>
    <row r="215" spans="1:58" x14ac:dyDescent="0.3">
      <c r="A215" s="29"/>
      <c r="B215" s="30"/>
      <c r="C215" s="30"/>
      <c r="D215" s="30"/>
      <c r="E215" s="31"/>
      <c r="F215" s="30"/>
      <c r="G215" s="30"/>
      <c r="H215" s="30"/>
      <c r="I215" s="30"/>
      <c r="J215" s="30"/>
      <c r="K215" s="30"/>
      <c r="L215" s="32"/>
      <c r="M215" s="32"/>
      <c r="N215" s="30"/>
      <c r="O215" s="33"/>
      <c r="P215" s="33"/>
      <c r="Q215" s="29"/>
      <c r="R215" s="34"/>
      <c r="S215" s="34"/>
      <c r="T215" s="34"/>
      <c r="U215" s="33"/>
      <c r="V215" s="33"/>
      <c r="W215" s="33"/>
      <c r="X215" s="33"/>
      <c r="Y215" s="33"/>
      <c r="Z215" s="33"/>
      <c r="AA215" s="33"/>
      <c r="AB215" s="33"/>
      <c r="AC215" s="34"/>
      <c r="AD215" s="34"/>
      <c r="AE215" s="33"/>
      <c r="AF215" s="35"/>
      <c r="AG215" s="36"/>
      <c r="AH215" s="29"/>
      <c r="AI215" s="33"/>
      <c r="AJ215" s="35"/>
      <c r="AK215" s="36"/>
      <c r="AL215" s="29"/>
      <c r="AM215" s="33"/>
      <c r="AN215" s="35"/>
      <c r="AO215" s="36"/>
      <c r="AP215" s="29"/>
      <c r="AQ215" s="33"/>
      <c r="AR215" s="35"/>
      <c r="AS215" s="36"/>
      <c r="AT215" s="29"/>
      <c r="AU215" s="33"/>
      <c r="AV215" s="35"/>
      <c r="AW215" s="36"/>
      <c r="AX215" s="29"/>
      <c r="AY215" s="33"/>
      <c r="AZ215" s="35"/>
      <c r="BA215" s="36"/>
      <c r="BB215" s="29"/>
      <c r="BC215" s="33"/>
      <c r="BD215" s="35"/>
      <c r="BF215" s="29"/>
    </row>
    <row r="216" spans="1:58" x14ac:dyDescent="0.3">
      <c r="A216" s="29"/>
      <c r="B216" s="30"/>
      <c r="C216" s="30"/>
      <c r="D216" s="30"/>
      <c r="E216" s="31"/>
      <c r="F216" s="30"/>
      <c r="G216" s="30"/>
      <c r="H216" s="30"/>
      <c r="I216" s="30"/>
      <c r="J216" s="30"/>
      <c r="K216" s="30"/>
      <c r="L216" s="32"/>
      <c r="M216" s="32"/>
      <c r="N216" s="30"/>
      <c r="O216" s="33"/>
      <c r="P216" s="33"/>
      <c r="Q216" s="29"/>
      <c r="R216" s="34"/>
      <c r="S216" s="34"/>
      <c r="T216" s="34"/>
      <c r="U216" s="33"/>
      <c r="V216" s="33"/>
      <c r="W216" s="33"/>
      <c r="X216" s="33"/>
      <c r="Y216" s="33"/>
      <c r="Z216" s="33"/>
      <c r="AA216" s="33"/>
      <c r="AB216" s="33"/>
      <c r="AC216" s="34"/>
      <c r="AD216" s="34"/>
      <c r="AE216" s="33"/>
      <c r="AF216" s="35"/>
      <c r="AG216" s="36"/>
      <c r="AH216" s="29"/>
      <c r="AI216" s="33"/>
      <c r="AJ216" s="35"/>
      <c r="AK216" s="36"/>
      <c r="AL216" s="29"/>
      <c r="AM216" s="33"/>
      <c r="AN216" s="35"/>
      <c r="AO216" s="36"/>
      <c r="AP216" s="29"/>
      <c r="AQ216" s="33"/>
      <c r="AR216" s="35"/>
      <c r="AS216" s="36"/>
      <c r="AT216" s="29"/>
      <c r="AU216" s="33"/>
      <c r="AV216" s="35"/>
      <c r="AW216" s="36"/>
      <c r="AX216" s="29"/>
      <c r="AY216" s="33"/>
      <c r="AZ216" s="35"/>
      <c r="BA216" s="36"/>
      <c r="BB216" s="29"/>
      <c r="BC216" s="33"/>
      <c r="BD216" s="35"/>
      <c r="BF216" s="29"/>
    </row>
    <row r="217" spans="1:58" x14ac:dyDescent="0.3">
      <c r="A217" s="29"/>
      <c r="B217" s="30"/>
      <c r="C217" s="30"/>
      <c r="D217" s="30"/>
      <c r="E217" s="31"/>
      <c r="F217" s="30"/>
      <c r="G217" s="30"/>
      <c r="H217" s="30"/>
      <c r="I217" s="30"/>
      <c r="J217" s="30"/>
      <c r="K217" s="30"/>
      <c r="L217" s="32"/>
      <c r="M217" s="32"/>
      <c r="N217" s="30"/>
      <c r="O217" s="33"/>
      <c r="P217" s="33"/>
      <c r="Q217" s="29"/>
      <c r="R217" s="34"/>
      <c r="S217" s="34"/>
      <c r="T217" s="34"/>
      <c r="U217" s="33"/>
      <c r="V217" s="33"/>
      <c r="W217" s="33"/>
      <c r="X217" s="33"/>
      <c r="Y217" s="33"/>
      <c r="Z217" s="33"/>
      <c r="AA217" s="33"/>
      <c r="AB217" s="33"/>
      <c r="AC217" s="34"/>
      <c r="AD217" s="34"/>
      <c r="AE217" s="33"/>
      <c r="AF217" s="35"/>
      <c r="AG217" s="36"/>
      <c r="AH217" s="29"/>
      <c r="AI217" s="33"/>
      <c r="AJ217" s="35"/>
      <c r="AK217" s="36"/>
      <c r="AL217" s="29"/>
      <c r="AM217" s="33"/>
      <c r="AN217" s="35"/>
      <c r="AO217" s="36"/>
      <c r="AP217" s="29"/>
      <c r="AQ217" s="33"/>
      <c r="AR217" s="35"/>
      <c r="AS217" s="36"/>
      <c r="AT217" s="29"/>
      <c r="AU217" s="33"/>
      <c r="AV217" s="35"/>
      <c r="AW217" s="36"/>
      <c r="AX217" s="29"/>
      <c r="AY217" s="33"/>
      <c r="AZ217" s="35"/>
      <c r="BA217" s="36"/>
      <c r="BB217" s="29"/>
      <c r="BC217" s="33"/>
      <c r="BD217" s="35"/>
      <c r="BF217" s="29"/>
    </row>
    <row r="218" spans="1:58" x14ac:dyDescent="0.3">
      <c r="A218" s="29"/>
      <c r="B218" s="30"/>
      <c r="C218" s="30"/>
      <c r="D218" s="30"/>
      <c r="E218" s="31"/>
      <c r="F218" s="30"/>
      <c r="G218" s="30"/>
      <c r="H218" s="30"/>
      <c r="I218" s="30"/>
      <c r="J218" s="30"/>
      <c r="K218" s="30"/>
      <c r="L218" s="32"/>
      <c r="M218" s="32"/>
      <c r="N218" s="30"/>
      <c r="O218" s="33"/>
      <c r="P218" s="33"/>
      <c r="Q218" s="29"/>
      <c r="R218" s="34"/>
      <c r="S218" s="34"/>
      <c r="T218" s="34"/>
      <c r="U218" s="33"/>
      <c r="V218" s="33"/>
      <c r="W218" s="33"/>
      <c r="X218" s="33"/>
      <c r="Y218" s="33"/>
      <c r="Z218" s="33"/>
      <c r="AA218" s="33"/>
      <c r="AB218" s="33"/>
      <c r="AC218" s="34"/>
      <c r="AD218" s="34"/>
      <c r="AE218" s="33"/>
      <c r="AF218" s="35"/>
      <c r="AG218" s="36"/>
      <c r="AH218" s="29"/>
      <c r="AI218" s="33"/>
      <c r="AJ218" s="35"/>
      <c r="AK218" s="36"/>
      <c r="AL218" s="29"/>
      <c r="AM218" s="33"/>
      <c r="AN218" s="35"/>
      <c r="AO218" s="36"/>
      <c r="AP218" s="29"/>
      <c r="AQ218" s="33"/>
      <c r="AR218" s="35"/>
      <c r="AS218" s="36"/>
      <c r="AT218" s="29"/>
      <c r="AU218" s="33"/>
      <c r="AV218" s="35"/>
      <c r="AW218" s="36"/>
      <c r="AX218" s="29"/>
      <c r="AY218" s="33"/>
      <c r="AZ218" s="35"/>
      <c r="BA218" s="36"/>
      <c r="BB218" s="29"/>
      <c r="BC218" s="33"/>
      <c r="BD218" s="35"/>
      <c r="BF218" s="29"/>
    </row>
    <row r="219" spans="1:58" x14ac:dyDescent="0.3">
      <c r="A219" s="29"/>
      <c r="B219" s="30"/>
      <c r="C219" s="30"/>
      <c r="D219" s="30"/>
      <c r="E219" s="31"/>
      <c r="F219" s="30"/>
      <c r="G219" s="30"/>
      <c r="H219" s="30"/>
      <c r="I219" s="30"/>
      <c r="J219" s="30"/>
      <c r="K219" s="30"/>
      <c r="L219" s="32"/>
      <c r="M219" s="32"/>
      <c r="N219" s="30"/>
      <c r="O219" s="33"/>
      <c r="P219" s="33"/>
      <c r="Q219" s="29"/>
      <c r="R219" s="34"/>
      <c r="S219" s="34"/>
      <c r="T219" s="34"/>
      <c r="U219" s="33"/>
      <c r="V219" s="33"/>
      <c r="W219" s="33"/>
      <c r="X219" s="33"/>
      <c r="Y219" s="33"/>
      <c r="Z219" s="33"/>
      <c r="AA219" s="33"/>
      <c r="AB219" s="33"/>
      <c r="AC219" s="34"/>
      <c r="AD219" s="34"/>
      <c r="AE219" s="33"/>
      <c r="AF219" s="35"/>
      <c r="AG219" s="36"/>
      <c r="AH219" s="29"/>
      <c r="AI219" s="33"/>
      <c r="AJ219" s="35"/>
      <c r="AK219" s="36"/>
      <c r="AL219" s="29"/>
      <c r="AM219" s="33"/>
      <c r="AN219" s="35"/>
      <c r="AO219" s="36"/>
      <c r="AP219" s="29"/>
      <c r="AQ219" s="33"/>
      <c r="AR219" s="35"/>
      <c r="AS219" s="36"/>
      <c r="AT219" s="29"/>
      <c r="AU219" s="33"/>
      <c r="AV219" s="35"/>
      <c r="AW219" s="36"/>
      <c r="AX219" s="29"/>
      <c r="AY219" s="33"/>
      <c r="AZ219" s="35"/>
      <c r="BA219" s="36"/>
      <c r="BB219" s="29"/>
      <c r="BC219" s="33"/>
      <c r="BD219" s="35"/>
      <c r="BF219" s="29"/>
    </row>
    <row r="220" spans="1:58" x14ac:dyDescent="0.3">
      <c r="A220" s="29"/>
      <c r="B220" s="30"/>
      <c r="C220" s="30"/>
      <c r="D220" s="30"/>
      <c r="E220" s="31"/>
      <c r="F220" s="30"/>
      <c r="G220" s="30"/>
      <c r="H220" s="30"/>
      <c r="I220" s="30"/>
      <c r="J220" s="30"/>
      <c r="K220" s="30"/>
      <c r="L220" s="32"/>
      <c r="M220" s="32"/>
      <c r="N220" s="30"/>
      <c r="O220" s="33"/>
      <c r="P220" s="33"/>
      <c r="Q220" s="29"/>
      <c r="R220" s="34"/>
      <c r="S220" s="34"/>
      <c r="T220" s="34"/>
      <c r="U220" s="33"/>
      <c r="V220" s="33"/>
      <c r="W220" s="33"/>
      <c r="X220" s="33"/>
      <c r="Y220" s="33"/>
      <c r="Z220" s="33"/>
      <c r="AA220" s="33"/>
      <c r="AB220" s="33"/>
      <c r="AC220" s="34"/>
      <c r="AD220" s="34"/>
      <c r="AE220" s="33"/>
      <c r="AF220" s="35"/>
      <c r="AG220" s="36"/>
      <c r="AH220" s="29"/>
      <c r="AI220" s="33"/>
      <c r="AJ220" s="35"/>
      <c r="AK220" s="36"/>
      <c r="AL220" s="29"/>
      <c r="AM220" s="33"/>
      <c r="AN220" s="35"/>
      <c r="AO220" s="36"/>
      <c r="AP220" s="29"/>
      <c r="AQ220" s="33"/>
      <c r="AR220" s="35"/>
      <c r="AS220" s="36"/>
      <c r="AT220" s="29"/>
      <c r="AU220" s="33"/>
      <c r="AV220" s="35"/>
      <c r="AW220" s="36"/>
      <c r="AX220" s="29"/>
      <c r="AY220" s="33"/>
      <c r="AZ220" s="35"/>
      <c r="BA220" s="36"/>
      <c r="BB220" s="29"/>
      <c r="BC220" s="33"/>
      <c r="BD220" s="35"/>
      <c r="BF220" s="29"/>
    </row>
    <row r="221" spans="1:58" x14ac:dyDescent="0.3">
      <c r="A221" s="29"/>
      <c r="B221" s="30"/>
      <c r="C221" s="30"/>
      <c r="D221" s="30"/>
      <c r="E221" s="31"/>
      <c r="F221" s="30"/>
      <c r="G221" s="30"/>
      <c r="H221" s="30"/>
      <c r="I221" s="30"/>
      <c r="J221" s="30"/>
      <c r="K221" s="30"/>
      <c r="L221" s="32"/>
      <c r="M221" s="32"/>
      <c r="N221" s="30"/>
      <c r="O221" s="33"/>
      <c r="P221" s="33"/>
      <c r="Q221" s="29"/>
      <c r="R221" s="34"/>
      <c r="S221" s="34"/>
      <c r="T221" s="34"/>
      <c r="U221" s="33"/>
      <c r="V221" s="33"/>
      <c r="W221" s="33"/>
      <c r="X221" s="33"/>
      <c r="Y221" s="33"/>
      <c r="Z221" s="33"/>
      <c r="AA221" s="33"/>
      <c r="AB221" s="33"/>
      <c r="AC221" s="34"/>
      <c r="AD221" s="34"/>
      <c r="AE221" s="33"/>
      <c r="AF221" s="35"/>
      <c r="AG221" s="36"/>
      <c r="AH221" s="29"/>
      <c r="AI221" s="33"/>
      <c r="AJ221" s="35"/>
      <c r="AK221" s="36"/>
      <c r="AL221" s="29"/>
      <c r="AM221" s="33"/>
      <c r="AN221" s="35"/>
      <c r="AO221" s="36"/>
      <c r="AP221" s="29"/>
      <c r="AQ221" s="33"/>
      <c r="AR221" s="35"/>
      <c r="AS221" s="36"/>
      <c r="AT221" s="29"/>
      <c r="AU221" s="33"/>
      <c r="AV221" s="35"/>
      <c r="AW221" s="36"/>
      <c r="AX221" s="29"/>
      <c r="AY221" s="33"/>
      <c r="AZ221" s="35"/>
      <c r="BA221" s="36"/>
      <c r="BB221" s="29"/>
      <c r="BC221" s="33"/>
      <c r="BD221" s="35"/>
      <c r="BF221" s="29"/>
    </row>
    <row r="222" spans="1:58" x14ac:dyDescent="0.3">
      <c r="A222" s="29"/>
      <c r="B222" s="30"/>
      <c r="C222" s="30"/>
      <c r="D222" s="30"/>
      <c r="E222" s="31"/>
      <c r="F222" s="30"/>
      <c r="G222" s="30"/>
      <c r="H222" s="30"/>
      <c r="I222" s="30"/>
      <c r="J222" s="30"/>
      <c r="K222" s="30"/>
      <c r="L222" s="32"/>
      <c r="M222" s="32"/>
      <c r="N222" s="30"/>
      <c r="O222" s="33"/>
      <c r="P222" s="33"/>
      <c r="Q222" s="29"/>
      <c r="R222" s="34"/>
      <c r="S222" s="34"/>
      <c r="T222" s="34"/>
      <c r="U222" s="33"/>
      <c r="V222" s="33"/>
      <c r="W222" s="33"/>
      <c r="X222" s="33"/>
      <c r="Y222" s="33"/>
      <c r="Z222" s="33"/>
      <c r="AA222" s="33"/>
      <c r="AB222" s="33"/>
      <c r="AC222" s="34"/>
      <c r="AD222" s="34"/>
      <c r="AE222" s="33"/>
      <c r="AF222" s="35"/>
      <c r="AG222" s="36"/>
      <c r="AH222" s="29"/>
      <c r="AI222" s="33"/>
      <c r="AJ222" s="35"/>
      <c r="AK222" s="36"/>
      <c r="AL222" s="29"/>
      <c r="AM222" s="33"/>
      <c r="AN222" s="35"/>
      <c r="AO222" s="36"/>
      <c r="AP222" s="29"/>
      <c r="AQ222" s="33"/>
      <c r="AR222" s="35"/>
      <c r="AS222" s="36"/>
      <c r="AT222" s="29"/>
      <c r="AU222" s="33"/>
      <c r="AV222" s="35"/>
      <c r="AW222" s="36"/>
      <c r="AX222" s="29"/>
      <c r="AY222" s="33"/>
      <c r="AZ222" s="35"/>
      <c r="BA222" s="36"/>
      <c r="BB222" s="29"/>
      <c r="BC222" s="33"/>
      <c r="BD222" s="35"/>
      <c r="BF222" s="29"/>
    </row>
    <row r="223" spans="1:58" x14ac:dyDescent="0.3">
      <c r="A223" s="29"/>
      <c r="B223" s="30"/>
      <c r="C223" s="30"/>
      <c r="D223" s="30"/>
      <c r="E223" s="31"/>
      <c r="F223" s="30"/>
      <c r="G223" s="30"/>
      <c r="H223" s="30"/>
      <c r="I223" s="30"/>
      <c r="J223" s="30"/>
      <c r="K223" s="30"/>
      <c r="L223" s="32"/>
      <c r="M223" s="32"/>
      <c r="N223" s="30"/>
      <c r="O223" s="33"/>
      <c r="P223" s="33"/>
      <c r="Q223" s="29"/>
      <c r="R223" s="34"/>
      <c r="S223" s="34"/>
      <c r="T223" s="34"/>
      <c r="U223" s="33"/>
      <c r="V223" s="33"/>
      <c r="W223" s="33"/>
      <c r="X223" s="33"/>
      <c r="Y223" s="33"/>
      <c r="Z223" s="33"/>
      <c r="AA223" s="33"/>
      <c r="AB223" s="33"/>
      <c r="AC223" s="34"/>
      <c r="AD223" s="34"/>
      <c r="AE223" s="33"/>
      <c r="AF223" s="35"/>
      <c r="AG223" s="36"/>
      <c r="AH223" s="29"/>
      <c r="AI223" s="33"/>
      <c r="AJ223" s="35"/>
      <c r="AK223" s="36"/>
      <c r="AL223" s="29"/>
      <c r="AM223" s="33"/>
      <c r="AN223" s="35"/>
      <c r="AO223" s="36"/>
      <c r="AP223" s="29"/>
      <c r="AQ223" s="33"/>
      <c r="AR223" s="35"/>
      <c r="AS223" s="36"/>
      <c r="AT223" s="29"/>
      <c r="AU223" s="33"/>
      <c r="AV223" s="35"/>
      <c r="AW223" s="36"/>
      <c r="AX223" s="29"/>
      <c r="AY223" s="33"/>
      <c r="AZ223" s="35"/>
      <c r="BA223" s="36"/>
      <c r="BB223" s="29"/>
      <c r="BC223" s="33"/>
      <c r="BD223" s="35"/>
      <c r="BF223" s="29"/>
    </row>
    <row r="224" spans="1:58" x14ac:dyDescent="0.3">
      <c r="A224" s="29"/>
      <c r="B224" s="30"/>
      <c r="C224" s="30"/>
      <c r="D224" s="30"/>
      <c r="E224" s="31"/>
      <c r="F224" s="30"/>
      <c r="G224" s="30"/>
      <c r="H224" s="30"/>
      <c r="I224" s="30"/>
      <c r="J224" s="30"/>
      <c r="K224" s="30"/>
      <c r="L224" s="32"/>
      <c r="M224" s="32"/>
      <c r="N224" s="30"/>
      <c r="O224" s="33"/>
      <c r="P224" s="33"/>
      <c r="Q224" s="29"/>
      <c r="R224" s="34"/>
      <c r="S224" s="34"/>
      <c r="T224" s="34"/>
      <c r="U224" s="33"/>
      <c r="V224" s="33"/>
      <c r="W224" s="33"/>
      <c r="X224" s="33"/>
      <c r="Y224" s="33"/>
      <c r="Z224" s="33"/>
      <c r="AA224" s="33"/>
      <c r="AB224" s="33"/>
      <c r="AC224" s="34"/>
      <c r="AD224" s="34"/>
      <c r="AE224" s="33"/>
      <c r="AF224" s="35"/>
      <c r="AG224" s="36"/>
      <c r="AH224" s="29"/>
      <c r="AI224" s="33"/>
      <c r="AJ224" s="35"/>
      <c r="AK224" s="36"/>
      <c r="AL224" s="29"/>
      <c r="AM224" s="33"/>
      <c r="AN224" s="35"/>
      <c r="AO224" s="36"/>
      <c r="AP224" s="29"/>
      <c r="AQ224" s="33"/>
      <c r="AR224" s="35"/>
      <c r="AS224" s="36"/>
      <c r="AT224" s="29"/>
      <c r="AU224" s="33"/>
      <c r="AV224" s="35"/>
      <c r="AW224" s="36"/>
      <c r="AX224" s="29"/>
      <c r="AY224" s="33"/>
      <c r="AZ224" s="35"/>
      <c r="BA224" s="36"/>
      <c r="BB224" s="29"/>
      <c r="BC224" s="33"/>
      <c r="BD224" s="35"/>
      <c r="BF224" s="29"/>
    </row>
    <row r="225" spans="1:58" x14ac:dyDescent="0.3">
      <c r="A225" s="29"/>
      <c r="B225" s="30"/>
      <c r="C225" s="30"/>
      <c r="D225" s="30"/>
      <c r="E225" s="31"/>
      <c r="F225" s="30"/>
      <c r="G225" s="30"/>
      <c r="H225" s="30"/>
      <c r="I225" s="30"/>
      <c r="J225" s="30"/>
      <c r="K225" s="30"/>
      <c r="L225" s="32"/>
      <c r="M225" s="32"/>
      <c r="N225" s="30"/>
      <c r="O225" s="33"/>
      <c r="P225" s="33"/>
      <c r="Q225" s="29"/>
      <c r="R225" s="34"/>
      <c r="S225" s="34"/>
      <c r="T225" s="34"/>
      <c r="U225" s="33"/>
      <c r="V225" s="33"/>
      <c r="W225" s="33"/>
      <c r="X225" s="33"/>
      <c r="Y225" s="33"/>
      <c r="Z225" s="33"/>
      <c r="AA225" s="33"/>
      <c r="AB225" s="33"/>
      <c r="AC225" s="34"/>
      <c r="AD225" s="34"/>
      <c r="AE225" s="33"/>
      <c r="AF225" s="35"/>
      <c r="AG225" s="36"/>
      <c r="AH225" s="29"/>
      <c r="AI225" s="33"/>
      <c r="AJ225" s="35"/>
      <c r="AK225" s="36"/>
      <c r="AL225" s="29"/>
      <c r="AM225" s="33"/>
      <c r="AN225" s="35"/>
      <c r="AO225" s="36"/>
      <c r="AP225" s="29"/>
      <c r="AQ225" s="33"/>
      <c r="AR225" s="35"/>
      <c r="AS225" s="36"/>
      <c r="AT225" s="29"/>
      <c r="AU225" s="33"/>
      <c r="AV225" s="35"/>
      <c r="AW225" s="36"/>
      <c r="AX225" s="29"/>
      <c r="AY225" s="33"/>
      <c r="AZ225" s="35"/>
      <c r="BA225" s="36"/>
      <c r="BB225" s="29"/>
      <c r="BC225" s="33"/>
      <c r="BD225" s="35"/>
      <c r="BF225" s="29"/>
    </row>
    <row r="226" spans="1:58" x14ac:dyDescent="0.3">
      <c r="A226" s="29"/>
      <c r="B226" s="30"/>
      <c r="C226" s="30"/>
      <c r="D226" s="30"/>
      <c r="E226" s="31"/>
      <c r="F226" s="30"/>
      <c r="G226" s="30"/>
      <c r="H226" s="30"/>
      <c r="I226" s="30"/>
      <c r="J226" s="30"/>
      <c r="K226" s="30"/>
      <c r="L226" s="32"/>
      <c r="M226" s="32"/>
      <c r="N226" s="30"/>
      <c r="O226" s="33"/>
      <c r="P226" s="33"/>
      <c r="Q226" s="29"/>
      <c r="R226" s="34"/>
      <c r="S226" s="34"/>
      <c r="T226" s="34"/>
      <c r="U226" s="33"/>
      <c r="V226" s="33"/>
      <c r="W226" s="33"/>
      <c r="X226" s="33"/>
      <c r="Y226" s="33"/>
      <c r="Z226" s="33"/>
      <c r="AA226" s="33"/>
      <c r="AB226" s="33"/>
      <c r="AC226" s="34"/>
      <c r="AD226" s="34"/>
      <c r="AE226" s="33"/>
      <c r="AF226" s="35"/>
      <c r="AG226" s="36"/>
      <c r="AH226" s="29"/>
      <c r="AI226" s="33"/>
      <c r="AJ226" s="35"/>
      <c r="AK226" s="36"/>
      <c r="AL226" s="29"/>
      <c r="AM226" s="33"/>
      <c r="AN226" s="35"/>
      <c r="AO226" s="36"/>
      <c r="AP226" s="29"/>
      <c r="AQ226" s="33"/>
      <c r="AR226" s="35"/>
      <c r="AS226" s="36"/>
      <c r="AT226" s="29"/>
      <c r="AU226" s="33"/>
      <c r="AV226" s="35"/>
      <c r="AW226" s="36"/>
      <c r="AX226" s="29"/>
      <c r="AY226" s="33"/>
      <c r="AZ226" s="35"/>
      <c r="BA226" s="36"/>
      <c r="BB226" s="29"/>
      <c r="BC226" s="33"/>
      <c r="BD226" s="35"/>
      <c r="BF226" s="29"/>
    </row>
    <row r="227" spans="1:58" x14ac:dyDescent="0.3">
      <c r="A227" s="29"/>
      <c r="B227" s="30"/>
      <c r="C227" s="30"/>
      <c r="D227" s="30"/>
      <c r="E227" s="31"/>
      <c r="F227" s="30"/>
      <c r="G227" s="30"/>
      <c r="H227" s="30"/>
      <c r="I227" s="30"/>
      <c r="J227" s="30"/>
      <c r="K227" s="30"/>
      <c r="L227" s="32"/>
      <c r="M227" s="32"/>
      <c r="N227" s="30"/>
      <c r="O227" s="33"/>
      <c r="P227" s="33"/>
      <c r="Q227" s="29"/>
      <c r="R227" s="34"/>
      <c r="S227" s="34"/>
      <c r="T227" s="34"/>
      <c r="U227" s="33"/>
      <c r="V227" s="33"/>
      <c r="W227" s="33"/>
      <c r="X227" s="33"/>
      <c r="Y227" s="33"/>
      <c r="Z227" s="33"/>
      <c r="AA227" s="33"/>
      <c r="AB227" s="33"/>
      <c r="AC227" s="34"/>
      <c r="AD227" s="34"/>
      <c r="AE227" s="33"/>
      <c r="AF227" s="35"/>
      <c r="AG227" s="36"/>
      <c r="AH227" s="29"/>
      <c r="AI227" s="33"/>
      <c r="AJ227" s="35"/>
      <c r="AK227" s="36"/>
      <c r="AL227" s="29"/>
      <c r="AM227" s="33"/>
      <c r="AN227" s="35"/>
      <c r="AO227" s="36"/>
      <c r="AP227" s="29"/>
      <c r="AQ227" s="33"/>
      <c r="AR227" s="35"/>
      <c r="AS227" s="36"/>
      <c r="AT227" s="29"/>
      <c r="AU227" s="33"/>
      <c r="AV227" s="35"/>
      <c r="AW227" s="36"/>
      <c r="AX227" s="29"/>
      <c r="AY227" s="33"/>
      <c r="AZ227" s="35"/>
      <c r="BA227" s="36"/>
      <c r="BB227" s="29"/>
      <c r="BC227" s="33"/>
      <c r="BD227" s="35"/>
      <c r="BF227" s="29"/>
    </row>
    <row r="228" spans="1:58" x14ac:dyDescent="0.3">
      <c r="A228" s="29"/>
      <c r="B228" s="30"/>
      <c r="C228" s="30"/>
      <c r="D228" s="30"/>
      <c r="E228" s="31"/>
      <c r="F228" s="30"/>
      <c r="G228" s="30"/>
      <c r="H228" s="30"/>
      <c r="I228" s="30"/>
      <c r="J228" s="30"/>
      <c r="K228" s="30"/>
      <c r="L228" s="32"/>
      <c r="M228" s="32"/>
      <c r="N228" s="30"/>
      <c r="O228" s="33"/>
      <c r="P228" s="33"/>
      <c r="Q228" s="29"/>
      <c r="R228" s="34"/>
      <c r="S228" s="34"/>
      <c r="T228" s="34"/>
      <c r="U228" s="33"/>
      <c r="V228" s="33"/>
      <c r="W228" s="33"/>
      <c r="X228" s="33"/>
      <c r="Y228" s="33"/>
      <c r="Z228" s="33"/>
      <c r="AA228" s="33"/>
      <c r="AB228" s="33"/>
      <c r="AC228" s="34"/>
      <c r="AD228" s="34"/>
      <c r="AE228" s="33"/>
      <c r="AF228" s="35"/>
      <c r="AG228" s="36"/>
      <c r="AH228" s="29"/>
      <c r="AI228" s="33"/>
      <c r="AJ228" s="35"/>
      <c r="AK228" s="36"/>
      <c r="AL228" s="29"/>
      <c r="AM228" s="33"/>
      <c r="AN228" s="35"/>
      <c r="AO228" s="36"/>
      <c r="AP228" s="29"/>
      <c r="AQ228" s="33"/>
      <c r="AR228" s="35"/>
      <c r="AS228" s="36"/>
      <c r="AT228" s="29"/>
      <c r="AU228" s="33"/>
      <c r="AV228" s="35"/>
      <c r="AW228" s="36"/>
      <c r="AX228" s="29"/>
      <c r="AY228" s="33"/>
      <c r="AZ228" s="35"/>
      <c r="BA228" s="36"/>
      <c r="BB228" s="29"/>
      <c r="BC228" s="33"/>
      <c r="BD228" s="35"/>
      <c r="BF228" s="29"/>
    </row>
    <row r="229" spans="1:58" x14ac:dyDescent="0.3">
      <c r="A229" s="29"/>
      <c r="B229" s="30"/>
      <c r="C229" s="30"/>
      <c r="D229" s="30"/>
      <c r="E229" s="31"/>
      <c r="F229" s="30"/>
      <c r="G229" s="30"/>
      <c r="H229" s="30"/>
      <c r="I229" s="30"/>
      <c r="J229" s="30"/>
      <c r="K229" s="30"/>
      <c r="L229" s="32"/>
      <c r="M229" s="32"/>
      <c r="N229" s="30"/>
      <c r="O229" s="33"/>
      <c r="P229" s="33"/>
      <c r="Q229" s="29"/>
      <c r="R229" s="34"/>
      <c r="S229" s="34"/>
      <c r="T229" s="34"/>
      <c r="U229" s="33"/>
      <c r="V229" s="33"/>
      <c r="W229" s="33"/>
      <c r="X229" s="33"/>
      <c r="Y229" s="33"/>
      <c r="Z229" s="33"/>
      <c r="AA229" s="33"/>
      <c r="AB229" s="33"/>
      <c r="AC229" s="34"/>
      <c r="AD229" s="34"/>
      <c r="AE229" s="33"/>
      <c r="AF229" s="35"/>
      <c r="AG229" s="36"/>
      <c r="AH229" s="29"/>
      <c r="AI229" s="33"/>
      <c r="AJ229" s="35"/>
      <c r="AK229" s="36"/>
      <c r="AL229" s="29"/>
      <c r="AM229" s="33"/>
      <c r="AN229" s="35"/>
      <c r="AO229" s="36"/>
      <c r="AP229" s="29"/>
      <c r="AQ229" s="33"/>
      <c r="AR229" s="35"/>
      <c r="AS229" s="36"/>
      <c r="AT229" s="29"/>
      <c r="AU229" s="33"/>
      <c r="AV229" s="35"/>
      <c r="AW229" s="36"/>
      <c r="AX229" s="29"/>
      <c r="AY229" s="33"/>
      <c r="AZ229" s="35"/>
      <c r="BA229" s="36"/>
      <c r="BB229" s="29"/>
      <c r="BC229" s="33"/>
      <c r="BD229" s="35"/>
      <c r="BF229" s="29"/>
    </row>
    <row r="230" spans="1:58" x14ac:dyDescent="0.3">
      <c r="A230" s="29"/>
      <c r="B230" s="30"/>
      <c r="C230" s="30"/>
      <c r="D230" s="30"/>
      <c r="E230" s="31"/>
      <c r="F230" s="30"/>
      <c r="G230" s="30"/>
      <c r="H230" s="30"/>
      <c r="I230" s="30"/>
      <c r="J230" s="30"/>
      <c r="K230" s="30"/>
      <c r="L230" s="32"/>
      <c r="M230" s="32"/>
      <c r="N230" s="30"/>
      <c r="O230" s="33"/>
      <c r="P230" s="33"/>
      <c r="Q230" s="29"/>
      <c r="R230" s="34"/>
      <c r="S230" s="34"/>
      <c r="T230" s="34"/>
      <c r="U230" s="33"/>
      <c r="V230" s="33"/>
      <c r="W230" s="33"/>
      <c r="X230" s="33"/>
      <c r="Y230" s="33"/>
      <c r="Z230" s="33"/>
      <c r="AA230" s="33"/>
      <c r="AB230" s="33"/>
      <c r="AC230" s="34"/>
      <c r="AD230" s="34"/>
      <c r="AE230" s="33"/>
      <c r="AF230" s="35"/>
      <c r="AG230" s="36"/>
      <c r="AH230" s="29"/>
      <c r="AI230" s="33"/>
      <c r="AJ230" s="35"/>
      <c r="AK230" s="36"/>
      <c r="AL230" s="29"/>
      <c r="AM230" s="33"/>
      <c r="AN230" s="35"/>
      <c r="AO230" s="36"/>
      <c r="AP230" s="29"/>
      <c r="AQ230" s="33"/>
      <c r="AR230" s="35"/>
      <c r="AS230" s="36"/>
      <c r="AT230" s="29"/>
      <c r="AU230" s="33"/>
      <c r="AV230" s="35"/>
      <c r="AW230" s="36"/>
      <c r="AX230" s="29"/>
      <c r="AY230" s="33"/>
      <c r="AZ230" s="35"/>
      <c r="BA230" s="36"/>
      <c r="BB230" s="29"/>
      <c r="BC230" s="33"/>
      <c r="BD230" s="35"/>
      <c r="BF230" s="29"/>
    </row>
    <row r="231" spans="1:58" x14ac:dyDescent="0.3">
      <c r="A231" s="29"/>
      <c r="B231" s="30"/>
      <c r="C231" s="30"/>
      <c r="D231" s="30"/>
      <c r="E231" s="31"/>
      <c r="F231" s="30"/>
      <c r="G231" s="30"/>
      <c r="H231" s="30"/>
      <c r="I231" s="30"/>
      <c r="J231" s="30"/>
      <c r="K231" s="30"/>
      <c r="L231" s="32"/>
      <c r="M231" s="32"/>
      <c r="N231" s="30"/>
      <c r="O231" s="33"/>
      <c r="P231" s="33"/>
      <c r="Q231" s="29"/>
      <c r="R231" s="34"/>
      <c r="S231" s="34"/>
      <c r="T231" s="34"/>
      <c r="U231" s="33"/>
      <c r="V231" s="33"/>
      <c r="W231" s="33"/>
      <c r="X231" s="33"/>
      <c r="Y231" s="33"/>
      <c r="Z231" s="33"/>
      <c r="AA231" s="33"/>
      <c r="AB231" s="33"/>
      <c r="AC231" s="34"/>
      <c r="AD231" s="34"/>
      <c r="AE231" s="33"/>
      <c r="AF231" s="35"/>
      <c r="AG231" s="36"/>
      <c r="AH231" s="29"/>
      <c r="AI231" s="33"/>
      <c r="AJ231" s="35"/>
      <c r="AK231" s="36"/>
      <c r="AL231" s="29"/>
      <c r="AM231" s="33"/>
      <c r="AN231" s="35"/>
      <c r="AO231" s="36"/>
      <c r="AP231" s="29"/>
      <c r="AQ231" s="33"/>
      <c r="AR231" s="35"/>
      <c r="AS231" s="36"/>
      <c r="AT231" s="29"/>
      <c r="AU231" s="33"/>
      <c r="AV231" s="35"/>
      <c r="AW231" s="36"/>
      <c r="AX231" s="29"/>
      <c r="AY231" s="33"/>
      <c r="AZ231" s="35"/>
      <c r="BA231" s="36"/>
      <c r="BB231" s="29"/>
      <c r="BC231" s="33"/>
      <c r="BD231" s="35"/>
      <c r="BF231" s="29"/>
    </row>
    <row r="232" spans="1:58" x14ac:dyDescent="0.3">
      <c r="A232" s="29"/>
      <c r="B232" s="30"/>
      <c r="C232" s="30"/>
      <c r="D232" s="30"/>
      <c r="E232" s="31"/>
      <c r="F232" s="30"/>
      <c r="G232" s="30"/>
      <c r="H232" s="30"/>
      <c r="I232" s="30"/>
      <c r="J232" s="30"/>
      <c r="K232" s="30"/>
      <c r="L232" s="32"/>
      <c r="M232" s="32"/>
      <c r="N232" s="30"/>
      <c r="O232" s="33"/>
      <c r="P232" s="33"/>
      <c r="Q232" s="29"/>
      <c r="R232" s="34"/>
      <c r="S232" s="34"/>
      <c r="T232" s="34"/>
      <c r="U232" s="33"/>
      <c r="V232" s="33"/>
      <c r="W232" s="33"/>
      <c r="X232" s="33"/>
      <c r="Y232" s="33"/>
      <c r="Z232" s="33"/>
      <c r="AA232" s="33"/>
      <c r="AB232" s="33"/>
      <c r="AC232" s="34"/>
      <c r="AD232" s="34"/>
      <c r="AE232" s="33"/>
      <c r="AF232" s="35"/>
      <c r="AG232" s="36"/>
      <c r="AH232" s="29"/>
      <c r="AI232" s="33"/>
      <c r="AJ232" s="35"/>
      <c r="AK232" s="36"/>
      <c r="AL232" s="29"/>
      <c r="AM232" s="33"/>
      <c r="AN232" s="35"/>
      <c r="AO232" s="36"/>
      <c r="AP232" s="29"/>
      <c r="AQ232" s="33"/>
      <c r="AR232" s="35"/>
      <c r="AS232" s="36"/>
      <c r="AT232" s="29"/>
      <c r="AU232" s="33"/>
      <c r="AV232" s="35"/>
      <c r="AW232" s="36"/>
      <c r="AX232" s="29"/>
      <c r="AY232" s="33"/>
      <c r="AZ232" s="35"/>
      <c r="BA232" s="36"/>
      <c r="BB232" s="29"/>
      <c r="BC232" s="33"/>
      <c r="BD232" s="35"/>
      <c r="BF232" s="29"/>
    </row>
    <row r="233" spans="1:58" x14ac:dyDescent="0.3">
      <c r="A233" s="29"/>
      <c r="B233" s="30"/>
      <c r="C233" s="30"/>
      <c r="D233" s="30"/>
      <c r="E233" s="31"/>
      <c r="F233" s="30"/>
      <c r="G233" s="30"/>
      <c r="H233" s="30"/>
      <c r="I233" s="30"/>
      <c r="J233" s="30"/>
      <c r="K233" s="30"/>
      <c r="L233" s="32"/>
      <c r="M233" s="32"/>
      <c r="N233" s="30"/>
      <c r="O233" s="33"/>
      <c r="P233" s="33"/>
      <c r="Q233" s="29"/>
      <c r="R233" s="34"/>
      <c r="S233" s="34"/>
      <c r="T233" s="34"/>
      <c r="U233" s="33"/>
      <c r="V233" s="33"/>
      <c r="W233" s="33"/>
      <c r="X233" s="33"/>
      <c r="Y233" s="33"/>
      <c r="Z233" s="33"/>
      <c r="AA233" s="33"/>
      <c r="AB233" s="33"/>
      <c r="AC233" s="34"/>
      <c r="AD233" s="34"/>
      <c r="AE233" s="33"/>
      <c r="AF233" s="35"/>
      <c r="AG233" s="36"/>
      <c r="AH233" s="29"/>
      <c r="AI233" s="33"/>
      <c r="AJ233" s="35"/>
      <c r="AK233" s="36"/>
      <c r="AL233" s="29"/>
      <c r="AM233" s="33"/>
      <c r="AN233" s="35"/>
      <c r="AO233" s="36"/>
      <c r="AP233" s="29"/>
      <c r="AQ233" s="33"/>
      <c r="AR233" s="35"/>
      <c r="AS233" s="36"/>
      <c r="AT233" s="29"/>
      <c r="AU233" s="33"/>
      <c r="AV233" s="35"/>
      <c r="AW233" s="36"/>
      <c r="AX233" s="29"/>
      <c r="AY233" s="33"/>
      <c r="AZ233" s="35"/>
      <c r="BA233" s="36"/>
      <c r="BB233" s="29"/>
      <c r="BC233" s="33"/>
      <c r="BD233" s="35"/>
      <c r="BF233" s="29"/>
    </row>
    <row r="234" spans="1:58" x14ac:dyDescent="0.3">
      <c r="A234" s="29"/>
      <c r="B234" s="30"/>
      <c r="C234" s="30"/>
      <c r="D234" s="30"/>
      <c r="E234" s="31"/>
      <c r="F234" s="30"/>
      <c r="G234" s="30"/>
      <c r="H234" s="30"/>
      <c r="I234" s="30"/>
      <c r="J234" s="30"/>
      <c r="K234" s="30"/>
      <c r="L234" s="32"/>
      <c r="M234" s="32"/>
      <c r="N234" s="30"/>
      <c r="O234" s="33"/>
      <c r="P234" s="33"/>
      <c r="Q234" s="29"/>
      <c r="R234" s="34"/>
      <c r="S234" s="34"/>
      <c r="T234" s="34"/>
      <c r="U234" s="33"/>
      <c r="V234" s="33"/>
      <c r="W234" s="33"/>
      <c r="X234" s="33"/>
      <c r="Y234" s="33"/>
      <c r="Z234" s="33"/>
      <c r="AA234" s="33"/>
      <c r="AB234" s="33"/>
      <c r="AC234" s="34"/>
      <c r="AD234" s="34"/>
      <c r="AE234" s="33"/>
      <c r="AF234" s="35"/>
      <c r="AG234" s="36"/>
      <c r="AH234" s="29"/>
      <c r="AI234" s="33"/>
      <c r="AJ234" s="35"/>
      <c r="AK234" s="36"/>
      <c r="AL234" s="29"/>
      <c r="AM234" s="33"/>
      <c r="AN234" s="35"/>
      <c r="AO234" s="36"/>
      <c r="AP234" s="29"/>
      <c r="AQ234" s="33"/>
      <c r="AR234" s="35"/>
      <c r="AS234" s="36"/>
      <c r="AT234" s="29"/>
      <c r="AU234" s="33"/>
      <c r="AV234" s="35"/>
      <c r="AW234" s="36"/>
      <c r="AX234" s="29"/>
      <c r="AY234" s="33"/>
      <c r="AZ234" s="35"/>
      <c r="BA234" s="36"/>
      <c r="BB234" s="29"/>
      <c r="BC234" s="33"/>
      <c r="BD234" s="35"/>
      <c r="BF234" s="29"/>
    </row>
    <row r="235" spans="1:58" x14ac:dyDescent="0.3">
      <c r="A235" s="29"/>
      <c r="B235" s="30"/>
      <c r="C235" s="30"/>
      <c r="D235" s="30"/>
      <c r="E235" s="31"/>
      <c r="F235" s="30"/>
      <c r="G235" s="30"/>
      <c r="H235" s="30"/>
      <c r="I235" s="30"/>
      <c r="J235" s="30"/>
      <c r="K235" s="30"/>
      <c r="L235" s="32"/>
      <c r="M235" s="32"/>
      <c r="N235" s="30"/>
      <c r="O235" s="33"/>
      <c r="P235" s="33"/>
      <c r="Q235" s="29"/>
      <c r="R235" s="34"/>
      <c r="S235" s="34"/>
      <c r="T235" s="34"/>
      <c r="U235" s="33"/>
      <c r="V235" s="33"/>
      <c r="W235" s="33"/>
      <c r="X235" s="33"/>
      <c r="Y235" s="33"/>
      <c r="Z235" s="33"/>
      <c r="AA235" s="33"/>
      <c r="AB235" s="33"/>
      <c r="AC235" s="34"/>
      <c r="AD235" s="34"/>
      <c r="AE235" s="33"/>
      <c r="AF235" s="35"/>
      <c r="AG235" s="36"/>
      <c r="AH235" s="29"/>
      <c r="AI235" s="33"/>
      <c r="AJ235" s="35"/>
      <c r="AK235" s="36"/>
      <c r="AL235" s="29"/>
      <c r="AM235" s="33"/>
      <c r="AN235" s="35"/>
      <c r="AO235" s="36"/>
      <c r="AP235" s="29"/>
      <c r="AQ235" s="33"/>
      <c r="AR235" s="35"/>
      <c r="AS235" s="36"/>
      <c r="AT235" s="29"/>
      <c r="AU235" s="33"/>
      <c r="AV235" s="35"/>
      <c r="AW235" s="36"/>
      <c r="AX235" s="29"/>
      <c r="AY235" s="33"/>
      <c r="AZ235" s="35"/>
      <c r="BA235" s="36"/>
      <c r="BB235" s="29"/>
      <c r="BC235" s="33"/>
      <c r="BD235" s="35"/>
      <c r="BF235" s="29"/>
    </row>
    <row r="236" spans="1:58" x14ac:dyDescent="0.3">
      <c r="A236" s="29"/>
      <c r="B236" s="30"/>
      <c r="C236" s="30"/>
      <c r="D236" s="30"/>
      <c r="E236" s="31"/>
      <c r="F236" s="30"/>
      <c r="G236" s="30"/>
      <c r="H236" s="30"/>
      <c r="I236" s="30"/>
      <c r="J236" s="30"/>
      <c r="K236" s="30"/>
      <c r="L236" s="32"/>
      <c r="M236" s="32"/>
      <c r="N236" s="30"/>
      <c r="O236" s="33"/>
      <c r="P236" s="33"/>
      <c r="Q236" s="29"/>
      <c r="R236" s="34"/>
      <c r="S236" s="34"/>
      <c r="T236" s="34"/>
      <c r="U236" s="33"/>
      <c r="V236" s="33"/>
      <c r="W236" s="33"/>
      <c r="X236" s="33"/>
      <c r="Y236" s="33"/>
      <c r="Z236" s="33"/>
      <c r="AA236" s="33"/>
      <c r="AB236" s="33"/>
      <c r="AC236" s="34"/>
      <c r="AD236" s="34"/>
      <c r="AE236" s="33"/>
      <c r="AF236" s="35"/>
      <c r="AG236" s="36"/>
      <c r="AH236" s="29"/>
      <c r="AI236" s="33"/>
      <c r="AJ236" s="35"/>
      <c r="AK236" s="36"/>
      <c r="AL236" s="29"/>
      <c r="AM236" s="33"/>
      <c r="AN236" s="35"/>
      <c r="AO236" s="36"/>
      <c r="AP236" s="29"/>
      <c r="AQ236" s="33"/>
      <c r="AR236" s="35"/>
      <c r="AS236" s="36"/>
      <c r="AT236" s="29"/>
      <c r="AU236" s="33"/>
      <c r="AV236" s="35"/>
      <c r="AW236" s="36"/>
      <c r="AX236" s="29"/>
      <c r="AY236" s="33"/>
      <c r="AZ236" s="35"/>
      <c r="BA236" s="36"/>
      <c r="BB236" s="29"/>
      <c r="BC236" s="33"/>
      <c r="BD236" s="35"/>
      <c r="BF236" s="29"/>
    </row>
    <row r="237" spans="1:58" x14ac:dyDescent="0.3">
      <c r="A237" s="29"/>
      <c r="B237" s="30"/>
      <c r="C237" s="30"/>
      <c r="D237" s="30"/>
      <c r="E237" s="31"/>
      <c r="F237" s="30"/>
      <c r="G237" s="30"/>
      <c r="H237" s="30"/>
      <c r="I237" s="30"/>
      <c r="J237" s="30"/>
      <c r="K237" s="30"/>
      <c r="L237" s="32"/>
      <c r="M237" s="32"/>
      <c r="N237" s="30"/>
      <c r="O237" s="33"/>
      <c r="P237" s="33"/>
      <c r="Q237" s="29"/>
      <c r="R237" s="34"/>
      <c r="S237" s="34"/>
      <c r="T237" s="34"/>
      <c r="U237" s="33"/>
      <c r="V237" s="33"/>
      <c r="W237" s="33"/>
      <c r="X237" s="33"/>
      <c r="Y237" s="33"/>
      <c r="Z237" s="33"/>
      <c r="AA237" s="33"/>
      <c r="AB237" s="33"/>
      <c r="AC237" s="34"/>
      <c r="AD237" s="34"/>
      <c r="AE237" s="33"/>
      <c r="AF237" s="35"/>
      <c r="AG237" s="36"/>
      <c r="AH237" s="29"/>
      <c r="AI237" s="33"/>
      <c r="AJ237" s="35"/>
      <c r="AK237" s="36"/>
      <c r="AL237" s="29"/>
      <c r="AM237" s="33"/>
      <c r="AN237" s="35"/>
      <c r="AO237" s="36"/>
      <c r="AP237" s="29"/>
      <c r="AQ237" s="33"/>
      <c r="AR237" s="35"/>
      <c r="AS237" s="36"/>
      <c r="AT237" s="29"/>
      <c r="AU237" s="33"/>
      <c r="AV237" s="35"/>
      <c r="AW237" s="36"/>
      <c r="AX237" s="29"/>
      <c r="AY237" s="33"/>
      <c r="AZ237" s="35"/>
      <c r="BA237" s="36"/>
      <c r="BB237" s="29"/>
      <c r="BC237" s="33"/>
      <c r="BD237" s="35"/>
      <c r="BF237" s="29"/>
    </row>
    <row r="238" spans="1:58" x14ac:dyDescent="0.3">
      <c r="A238" s="29"/>
      <c r="B238" s="30"/>
      <c r="C238" s="30"/>
      <c r="D238" s="30"/>
      <c r="E238" s="31"/>
      <c r="F238" s="30"/>
      <c r="G238" s="30"/>
      <c r="H238" s="30"/>
      <c r="I238" s="30"/>
      <c r="J238" s="30"/>
      <c r="K238" s="30"/>
      <c r="L238" s="32"/>
      <c r="M238" s="32"/>
      <c r="N238" s="30"/>
      <c r="O238" s="33"/>
      <c r="P238" s="33"/>
      <c r="Q238" s="29"/>
      <c r="R238" s="34"/>
      <c r="S238" s="34"/>
      <c r="T238" s="34"/>
      <c r="U238" s="33"/>
      <c r="V238" s="33"/>
      <c r="W238" s="33"/>
      <c r="X238" s="33"/>
      <c r="Y238" s="33"/>
      <c r="Z238" s="33"/>
      <c r="AA238" s="33"/>
      <c r="AB238" s="33"/>
      <c r="AC238" s="34"/>
      <c r="AD238" s="34"/>
      <c r="AE238" s="33"/>
      <c r="AF238" s="35"/>
      <c r="AG238" s="36"/>
      <c r="AH238" s="29"/>
      <c r="AI238" s="33"/>
      <c r="AJ238" s="35"/>
      <c r="AK238" s="36"/>
      <c r="AL238" s="29"/>
      <c r="AM238" s="33"/>
      <c r="AN238" s="35"/>
      <c r="AO238" s="36"/>
      <c r="AP238" s="29"/>
      <c r="AQ238" s="33"/>
      <c r="AR238" s="35"/>
      <c r="AS238" s="36"/>
      <c r="AT238" s="29"/>
      <c r="AU238" s="33"/>
      <c r="AV238" s="35"/>
      <c r="AW238" s="36"/>
      <c r="AX238" s="29"/>
      <c r="AY238" s="33"/>
      <c r="AZ238" s="35"/>
      <c r="BA238" s="36"/>
      <c r="BB238" s="29"/>
      <c r="BC238" s="33"/>
      <c r="BD238" s="35"/>
      <c r="BF238" s="29"/>
    </row>
    <row r="239" spans="1:58" x14ac:dyDescent="0.3">
      <c r="A239" s="29"/>
      <c r="B239" s="30"/>
      <c r="C239" s="30"/>
      <c r="D239" s="30"/>
      <c r="E239" s="31"/>
      <c r="F239" s="30"/>
      <c r="G239" s="30"/>
      <c r="H239" s="30"/>
      <c r="I239" s="30"/>
      <c r="J239" s="30"/>
      <c r="K239" s="30"/>
      <c r="L239" s="32"/>
      <c r="M239" s="32"/>
      <c r="N239" s="30"/>
      <c r="O239" s="33"/>
      <c r="P239" s="33"/>
      <c r="Q239" s="29"/>
      <c r="R239" s="34"/>
      <c r="S239" s="34"/>
      <c r="T239" s="34"/>
      <c r="U239" s="33"/>
      <c r="V239" s="33"/>
      <c r="W239" s="33"/>
      <c r="X239" s="33"/>
      <c r="Y239" s="33"/>
      <c r="Z239" s="33"/>
      <c r="AA239" s="33"/>
      <c r="AB239" s="33"/>
      <c r="AC239" s="34"/>
      <c r="AD239" s="34"/>
      <c r="AE239" s="33"/>
      <c r="AF239" s="35"/>
      <c r="AG239" s="36"/>
      <c r="AH239" s="29"/>
      <c r="AI239" s="33"/>
      <c r="AJ239" s="35"/>
      <c r="AK239" s="36"/>
      <c r="AL239" s="29"/>
      <c r="AM239" s="33"/>
      <c r="AN239" s="35"/>
      <c r="AO239" s="36"/>
      <c r="AP239" s="29"/>
      <c r="AQ239" s="33"/>
      <c r="AR239" s="35"/>
      <c r="AS239" s="36"/>
      <c r="AT239" s="29"/>
      <c r="AU239" s="33"/>
      <c r="AV239" s="35"/>
      <c r="AW239" s="36"/>
      <c r="AX239" s="29"/>
      <c r="AY239" s="33"/>
      <c r="AZ239" s="35"/>
      <c r="BA239" s="36"/>
      <c r="BB239" s="29"/>
      <c r="BC239" s="33"/>
      <c r="BD239" s="35"/>
      <c r="BF239" s="29"/>
    </row>
    <row r="240" spans="1:58" x14ac:dyDescent="0.3">
      <c r="A240" s="29"/>
      <c r="B240" s="30"/>
      <c r="C240" s="30"/>
      <c r="D240" s="30"/>
      <c r="E240" s="31"/>
      <c r="F240" s="30"/>
      <c r="G240" s="30"/>
      <c r="H240" s="30"/>
      <c r="I240" s="30"/>
      <c r="J240" s="30"/>
      <c r="K240" s="30"/>
      <c r="L240" s="32"/>
      <c r="M240" s="32"/>
      <c r="N240" s="30"/>
      <c r="O240" s="33"/>
      <c r="P240" s="33"/>
      <c r="Q240" s="29"/>
      <c r="R240" s="34"/>
      <c r="S240" s="34"/>
      <c r="T240" s="34"/>
      <c r="U240" s="33"/>
      <c r="V240" s="33"/>
      <c r="W240" s="33"/>
      <c r="X240" s="33"/>
      <c r="Y240" s="33"/>
      <c r="Z240" s="33"/>
      <c r="AA240" s="33"/>
      <c r="AB240" s="33"/>
      <c r="AC240" s="34"/>
      <c r="AD240" s="34"/>
      <c r="AE240" s="33"/>
      <c r="AF240" s="35"/>
      <c r="AG240" s="36"/>
      <c r="AH240" s="29"/>
      <c r="AI240" s="33"/>
      <c r="AJ240" s="35"/>
      <c r="AK240" s="36"/>
      <c r="AL240" s="29"/>
      <c r="AM240" s="33"/>
      <c r="AN240" s="35"/>
      <c r="AO240" s="36"/>
      <c r="AP240" s="29"/>
      <c r="AQ240" s="33"/>
      <c r="AR240" s="35"/>
      <c r="AS240" s="36"/>
      <c r="AT240" s="29"/>
      <c r="AU240" s="33"/>
      <c r="AV240" s="35"/>
      <c r="AW240" s="36"/>
      <c r="AX240" s="29"/>
      <c r="AY240" s="33"/>
      <c r="AZ240" s="35"/>
      <c r="BA240" s="36"/>
      <c r="BB240" s="29"/>
      <c r="BC240" s="33"/>
      <c r="BD240" s="35"/>
      <c r="BF240" s="29"/>
    </row>
    <row r="241" spans="1:58" x14ac:dyDescent="0.3">
      <c r="A241" s="29"/>
      <c r="B241" s="30"/>
      <c r="C241" s="30"/>
      <c r="D241" s="30"/>
      <c r="E241" s="31"/>
      <c r="F241" s="30"/>
      <c r="G241" s="30"/>
      <c r="H241" s="30"/>
      <c r="I241" s="30"/>
      <c r="J241" s="30"/>
      <c r="K241" s="30"/>
      <c r="L241" s="32"/>
      <c r="M241" s="32"/>
      <c r="N241" s="30"/>
      <c r="O241" s="33"/>
      <c r="P241" s="33"/>
      <c r="Q241" s="29"/>
      <c r="R241" s="34"/>
      <c r="S241" s="34"/>
      <c r="T241" s="34"/>
      <c r="U241" s="33"/>
      <c r="V241" s="33"/>
      <c r="W241" s="33"/>
      <c r="X241" s="33"/>
      <c r="Y241" s="33"/>
      <c r="Z241" s="33"/>
      <c r="AA241" s="33"/>
      <c r="AB241" s="33"/>
      <c r="AC241" s="34"/>
      <c r="AD241" s="34"/>
      <c r="AE241" s="33"/>
      <c r="AF241" s="35"/>
      <c r="AG241" s="36"/>
      <c r="AH241" s="29"/>
      <c r="AI241" s="33"/>
      <c r="AJ241" s="35"/>
      <c r="AK241" s="36"/>
      <c r="AL241" s="29"/>
      <c r="AM241" s="33"/>
      <c r="AN241" s="35"/>
      <c r="AO241" s="36"/>
      <c r="AP241" s="29"/>
      <c r="AQ241" s="33"/>
      <c r="AR241" s="35"/>
      <c r="AS241" s="36"/>
      <c r="AT241" s="29"/>
      <c r="AU241" s="33"/>
      <c r="AV241" s="35"/>
      <c r="AW241" s="36"/>
      <c r="AX241" s="29"/>
      <c r="AY241" s="33"/>
      <c r="AZ241" s="35"/>
      <c r="BA241" s="36"/>
      <c r="BB241" s="29"/>
      <c r="BC241" s="33"/>
      <c r="BD241" s="35"/>
      <c r="BF241" s="29"/>
    </row>
    <row r="242" spans="1:58" x14ac:dyDescent="0.3">
      <c r="A242" s="29"/>
      <c r="B242" s="30"/>
      <c r="C242" s="30"/>
      <c r="D242" s="30"/>
      <c r="E242" s="31"/>
      <c r="F242" s="30"/>
      <c r="G242" s="30"/>
      <c r="H242" s="30"/>
      <c r="I242" s="30"/>
      <c r="J242" s="30"/>
      <c r="K242" s="30"/>
      <c r="L242" s="32"/>
      <c r="M242" s="32"/>
      <c r="N242" s="30"/>
      <c r="O242" s="33"/>
      <c r="P242" s="33"/>
      <c r="Q242" s="29"/>
      <c r="R242" s="34"/>
      <c r="S242" s="34"/>
      <c r="T242" s="34"/>
      <c r="U242" s="33"/>
      <c r="V242" s="33"/>
      <c r="W242" s="33"/>
      <c r="X242" s="33"/>
      <c r="Y242" s="33"/>
      <c r="Z242" s="33"/>
      <c r="AA242" s="33"/>
      <c r="AB242" s="33"/>
      <c r="AC242" s="34"/>
      <c r="AD242" s="34"/>
      <c r="AE242" s="33"/>
      <c r="AF242" s="35"/>
      <c r="AG242" s="36"/>
      <c r="AH242" s="29"/>
      <c r="AI242" s="33"/>
      <c r="AJ242" s="35"/>
      <c r="AK242" s="36"/>
      <c r="AL242" s="29"/>
      <c r="AM242" s="33"/>
      <c r="AN242" s="35"/>
      <c r="AO242" s="36"/>
      <c r="AP242" s="29"/>
      <c r="AQ242" s="33"/>
      <c r="AR242" s="35"/>
      <c r="AS242" s="36"/>
      <c r="AT242" s="29"/>
      <c r="AU242" s="33"/>
      <c r="AV242" s="35"/>
      <c r="AW242" s="36"/>
      <c r="AX242" s="29"/>
      <c r="AY242" s="33"/>
      <c r="AZ242" s="35"/>
      <c r="BA242" s="36"/>
      <c r="BB242" s="29"/>
      <c r="BC242" s="33"/>
      <c r="BD242" s="35"/>
      <c r="BF242" s="29"/>
    </row>
    <row r="243" spans="1:58" x14ac:dyDescent="0.3">
      <c r="A243" s="29"/>
      <c r="B243" s="30"/>
      <c r="C243" s="30"/>
      <c r="D243" s="30"/>
      <c r="E243" s="31"/>
      <c r="F243" s="30"/>
      <c r="G243" s="30"/>
      <c r="H243" s="30"/>
      <c r="I243" s="30"/>
      <c r="J243" s="30"/>
      <c r="K243" s="30"/>
      <c r="L243" s="32"/>
      <c r="M243" s="32"/>
      <c r="N243" s="30"/>
      <c r="O243" s="33"/>
      <c r="P243" s="33"/>
      <c r="Q243" s="29"/>
      <c r="R243" s="34"/>
      <c r="S243" s="34"/>
      <c r="T243" s="34"/>
      <c r="U243" s="33"/>
      <c r="V243" s="33"/>
      <c r="W243" s="33"/>
      <c r="X243" s="33"/>
      <c r="Y243" s="33"/>
      <c r="Z243" s="33"/>
      <c r="AA243" s="33"/>
      <c r="AB243" s="33"/>
      <c r="AC243" s="34"/>
      <c r="AD243" s="34"/>
      <c r="AE243" s="33"/>
      <c r="AF243" s="35"/>
      <c r="AG243" s="36"/>
      <c r="AH243" s="29"/>
      <c r="AI243" s="33"/>
      <c r="AJ243" s="35"/>
      <c r="AK243" s="36"/>
      <c r="AL243" s="29"/>
      <c r="AM243" s="33"/>
      <c r="AN243" s="35"/>
      <c r="AO243" s="36"/>
      <c r="AP243" s="29"/>
      <c r="AQ243" s="33"/>
      <c r="AR243" s="35"/>
      <c r="AS243" s="36"/>
      <c r="AT243" s="29"/>
      <c r="AU243" s="33"/>
      <c r="AV243" s="35"/>
      <c r="AW243" s="36"/>
      <c r="AX243" s="29"/>
      <c r="AY243" s="33"/>
      <c r="AZ243" s="35"/>
      <c r="BA243" s="36"/>
      <c r="BB243" s="29"/>
      <c r="BC243" s="33"/>
      <c r="BD243" s="35"/>
      <c r="BF243" s="29"/>
    </row>
    <row r="244" spans="1:58" x14ac:dyDescent="0.3">
      <c r="A244" s="29"/>
      <c r="B244" s="30"/>
      <c r="C244" s="30"/>
      <c r="D244" s="30"/>
      <c r="E244" s="31"/>
      <c r="F244" s="30"/>
      <c r="G244" s="30"/>
      <c r="H244" s="30"/>
      <c r="I244" s="30"/>
      <c r="J244" s="30"/>
      <c r="K244" s="30"/>
      <c r="L244" s="32"/>
      <c r="M244" s="32"/>
      <c r="N244" s="30"/>
      <c r="O244" s="33"/>
      <c r="P244" s="33"/>
      <c r="Q244" s="29"/>
      <c r="R244" s="34"/>
      <c r="S244" s="34"/>
      <c r="T244" s="34"/>
      <c r="U244" s="33"/>
      <c r="V244" s="33"/>
      <c r="W244" s="33"/>
      <c r="X244" s="33"/>
      <c r="Y244" s="33"/>
      <c r="Z244" s="33"/>
      <c r="AA244" s="33"/>
      <c r="AB244" s="33"/>
      <c r="AC244" s="34"/>
      <c r="AD244" s="34"/>
      <c r="AE244" s="33"/>
      <c r="AF244" s="35"/>
      <c r="AG244" s="36"/>
      <c r="AH244" s="29"/>
      <c r="AI244" s="33"/>
      <c r="AJ244" s="35"/>
      <c r="AK244" s="36"/>
      <c r="AL244" s="29"/>
      <c r="AM244" s="33"/>
      <c r="AN244" s="35"/>
      <c r="AO244" s="36"/>
      <c r="AP244" s="29"/>
      <c r="AQ244" s="33"/>
      <c r="AR244" s="35"/>
      <c r="AS244" s="36"/>
      <c r="AT244" s="29"/>
      <c r="AU244" s="33"/>
      <c r="AV244" s="35"/>
      <c r="AW244" s="36"/>
      <c r="AX244" s="29"/>
      <c r="AY244" s="33"/>
      <c r="AZ244" s="35"/>
      <c r="BA244" s="36"/>
      <c r="BB244" s="29"/>
      <c r="BC244" s="33"/>
      <c r="BD244" s="35"/>
      <c r="BF244" s="29"/>
    </row>
    <row r="245" spans="1:58" x14ac:dyDescent="0.3">
      <c r="A245" s="29"/>
      <c r="B245" s="30"/>
      <c r="C245" s="30"/>
      <c r="D245" s="30"/>
      <c r="E245" s="31"/>
      <c r="F245" s="30"/>
      <c r="G245" s="30"/>
      <c r="H245" s="30"/>
      <c r="I245" s="30"/>
      <c r="J245" s="30"/>
      <c r="K245" s="30"/>
      <c r="L245" s="32"/>
      <c r="M245" s="32"/>
      <c r="N245" s="30"/>
      <c r="O245" s="33"/>
      <c r="P245" s="33"/>
      <c r="Q245" s="29"/>
      <c r="R245" s="34"/>
      <c r="S245" s="34"/>
      <c r="T245" s="34"/>
      <c r="U245" s="33"/>
      <c r="V245" s="33"/>
      <c r="W245" s="33"/>
      <c r="X245" s="33"/>
      <c r="Y245" s="33"/>
      <c r="Z245" s="33"/>
      <c r="AA245" s="33"/>
      <c r="AB245" s="33"/>
      <c r="AC245" s="34"/>
      <c r="AD245" s="34"/>
      <c r="AE245" s="33"/>
      <c r="AF245" s="35"/>
      <c r="AG245" s="36"/>
      <c r="AH245" s="29"/>
      <c r="AI245" s="33"/>
      <c r="AJ245" s="35"/>
      <c r="AK245" s="36"/>
      <c r="AL245" s="29"/>
      <c r="AM245" s="33"/>
      <c r="AN245" s="35"/>
      <c r="AO245" s="36"/>
      <c r="AP245" s="29"/>
      <c r="AQ245" s="33"/>
      <c r="AR245" s="35"/>
      <c r="AS245" s="36"/>
      <c r="AT245" s="29"/>
      <c r="AU245" s="33"/>
      <c r="AV245" s="35"/>
      <c r="AW245" s="36"/>
      <c r="AX245" s="29"/>
      <c r="AY245" s="33"/>
      <c r="AZ245" s="35"/>
      <c r="BA245" s="36"/>
      <c r="BB245" s="29"/>
      <c r="BC245" s="33"/>
      <c r="BD245" s="35"/>
      <c r="BF245" s="29"/>
    </row>
    <row r="246" spans="1:58" x14ac:dyDescent="0.3">
      <c r="A246" s="29"/>
      <c r="B246" s="30"/>
      <c r="C246" s="30"/>
      <c r="D246" s="30"/>
      <c r="E246" s="31"/>
      <c r="F246" s="30"/>
      <c r="G246" s="30"/>
      <c r="H246" s="30"/>
      <c r="I246" s="30"/>
      <c r="J246" s="30"/>
      <c r="K246" s="30"/>
      <c r="L246" s="32"/>
      <c r="M246" s="32"/>
      <c r="N246" s="30"/>
      <c r="O246" s="33"/>
      <c r="P246" s="33"/>
      <c r="Q246" s="29"/>
      <c r="R246" s="34"/>
      <c r="S246" s="34"/>
      <c r="T246" s="34"/>
      <c r="U246" s="33"/>
      <c r="V246" s="33"/>
      <c r="W246" s="33"/>
      <c r="X246" s="33"/>
      <c r="Y246" s="33"/>
      <c r="Z246" s="33"/>
      <c r="AA246" s="33"/>
      <c r="AB246" s="33"/>
      <c r="AC246" s="34"/>
      <c r="AD246" s="34"/>
      <c r="AE246" s="33"/>
      <c r="AF246" s="35"/>
      <c r="AG246" s="36"/>
      <c r="AH246" s="29"/>
      <c r="AI246" s="33"/>
      <c r="AJ246" s="35"/>
      <c r="AK246" s="36"/>
      <c r="AL246" s="29"/>
      <c r="AM246" s="33"/>
      <c r="AN246" s="35"/>
      <c r="AO246" s="36"/>
      <c r="AP246" s="29"/>
      <c r="AQ246" s="33"/>
      <c r="AR246" s="35"/>
      <c r="AS246" s="36"/>
      <c r="AT246" s="29"/>
      <c r="AU246" s="33"/>
      <c r="AV246" s="35"/>
      <c r="AW246" s="36"/>
      <c r="AX246" s="29"/>
      <c r="AY246" s="33"/>
      <c r="AZ246" s="35"/>
      <c r="BA246" s="36"/>
      <c r="BB246" s="29"/>
      <c r="BC246" s="33"/>
      <c r="BD246" s="35"/>
      <c r="BF246" s="29"/>
    </row>
    <row r="247" spans="1:58" x14ac:dyDescent="0.3">
      <c r="A247" s="29"/>
      <c r="B247" s="30"/>
      <c r="C247" s="30"/>
      <c r="D247" s="30"/>
      <c r="E247" s="31"/>
      <c r="F247" s="30"/>
      <c r="G247" s="30"/>
      <c r="H247" s="30"/>
      <c r="I247" s="30"/>
      <c r="J247" s="30"/>
      <c r="K247" s="30"/>
      <c r="L247" s="32"/>
      <c r="M247" s="32"/>
      <c r="N247" s="30"/>
      <c r="O247" s="33"/>
      <c r="P247" s="33"/>
      <c r="Q247" s="29"/>
      <c r="R247" s="34"/>
      <c r="S247" s="34"/>
      <c r="T247" s="34"/>
      <c r="U247" s="33"/>
      <c r="V247" s="33"/>
      <c r="W247" s="33"/>
      <c r="X247" s="33"/>
      <c r="Y247" s="33"/>
      <c r="Z247" s="33"/>
      <c r="AA247" s="33"/>
      <c r="AB247" s="33"/>
      <c r="AC247" s="34"/>
      <c r="AD247" s="34"/>
      <c r="AE247" s="33"/>
      <c r="AF247" s="35"/>
      <c r="AG247" s="36"/>
      <c r="AH247" s="29"/>
      <c r="AI247" s="33"/>
      <c r="AJ247" s="35"/>
      <c r="AK247" s="36"/>
      <c r="AL247" s="29"/>
      <c r="AM247" s="33"/>
      <c r="AN247" s="35"/>
      <c r="AO247" s="36"/>
      <c r="AP247" s="29"/>
      <c r="AQ247" s="33"/>
      <c r="AR247" s="35"/>
      <c r="AS247" s="36"/>
      <c r="AT247" s="29"/>
      <c r="AU247" s="33"/>
      <c r="AV247" s="35"/>
      <c r="AW247" s="36"/>
      <c r="AX247" s="29"/>
      <c r="AY247" s="33"/>
      <c r="AZ247" s="35"/>
      <c r="BA247" s="36"/>
      <c r="BB247" s="29"/>
      <c r="BC247" s="33"/>
      <c r="BD247" s="35"/>
      <c r="BF247" s="29"/>
    </row>
    <row r="248" spans="1:58" x14ac:dyDescent="0.3">
      <c r="A248" s="29"/>
      <c r="B248" s="30"/>
      <c r="C248" s="30"/>
      <c r="D248" s="30"/>
      <c r="E248" s="31"/>
      <c r="F248" s="30"/>
      <c r="G248" s="30"/>
      <c r="H248" s="30"/>
      <c r="I248" s="30"/>
      <c r="J248" s="30"/>
      <c r="K248" s="30"/>
      <c r="L248" s="32"/>
      <c r="M248" s="32"/>
      <c r="N248" s="30"/>
      <c r="O248" s="33"/>
      <c r="P248" s="33"/>
      <c r="Q248" s="29"/>
      <c r="R248" s="34"/>
      <c r="S248" s="34"/>
      <c r="T248" s="34"/>
      <c r="U248" s="33"/>
      <c r="V248" s="33"/>
      <c r="W248" s="33"/>
      <c r="X248" s="33"/>
      <c r="Y248" s="33"/>
      <c r="Z248" s="33"/>
      <c r="AA248" s="33"/>
      <c r="AB248" s="33"/>
      <c r="AC248" s="34"/>
      <c r="AD248" s="34"/>
      <c r="AE248" s="33"/>
      <c r="AF248" s="35"/>
      <c r="AG248" s="36"/>
      <c r="AH248" s="29"/>
      <c r="AI248" s="33"/>
      <c r="AJ248" s="35"/>
      <c r="AK248" s="36"/>
      <c r="AL248" s="29"/>
      <c r="AM248" s="33"/>
      <c r="AN248" s="35"/>
      <c r="AO248" s="36"/>
      <c r="AP248" s="29"/>
      <c r="AQ248" s="33"/>
      <c r="AR248" s="35"/>
      <c r="AS248" s="36"/>
      <c r="AT248" s="29"/>
      <c r="AU248" s="33"/>
      <c r="AV248" s="35"/>
      <c r="AW248" s="36"/>
      <c r="AX248" s="29"/>
      <c r="AY248" s="33"/>
      <c r="AZ248" s="35"/>
      <c r="BA248" s="36"/>
      <c r="BB248" s="29"/>
      <c r="BC248" s="33"/>
      <c r="BD248" s="35"/>
      <c r="BF248" s="29"/>
    </row>
    <row r="249" spans="1:58" x14ac:dyDescent="0.3">
      <c r="A249" s="29"/>
      <c r="B249" s="30"/>
      <c r="C249" s="30"/>
      <c r="D249" s="30"/>
      <c r="E249" s="31"/>
      <c r="F249" s="30"/>
      <c r="G249" s="30"/>
      <c r="H249" s="30"/>
      <c r="I249" s="30"/>
      <c r="J249" s="30"/>
      <c r="K249" s="30"/>
      <c r="L249" s="32"/>
      <c r="M249" s="32"/>
      <c r="N249" s="30"/>
      <c r="O249" s="33"/>
      <c r="P249" s="33"/>
      <c r="Q249" s="29"/>
      <c r="R249" s="34"/>
      <c r="S249" s="34"/>
      <c r="T249" s="34"/>
      <c r="U249" s="33"/>
      <c r="V249" s="33"/>
      <c r="W249" s="33"/>
      <c r="X249" s="33"/>
      <c r="Y249" s="33"/>
      <c r="Z249" s="33"/>
      <c r="AA249" s="33"/>
      <c r="AB249" s="33"/>
      <c r="AC249" s="34"/>
      <c r="AD249" s="34"/>
      <c r="AE249" s="33"/>
      <c r="AF249" s="35"/>
      <c r="AG249" s="36"/>
      <c r="AH249" s="29"/>
      <c r="AI249" s="33"/>
      <c r="AJ249" s="35"/>
      <c r="AK249" s="36"/>
      <c r="AL249" s="29"/>
      <c r="AM249" s="33"/>
      <c r="AN249" s="35"/>
      <c r="AO249" s="36"/>
      <c r="AP249" s="29"/>
      <c r="AQ249" s="33"/>
      <c r="AR249" s="35"/>
      <c r="AS249" s="36"/>
      <c r="AT249" s="29"/>
      <c r="AU249" s="33"/>
      <c r="AV249" s="35"/>
      <c r="AW249" s="36"/>
      <c r="AX249" s="29"/>
      <c r="AY249" s="33"/>
      <c r="AZ249" s="35"/>
      <c r="BA249" s="36"/>
      <c r="BB249" s="29"/>
      <c r="BC249" s="33"/>
      <c r="BD249" s="35"/>
      <c r="BF249" s="29"/>
    </row>
    <row r="250" spans="1:58" x14ac:dyDescent="0.3">
      <c r="A250" s="29"/>
      <c r="B250" s="30"/>
      <c r="C250" s="30"/>
      <c r="D250" s="30"/>
      <c r="E250" s="31"/>
      <c r="F250" s="30"/>
      <c r="G250" s="30"/>
      <c r="H250" s="30"/>
      <c r="I250" s="30"/>
      <c r="J250" s="30"/>
      <c r="K250" s="30"/>
      <c r="L250" s="32"/>
      <c r="M250" s="32"/>
      <c r="N250" s="30"/>
      <c r="O250" s="33"/>
      <c r="P250" s="33"/>
      <c r="Q250" s="29"/>
      <c r="R250" s="34"/>
      <c r="S250" s="34"/>
      <c r="T250" s="34"/>
      <c r="U250" s="33"/>
      <c r="V250" s="33"/>
      <c r="W250" s="33"/>
      <c r="X250" s="33"/>
      <c r="Y250" s="33"/>
      <c r="Z250" s="33"/>
      <c r="AA250" s="33"/>
      <c r="AB250" s="33"/>
      <c r="AC250" s="34"/>
      <c r="AD250" s="34"/>
      <c r="AE250" s="33"/>
      <c r="AF250" s="35"/>
      <c r="AG250" s="36"/>
      <c r="AH250" s="29"/>
      <c r="AI250" s="33"/>
      <c r="AJ250" s="35"/>
      <c r="AK250" s="36"/>
      <c r="AL250" s="29"/>
      <c r="AM250" s="33"/>
      <c r="AN250" s="35"/>
      <c r="AO250" s="36"/>
      <c r="AP250" s="29"/>
      <c r="AQ250" s="33"/>
      <c r="AR250" s="35"/>
      <c r="AS250" s="36"/>
      <c r="AT250" s="29"/>
      <c r="AU250" s="33"/>
      <c r="AV250" s="35"/>
      <c r="AW250" s="36"/>
      <c r="AX250" s="29"/>
      <c r="AY250" s="33"/>
      <c r="AZ250" s="35"/>
      <c r="BA250" s="36"/>
      <c r="BB250" s="29"/>
      <c r="BC250" s="33"/>
      <c r="BD250" s="35"/>
      <c r="BF250" s="29"/>
    </row>
    <row r="251" spans="1:58" x14ac:dyDescent="0.3">
      <c r="A251" s="29"/>
      <c r="B251" s="30"/>
      <c r="C251" s="30"/>
      <c r="D251" s="30"/>
      <c r="E251" s="31"/>
      <c r="F251" s="30"/>
      <c r="G251" s="30"/>
      <c r="H251" s="30"/>
      <c r="I251" s="30"/>
      <c r="J251" s="30"/>
      <c r="K251" s="30"/>
      <c r="L251" s="32"/>
      <c r="M251" s="32"/>
      <c r="N251" s="30"/>
      <c r="O251" s="33"/>
      <c r="P251" s="33"/>
      <c r="Q251" s="29"/>
      <c r="R251" s="34"/>
      <c r="S251" s="34"/>
      <c r="T251" s="34"/>
      <c r="U251" s="33"/>
      <c r="V251" s="33"/>
      <c r="W251" s="33"/>
      <c r="X251" s="33"/>
      <c r="Y251" s="33"/>
      <c r="Z251" s="33"/>
      <c r="AA251" s="33"/>
      <c r="AB251" s="33"/>
      <c r="AC251" s="34"/>
      <c r="AD251" s="34"/>
      <c r="AE251" s="33"/>
      <c r="AF251" s="35"/>
      <c r="AG251" s="36"/>
      <c r="AH251" s="29"/>
      <c r="AI251" s="33"/>
      <c r="AJ251" s="35"/>
      <c r="AK251" s="36"/>
      <c r="AL251" s="29"/>
      <c r="AM251" s="33"/>
      <c r="AN251" s="35"/>
      <c r="AO251" s="36"/>
      <c r="AP251" s="29"/>
      <c r="AQ251" s="33"/>
      <c r="AR251" s="35"/>
      <c r="AS251" s="36"/>
      <c r="AT251" s="29"/>
      <c r="AU251" s="33"/>
      <c r="AV251" s="35"/>
      <c r="AW251" s="36"/>
      <c r="AX251" s="29"/>
      <c r="AY251" s="33"/>
      <c r="AZ251" s="35"/>
      <c r="BA251" s="36"/>
      <c r="BB251" s="29"/>
      <c r="BC251" s="33"/>
      <c r="BD251" s="35"/>
      <c r="BF251" s="29"/>
    </row>
    <row r="252" spans="1:58" x14ac:dyDescent="0.3">
      <c r="A252" s="29"/>
      <c r="B252" s="30"/>
      <c r="C252" s="30"/>
      <c r="D252" s="30"/>
      <c r="E252" s="31"/>
      <c r="F252" s="30"/>
      <c r="G252" s="30"/>
      <c r="H252" s="30"/>
      <c r="I252" s="30"/>
      <c r="J252" s="30"/>
      <c r="K252" s="30"/>
      <c r="L252" s="32"/>
      <c r="M252" s="32"/>
      <c r="N252" s="30"/>
      <c r="O252" s="33"/>
      <c r="P252" s="33"/>
      <c r="Q252" s="29"/>
      <c r="R252" s="34"/>
      <c r="S252" s="34"/>
      <c r="T252" s="34"/>
      <c r="U252" s="33"/>
      <c r="V252" s="33"/>
      <c r="W252" s="33"/>
      <c r="X252" s="33"/>
      <c r="Y252" s="33"/>
      <c r="Z252" s="33"/>
      <c r="AA252" s="33"/>
      <c r="AB252" s="33"/>
      <c r="AC252" s="34"/>
      <c r="AD252" s="34"/>
      <c r="AE252" s="33"/>
      <c r="AF252" s="35"/>
      <c r="AG252" s="36"/>
      <c r="AH252" s="29"/>
      <c r="AI252" s="33"/>
      <c r="AJ252" s="35"/>
      <c r="AK252" s="36"/>
      <c r="AL252" s="29"/>
      <c r="AM252" s="33"/>
      <c r="AN252" s="35"/>
      <c r="AO252" s="36"/>
      <c r="AP252" s="29"/>
      <c r="AQ252" s="33"/>
      <c r="AR252" s="35"/>
      <c r="AS252" s="36"/>
      <c r="AT252" s="29"/>
      <c r="AU252" s="33"/>
      <c r="AV252" s="35"/>
      <c r="AW252" s="36"/>
      <c r="AX252" s="29"/>
      <c r="AY252" s="33"/>
      <c r="AZ252" s="35"/>
      <c r="BA252" s="36"/>
      <c r="BB252" s="29"/>
      <c r="BC252" s="33"/>
      <c r="BD252" s="35"/>
      <c r="BF252" s="29"/>
    </row>
    <row r="253" spans="1:58" x14ac:dyDescent="0.3">
      <c r="A253" s="29"/>
      <c r="B253" s="30"/>
      <c r="C253" s="30"/>
      <c r="D253" s="30"/>
      <c r="E253" s="31"/>
      <c r="F253" s="30"/>
      <c r="G253" s="30"/>
      <c r="H253" s="30"/>
      <c r="I253" s="30"/>
      <c r="J253" s="30"/>
      <c r="K253" s="30"/>
      <c r="L253" s="32"/>
      <c r="M253" s="32"/>
      <c r="N253" s="30"/>
      <c r="O253" s="33"/>
      <c r="P253" s="33"/>
      <c r="Q253" s="29"/>
      <c r="R253" s="34"/>
      <c r="S253" s="34"/>
      <c r="T253" s="34"/>
      <c r="U253" s="33"/>
      <c r="V253" s="33"/>
      <c r="W253" s="33"/>
      <c r="X253" s="33"/>
      <c r="Y253" s="33"/>
      <c r="Z253" s="33"/>
      <c r="AA253" s="33"/>
      <c r="AB253" s="33"/>
      <c r="AC253" s="34"/>
      <c r="AD253" s="34"/>
      <c r="AE253" s="33"/>
      <c r="AF253" s="35"/>
      <c r="AG253" s="36"/>
      <c r="AH253" s="29"/>
      <c r="AI253" s="33"/>
      <c r="AJ253" s="35"/>
      <c r="AK253" s="36"/>
      <c r="AL253" s="29"/>
      <c r="AM253" s="33"/>
      <c r="AN253" s="35"/>
      <c r="AO253" s="36"/>
      <c r="AP253" s="29"/>
      <c r="AQ253" s="33"/>
      <c r="AR253" s="35"/>
      <c r="AS253" s="36"/>
      <c r="AT253" s="29"/>
      <c r="AU253" s="33"/>
      <c r="AV253" s="35"/>
      <c r="AW253" s="36"/>
      <c r="AX253" s="29"/>
      <c r="AY253" s="33"/>
      <c r="AZ253" s="35"/>
      <c r="BA253" s="36"/>
      <c r="BB253" s="29"/>
      <c r="BC253" s="33"/>
      <c r="BD253" s="35"/>
      <c r="BF253" s="29"/>
    </row>
    <row r="254" spans="1:58" x14ac:dyDescent="0.3">
      <c r="A254" s="29"/>
      <c r="B254" s="30"/>
      <c r="C254" s="30"/>
      <c r="D254" s="30"/>
      <c r="E254" s="31"/>
      <c r="F254" s="30"/>
      <c r="G254" s="30"/>
      <c r="H254" s="30"/>
      <c r="I254" s="30"/>
      <c r="J254" s="30"/>
      <c r="K254" s="30"/>
      <c r="L254" s="32"/>
      <c r="M254" s="32"/>
      <c r="N254" s="30"/>
      <c r="O254" s="33"/>
      <c r="P254" s="33"/>
      <c r="Q254" s="29"/>
      <c r="R254" s="34"/>
      <c r="S254" s="34"/>
      <c r="T254" s="34"/>
      <c r="U254" s="33"/>
      <c r="V254" s="33"/>
      <c r="W254" s="33"/>
      <c r="X254" s="33"/>
      <c r="Y254" s="33"/>
      <c r="Z254" s="33"/>
      <c r="AA254" s="33"/>
      <c r="AB254" s="33"/>
      <c r="AC254" s="34"/>
      <c r="AD254" s="34"/>
      <c r="AE254" s="33"/>
      <c r="AF254" s="35"/>
      <c r="AG254" s="36"/>
      <c r="AH254" s="29"/>
      <c r="AI254" s="33"/>
      <c r="AJ254" s="35"/>
      <c r="AK254" s="36"/>
      <c r="AL254" s="29"/>
      <c r="AM254" s="33"/>
      <c r="AN254" s="35"/>
      <c r="AO254" s="36"/>
      <c r="AP254" s="29"/>
      <c r="AQ254" s="33"/>
      <c r="AR254" s="35"/>
      <c r="AS254" s="36"/>
      <c r="AT254" s="29"/>
      <c r="AU254" s="33"/>
      <c r="AV254" s="35"/>
      <c r="AW254" s="36"/>
      <c r="AX254" s="29"/>
      <c r="AY254" s="33"/>
      <c r="AZ254" s="35"/>
      <c r="BA254" s="36"/>
      <c r="BB254" s="29"/>
      <c r="BC254" s="33"/>
      <c r="BD254" s="35"/>
      <c r="BF254" s="29"/>
    </row>
    <row r="255" spans="1:58" x14ac:dyDescent="0.3">
      <c r="A255" s="29"/>
      <c r="B255" s="30"/>
      <c r="C255" s="30"/>
      <c r="D255" s="30"/>
      <c r="E255" s="31"/>
      <c r="F255" s="30"/>
      <c r="G255" s="30"/>
      <c r="H255" s="30"/>
      <c r="I255" s="30"/>
      <c r="J255" s="30"/>
      <c r="K255" s="30"/>
      <c r="L255" s="32"/>
      <c r="M255" s="32"/>
      <c r="N255" s="30"/>
      <c r="O255" s="33"/>
      <c r="P255" s="33"/>
      <c r="Q255" s="29"/>
      <c r="R255" s="34"/>
      <c r="S255" s="34"/>
      <c r="T255" s="34"/>
      <c r="U255" s="33"/>
      <c r="V255" s="33"/>
      <c r="W255" s="33"/>
      <c r="X255" s="33"/>
      <c r="Y255" s="33"/>
      <c r="Z255" s="33"/>
      <c r="AA255" s="33"/>
      <c r="AB255" s="33"/>
      <c r="AC255" s="34"/>
      <c r="AD255" s="34"/>
      <c r="AE255" s="33"/>
      <c r="AF255" s="35"/>
      <c r="AG255" s="36"/>
      <c r="AH255" s="29"/>
      <c r="AI255" s="33"/>
      <c r="AJ255" s="35"/>
      <c r="AK255" s="36"/>
      <c r="AL255" s="29"/>
      <c r="AM255" s="33"/>
      <c r="AN255" s="35"/>
      <c r="AO255" s="36"/>
      <c r="AP255" s="29"/>
      <c r="AQ255" s="33"/>
      <c r="AR255" s="35"/>
      <c r="AS255" s="36"/>
      <c r="AT255" s="29"/>
      <c r="AU255" s="33"/>
      <c r="AV255" s="35"/>
      <c r="AW255" s="36"/>
      <c r="AX255" s="29"/>
      <c r="AY255" s="33"/>
      <c r="AZ255" s="35"/>
      <c r="BA255" s="36"/>
      <c r="BB255" s="29"/>
      <c r="BC255" s="33"/>
      <c r="BD255" s="35"/>
      <c r="BF255" s="29"/>
    </row>
    <row r="256" spans="1:58" x14ac:dyDescent="0.3">
      <c r="A256" s="29"/>
      <c r="B256" s="30"/>
      <c r="C256" s="30"/>
      <c r="D256" s="30"/>
      <c r="E256" s="31"/>
      <c r="F256" s="30"/>
      <c r="G256" s="30"/>
      <c r="H256" s="30"/>
      <c r="I256" s="30"/>
      <c r="J256" s="30"/>
      <c r="K256" s="30"/>
      <c r="L256" s="32"/>
      <c r="M256" s="32"/>
      <c r="N256" s="30"/>
      <c r="O256" s="33"/>
      <c r="P256" s="33"/>
      <c r="Q256" s="29"/>
      <c r="R256" s="34"/>
      <c r="S256" s="34"/>
      <c r="T256" s="34"/>
      <c r="U256" s="33"/>
      <c r="V256" s="33"/>
      <c r="W256" s="33"/>
      <c r="X256" s="33"/>
      <c r="Y256" s="33"/>
      <c r="Z256" s="33"/>
      <c r="AA256" s="33"/>
      <c r="AB256" s="33"/>
      <c r="AC256" s="34"/>
      <c r="AD256" s="34"/>
      <c r="AE256" s="33"/>
      <c r="AF256" s="35"/>
      <c r="AG256" s="36"/>
      <c r="AH256" s="29"/>
      <c r="AI256" s="33"/>
      <c r="AJ256" s="35"/>
      <c r="AK256" s="36"/>
      <c r="AL256" s="29"/>
      <c r="AM256" s="33"/>
      <c r="AN256" s="35"/>
      <c r="AO256" s="36"/>
      <c r="AP256" s="29"/>
      <c r="AQ256" s="33"/>
      <c r="AR256" s="35"/>
      <c r="AS256" s="36"/>
      <c r="AT256" s="29"/>
      <c r="AU256" s="33"/>
      <c r="AV256" s="35"/>
      <c r="AW256" s="36"/>
      <c r="AX256" s="29"/>
      <c r="AY256" s="33"/>
      <c r="AZ256" s="35"/>
      <c r="BA256" s="36"/>
      <c r="BB256" s="29"/>
      <c r="BC256" s="33"/>
      <c r="BD256" s="35"/>
      <c r="BF256" s="29"/>
    </row>
    <row r="257" spans="1:58" x14ac:dyDescent="0.3">
      <c r="A257" s="29"/>
      <c r="B257" s="30"/>
      <c r="C257" s="30"/>
      <c r="D257" s="30"/>
      <c r="E257" s="31"/>
      <c r="F257" s="30"/>
      <c r="G257" s="30"/>
      <c r="H257" s="30"/>
      <c r="I257" s="30"/>
      <c r="J257" s="30"/>
      <c r="K257" s="30"/>
      <c r="L257" s="32"/>
      <c r="M257" s="32"/>
      <c r="N257" s="30"/>
      <c r="O257" s="33"/>
      <c r="P257" s="33"/>
      <c r="Q257" s="29"/>
      <c r="R257" s="34"/>
      <c r="S257" s="34"/>
      <c r="T257" s="34"/>
      <c r="U257" s="33"/>
      <c r="V257" s="33"/>
      <c r="W257" s="33"/>
      <c r="X257" s="33"/>
      <c r="Y257" s="33"/>
      <c r="Z257" s="33"/>
      <c r="AA257" s="33"/>
      <c r="AB257" s="33"/>
      <c r="AC257" s="34"/>
      <c r="AD257" s="34"/>
      <c r="AE257" s="33"/>
      <c r="AF257" s="35"/>
      <c r="AG257" s="36"/>
      <c r="AH257" s="29"/>
      <c r="AI257" s="33"/>
      <c r="AJ257" s="35"/>
      <c r="AK257" s="36"/>
      <c r="AL257" s="29"/>
      <c r="AM257" s="33"/>
      <c r="AN257" s="35"/>
      <c r="AO257" s="36"/>
      <c r="AP257" s="29"/>
      <c r="AQ257" s="33"/>
      <c r="AR257" s="35"/>
      <c r="AS257" s="36"/>
      <c r="AT257" s="29"/>
      <c r="AU257" s="33"/>
      <c r="AV257" s="35"/>
      <c r="AW257" s="36"/>
      <c r="AX257" s="29"/>
      <c r="AY257" s="33"/>
      <c r="AZ257" s="35"/>
      <c r="BA257" s="36"/>
      <c r="BB257" s="29"/>
      <c r="BC257" s="33"/>
      <c r="BD257" s="35"/>
      <c r="BF257" s="29"/>
    </row>
    <row r="258" spans="1:58" x14ac:dyDescent="0.3">
      <c r="A258" s="29"/>
      <c r="B258" s="30"/>
      <c r="C258" s="30"/>
      <c r="D258" s="30"/>
      <c r="E258" s="31"/>
      <c r="F258" s="30"/>
      <c r="G258" s="30"/>
      <c r="H258" s="30"/>
      <c r="I258" s="30"/>
      <c r="J258" s="30"/>
      <c r="K258" s="30"/>
      <c r="L258" s="32"/>
      <c r="M258" s="32"/>
      <c r="N258" s="30"/>
      <c r="O258" s="33"/>
      <c r="P258" s="33"/>
      <c r="Q258" s="29"/>
      <c r="R258" s="34"/>
      <c r="S258" s="34"/>
      <c r="T258" s="34"/>
      <c r="U258" s="33"/>
      <c r="V258" s="33"/>
      <c r="W258" s="33"/>
      <c r="X258" s="33"/>
      <c r="Y258" s="33"/>
      <c r="Z258" s="33"/>
      <c r="AA258" s="33"/>
      <c r="AB258" s="33"/>
      <c r="AC258" s="34"/>
      <c r="AD258" s="34"/>
      <c r="AE258" s="33"/>
      <c r="AF258" s="35"/>
      <c r="AG258" s="36"/>
      <c r="AH258" s="29"/>
      <c r="AI258" s="33"/>
      <c r="AJ258" s="35"/>
      <c r="AK258" s="36"/>
      <c r="AL258" s="29"/>
      <c r="AM258" s="33"/>
      <c r="AN258" s="35"/>
      <c r="AO258" s="36"/>
      <c r="AP258" s="29"/>
      <c r="AQ258" s="33"/>
      <c r="AR258" s="35"/>
      <c r="AS258" s="36"/>
      <c r="AT258" s="29"/>
      <c r="AU258" s="33"/>
      <c r="AV258" s="35"/>
      <c r="AW258" s="36"/>
      <c r="AX258" s="29"/>
      <c r="AY258" s="33"/>
      <c r="AZ258" s="35"/>
      <c r="BA258" s="36"/>
      <c r="BB258" s="29"/>
      <c r="BC258" s="33"/>
      <c r="BD258" s="35"/>
      <c r="BF258" s="29"/>
    </row>
    <row r="259" spans="1:58" x14ac:dyDescent="0.3">
      <c r="A259" s="29"/>
      <c r="B259" s="30"/>
      <c r="C259" s="30"/>
      <c r="D259" s="30"/>
      <c r="E259" s="31"/>
      <c r="F259" s="30"/>
      <c r="G259" s="30"/>
      <c r="H259" s="30"/>
      <c r="I259" s="30"/>
      <c r="J259" s="30"/>
      <c r="K259" s="30"/>
      <c r="L259" s="32"/>
      <c r="M259" s="32"/>
      <c r="N259" s="30"/>
      <c r="O259" s="33"/>
      <c r="P259" s="33"/>
      <c r="Q259" s="29"/>
      <c r="R259" s="34"/>
      <c r="S259" s="34"/>
      <c r="T259" s="34"/>
      <c r="U259" s="33"/>
      <c r="V259" s="33"/>
      <c r="W259" s="33"/>
      <c r="X259" s="33"/>
      <c r="Y259" s="33"/>
      <c r="Z259" s="33"/>
      <c r="AA259" s="33"/>
      <c r="AB259" s="33"/>
      <c r="AC259" s="34"/>
      <c r="AD259" s="34"/>
      <c r="AE259" s="33"/>
      <c r="AF259" s="35"/>
      <c r="AG259" s="36"/>
      <c r="AH259" s="29"/>
      <c r="AI259" s="33"/>
      <c r="AJ259" s="35"/>
      <c r="AK259" s="36"/>
      <c r="AL259" s="29"/>
      <c r="AM259" s="33"/>
      <c r="AN259" s="35"/>
      <c r="AO259" s="36"/>
      <c r="AP259" s="29"/>
      <c r="AQ259" s="33"/>
      <c r="AR259" s="35"/>
      <c r="AS259" s="36"/>
      <c r="AT259" s="29"/>
      <c r="AU259" s="33"/>
      <c r="AV259" s="35"/>
      <c r="AW259" s="36"/>
      <c r="AX259" s="29"/>
      <c r="AY259" s="33"/>
      <c r="AZ259" s="35"/>
      <c r="BA259" s="36"/>
      <c r="BB259" s="29"/>
      <c r="BC259" s="33"/>
      <c r="BD259" s="35"/>
      <c r="BF259" s="29"/>
    </row>
    <row r="260" spans="1:58" x14ac:dyDescent="0.3">
      <c r="A260" s="29"/>
      <c r="B260" s="30"/>
      <c r="C260" s="30"/>
      <c r="D260" s="30"/>
      <c r="E260" s="31"/>
      <c r="F260" s="30"/>
      <c r="G260" s="30"/>
      <c r="H260" s="30"/>
      <c r="I260" s="30"/>
      <c r="J260" s="30"/>
      <c r="K260" s="30"/>
      <c r="L260" s="32"/>
      <c r="M260" s="32"/>
      <c r="N260" s="30"/>
      <c r="O260" s="33"/>
      <c r="P260" s="33"/>
      <c r="Q260" s="29"/>
      <c r="R260" s="34"/>
      <c r="S260" s="34"/>
      <c r="T260" s="34"/>
      <c r="U260" s="33"/>
      <c r="V260" s="33"/>
      <c r="W260" s="33"/>
      <c r="X260" s="33"/>
      <c r="Y260" s="33"/>
      <c r="Z260" s="33"/>
      <c r="AA260" s="33"/>
      <c r="AB260" s="33"/>
      <c r="AC260" s="34"/>
      <c r="AD260" s="34"/>
      <c r="AE260" s="33"/>
      <c r="AF260" s="35"/>
      <c r="AG260" s="36"/>
      <c r="AH260" s="29"/>
      <c r="AI260" s="33"/>
      <c r="AJ260" s="35"/>
      <c r="AK260" s="36"/>
      <c r="AL260" s="29"/>
      <c r="AM260" s="33"/>
      <c r="AN260" s="35"/>
      <c r="AO260" s="36"/>
      <c r="AP260" s="29"/>
      <c r="AQ260" s="33"/>
      <c r="AR260" s="35"/>
      <c r="AS260" s="36"/>
      <c r="AT260" s="29"/>
      <c r="AU260" s="33"/>
      <c r="AV260" s="35"/>
      <c r="AW260" s="36"/>
      <c r="AX260" s="29"/>
      <c r="AY260" s="33"/>
      <c r="AZ260" s="35"/>
      <c r="BA260" s="36"/>
      <c r="BB260" s="29"/>
      <c r="BC260" s="33"/>
      <c r="BD260" s="35"/>
      <c r="BF260" s="29"/>
    </row>
    <row r="261" spans="1:58" x14ac:dyDescent="0.3">
      <c r="A261" s="29"/>
      <c r="B261" s="30"/>
      <c r="C261" s="30"/>
      <c r="D261" s="30"/>
      <c r="E261" s="31"/>
      <c r="F261" s="30"/>
      <c r="G261" s="30"/>
      <c r="H261" s="30"/>
      <c r="I261" s="30"/>
      <c r="J261" s="30"/>
      <c r="K261" s="30"/>
      <c r="L261" s="32"/>
      <c r="M261" s="32"/>
      <c r="N261" s="30"/>
      <c r="O261" s="33"/>
      <c r="P261" s="33"/>
      <c r="Q261" s="29"/>
      <c r="R261" s="34"/>
      <c r="S261" s="34"/>
      <c r="T261" s="34"/>
      <c r="U261" s="33"/>
      <c r="V261" s="33"/>
      <c r="W261" s="33"/>
      <c r="X261" s="33"/>
      <c r="Y261" s="33"/>
      <c r="Z261" s="33"/>
      <c r="AA261" s="33"/>
      <c r="AB261" s="33"/>
      <c r="AC261" s="34"/>
      <c r="AD261" s="34"/>
      <c r="AE261" s="33"/>
      <c r="AF261" s="35"/>
      <c r="AG261" s="36"/>
      <c r="AH261" s="29"/>
      <c r="AI261" s="33"/>
      <c r="AJ261" s="35"/>
      <c r="AK261" s="36"/>
      <c r="AL261" s="29"/>
      <c r="AM261" s="33"/>
      <c r="AN261" s="35"/>
      <c r="AO261" s="36"/>
      <c r="AP261" s="29"/>
      <c r="AQ261" s="33"/>
      <c r="AR261" s="35"/>
      <c r="AS261" s="36"/>
      <c r="AT261" s="29"/>
      <c r="AU261" s="33"/>
      <c r="AV261" s="35"/>
      <c r="AW261" s="36"/>
      <c r="AX261" s="29"/>
      <c r="AY261" s="33"/>
      <c r="AZ261" s="35"/>
      <c r="BA261" s="36"/>
      <c r="BB261" s="29"/>
      <c r="BC261" s="33"/>
      <c r="BD261" s="35"/>
      <c r="BF261" s="29"/>
    </row>
    <row r="262" spans="1:58" x14ac:dyDescent="0.3">
      <c r="A262" s="29"/>
      <c r="B262" s="30"/>
      <c r="C262" s="30"/>
      <c r="D262" s="30"/>
      <c r="E262" s="31"/>
      <c r="F262" s="30"/>
      <c r="G262" s="30"/>
      <c r="H262" s="30"/>
      <c r="I262" s="30"/>
      <c r="J262" s="30"/>
      <c r="K262" s="30"/>
      <c r="L262" s="32"/>
      <c r="M262" s="32"/>
      <c r="N262" s="30"/>
      <c r="O262" s="33"/>
      <c r="P262" s="33"/>
      <c r="Q262" s="29"/>
      <c r="R262" s="34"/>
      <c r="S262" s="34"/>
      <c r="T262" s="34"/>
      <c r="U262" s="33"/>
      <c r="V262" s="33"/>
      <c r="W262" s="33"/>
      <c r="X262" s="33"/>
      <c r="Y262" s="33"/>
      <c r="Z262" s="33"/>
      <c r="AA262" s="33"/>
      <c r="AB262" s="33"/>
      <c r="AC262" s="34"/>
      <c r="AD262" s="34"/>
      <c r="AE262" s="33"/>
      <c r="AF262" s="35"/>
      <c r="AG262" s="36"/>
      <c r="AH262" s="29"/>
      <c r="AI262" s="33"/>
      <c r="AJ262" s="35"/>
      <c r="AK262" s="36"/>
      <c r="AL262" s="29"/>
      <c r="AM262" s="33"/>
      <c r="AN262" s="35"/>
      <c r="AO262" s="36"/>
      <c r="AP262" s="29"/>
      <c r="AQ262" s="33"/>
      <c r="AR262" s="35"/>
      <c r="AS262" s="36"/>
      <c r="AT262" s="29"/>
      <c r="AU262" s="33"/>
      <c r="AV262" s="35"/>
      <c r="AW262" s="36"/>
      <c r="AX262" s="29"/>
      <c r="AY262" s="33"/>
      <c r="AZ262" s="35"/>
      <c r="BA262" s="36"/>
      <c r="BB262" s="29"/>
      <c r="BC262" s="33"/>
      <c r="BD262" s="35"/>
      <c r="BF262" s="29"/>
    </row>
    <row r="263" spans="1:58" x14ac:dyDescent="0.3">
      <c r="A263" s="29"/>
      <c r="B263" s="30"/>
      <c r="C263" s="30"/>
      <c r="D263" s="30"/>
      <c r="E263" s="31"/>
      <c r="F263" s="30"/>
      <c r="G263" s="30"/>
      <c r="H263" s="30"/>
      <c r="I263" s="30"/>
      <c r="J263" s="30"/>
      <c r="K263" s="30"/>
      <c r="L263" s="32"/>
      <c r="M263" s="32"/>
      <c r="N263" s="30"/>
      <c r="O263" s="33"/>
      <c r="P263" s="33"/>
      <c r="Q263" s="29"/>
      <c r="R263" s="34"/>
      <c r="S263" s="34"/>
      <c r="T263" s="34"/>
      <c r="U263" s="33"/>
      <c r="V263" s="33"/>
      <c r="W263" s="33"/>
      <c r="X263" s="33"/>
      <c r="Y263" s="33"/>
      <c r="Z263" s="33"/>
      <c r="AA263" s="33"/>
      <c r="AB263" s="33"/>
      <c r="AC263" s="34"/>
      <c r="AD263" s="34"/>
      <c r="AE263" s="33"/>
      <c r="AF263" s="35"/>
      <c r="AG263" s="36"/>
      <c r="AH263" s="29"/>
      <c r="AI263" s="33"/>
      <c r="AJ263" s="35"/>
      <c r="AK263" s="36"/>
      <c r="AL263" s="29"/>
      <c r="AM263" s="33"/>
      <c r="AN263" s="35"/>
      <c r="AO263" s="36"/>
      <c r="AP263" s="29"/>
      <c r="AQ263" s="33"/>
      <c r="AR263" s="35"/>
      <c r="AS263" s="36"/>
      <c r="AT263" s="29"/>
      <c r="AU263" s="33"/>
      <c r="AV263" s="35"/>
      <c r="AW263" s="36"/>
      <c r="AX263" s="29"/>
      <c r="AY263" s="33"/>
      <c r="AZ263" s="35"/>
      <c r="BA263" s="36"/>
      <c r="BB263" s="29"/>
      <c r="BC263" s="33"/>
      <c r="BD263" s="35"/>
      <c r="BF263" s="29"/>
    </row>
    <row r="264" spans="1:58" x14ac:dyDescent="0.3">
      <c r="A264" s="29"/>
      <c r="B264" s="30"/>
      <c r="C264" s="30"/>
      <c r="D264" s="30"/>
      <c r="E264" s="31"/>
      <c r="F264" s="30"/>
      <c r="G264" s="30"/>
      <c r="H264" s="30"/>
      <c r="I264" s="30"/>
      <c r="J264" s="30"/>
      <c r="K264" s="30"/>
      <c r="L264" s="32"/>
      <c r="M264" s="32"/>
      <c r="N264" s="30"/>
      <c r="O264" s="33"/>
      <c r="P264" s="33"/>
      <c r="Q264" s="29"/>
      <c r="R264" s="34"/>
      <c r="S264" s="34"/>
      <c r="T264" s="34"/>
      <c r="U264" s="33"/>
      <c r="V264" s="33"/>
      <c r="W264" s="33"/>
      <c r="X264" s="33"/>
      <c r="Y264" s="33"/>
      <c r="Z264" s="33"/>
      <c r="AA264" s="33"/>
      <c r="AB264" s="33"/>
      <c r="AC264" s="34"/>
      <c r="AD264" s="34"/>
      <c r="AE264" s="33"/>
      <c r="AF264" s="35"/>
      <c r="AG264" s="36"/>
      <c r="AH264" s="29"/>
      <c r="AI264" s="33"/>
      <c r="AJ264" s="35"/>
      <c r="AK264" s="36"/>
      <c r="AL264" s="29"/>
      <c r="AM264" s="33"/>
      <c r="AN264" s="35"/>
      <c r="AO264" s="36"/>
      <c r="AP264" s="29"/>
      <c r="AQ264" s="33"/>
      <c r="AR264" s="35"/>
      <c r="AS264" s="36"/>
      <c r="AT264" s="29"/>
      <c r="AU264" s="33"/>
      <c r="AV264" s="35"/>
      <c r="AW264" s="36"/>
      <c r="AX264" s="29"/>
      <c r="AY264" s="33"/>
      <c r="AZ264" s="35"/>
      <c r="BA264" s="36"/>
      <c r="BB264" s="29"/>
      <c r="BC264" s="33"/>
      <c r="BD264" s="35"/>
      <c r="BF264" s="29"/>
    </row>
    <row r="265" spans="1:58" x14ac:dyDescent="0.3">
      <c r="A265" s="29"/>
      <c r="B265" s="30"/>
      <c r="C265" s="30"/>
      <c r="D265" s="30"/>
      <c r="E265" s="31"/>
      <c r="F265" s="30"/>
      <c r="G265" s="30"/>
      <c r="H265" s="30"/>
      <c r="I265" s="30"/>
      <c r="J265" s="30"/>
      <c r="K265" s="30"/>
      <c r="L265" s="32"/>
      <c r="M265" s="32"/>
      <c r="N265" s="30"/>
      <c r="O265" s="33"/>
      <c r="P265" s="33"/>
      <c r="Q265" s="29"/>
      <c r="R265" s="34"/>
      <c r="S265" s="34"/>
      <c r="T265" s="34"/>
      <c r="U265" s="33"/>
      <c r="V265" s="33"/>
      <c r="W265" s="33"/>
      <c r="X265" s="33"/>
      <c r="Y265" s="33"/>
      <c r="Z265" s="33"/>
      <c r="AA265" s="33"/>
      <c r="AB265" s="33"/>
      <c r="AC265" s="34"/>
      <c r="AD265" s="34"/>
      <c r="AE265" s="33"/>
      <c r="AF265" s="35"/>
      <c r="AG265" s="36"/>
      <c r="AH265" s="29"/>
      <c r="AI265" s="33"/>
      <c r="AJ265" s="35"/>
      <c r="AK265" s="36"/>
      <c r="AL265" s="29"/>
      <c r="AM265" s="33"/>
      <c r="AN265" s="35"/>
      <c r="AO265" s="36"/>
      <c r="AP265" s="29"/>
      <c r="AQ265" s="33"/>
      <c r="AR265" s="35"/>
      <c r="AS265" s="36"/>
      <c r="AT265" s="29"/>
      <c r="AU265" s="33"/>
      <c r="AV265" s="35"/>
      <c r="AW265" s="36"/>
      <c r="AX265" s="29"/>
      <c r="AY265" s="33"/>
      <c r="AZ265" s="35"/>
      <c r="BA265" s="36"/>
      <c r="BB265" s="29"/>
      <c r="BC265" s="33"/>
      <c r="BD265" s="35"/>
      <c r="BF265" s="29"/>
    </row>
    <row r="266" spans="1:58" x14ac:dyDescent="0.3">
      <c r="A266" s="29"/>
      <c r="B266" s="30"/>
      <c r="C266" s="30"/>
      <c r="D266" s="30"/>
      <c r="E266" s="31"/>
      <c r="F266" s="30"/>
      <c r="G266" s="30"/>
      <c r="H266" s="30"/>
      <c r="I266" s="30"/>
      <c r="J266" s="30"/>
      <c r="K266" s="30"/>
      <c r="L266" s="32"/>
      <c r="M266" s="32"/>
      <c r="N266" s="30"/>
      <c r="O266" s="33"/>
      <c r="P266" s="33"/>
      <c r="Q266" s="29"/>
      <c r="R266" s="34"/>
      <c r="S266" s="34"/>
      <c r="T266" s="34"/>
      <c r="U266" s="33"/>
      <c r="V266" s="33"/>
      <c r="W266" s="33"/>
      <c r="X266" s="33"/>
      <c r="Y266" s="33"/>
      <c r="Z266" s="33"/>
      <c r="AA266" s="33"/>
      <c r="AB266" s="33"/>
      <c r="AC266" s="34"/>
      <c r="AD266" s="34"/>
      <c r="AE266" s="33"/>
      <c r="AF266" s="35"/>
      <c r="AG266" s="36"/>
      <c r="AH266" s="29"/>
      <c r="AI266" s="33"/>
      <c r="AJ266" s="35"/>
      <c r="AK266" s="36"/>
      <c r="AL266" s="29"/>
      <c r="AM266" s="33"/>
      <c r="AN266" s="35"/>
      <c r="AO266" s="36"/>
      <c r="AP266" s="29"/>
      <c r="AQ266" s="33"/>
      <c r="AR266" s="35"/>
      <c r="AS266" s="36"/>
      <c r="AT266" s="29"/>
      <c r="AU266" s="33"/>
      <c r="AV266" s="35"/>
      <c r="AW266" s="36"/>
      <c r="AX266" s="29"/>
      <c r="AY266" s="33"/>
      <c r="AZ266" s="35"/>
      <c r="BA266" s="36"/>
      <c r="BB266" s="29"/>
      <c r="BC266" s="33"/>
      <c r="BD266" s="35"/>
      <c r="BF266" s="29"/>
    </row>
    <row r="267" spans="1:58" x14ac:dyDescent="0.3">
      <c r="A267" s="29"/>
      <c r="B267" s="30"/>
      <c r="C267" s="30"/>
      <c r="D267" s="30"/>
      <c r="E267" s="31"/>
      <c r="F267" s="30"/>
      <c r="G267" s="30"/>
      <c r="H267" s="30"/>
      <c r="I267" s="30"/>
      <c r="J267" s="30"/>
      <c r="K267" s="30"/>
      <c r="L267" s="32"/>
      <c r="M267" s="32"/>
      <c r="N267" s="30"/>
      <c r="O267" s="33"/>
      <c r="P267" s="33"/>
      <c r="Q267" s="29"/>
      <c r="R267" s="34"/>
      <c r="S267" s="34"/>
      <c r="T267" s="34"/>
      <c r="U267" s="33"/>
      <c r="V267" s="33"/>
      <c r="W267" s="33"/>
      <c r="X267" s="33"/>
      <c r="Y267" s="33"/>
      <c r="Z267" s="33"/>
      <c r="AA267" s="33"/>
      <c r="AB267" s="33"/>
      <c r="AC267" s="34"/>
      <c r="AD267" s="34"/>
      <c r="AE267" s="33"/>
      <c r="AF267" s="35"/>
      <c r="AG267" s="36"/>
      <c r="AH267" s="29"/>
      <c r="AI267" s="33"/>
      <c r="AJ267" s="35"/>
      <c r="AK267" s="36"/>
      <c r="AL267" s="29"/>
      <c r="AM267" s="33"/>
      <c r="AN267" s="35"/>
      <c r="AO267" s="36"/>
      <c r="AP267" s="29"/>
      <c r="AQ267" s="33"/>
      <c r="AR267" s="35"/>
      <c r="AS267" s="36"/>
      <c r="AT267" s="29"/>
      <c r="AU267" s="33"/>
      <c r="AV267" s="35"/>
      <c r="AW267" s="36"/>
      <c r="AX267" s="29"/>
      <c r="AY267" s="33"/>
      <c r="AZ267" s="35"/>
      <c r="BA267" s="36"/>
      <c r="BB267" s="29"/>
      <c r="BC267" s="33"/>
      <c r="BD267" s="35"/>
      <c r="BF267" s="29"/>
    </row>
    <row r="268" spans="1:58" x14ac:dyDescent="0.3">
      <c r="A268" s="29"/>
      <c r="B268" s="30"/>
      <c r="C268" s="30"/>
      <c r="D268" s="30"/>
      <c r="E268" s="31"/>
      <c r="F268" s="30"/>
      <c r="G268" s="30"/>
      <c r="H268" s="30"/>
      <c r="I268" s="30"/>
      <c r="J268" s="30"/>
      <c r="K268" s="30"/>
      <c r="L268" s="32"/>
      <c r="M268" s="32"/>
      <c r="N268" s="30"/>
      <c r="O268" s="33"/>
      <c r="P268" s="33"/>
      <c r="Q268" s="29"/>
      <c r="R268" s="34"/>
      <c r="S268" s="34"/>
      <c r="T268" s="34"/>
      <c r="U268" s="33"/>
      <c r="V268" s="33"/>
      <c r="W268" s="33"/>
      <c r="X268" s="33"/>
      <c r="Y268" s="33"/>
      <c r="Z268" s="33"/>
      <c r="AA268" s="33"/>
      <c r="AB268" s="33"/>
      <c r="AC268" s="34"/>
      <c r="AD268" s="34"/>
      <c r="AE268" s="33"/>
      <c r="AF268" s="35"/>
      <c r="AG268" s="36"/>
      <c r="AH268" s="29"/>
      <c r="AI268" s="33"/>
      <c r="AJ268" s="35"/>
      <c r="AK268" s="36"/>
      <c r="AL268" s="29"/>
      <c r="AM268" s="33"/>
      <c r="AN268" s="35"/>
      <c r="AO268" s="36"/>
      <c r="AP268" s="29"/>
      <c r="AQ268" s="33"/>
      <c r="AR268" s="35"/>
      <c r="AS268" s="36"/>
      <c r="AT268" s="29"/>
      <c r="AU268" s="33"/>
      <c r="AV268" s="35"/>
      <c r="AW268" s="36"/>
      <c r="AX268" s="29"/>
      <c r="AY268" s="33"/>
      <c r="AZ268" s="35"/>
      <c r="BA268" s="36"/>
      <c r="BB268" s="29"/>
      <c r="BC268" s="33"/>
      <c r="BD268" s="35"/>
      <c r="BF268" s="29"/>
    </row>
    <row r="269" spans="1:58" x14ac:dyDescent="0.3">
      <c r="A269" s="29"/>
      <c r="B269" s="30"/>
      <c r="C269" s="30"/>
      <c r="D269" s="30"/>
      <c r="E269" s="31"/>
      <c r="F269" s="30"/>
      <c r="G269" s="30"/>
      <c r="H269" s="30"/>
      <c r="I269" s="30"/>
      <c r="J269" s="30"/>
      <c r="K269" s="30"/>
      <c r="L269" s="32"/>
      <c r="M269" s="32"/>
      <c r="N269" s="30"/>
      <c r="O269" s="33"/>
      <c r="P269" s="33"/>
      <c r="Q269" s="29"/>
      <c r="R269" s="34"/>
      <c r="S269" s="34"/>
      <c r="T269" s="34"/>
      <c r="U269" s="33"/>
      <c r="V269" s="33"/>
      <c r="W269" s="33"/>
      <c r="X269" s="33"/>
      <c r="Y269" s="33"/>
      <c r="Z269" s="33"/>
      <c r="AA269" s="33"/>
      <c r="AB269" s="33"/>
      <c r="AC269" s="34"/>
      <c r="AD269" s="34"/>
      <c r="AE269" s="33"/>
      <c r="AF269" s="35"/>
      <c r="AG269" s="36"/>
      <c r="AH269" s="29"/>
      <c r="AI269" s="33"/>
      <c r="AJ269" s="35"/>
      <c r="AK269" s="36"/>
      <c r="AL269" s="29"/>
      <c r="AM269" s="33"/>
      <c r="AN269" s="35"/>
      <c r="AO269" s="36"/>
      <c r="AP269" s="29"/>
      <c r="AQ269" s="33"/>
      <c r="AR269" s="35"/>
      <c r="AS269" s="36"/>
      <c r="AT269" s="29"/>
      <c r="AU269" s="33"/>
      <c r="AV269" s="35"/>
      <c r="AW269" s="36"/>
      <c r="AX269" s="29"/>
      <c r="AY269" s="33"/>
      <c r="AZ269" s="35"/>
      <c r="BA269" s="36"/>
      <c r="BB269" s="29"/>
      <c r="BC269" s="33"/>
      <c r="BD269" s="35"/>
      <c r="BF269" s="29"/>
    </row>
    <row r="270" spans="1:58" x14ac:dyDescent="0.3">
      <c r="A270" s="29"/>
      <c r="B270" s="30"/>
      <c r="C270" s="30"/>
      <c r="D270" s="30"/>
      <c r="E270" s="31"/>
      <c r="F270" s="30"/>
      <c r="G270" s="30"/>
      <c r="H270" s="30"/>
      <c r="I270" s="30"/>
      <c r="J270" s="30"/>
      <c r="K270" s="30"/>
      <c r="L270" s="32"/>
      <c r="M270" s="32"/>
      <c r="N270" s="30"/>
      <c r="O270" s="33"/>
      <c r="P270" s="33"/>
      <c r="Q270" s="29"/>
      <c r="R270" s="34"/>
      <c r="S270" s="34"/>
      <c r="T270" s="34"/>
      <c r="U270" s="33"/>
      <c r="V270" s="33"/>
      <c r="W270" s="33"/>
      <c r="X270" s="33"/>
      <c r="Y270" s="33"/>
      <c r="Z270" s="33"/>
      <c r="AA270" s="33"/>
      <c r="AB270" s="33"/>
      <c r="AC270" s="34"/>
      <c r="AD270" s="34"/>
      <c r="AE270" s="33"/>
      <c r="AF270" s="35"/>
      <c r="AG270" s="36"/>
      <c r="AH270" s="29"/>
      <c r="AI270" s="33"/>
      <c r="AJ270" s="35"/>
      <c r="AK270" s="36"/>
      <c r="AL270" s="29"/>
      <c r="AM270" s="33"/>
      <c r="AN270" s="35"/>
      <c r="AO270" s="36"/>
      <c r="AP270" s="29"/>
      <c r="AQ270" s="33"/>
      <c r="AR270" s="35"/>
      <c r="AS270" s="36"/>
      <c r="AT270" s="29"/>
      <c r="AU270" s="33"/>
      <c r="AV270" s="35"/>
      <c r="AW270" s="36"/>
      <c r="AX270" s="29"/>
      <c r="AY270" s="33"/>
      <c r="AZ270" s="35"/>
      <c r="BA270" s="36"/>
      <c r="BB270" s="29"/>
      <c r="BC270" s="33"/>
      <c r="BD270" s="35"/>
      <c r="BF270" s="29"/>
    </row>
    <row r="271" spans="1:58" x14ac:dyDescent="0.3">
      <c r="A271" s="29"/>
      <c r="B271" s="30"/>
      <c r="C271" s="30"/>
      <c r="D271" s="30"/>
      <c r="E271" s="31"/>
      <c r="F271" s="30"/>
      <c r="G271" s="30"/>
      <c r="H271" s="30"/>
      <c r="I271" s="30"/>
      <c r="J271" s="30"/>
      <c r="K271" s="30"/>
      <c r="L271" s="32"/>
      <c r="M271" s="32"/>
      <c r="N271" s="30"/>
      <c r="O271" s="33"/>
      <c r="P271" s="33"/>
      <c r="Q271" s="29"/>
      <c r="R271" s="34"/>
      <c r="S271" s="34"/>
      <c r="T271" s="34"/>
      <c r="U271" s="33"/>
      <c r="V271" s="33"/>
      <c r="W271" s="33"/>
      <c r="X271" s="33"/>
      <c r="Y271" s="33"/>
      <c r="Z271" s="33"/>
      <c r="AA271" s="33"/>
      <c r="AB271" s="33"/>
      <c r="AC271" s="34"/>
      <c r="AD271" s="34"/>
      <c r="AE271" s="33"/>
      <c r="AF271" s="35"/>
      <c r="AG271" s="36"/>
      <c r="AH271" s="29"/>
      <c r="AI271" s="33"/>
      <c r="AJ271" s="35"/>
      <c r="AK271" s="36"/>
      <c r="AL271" s="29"/>
      <c r="AM271" s="33"/>
      <c r="AN271" s="35"/>
      <c r="AO271" s="36"/>
      <c r="AP271" s="29"/>
      <c r="AQ271" s="33"/>
      <c r="AR271" s="35"/>
      <c r="AS271" s="36"/>
      <c r="AT271" s="29"/>
      <c r="AU271" s="33"/>
      <c r="AV271" s="35"/>
      <c r="AW271" s="36"/>
      <c r="AX271" s="29"/>
      <c r="AY271" s="33"/>
      <c r="AZ271" s="35"/>
      <c r="BA271" s="36"/>
      <c r="BB271" s="29"/>
      <c r="BC271" s="33"/>
      <c r="BD271" s="35"/>
      <c r="BF271" s="29"/>
    </row>
    <row r="272" spans="1:58" x14ac:dyDescent="0.3">
      <c r="A272" s="29"/>
      <c r="B272" s="30"/>
      <c r="C272" s="30"/>
      <c r="D272" s="30"/>
      <c r="E272" s="31"/>
      <c r="F272" s="30"/>
      <c r="G272" s="30"/>
      <c r="H272" s="30"/>
      <c r="I272" s="30"/>
      <c r="J272" s="30"/>
      <c r="K272" s="30"/>
      <c r="L272" s="32"/>
      <c r="M272" s="32"/>
      <c r="N272" s="30"/>
      <c r="O272" s="33"/>
      <c r="P272" s="33"/>
      <c r="Q272" s="29"/>
      <c r="R272" s="34"/>
      <c r="S272" s="34"/>
      <c r="T272" s="34"/>
      <c r="U272" s="33"/>
      <c r="V272" s="33"/>
      <c r="W272" s="33"/>
      <c r="X272" s="33"/>
      <c r="Y272" s="33"/>
      <c r="Z272" s="33"/>
      <c r="AA272" s="33"/>
      <c r="AB272" s="33"/>
      <c r="AC272" s="34"/>
      <c r="AD272" s="34"/>
      <c r="AE272" s="33"/>
      <c r="AF272" s="35"/>
      <c r="AG272" s="36"/>
      <c r="AH272" s="29"/>
      <c r="AI272" s="33"/>
      <c r="AJ272" s="35"/>
      <c r="AK272" s="36"/>
      <c r="AL272" s="29"/>
      <c r="AM272" s="33"/>
      <c r="AN272" s="35"/>
      <c r="AO272" s="36"/>
      <c r="AP272" s="29"/>
      <c r="AQ272" s="33"/>
      <c r="AR272" s="35"/>
      <c r="AS272" s="36"/>
      <c r="AT272" s="29"/>
      <c r="AU272" s="33"/>
      <c r="AV272" s="35"/>
      <c r="AW272" s="36"/>
      <c r="AX272" s="29"/>
      <c r="AY272" s="33"/>
      <c r="AZ272" s="35"/>
      <c r="BA272" s="36"/>
      <c r="BB272" s="29"/>
      <c r="BC272" s="33"/>
      <c r="BD272" s="35"/>
      <c r="BF272" s="29"/>
    </row>
    <row r="273" spans="1:58" x14ac:dyDescent="0.3">
      <c r="A273" s="29"/>
      <c r="B273" s="30"/>
      <c r="C273" s="30"/>
      <c r="D273" s="30"/>
      <c r="E273" s="31"/>
      <c r="F273" s="30"/>
      <c r="G273" s="30"/>
      <c r="H273" s="30"/>
      <c r="I273" s="30"/>
      <c r="J273" s="30"/>
      <c r="K273" s="30"/>
      <c r="L273" s="32"/>
      <c r="M273" s="32"/>
      <c r="N273" s="30"/>
      <c r="O273" s="33"/>
      <c r="P273" s="33"/>
      <c r="Q273" s="29"/>
      <c r="R273" s="34"/>
      <c r="S273" s="34"/>
      <c r="T273" s="34"/>
      <c r="U273" s="33"/>
      <c r="V273" s="33"/>
      <c r="W273" s="33"/>
      <c r="X273" s="33"/>
      <c r="Y273" s="33"/>
      <c r="Z273" s="33"/>
      <c r="AA273" s="33"/>
      <c r="AB273" s="33"/>
      <c r="AC273" s="34"/>
      <c r="AD273" s="34"/>
      <c r="AE273" s="33"/>
      <c r="AF273" s="35"/>
      <c r="AG273" s="36"/>
      <c r="AH273" s="29"/>
      <c r="AI273" s="33"/>
      <c r="AJ273" s="35"/>
      <c r="AK273" s="36"/>
      <c r="AL273" s="29"/>
      <c r="AM273" s="33"/>
      <c r="AN273" s="35"/>
      <c r="AO273" s="36"/>
      <c r="AP273" s="29"/>
      <c r="AQ273" s="33"/>
      <c r="AR273" s="35"/>
      <c r="AS273" s="36"/>
      <c r="AT273" s="29"/>
      <c r="AU273" s="33"/>
      <c r="AV273" s="35"/>
      <c r="AW273" s="36"/>
      <c r="AX273" s="29"/>
      <c r="AY273" s="33"/>
      <c r="AZ273" s="35"/>
      <c r="BA273" s="36"/>
      <c r="BB273" s="29"/>
      <c r="BC273" s="33"/>
      <c r="BD273" s="35"/>
      <c r="BF273" s="29"/>
    </row>
    <row r="274" spans="1:58" x14ac:dyDescent="0.3">
      <c r="A274" s="29"/>
      <c r="B274" s="30"/>
      <c r="C274" s="30"/>
      <c r="D274" s="30"/>
      <c r="E274" s="31"/>
      <c r="F274" s="30"/>
      <c r="G274" s="30"/>
      <c r="H274" s="30"/>
      <c r="I274" s="30"/>
      <c r="J274" s="30"/>
      <c r="K274" s="30"/>
      <c r="L274" s="32"/>
      <c r="M274" s="32"/>
      <c r="N274" s="30"/>
      <c r="O274" s="33"/>
      <c r="P274" s="33"/>
      <c r="Q274" s="29"/>
      <c r="R274" s="34"/>
      <c r="S274" s="34"/>
      <c r="T274" s="34"/>
      <c r="U274" s="33"/>
      <c r="V274" s="33"/>
      <c r="W274" s="33"/>
      <c r="X274" s="33"/>
      <c r="Y274" s="33"/>
      <c r="Z274" s="33"/>
      <c r="AA274" s="33"/>
      <c r="AB274" s="33"/>
      <c r="AC274" s="34"/>
      <c r="AD274" s="34"/>
      <c r="AE274" s="33"/>
      <c r="AF274" s="35"/>
      <c r="AG274" s="36"/>
      <c r="AH274" s="29"/>
      <c r="AI274" s="33"/>
      <c r="AJ274" s="35"/>
      <c r="AK274" s="36"/>
      <c r="AL274" s="29"/>
      <c r="AM274" s="33"/>
      <c r="AN274" s="35"/>
      <c r="AO274" s="36"/>
      <c r="AP274" s="29"/>
      <c r="AQ274" s="33"/>
      <c r="AR274" s="35"/>
      <c r="AS274" s="36"/>
      <c r="AT274" s="29"/>
      <c r="AU274" s="33"/>
      <c r="AV274" s="35"/>
      <c r="AW274" s="36"/>
      <c r="AX274" s="29"/>
      <c r="AY274" s="33"/>
      <c r="AZ274" s="35"/>
      <c r="BA274" s="36"/>
      <c r="BB274" s="29"/>
      <c r="BC274" s="33"/>
      <c r="BD274" s="35"/>
      <c r="BF274" s="29"/>
    </row>
    <row r="275" spans="1:58" x14ac:dyDescent="0.3">
      <c r="A275" s="29"/>
      <c r="B275" s="30"/>
      <c r="C275" s="30"/>
      <c r="D275" s="30"/>
      <c r="E275" s="31"/>
      <c r="F275" s="30"/>
      <c r="G275" s="30"/>
      <c r="H275" s="30"/>
      <c r="I275" s="30"/>
      <c r="J275" s="30"/>
      <c r="K275" s="30"/>
      <c r="L275" s="32"/>
      <c r="M275" s="32"/>
      <c r="N275" s="30"/>
      <c r="O275" s="33"/>
      <c r="P275" s="33"/>
      <c r="Q275" s="29"/>
      <c r="R275" s="34"/>
      <c r="S275" s="34"/>
      <c r="T275" s="34"/>
      <c r="U275" s="33"/>
      <c r="V275" s="33"/>
      <c r="W275" s="33"/>
      <c r="X275" s="33"/>
      <c r="Y275" s="33"/>
      <c r="Z275" s="33"/>
      <c r="AA275" s="33"/>
      <c r="AB275" s="33"/>
      <c r="AC275" s="34"/>
      <c r="AD275" s="34"/>
      <c r="AE275" s="33"/>
      <c r="AF275" s="35"/>
      <c r="AG275" s="36"/>
      <c r="AH275" s="29"/>
      <c r="AI275" s="33"/>
      <c r="AJ275" s="35"/>
      <c r="AK275" s="36"/>
      <c r="AL275" s="29"/>
      <c r="AM275" s="33"/>
      <c r="AN275" s="35"/>
      <c r="AO275" s="36"/>
      <c r="AP275" s="29"/>
      <c r="AQ275" s="33"/>
      <c r="AR275" s="35"/>
      <c r="AS275" s="36"/>
      <c r="AT275" s="29"/>
      <c r="AU275" s="33"/>
      <c r="AV275" s="35"/>
      <c r="AW275" s="36"/>
      <c r="AX275" s="29"/>
      <c r="AY275" s="33"/>
      <c r="AZ275" s="35"/>
      <c r="BA275" s="36"/>
      <c r="BB275" s="29"/>
      <c r="BC275" s="33"/>
      <c r="BD275" s="35"/>
      <c r="BF275" s="29"/>
    </row>
    <row r="276" spans="1:58" x14ac:dyDescent="0.3">
      <c r="A276" s="29"/>
      <c r="B276" s="30"/>
      <c r="C276" s="30"/>
      <c r="D276" s="30"/>
      <c r="E276" s="31"/>
      <c r="F276" s="30"/>
      <c r="G276" s="30"/>
      <c r="H276" s="30"/>
      <c r="I276" s="30"/>
      <c r="J276" s="30"/>
      <c r="K276" s="30"/>
      <c r="L276" s="32"/>
      <c r="M276" s="32"/>
      <c r="N276" s="30"/>
      <c r="O276" s="33"/>
      <c r="P276" s="33"/>
      <c r="Q276" s="29"/>
      <c r="R276" s="34"/>
      <c r="S276" s="34"/>
      <c r="T276" s="34"/>
      <c r="U276" s="33"/>
      <c r="V276" s="33"/>
      <c r="W276" s="33"/>
      <c r="X276" s="33"/>
      <c r="Y276" s="33"/>
      <c r="Z276" s="33"/>
      <c r="AA276" s="33"/>
      <c r="AB276" s="33"/>
      <c r="AC276" s="34"/>
      <c r="AD276" s="34"/>
      <c r="AE276" s="33"/>
      <c r="AF276" s="35"/>
      <c r="AG276" s="36"/>
      <c r="AH276" s="29"/>
      <c r="AI276" s="33"/>
      <c r="AJ276" s="35"/>
      <c r="AK276" s="36"/>
      <c r="AL276" s="29"/>
      <c r="AM276" s="33"/>
      <c r="AN276" s="35"/>
      <c r="AO276" s="36"/>
      <c r="AP276" s="29"/>
      <c r="AQ276" s="33"/>
      <c r="AR276" s="35"/>
      <c r="AS276" s="36"/>
      <c r="AT276" s="29"/>
      <c r="AU276" s="33"/>
      <c r="AV276" s="35"/>
      <c r="AW276" s="36"/>
      <c r="AX276" s="29"/>
      <c r="AY276" s="33"/>
      <c r="AZ276" s="35"/>
      <c r="BA276" s="36"/>
      <c r="BB276" s="29"/>
      <c r="BC276" s="33"/>
      <c r="BD276" s="35"/>
      <c r="BF276" s="29"/>
    </row>
    <row r="277" spans="1:58" x14ac:dyDescent="0.3">
      <c r="A277" s="29"/>
      <c r="B277" s="30"/>
      <c r="C277" s="30"/>
      <c r="D277" s="30"/>
      <c r="E277" s="31"/>
      <c r="F277" s="30"/>
      <c r="G277" s="30"/>
      <c r="H277" s="30"/>
      <c r="I277" s="30"/>
      <c r="J277" s="30"/>
      <c r="K277" s="30"/>
      <c r="L277" s="32"/>
      <c r="M277" s="32"/>
      <c r="N277" s="30"/>
      <c r="O277" s="33"/>
      <c r="P277" s="33"/>
      <c r="Q277" s="29"/>
      <c r="R277" s="34"/>
      <c r="S277" s="34"/>
      <c r="T277" s="34"/>
      <c r="U277" s="33"/>
      <c r="V277" s="33"/>
      <c r="W277" s="33"/>
      <c r="X277" s="33"/>
      <c r="Y277" s="33"/>
      <c r="Z277" s="33"/>
      <c r="AA277" s="33"/>
      <c r="AB277" s="33"/>
      <c r="AC277" s="34"/>
      <c r="AD277" s="34"/>
      <c r="AE277" s="33"/>
      <c r="AF277" s="35"/>
      <c r="AG277" s="36"/>
      <c r="AH277" s="29"/>
      <c r="AI277" s="33"/>
      <c r="AJ277" s="35"/>
      <c r="AK277" s="36"/>
      <c r="AL277" s="29"/>
      <c r="AM277" s="33"/>
      <c r="AN277" s="35"/>
      <c r="AO277" s="36"/>
      <c r="AP277" s="29"/>
      <c r="AQ277" s="33"/>
      <c r="AR277" s="35"/>
      <c r="AS277" s="36"/>
      <c r="AT277" s="29"/>
      <c r="AU277" s="33"/>
      <c r="AV277" s="35"/>
      <c r="AW277" s="36"/>
      <c r="AX277" s="29"/>
      <c r="AY277" s="33"/>
      <c r="AZ277" s="35"/>
      <c r="BA277" s="36"/>
      <c r="BB277" s="29"/>
      <c r="BC277" s="33"/>
      <c r="BD277" s="35"/>
      <c r="BF277" s="29"/>
    </row>
    <row r="278" spans="1:58" x14ac:dyDescent="0.3">
      <c r="A278" s="29"/>
      <c r="B278" s="30"/>
      <c r="C278" s="30"/>
      <c r="D278" s="30"/>
      <c r="E278" s="31"/>
      <c r="F278" s="30"/>
      <c r="G278" s="30"/>
      <c r="H278" s="30"/>
      <c r="I278" s="30"/>
      <c r="J278" s="30"/>
      <c r="K278" s="30"/>
      <c r="L278" s="32"/>
      <c r="M278" s="32"/>
      <c r="N278" s="30"/>
      <c r="O278" s="33"/>
      <c r="P278" s="33"/>
      <c r="Q278" s="29"/>
      <c r="R278" s="34"/>
      <c r="S278" s="34"/>
      <c r="T278" s="34"/>
      <c r="U278" s="33"/>
      <c r="V278" s="33"/>
      <c r="W278" s="33"/>
      <c r="X278" s="33"/>
      <c r="Y278" s="33"/>
      <c r="Z278" s="33"/>
      <c r="AA278" s="33"/>
      <c r="AB278" s="33"/>
      <c r="AC278" s="34"/>
      <c r="AD278" s="34"/>
      <c r="AE278" s="33"/>
      <c r="AF278" s="35"/>
      <c r="AG278" s="36"/>
      <c r="AH278" s="29"/>
      <c r="AI278" s="33"/>
      <c r="AJ278" s="35"/>
      <c r="AK278" s="36"/>
      <c r="AL278" s="29"/>
      <c r="AM278" s="33"/>
      <c r="AN278" s="35"/>
      <c r="AO278" s="36"/>
      <c r="AP278" s="29"/>
      <c r="AQ278" s="33"/>
      <c r="AR278" s="35"/>
      <c r="AS278" s="36"/>
      <c r="AT278" s="29"/>
      <c r="AU278" s="33"/>
      <c r="AV278" s="35"/>
      <c r="AW278" s="36"/>
      <c r="AX278" s="29"/>
      <c r="AY278" s="33"/>
      <c r="AZ278" s="35"/>
      <c r="BA278" s="36"/>
      <c r="BB278" s="29"/>
      <c r="BC278" s="33"/>
      <c r="BD278" s="35"/>
      <c r="BF278" s="29"/>
    </row>
    <row r="279" spans="1:58" x14ac:dyDescent="0.3">
      <c r="A279" s="29"/>
      <c r="B279" s="30"/>
      <c r="C279" s="30"/>
      <c r="D279" s="30"/>
      <c r="E279" s="31"/>
      <c r="F279" s="30"/>
      <c r="G279" s="30"/>
      <c r="H279" s="30"/>
      <c r="I279" s="30"/>
      <c r="J279" s="30"/>
      <c r="K279" s="30"/>
      <c r="L279" s="32"/>
      <c r="M279" s="32"/>
      <c r="N279" s="30"/>
      <c r="O279" s="33"/>
      <c r="P279" s="33"/>
      <c r="Q279" s="29"/>
      <c r="R279" s="34"/>
      <c r="S279" s="34"/>
      <c r="T279" s="34"/>
      <c r="U279" s="33"/>
      <c r="V279" s="33"/>
      <c r="W279" s="33"/>
      <c r="X279" s="33"/>
      <c r="Y279" s="33"/>
      <c r="Z279" s="33"/>
      <c r="AA279" s="33"/>
      <c r="AB279" s="33"/>
      <c r="AC279" s="34"/>
      <c r="AD279" s="34"/>
      <c r="AE279" s="33"/>
      <c r="AF279" s="35"/>
      <c r="AG279" s="36"/>
      <c r="AH279" s="29"/>
      <c r="AI279" s="33"/>
      <c r="AJ279" s="35"/>
      <c r="AK279" s="36"/>
      <c r="AL279" s="29"/>
      <c r="AM279" s="33"/>
      <c r="AN279" s="35"/>
      <c r="AO279" s="36"/>
      <c r="AP279" s="29"/>
      <c r="AQ279" s="33"/>
      <c r="AR279" s="35"/>
      <c r="AS279" s="36"/>
      <c r="AT279" s="29"/>
      <c r="AU279" s="33"/>
      <c r="AV279" s="35"/>
      <c r="AW279" s="36"/>
      <c r="AX279" s="29"/>
      <c r="AY279" s="33"/>
      <c r="AZ279" s="35"/>
      <c r="BA279" s="36"/>
      <c r="BB279" s="29"/>
      <c r="BC279" s="33"/>
      <c r="BD279" s="35"/>
      <c r="BF279" s="29"/>
    </row>
    <row r="280" spans="1:58" x14ac:dyDescent="0.3">
      <c r="A280" s="29"/>
      <c r="B280" s="30"/>
      <c r="C280" s="30"/>
      <c r="D280" s="30"/>
      <c r="E280" s="31"/>
      <c r="F280" s="30"/>
      <c r="G280" s="30"/>
      <c r="H280" s="30"/>
      <c r="I280" s="30"/>
      <c r="J280" s="30"/>
      <c r="K280" s="30"/>
      <c r="L280" s="32"/>
      <c r="M280" s="32"/>
      <c r="N280" s="30"/>
      <c r="O280" s="33"/>
      <c r="P280" s="33"/>
      <c r="Q280" s="29"/>
      <c r="R280" s="34"/>
      <c r="S280" s="34"/>
      <c r="T280" s="34"/>
      <c r="U280" s="33"/>
      <c r="V280" s="33"/>
      <c r="W280" s="33"/>
      <c r="X280" s="33"/>
      <c r="Y280" s="33"/>
      <c r="Z280" s="33"/>
      <c r="AA280" s="33"/>
      <c r="AB280" s="33"/>
      <c r="AC280" s="34"/>
      <c r="AD280" s="34"/>
      <c r="AE280" s="33"/>
      <c r="AF280" s="35"/>
      <c r="AG280" s="36"/>
      <c r="AH280" s="29"/>
      <c r="AI280" s="33"/>
      <c r="AJ280" s="35"/>
      <c r="AK280" s="36"/>
      <c r="AL280" s="29"/>
      <c r="AM280" s="33"/>
      <c r="AN280" s="35"/>
      <c r="AO280" s="36"/>
      <c r="AP280" s="29"/>
      <c r="AQ280" s="33"/>
      <c r="AR280" s="35"/>
      <c r="AS280" s="36"/>
      <c r="AT280" s="29"/>
      <c r="AU280" s="33"/>
      <c r="AV280" s="35"/>
      <c r="AW280" s="36"/>
      <c r="AX280" s="29"/>
      <c r="AY280" s="33"/>
      <c r="AZ280" s="35"/>
      <c r="BA280" s="36"/>
      <c r="BB280" s="29"/>
      <c r="BC280" s="33"/>
      <c r="BD280" s="35"/>
      <c r="BF280" s="29"/>
    </row>
    <row r="281" spans="1:58" x14ac:dyDescent="0.3">
      <c r="A281" s="29"/>
      <c r="B281" s="30"/>
      <c r="C281" s="30"/>
      <c r="D281" s="30"/>
      <c r="E281" s="31"/>
      <c r="F281" s="30"/>
      <c r="G281" s="30"/>
      <c r="H281" s="30"/>
      <c r="I281" s="30"/>
      <c r="J281" s="30"/>
      <c r="K281" s="30"/>
      <c r="L281" s="32"/>
      <c r="M281" s="32"/>
      <c r="N281" s="30"/>
      <c r="O281" s="33"/>
      <c r="P281" s="33"/>
      <c r="Q281" s="29"/>
      <c r="R281" s="34"/>
      <c r="S281" s="34"/>
      <c r="T281" s="34"/>
      <c r="U281" s="33"/>
      <c r="V281" s="33"/>
      <c r="W281" s="33"/>
      <c r="X281" s="33"/>
      <c r="Y281" s="33"/>
      <c r="Z281" s="33"/>
      <c r="AA281" s="33"/>
      <c r="AB281" s="33"/>
      <c r="AC281" s="34"/>
      <c r="AD281" s="34"/>
      <c r="AE281" s="33"/>
      <c r="AF281" s="35"/>
      <c r="AG281" s="36"/>
      <c r="AH281" s="29"/>
      <c r="AI281" s="33"/>
      <c r="AJ281" s="35"/>
      <c r="AK281" s="36"/>
      <c r="AL281" s="29"/>
      <c r="AM281" s="33"/>
      <c r="AN281" s="35"/>
      <c r="AO281" s="36"/>
      <c r="AP281" s="29"/>
      <c r="AQ281" s="33"/>
      <c r="AR281" s="35"/>
      <c r="AS281" s="36"/>
      <c r="AT281" s="29"/>
      <c r="AU281" s="33"/>
      <c r="AV281" s="35"/>
      <c r="AW281" s="36"/>
      <c r="AX281" s="29"/>
      <c r="AY281" s="33"/>
      <c r="AZ281" s="35"/>
      <c r="BA281" s="36"/>
      <c r="BB281" s="29"/>
      <c r="BC281" s="33"/>
      <c r="BD281" s="35"/>
      <c r="BF281" s="29"/>
    </row>
    <row r="282" spans="1:58" x14ac:dyDescent="0.3">
      <c r="A282" s="29"/>
      <c r="B282" s="30"/>
      <c r="C282" s="30"/>
      <c r="D282" s="30"/>
      <c r="E282" s="31"/>
      <c r="F282" s="30"/>
      <c r="G282" s="30"/>
      <c r="H282" s="30"/>
      <c r="I282" s="30"/>
      <c r="J282" s="30"/>
      <c r="K282" s="30"/>
      <c r="L282" s="32"/>
      <c r="M282" s="32"/>
      <c r="N282" s="30"/>
      <c r="O282" s="33"/>
      <c r="P282" s="33"/>
      <c r="Q282" s="29"/>
      <c r="R282" s="34"/>
      <c r="S282" s="34"/>
      <c r="T282" s="34"/>
      <c r="U282" s="33"/>
      <c r="V282" s="33"/>
      <c r="W282" s="33"/>
      <c r="X282" s="33"/>
      <c r="Y282" s="33"/>
      <c r="Z282" s="33"/>
      <c r="AA282" s="33"/>
      <c r="AB282" s="33"/>
      <c r="AC282" s="34"/>
      <c r="AD282" s="34"/>
      <c r="AE282" s="33"/>
      <c r="AF282" s="35"/>
      <c r="AG282" s="36"/>
      <c r="AH282" s="29"/>
      <c r="AI282" s="33"/>
      <c r="AJ282" s="35"/>
      <c r="AK282" s="36"/>
      <c r="AL282" s="29"/>
      <c r="AM282" s="33"/>
      <c r="AN282" s="35"/>
      <c r="AO282" s="36"/>
      <c r="AP282" s="29"/>
      <c r="AQ282" s="33"/>
      <c r="AR282" s="35"/>
      <c r="AS282" s="36"/>
      <c r="AT282" s="29"/>
      <c r="AU282" s="33"/>
      <c r="AV282" s="35"/>
      <c r="AW282" s="36"/>
      <c r="AX282" s="29"/>
      <c r="AY282" s="33"/>
      <c r="AZ282" s="35"/>
      <c r="BA282" s="36"/>
      <c r="BB282" s="29"/>
      <c r="BC282" s="33"/>
      <c r="BD282" s="35"/>
      <c r="BF282" s="29"/>
    </row>
    <row r="283" spans="1:58" x14ac:dyDescent="0.3">
      <c r="A283" s="29"/>
      <c r="B283" s="30"/>
      <c r="C283" s="30"/>
      <c r="D283" s="30"/>
      <c r="E283" s="31"/>
      <c r="F283" s="30"/>
      <c r="G283" s="30"/>
      <c r="H283" s="30"/>
      <c r="I283" s="30"/>
      <c r="J283" s="30"/>
      <c r="K283" s="30"/>
      <c r="L283" s="32"/>
      <c r="M283" s="32"/>
      <c r="N283" s="30"/>
      <c r="O283" s="33"/>
      <c r="P283" s="33"/>
      <c r="Q283" s="29"/>
      <c r="R283" s="34"/>
      <c r="S283" s="34"/>
      <c r="T283" s="34"/>
      <c r="U283" s="33"/>
      <c r="V283" s="33"/>
      <c r="W283" s="33"/>
      <c r="X283" s="33"/>
      <c r="Y283" s="33"/>
      <c r="Z283" s="33"/>
      <c r="AA283" s="33"/>
      <c r="AB283" s="33"/>
      <c r="AC283" s="34"/>
      <c r="AD283" s="34"/>
      <c r="AE283" s="33"/>
      <c r="AF283" s="35"/>
      <c r="AG283" s="36"/>
      <c r="AH283" s="29"/>
      <c r="AI283" s="33"/>
      <c r="AJ283" s="35"/>
      <c r="AK283" s="36"/>
      <c r="AL283" s="29"/>
      <c r="AM283" s="33"/>
      <c r="AN283" s="35"/>
      <c r="AO283" s="36"/>
      <c r="AP283" s="29"/>
      <c r="AQ283" s="33"/>
      <c r="AR283" s="35"/>
      <c r="AS283" s="36"/>
      <c r="AT283" s="29"/>
      <c r="AU283" s="33"/>
      <c r="AV283" s="35"/>
      <c r="AW283" s="36"/>
      <c r="AX283" s="29"/>
      <c r="AY283" s="33"/>
      <c r="AZ283" s="35"/>
      <c r="BA283" s="36"/>
      <c r="BB283" s="29"/>
      <c r="BC283" s="33"/>
      <c r="BD283" s="35"/>
      <c r="BF283" s="29"/>
    </row>
    <row r="284" spans="1:58" x14ac:dyDescent="0.3">
      <c r="A284" s="29"/>
      <c r="B284" s="30"/>
      <c r="C284" s="30"/>
      <c r="D284" s="30"/>
      <c r="E284" s="31"/>
      <c r="F284" s="30"/>
      <c r="G284" s="30"/>
      <c r="H284" s="30"/>
      <c r="I284" s="30"/>
      <c r="J284" s="30"/>
      <c r="K284" s="30"/>
      <c r="L284" s="32"/>
      <c r="M284" s="32"/>
      <c r="N284" s="30"/>
      <c r="O284" s="33"/>
      <c r="P284" s="33"/>
      <c r="Q284" s="29"/>
      <c r="R284" s="34"/>
      <c r="S284" s="34"/>
      <c r="T284" s="34"/>
      <c r="U284" s="33"/>
      <c r="V284" s="33"/>
      <c r="W284" s="33"/>
      <c r="X284" s="33"/>
      <c r="Y284" s="33"/>
      <c r="Z284" s="33"/>
      <c r="AA284" s="33"/>
      <c r="AB284" s="33"/>
      <c r="AC284" s="34"/>
      <c r="AD284" s="34"/>
      <c r="AE284" s="33"/>
      <c r="AF284" s="35"/>
      <c r="AG284" s="36"/>
      <c r="AH284" s="29"/>
      <c r="AI284" s="33"/>
      <c r="AJ284" s="35"/>
      <c r="AK284" s="36"/>
      <c r="AL284" s="29"/>
      <c r="AM284" s="33"/>
      <c r="AN284" s="35"/>
      <c r="AO284" s="36"/>
      <c r="AP284" s="29"/>
      <c r="AQ284" s="33"/>
      <c r="AR284" s="35"/>
      <c r="AS284" s="36"/>
      <c r="AT284" s="29"/>
      <c r="AU284" s="33"/>
      <c r="AV284" s="35"/>
      <c r="AW284" s="36"/>
      <c r="AX284" s="29"/>
      <c r="AY284" s="33"/>
      <c r="AZ284" s="35"/>
      <c r="BA284" s="36"/>
      <c r="BB284" s="29"/>
      <c r="BC284" s="33"/>
      <c r="BD284" s="35"/>
      <c r="BF284" s="29"/>
    </row>
    <row r="285" spans="1:58" x14ac:dyDescent="0.3">
      <c r="A285" s="29"/>
      <c r="B285" s="30"/>
      <c r="C285" s="30"/>
      <c r="D285" s="30"/>
      <c r="E285" s="31"/>
      <c r="F285" s="30"/>
      <c r="G285" s="30"/>
      <c r="H285" s="30"/>
      <c r="I285" s="30"/>
      <c r="J285" s="30"/>
      <c r="K285" s="30"/>
      <c r="L285" s="32"/>
      <c r="M285" s="32"/>
      <c r="N285" s="30"/>
      <c r="O285" s="33"/>
      <c r="P285" s="33"/>
      <c r="Q285" s="29"/>
      <c r="R285" s="34"/>
      <c r="S285" s="34"/>
      <c r="T285" s="34"/>
      <c r="U285" s="33"/>
      <c r="V285" s="33"/>
      <c r="W285" s="33"/>
      <c r="X285" s="33"/>
      <c r="Y285" s="33"/>
      <c r="Z285" s="33"/>
      <c r="AA285" s="33"/>
      <c r="AB285" s="33"/>
      <c r="AC285" s="34"/>
      <c r="AD285" s="34"/>
      <c r="AE285" s="33"/>
      <c r="AF285" s="35"/>
      <c r="AG285" s="36"/>
      <c r="AH285" s="29"/>
      <c r="AI285" s="33"/>
      <c r="AJ285" s="35"/>
      <c r="AK285" s="36"/>
      <c r="AL285" s="29"/>
      <c r="AM285" s="33"/>
      <c r="AN285" s="35"/>
      <c r="AO285" s="36"/>
      <c r="AP285" s="29"/>
      <c r="AQ285" s="33"/>
      <c r="AR285" s="35"/>
      <c r="AS285" s="36"/>
      <c r="AT285" s="29"/>
      <c r="AU285" s="33"/>
      <c r="AV285" s="35"/>
      <c r="AW285" s="36"/>
      <c r="AX285" s="29"/>
      <c r="AY285" s="33"/>
      <c r="AZ285" s="35"/>
      <c r="BA285" s="36"/>
      <c r="BB285" s="29"/>
      <c r="BC285" s="33"/>
      <c r="BD285" s="35"/>
      <c r="BF285" s="29"/>
    </row>
    <row r="286" spans="1:58" x14ac:dyDescent="0.3">
      <c r="A286" s="29"/>
      <c r="B286" s="30"/>
      <c r="C286" s="30"/>
      <c r="D286" s="30"/>
      <c r="E286" s="31"/>
      <c r="F286" s="30"/>
      <c r="G286" s="30"/>
      <c r="H286" s="30"/>
      <c r="I286" s="30"/>
      <c r="J286" s="30"/>
      <c r="K286" s="30"/>
      <c r="L286" s="32"/>
      <c r="M286" s="32"/>
      <c r="N286" s="30"/>
      <c r="O286" s="33"/>
      <c r="P286" s="33"/>
      <c r="Q286" s="29"/>
      <c r="R286" s="34"/>
      <c r="S286" s="34"/>
      <c r="T286" s="34"/>
      <c r="U286" s="33"/>
      <c r="V286" s="33"/>
      <c r="W286" s="33"/>
      <c r="X286" s="33"/>
      <c r="Y286" s="33"/>
      <c r="Z286" s="33"/>
      <c r="AA286" s="33"/>
      <c r="AB286" s="33"/>
      <c r="AC286" s="34"/>
      <c r="AD286" s="34"/>
      <c r="AE286" s="33"/>
      <c r="AF286" s="35"/>
      <c r="AG286" s="36"/>
      <c r="AH286" s="29"/>
      <c r="AI286" s="33"/>
      <c r="AJ286" s="35"/>
      <c r="AK286" s="36"/>
      <c r="AL286" s="29"/>
      <c r="AM286" s="33"/>
      <c r="AN286" s="35"/>
      <c r="AO286" s="36"/>
      <c r="AP286" s="29"/>
      <c r="AQ286" s="33"/>
      <c r="AR286" s="35"/>
      <c r="AS286" s="36"/>
      <c r="AT286" s="29"/>
      <c r="AU286" s="33"/>
      <c r="AV286" s="35"/>
      <c r="AW286" s="36"/>
      <c r="AX286" s="29"/>
      <c r="AY286" s="33"/>
      <c r="AZ286" s="35"/>
      <c r="BA286" s="36"/>
      <c r="BB286" s="29"/>
      <c r="BC286" s="33"/>
      <c r="BD286" s="35"/>
      <c r="BF286" s="29"/>
    </row>
    <row r="287" spans="1:58" x14ac:dyDescent="0.3">
      <c r="A287" s="29"/>
      <c r="B287" s="30"/>
      <c r="C287" s="30"/>
      <c r="D287" s="30"/>
      <c r="E287" s="31"/>
      <c r="F287" s="30"/>
      <c r="G287" s="30"/>
      <c r="H287" s="30"/>
      <c r="I287" s="30"/>
      <c r="J287" s="30"/>
      <c r="K287" s="30"/>
      <c r="L287" s="32"/>
      <c r="M287" s="32"/>
      <c r="N287" s="30"/>
      <c r="O287" s="33"/>
      <c r="P287" s="33"/>
      <c r="Q287" s="29"/>
      <c r="R287" s="34"/>
      <c r="S287" s="34"/>
      <c r="T287" s="34"/>
      <c r="U287" s="33"/>
      <c r="V287" s="33"/>
      <c r="W287" s="33"/>
      <c r="X287" s="33"/>
      <c r="Y287" s="33"/>
      <c r="Z287" s="33"/>
      <c r="AA287" s="33"/>
      <c r="AB287" s="33"/>
      <c r="AC287" s="34"/>
      <c r="AD287" s="34"/>
      <c r="AE287" s="33"/>
      <c r="AF287" s="35"/>
      <c r="AG287" s="36"/>
      <c r="AH287" s="29"/>
      <c r="AI287" s="33"/>
      <c r="AJ287" s="35"/>
      <c r="AK287" s="36"/>
      <c r="AL287" s="29"/>
      <c r="AM287" s="33"/>
      <c r="AN287" s="35"/>
      <c r="AO287" s="36"/>
      <c r="AP287" s="29"/>
      <c r="AQ287" s="33"/>
      <c r="AR287" s="35"/>
      <c r="AS287" s="36"/>
      <c r="AT287" s="29"/>
      <c r="AU287" s="33"/>
      <c r="AV287" s="35"/>
      <c r="AW287" s="36"/>
      <c r="AX287" s="29"/>
      <c r="AY287" s="33"/>
      <c r="AZ287" s="35"/>
      <c r="BA287" s="36"/>
      <c r="BB287" s="29"/>
      <c r="BC287" s="33"/>
      <c r="BD287" s="35"/>
      <c r="BF287" s="29"/>
    </row>
    <row r="288" spans="1:58" x14ac:dyDescent="0.3">
      <c r="A288" s="29"/>
      <c r="B288" s="30"/>
      <c r="C288" s="30"/>
      <c r="D288" s="30"/>
      <c r="E288" s="31"/>
      <c r="F288" s="30"/>
      <c r="G288" s="30"/>
      <c r="H288" s="30"/>
      <c r="I288" s="30"/>
      <c r="J288" s="30"/>
      <c r="K288" s="30"/>
      <c r="L288" s="32"/>
      <c r="M288" s="32"/>
      <c r="N288" s="30"/>
      <c r="O288" s="33"/>
      <c r="P288" s="33"/>
      <c r="Q288" s="29"/>
      <c r="R288" s="34"/>
      <c r="S288" s="34"/>
      <c r="T288" s="34"/>
      <c r="U288" s="33"/>
      <c r="V288" s="33"/>
      <c r="W288" s="33"/>
      <c r="X288" s="33"/>
      <c r="Y288" s="33"/>
      <c r="Z288" s="33"/>
      <c r="AA288" s="33"/>
      <c r="AB288" s="33"/>
      <c r="AC288" s="34"/>
      <c r="AD288" s="34"/>
      <c r="AE288" s="33"/>
      <c r="AF288" s="35"/>
      <c r="AG288" s="36"/>
      <c r="AH288" s="29"/>
      <c r="AI288" s="33"/>
      <c r="AJ288" s="35"/>
      <c r="AK288" s="36"/>
      <c r="AL288" s="29"/>
      <c r="AM288" s="33"/>
      <c r="AN288" s="35"/>
      <c r="AO288" s="36"/>
      <c r="AP288" s="29"/>
      <c r="AQ288" s="33"/>
      <c r="AR288" s="35"/>
      <c r="AS288" s="36"/>
      <c r="AT288" s="29"/>
      <c r="AU288" s="33"/>
      <c r="AV288" s="35"/>
      <c r="AW288" s="36"/>
      <c r="AX288" s="29"/>
      <c r="AY288" s="33"/>
      <c r="AZ288" s="35"/>
      <c r="BA288" s="36"/>
      <c r="BB288" s="29"/>
      <c r="BC288" s="33"/>
      <c r="BD288" s="35"/>
      <c r="BF288" s="29"/>
    </row>
    <row r="289" spans="1:58" x14ac:dyDescent="0.3">
      <c r="A289" s="29"/>
      <c r="B289" s="30"/>
      <c r="C289" s="30"/>
      <c r="D289" s="30"/>
      <c r="E289" s="31"/>
      <c r="F289" s="30"/>
      <c r="G289" s="30"/>
      <c r="H289" s="30"/>
      <c r="I289" s="30"/>
      <c r="J289" s="30"/>
      <c r="K289" s="30"/>
      <c r="L289" s="32"/>
      <c r="M289" s="32"/>
      <c r="N289" s="30"/>
      <c r="O289" s="33"/>
      <c r="P289" s="33"/>
      <c r="Q289" s="29"/>
      <c r="R289" s="34"/>
      <c r="S289" s="34"/>
      <c r="T289" s="34"/>
      <c r="U289" s="33"/>
      <c r="V289" s="33"/>
      <c r="W289" s="33"/>
      <c r="X289" s="33"/>
      <c r="Y289" s="33"/>
      <c r="Z289" s="33"/>
      <c r="AA289" s="33"/>
      <c r="AB289" s="33"/>
      <c r="AC289" s="34"/>
      <c r="AD289" s="34"/>
      <c r="AE289" s="33"/>
      <c r="AF289" s="35"/>
      <c r="AG289" s="36"/>
      <c r="AH289" s="29"/>
      <c r="AI289" s="33"/>
      <c r="AJ289" s="35"/>
      <c r="AK289" s="36"/>
      <c r="AL289" s="29"/>
      <c r="AM289" s="33"/>
      <c r="AN289" s="35"/>
      <c r="AO289" s="36"/>
      <c r="AP289" s="29"/>
      <c r="AQ289" s="33"/>
      <c r="AR289" s="35"/>
      <c r="AS289" s="36"/>
      <c r="AT289" s="29"/>
      <c r="AU289" s="33"/>
      <c r="AV289" s="35"/>
      <c r="AW289" s="36"/>
      <c r="AX289" s="29"/>
      <c r="AY289" s="33"/>
      <c r="AZ289" s="35"/>
      <c r="BA289" s="36"/>
      <c r="BB289" s="29"/>
      <c r="BC289" s="33"/>
      <c r="BD289" s="35"/>
      <c r="BF289" s="29"/>
    </row>
    <row r="290" spans="1:58" x14ac:dyDescent="0.3">
      <c r="A290" s="29"/>
      <c r="B290" s="30"/>
      <c r="C290" s="30"/>
      <c r="D290" s="30"/>
      <c r="E290" s="31"/>
      <c r="F290" s="30"/>
      <c r="G290" s="30"/>
      <c r="H290" s="30"/>
      <c r="I290" s="30"/>
      <c r="J290" s="30"/>
      <c r="K290" s="30"/>
      <c r="L290" s="32"/>
      <c r="M290" s="32"/>
      <c r="N290" s="30"/>
      <c r="O290" s="33"/>
      <c r="P290" s="33"/>
      <c r="Q290" s="29"/>
      <c r="R290" s="34"/>
      <c r="S290" s="34"/>
      <c r="T290" s="34"/>
      <c r="U290" s="33"/>
      <c r="V290" s="33"/>
      <c r="W290" s="33"/>
      <c r="X290" s="33"/>
      <c r="Y290" s="33"/>
      <c r="Z290" s="33"/>
      <c r="AA290" s="33"/>
      <c r="AB290" s="33"/>
      <c r="AC290" s="34"/>
      <c r="AD290" s="34"/>
      <c r="AE290" s="33"/>
      <c r="AF290" s="35"/>
      <c r="AG290" s="36"/>
      <c r="AH290" s="29"/>
      <c r="AI290" s="33"/>
      <c r="AJ290" s="35"/>
      <c r="AK290" s="36"/>
      <c r="AL290" s="29"/>
      <c r="AM290" s="33"/>
      <c r="AN290" s="35"/>
      <c r="AO290" s="36"/>
      <c r="AP290" s="29"/>
      <c r="AQ290" s="33"/>
      <c r="AR290" s="35"/>
      <c r="AS290" s="36"/>
      <c r="AT290" s="29"/>
      <c r="AU290" s="33"/>
      <c r="AV290" s="35"/>
      <c r="AW290" s="36"/>
      <c r="AX290" s="29"/>
      <c r="AY290" s="33"/>
      <c r="AZ290" s="35"/>
      <c r="BA290" s="36"/>
      <c r="BB290" s="29"/>
      <c r="BC290" s="33"/>
      <c r="BD290" s="35"/>
      <c r="BF290" s="29"/>
    </row>
    <row r="291" spans="1:58" x14ac:dyDescent="0.3">
      <c r="A291" s="29"/>
      <c r="B291" s="30"/>
      <c r="C291" s="30"/>
      <c r="D291" s="30"/>
      <c r="E291" s="31"/>
      <c r="F291" s="30"/>
      <c r="G291" s="30"/>
      <c r="H291" s="30"/>
      <c r="I291" s="30"/>
      <c r="J291" s="30"/>
      <c r="K291" s="30"/>
      <c r="L291" s="32"/>
      <c r="M291" s="32"/>
      <c r="N291" s="30"/>
      <c r="O291" s="33"/>
      <c r="P291" s="33"/>
      <c r="Q291" s="29"/>
      <c r="R291" s="34"/>
      <c r="S291" s="34"/>
      <c r="T291" s="34"/>
      <c r="U291" s="33"/>
      <c r="V291" s="33"/>
      <c r="W291" s="33"/>
      <c r="X291" s="33"/>
      <c r="Y291" s="33"/>
      <c r="Z291" s="33"/>
      <c r="AA291" s="33"/>
      <c r="AB291" s="33"/>
      <c r="AC291" s="34"/>
      <c r="AD291" s="34"/>
      <c r="AE291" s="33"/>
      <c r="AF291" s="35"/>
      <c r="AG291" s="36"/>
      <c r="AH291" s="29"/>
      <c r="AI291" s="33"/>
      <c r="AJ291" s="35"/>
      <c r="AK291" s="36"/>
      <c r="AL291" s="29"/>
      <c r="AM291" s="33"/>
      <c r="AN291" s="35"/>
      <c r="AO291" s="36"/>
      <c r="AP291" s="29"/>
      <c r="AQ291" s="33"/>
      <c r="AR291" s="35"/>
      <c r="AS291" s="36"/>
      <c r="AT291" s="29"/>
      <c r="AU291" s="33"/>
      <c r="AV291" s="35"/>
      <c r="AW291" s="36"/>
      <c r="AX291" s="29"/>
      <c r="AY291" s="33"/>
      <c r="AZ291" s="35"/>
      <c r="BA291" s="36"/>
      <c r="BB291" s="29"/>
      <c r="BC291" s="33"/>
      <c r="BD291" s="35"/>
      <c r="BF291" s="29"/>
    </row>
    <row r="292" spans="1:58" x14ac:dyDescent="0.3">
      <c r="A292" s="29"/>
      <c r="B292" s="30"/>
      <c r="C292" s="30"/>
      <c r="D292" s="30"/>
      <c r="E292" s="31"/>
      <c r="F292" s="30"/>
      <c r="G292" s="30"/>
      <c r="H292" s="30"/>
      <c r="I292" s="30"/>
      <c r="J292" s="30"/>
      <c r="K292" s="30"/>
      <c r="L292" s="32"/>
      <c r="M292" s="32"/>
      <c r="N292" s="30"/>
      <c r="O292" s="33"/>
      <c r="P292" s="33"/>
      <c r="Q292" s="29"/>
      <c r="R292" s="34"/>
      <c r="S292" s="34"/>
      <c r="T292" s="34"/>
      <c r="U292" s="33"/>
      <c r="V292" s="33"/>
      <c r="W292" s="33"/>
      <c r="X292" s="33"/>
      <c r="Y292" s="33"/>
      <c r="Z292" s="33"/>
      <c r="AA292" s="33"/>
      <c r="AB292" s="33"/>
      <c r="AC292" s="34"/>
      <c r="AD292" s="34"/>
      <c r="AE292" s="33"/>
      <c r="AF292" s="35"/>
      <c r="AG292" s="36"/>
      <c r="AH292" s="29"/>
      <c r="AI292" s="33"/>
      <c r="AJ292" s="35"/>
      <c r="AK292" s="36"/>
      <c r="AL292" s="29"/>
      <c r="AM292" s="33"/>
      <c r="AN292" s="35"/>
      <c r="AO292" s="36"/>
      <c r="AP292" s="29"/>
      <c r="AQ292" s="33"/>
      <c r="AR292" s="35"/>
      <c r="AS292" s="36"/>
      <c r="AT292" s="29"/>
      <c r="AU292" s="33"/>
      <c r="AV292" s="35"/>
      <c r="AW292" s="36"/>
      <c r="AX292" s="29"/>
      <c r="AY292" s="33"/>
      <c r="AZ292" s="35"/>
      <c r="BA292" s="36"/>
      <c r="BB292" s="29"/>
      <c r="BC292" s="33"/>
      <c r="BD292" s="35"/>
      <c r="BF292" s="29"/>
    </row>
    <row r="293" spans="1:58" x14ac:dyDescent="0.3">
      <c r="A293" s="29"/>
      <c r="B293" s="30"/>
      <c r="C293" s="30"/>
      <c r="D293" s="30"/>
      <c r="E293" s="31"/>
      <c r="F293" s="30"/>
      <c r="G293" s="30"/>
      <c r="H293" s="30"/>
      <c r="I293" s="30"/>
      <c r="J293" s="30"/>
      <c r="K293" s="30"/>
      <c r="L293" s="32"/>
      <c r="M293" s="32"/>
      <c r="N293" s="30"/>
      <c r="O293" s="33"/>
      <c r="P293" s="33"/>
      <c r="Q293" s="29"/>
      <c r="R293" s="34"/>
      <c r="S293" s="34"/>
      <c r="T293" s="34"/>
      <c r="U293" s="33"/>
      <c r="V293" s="33"/>
      <c r="W293" s="33"/>
      <c r="X293" s="33"/>
      <c r="Y293" s="33"/>
      <c r="Z293" s="33"/>
      <c r="AA293" s="33"/>
      <c r="AB293" s="33"/>
      <c r="AC293" s="34"/>
      <c r="AD293" s="34"/>
      <c r="AE293" s="33"/>
      <c r="AF293" s="35"/>
      <c r="AG293" s="36"/>
      <c r="AH293" s="29"/>
      <c r="AI293" s="33"/>
      <c r="AJ293" s="35"/>
      <c r="AK293" s="36"/>
      <c r="AL293" s="29"/>
      <c r="AM293" s="33"/>
      <c r="AN293" s="35"/>
      <c r="AO293" s="36"/>
      <c r="AP293" s="29"/>
      <c r="AQ293" s="33"/>
      <c r="AR293" s="35"/>
      <c r="AS293" s="36"/>
      <c r="AT293" s="29"/>
      <c r="AU293" s="33"/>
      <c r="AV293" s="35"/>
      <c r="AW293" s="36"/>
      <c r="AX293" s="29"/>
      <c r="AY293" s="33"/>
      <c r="AZ293" s="35"/>
      <c r="BA293" s="36"/>
      <c r="BB293" s="29"/>
      <c r="BC293" s="33"/>
      <c r="BD293" s="35"/>
      <c r="BF293" s="29"/>
    </row>
    <row r="294" spans="1:58" x14ac:dyDescent="0.3">
      <c r="A294" s="29"/>
      <c r="B294" s="30"/>
      <c r="C294" s="30"/>
      <c r="D294" s="30"/>
      <c r="E294" s="31"/>
      <c r="F294" s="30"/>
      <c r="G294" s="30"/>
      <c r="H294" s="30"/>
      <c r="I294" s="30"/>
      <c r="J294" s="30"/>
      <c r="K294" s="30"/>
      <c r="L294" s="32"/>
      <c r="M294" s="32"/>
      <c r="N294" s="30"/>
      <c r="O294" s="33"/>
      <c r="P294" s="33"/>
      <c r="Q294" s="29"/>
      <c r="R294" s="34"/>
      <c r="S294" s="34"/>
      <c r="T294" s="34"/>
      <c r="U294" s="33"/>
      <c r="V294" s="33"/>
      <c r="W294" s="33"/>
      <c r="X294" s="33"/>
      <c r="Y294" s="33"/>
      <c r="Z294" s="33"/>
      <c r="AA294" s="33"/>
      <c r="AB294" s="33"/>
      <c r="AC294" s="34"/>
      <c r="AD294" s="34"/>
      <c r="AE294" s="33"/>
      <c r="AF294" s="35"/>
      <c r="AG294" s="36"/>
      <c r="AH294" s="29"/>
      <c r="AI294" s="33"/>
      <c r="AJ294" s="35"/>
      <c r="AK294" s="36"/>
      <c r="AL294" s="29"/>
      <c r="AM294" s="33"/>
      <c r="AN294" s="35"/>
      <c r="AO294" s="36"/>
      <c r="AP294" s="29"/>
      <c r="AQ294" s="33"/>
      <c r="AR294" s="35"/>
      <c r="AS294" s="36"/>
      <c r="AT294" s="29"/>
      <c r="AU294" s="33"/>
      <c r="AV294" s="35"/>
      <c r="AW294" s="36"/>
      <c r="AX294" s="29"/>
      <c r="AY294" s="33"/>
      <c r="AZ294" s="35"/>
      <c r="BA294" s="36"/>
      <c r="BB294" s="29"/>
      <c r="BC294" s="33"/>
      <c r="BD294" s="35"/>
      <c r="BF294" s="29"/>
    </row>
    <row r="295" spans="1:58" x14ac:dyDescent="0.3">
      <c r="A295" s="29"/>
      <c r="B295" s="30"/>
      <c r="C295" s="30"/>
      <c r="D295" s="30"/>
      <c r="E295" s="31"/>
      <c r="F295" s="30"/>
      <c r="G295" s="30"/>
      <c r="H295" s="30"/>
      <c r="I295" s="30"/>
      <c r="J295" s="30"/>
      <c r="K295" s="30"/>
      <c r="L295" s="32"/>
      <c r="M295" s="32"/>
      <c r="N295" s="30"/>
      <c r="O295" s="33"/>
      <c r="P295" s="33"/>
      <c r="Q295" s="29"/>
      <c r="R295" s="34"/>
      <c r="S295" s="34"/>
      <c r="T295" s="34"/>
      <c r="U295" s="33"/>
      <c r="V295" s="33"/>
      <c r="W295" s="33"/>
      <c r="X295" s="33"/>
      <c r="Y295" s="33"/>
      <c r="Z295" s="33"/>
      <c r="AA295" s="33"/>
      <c r="AB295" s="33"/>
      <c r="AC295" s="34"/>
      <c r="AD295" s="34"/>
      <c r="AE295" s="33"/>
      <c r="AF295" s="35"/>
      <c r="AG295" s="36"/>
      <c r="AH295" s="29"/>
      <c r="AI295" s="33"/>
      <c r="AJ295" s="35"/>
      <c r="AK295" s="36"/>
      <c r="AL295" s="29"/>
      <c r="AM295" s="33"/>
      <c r="AN295" s="35"/>
      <c r="AO295" s="36"/>
      <c r="AP295" s="29"/>
      <c r="AQ295" s="33"/>
      <c r="AR295" s="35"/>
      <c r="AS295" s="36"/>
      <c r="AT295" s="29"/>
      <c r="AU295" s="33"/>
      <c r="AV295" s="35"/>
      <c r="AW295" s="36"/>
      <c r="AX295" s="29"/>
      <c r="AY295" s="33"/>
      <c r="AZ295" s="35"/>
      <c r="BA295" s="36"/>
      <c r="BB295" s="29"/>
      <c r="BC295" s="33"/>
      <c r="BD295" s="35"/>
      <c r="BF295" s="29"/>
    </row>
    <row r="296" spans="1:58" x14ac:dyDescent="0.3">
      <c r="A296" s="29"/>
      <c r="B296" s="30"/>
      <c r="C296" s="30"/>
      <c r="D296" s="30"/>
      <c r="E296" s="31"/>
      <c r="F296" s="30"/>
      <c r="G296" s="30"/>
      <c r="H296" s="30"/>
      <c r="I296" s="30"/>
      <c r="J296" s="30"/>
      <c r="K296" s="30"/>
      <c r="L296" s="32"/>
      <c r="M296" s="32"/>
      <c r="N296" s="30"/>
      <c r="O296" s="33"/>
      <c r="P296" s="33"/>
      <c r="Q296" s="29"/>
      <c r="R296" s="34"/>
      <c r="S296" s="34"/>
      <c r="T296" s="34"/>
      <c r="U296" s="33"/>
      <c r="V296" s="33"/>
      <c r="W296" s="33"/>
      <c r="X296" s="33"/>
      <c r="Y296" s="33"/>
      <c r="Z296" s="33"/>
      <c r="AA296" s="33"/>
      <c r="AB296" s="33"/>
      <c r="AC296" s="34"/>
      <c r="AD296" s="34"/>
      <c r="AE296" s="33"/>
      <c r="AF296" s="35"/>
      <c r="AG296" s="36"/>
      <c r="AH296" s="29"/>
      <c r="AI296" s="33"/>
      <c r="AJ296" s="35"/>
      <c r="AK296" s="36"/>
      <c r="AL296" s="29"/>
      <c r="AM296" s="33"/>
      <c r="AN296" s="35"/>
      <c r="AO296" s="36"/>
      <c r="AP296" s="29"/>
      <c r="AQ296" s="33"/>
      <c r="AR296" s="35"/>
      <c r="AS296" s="36"/>
      <c r="AT296" s="29"/>
      <c r="AU296" s="33"/>
      <c r="AV296" s="35"/>
      <c r="AW296" s="36"/>
      <c r="AX296" s="29"/>
      <c r="AY296" s="33"/>
      <c r="AZ296" s="35"/>
      <c r="BA296" s="36"/>
      <c r="BB296" s="29"/>
      <c r="BC296" s="33"/>
      <c r="BD296" s="35"/>
      <c r="BF296" s="29"/>
    </row>
    <row r="297" spans="1:58" x14ac:dyDescent="0.3">
      <c r="A297" s="29"/>
      <c r="B297" s="30"/>
      <c r="C297" s="30"/>
      <c r="D297" s="30"/>
      <c r="E297" s="31"/>
      <c r="F297" s="30"/>
      <c r="G297" s="30"/>
      <c r="H297" s="30"/>
      <c r="I297" s="30"/>
      <c r="J297" s="30"/>
      <c r="K297" s="30"/>
      <c r="L297" s="32"/>
      <c r="M297" s="32"/>
      <c r="N297" s="30"/>
      <c r="O297" s="33"/>
      <c r="P297" s="33"/>
      <c r="Q297" s="29"/>
      <c r="R297" s="34"/>
      <c r="S297" s="34"/>
      <c r="T297" s="34"/>
      <c r="U297" s="33"/>
      <c r="V297" s="33"/>
      <c r="W297" s="33"/>
      <c r="X297" s="33"/>
      <c r="Y297" s="33"/>
      <c r="Z297" s="33"/>
      <c r="AA297" s="33"/>
      <c r="AB297" s="33"/>
      <c r="AC297" s="34"/>
      <c r="AD297" s="34"/>
      <c r="AE297" s="33"/>
      <c r="AF297" s="35"/>
      <c r="AG297" s="36"/>
      <c r="AH297" s="29"/>
      <c r="AI297" s="33"/>
      <c r="AJ297" s="35"/>
      <c r="AK297" s="36"/>
      <c r="AL297" s="29"/>
      <c r="AM297" s="33"/>
      <c r="AN297" s="35"/>
      <c r="AO297" s="36"/>
      <c r="AP297" s="29"/>
      <c r="AQ297" s="33"/>
      <c r="AR297" s="35"/>
      <c r="AS297" s="36"/>
      <c r="AT297" s="29"/>
      <c r="AU297" s="33"/>
      <c r="AV297" s="35"/>
      <c r="AW297" s="36"/>
      <c r="AX297" s="29"/>
      <c r="AY297" s="33"/>
      <c r="AZ297" s="35"/>
      <c r="BA297" s="36"/>
      <c r="BB297" s="29"/>
      <c r="BC297" s="33"/>
      <c r="BD297" s="35"/>
      <c r="BF297" s="29"/>
    </row>
    <row r="298" spans="1:58" x14ac:dyDescent="0.3">
      <c r="A298" s="29"/>
      <c r="B298" s="30"/>
      <c r="C298" s="30"/>
      <c r="D298" s="30"/>
      <c r="E298" s="31"/>
      <c r="F298" s="30"/>
      <c r="G298" s="30"/>
      <c r="H298" s="30"/>
      <c r="I298" s="30"/>
      <c r="J298" s="30"/>
      <c r="K298" s="30"/>
      <c r="L298" s="32"/>
      <c r="M298" s="32"/>
      <c r="N298" s="30"/>
      <c r="O298" s="33"/>
      <c r="P298" s="33"/>
      <c r="Q298" s="29"/>
      <c r="R298" s="34"/>
      <c r="S298" s="34"/>
      <c r="T298" s="34"/>
      <c r="U298" s="33"/>
      <c r="V298" s="33"/>
      <c r="W298" s="33"/>
      <c r="X298" s="33"/>
      <c r="Y298" s="33"/>
      <c r="Z298" s="33"/>
      <c r="AA298" s="33"/>
      <c r="AB298" s="33"/>
      <c r="AC298" s="34"/>
      <c r="AD298" s="34"/>
      <c r="AE298" s="33"/>
      <c r="AF298" s="35"/>
      <c r="AG298" s="36"/>
      <c r="AH298" s="29"/>
      <c r="AI298" s="33"/>
      <c r="AJ298" s="35"/>
      <c r="AK298" s="36"/>
      <c r="AL298" s="29"/>
      <c r="AM298" s="33"/>
      <c r="AN298" s="35"/>
      <c r="AO298" s="36"/>
      <c r="AP298" s="29"/>
      <c r="AQ298" s="33"/>
      <c r="AR298" s="35"/>
      <c r="AS298" s="36"/>
      <c r="AT298" s="29"/>
      <c r="AU298" s="33"/>
      <c r="AV298" s="35"/>
      <c r="AW298" s="36"/>
      <c r="AX298" s="29"/>
      <c r="AY298" s="33"/>
      <c r="AZ298" s="35"/>
      <c r="BA298" s="36"/>
      <c r="BB298" s="29"/>
      <c r="BC298" s="33"/>
      <c r="BD298" s="35"/>
      <c r="BF298" s="29"/>
    </row>
    <row r="299" spans="1:58" x14ac:dyDescent="0.3">
      <c r="A299" s="29"/>
      <c r="B299" s="30"/>
      <c r="C299" s="30"/>
      <c r="D299" s="30"/>
      <c r="E299" s="31"/>
      <c r="F299" s="30"/>
      <c r="G299" s="30"/>
      <c r="H299" s="30"/>
      <c r="I299" s="30"/>
      <c r="J299" s="30"/>
      <c r="K299" s="30"/>
      <c r="L299" s="32"/>
      <c r="M299" s="32"/>
      <c r="N299" s="30"/>
      <c r="O299" s="33"/>
      <c r="P299" s="33"/>
      <c r="Q299" s="29"/>
      <c r="R299" s="34"/>
      <c r="S299" s="34"/>
      <c r="T299" s="34"/>
      <c r="U299" s="33"/>
      <c r="V299" s="33"/>
      <c r="W299" s="33"/>
      <c r="X299" s="33"/>
      <c r="Y299" s="33"/>
      <c r="Z299" s="33"/>
      <c r="AA299" s="33"/>
      <c r="AB299" s="33"/>
      <c r="AC299" s="34"/>
      <c r="AD299" s="34"/>
      <c r="AE299" s="33"/>
      <c r="AF299" s="35"/>
      <c r="AG299" s="36"/>
      <c r="AH299" s="29"/>
      <c r="AI299" s="33"/>
      <c r="AJ299" s="35"/>
      <c r="AK299" s="36"/>
      <c r="AL299" s="29"/>
      <c r="AM299" s="33"/>
      <c r="AN299" s="35"/>
      <c r="AO299" s="36"/>
      <c r="AP299" s="29"/>
      <c r="AQ299" s="33"/>
      <c r="AR299" s="35"/>
      <c r="AS299" s="36"/>
      <c r="AT299" s="29"/>
      <c r="AU299" s="33"/>
      <c r="AV299" s="35"/>
      <c r="AW299" s="36"/>
      <c r="AX299" s="29"/>
      <c r="AY299" s="33"/>
      <c r="AZ299" s="35"/>
      <c r="BA299" s="36"/>
      <c r="BB299" s="29"/>
      <c r="BC299" s="33"/>
      <c r="BD299" s="35"/>
      <c r="BF299" s="29"/>
    </row>
    <row r="300" spans="1:58" x14ac:dyDescent="0.3">
      <c r="A300" s="29"/>
      <c r="B300" s="30"/>
      <c r="C300" s="30"/>
      <c r="D300" s="30"/>
      <c r="E300" s="31"/>
      <c r="F300" s="30"/>
      <c r="G300" s="30"/>
      <c r="H300" s="30"/>
      <c r="I300" s="30"/>
      <c r="J300" s="30"/>
      <c r="K300" s="30"/>
      <c r="L300" s="32"/>
      <c r="M300" s="32"/>
      <c r="N300" s="30"/>
      <c r="O300" s="33"/>
      <c r="P300" s="33"/>
      <c r="Q300" s="29"/>
      <c r="R300" s="34"/>
      <c r="S300" s="34"/>
      <c r="T300" s="34"/>
      <c r="U300" s="33"/>
      <c r="V300" s="33"/>
      <c r="W300" s="33"/>
      <c r="X300" s="33"/>
      <c r="Y300" s="33"/>
      <c r="Z300" s="33"/>
      <c r="AA300" s="33"/>
      <c r="AB300" s="33"/>
      <c r="AC300" s="34"/>
      <c r="AD300" s="34"/>
      <c r="AE300" s="33"/>
      <c r="AF300" s="35"/>
      <c r="AG300" s="36"/>
      <c r="AH300" s="29"/>
      <c r="AI300" s="33"/>
      <c r="AJ300" s="35"/>
      <c r="AK300" s="36"/>
      <c r="AL300" s="29"/>
      <c r="AM300" s="33"/>
      <c r="AN300" s="35"/>
      <c r="AO300" s="36"/>
      <c r="AP300" s="29"/>
      <c r="AQ300" s="33"/>
      <c r="AR300" s="35"/>
      <c r="AS300" s="36"/>
      <c r="AT300" s="29"/>
      <c r="AU300" s="33"/>
      <c r="AV300" s="35"/>
      <c r="AW300" s="36"/>
      <c r="AX300" s="29"/>
      <c r="AY300" s="33"/>
      <c r="AZ300" s="35"/>
      <c r="BA300" s="36"/>
      <c r="BB300" s="29"/>
      <c r="BC300" s="33"/>
      <c r="BD300" s="35"/>
      <c r="BF300" s="29"/>
    </row>
    <row r="301" spans="1:58" x14ac:dyDescent="0.3">
      <c r="A301" s="29"/>
      <c r="B301" s="30"/>
      <c r="C301" s="30"/>
      <c r="D301" s="30"/>
      <c r="E301" s="31"/>
      <c r="F301" s="30"/>
      <c r="G301" s="30"/>
      <c r="H301" s="30"/>
      <c r="I301" s="30"/>
      <c r="J301" s="30"/>
      <c r="K301" s="30"/>
      <c r="L301" s="32"/>
      <c r="M301" s="32"/>
      <c r="N301" s="30"/>
      <c r="O301" s="33"/>
      <c r="P301" s="33"/>
      <c r="Q301" s="29"/>
      <c r="R301" s="34"/>
      <c r="S301" s="34"/>
      <c r="T301" s="34"/>
      <c r="U301" s="33"/>
      <c r="V301" s="33"/>
      <c r="W301" s="33"/>
      <c r="X301" s="33"/>
      <c r="Y301" s="33"/>
      <c r="Z301" s="33"/>
      <c r="AA301" s="33"/>
      <c r="AB301" s="33"/>
      <c r="AC301" s="34"/>
      <c r="AD301" s="34"/>
      <c r="AE301" s="33"/>
      <c r="AF301" s="35"/>
      <c r="AG301" s="36"/>
      <c r="AH301" s="29"/>
      <c r="AI301" s="33"/>
      <c r="AJ301" s="35"/>
      <c r="AK301" s="36"/>
      <c r="AL301" s="29"/>
      <c r="AM301" s="33"/>
      <c r="AN301" s="35"/>
      <c r="AO301" s="36"/>
      <c r="AP301" s="29"/>
      <c r="AQ301" s="33"/>
      <c r="AR301" s="35"/>
      <c r="AS301" s="36"/>
      <c r="AT301" s="29"/>
      <c r="AU301" s="33"/>
      <c r="AV301" s="35"/>
      <c r="AW301" s="36"/>
      <c r="AX301" s="29"/>
      <c r="AY301" s="33"/>
      <c r="AZ301" s="35"/>
      <c r="BA301" s="36"/>
      <c r="BB301" s="29"/>
      <c r="BC301" s="33"/>
      <c r="BD301" s="35"/>
      <c r="BF301" s="29"/>
    </row>
    <row r="302" spans="1:58" x14ac:dyDescent="0.3">
      <c r="A302" s="29"/>
      <c r="B302" s="30"/>
      <c r="C302" s="30"/>
      <c r="D302" s="30"/>
      <c r="E302" s="31"/>
      <c r="F302" s="30"/>
      <c r="G302" s="30"/>
      <c r="H302" s="30"/>
      <c r="I302" s="30"/>
      <c r="J302" s="30"/>
      <c r="K302" s="30"/>
      <c r="L302" s="32"/>
      <c r="M302" s="32"/>
      <c r="N302" s="30"/>
      <c r="O302" s="33"/>
      <c r="P302" s="33"/>
      <c r="Q302" s="29"/>
      <c r="R302" s="34"/>
      <c r="S302" s="34"/>
      <c r="T302" s="34"/>
      <c r="U302" s="33"/>
      <c r="V302" s="33"/>
      <c r="W302" s="33"/>
      <c r="X302" s="33"/>
      <c r="Y302" s="33"/>
      <c r="Z302" s="33"/>
      <c r="AA302" s="33"/>
      <c r="AB302" s="33"/>
      <c r="AC302" s="34"/>
      <c r="AD302" s="34"/>
      <c r="AE302" s="33"/>
      <c r="AF302" s="35"/>
      <c r="AG302" s="36"/>
      <c r="AH302" s="29"/>
      <c r="AI302" s="33"/>
      <c r="AJ302" s="35"/>
      <c r="AK302" s="36"/>
      <c r="AL302" s="29"/>
      <c r="AM302" s="33"/>
      <c r="AN302" s="35"/>
      <c r="AO302" s="36"/>
      <c r="AP302" s="29"/>
      <c r="AQ302" s="33"/>
      <c r="AR302" s="35"/>
      <c r="AS302" s="36"/>
      <c r="AT302" s="29"/>
      <c r="AU302" s="33"/>
      <c r="AV302" s="35"/>
      <c r="AW302" s="36"/>
      <c r="AX302" s="29"/>
      <c r="AY302" s="33"/>
      <c r="AZ302" s="35"/>
      <c r="BA302" s="36"/>
      <c r="BB302" s="29"/>
      <c r="BC302" s="33"/>
      <c r="BD302" s="35"/>
      <c r="BF302" s="29"/>
    </row>
    <row r="303" spans="1:58" x14ac:dyDescent="0.3">
      <c r="A303" s="29"/>
      <c r="B303" s="30"/>
      <c r="C303" s="30"/>
      <c r="D303" s="30"/>
      <c r="E303" s="31"/>
      <c r="F303" s="30"/>
      <c r="G303" s="30"/>
      <c r="H303" s="30"/>
      <c r="I303" s="30"/>
      <c r="J303" s="30"/>
      <c r="K303" s="30"/>
      <c r="L303" s="32"/>
      <c r="M303" s="32"/>
      <c r="N303" s="30"/>
      <c r="O303" s="33"/>
      <c r="P303" s="33"/>
      <c r="Q303" s="29"/>
      <c r="R303" s="34"/>
      <c r="S303" s="34"/>
      <c r="T303" s="34"/>
      <c r="U303" s="33"/>
      <c r="V303" s="33"/>
      <c r="W303" s="33"/>
      <c r="X303" s="33"/>
      <c r="Y303" s="33"/>
      <c r="Z303" s="33"/>
      <c r="AA303" s="33"/>
      <c r="AB303" s="33"/>
      <c r="AC303" s="34"/>
      <c r="AD303" s="34"/>
      <c r="AE303" s="33"/>
      <c r="AF303" s="35"/>
      <c r="AG303" s="36"/>
      <c r="AH303" s="29"/>
      <c r="AI303" s="33"/>
      <c r="AJ303" s="35"/>
      <c r="AK303" s="36"/>
      <c r="AL303" s="29"/>
      <c r="AM303" s="33"/>
      <c r="AN303" s="35"/>
      <c r="AO303" s="36"/>
      <c r="AP303" s="29"/>
      <c r="AQ303" s="33"/>
      <c r="AR303" s="35"/>
      <c r="AS303" s="36"/>
      <c r="AT303" s="29"/>
      <c r="AU303" s="33"/>
      <c r="AV303" s="35"/>
      <c r="AW303" s="36"/>
      <c r="AX303" s="29"/>
      <c r="AY303" s="33"/>
      <c r="AZ303" s="35"/>
      <c r="BA303" s="36"/>
      <c r="BB303" s="29"/>
      <c r="BC303" s="33"/>
      <c r="BD303" s="35"/>
      <c r="BF303" s="29"/>
    </row>
    <row r="304" spans="1:58" x14ac:dyDescent="0.3">
      <c r="A304" s="29"/>
      <c r="B304" s="30"/>
      <c r="C304" s="30"/>
      <c r="D304" s="30"/>
      <c r="E304" s="31"/>
      <c r="F304" s="30"/>
      <c r="G304" s="30"/>
      <c r="H304" s="30"/>
      <c r="I304" s="30"/>
      <c r="J304" s="30"/>
      <c r="K304" s="30"/>
      <c r="L304" s="32"/>
      <c r="M304" s="32"/>
      <c r="N304" s="30"/>
      <c r="O304" s="33"/>
      <c r="P304" s="33"/>
      <c r="Q304" s="29"/>
      <c r="R304" s="34"/>
      <c r="S304" s="34"/>
      <c r="T304" s="34"/>
      <c r="U304" s="33"/>
      <c r="V304" s="33"/>
      <c r="W304" s="33"/>
      <c r="X304" s="33"/>
      <c r="Y304" s="33"/>
      <c r="Z304" s="33"/>
      <c r="AA304" s="33"/>
      <c r="AB304" s="33"/>
      <c r="AC304" s="34"/>
      <c r="AD304" s="34"/>
      <c r="AE304" s="33"/>
      <c r="AF304" s="35"/>
      <c r="AG304" s="36"/>
      <c r="AH304" s="29"/>
      <c r="AI304" s="33"/>
      <c r="AJ304" s="35"/>
      <c r="AK304" s="36"/>
      <c r="AL304" s="29"/>
      <c r="AM304" s="33"/>
      <c r="AN304" s="35"/>
      <c r="AO304" s="36"/>
      <c r="AP304" s="29"/>
      <c r="AQ304" s="33"/>
      <c r="AR304" s="35"/>
      <c r="AS304" s="36"/>
      <c r="AT304" s="29"/>
      <c r="AU304" s="33"/>
      <c r="AV304" s="35"/>
      <c r="AW304" s="36"/>
      <c r="AX304" s="29"/>
      <c r="AY304" s="33"/>
      <c r="AZ304" s="35"/>
      <c r="BA304" s="36"/>
      <c r="BB304" s="29"/>
      <c r="BC304" s="33"/>
      <c r="BD304" s="35"/>
      <c r="BF304" s="29"/>
    </row>
    <row r="305" spans="1:58" x14ac:dyDescent="0.3">
      <c r="A305" s="29"/>
      <c r="B305" s="30"/>
      <c r="C305" s="30"/>
      <c r="D305" s="30"/>
      <c r="E305" s="31"/>
      <c r="F305" s="30"/>
      <c r="G305" s="30"/>
      <c r="H305" s="30"/>
      <c r="I305" s="30"/>
      <c r="J305" s="30"/>
      <c r="K305" s="30"/>
      <c r="L305" s="32"/>
      <c r="M305" s="32"/>
      <c r="N305" s="30"/>
      <c r="O305" s="33"/>
      <c r="P305" s="33"/>
      <c r="Q305" s="29"/>
      <c r="R305" s="34"/>
      <c r="S305" s="34"/>
      <c r="T305" s="34"/>
      <c r="U305" s="33"/>
      <c r="V305" s="33"/>
      <c r="W305" s="33"/>
      <c r="X305" s="33"/>
      <c r="Y305" s="33"/>
      <c r="Z305" s="33"/>
      <c r="AA305" s="33"/>
      <c r="AB305" s="33"/>
      <c r="AC305" s="34"/>
      <c r="AD305" s="34"/>
      <c r="AE305" s="33"/>
      <c r="AF305" s="35"/>
      <c r="AG305" s="36"/>
      <c r="AH305" s="29"/>
      <c r="AI305" s="33"/>
      <c r="AJ305" s="35"/>
      <c r="AK305" s="36"/>
      <c r="AL305" s="29"/>
      <c r="AM305" s="33"/>
      <c r="AN305" s="35"/>
      <c r="AO305" s="36"/>
      <c r="AP305" s="29"/>
      <c r="AQ305" s="33"/>
      <c r="AR305" s="35"/>
      <c r="AS305" s="36"/>
      <c r="AT305" s="29"/>
      <c r="AU305" s="33"/>
      <c r="AV305" s="35"/>
      <c r="AW305" s="36"/>
      <c r="AX305" s="29"/>
      <c r="AY305" s="33"/>
      <c r="AZ305" s="35"/>
      <c r="BA305" s="36"/>
      <c r="BB305" s="29"/>
      <c r="BC305" s="33"/>
      <c r="BD305" s="35"/>
      <c r="BF305" s="29"/>
    </row>
    <row r="306" spans="1:58" x14ac:dyDescent="0.3">
      <c r="A306" s="29"/>
      <c r="B306" s="30"/>
      <c r="C306" s="30"/>
      <c r="D306" s="30"/>
      <c r="E306" s="31"/>
      <c r="F306" s="30"/>
      <c r="G306" s="30"/>
      <c r="H306" s="30"/>
      <c r="I306" s="30"/>
      <c r="J306" s="30"/>
      <c r="K306" s="30"/>
      <c r="L306" s="32"/>
      <c r="M306" s="32"/>
      <c r="N306" s="30"/>
      <c r="O306" s="33"/>
      <c r="P306" s="33"/>
      <c r="Q306" s="29"/>
      <c r="R306" s="34"/>
      <c r="S306" s="34"/>
      <c r="T306" s="34"/>
      <c r="U306" s="33"/>
      <c r="V306" s="33"/>
      <c r="W306" s="33"/>
      <c r="X306" s="33"/>
      <c r="Y306" s="33"/>
      <c r="Z306" s="33"/>
      <c r="AA306" s="33"/>
      <c r="AB306" s="33"/>
      <c r="AC306" s="34"/>
      <c r="AD306" s="34"/>
      <c r="AE306" s="33"/>
      <c r="AF306" s="35"/>
      <c r="AG306" s="36"/>
      <c r="AH306" s="29"/>
      <c r="AI306" s="33"/>
      <c r="AJ306" s="35"/>
      <c r="AK306" s="36"/>
      <c r="AL306" s="29"/>
      <c r="AM306" s="33"/>
      <c r="AN306" s="35"/>
      <c r="AO306" s="36"/>
      <c r="AP306" s="29"/>
      <c r="AQ306" s="33"/>
      <c r="AR306" s="35"/>
      <c r="AS306" s="36"/>
      <c r="AT306" s="29"/>
      <c r="AU306" s="33"/>
      <c r="AV306" s="35"/>
      <c r="AW306" s="36"/>
      <c r="AX306" s="29"/>
      <c r="AY306" s="33"/>
      <c r="AZ306" s="35"/>
      <c r="BA306" s="36"/>
      <c r="BB306" s="29"/>
      <c r="BC306" s="33"/>
      <c r="BD306" s="35"/>
      <c r="BF306" s="29"/>
    </row>
    <row r="307" spans="1:58" x14ac:dyDescent="0.3">
      <c r="A307" s="29"/>
      <c r="B307" s="30"/>
      <c r="C307" s="30"/>
      <c r="D307" s="30"/>
      <c r="E307" s="31"/>
      <c r="F307" s="30"/>
      <c r="G307" s="30"/>
      <c r="H307" s="30"/>
      <c r="I307" s="30"/>
      <c r="J307" s="30"/>
      <c r="K307" s="30"/>
      <c r="L307" s="32"/>
      <c r="M307" s="32"/>
      <c r="N307" s="30"/>
      <c r="O307" s="33"/>
      <c r="P307" s="33"/>
      <c r="Q307" s="29"/>
      <c r="R307" s="34"/>
      <c r="S307" s="34"/>
      <c r="T307" s="34"/>
      <c r="U307" s="33"/>
      <c r="V307" s="33"/>
      <c r="W307" s="33"/>
      <c r="X307" s="33"/>
      <c r="Y307" s="33"/>
      <c r="Z307" s="33"/>
      <c r="AA307" s="33"/>
      <c r="AB307" s="33"/>
      <c r="AC307" s="34"/>
      <c r="AD307" s="34"/>
      <c r="AE307" s="33"/>
      <c r="AF307" s="35"/>
      <c r="AG307" s="36"/>
      <c r="AH307" s="29"/>
      <c r="AI307" s="33"/>
      <c r="AJ307" s="35"/>
      <c r="AK307" s="36"/>
      <c r="AL307" s="29"/>
      <c r="AM307" s="33"/>
      <c r="AN307" s="35"/>
      <c r="AO307" s="36"/>
      <c r="AP307" s="29"/>
      <c r="AQ307" s="33"/>
      <c r="AR307" s="35"/>
      <c r="AS307" s="36"/>
      <c r="AT307" s="29"/>
      <c r="AU307" s="33"/>
      <c r="AV307" s="35"/>
      <c r="AW307" s="36"/>
      <c r="AX307" s="29"/>
      <c r="AY307" s="33"/>
      <c r="AZ307" s="35"/>
      <c r="BA307" s="36"/>
      <c r="BB307" s="29"/>
      <c r="BC307" s="33"/>
      <c r="BD307" s="35"/>
      <c r="BF307" s="29"/>
    </row>
    <row r="308" spans="1:58" x14ac:dyDescent="0.3">
      <c r="A308" s="29"/>
      <c r="B308" s="30"/>
      <c r="C308" s="30"/>
      <c r="D308" s="30"/>
      <c r="E308" s="31"/>
      <c r="F308" s="30"/>
      <c r="G308" s="30"/>
      <c r="H308" s="30"/>
      <c r="I308" s="30"/>
      <c r="J308" s="30"/>
      <c r="K308" s="30"/>
      <c r="L308" s="32"/>
      <c r="M308" s="32"/>
      <c r="N308" s="30"/>
      <c r="O308" s="33"/>
      <c r="P308" s="33"/>
      <c r="Q308" s="29"/>
      <c r="R308" s="34"/>
      <c r="S308" s="34"/>
      <c r="T308" s="34"/>
      <c r="U308" s="33"/>
      <c r="V308" s="33"/>
      <c r="W308" s="33"/>
      <c r="X308" s="33"/>
      <c r="Y308" s="33"/>
      <c r="Z308" s="33"/>
      <c r="AA308" s="33"/>
      <c r="AB308" s="33"/>
      <c r="AC308" s="34"/>
      <c r="AD308" s="34"/>
      <c r="AE308" s="33"/>
      <c r="AF308" s="35"/>
      <c r="AG308" s="36"/>
      <c r="AH308" s="29"/>
      <c r="AI308" s="33"/>
      <c r="AJ308" s="35"/>
      <c r="AK308" s="36"/>
      <c r="AL308" s="29"/>
      <c r="AM308" s="33"/>
      <c r="AN308" s="35"/>
      <c r="AO308" s="36"/>
      <c r="AP308" s="29"/>
      <c r="AQ308" s="33"/>
      <c r="AR308" s="35"/>
      <c r="AS308" s="36"/>
      <c r="AT308" s="29"/>
      <c r="AU308" s="33"/>
      <c r="AV308" s="35"/>
      <c r="AW308" s="36"/>
      <c r="AX308" s="29"/>
      <c r="AY308" s="33"/>
      <c r="AZ308" s="35"/>
      <c r="BA308" s="36"/>
      <c r="BB308" s="29"/>
      <c r="BC308" s="33"/>
      <c r="BD308" s="35"/>
      <c r="BF308" s="29"/>
    </row>
    <row r="309" spans="1:58" x14ac:dyDescent="0.3">
      <c r="A309" s="29"/>
      <c r="B309" s="30"/>
      <c r="C309" s="30"/>
      <c r="D309" s="30"/>
      <c r="E309" s="31"/>
      <c r="F309" s="30"/>
      <c r="G309" s="30"/>
      <c r="H309" s="30"/>
      <c r="I309" s="30"/>
      <c r="J309" s="30"/>
      <c r="K309" s="30"/>
      <c r="L309" s="32"/>
      <c r="M309" s="32"/>
      <c r="N309" s="30"/>
      <c r="O309" s="33"/>
      <c r="P309" s="33"/>
      <c r="Q309" s="29"/>
      <c r="R309" s="34"/>
      <c r="S309" s="34"/>
      <c r="T309" s="34"/>
      <c r="U309" s="33"/>
      <c r="V309" s="33"/>
      <c r="W309" s="33"/>
      <c r="X309" s="33"/>
      <c r="Y309" s="33"/>
      <c r="Z309" s="33"/>
      <c r="AA309" s="33"/>
      <c r="AB309" s="33"/>
      <c r="AC309" s="34"/>
      <c r="AD309" s="34"/>
      <c r="AE309" s="33"/>
      <c r="AF309" s="35"/>
      <c r="AG309" s="36"/>
      <c r="AH309" s="29"/>
      <c r="AI309" s="33"/>
      <c r="AJ309" s="35"/>
      <c r="AK309" s="36"/>
      <c r="AL309" s="29"/>
      <c r="AM309" s="33"/>
      <c r="AN309" s="35"/>
      <c r="AO309" s="36"/>
      <c r="AP309" s="29"/>
      <c r="AQ309" s="33"/>
      <c r="AR309" s="35"/>
      <c r="AS309" s="36"/>
      <c r="AT309" s="29"/>
      <c r="AU309" s="33"/>
      <c r="AV309" s="35"/>
      <c r="AW309" s="36"/>
      <c r="AX309" s="29"/>
      <c r="AY309" s="33"/>
      <c r="AZ309" s="35"/>
      <c r="BA309" s="36"/>
      <c r="BB309" s="29"/>
      <c r="BC309" s="33"/>
      <c r="BD309" s="35"/>
      <c r="BF309" s="29"/>
    </row>
    <row r="310" spans="1:58" x14ac:dyDescent="0.3">
      <c r="A310" s="29"/>
      <c r="B310" s="30"/>
      <c r="C310" s="30"/>
      <c r="D310" s="30"/>
      <c r="E310" s="31"/>
      <c r="F310" s="30"/>
      <c r="G310" s="30"/>
      <c r="H310" s="30"/>
      <c r="I310" s="30"/>
      <c r="J310" s="30"/>
      <c r="K310" s="30"/>
      <c r="L310" s="32"/>
      <c r="M310" s="32"/>
      <c r="N310" s="30"/>
      <c r="O310" s="33"/>
      <c r="P310" s="33"/>
      <c r="Q310" s="29"/>
      <c r="R310" s="34"/>
      <c r="S310" s="34"/>
      <c r="T310" s="34"/>
      <c r="U310" s="33"/>
      <c r="V310" s="33"/>
      <c r="W310" s="33"/>
      <c r="X310" s="33"/>
      <c r="Y310" s="33"/>
      <c r="Z310" s="33"/>
      <c r="AA310" s="33"/>
      <c r="AB310" s="33"/>
      <c r="AC310" s="34"/>
      <c r="AD310" s="34"/>
      <c r="AE310" s="33"/>
      <c r="AF310" s="35"/>
      <c r="AG310" s="36"/>
      <c r="AH310" s="29"/>
      <c r="AI310" s="33"/>
      <c r="AJ310" s="35"/>
      <c r="AK310" s="36"/>
      <c r="AL310" s="29"/>
      <c r="AM310" s="33"/>
      <c r="AN310" s="35"/>
      <c r="AO310" s="36"/>
      <c r="AP310" s="29"/>
      <c r="AQ310" s="33"/>
      <c r="AR310" s="35"/>
      <c r="AS310" s="36"/>
      <c r="AT310" s="29"/>
      <c r="AU310" s="33"/>
      <c r="AV310" s="35"/>
      <c r="AW310" s="36"/>
      <c r="AX310" s="29"/>
      <c r="AY310" s="33"/>
      <c r="AZ310" s="35"/>
      <c r="BA310" s="36"/>
      <c r="BB310" s="29"/>
      <c r="BC310" s="33"/>
      <c r="BD310" s="35"/>
      <c r="BF310" s="29"/>
    </row>
    <row r="311" spans="1:58" x14ac:dyDescent="0.3">
      <c r="A311" s="29"/>
      <c r="B311" s="30"/>
      <c r="C311" s="30"/>
      <c r="D311" s="30"/>
      <c r="E311" s="31"/>
      <c r="F311" s="30"/>
      <c r="G311" s="30"/>
      <c r="H311" s="30"/>
      <c r="I311" s="30"/>
      <c r="J311" s="30"/>
      <c r="K311" s="30"/>
      <c r="L311" s="32"/>
      <c r="M311" s="32"/>
      <c r="N311" s="30"/>
      <c r="O311" s="33"/>
      <c r="P311" s="33"/>
      <c r="Q311" s="29"/>
      <c r="R311" s="34"/>
      <c r="S311" s="34"/>
      <c r="T311" s="34"/>
      <c r="U311" s="33"/>
      <c r="V311" s="33"/>
      <c r="W311" s="33"/>
      <c r="X311" s="33"/>
      <c r="Y311" s="33"/>
      <c r="Z311" s="33"/>
      <c r="AA311" s="33"/>
      <c r="AB311" s="33"/>
      <c r="AC311" s="34"/>
      <c r="AD311" s="34"/>
      <c r="AE311" s="33"/>
      <c r="AF311" s="35"/>
      <c r="AG311" s="36"/>
      <c r="AH311" s="29"/>
      <c r="AI311" s="33"/>
      <c r="AJ311" s="35"/>
      <c r="AK311" s="36"/>
      <c r="AL311" s="29"/>
      <c r="AM311" s="33"/>
      <c r="AN311" s="35"/>
      <c r="AO311" s="36"/>
      <c r="AP311" s="29"/>
      <c r="AQ311" s="33"/>
      <c r="AR311" s="35"/>
      <c r="AS311" s="36"/>
      <c r="AT311" s="29"/>
      <c r="AU311" s="33"/>
      <c r="AV311" s="35"/>
      <c r="AW311" s="36"/>
      <c r="AX311" s="29"/>
      <c r="AY311" s="33"/>
      <c r="AZ311" s="35"/>
      <c r="BA311" s="36"/>
      <c r="BB311" s="29"/>
      <c r="BC311" s="33"/>
      <c r="BD311" s="35"/>
      <c r="BF311" s="29"/>
    </row>
    <row r="312" spans="1:58" x14ac:dyDescent="0.3">
      <c r="A312" s="29"/>
      <c r="B312" s="30"/>
      <c r="C312" s="30"/>
      <c r="D312" s="30"/>
      <c r="E312" s="31"/>
      <c r="F312" s="30"/>
      <c r="G312" s="30"/>
      <c r="H312" s="30"/>
      <c r="I312" s="30"/>
      <c r="J312" s="30"/>
      <c r="K312" s="30"/>
      <c r="L312" s="32"/>
      <c r="M312" s="32"/>
      <c r="N312" s="30"/>
      <c r="O312" s="33"/>
      <c r="P312" s="33"/>
      <c r="Q312" s="29"/>
      <c r="R312" s="34"/>
      <c r="S312" s="34"/>
      <c r="T312" s="34"/>
      <c r="U312" s="33"/>
      <c r="V312" s="33"/>
      <c r="W312" s="33"/>
      <c r="X312" s="33"/>
      <c r="Y312" s="33"/>
      <c r="Z312" s="33"/>
      <c r="AA312" s="33"/>
      <c r="AB312" s="33"/>
      <c r="AC312" s="34"/>
      <c r="AD312" s="34"/>
      <c r="AE312" s="33"/>
      <c r="AF312" s="35"/>
      <c r="AG312" s="36"/>
      <c r="AH312" s="29"/>
      <c r="AI312" s="33"/>
      <c r="AJ312" s="35"/>
      <c r="AK312" s="36"/>
      <c r="AL312" s="29"/>
      <c r="AM312" s="33"/>
      <c r="AN312" s="35"/>
      <c r="AO312" s="36"/>
      <c r="AP312" s="29"/>
      <c r="AQ312" s="33"/>
      <c r="AR312" s="35"/>
      <c r="AS312" s="36"/>
      <c r="AT312" s="29"/>
      <c r="AU312" s="33"/>
      <c r="AV312" s="35"/>
      <c r="AW312" s="36"/>
      <c r="AX312" s="29"/>
      <c r="AY312" s="33"/>
      <c r="AZ312" s="35"/>
      <c r="BA312" s="36"/>
      <c r="BB312" s="29"/>
      <c r="BC312" s="33"/>
      <c r="BD312" s="35"/>
      <c r="BF312" s="29"/>
    </row>
    <row r="313" spans="1:58" x14ac:dyDescent="0.3">
      <c r="A313" s="29"/>
      <c r="B313" s="30"/>
      <c r="C313" s="30"/>
      <c r="D313" s="30"/>
      <c r="E313" s="31"/>
      <c r="F313" s="30"/>
      <c r="G313" s="30"/>
      <c r="H313" s="30"/>
      <c r="I313" s="30"/>
      <c r="J313" s="30"/>
      <c r="K313" s="30"/>
      <c r="L313" s="32"/>
      <c r="M313" s="32"/>
      <c r="N313" s="30"/>
      <c r="O313" s="33"/>
      <c r="P313" s="33"/>
      <c r="Q313" s="29"/>
      <c r="R313" s="34"/>
      <c r="S313" s="34"/>
      <c r="T313" s="34"/>
      <c r="U313" s="33"/>
      <c r="V313" s="33"/>
      <c r="W313" s="33"/>
      <c r="X313" s="33"/>
      <c r="Y313" s="33"/>
      <c r="Z313" s="33"/>
      <c r="AA313" s="33"/>
      <c r="AB313" s="33"/>
      <c r="AC313" s="34"/>
      <c r="AD313" s="34"/>
      <c r="AE313" s="33"/>
      <c r="AF313" s="35"/>
      <c r="AG313" s="36"/>
      <c r="AH313" s="29"/>
      <c r="AI313" s="33"/>
      <c r="AJ313" s="35"/>
      <c r="AK313" s="36"/>
      <c r="AL313" s="29"/>
      <c r="AM313" s="33"/>
      <c r="AN313" s="35"/>
      <c r="AO313" s="36"/>
      <c r="AP313" s="29"/>
      <c r="AQ313" s="33"/>
      <c r="AR313" s="35"/>
      <c r="AS313" s="36"/>
      <c r="AT313" s="29"/>
      <c r="AU313" s="33"/>
      <c r="AV313" s="35"/>
      <c r="AW313" s="36"/>
      <c r="AX313" s="29"/>
      <c r="AY313" s="33"/>
      <c r="AZ313" s="35"/>
      <c r="BA313" s="36"/>
      <c r="BB313" s="29"/>
      <c r="BC313" s="33"/>
      <c r="BD313" s="35"/>
      <c r="BF313" s="29"/>
    </row>
    <row r="314" spans="1:58" x14ac:dyDescent="0.3">
      <c r="A314" s="29"/>
      <c r="B314" s="30"/>
      <c r="C314" s="30"/>
      <c r="D314" s="30"/>
      <c r="E314" s="31"/>
      <c r="F314" s="30"/>
      <c r="G314" s="30"/>
      <c r="H314" s="30"/>
      <c r="I314" s="30"/>
      <c r="J314" s="30"/>
      <c r="K314" s="30"/>
      <c r="L314" s="32"/>
      <c r="M314" s="32"/>
      <c r="N314" s="30"/>
      <c r="O314" s="33"/>
      <c r="P314" s="33"/>
      <c r="Q314" s="29"/>
      <c r="R314" s="34"/>
      <c r="S314" s="34"/>
      <c r="T314" s="34"/>
      <c r="U314" s="33"/>
      <c r="V314" s="33"/>
      <c r="W314" s="33"/>
      <c r="X314" s="33"/>
      <c r="Y314" s="33"/>
      <c r="Z314" s="33"/>
      <c r="AA314" s="33"/>
      <c r="AB314" s="33"/>
      <c r="AC314" s="34"/>
      <c r="AD314" s="34"/>
      <c r="AE314" s="33"/>
      <c r="AF314" s="35"/>
      <c r="AG314" s="36"/>
      <c r="AH314" s="29"/>
      <c r="AI314" s="33"/>
      <c r="AJ314" s="35"/>
      <c r="AK314" s="36"/>
      <c r="AL314" s="29"/>
      <c r="AM314" s="33"/>
      <c r="AN314" s="35"/>
      <c r="AO314" s="36"/>
      <c r="AP314" s="29"/>
      <c r="AQ314" s="33"/>
      <c r="AR314" s="35"/>
      <c r="AS314" s="36"/>
      <c r="AT314" s="29"/>
      <c r="AU314" s="33"/>
      <c r="AV314" s="35"/>
      <c r="AW314" s="36"/>
      <c r="AX314" s="29"/>
      <c r="AY314" s="33"/>
      <c r="AZ314" s="35"/>
      <c r="BA314" s="36"/>
      <c r="BB314" s="29"/>
      <c r="BC314" s="33"/>
      <c r="BD314" s="35"/>
      <c r="BF314" s="29"/>
    </row>
    <row r="315" spans="1:58" x14ac:dyDescent="0.3">
      <c r="A315" s="29"/>
      <c r="B315" s="30"/>
      <c r="C315" s="30"/>
      <c r="D315" s="30"/>
      <c r="E315" s="31"/>
      <c r="F315" s="30"/>
      <c r="G315" s="30"/>
      <c r="H315" s="30"/>
      <c r="I315" s="30"/>
      <c r="J315" s="30"/>
      <c r="K315" s="30"/>
      <c r="L315" s="32"/>
      <c r="M315" s="32"/>
      <c r="N315" s="30"/>
      <c r="O315" s="33"/>
      <c r="P315" s="33"/>
      <c r="Q315" s="29"/>
      <c r="R315" s="34"/>
      <c r="S315" s="34"/>
      <c r="T315" s="34"/>
      <c r="U315" s="33"/>
      <c r="V315" s="33"/>
      <c r="W315" s="33"/>
      <c r="X315" s="33"/>
      <c r="Y315" s="33"/>
      <c r="Z315" s="33"/>
      <c r="AA315" s="33"/>
      <c r="AB315" s="33"/>
      <c r="AC315" s="34"/>
      <c r="AD315" s="34"/>
      <c r="AE315" s="33"/>
      <c r="AF315" s="35"/>
      <c r="AG315" s="36"/>
      <c r="AH315" s="29"/>
      <c r="AI315" s="33"/>
      <c r="AJ315" s="35"/>
      <c r="AK315" s="36"/>
      <c r="AL315" s="29"/>
      <c r="AM315" s="33"/>
      <c r="AN315" s="35"/>
      <c r="AO315" s="36"/>
      <c r="AP315" s="29"/>
      <c r="AQ315" s="33"/>
      <c r="AR315" s="35"/>
      <c r="AS315" s="36"/>
      <c r="AT315" s="29"/>
      <c r="AU315" s="33"/>
      <c r="AV315" s="35"/>
      <c r="AW315" s="36"/>
      <c r="AX315" s="29"/>
      <c r="AY315" s="33"/>
      <c r="AZ315" s="35"/>
      <c r="BA315" s="36"/>
      <c r="BB315" s="29"/>
      <c r="BC315" s="33"/>
      <c r="BD315" s="35"/>
      <c r="BF315" s="29"/>
    </row>
    <row r="316" spans="1:58" x14ac:dyDescent="0.3">
      <c r="A316" s="29"/>
      <c r="B316" s="30"/>
      <c r="C316" s="30"/>
      <c r="D316" s="30"/>
      <c r="E316" s="31"/>
      <c r="F316" s="30"/>
      <c r="G316" s="30"/>
      <c r="H316" s="30"/>
      <c r="I316" s="30"/>
      <c r="J316" s="30"/>
      <c r="K316" s="30"/>
      <c r="L316" s="32"/>
      <c r="M316" s="32"/>
      <c r="N316" s="30"/>
      <c r="O316" s="33"/>
      <c r="P316" s="33"/>
      <c r="Q316" s="29"/>
      <c r="R316" s="34"/>
      <c r="S316" s="34"/>
      <c r="T316" s="34"/>
      <c r="U316" s="33"/>
      <c r="V316" s="33"/>
      <c r="W316" s="33"/>
      <c r="X316" s="33"/>
      <c r="Y316" s="33"/>
      <c r="Z316" s="33"/>
      <c r="AA316" s="33"/>
      <c r="AB316" s="33"/>
      <c r="AC316" s="34"/>
      <c r="AD316" s="34"/>
      <c r="AE316" s="33"/>
      <c r="AF316" s="35"/>
      <c r="AG316" s="36"/>
      <c r="AH316" s="29"/>
      <c r="AI316" s="33"/>
      <c r="AJ316" s="35"/>
      <c r="AK316" s="36"/>
      <c r="AL316" s="29"/>
      <c r="AM316" s="33"/>
      <c r="AN316" s="35"/>
      <c r="AO316" s="36"/>
      <c r="AP316" s="29"/>
      <c r="AQ316" s="33"/>
      <c r="AR316" s="35"/>
      <c r="AS316" s="36"/>
      <c r="AT316" s="29"/>
      <c r="AU316" s="33"/>
      <c r="AV316" s="35"/>
      <c r="AW316" s="36"/>
      <c r="AX316" s="29"/>
      <c r="AY316" s="33"/>
      <c r="AZ316" s="35"/>
      <c r="BA316" s="36"/>
      <c r="BB316" s="29"/>
      <c r="BC316" s="33"/>
      <c r="BD316" s="35"/>
      <c r="BF316" s="29"/>
    </row>
    <row r="317" spans="1:58" x14ac:dyDescent="0.3">
      <c r="A317" s="29"/>
      <c r="B317" s="30"/>
      <c r="C317" s="30"/>
      <c r="D317" s="30"/>
      <c r="E317" s="31"/>
      <c r="F317" s="30"/>
      <c r="G317" s="30"/>
      <c r="H317" s="30"/>
      <c r="I317" s="30"/>
      <c r="J317" s="30"/>
      <c r="K317" s="30"/>
      <c r="L317" s="32"/>
      <c r="M317" s="32"/>
      <c r="N317" s="30"/>
      <c r="O317" s="33"/>
      <c r="P317" s="33"/>
      <c r="Q317" s="29"/>
      <c r="R317" s="34"/>
      <c r="S317" s="34"/>
      <c r="T317" s="34"/>
      <c r="U317" s="33"/>
      <c r="V317" s="33"/>
      <c r="W317" s="33"/>
      <c r="X317" s="33"/>
      <c r="Y317" s="33"/>
      <c r="Z317" s="33"/>
      <c r="AA317" s="33"/>
      <c r="AB317" s="33"/>
      <c r="AC317" s="34"/>
      <c r="AD317" s="34"/>
      <c r="AE317" s="33"/>
      <c r="AF317" s="35"/>
      <c r="AG317" s="36"/>
      <c r="AH317" s="29"/>
      <c r="AI317" s="33"/>
      <c r="AJ317" s="35"/>
      <c r="AK317" s="36"/>
      <c r="AL317" s="29"/>
      <c r="AM317" s="33"/>
      <c r="AN317" s="35"/>
      <c r="AO317" s="36"/>
      <c r="AP317" s="29"/>
      <c r="AQ317" s="33"/>
      <c r="AR317" s="35"/>
      <c r="AS317" s="36"/>
      <c r="AT317" s="29"/>
      <c r="AU317" s="33"/>
      <c r="AV317" s="35"/>
      <c r="AW317" s="36"/>
      <c r="AX317" s="29"/>
      <c r="AY317" s="33"/>
      <c r="AZ317" s="35"/>
      <c r="BA317" s="36"/>
      <c r="BB317" s="29"/>
      <c r="BC317" s="33"/>
      <c r="BD317" s="35"/>
      <c r="BF317" s="29"/>
    </row>
    <row r="318" spans="1:58" x14ac:dyDescent="0.3">
      <c r="A318" s="29"/>
      <c r="B318" s="30"/>
      <c r="C318" s="30"/>
      <c r="D318" s="30"/>
      <c r="E318" s="31"/>
      <c r="F318" s="30"/>
      <c r="G318" s="30"/>
      <c r="H318" s="30"/>
      <c r="I318" s="30"/>
      <c r="J318" s="30"/>
      <c r="K318" s="30"/>
      <c r="L318" s="32"/>
      <c r="M318" s="32"/>
      <c r="N318" s="30"/>
      <c r="O318" s="33"/>
      <c r="P318" s="33"/>
      <c r="Q318" s="29"/>
      <c r="R318" s="34"/>
      <c r="S318" s="34"/>
      <c r="T318" s="34"/>
      <c r="U318" s="33"/>
      <c r="V318" s="33"/>
      <c r="W318" s="33"/>
      <c r="X318" s="33"/>
      <c r="Y318" s="33"/>
      <c r="Z318" s="33"/>
      <c r="AA318" s="33"/>
      <c r="AB318" s="33"/>
      <c r="AC318" s="34"/>
      <c r="AD318" s="34"/>
      <c r="AE318" s="33"/>
      <c r="AF318" s="35"/>
      <c r="AG318" s="36"/>
      <c r="AH318" s="29"/>
      <c r="AI318" s="33"/>
      <c r="AJ318" s="35"/>
      <c r="AK318" s="36"/>
      <c r="AL318" s="29"/>
      <c r="AM318" s="33"/>
      <c r="AN318" s="35"/>
      <c r="AO318" s="36"/>
      <c r="AP318" s="29"/>
      <c r="AQ318" s="33"/>
      <c r="AR318" s="35"/>
      <c r="AS318" s="36"/>
      <c r="AT318" s="29"/>
      <c r="AU318" s="33"/>
      <c r="AV318" s="35"/>
      <c r="AW318" s="36"/>
      <c r="AX318" s="29"/>
      <c r="AY318" s="33"/>
      <c r="AZ318" s="35"/>
      <c r="BA318" s="36"/>
      <c r="BB318" s="29"/>
      <c r="BC318" s="33"/>
      <c r="BD318" s="35"/>
      <c r="BF318" s="29"/>
    </row>
    <row r="319" spans="1:58" x14ac:dyDescent="0.3">
      <c r="A319" s="29"/>
      <c r="B319" s="30"/>
      <c r="C319" s="30"/>
      <c r="D319" s="30"/>
      <c r="E319" s="31"/>
      <c r="F319" s="30"/>
      <c r="G319" s="30"/>
      <c r="H319" s="30"/>
      <c r="I319" s="30"/>
      <c r="J319" s="30"/>
      <c r="K319" s="30"/>
      <c r="L319" s="32"/>
      <c r="M319" s="32"/>
      <c r="N319" s="30"/>
      <c r="O319" s="33"/>
      <c r="P319" s="33"/>
      <c r="Q319" s="29"/>
      <c r="R319" s="34"/>
      <c r="S319" s="34"/>
      <c r="T319" s="34"/>
      <c r="U319" s="33"/>
      <c r="V319" s="33"/>
      <c r="W319" s="33"/>
      <c r="X319" s="33"/>
      <c r="Y319" s="33"/>
      <c r="Z319" s="33"/>
      <c r="AA319" s="33"/>
      <c r="AB319" s="33"/>
      <c r="AC319" s="34"/>
      <c r="AD319" s="34"/>
      <c r="AE319" s="33"/>
      <c r="AF319" s="35"/>
      <c r="AG319" s="36"/>
      <c r="AH319" s="29"/>
      <c r="AI319" s="33"/>
      <c r="AJ319" s="35"/>
      <c r="AK319" s="36"/>
      <c r="AL319" s="29"/>
      <c r="AM319" s="33"/>
      <c r="AN319" s="35"/>
      <c r="AO319" s="36"/>
      <c r="AP319" s="29"/>
      <c r="AQ319" s="33"/>
      <c r="AR319" s="35"/>
      <c r="AS319" s="36"/>
      <c r="AT319" s="29"/>
      <c r="AU319" s="33"/>
      <c r="AV319" s="35"/>
      <c r="AW319" s="36"/>
      <c r="AX319" s="29"/>
      <c r="AY319" s="33"/>
      <c r="AZ319" s="35"/>
      <c r="BA319" s="36"/>
      <c r="BB319" s="29"/>
      <c r="BC319" s="33"/>
      <c r="BD319" s="35"/>
      <c r="BF319" s="29"/>
    </row>
    <row r="320" spans="1:58" x14ac:dyDescent="0.3">
      <c r="A320" s="29"/>
      <c r="B320" s="30"/>
      <c r="C320" s="30"/>
      <c r="D320" s="30"/>
      <c r="E320" s="31"/>
      <c r="F320" s="30"/>
      <c r="G320" s="30"/>
      <c r="H320" s="30"/>
      <c r="I320" s="30"/>
      <c r="J320" s="30"/>
      <c r="K320" s="30"/>
      <c r="L320" s="32"/>
      <c r="M320" s="32"/>
      <c r="N320" s="30"/>
      <c r="O320" s="33"/>
      <c r="P320" s="33"/>
      <c r="Q320" s="29"/>
      <c r="R320" s="34"/>
      <c r="S320" s="34"/>
      <c r="T320" s="34"/>
      <c r="U320" s="33"/>
      <c r="V320" s="33"/>
      <c r="W320" s="33"/>
      <c r="X320" s="33"/>
      <c r="Y320" s="33"/>
      <c r="Z320" s="33"/>
      <c r="AA320" s="33"/>
      <c r="AB320" s="33"/>
      <c r="AC320" s="34"/>
      <c r="AD320" s="34"/>
      <c r="AE320" s="33"/>
      <c r="AF320" s="35"/>
      <c r="AG320" s="36"/>
      <c r="AH320" s="29"/>
      <c r="AI320" s="33"/>
      <c r="AJ320" s="35"/>
      <c r="AK320" s="36"/>
      <c r="AL320" s="29"/>
      <c r="AM320" s="33"/>
      <c r="AN320" s="35"/>
      <c r="AO320" s="36"/>
      <c r="AP320" s="29"/>
      <c r="AQ320" s="33"/>
      <c r="AR320" s="35"/>
      <c r="AS320" s="36"/>
      <c r="AT320" s="29"/>
      <c r="AU320" s="33"/>
      <c r="AV320" s="35"/>
      <c r="AW320" s="36"/>
      <c r="AX320" s="29"/>
      <c r="AY320" s="33"/>
      <c r="AZ320" s="35"/>
      <c r="BA320" s="36"/>
      <c r="BB320" s="29"/>
      <c r="BC320" s="33"/>
      <c r="BD320" s="35"/>
      <c r="BF320" s="29"/>
    </row>
    <row r="321" spans="1:58" x14ac:dyDescent="0.3">
      <c r="A321" s="29"/>
      <c r="B321" s="30"/>
      <c r="C321" s="30"/>
      <c r="D321" s="30"/>
      <c r="E321" s="31"/>
      <c r="F321" s="30"/>
      <c r="G321" s="30"/>
      <c r="H321" s="30"/>
      <c r="I321" s="30"/>
      <c r="J321" s="30"/>
      <c r="K321" s="30"/>
      <c r="L321" s="32"/>
      <c r="M321" s="32"/>
      <c r="N321" s="30"/>
      <c r="O321" s="33"/>
      <c r="P321" s="33"/>
      <c r="Q321" s="29"/>
      <c r="R321" s="34"/>
      <c r="S321" s="34"/>
      <c r="T321" s="34"/>
      <c r="U321" s="33"/>
      <c r="V321" s="33"/>
      <c r="W321" s="33"/>
      <c r="X321" s="33"/>
      <c r="Y321" s="33"/>
      <c r="Z321" s="33"/>
      <c r="AA321" s="33"/>
      <c r="AB321" s="33"/>
      <c r="AC321" s="34"/>
      <c r="AD321" s="34"/>
      <c r="AE321" s="33"/>
      <c r="AF321" s="35"/>
      <c r="AG321" s="36"/>
      <c r="AH321" s="29"/>
      <c r="AI321" s="33"/>
      <c r="AJ321" s="35"/>
      <c r="AK321" s="36"/>
      <c r="AL321" s="29"/>
      <c r="AM321" s="33"/>
      <c r="AN321" s="35"/>
      <c r="AO321" s="36"/>
      <c r="AP321" s="29"/>
      <c r="AQ321" s="33"/>
      <c r="AR321" s="35"/>
      <c r="AS321" s="36"/>
      <c r="AT321" s="29"/>
      <c r="AU321" s="33"/>
      <c r="AV321" s="35"/>
      <c r="AW321" s="36"/>
      <c r="AX321" s="29"/>
      <c r="AY321" s="33"/>
      <c r="AZ321" s="35"/>
      <c r="BA321" s="36"/>
      <c r="BB321" s="29"/>
      <c r="BC321" s="33"/>
      <c r="BD321" s="35"/>
      <c r="BF321" s="29"/>
    </row>
    <row r="322" spans="1:58" x14ac:dyDescent="0.3">
      <c r="A322" s="29"/>
      <c r="B322" s="30"/>
      <c r="C322" s="30"/>
      <c r="D322" s="30"/>
      <c r="E322" s="31"/>
      <c r="F322" s="30"/>
      <c r="G322" s="30"/>
      <c r="H322" s="30"/>
      <c r="I322" s="30"/>
      <c r="J322" s="30"/>
      <c r="K322" s="30"/>
      <c r="L322" s="32"/>
      <c r="M322" s="32"/>
      <c r="N322" s="30"/>
      <c r="O322" s="33"/>
      <c r="P322" s="33"/>
      <c r="Q322" s="29"/>
      <c r="R322" s="34"/>
      <c r="S322" s="34"/>
      <c r="T322" s="34"/>
      <c r="U322" s="33"/>
      <c r="V322" s="33"/>
      <c r="W322" s="33"/>
      <c r="X322" s="33"/>
      <c r="Y322" s="33"/>
      <c r="Z322" s="33"/>
      <c r="AA322" s="33"/>
      <c r="AB322" s="33"/>
      <c r="AC322" s="34"/>
      <c r="AD322" s="34"/>
      <c r="AE322" s="33"/>
      <c r="AF322" s="35"/>
      <c r="AG322" s="36"/>
      <c r="AH322" s="29"/>
      <c r="AI322" s="33"/>
      <c r="AJ322" s="35"/>
      <c r="AK322" s="36"/>
      <c r="AL322" s="29"/>
      <c r="AM322" s="33"/>
      <c r="AN322" s="35"/>
      <c r="AO322" s="36"/>
      <c r="AP322" s="29"/>
      <c r="AQ322" s="33"/>
      <c r="AR322" s="35"/>
      <c r="AS322" s="36"/>
      <c r="AT322" s="29"/>
      <c r="AU322" s="33"/>
      <c r="AV322" s="35"/>
      <c r="AW322" s="36"/>
      <c r="AX322" s="29"/>
      <c r="AY322" s="33"/>
      <c r="AZ322" s="35"/>
      <c r="BA322" s="36"/>
      <c r="BB322" s="29"/>
      <c r="BC322" s="33"/>
      <c r="BD322" s="35"/>
      <c r="BF322" s="29"/>
    </row>
    <row r="323" spans="1:58" x14ac:dyDescent="0.3">
      <c r="A323" s="29"/>
      <c r="B323" s="30"/>
      <c r="C323" s="30"/>
      <c r="D323" s="30"/>
      <c r="E323" s="31"/>
      <c r="F323" s="30"/>
      <c r="G323" s="30"/>
      <c r="H323" s="30"/>
      <c r="I323" s="30"/>
      <c r="J323" s="30"/>
      <c r="K323" s="30"/>
      <c r="L323" s="32"/>
      <c r="M323" s="32"/>
      <c r="N323" s="30"/>
      <c r="O323" s="33"/>
      <c r="P323" s="33"/>
      <c r="Q323" s="29"/>
      <c r="R323" s="34"/>
      <c r="S323" s="34"/>
      <c r="T323" s="34"/>
      <c r="U323" s="33"/>
      <c r="V323" s="33"/>
      <c r="W323" s="33"/>
      <c r="X323" s="33"/>
      <c r="Y323" s="33"/>
      <c r="Z323" s="33"/>
      <c r="AA323" s="33"/>
      <c r="AB323" s="33"/>
      <c r="AC323" s="34"/>
      <c r="AD323" s="34"/>
      <c r="AE323" s="33"/>
      <c r="AF323" s="35"/>
      <c r="AG323" s="36"/>
      <c r="AH323" s="29"/>
      <c r="AI323" s="33"/>
      <c r="AJ323" s="35"/>
      <c r="AK323" s="36"/>
      <c r="AL323" s="29"/>
      <c r="AM323" s="33"/>
      <c r="AN323" s="35"/>
      <c r="AO323" s="36"/>
      <c r="AP323" s="29"/>
      <c r="AQ323" s="33"/>
      <c r="AR323" s="35"/>
      <c r="AS323" s="36"/>
      <c r="AT323" s="29"/>
      <c r="AU323" s="33"/>
      <c r="AV323" s="35"/>
      <c r="AW323" s="36"/>
      <c r="AX323" s="29"/>
      <c r="AY323" s="33"/>
      <c r="AZ323" s="35"/>
      <c r="BA323" s="36"/>
      <c r="BB323" s="29"/>
      <c r="BC323" s="33"/>
      <c r="BD323" s="35"/>
      <c r="BF323" s="29"/>
    </row>
    <row r="324" spans="1:58" x14ac:dyDescent="0.3">
      <c r="A324" s="29"/>
      <c r="B324" s="30"/>
      <c r="C324" s="30"/>
      <c r="D324" s="30"/>
      <c r="E324" s="31"/>
      <c r="F324" s="30"/>
      <c r="G324" s="30"/>
      <c r="H324" s="30"/>
      <c r="I324" s="30"/>
      <c r="J324" s="30"/>
      <c r="K324" s="30"/>
      <c r="L324" s="32"/>
      <c r="M324" s="32"/>
      <c r="N324" s="30"/>
      <c r="O324" s="33"/>
      <c r="P324" s="33"/>
      <c r="Q324" s="29"/>
      <c r="R324" s="34"/>
      <c r="S324" s="34"/>
      <c r="T324" s="34"/>
      <c r="U324" s="33"/>
      <c r="V324" s="33"/>
      <c r="W324" s="33"/>
      <c r="X324" s="33"/>
      <c r="Y324" s="33"/>
      <c r="Z324" s="33"/>
      <c r="AA324" s="33"/>
      <c r="AB324" s="33"/>
      <c r="AC324" s="34"/>
      <c r="AD324" s="34"/>
      <c r="AE324" s="33"/>
      <c r="AF324" s="35"/>
      <c r="AG324" s="36"/>
      <c r="AH324" s="29"/>
      <c r="AI324" s="33"/>
      <c r="AJ324" s="35"/>
      <c r="AK324" s="36"/>
      <c r="AL324" s="29"/>
      <c r="AM324" s="33"/>
      <c r="AN324" s="35"/>
      <c r="AO324" s="36"/>
      <c r="AP324" s="29"/>
      <c r="AQ324" s="33"/>
      <c r="AR324" s="35"/>
      <c r="AS324" s="36"/>
      <c r="AT324" s="29"/>
      <c r="AU324" s="33"/>
      <c r="AV324" s="35"/>
      <c r="AW324" s="36"/>
      <c r="AX324" s="29"/>
      <c r="AY324" s="33"/>
      <c r="AZ324" s="35"/>
      <c r="BA324" s="36"/>
      <c r="BB324" s="29"/>
      <c r="BC324" s="33"/>
      <c r="BD324" s="35"/>
      <c r="BF324" s="29"/>
    </row>
    <row r="325" spans="1:58" x14ac:dyDescent="0.3">
      <c r="A325" s="29"/>
      <c r="B325" s="30"/>
      <c r="C325" s="30"/>
      <c r="D325" s="30"/>
      <c r="E325" s="31"/>
      <c r="F325" s="30"/>
      <c r="G325" s="30"/>
      <c r="H325" s="30"/>
      <c r="I325" s="30"/>
      <c r="J325" s="30"/>
      <c r="K325" s="30"/>
      <c r="L325" s="32"/>
      <c r="M325" s="32"/>
      <c r="N325" s="30"/>
      <c r="O325" s="33"/>
      <c r="P325" s="33"/>
      <c r="Q325" s="29"/>
      <c r="R325" s="34"/>
      <c r="S325" s="34"/>
      <c r="T325" s="34"/>
      <c r="U325" s="33"/>
      <c r="V325" s="33"/>
      <c r="W325" s="33"/>
      <c r="X325" s="33"/>
      <c r="Y325" s="33"/>
      <c r="Z325" s="33"/>
      <c r="AA325" s="33"/>
      <c r="AB325" s="33"/>
      <c r="AC325" s="34"/>
      <c r="AD325" s="34"/>
      <c r="AE325" s="33"/>
      <c r="AF325" s="35"/>
      <c r="AG325" s="36"/>
      <c r="AH325" s="29"/>
      <c r="AI325" s="33"/>
      <c r="AJ325" s="35"/>
      <c r="AK325" s="36"/>
      <c r="AL325" s="29"/>
      <c r="AM325" s="33"/>
      <c r="AN325" s="35"/>
      <c r="AO325" s="36"/>
      <c r="AP325" s="29"/>
      <c r="AQ325" s="33"/>
      <c r="AR325" s="35"/>
      <c r="AS325" s="36"/>
      <c r="AT325" s="29"/>
      <c r="AU325" s="33"/>
      <c r="AV325" s="35"/>
      <c r="AW325" s="36"/>
      <c r="AX325" s="29"/>
      <c r="AY325" s="33"/>
      <c r="AZ325" s="35"/>
      <c r="BA325" s="36"/>
      <c r="BB325" s="29"/>
      <c r="BC325" s="33"/>
      <c r="BD325" s="35"/>
      <c r="BF325" s="29"/>
    </row>
    <row r="326" spans="1:58" x14ac:dyDescent="0.3">
      <c r="A326" s="29"/>
      <c r="B326" s="30"/>
      <c r="C326" s="30"/>
      <c r="D326" s="30"/>
      <c r="E326" s="31"/>
      <c r="F326" s="30"/>
      <c r="G326" s="30"/>
      <c r="H326" s="30"/>
      <c r="I326" s="30"/>
      <c r="J326" s="30"/>
      <c r="K326" s="30"/>
      <c r="L326" s="32"/>
      <c r="M326" s="32"/>
      <c r="N326" s="30"/>
      <c r="O326" s="33"/>
      <c r="P326" s="33"/>
      <c r="Q326" s="29"/>
      <c r="R326" s="34"/>
      <c r="S326" s="34"/>
      <c r="T326" s="34"/>
      <c r="U326" s="33"/>
      <c r="V326" s="33"/>
      <c r="W326" s="33"/>
      <c r="X326" s="33"/>
      <c r="Y326" s="33"/>
      <c r="Z326" s="33"/>
      <c r="AA326" s="33"/>
      <c r="AB326" s="33"/>
      <c r="AC326" s="34"/>
      <c r="AD326" s="34"/>
      <c r="AE326" s="33"/>
      <c r="AF326" s="35"/>
      <c r="AG326" s="36"/>
      <c r="AH326" s="29"/>
      <c r="AI326" s="33"/>
      <c r="AJ326" s="35"/>
      <c r="AK326" s="36"/>
      <c r="AL326" s="29"/>
      <c r="AM326" s="33"/>
      <c r="AN326" s="35"/>
      <c r="AO326" s="36"/>
      <c r="AP326" s="29"/>
      <c r="AQ326" s="33"/>
      <c r="AR326" s="35"/>
      <c r="AS326" s="36"/>
      <c r="AT326" s="29"/>
      <c r="AU326" s="33"/>
      <c r="AV326" s="35"/>
      <c r="AW326" s="36"/>
      <c r="AX326" s="29"/>
      <c r="AY326" s="33"/>
      <c r="AZ326" s="35"/>
      <c r="BA326" s="36"/>
      <c r="BB326" s="29"/>
      <c r="BC326" s="33"/>
      <c r="BD326" s="35"/>
      <c r="BF326" s="29"/>
    </row>
    <row r="327" spans="1:58" x14ac:dyDescent="0.3">
      <c r="A327" s="29"/>
      <c r="B327" s="30"/>
      <c r="C327" s="30"/>
      <c r="D327" s="30"/>
      <c r="E327" s="31"/>
      <c r="F327" s="30"/>
      <c r="G327" s="30"/>
      <c r="H327" s="30"/>
      <c r="I327" s="30"/>
      <c r="J327" s="30"/>
      <c r="K327" s="30"/>
      <c r="L327" s="32"/>
      <c r="M327" s="32"/>
      <c r="N327" s="30"/>
      <c r="O327" s="33"/>
      <c r="P327" s="33"/>
      <c r="Q327" s="29"/>
      <c r="R327" s="34"/>
      <c r="S327" s="34"/>
      <c r="T327" s="34"/>
      <c r="U327" s="33"/>
      <c r="V327" s="33"/>
      <c r="W327" s="33"/>
      <c r="X327" s="33"/>
      <c r="Y327" s="33"/>
      <c r="Z327" s="33"/>
      <c r="AA327" s="33"/>
      <c r="AB327" s="33"/>
      <c r="AC327" s="34"/>
      <c r="AD327" s="34"/>
      <c r="AE327" s="33"/>
      <c r="AF327" s="35"/>
      <c r="AG327" s="36"/>
      <c r="AH327" s="29"/>
      <c r="AI327" s="33"/>
      <c r="AJ327" s="35"/>
      <c r="AK327" s="36"/>
      <c r="AL327" s="29"/>
      <c r="AM327" s="33"/>
      <c r="AN327" s="35"/>
      <c r="AO327" s="36"/>
      <c r="AP327" s="29"/>
      <c r="AQ327" s="33"/>
      <c r="AR327" s="35"/>
      <c r="AS327" s="36"/>
      <c r="AT327" s="29"/>
      <c r="AU327" s="33"/>
      <c r="AV327" s="35"/>
      <c r="AW327" s="36"/>
      <c r="AX327" s="29"/>
      <c r="AY327" s="33"/>
      <c r="AZ327" s="35"/>
      <c r="BA327" s="36"/>
      <c r="BB327" s="29"/>
      <c r="BC327" s="33"/>
      <c r="BD327" s="35"/>
      <c r="BF327" s="29"/>
    </row>
    <row r="328" spans="1:58" x14ac:dyDescent="0.3">
      <c r="A328" s="29"/>
      <c r="B328" s="30"/>
      <c r="C328" s="30"/>
      <c r="D328" s="30"/>
      <c r="E328" s="31"/>
      <c r="F328" s="30"/>
      <c r="G328" s="30"/>
      <c r="H328" s="30"/>
      <c r="I328" s="30"/>
      <c r="J328" s="30"/>
      <c r="K328" s="30"/>
      <c r="L328" s="32"/>
      <c r="M328" s="32"/>
      <c r="N328" s="30"/>
      <c r="O328" s="33"/>
      <c r="P328" s="33"/>
      <c r="Q328" s="29"/>
      <c r="R328" s="34"/>
      <c r="S328" s="34"/>
      <c r="T328" s="34"/>
      <c r="U328" s="33"/>
      <c r="V328" s="33"/>
      <c r="W328" s="33"/>
      <c r="X328" s="33"/>
      <c r="Y328" s="33"/>
      <c r="Z328" s="33"/>
      <c r="AA328" s="33"/>
      <c r="AB328" s="33"/>
      <c r="AC328" s="34"/>
      <c r="AD328" s="34"/>
      <c r="AE328" s="33"/>
      <c r="AF328" s="35"/>
      <c r="AG328" s="36"/>
      <c r="AH328" s="29"/>
      <c r="AI328" s="33"/>
      <c r="AJ328" s="35"/>
      <c r="AK328" s="36"/>
      <c r="AL328" s="29"/>
      <c r="AM328" s="33"/>
      <c r="AN328" s="35"/>
      <c r="AO328" s="36"/>
      <c r="AP328" s="29"/>
      <c r="AQ328" s="33"/>
      <c r="AR328" s="35"/>
      <c r="AS328" s="36"/>
      <c r="AT328" s="29"/>
      <c r="AU328" s="33"/>
      <c r="AV328" s="35"/>
      <c r="AW328" s="36"/>
      <c r="AX328" s="29"/>
      <c r="AY328" s="33"/>
      <c r="AZ328" s="35"/>
      <c r="BA328" s="36"/>
      <c r="BB328" s="29"/>
      <c r="BC328" s="33"/>
      <c r="BD328" s="35"/>
      <c r="BF328" s="29"/>
    </row>
    <row r="329" spans="1:58" x14ac:dyDescent="0.3">
      <c r="A329" s="29"/>
      <c r="B329" s="30"/>
      <c r="C329" s="30"/>
      <c r="D329" s="30"/>
      <c r="E329" s="31"/>
      <c r="F329" s="30"/>
      <c r="G329" s="30"/>
      <c r="H329" s="30"/>
      <c r="I329" s="30"/>
      <c r="J329" s="30"/>
      <c r="K329" s="30"/>
      <c r="L329" s="32"/>
      <c r="M329" s="32"/>
      <c r="N329" s="30"/>
      <c r="O329" s="33"/>
      <c r="P329" s="33"/>
      <c r="Q329" s="29"/>
      <c r="R329" s="34"/>
      <c r="S329" s="34"/>
      <c r="T329" s="34"/>
      <c r="U329" s="33"/>
      <c r="V329" s="33"/>
      <c r="W329" s="33"/>
      <c r="X329" s="33"/>
      <c r="Y329" s="33"/>
      <c r="Z329" s="33"/>
      <c r="AA329" s="33"/>
      <c r="AB329" s="33"/>
      <c r="AC329" s="34"/>
      <c r="AD329" s="34"/>
      <c r="AE329" s="33"/>
      <c r="AF329" s="35"/>
      <c r="AG329" s="36"/>
      <c r="AH329" s="29"/>
      <c r="AI329" s="33"/>
      <c r="AJ329" s="35"/>
      <c r="AK329" s="36"/>
      <c r="AL329" s="29"/>
      <c r="AM329" s="33"/>
      <c r="AN329" s="35"/>
      <c r="AO329" s="36"/>
      <c r="AP329" s="29"/>
      <c r="AQ329" s="33"/>
      <c r="AR329" s="35"/>
      <c r="AS329" s="36"/>
      <c r="AT329" s="29"/>
      <c r="AU329" s="33"/>
      <c r="AV329" s="35"/>
      <c r="AW329" s="36"/>
      <c r="AX329" s="29"/>
      <c r="AY329" s="33"/>
      <c r="AZ329" s="35"/>
      <c r="BA329" s="36"/>
      <c r="BB329" s="29"/>
      <c r="BC329" s="33"/>
      <c r="BD329" s="35"/>
      <c r="BF329" s="29"/>
    </row>
    <row r="330" spans="1:58" x14ac:dyDescent="0.3">
      <c r="A330" s="29"/>
      <c r="B330" s="30"/>
      <c r="C330" s="30"/>
      <c r="D330" s="30"/>
      <c r="E330" s="31"/>
      <c r="F330" s="30"/>
      <c r="G330" s="30"/>
      <c r="H330" s="30"/>
      <c r="I330" s="30"/>
      <c r="J330" s="30"/>
      <c r="K330" s="30"/>
      <c r="L330" s="32"/>
      <c r="M330" s="32"/>
      <c r="N330" s="30"/>
      <c r="O330" s="33"/>
      <c r="P330" s="33"/>
      <c r="Q330" s="29"/>
      <c r="R330" s="34"/>
      <c r="S330" s="34"/>
      <c r="T330" s="34"/>
      <c r="U330" s="33"/>
      <c r="V330" s="33"/>
      <c r="W330" s="33"/>
      <c r="X330" s="33"/>
      <c r="Y330" s="33"/>
      <c r="Z330" s="33"/>
      <c r="AA330" s="33"/>
      <c r="AB330" s="33"/>
      <c r="AC330" s="34"/>
      <c r="AD330" s="34"/>
      <c r="AE330" s="33"/>
      <c r="AF330" s="35"/>
      <c r="AG330" s="36"/>
      <c r="AH330" s="29"/>
      <c r="AI330" s="33"/>
      <c r="AJ330" s="35"/>
      <c r="AK330" s="36"/>
      <c r="AL330" s="29"/>
      <c r="AM330" s="33"/>
      <c r="AN330" s="35"/>
      <c r="AO330" s="36"/>
      <c r="AP330" s="29"/>
      <c r="AQ330" s="33"/>
      <c r="AR330" s="35"/>
      <c r="AS330" s="36"/>
      <c r="AT330" s="29"/>
      <c r="AU330" s="33"/>
      <c r="AV330" s="35"/>
      <c r="AW330" s="36"/>
      <c r="AX330" s="29"/>
      <c r="AY330" s="33"/>
      <c r="AZ330" s="35"/>
      <c r="BA330" s="36"/>
      <c r="BB330" s="29"/>
      <c r="BC330" s="33"/>
      <c r="BD330" s="35"/>
      <c r="BF330" s="29"/>
    </row>
    <row r="331" spans="1:58" x14ac:dyDescent="0.3">
      <c r="A331" s="29"/>
      <c r="B331" s="30"/>
      <c r="C331" s="30"/>
      <c r="D331" s="30"/>
      <c r="E331" s="31"/>
      <c r="F331" s="30"/>
      <c r="G331" s="30"/>
      <c r="H331" s="30"/>
      <c r="I331" s="30"/>
      <c r="J331" s="30"/>
      <c r="K331" s="30"/>
      <c r="L331" s="32"/>
      <c r="M331" s="32"/>
      <c r="N331" s="30"/>
      <c r="O331" s="33"/>
      <c r="P331" s="33"/>
      <c r="Q331" s="29"/>
      <c r="R331" s="34"/>
      <c r="S331" s="34"/>
      <c r="T331" s="34"/>
      <c r="U331" s="33"/>
      <c r="V331" s="33"/>
      <c r="W331" s="33"/>
      <c r="X331" s="33"/>
      <c r="Y331" s="33"/>
      <c r="Z331" s="33"/>
      <c r="AA331" s="33"/>
      <c r="AB331" s="33"/>
      <c r="AC331" s="34"/>
      <c r="AD331" s="34"/>
      <c r="AE331" s="33"/>
      <c r="AF331" s="35"/>
      <c r="AG331" s="36"/>
      <c r="AH331" s="29"/>
      <c r="AI331" s="33"/>
      <c r="AJ331" s="35"/>
      <c r="AK331" s="36"/>
      <c r="AL331" s="29"/>
      <c r="AM331" s="33"/>
      <c r="AN331" s="35"/>
      <c r="AO331" s="36"/>
      <c r="AP331" s="29"/>
      <c r="AQ331" s="33"/>
      <c r="AR331" s="35"/>
      <c r="AS331" s="36"/>
      <c r="AT331" s="29"/>
      <c r="AU331" s="33"/>
      <c r="AV331" s="35"/>
      <c r="AW331" s="36"/>
      <c r="AX331" s="29"/>
      <c r="AY331" s="33"/>
      <c r="AZ331" s="35"/>
      <c r="BA331" s="36"/>
      <c r="BB331" s="29"/>
      <c r="BC331" s="33"/>
      <c r="BD331" s="35"/>
      <c r="BF331" s="29"/>
    </row>
    <row r="332" spans="1:58" x14ac:dyDescent="0.3">
      <c r="A332" s="29"/>
      <c r="B332" s="30"/>
      <c r="C332" s="30"/>
      <c r="D332" s="30"/>
      <c r="E332" s="31"/>
      <c r="F332" s="30"/>
      <c r="G332" s="30"/>
      <c r="H332" s="30"/>
      <c r="I332" s="30"/>
      <c r="J332" s="30"/>
      <c r="K332" s="30"/>
      <c r="L332" s="32"/>
      <c r="M332" s="32"/>
      <c r="N332" s="30"/>
      <c r="O332" s="33"/>
      <c r="P332" s="33"/>
      <c r="Q332" s="29"/>
      <c r="R332" s="34"/>
      <c r="S332" s="34"/>
      <c r="T332" s="34"/>
      <c r="U332" s="33"/>
      <c r="V332" s="33"/>
      <c r="W332" s="33"/>
      <c r="X332" s="33"/>
      <c r="Y332" s="33"/>
      <c r="Z332" s="33"/>
      <c r="AA332" s="33"/>
      <c r="AB332" s="33"/>
      <c r="AC332" s="34"/>
      <c r="AD332" s="34"/>
      <c r="AE332" s="33"/>
      <c r="AF332" s="35"/>
      <c r="AG332" s="36"/>
      <c r="AH332" s="29"/>
      <c r="AI332" s="33"/>
      <c r="AJ332" s="35"/>
      <c r="AK332" s="36"/>
      <c r="AL332" s="29"/>
      <c r="AM332" s="33"/>
      <c r="AN332" s="35"/>
      <c r="AO332" s="36"/>
      <c r="AP332" s="29"/>
      <c r="AQ332" s="33"/>
      <c r="AR332" s="35"/>
      <c r="AS332" s="36"/>
      <c r="AT332" s="29"/>
      <c r="AU332" s="33"/>
      <c r="AV332" s="35"/>
      <c r="AW332" s="36"/>
      <c r="AX332" s="29"/>
      <c r="AY332" s="33"/>
      <c r="AZ332" s="35"/>
      <c r="BA332" s="36"/>
      <c r="BB332" s="29"/>
      <c r="BC332" s="33"/>
      <c r="BD332" s="35"/>
      <c r="BF332" s="29"/>
    </row>
    <row r="333" spans="1:58" x14ac:dyDescent="0.3">
      <c r="A333" s="29"/>
      <c r="B333" s="30"/>
      <c r="C333" s="30"/>
      <c r="D333" s="30"/>
      <c r="E333" s="31"/>
      <c r="F333" s="30"/>
      <c r="G333" s="30"/>
      <c r="H333" s="30"/>
      <c r="I333" s="30"/>
      <c r="J333" s="30"/>
      <c r="K333" s="30"/>
      <c r="L333" s="32"/>
      <c r="M333" s="32"/>
      <c r="N333" s="30"/>
      <c r="O333" s="33"/>
      <c r="P333" s="33"/>
      <c r="Q333" s="29"/>
      <c r="R333" s="34"/>
      <c r="S333" s="34"/>
      <c r="T333" s="34"/>
      <c r="U333" s="33"/>
      <c r="V333" s="33"/>
      <c r="W333" s="33"/>
      <c r="X333" s="33"/>
      <c r="Y333" s="33"/>
      <c r="Z333" s="33"/>
      <c r="AA333" s="33"/>
      <c r="AB333" s="33"/>
      <c r="AC333" s="34"/>
      <c r="AD333" s="34"/>
      <c r="AE333" s="33"/>
      <c r="AF333" s="35"/>
      <c r="AG333" s="36"/>
      <c r="AH333" s="29"/>
      <c r="AI333" s="33"/>
      <c r="AJ333" s="35"/>
      <c r="AK333" s="36"/>
      <c r="AL333" s="29"/>
      <c r="AM333" s="33"/>
      <c r="AN333" s="35"/>
      <c r="AO333" s="36"/>
      <c r="AP333" s="29"/>
      <c r="AQ333" s="33"/>
      <c r="AR333" s="35"/>
      <c r="AS333" s="36"/>
      <c r="AT333" s="29"/>
      <c r="AU333" s="33"/>
      <c r="AV333" s="35"/>
      <c r="AW333" s="36"/>
      <c r="AX333" s="29"/>
      <c r="AY333" s="33"/>
      <c r="AZ333" s="35"/>
      <c r="BA333" s="36"/>
      <c r="BB333" s="29"/>
      <c r="BC333" s="33"/>
      <c r="BD333" s="35"/>
      <c r="BF333" s="29"/>
    </row>
    <row r="334" spans="1:58" x14ac:dyDescent="0.3">
      <c r="A334" s="29"/>
      <c r="B334" s="30"/>
      <c r="C334" s="30"/>
      <c r="D334" s="30"/>
      <c r="E334" s="31"/>
      <c r="F334" s="30"/>
      <c r="G334" s="30"/>
      <c r="H334" s="30"/>
      <c r="I334" s="30"/>
      <c r="J334" s="30"/>
      <c r="K334" s="30"/>
      <c r="L334" s="32"/>
      <c r="M334" s="32"/>
      <c r="N334" s="30"/>
      <c r="O334" s="33"/>
      <c r="P334" s="33"/>
      <c r="Q334" s="29"/>
      <c r="R334" s="34"/>
      <c r="S334" s="34"/>
      <c r="T334" s="34"/>
      <c r="U334" s="33"/>
      <c r="V334" s="33"/>
      <c r="W334" s="33"/>
      <c r="X334" s="33"/>
      <c r="Y334" s="33"/>
      <c r="Z334" s="33"/>
      <c r="AA334" s="33"/>
      <c r="AB334" s="33"/>
      <c r="AC334" s="34"/>
      <c r="AD334" s="34"/>
      <c r="AE334" s="33"/>
      <c r="AF334" s="35"/>
      <c r="AG334" s="36"/>
      <c r="AH334" s="29"/>
      <c r="AI334" s="33"/>
      <c r="AJ334" s="35"/>
      <c r="AK334" s="36"/>
      <c r="AL334" s="29"/>
      <c r="AM334" s="33"/>
      <c r="AN334" s="35"/>
      <c r="AO334" s="36"/>
      <c r="AP334" s="29"/>
      <c r="AQ334" s="33"/>
      <c r="AR334" s="35"/>
      <c r="AS334" s="36"/>
      <c r="AT334" s="29"/>
      <c r="AU334" s="33"/>
      <c r="AV334" s="35"/>
      <c r="AW334" s="36"/>
      <c r="AX334" s="29"/>
      <c r="AY334" s="33"/>
      <c r="AZ334" s="35"/>
      <c r="BA334" s="36"/>
      <c r="BB334" s="29"/>
      <c r="BC334" s="33"/>
      <c r="BD334" s="35"/>
      <c r="BF334" s="29"/>
    </row>
    <row r="335" spans="1:58" x14ac:dyDescent="0.3">
      <c r="A335" s="29"/>
      <c r="B335" s="30"/>
      <c r="C335" s="30"/>
      <c r="D335" s="30"/>
      <c r="E335" s="31"/>
      <c r="F335" s="30"/>
      <c r="G335" s="30"/>
      <c r="H335" s="30"/>
      <c r="I335" s="30"/>
      <c r="J335" s="30"/>
      <c r="K335" s="30"/>
      <c r="L335" s="32"/>
      <c r="M335" s="32"/>
      <c r="N335" s="30"/>
      <c r="O335" s="33"/>
      <c r="P335" s="33"/>
      <c r="Q335" s="29"/>
      <c r="R335" s="34"/>
      <c r="S335" s="34"/>
      <c r="T335" s="34"/>
      <c r="U335" s="33"/>
      <c r="V335" s="33"/>
      <c r="W335" s="33"/>
      <c r="X335" s="33"/>
      <c r="Y335" s="33"/>
      <c r="Z335" s="33"/>
      <c r="AA335" s="33"/>
      <c r="AB335" s="33"/>
      <c r="AC335" s="34"/>
      <c r="AD335" s="34"/>
      <c r="AE335" s="33"/>
      <c r="AF335" s="35"/>
      <c r="AG335" s="36"/>
      <c r="AH335" s="29"/>
      <c r="AI335" s="33"/>
      <c r="AJ335" s="35"/>
      <c r="AK335" s="36"/>
      <c r="AL335" s="29"/>
      <c r="AM335" s="33"/>
      <c r="AN335" s="35"/>
      <c r="AO335" s="36"/>
      <c r="AP335" s="29"/>
      <c r="AQ335" s="33"/>
      <c r="AR335" s="35"/>
      <c r="AS335" s="36"/>
      <c r="AT335" s="29"/>
      <c r="AU335" s="33"/>
      <c r="AV335" s="35"/>
      <c r="AW335" s="36"/>
      <c r="AX335" s="29"/>
      <c r="AY335" s="33"/>
      <c r="AZ335" s="35"/>
      <c r="BA335" s="36"/>
      <c r="BB335" s="29"/>
      <c r="BC335" s="33"/>
      <c r="BD335" s="35"/>
      <c r="BF335" s="29"/>
    </row>
    <row r="336" spans="1:58" x14ac:dyDescent="0.3">
      <c r="A336" s="29"/>
      <c r="B336" s="30"/>
      <c r="C336" s="30"/>
      <c r="D336" s="30"/>
      <c r="E336" s="31"/>
      <c r="F336" s="30"/>
      <c r="G336" s="30"/>
      <c r="H336" s="30"/>
      <c r="I336" s="30"/>
      <c r="J336" s="30"/>
      <c r="K336" s="30"/>
      <c r="L336" s="32"/>
      <c r="M336" s="32"/>
      <c r="N336" s="30"/>
      <c r="O336" s="33"/>
      <c r="P336" s="33"/>
      <c r="Q336" s="29"/>
      <c r="R336" s="34"/>
      <c r="S336" s="34"/>
      <c r="T336" s="34"/>
      <c r="U336" s="33"/>
      <c r="V336" s="33"/>
      <c r="W336" s="33"/>
      <c r="X336" s="33"/>
      <c r="Y336" s="33"/>
      <c r="Z336" s="33"/>
      <c r="AA336" s="33"/>
      <c r="AB336" s="33"/>
      <c r="AC336" s="34"/>
      <c r="AD336" s="34"/>
      <c r="AE336" s="33"/>
      <c r="AF336" s="35"/>
      <c r="AG336" s="36"/>
      <c r="AH336" s="29"/>
      <c r="AI336" s="33"/>
      <c r="AJ336" s="35"/>
      <c r="AK336" s="36"/>
      <c r="AL336" s="29"/>
      <c r="AM336" s="33"/>
      <c r="AN336" s="35"/>
      <c r="AO336" s="36"/>
      <c r="AP336" s="29"/>
      <c r="AQ336" s="33"/>
      <c r="AR336" s="35"/>
      <c r="AS336" s="36"/>
      <c r="AT336" s="29"/>
      <c r="AU336" s="33"/>
      <c r="AV336" s="35"/>
      <c r="AW336" s="36"/>
      <c r="AX336" s="29"/>
      <c r="AY336" s="33"/>
      <c r="AZ336" s="35"/>
      <c r="BA336" s="36"/>
      <c r="BB336" s="29"/>
      <c r="BC336" s="33"/>
      <c r="BD336" s="35"/>
      <c r="BF336" s="29"/>
    </row>
    <row r="337" spans="1:58" x14ac:dyDescent="0.3">
      <c r="A337" s="29"/>
      <c r="B337" s="30"/>
      <c r="C337" s="30"/>
      <c r="D337" s="30"/>
      <c r="E337" s="31"/>
      <c r="F337" s="30"/>
      <c r="G337" s="30"/>
      <c r="H337" s="30"/>
      <c r="I337" s="30"/>
      <c r="J337" s="30"/>
      <c r="K337" s="30"/>
      <c r="L337" s="32"/>
      <c r="M337" s="32"/>
      <c r="N337" s="30"/>
      <c r="O337" s="33"/>
      <c r="P337" s="33"/>
      <c r="Q337" s="29"/>
      <c r="R337" s="34"/>
      <c r="S337" s="34"/>
      <c r="T337" s="34"/>
      <c r="U337" s="33"/>
      <c r="V337" s="33"/>
      <c r="W337" s="33"/>
      <c r="X337" s="33"/>
      <c r="Y337" s="33"/>
      <c r="Z337" s="33"/>
      <c r="AA337" s="33"/>
      <c r="AB337" s="33"/>
      <c r="AC337" s="34"/>
      <c r="AD337" s="34"/>
      <c r="AE337" s="33"/>
      <c r="AF337" s="35"/>
      <c r="AG337" s="36"/>
      <c r="AH337" s="29"/>
      <c r="AI337" s="33"/>
      <c r="AJ337" s="35"/>
      <c r="AK337" s="36"/>
      <c r="AL337" s="29"/>
      <c r="AM337" s="33"/>
      <c r="AN337" s="35"/>
      <c r="AO337" s="36"/>
      <c r="AP337" s="29"/>
      <c r="AQ337" s="33"/>
      <c r="AR337" s="35"/>
      <c r="AS337" s="36"/>
      <c r="AT337" s="29"/>
      <c r="AU337" s="33"/>
      <c r="AV337" s="35"/>
      <c r="AW337" s="36"/>
      <c r="AX337" s="29"/>
      <c r="AY337" s="33"/>
      <c r="AZ337" s="35"/>
      <c r="BA337" s="36"/>
      <c r="BB337" s="29"/>
      <c r="BC337" s="33"/>
      <c r="BD337" s="35"/>
      <c r="BF337" s="29"/>
    </row>
    <row r="338" spans="1:58" x14ac:dyDescent="0.3">
      <c r="A338" s="29"/>
      <c r="B338" s="30"/>
      <c r="C338" s="30"/>
      <c r="D338" s="30"/>
      <c r="E338" s="31"/>
      <c r="F338" s="30"/>
      <c r="G338" s="30"/>
      <c r="H338" s="30"/>
      <c r="I338" s="30"/>
      <c r="J338" s="30"/>
      <c r="K338" s="30"/>
      <c r="L338" s="32"/>
      <c r="M338" s="32"/>
      <c r="N338" s="30"/>
      <c r="O338" s="33"/>
      <c r="P338" s="33"/>
      <c r="Q338" s="29"/>
      <c r="R338" s="34"/>
      <c r="S338" s="34"/>
      <c r="T338" s="34"/>
      <c r="U338" s="33"/>
      <c r="V338" s="33"/>
      <c r="W338" s="33"/>
      <c r="X338" s="33"/>
      <c r="Y338" s="33"/>
      <c r="Z338" s="33"/>
      <c r="AA338" s="33"/>
      <c r="AB338" s="33"/>
      <c r="AC338" s="34"/>
      <c r="AD338" s="34"/>
      <c r="AE338" s="33"/>
      <c r="AF338" s="35"/>
      <c r="AG338" s="36"/>
      <c r="AH338" s="29"/>
      <c r="AI338" s="33"/>
      <c r="AJ338" s="35"/>
      <c r="AK338" s="36"/>
      <c r="AL338" s="29"/>
      <c r="AM338" s="33"/>
      <c r="AN338" s="35"/>
      <c r="AO338" s="36"/>
      <c r="AP338" s="29"/>
      <c r="AQ338" s="33"/>
      <c r="AR338" s="35"/>
      <c r="AS338" s="36"/>
      <c r="AT338" s="29"/>
      <c r="AU338" s="33"/>
      <c r="AV338" s="35"/>
      <c r="AW338" s="36"/>
      <c r="AX338" s="29"/>
      <c r="AY338" s="33"/>
      <c r="AZ338" s="35"/>
      <c r="BA338" s="36"/>
      <c r="BB338" s="29"/>
      <c r="BC338" s="33"/>
      <c r="BD338" s="35"/>
      <c r="BF338" s="29"/>
    </row>
    <row r="339" spans="1:58" x14ac:dyDescent="0.3">
      <c r="A339" s="29"/>
      <c r="B339" s="30"/>
      <c r="C339" s="30"/>
      <c r="D339" s="30"/>
      <c r="E339" s="31"/>
      <c r="F339" s="30"/>
      <c r="G339" s="30"/>
      <c r="H339" s="30"/>
      <c r="I339" s="30"/>
      <c r="J339" s="30"/>
      <c r="K339" s="30"/>
      <c r="L339" s="32"/>
      <c r="M339" s="32"/>
      <c r="N339" s="30"/>
      <c r="O339" s="33"/>
      <c r="P339" s="33"/>
      <c r="Q339" s="29"/>
      <c r="R339" s="34"/>
      <c r="S339" s="34"/>
      <c r="T339" s="34"/>
      <c r="U339" s="33"/>
      <c r="V339" s="33"/>
      <c r="W339" s="33"/>
      <c r="X339" s="33"/>
      <c r="Y339" s="33"/>
      <c r="Z339" s="33"/>
      <c r="AA339" s="33"/>
      <c r="AB339" s="33"/>
      <c r="AC339" s="34"/>
      <c r="AD339" s="34"/>
      <c r="AE339" s="33"/>
      <c r="AF339" s="35"/>
      <c r="AG339" s="36"/>
      <c r="AH339" s="29"/>
      <c r="AI339" s="33"/>
      <c r="AJ339" s="35"/>
      <c r="AK339" s="36"/>
      <c r="AL339" s="29"/>
      <c r="AM339" s="33"/>
      <c r="AN339" s="35"/>
      <c r="AO339" s="36"/>
      <c r="AP339" s="29"/>
      <c r="AQ339" s="33"/>
      <c r="AR339" s="35"/>
      <c r="AS339" s="36"/>
      <c r="AT339" s="29"/>
      <c r="AU339" s="33"/>
      <c r="AV339" s="35"/>
      <c r="AW339" s="36"/>
      <c r="AX339" s="29"/>
      <c r="AY339" s="33"/>
      <c r="AZ339" s="35"/>
      <c r="BA339" s="36"/>
      <c r="BB339" s="29"/>
      <c r="BC339" s="33"/>
      <c r="BD339" s="35"/>
      <c r="BF339" s="29"/>
    </row>
    <row r="340" spans="1:58" x14ac:dyDescent="0.3">
      <c r="A340" s="29"/>
      <c r="B340" s="30"/>
      <c r="C340" s="30"/>
      <c r="D340" s="30"/>
      <c r="E340" s="31"/>
      <c r="F340" s="30"/>
      <c r="G340" s="30"/>
      <c r="H340" s="30"/>
      <c r="I340" s="30"/>
      <c r="J340" s="30"/>
      <c r="K340" s="30"/>
      <c r="L340" s="32"/>
      <c r="M340" s="32"/>
      <c r="N340" s="30"/>
      <c r="O340" s="33"/>
      <c r="P340" s="33"/>
      <c r="Q340" s="29"/>
      <c r="R340" s="34"/>
      <c r="S340" s="34"/>
      <c r="T340" s="34"/>
      <c r="U340" s="33"/>
      <c r="V340" s="33"/>
      <c r="W340" s="33"/>
      <c r="X340" s="33"/>
      <c r="Y340" s="33"/>
      <c r="Z340" s="33"/>
      <c r="AA340" s="33"/>
      <c r="AB340" s="33"/>
      <c r="AC340" s="34"/>
      <c r="AD340" s="34"/>
      <c r="AE340" s="33"/>
      <c r="AF340" s="35"/>
      <c r="AG340" s="36"/>
      <c r="AH340" s="29"/>
      <c r="AI340" s="33"/>
      <c r="AJ340" s="35"/>
      <c r="AK340" s="36"/>
      <c r="AL340" s="29"/>
      <c r="AM340" s="33"/>
      <c r="AN340" s="35"/>
      <c r="AO340" s="36"/>
      <c r="AP340" s="29"/>
      <c r="AQ340" s="33"/>
      <c r="AR340" s="35"/>
      <c r="AS340" s="36"/>
      <c r="AT340" s="29"/>
      <c r="AU340" s="33"/>
      <c r="AV340" s="35"/>
      <c r="AW340" s="36"/>
      <c r="AX340" s="29"/>
      <c r="AY340" s="33"/>
      <c r="AZ340" s="35"/>
      <c r="BA340" s="36"/>
      <c r="BB340" s="29"/>
      <c r="BC340" s="33"/>
      <c r="BD340" s="35"/>
      <c r="BF340" s="29"/>
    </row>
    <row r="341" spans="1:58" x14ac:dyDescent="0.3">
      <c r="A341" s="29"/>
      <c r="B341" s="30"/>
      <c r="C341" s="30"/>
      <c r="D341" s="30"/>
      <c r="E341" s="31"/>
      <c r="F341" s="30"/>
      <c r="G341" s="30"/>
      <c r="H341" s="30"/>
      <c r="I341" s="30"/>
      <c r="J341" s="30"/>
      <c r="K341" s="30"/>
      <c r="L341" s="32"/>
      <c r="M341" s="32"/>
      <c r="N341" s="30"/>
      <c r="O341" s="33"/>
      <c r="P341" s="33"/>
      <c r="Q341" s="29"/>
      <c r="R341" s="34"/>
      <c r="S341" s="34"/>
      <c r="T341" s="34"/>
      <c r="U341" s="33"/>
      <c r="V341" s="33"/>
      <c r="W341" s="33"/>
      <c r="X341" s="33"/>
      <c r="Y341" s="33"/>
      <c r="Z341" s="33"/>
      <c r="AA341" s="33"/>
      <c r="AB341" s="33"/>
      <c r="AC341" s="34"/>
      <c r="AD341" s="34"/>
      <c r="AE341" s="33"/>
      <c r="AF341" s="35"/>
      <c r="AG341" s="36"/>
      <c r="AH341" s="29"/>
      <c r="AI341" s="33"/>
      <c r="AJ341" s="35"/>
      <c r="AK341" s="36"/>
      <c r="AL341" s="29"/>
      <c r="AM341" s="33"/>
      <c r="AN341" s="35"/>
      <c r="AO341" s="36"/>
      <c r="AP341" s="29"/>
      <c r="AQ341" s="33"/>
      <c r="AR341" s="35"/>
      <c r="AS341" s="36"/>
      <c r="AT341" s="29"/>
      <c r="AU341" s="33"/>
      <c r="AV341" s="35"/>
      <c r="AW341" s="36"/>
      <c r="AX341" s="29"/>
      <c r="AY341" s="33"/>
      <c r="AZ341" s="35"/>
      <c r="BA341" s="36"/>
      <c r="BB341" s="29"/>
      <c r="BC341" s="33"/>
      <c r="BD341" s="35"/>
      <c r="BF341" s="29"/>
    </row>
    <row r="342" spans="1:58" x14ac:dyDescent="0.3">
      <c r="A342" s="29"/>
      <c r="B342" s="30"/>
      <c r="C342" s="30"/>
      <c r="D342" s="30"/>
      <c r="E342" s="31"/>
      <c r="F342" s="30"/>
      <c r="G342" s="30"/>
      <c r="H342" s="30"/>
      <c r="I342" s="30"/>
      <c r="J342" s="30"/>
      <c r="K342" s="30"/>
      <c r="L342" s="32"/>
      <c r="M342" s="32"/>
      <c r="N342" s="30"/>
      <c r="O342" s="33"/>
      <c r="P342" s="33"/>
      <c r="Q342" s="29"/>
      <c r="R342" s="34"/>
      <c r="S342" s="34"/>
      <c r="T342" s="34"/>
      <c r="U342" s="33"/>
      <c r="V342" s="33"/>
      <c r="W342" s="33"/>
      <c r="X342" s="33"/>
      <c r="Y342" s="33"/>
      <c r="Z342" s="33"/>
      <c r="AA342" s="33"/>
      <c r="AB342" s="33"/>
      <c r="AC342" s="34"/>
      <c r="AD342" s="34"/>
      <c r="AE342" s="33"/>
      <c r="AF342" s="35"/>
      <c r="AG342" s="36"/>
      <c r="AH342" s="29"/>
      <c r="AI342" s="33"/>
      <c r="AJ342" s="35"/>
      <c r="AK342" s="36"/>
      <c r="AL342" s="29"/>
      <c r="AM342" s="33"/>
      <c r="AN342" s="35"/>
      <c r="AO342" s="36"/>
      <c r="AP342" s="29"/>
      <c r="AQ342" s="33"/>
      <c r="AR342" s="35"/>
      <c r="AS342" s="36"/>
      <c r="AT342" s="29"/>
      <c r="AU342" s="33"/>
      <c r="AV342" s="35"/>
      <c r="AW342" s="36"/>
      <c r="AX342" s="29"/>
      <c r="AY342" s="33"/>
      <c r="AZ342" s="35"/>
      <c r="BA342" s="36"/>
      <c r="BB342" s="29"/>
      <c r="BC342" s="33"/>
      <c r="BD342" s="35"/>
      <c r="BF342" s="29"/>
    </row>
    <row r="343" spans="1:58" x14ac:dyDescent="0.3">
      <c r="A343" s="29"/>
      <c r="B343" s="30"/>
      <c r="C343" s="30"/>
      <c r="D343" s="30"/>
      <c r="E343" s="31"/>
      <c r="F343" s="30"/>
      <c r="G343" s="30"/>
      <c r="H343" s="30"/>
      <c r="I343" s="30"/>
      <c r="J343" s="30"/>
      <c r="K343" s="30"/>
      <c r="L343" s="32"/>
      <c r="M343" s="32"/>
      <c r="N343" s="30"/>
      <c r="O343" s="33"/>
      <c r="P343" s="33"/>
      <c r="Q343" s="29"/>
      <c r="R343" s="34"/>
      <c r="S343" s="34"/>
      <c r="T343" s="34"/>
      <c r="U343" s="33"/>
      <c r="V343" s="33"/>
      <c r="W343" s="33"/>
      <c r="X343" s="33"/>
      <c r="Y343" s="33"/>
      <c r="Z343" s="33"/>
      <c r="AA343" s="33"/>
      <c r="AB343" s="33"/>
      <c r="AC343" s="34"/>
      <c r="AD343" s="34"/>
      <c r="AE343" s="33"/>
      <c r="AF343" s="35"/>
      <c r="AG343" s="36"/>
      <c r="AH343" s="29"/>
      <c r="AI343" s="33"/>
      <c r="AJ343" s="35"/>
      <c r="AK343" s="36"/>
      <c r="AL343" s="29"/>
      <c r="AM343" s="33"/>
      <c r="AN343" s="35"/>
      <c r="AO343" s="36"/>
      <c r="AP343" s="29"/>
      <c r="AQ343" s="33"/>
      <c r="AR343" s="35"/>
      <c r="AS343" s="36"/>
      <c r="AT343" s="29"/>
      <c r="AU343" s="33"/>
      <c r="AV343" s="35"/>
      <c r="AW343" s="36"/>
      <c r="AX343" s="29"/>
      <c r="AY343" s="33"/>
      <c r="AZ343" s="35"/>
      <c r="BA343" s="36"/>
      <c r="BB343" s="29"/>
      <c r="BC343" s="33"/>
      <c r="BD343" s="35"/>
      <c r="BF343" s="29"/>
    </row>
    <row r="344" spans="1:58" x14ac:dyDescent="0.3">
      <c r="A344" s="29"/>
      <c r="B344" s="30"/>
      <c r="C344" s="30"/>
      <c r="D344" s="30"/>
      <c r="E344" s="31"/>
      <c r="F344" s="30"/>
      <c r="G344" s="30"/>
      <c r="H344" s="30"/>
      <c r="I344" s="30"/>
      <c r="J344" s="30"/>
      <c r="K344" s="30"/>
      <c r="L344" s="32"/>
      <c r="M344" s="32"/>
      <c r="N344" s="30"/>
      <c r="O344" s="33"/>
      <c r="P344" s="33"/>
      <c r="Q344" s="29"/>
      <c r="R344" s="34"/>
      <c r="S344" s="34"/>
      <c r="T344" s="34"/>
      <c r="U344" s="33"/>
      <c r="V344" s="33"/>
      <c r="W344" s="33"/>
      <c r="X344" s="33"/>
      <c r="Y344" s="33"/>
      <c r="Z344" s="33"/>
      <c r="AA344" s="33"/>
      <c r="AB344" s="33"/>
      <c r="AC344" s="34"/>
      <c r="AD344" s="34"/>
      <c r="AE344" s="33"/>
      <c r="AF344" s="35"/>
      <c r="AG344" s="36"/>
      <c r="AH344" s="29"/>
      <c r="AI344" s="33"/>
      <c r="AJ344" s="35"/>
      <c r="AK344" s="36"/>
      <c r="AL344" s="29"/>
      <c r="AM344" s="33"/>
      <c r="AN344" s="35"/>
      <c r="AO344" s="36"/>
      <c r="AP344" s="29"/>
      <c r="AQ344" s="33"/>
      <c r="AR344" s="35"/>
      <c r="AS344" s="36"/>
      <c r="AT344" s="29"/>
      <c r="AU344" s="33"/>
      <c r="AV344" s="35"/>
      <c r="AW344" s="36"/>
      <c r="AX344" s="29"/>
      <c r="AY344" s="33"/>
      <c r="AZ344" s="35"/>
      <c r="BA344" s="36"/>
      <c r="BB344" s="29"/>
      <c r="BC344" s="33"/>
      <c r="BD344" s="35"/>
      <c r="BF344" s="29"/>
    </row>
    <row r="345" spans="1:58" x14ac:dyDescent="0.3">
      <c r="A345" s="29"/>
      <c r="B345" s="30"/>
      <c r="C345" s="30"/>
      <c r="D345" s="30"/>
      <c r="E345" s="31"/>
      <c r="F345" s="30"/>
      <c r="G345" s="30"/>
      <c r="H345" s="30"/>
      <c r="I345" s="30"/>
      <c r="J345" s="30"/>
      <c r="K345" s="30"/>
      <c r="L345" s="32"/>
      <c r="M345" s="32"/>
      <c r="N345" s="30"/>
      <c r="O345" s="33"/>
      <c r="P345" s="33"/>
      <c r="Q345" s="29"/>
      <c r="R345" s="34"/>
      <c r="S345" s="34"/>
      <c r="T345" s="34"/>
      <c r="U345" s="33"/>
      <c r="V345" s="33"/>
      <c r="W345" s="33"/>
      <c r="X345" s="33"/>
      <c r="Y345" s="33"/>
      <c r="Z345" s="33"/>
      <c r="AA345" s="33"/>
      <c r="AB345" s="33"/>
      <c r="AC345" s="34"/>
      <c r="AD345" s="34"/>
      <c r="AE345" s="33"/>
      <c r="AF345" s="35"/>
      <c r="AG345" s="36"/>
      <c r="AH345" s="29"/>
      <c r="AI345" s="33"/>
      <c r="AJ345" s="35"/>
      <c r="AK345" s="36"/>
      <c r="AL345" s="29"/>
      <c r="AM345" s="33"/>
      <c r="AN345" s="35"/>
      <c r="AO345" s="36"/>
      <c r="AP345" s="29"/>
      <c r="AQ345" s="33"/>
      <c r="AR345" s="35"/>
      <c r="AS345" s="36"/>
      <c r="AT345" s="29"/>
      <c r="AU345" s="33"/>
      <c r="AV345" s="35"/>
      <c r="AW345" s="36"/>
      <c r="AX345" s="29"/>
      <c r="AY345" s="33"/>
      <c r="AZ345" s="35"/>
      <c r="BA345" s="36"/>
      <c r="BB345" s="29"/>
      <c r="BC345" s="33"/>
      <c r="BD345" s="35"/>
      <c r="BF345" s="29"/>
    </row>
    <row r="346" spans="1:58" x14ac:dyDescent="0.3">
      <c r="A346" s="29"/>
      <c r="B346" s="30"/>
      <c r="C346" s="30"/>
      <c r="D346" s="30"/>
      <c r="E346" s="31"/>
      <c r="F346" s="30"/>
      <c r="G346" s="30"/>
      <c r="H346" s="30"/>
      <c r="I346" s="30"/>
      <c r="J346" s="30"/>
      <c r="K346" s="30"/>
      <c r="L346" s="32"/>
      <c r="M346" s="32"/>
      <c r="N346" s="30"/>
      <c r="O346" s="33"/>
      <c r="P346" s="33"/>
      <c r="Q346" s="29"/>
      <c r="R346" s="34"/>
      <c r="S346" s="34"/>
      <c r="T346" s="34"/>
      <c r="U346" s="33"/>
      <c r="V346" s="33"/>
      <c r="W346" s="33"/>
      <c r="X346" s="33"/>
      <c r="Y346" s="33"/>
      <c r="Z346" s="33"/>
      <c r="AA346" s="33"/>
      <c r="AB346" s="33"/>
      <c r="AC346" s="34"/>
      <c r="AD346" s="34"/>
      <c r="AE346" s="33"/>
      <c r="AF346" s="35"/>
      <c r="AG346" s="36"/>
      <c r="AH346" s="29"/>
      <c r="AI346" s="33"/>
      <c r="AJ346" s="35"/>
      <c r="AK346" s="36"/>
      <c r="AL346" s="29"/>
      <c r="AM346" s="33"/>
      <c r="AN346" s="35"/>
      <c r="AO346" s="36"/>
      <c r="AP346" s="29"/>
      <c r="AQ346" s="33"/>
      <c r="AR346" s="35"/>
      <c r="AS346" s="36"/>
      <c r="AT346" s="29"/>
      <c r="AU346" s="33"/>
      <c r="AV346" s="35"/>
      <c r="AW346" s="36"/>
      <c r="AX346" s="29"/>
      <c r="AY346" s="33"/>
      <c r="AZ346" s="35"/>
      <c r="BA346" s="36"/>
      <c r="BB346" s="29"/>
      <c r="BC346" s="33"/>
      <c r="BD346" s="35"/>
      <c r="BF346" s="29"/>
    </row>
    <row r="347" spans="1:58" x14ac:dyDescent="0.3">
      <c r="A347" s="29"/>
      <c r="B347" s="30"/>
      <c r="C347" s="30"/>
      <c r="D347" s="30"/>
      <c r="E347" s="31"/>
      <c r="F347" s="30"/>
      <c r="G347" s="30"/>
      <c r="H347" s="30"/>
      <c r="I347" s="30"/>
      <c r="J347" s="30"/>
      <c r="K347" s="30"/>
      <c r="L347" s="32"/>
      <c r="M347" s="32"/>
      <c r="N347" s="30"/>
      <c r="O347" s="33"/>
      <c r="P347" s="33"/>
      <c r="Q347" s="29"/>
      <c r="R347" s="34"/>
      <c r="S347" s="34"/>
      <c r="T347" s="34"/>
      <c r="U347" s="33"/>
      <c r="V347" s="33"/>
      <c r="W347" s="33"/>
      <c r="X347" s="33"/>
      <c r="Y347" s="33"/>
      <c r="Z347" s="33"/>
      <c r="AA347" s="33"/>
      <c r="AB347" s="33"/>
      <c r="AC347" s="34"/>
      <c r="AD347" s="34"/>
      <c r="AE347" s="33"/>
      <c r="AF347" s="35"/>
      <c r="AG347" s="36"/>
      <c r="AH347" s="29"/>
      <c r="AI347" s="33"/>
      <c r="AJ347" s="35"/>
      <c r="AK347" s="36"/>
      <c r="AL347" s="29"/>
      <c r="AM347" s="33"/>
      <c r="AN347" s="35"/>
      <c r="AO347" s="36"/>
      <c r="AP347" s="29"/>
      <c r="AQ347" s="33"/>
      <c r="AR347" s="35"/>
      <c r="AS347" s="36"/>
      <c r="AT347" s="29"/>
      <c r="AU347" s="33"/>
      <c r="AV347" s="35"/>
      <c r="AW347" s="36"/>
      <c r="AX347" s="29"/>
      <c r="AY347" s="33"/>
      <c r="AZ347" s="35"/>
      <c r="BA347" s="36"/>
      <c r="BB347" s="29"/>
      <c r="BC347" s="33"/>
      <c r="BD347" s="35"/>
      <c r="BF347" s="29"/>
    </row>
    <row r="348" spans="1:58" x14ac:dyDescent="0.3">
      <c r="A348" s="29"/>
      <c r="B348" s="30"/>
      <c r="C348" s="30"/>
      <c r="D348" s="30"/>
      <c r="E348" s="31"/>
      <c r="F348" s="30"/>
      <c r="G348" s="30"/>
      <c r="H348" s="30"/>
      <c r="I348" s="30"/>
      <c r="J348" s="30"/>
      <c r="K348" s="30"/>
      <c r="L348" s="32"/>
      <c r="M348" s="32"/>
      <c r="N348" s="30"/>
      <c r="O348" s="33"/>
      <c r="P348" s="33"/>
      <c r="Q348" s="29"/>
      <c r="R348" s="34"/>
      <c r="S348" s="34"/>
      <c r="T348" s="34"/>
      <c r="U348" s="33"/>
      <c r="V348" s="33"/>
      <c r="W348" s="33"/>
      <c r="X348" s="33"/>
      <c r="Y348" s="33"/>
      <c r="Z348" s="33"/>
      <c r="AA348" s="33"/>
      <c r="AB348" s="33"/>
      <c r="AC348" s="34"/>
      <c r="AD348" s="34"/>
      <c r="AE348" s="33"/>
      <c r="AF348" s="35"/>
      <c r="AG348" s="36"/>
      <c r="AH348" s="29"/>
      <c r="AI348" s="33"/>
      <c r="AJ348" s="35"/>
      <c r="AK348" s="36"/>
      <c r="AL348" s="29"/>
      <c r="AM348" s="33"/>
      <c r="AN348" s="35"/>
      <c r="AO348" s="36"/>
      <c r="AP348" s="29"/>
      <c r="AQ348" s="33"/>
      <c r="AR348" s="35"/>
      <c r="AS348" s="36"/>
      <c r="AT348" s="29"/>
      <c r="AU348" s="33"/>
      <c r="AV348" s="35"/>
      <c r="AW348" s="36"/>
      <c r="AX348" s="29"/>
      <c r="AY348" s="33"/>
      <c r="AZ348" s="35"/>
      <c r="BA348" s="36"/>
      <c r="BB348" s="29"/>
      <c r="BC348" s="33"/>
      <c r="BD348" s="35"/>
      <c r="BF348" s="29"/>
    </row>
    <row r="349" spans="1:58" x14ac:dyDescent="0.3">
      <c r="A349" s="29"/>
      <c r="B349" s="30"/>
      <c r="C349" s="30"/>
      <c r="D349" s="30"/>
      <c r="E349" s="31"/>
      <c r="F349" s="30"/>
      <c r="G349" s="30"/>
      <c r="H349" s="30"/>
      <c r="I349" s="30"/>
      <c r="J349" s="30"/>
      <c r="K349" s="30"/>
      <c r="L349" s="32"/>
      <c r="M349" s="32"/>
      <c r="N349" s="30"/>
      <c r="O349" s="33"/>
      <c r="P349" s="33"/>
      <c r="Q349" s="29"/>
      <c r="R349" s="34"/>
      <c r="S349" s="34"/>
      <c r="T349" s="34"/>
      <c r="U349" s="33"/>
      <c r="V349" s="33"/>
      <c r="W349" s="33"/>
      <c r="X349" s="33"/>
      <c r="Y349" s="33"/>
      <c r="Z349" s="33"/>
      <c r="AA349" s="33"/>
      <c r="AB349" s="33"/>
      <c r="AC349" s="34"/>
      <c r="AD349" s="34"/>
      <c r="AE349" s="33"/>
      <c r="AF349" s="35"/>
      <c r="AG349" s="36"/>
      <c r="AH349" s="29"/>
      <c r="AI349" s="33"/>
      <c r="AJ349" s="35"/>
      <c r="AK349" s="36"/>
      <c r="AL349" s="29"/>
      <c r="AM349" s="33"/>
      <c r="AN349" s="35"/>
      <c r="AO349" s="36"/>
      <c r="AP349" s="29"/>
      <c r="AQ349" s="33"/>
      <c r="AR349" s="35"/>
      <c r="AS349" s="36"/>
      <c r="AT349" s="29"/>
      <c r="AU349" s="33"/>
      <c r="AV349" s="35"/>
      <c r="AW349" s="36"/>
      <c r="AX349" s="29"/>
      <c r="AY349" s="33"/>
      <c r="AZ349" s="35"/>
      <c r="BA349" s="36"/>
      <c r="BB349" s="29"/>
      <c r="BC349" s="33"/>
      <c r="BD349" s="35"/>
      <c r="BF349" s="29"/>
    </row>
    <row r="350" spans="1:58" x14ac:dyDescent="0.3">
      <c r="A350" s="29"/>
      <c r="B350" s="30"/>
      <c r="C350" s="30"/>
      <c r="D350" s="30"/>
      <c r="E350" s="31"/>
      <c r="F350" s="30"/>
      <c r="G350" s="30"/>
      <c r="H350" s="30"/>
      <c r="I350" s="30"/>
      <c r="J350" s="30"/>
      <c r="K350" s="30"/>
      <c r="L350" s="32"/>
      <c r="M350" s="32"/>
      <c r="N350" s="30"/>
      <c r="O350" s="33"/>
      <c r="P350" s="33"/>
      <c r="Q350" s="29"/>
      <c r="R350" s="34"/>
      <c r="S350" s="34"/>
      <c r="T350" s="34"/>
      <c r="U350" s="33"/>
      <c r="V350" s="33"/>
      <c r="W350" s="33"/>
      <c r="X350" s="33"/>
      <c r="Y350" s="33"/>
      <c r="Z350" s="33"/>
      <c r="AA350" s="33"/>
      <c r="AB350" s="33"/>
      <c r="AC350" s="34"/>
      <c r="AD350" s="34"/>
      <c r="AE350" s="33"/>
      <c r="AF350" s="35"/>
      <c r="AG350" s="36"/>
      <c r="AH350" s="29"/>
      <c r="AI350" s="33"/>
      <c r="AJ350" s="35"/>
      <c r="AK350" s="36"/>
      <c r="AL350" s="29"/>
      <c r="AM350" s="33"/>
      <c r="AN350" s="35"/>
      <c r="AO350" s="36"/>
      <c r="AP350" s="29"/>
      <c r="AQ350" s="33"/>
      <c r="AR350" s="35"/>
      <c r="AS350" s="36"/>
      <c r="AT350" s="29"/>
      <c r="AU350" s="33"/>
      <c r="AV350" s="35"/>
      <c r="AW350" s="36"/>
      <c r="AX350" s="29"/>
      <c r="AY350" s="33"/>
      <c r="AZ350" s="35"/>
      <c r="BA350" s="36"/>
      <c r="BB350" s="29"/>
      <c r="BC350" s="33"/>
      <c r="BD350" s="35"/>
      <c r="BF350" s="29"/>
    </row>
    <row r="351" spans="1:58" x14ac:dyDescent="0.3">
      <c r="A351" s="29"/>
      <c r="B351" s="30"/>
      <c r="C351" s="30"/>
      <c r="D351" s="30"/>
      <c r="E351" s="31"/>
      <c r="F351" s="30"/>
      <c r="G351" s="30"/>
      <c r="H351" s="30"/>
      <c r="I351" s="30"/>
      <c r="J351" s="30"/>
      <c r="K351" s="30"/>
      <c r="L351" s="32"/>
      <c r="M351" s="32"/>
      <c r="N351" s="30"/>
      <c r="O351" s="33"/>
      <c r="P351" s="33"/>
      <c r="Q351" s="29"/>
      <c r="R351" s="34"/>
      <c r="S351" s="34"/>
      <c r="T351" s="34"/>
      <c r="U351" s="33"/>
      <c r="V351" s="33"/>
      <c r="W351" s="33"/>
      <c r="X351" s="33"/>
      <c r="Y351" s="33"/>
      <c r="Z351" s="33"/>
      <c r="AA351" s="33"/>
      <c r="AB351" s="33"/>
      <c r="AC351" s="34"/>
      <c r="AD351" s="34"/>
      <c r="AE351" s="33"/>
      <c r="AF351" s="35"/>
      <c r="AG351" s="36"/>
      <c r="AH351" s="29"/>
      <c r="AI351" s="33"/>
      <c r="AJ351" s="35"/>
      <c r="AK351" s="36"/>
      <c r="AL351" s="29"/>
      <c r="AM351" s="33"/>
      <c r="AN351" s="35"/>
      <c r="AO351" s="36"/>
      <c r="AP351" s="29"/>
      <c r="AQ351" s="33"/>
      <c r="AR351" s="35"/>
      <c r="AS351" s="36"/>
      <c r="AT351" s="29"/>
      <c r="AU351" s="33"/>
      <c r="AV351" s="35"/>
      <c r="AW351" s="36"/>
      <c r="AX351" s="29"/>
      <c r="AY351" s="33"/>
      <c r="AZ351" s="35"/>
      <c r="BA351" s="36"/>
      <c r="BB351" s="29"/>
      <c r="BC351" s="33"/>
      <c r="BD351" s="35"/>
      <c r="BF351" s="29"/>
    </row>
    <row r="352" spans="1:58" x14ac:dyDescent="0.3">
      <c r="A352" s="29"/>
      <c r="B352" s="30"/>
      <c r="C352" s="30"/>
      <c r="D352" s="30"/>
      <c r="E352" s="31"/>
      <c r="F352" s="30"/>
      <c r="G352" s="30"/>
      <c r="H352" s="30"/>
      <c r="I352" s="30"/>
      <c r="J352" s="30"/>
      <c r="K352" s="30"/>
      <c r="L352" s="32"/>
      <c r="M352" s="32"/>
      <c r="N352" s="30"/>
      <c r="O352" s="33"/>
      <c r="P352" s="33"/>
      <c r="Q352" s="29"/>
      <c r="R352" s="34"/>
      <c r="S352" s="34"/>
      <c r="T352" s="34"/>
      <c r="U352" s="33"/>
      <c r="V352" s="33"/>
      <c r="W352" s="33"/>
      <c r="X352" s="33"/>
      <c r="Y352" s="33"/>
      <c r="Z352" s="33"/>
      <c r="AA352" s="33"/>
      <c r="AB352" s="33"/>
      <c r="AC352" s="34"/>
      <c r="AD352" s="34"/>
      <c r="AE352" s="33"/>
      <c r="AF352" s="35"/>
      <c r="AG352" s="36"/>
      <c r="AH352" s="29"/>
      <c r="AI352" s="33"/>
      <c r="AJ352" s="35"/>
      <c r="AK352" s="36"/>
      <c r="AL352" s="29"/>
      <c r="AM352" s="33"/>
      <c r="AN352" s="35"/>
      <c r="AO352" s="36"/>
      <c r="AP352" s="29"/>
      <c r="AQ352" s="33"/>
      <c r="AR352" s="35"/>
      <c r="AS352" s="36"/>
      <c r="AT352" s="29"/>
      <c r="AU352" s="33"/>
      <c r="AV352" s="35"/>
      <c r="AW352" s="36"/>
      <c r="AX352" s="29"/>
      <c r="AY352" s="33"/>
      <c r="AZ352" s="35"/>
      <c r="BA352" s="36"/>
      <c r="BB352" s="29"/>
      <c r="BC352" s="33"/>
      <c r="BD352" s="35"/>
      <c r="BF352" s="29"/>
    </row>
    <row r="353" spans="1:58" x14ac:dyDescent="0.3">
      <c r="A353" s="29"/>
      <c r="B353" s="30"/>
      <c r="C353" s="30"/>
      <c r="D353" s="30"/>
      <c r="E353" s="31"/>
      <c r="F353" s="30"/>
      <c r="G353" s="30"/>
      <c r="H353" s="30"/>
      <c r="I353" s="30"/>
      <c r="J353" s="30"/>
      <c r="K353" s="30"/>
      <c r="L353" s="32"/>
      <c r="M353" s="32"/>
      <c r="N353" s="30"/>
      <c r="O353" s="33"/>
      <c r="P353" s="33"/>
      <c r="Q353" s="29"/>
      <c r="R353" s="34"/>
      <c r="S353" s="34"/>
      <c r="T353" s="34"/>
      <c r="U353" s="33"/>
      <c r="V353" s="33"/>
      <c r="W353" s="33"/>
      <c r="X353" s="33"/>
      <c r="Y353" s="33"/>
      <c r="Z353" s="33"/>
      <c r="AA353" s="33"/>
      <c r="AB353" s="33"/>
      <c r="AC353" s="34"/>
      <c r="AD353" s="34"/>
      <c r="AE353" s="33"/>
      <c r="AF353" s="35"/>
      <c r="AG353" s="36"/>
      <c r="AH353" s="29"/>
      <c r="AI353" s="33"/>
      <c r="AJ353" s="35"/>
      <c r="AK353" s="36"/>
      <c r="AL353" s="29"/>
      <c r="AM353" s="33"/>
      <c r="AN353" s="35"/>
      <c r="AO353" s="36"/>
      <c r="AP353" s="29"/>
      <c r="AQ353" s="33"/>
      <c r="AR353" s="35"/>
      <c r="AS353" s="36"/>
      <c r="AT353" s="29"/>
      <c r="AU353" s="33"/>
      <c r="AV353" s="35"/>
      <c r="AW353" s="36"/>
      <c r="AX353" s="29"/>
      <c r="AY353" s="33"/>
      <c r="AZ353" s="35"/>
      <c r="BA353" s="36"/>
      <c r="BB353" s="29"/>
      <c r="BC353" s="33"/>
      <c r="BD353" s="35"/>
      <c r="BF353" s="29"/>
    </row>
    <row r="354" spans="1:58" x14ac:dyDescent="0.3">
      <c r="A354" s="29"/>
      <c r="B354" s="30"/>
      <c r="C354" s="30"/>
      <c r="D354" s="30"/>
      <c r="E354" s="31"/>
      <c r="F354" s="30"/>
      <c r="G354" s="30"/>
      <c r="H354" s="30"/>
      <c r="I354" s="30"/>
      <c r="J354" s="30"/>
      <c r="K354" s="30"/>
      <c r="L354" s="32"/>
      <c r="M354" s="32"/>
      <c r="N354" s="30"/>
      <c r="O354" s="33"/>
      <c r="P354" s="33"/>
      <c r="Q354" s="29"/>
      <c r="R354" s="34"/>
      <c r="S354" s="34"/>
      <c r="T354" s="34"/>
      <c r="U354" s="33"/>
      <c r="V354" s="33"/>
      <c r="W354" s="33"/>
      <c r="X354" s="33"/>
      <c r="Y354" s="33"/>
      <c r="Z354" s="33"/>
      <c r="AA354" s="33"/>
      <c r="AB354" s="33"/>
      <c r="AC354" s="34"/>
      <c r="AD354" s="34"/>
      <c r="AE354" s="33"/>
      <c r="AF354" s="35"/>
      <c r="AG354" s="36"/>
      <c r="AH354" s="29"/>
      <c r="AI354" s="33"/>
      <c r="AJ354" s="35"/>
      <c r="AK354" s="36"/>
      <c r="AL354" s="29"/>
      <c r="AM354" s="33"/>
      <c r="AN354" s="35"/>
      <c r="AO354" s="36"/>
      <c r="AP354" s="29"/>
      <c r="AQ354" s="33"/>
      <c r="AR354" s="35"/>
      <c r="AS354" s="36"/>
      <c r="AT354" s="29"/>
      <c r="AU354" s="33"/>
      <c r="AV354" s="35"/>
      <c r="AW354" s="36"/>
      <c r="AX354" s="29"/>
      <c r="AY354" s="33"/>
      <c r="AZ354" s="35"/>
      <c r="BA354" s="36"/>
      <c r="BB354" s="29"/>
      <c r="BC354" s="33"/>
      <c r="BD354" s="35"/>
      <c r="BF354" s="29"/>
    </row>
    <row r="355" spans="1:58" x14ac:dyDescent="0.3">
      <c r="A355" s="29"/>
      <c r="B355" s="30"/>
      <c r="C355" s="30"/>
      <c r="D355" s="30"/>
      <c r="E355" s="31"/>
      <c r="F355" s="30"/>
      <c r="G355" s="30"/>
      <c r="H355" s="30"/>
      <c r="I355" s="30"/>
      <c r="J355" s="30"/>
      <c r="K355" s="30"/>
      <c r="L355" s="32"/>
      <c r="M355" s="32"/>
      <c r="N355" s="30"/>
      <c r="O355" s="33"/>
      <c r="P355" s="33"/>
      <c r="Q355" s="29"/>
      <c r="R355" s="34"/>
      <c r="S355" s="34"/>
      <c r="T355" s="34"/>
      <c r="U355" s="33"/>
      <c r="V355" s="33"/>
      <c r="W355" s="33"/>
      <c r="X355" s="33"/>
      <c r="Y355" s="33"/>
      <c r="Z355" s="33"/>
      <c r="AA355" s="33"/>
      <c r="AB355" s="33"/>
      <c r="AC355" s="34"/>
      <c r="AD355" s="34"/>
      <c r="AE355" s="33"/>
      <c r="AF355" s="35"/>
      <c r="AG355" s="36"/>
      <c r="AH355" s="29"/>
      <c r="AI355" s="33"/>
      <c r="AJ355" s="35"/>
      <c r="AK355" s="36"/>
      <c r="AL355" s="29"/>
      <c r="AM355" s="33"/>
      <c r="AN355" s="35"/>
      <c r="AO355" s="36"/>
      <c r="AP355" s="29"/>
      <c r="AQ355" s="33"/>
      <c r="AR355" s="35"/>
      <c r="AS355" s="36"/>
      <c r="AT355" s="29"/>
      <c r="AU355" s="33"/>
      <c r="AV355" s="35"/>
      <c r="AW355" s="36"/>
      <c r="AX355" s="29"/>
      <c r="AY355" s="33"/>
      <c r="AZ355" s="35"/>
      <c r="BA355" s="36"/>
      <c r="BB355" s="29"/>
      <c r="BC355" s="33"/>
      <c r="BD355" s="35"/>
      <c r="BF355" s="29"/>
    </row>
    <row r="356" spans="1:58" x14ac:dyDescent="0.3">
      <c r="A356" s="29"/>
      <c r="B356" s="30"/>
      <c r="C356" s="30"/>
      <c r="D356" s="30"/>
      <c r="E356" s="31"/>
      <c r="F356" s="30"/>
      <c r="G356" s="30"/>
      <c r="H356" s="30"/>
      <c r="I356" s="30"/>
      <c r="J356" s="30"/>
      <c r="K356" s="30"/>
      <c r="L356" s="32"/>
      <c r="M356" s="32"/>
      <c r="N356" s="30"/>
      <c r="O356" s="33"/>
      <c r="P356" s="33"/>
      <c r="Q356" s="29"/>
      <c r="R356" s="34"/>
      <c r="S356" s="34"/>
      <c r="T356" s="34"/>
      <c r="U356" s="33"/>
      <c r="V356" s="33"/>
      <c r="W356" s="33"/>
      <c r="X356" s="33"/>
      <c r="Y356" s="33"/>
      <c r="Z356" s="33"/>
      <c r="AA356" s="33"/>
      <c r="AB356" s="33"/>
      <c r="AC356" s="34"/>
      <c r="AD356" s="34"/>
      <c r="AE356" s="33"/>
      <c r="AF356" s="35"/>
      <c r="AG356" s="36"/>
      <c r="AH356" s="29"/>
      <c r="AI356" s="33"/>
      <c r="AJ356" s="35"/>
      <c r="AK356" s="36"/>
      <c r="AL356" s="29"/>
      <c r="AM356" s="33"/>
      <c r="AN356" s="35"/>
      <c r="AO356" s="36"/>
      <c r="AP356" s="29"/>
      <c r="AQ356" s="33"/>
      <c r="AR356" s="35"/>
      <c r="AS356" s="36"/>
      <c r="AT356" s="29"/>
      <c r="AU356" s="33"/>
      <c r="AV356" s="35"/>
      <c r="AW356" s="36"/>
      <c r="AX356" s="29"/>
      <c r="AY356" s="33"/>
      <c r="AZ356" s="35"/>
      <c r="BA356" s="36"/>
      <c r="BB356" s="29"/>
      <c r="BC356" s="33"/>
      <c r="BD356" s="35"/>
      <c r="BF356" s="29"/>
    </row>
    <row r="357" spans="1:58" x14ac:dyDescent="0.3">
      <c r="A357" s="29"/>
      <c r="B357" s="30"/>
      <c r="C357" s="30"/>
      <c r="D357" s="30"/>
      <c r="E357" s="31"/>
      <c r="F357" s="30"/>
      <c r="G357" s="30"/>
      <c r="H357" s="30"/>
      <c r="I357" s="30"/>
      <c r="J357" s="30"/>
      <c r="K357" s="30"/>
      <c r="L357" s="32"/>
      <c r="M357" s="32"/>
      <c r="N357" s="30"/>
      <c r="O357" s="33"/>
      <c r="P357" s="33"/>
      <c r="Q357" s="29"/>
      <c r="R357" s="34"/>
      <c r="S357" s="34"/>
      <c r="T357" s="34"/>
      <c r="U357" s="33"/>
      <c r="V357" s="33"/>
      <c r="W357" s="33"/>
      <c r="X357" s="33"/>
      <c r="Y357" s="33"/>
      <c r="Z357" s="33"/>
      <c r="AA357" s="33"/>
      <c r="AB357" s="33"/>
      <c r="AC357" s="34"/>
      <c r="AD357" s="34"/>
      <c r="AE357" s="33"/>
      <c r="AF357" s="35"/>
      <c r="AG357" s="36"/>
      <c r="AH357" s="29"/>
      <c r="AI357" s="33"/>
      <c r="AJ357" s="35"/>
      <c r="AK357" s="36"/>
      <c r="AL357" s="29"/>
      <c r="AM357" s="33"/>
      <c r="AN357" s="35"/>
      <c r="AO357" s="36"/>
      <c r="AP357" s="29"/>
      <c r="AQ357" s="33"/>
      <c r="AR357" s="35"/>
      <c r="AS357" s="36"/>
      <c r="AT357" s="29"/>
      <c r="AU357" s="33"/>
      <c r="AV357" s="35"/>
      <c r="AW357" s="36"/>
      <c r="AX357" s="29"/>
      <c r="AY357" s="33"/>
      <c r="AZ357" s="35"/>
      <c r="BA357" s="36"/>
      <c r="BB357" s="29"/>
      <c r="BC357" s="33"/>
      <c r="BD357" s="35"/>
      <c r="BF357" s="29"/>
    </row>
    <row r="358" spans="1:58" x14ac:dyDescent="0.3">
      <c r="A358" s="29"/>
      <c r="B358" s="30"/>
      <c r="C358" s="30"/>
      <c r="D358" s="30"/>
      <c r="E358" s="31"/>
      <c r="F358" s="30"/>
      <c r="G358" s="30"/>
      <c r="H358" s="30"/>
      <c r="I358" s="30"/>
      <c r="J358" s="30"/>
      <c r="K358" s="30"/>
      <c r="L358" s="32"/>
      <c r="M358" s="32"/>
      <c r="N358" s="30"/>
      <c r="O358" s="33"/>
      <c r="P358" s="33"/>
      <c r="Q358" s="29"/>
      <c r="R358" s="34"/>
      <c r="S358" s="34"/>
      <c r="T358" s="34"/>
      <c r="U358" s="33"/>
      <c r="V358" s="33"/>
      <c r="W358" s="33"/>
      <c r="X358" s="33"/>
      <c r="Y358" s="33"/>
      <c r="Z358" s="33"/>
      <c r="AA358" s="33"/>
      <c r="AB358" s="33"/>
      <c r="AC358" s="34"/>
      <c r="AD358" s="34"/>
      <c r="AE358" s="33"/>
      <c r="AF358" s="35"/>
      <c r="AG358" s="36"/>
      <c r="AH358" s="29"/>
      <c r="AI358" s="33"/>
      <c r="AJ358" s="35"/>
      <c r="AK358" s="36"/>
      <c r="AL358" s="29"/>
      <c r="AM358" s="33"/>
      <c r="AN358" s="35"/>
      <c r="AO358" s="36"/>
      <c r="AP358" s="29"/>
      <c r="AQ358" s="33"/>
      <c r="AR358" s="35"/>
      <c r="AS358" s="36"/>
      <c r="AT358" s="29"/>
      <c r="AU358" s="33"/>
      <c r="AV358" s="35"/>
      <c r="AW358" s="36"/>
      <c r="AX358" s="29"/>
      <c r="AY358" s="33"/>
      <c r="AZ358" s="35"/>
      <c r="BA358" s="36"/>
      <c r="BB358" s="29"/>
      <c r="BC358" s="33"/>
      <c r="BD358" s="35"/>
      <c r="BF358" s="29"/>
    </row>
    <row r="359" spans="1:58" x14ac:dyDescent="0.3">
      <c r="A359" s="29"/>
      <c r="B359" s="30"/>
      <c r="C359" s="30"/>
      <c r="D359" s="30"/>
      <c r="E359" s="31"/>
      <c r="F359" s="30"/>
      <c r="G359" s="30"/>
      <c r="H359" s="30"/>
      <c r="I359" s="30"/>
      <c r="J359" s="30"/>
      <c r="K359" s="30"/>
      <c r="L359" s="32"/>
      <c r="M359" s="32"/>
      <c r="N359" s="30"/>
      <c r="O359" s="33"/>
      <c r="P359" s="33"/>
      <c r="Q359" s="29"/>
      <c r="R359" s="34"/>
      <c r="S359" s="34"/>
      <c r="T359" s="34"/>
      <c r="U359" s="33"/>
      <c r="V359" s="33"/>
      <c r="W359" s="33"/>
      <c r="X359" s="33"/>
      <c r="Y359" s="33"/>
      <c r="Z359" s="33"/>
      <c r="AA359" s="33"/>
      <c r="AB359" s="33"/>
      <c r="AC359" s="34"/>
      <c r="AD359" s="34"/>
      <c r="AE359" s="33"/>
      <c r="AF359" s="35"/>
      <c r="AG359" s="36"/>
      <c r="AH359" s="29"/>
      <c r="AI359" s="33"/>
      <c r="AJ359" s="35"/>
      <c r="AK359" s="36"/>
      <c r="AL359" s="29"/>
      <c r="AM359" s="33"/>
      <c r="AN359" s="35"/>
      <c r="AO359" s="36"/>
      <c r="AP359" s="29"/>
      <c r="AQ359" s="33"/>
      <c r="AR359" s="35"/>
      <c r="AS359" s="36"/>
      <c r="AT359" s="29"/>
      <c r="AU359" s="33"/>
      <c r="AV359" s="35"/>
      <c r="AW359" s="36"/>
      <c r="AX359" s="29"/>
      <c r="AY359" s="33"/>
      <c r="AZ359" s="35"/>
      <c r="BA359" s="36"/>
      <c r="BB359" s="29"/>
      <c r="BC359" s="33"/>
      <c r="BD359" s="35"/>
      <c r="BF359" s="29"/>
    </row>
    <row r="360" spans="1:58" x14ac:dyDescent="0.3">
      <c r="A360" s="29"/>
      <c r="B360" s="30"/>
      <c r="C360" s="30"/>
      <c r="D360" s="30"/>
      <c r="E360" s="31"/>
      <c r="F360" s="30"/>
      <c r="G360" s="30"/>
      <c r="H360" s="30"/>
      <c r="I360" s="30"/>
      <c r="J360" s="30"/>
      <c r="K360" s="30"/>
      <c r="L360" s="32"/>
      <c r="M360" s="32"/>
      <c r="N360" s="30"/>
      <c r="O360" s="33"/>
      <c r="P360" s="33"/>
      <c r="Q360" s="29"/>
      <c r="R360" s="34"/>
      <c r="S360" s="34"/>
      <c r="T360" s="34"/>
      <c r="U360" s="33"/>
      <c r="V360" s="33"/>
      <c r="W360" s="33"/>
      <c r="X360" s="33"/>
      <c r="Y360" s="33"/>
      <c r="Z360" s="33"/>
      <c r="AA360" s="33"/>
      <c r="AB360" s="33"/>
      <c r="AC360" s="34"/>
      <c r="AD360" s="34"/>
      <c r="AE360" s="33"/>
      <c r="AF360" s="35"/>
      <c r="AG360" s="36"/>
      <c r="AH360" s="29"/>
      <c r="AI360" s="33"/>
      <c r="AJ360" s="35"/>
      <c r="AK360" s="36"/>
      <c r="AL360" s="29"/>
      <c r="AM360" s="33"/>
      <c r="AN360" s="35"/>
      <c r="AO360" s="36"/>
      <c r="AP360" s="29"/>
      <c r="AQ360" s="33"/>
      <c r="AR360" s="35"/>
      <c r="AS360" s="36"/>
      <c r="AT360" s="29"/>
      <c r="AU360" s="33"/>
      <c r="AV360" s="35"/>
      <c r="AW360" s="36"/>
      <c r="AX360" s="29"/>
      <c r="AY360" s="33"/>
      <c r="AZ360" s="35"/>
      <c r="BA360" s="36"/>
      <c r="BB360" s="29"/>
      <c r="BC360" s="33"/>
      <c r="BD360" s="35"/>
      <c r="BF360" s="29"/>
    </row>
    <row r="361" spans="1:58" x14ac:dyDescent="0.3">
      <c r="A361" s="29"/>
      <c r="B361" s="30"/>
      <c r="C361" s="30"/>
      <c r="D361" s="30"/>
      <c r="E361" s="31"/>
      <c r="F361" s="30"/>
      <c r="G361" s="30"/>
      <c r="H361" s="30"/>
      <c r="I361" s="30"/>
      <c r="J361" s="30"/>
      <c r="K361" s="30"/>
      <c r="L361" s="32"/>
      <c r="M361" s="32"/>
      <c r="N361" s="30"/>
      <c r="O361" s="33"/>
      <c r="P361" s="33"/>
      <c r="Q361" s="29"/>
      <c r="R361" s="34"/>
      <c r="S361" s="34"/>
      <c r="T361" s="34"/>
      <c r="U361" s="33"/>
      <c r="V361" s="33"/>
      <c r="W361" s="33"/>
      <c r="X361" s="33"/>
      <c r="Y361" s="33"/>
      <c r="Z361" s="33"/>
      <c r="AA361" s="33"/>
      <c r="AB361" s="33"/>
      <c r="AC361" s="34"/>
      <c r="AD361" s="34"/>
      <c r="AE361" s="33"/>
      <c r="AF361" s="35"/>
      <c r="AG361" s="36"/>
      <c r="AH361" s="29"/>
      <c r="AI361" s="33"/>
      <c r="AJ361" s="35"/>
      <c r="AK361" s="36"/>
      <c r="AL361" s="29"/>
      <c r="AM361" s="33"/>
      <c r="AN361" s="35"/>
      <c r="AO361" s="36"/>
      <c r="AP361" s="29"/>
      <c r="AQ361" s="33"/>
      <c r="AR361" s="35"/>
      <c r="AS361" s="36"/>
      <c r="AT361" s="29"/>
      <c r="AU361" s="33"/>
      <c r="AV361" s="35"/>
      <c r="AW361" s="36"/>
      <c r="AX361" s="29"/>
      <c r="AY361" s="33"/>
      <c r="AZ361" s="35"/>
      <c r="BA361" s="36"/>
      <c r="BB361" s="29"/>
      <c r="BC361" s="33"/>
      <c r="BD361" s="35"/>
      <c r="BF361" s="29"/>
    </row>
    <row r="362" spans="1:58" x14ac:dyDescent="0.3">
      <c r="A362" s="29"/>
      <c r="B362" s="30"/>
      <c r="C362" s="30"/>
      <c r="D362" s="30"/>
      <c r="E362" s="31"/>
      <c r="F362" s="30"/>
      <c r="G362" s="30"/>
      <c r="H362" s="30"/>
      <c r="I362" s="30"/>
      <c r="J362" s="30"/>
      <c r="K362" s="30"/>
      <c r="L362" s="32"/>
      <c r="M362" s="32"/>
      <c r="N362" s="30"/>
      <c r="O362" s="33"/>
      <c r="P362" s="33"/>
      <c r="Q362" s="29"/>
      <c r="R362" s="34"/>
      <c r="S362" s="34"/>
      <c r="T362" s="34"/>
      <c r="U362" s="33"/>
      <c r="V362" s="33"/>
      <c r="W362" s="33"/>
      <c r="X362" s="33"/>
      <c r="Y362" s="33"/>
      <c r="Z362" s="33"/>
      <c r="AA362" s="33"/>
      <c r="AB362" s="33"/>
      <c r="AC362" s="34"/>
      <c r="AD362" s="34"/>
      <c r="AE362" s="33"/>
      <c r="AF362" s="35"/>
      <c r="AG362" s="36"/>
      <c r="AH362" s="29"/>
      <c r="AI362" s="33"/>
      <c r="AJ362" s="35"/>
      <c r="AK362" s="36"/>
      <c r="AL362" s="29"/>
      <c r="AM362" s="33"/>
      <c r="AN362" s="35"/>
      <c r="AO362" s="36"/>
      <c r="AP362" s="29"/>
      <c r="AQ362" s="33"/>
      <c r="AR362" s="35"/>
      <c r="AS362" s="36"/>
      <c r="AT362" s="29"/>
      <c r="AU362" s="33"/>
      <c r="AV362" s="35"/>
      <c r="AW362" s="36"/>
      <c r="AX362" s="29"/>
      <c r="AY362" s="33"/>
      <c r="AZ362" s="35"/>
      <c r="BA362" s="36"/>
      <c r="BB362" s="29"/>
      <c r="BC362" s="33"/>
      <c r="BD362" s="35"/>
      <c r="BF362" s="29"/>
    </row>
    <row r="363" spans="1:58" x14ac:dyDescent="0.3">
      <c r="A363" s="29"/>
      <c r="B363" s="30"/>
      <c r="C363" s="30"/>
      <c r="D363" s="30"/>
      <c r="E363" s="31"/>
      <c r="F363" s="30"/>
      <c r="G363" s="30"/>
      <c r="H363" s="30"/>
      <c r="I363" s="30"/>
      <c r="J363" s="30"/>
      <c r="K363" s="30"/>
      <c r="L363" s="32"/>
      <c r="M363" s="32"/>
      <c r="N363" s="30"/>
      <c r="O363" s="33"/>
      <c r="P363" s="33"/>
      <c r="Q363" s="29"/>
      <c r="R363" s="34"/>
      <c r="S363" s="34"/>
      <c r="T363" s="34"/>
      <c r="U363" s="33"/>
      <c r="V363" s="33"/>
      <c r="W363" s="33"/>
      <c r="X363" s="33"/>
      <c r="Y363" s="33"/>
      <c r="Z363" s="33"/>
      <c r="AA363" s="33"/>
      <c r="AB363" s="33"/>
      <c r="AC363" s="34"/>
      <c r="AD363" s="34"/>
      <c r="AE363" s="33"/>
      <c r="AF363" s="35"/>
      <c r="AG363" s="36"/>
      <c r="AH363" s="29"/>
      <c r="AI363" s="33"/>
      <c r="AJ363" s="35"/>
      <c r="AK363" s="36"/>
      <c r="AL363" s="29"/>
      <c r="AM363" s="33"/>
      <c r="AN363" s="35"/>
      <c r="AO363" s="36"/>
      <c r="AP363" s="29"/>
      <c r="AQ363" s="33"/>
      <c r="AR363" s="35"/>
      <c r="AS363" s="36"/>
      <c r="AT363" s="29"/>
      <c r="AU363" s="33"/>
      <c r="AV363" s="35"/>
      <c r="AW363" s="36"/>
      <c r="AX363" s="29"/>
      <c r="AY363" s="33"/>
      <c r="AZ363" s="35"/>
      <c r="BA363" s="36"/>
      <c r="BB363" s="29"/>
      <c r="BC363" s="33"/>
      <c r="BD363" s="35"/>
      <c r="BF363" s="29"/>
    </row>
    <row r="364" spans="1:58" x14ac:dyDescent="0.3">
      <c r="A364" s="29"/>
      <c r="B364" s="30"/>
      <c r="C364" s="30"/>
      <c r="D364" s="30"/>
      <c r="E364" s="31"/>
      <c r="F364" s="30"/>
      <c r="G364" s="30"/>
      <c r="H364" s="30"/>
      <c r="I364" s="30"/>
      <c r="J364" s="30"/>
      <c r="K364" s="30"/>
      <c r="L364" s="32"/>
      <c r="M364" s="32"/>
      <c r="N364" s="30"/>
      <c r="O364" s="33"/>
      <c r="P364" s="33"/>
      <c r="Q364" s="29"/>
      <c r="R364" s="34"/>
      <c r="S364" s="34"/>
      <c r="T364" s="34"/>
      <c r="U364" s="33"/>
      <c r="V364" s="33"/>
      <c r="W364" s="33"/>
      <c r="X364" s="33"/>
      <c r="Y364" s="33"/>
      <c r="Z364" s="33"/>
      <c r="AA364" s="33"/>
      <c r="AB364" s="33"/>
      <c r="AC364" s="34"/>
      <c r="AD364" s="34"/>
      <c r="AE364" s="33"/>
      <c r="AF364" s="35"/>
      <c r="AG364" s="36"/>
      <c r="AH364" s="29"/>
      <c r="AI364" s="33"/>
      <c r="AJ364" s="35"/>
      <c r="AK364" s="36"/>
      <c r="AL364" s="29"/>
      <c r="AM364" s="33"/>
      <c r="AN364" s="35"/>
      <c r="AO364" s="36"/>
      <c r="AP364" s="29"/>
      <c r="AQ364" s="33"/>
      <c r="AR364" s="35"/>
      <c r="AS364" s="36"/>
      <c r="AT364" s="29"/>
      <c r="AU364" s="33"/>
      <c r="AV364" s="35"/>
      <c r="AW364" s="36"/>
      <c r="AX364" s="29"/>
      <c r="AY364" s="33"/>
      <c r="AZ364" s="35"/>
      <c r="BA364" s="36"/>
      <c r="BB364" s="29"/>
      <c r="BC364" s="33"/>
      <c r="BD364" s="35"/>
      <c r="BF364" s="29"/>
    </row>
    <row r="365" spans="1:58" x14ac:dyDescent="0.3">
      <c r="A365" s="29"/>
      <c r="B365" s="30"/>
      <c r="C365" s="30"/>
      <c r="D365" s="30"/>
      <c r="E365" s="31"/>
      <c r="F365" s="30"/>
      <c r="G365" s="30"/>
      <c r="H365" s="30"/>
      <c r="I365" s="30"/>
      <c r="J365" s="30"/>
      <c r="K365" s="30"/>
      <c r="L365" s="32"/>
      <c r="M365" s="32"/>
      <c r="N365" s="30"/>
      <c r="O365" s="33"/>
      <c r="P365" s="33"/>
      <c r="Q365" s="29"/>
      <c r="R365" s="34"/>
      <c r="S365" s="34"/>
      <c r="T365" s="34"/>
      <c r="U365" s="33"/>
      <c r="V365" s="33"/>
      <c r="W365" s="33"/>
      <c r="X365" s="33"/>
      <c r="Y365" s="33"/>
      <c r="Z365" s="33"/>
      <c r="AA365" s="33"/>
      <c r="AB365" s="33"/>
      <c r="AC365" s="34"/>
      <c r="AD365" s="34"/>
      <c r="AE365" s="33"/>
      <c r="AF365" s="35"/>
      <c r="AG365" s="36"/>
      <c r="AH365" s="29"/>
      <c r="AI365" s="33"/>
      <c r="AJ365" s="35"/>
      <c r="AK365" s="36"/>
      <c r="AL365" s="29"/>
      <c r="AM365" s="33"/>
      <c r="AN365" s="35"/>
      <c r="AO365" s="36"/>
      <c r="AP365" s="29"/>
      <c r="AQ365" s="33"/>
      <c r="AR365" s="35"/>
      <c r="AS365" s="36"/>
      <c r="AT365" s="29"/>
      <c r="AU365" s="33"/>
      <c r="AV365" s="35"/>
      <c r="AW365" s="36"/>
      <c r="AX365" s="29"/>
      <c r="AY365" s="33"/>
      <c r="AZ365" s="35"/>
      <c r="BA365" s="36"/>
      <c r="BB365" s="29"/>
      <c r="BC365" s="33"/>
      <c r="BD365" s="35"/>
      <c r="BF365" s="29"/>
    </row>
    <row r="366" spans="1:58" x14ac:dyDescent="0.3">
      <c r="A366" s="29"/>
      <c r="B366" s="30"/>
      <c r="C366" s="30"/>
      <c r="D366" s="30"/>
      <c r="E366" s="31"/>
      <c r="F366" s="30"/>
      <c r="G366" s="30"/>
      <c r="H366" s="30"/>
      <c r="I366" s="30"/>
      <c r="J366" s="30"/>
      <c r="K366" s="30"/>
      <c r="L366" s="32"/>
      <c r="M366" s="32"/>
      <c r="N366" s="30"/>
      <c r="O366" s="33"/>
      <c r="P366" s="33"/>
      <c r="Q366" s="29"/>
      <c r="R366" s="34"/>
      <c r="S366" s="34"/>
      <c r="T366" s="34"/>
      <c r="U366" s="33"/>
      <c r="V366" s="33"/>
      <c r="W366" s="33"/>
      <c r="X366" s="33"/>
      <c r="Y366" s="33"/>
      <c r="Z366" s="33"/>
      <c r="AA366" s="33"/>
      <c r="AB366" s="33"/>
      <c r="AC366" s="34"/>
      <c r="AD366" s="34"/>
      <c r="AE366" s="33"/>
      <c r="AF366" s="35"/>
      <c r="AG366" s="36"/>
      <c r="AH366" s="29"/>
      <c r="AI366" s="33"/>
      <c r="AJ366" s="35"/>
      <c r="AK366" s="36"/>
      <c r="AL366" s="29"/>
      <c r="AM366" s="33"/>
      <c r="AN366" s="35"/>
      <c r="AO366" s="36"/>
      <c r="AP366" s="29"/>
      <c r="AQ366" s="33"/>
      <c r="AR366" s="35"/>
      <c r="AS366" s="36"/>
      <c r="AT366" s="29"/>
      <c r="AU366" s="33"/>
      <c r="AV366" s="35"/>
      <c r="AW366" s="36"/>
      <c r="AX366" s="29"/>
      <c r="AY366" s="33"/>
      <c r="AZ366" s="35"/>
      <c r="BA366" s="36"/>
      <c r="BB366" s="29"/>
      <c r="BC366" s="33"/>
      <c r="BD366" s="35"/>
      <c r="BF366" s="29"/>
    </row>
    <row r="367" spans="1:58" x14ac:dyDescent="0.3">
      <c r="A367" s="29"/>
      <c r="B367" s="30"/>
      <c r="C367" s="30"/>
      <c r="D367" s="30"/>
      <c r="E367" s="31"/>
      <c r="F367" s="30"/>
      <c r="G367" s="30"/>
      <c r="H367" s="30"/>
      <c r="I367" s="30"/>
      <c r="J367" s="30"/>
      <c r="K367" s="30"/>
      <c r="L367" s="32"/>
      <c r="M367" s="32"/>
      <c r="N367" s="30"/>
      <c r="O367" s="33"/>
      <c r="P367" s="33"/>
      <c r="Q367" s="29"/>
      <c r="R367" s="34"/>
      <c r="S367" s="34"/>
      <c r="T367" s="34"/>
      <c r="U367" s="33"/>
      <c r="V367" s="33"/>
      <c r="W367" s="33"/>
      <c r="X367" s="33"/>
      <c r="Y367" s="33"/>
      <c r="Z367" s="33"/>
      <c r="AA367" s="33"/>
      <c r="AB367" s="33"/>
      <c r="AC367" s="34"/>
      <c r="AD367" s="34"/>
      <c r="AE367" s="33"/>
      <c r="AF367" s="35"/>
      <c r="AG367" s="36"/>
      <c r="AH367" s="29"/>
      <c r="AI367" s="33"/>
      <c r="AJ367" s="35"/>
      <c r="AK367" s="36"/>
      <c r="AL367" s="29"/>
      <c r="AM367" s="33"/>
      <c r="AN367" s="35"/>
      <c r="AO367" s="36"/>
      <c r="AP367" s="29"/>
      <c r="AQ367" s="33"/>
      <c r="AR367" s="35"/>
      <c r="AS367" s="36"/>
      <c r="AT367" s="29"/>
      <c r="AU367" s="33"/>
      <c r="AV367" s="35"/>
      <c r="AW367" s="36"/>
      <c r="AX367" s="29"/>
      <c r="AY367" s="33"/>
      <c r="AZ367" s="35"/>
      <c r="BA367" s="36"/>
      <c r="BB367" s="29"/>
      <c r="BC367" s="33"/>
      <c r="BD367" s="35"/>
      <c r="BF367" s="29"/>
    </row>
    <row r="368" spans="1:58" x14ac:dyDescent="0.3">
      <c r="A368" s="29"/>
      <c r="B368" s="30"/>
      <c r="C368" s="30"/>
      <c r="D368" s="30"/>
      <c r="E368" s="31"/>
      <c r="F368" s="30"/>
      <c r="G368" s="30"/>
      <c r="H368" s="30"/>
      <c r="I368" s="30"/>
      <c r="J368" s="30"/>
      <c r="K368" s="30"/>
      <c r="L368" s="32"/>
      <c r="M368" s="32"/>
      <c r="N368" s="30"/>
      <c r="O368" s="33"/>
      <c r="P368" s="33"/>
      <c r="Q368" s="29"/>
      <c r="R368" s="34"/>
      <c r="S368" s="34"/>
      <c r="T368" s="34"/>
      <c r="U368" s="33"/>
      <c r="V368" s="33"/>
      <c r="W368" s="33"/>
      <c r="X368" s="33"/>
      <c r="Y368" s="33"/>
      <c r="Z368" s="33"/>
      <c r="AA368" s="33"/>
      <c r="AB368" s="33"/>
      <c r="AC368" s="34"/>
      <c r="AD368" s="34"/>
      <c r="AE368" s="33"/>
      <c r="AF368" s="35"/>
      <c r="AG368" s="36"/>
      <c r="AH368" s="29"/>
      <c r="AI368" s="33"/>
      <c r="AJ368" s="35"/>
      <c r="AK368" s="36"/>
      <c r="AL368" s="29"/>
      <c r="AM368" s="33"/>
      <c r="AN368" s="35"/>
      <c r="AO368" s="36"/>
      <c r="AP368" s="29"/>
      <c r="AQ368" s="33"/>
      <c r="AR368" s="35"/>
      <c r="AS368" s="36"/>
      <c r="AT368" s="29"/>
      <c r="AU368" s="33"/>
      <c r="AV368" s="35"/>
      <c r="AW368" s="36"/>
      <c r="AX368" s="29"/>
      <c r="AY368" s="33"/>
      <c r="AZ368" s="35"/>
      <c r="BA368" s="36"/>
      <c r="BB368" s="29"/>
      <c r="BC368" s="33"/>
      <c r="BD368" s="35"/>
      <c r="BF368" s="29"/>
    </row>
    <row r="369" spans="1:58" x14ac:dyDescent="0.3">
      <c r="A369" s="29"/>
      <c r="B369" s="30"/>
      <c r="C369" s="30"/>
      <c r="D369" s="30"/>
      <c r="E369" s="31"/>
      <c r="F369" s="30"/>
      <c r="G369" s="30"/>
      <c r="H369" s="30"/>
      <c r="I369" s="30"/>
      <c r="J369" s="30"/>
      <c r="K369" s="30"/>
      <c r="L369" s="32"/>
      <c r="M369" s="32"/>
      <c r="N369" s="30"/>
      <c r="O369" s="33"/>
      <c r="P369" s="33"/>
      <c r="Q369" s="29"/>
      <c r="R369" s="34"/>
      <c r="S369" s="34"/>
      <c r="T369" s="34"/>
      <c r="U369" s="33"/>
      <c r="V369" s="33"/>
      <c r="W369" s="33"/>
      <c r="X369" s="33"/>
      <c r="Y369" s="33"/>
      <c r="Z369" s="33"/>
      <c r="AA369" s="33"/>
      <c r="AB369" s="33"/>
      <c r="AC369" s="34"/>
      <c r="AD369" s="34"/>
      <c r="AE369" s="33"/>
      <c r="AF369" s="35"/>
      <c r="AG369" s="36"/>
      <c r="AH369" s="29"/>
      <c r="AI369" s="33"/>
      <c r="AJ369" s="35"/>
      <c r="AK369" s="36"/>
      <c r="AL369" s="29"/>
      <c r="AM369" s="33"/>
      <c r="AN369" s="35"/>
      <c r="AO369" s="36"/>
      <c r="AP369" s="29"/>
      <c r="AQ369" s="33"/>
      <c r="AR369" s="35"/>
      <c r="AS369" s="36"/>
      <c r="AT369" s="29"/>
      <c r="AU369" s="33"/>
      <c r="AV369" s="35"/>
      <c r="AW369" s="36"/>
      <c r="AX369" s="29"/>
      <c r="AY369" s="33"/>
      <c r="AZ369" s="35"/>
      <c r="BA369" s="36"/>
      <c r="BB369" s="29"/>
      <c r="BC369" s="33"/>
      <c r="BD369" s="35"/>
      <c r="BF369" s="29"/>
    </row>
    <row r="370" spans="1:58" x14ac:dyDescent="0.3">
      <c r="A370" s="29"/>
      <c r="B370" s="30"/>
      <c r="C370" s="30"/>
      <c r="D370" s="30"/>
      <c r="E370" s="31"/>
      <c r="F370" s="30"/>
      <c r="G370" s="30"/>
      <c r="H370" s="30"/>
      <c r="I370" s="30"/>
      <c r="J370" s="30"/>
      <c r="K370" s="30"/>
      <c r="L370" s="32"/>
      <c r="M370" s="32"/>
      <c r="N370" s="30"/>
      <c r="O370" s="33"/>
      <c r="P370" s="33"/>
      <c r="Q370" s="29"/>
      <c r="R370" s="34"/>
      <c r="S370" s="34"/>
      <c r="T370" s="34"/>
      <c r="U370" s="33"/>
      <c r="V370" s="33"/>
      <c r="W370" s="33"/>
      <c r="X370" s="33"/>
      <c r="Y370" s="33"/>
      <c r="Z370" s="33"/>
      <c r="AA370" s="33"/>
      <c r="AB370" s="33"/>
      <c r="AC370" s="34"/>
      <c r="AD370" s="34"/>
      <c r="AE370" s="33"/>
      <c r="AF370" s="35"/>
      <c r="AG370" s="36"/>
      <c r="AH370" s="29"/>
      <c r="AI370" s="33"/>
      <c r="AJ370" s="35"/>
      <c r="AK370" s="36"/>
      <c r="AL370" s="29"/>
      <c r="AM370" s="33"/>
      <c r="AN370" s="35"/>
      <c r="AO370" s="36"/>
      <c r="AP370" s="29"/>
      <c r="AQ370" s="33"/>
      <c r="AR370" s="35"/>
      <c r="AS370" s="36"/>
      <c r="AT370" s="29"/>
      <c r="AU370" s="33"/>
      <c r="AV370" s="35"/>
      <c r="AW370" s="36"/>
      <c r="AX370" s="29"/>
      <c r="AY370" s="33"/>
      <c r="AZ370" s="35"/>
      <c r="BA370" s="36"/>
      <c r="BB370" s="29"/>
      <c r="BC370" s="33"/>
      <c r="BD370" s="35"/>
      <c r="BF370" s="29"/>
    </row>
    <row r="371" spans="1:58" x14ac:dyDescent="0.3">
      <c r="A371" s="29"/>
      <c r="B371" s="30"/>
      <c r="C371" s="30"/>
      <c r="D371" s="30"/>
      <c r="E371" s="31"/>
      <c r="F371" s="30"/>
      <c r="G371" s="30"/>
      <c r="H371" s="30"/>
      <c r="I371" s="30"/>
      <c r="J371" s="30"/>
      <c r="K371" s="30"/>
      <c r="L371" s="32"/>
      <c r="M371" s="32"/>
      <c r="N371" s="30"/>
      <c r="O371" s="33"/>
      <c r="P371" s="33"/>
      <c r="Q371" s="29"/>
      <c r="R371" s="34"/>
      <c r="S371" s="34"/>
      <c r="T371" s="34"/>
      <c r="U371" s="33"/>
      <c r="V371" s="33"/>
      <c r="W371" s="33"/>
      <c r="X371" s="33"/>
      <c r="Y371" s="33"/>
      <c r="Z371" s="33"/>
      <c r="AA371" s="33"/>
      <c r="AB371" s="33"/>
      <c r="AC371" s="34"/>
      <c r="AD371" s="34"/>
      <c r="AE371" s="33"/>
      <c r="AF371" s="35"/>
      <c r="AG371" s="36"/>
      <c r="AH371" s="29"/>
      <c r="AI371" s="33"/>
      <c r="AJ371" s="35"/>
      <c r="AK371" s="36"/>
      <c r="AL371" s="29"/>
      <c r="AM371" s="33"/>
      <c r="AN371" s="35"/>
      <c r="AO371" s="36"/>
      <c r="AP371" s="29"/>
      <c r="AQ371" s="33"/>
      <c r="AR371" s="35"/>
      <c r="AS371" s="36"/>
      <c r="AT371" s="29"/>
      <c r="AU371" s="33"/>
      <c r="AV371" s="35"/>
      <c r="AW371" s="36"/>
      <c r="AX371" s="29"/>
      <c r="AY371" s="33"/>
      <c r="AZ371" s="35"/>
      <c r="BA371" s="36"/>
      <c r="BB371" s="29"/>
      <c r="BC371" s="33"/>
      <c r="BD371" s="35"/>
      <c r="BF371" s="29"/>
    </row>
    <row r="372" spans="1:58" x14ac:dyDescent="0.3">
      <c r="A372" s="29"/>
      <c r="B372" s="30"/>
      <c r="C372" s="30"/>
      <c r="D372" s="30"/>
      <c r="E372" s="31"/>
      <c r="F372" s="30"/>
      <c r="G372" s="30"/>
      <c r="H372" s="30"/>
      <c r="I372" s="30"/>
      <c r="J372" s="30"/>
      <c r="K372" s="30"/>
      <c r="L372" s="32"/>
      <c r="M372" s="32"/>
      <c r="N372" s="30"/>
      <c r="O372" s="33"/>
      <c r="P372" s="33"/>
      <c r="Q372" s="29"/>
      <c r="R372" s="34"/>
      <c r="S372" s="34"/>
      <c r="T372" s="34"/>
      <c r="U372" s="33"/>
      <c r="V372" s="33"/>
      <c r="W372" s="33"/>
      <c r="X372" s="33"/>
      <c r="Y372" s="33"/>
      <c r="Z372" s="33"/>
      <c r="AA372" s="33"/>
      <c r="AB372" s="33"/>
      <c r="AC372" s="34"/>
      <c r="AD372" s="34"/>
      <c r="AE372" s="33"/>
      <c r="AF372" s="35"/>
      <c r="AG372" s="36"/>
      <c r="AH372" s="29"/>
      <c r="AI372" s="33"/>
      <c r="AJ372" s="35"/>
      <c r="AK372" s="36"/>
      <c r="AL372" s="29"/>
      <c r="AM372" s="33"/>
      <c r="AN372" s="35"/>
      <c r="AO372" s="36"/>
      <c r="AP372" s="29"/>
      <c r="AQ372" s="33"/>
      <c r="AR372" s="35"/>
      <c r="AS372" s="36"/>
      <c r="AT372" s="29"/>
      <c r="AU372" s="33"/>
      <c r="AV372" s="35"/>
      <c r="AW372" s="36"/>
      <c r="AX372" s="29"/>
      <c r="AY372" s="33"/>
      <c r="AZ372" s="35"/>
      <c r="BA372" s="36"/>
      <c r="BB372" s="29"/>
      <c r="BC372" s="33"/>
      <c r="BD372" s="35"/>
      <c r="BF372" s="29"/>
    </row>
    <row r="373" spans="1:58" x14ac:dyDescent="0.3">
      <c r="A373" s="29"/>
      <c r="B373" s="30"/>
      <c r="C373" s="30"/>
      <c r="D373" s="30"/>
      <c r="E373" s="31"/>
      <c r="F373" s="30"/>
      <c r="G373" s="30"/>
      <c r="H373" s="30"/>
      <c r="I373" s="30"/>
      <c r="J373" s="30"/>
      <c r="K373" s="30"/>
      <c r="L373" s="32"/>
      <c r="M373" s="32"/>
      <c r="N373" s="30"/>
      <c r="O373" s="33"/>
      <c r="P373" s="33"/>
      <c r="Q373" s="29"/>
      <c r="R373" s="34"/>
      <c r="S373" s="34"/>
      <c r="T373" s="34"/>
      <c r="U373" s="33"/>
      <c r="V373" s="33"/>
      <c r="W373" s="33"/>
      <c r="X373" s="33"/>
      <c r="Y373" s="33"/>
      <c r="Z373" s="33"/>
      <c r="AA373" s="33"/>
      <c r="AB373" s="33"/>
      <c r="AC373" s="34"/>
      <c r="AD373" s="34"/>
      <c r="AE373" s="33"/>
      <c r="AF373" s="35"/>
      <c r="AG373" s="36"/>
      <c r="AH373" s="29"/>
      <c r="AI373" s="33"/>
      <c r="AJ373" s="35"/>
      <c r="AK373" s="36"/>
      <c r="AL373" s="29"/>
      <c r="AM373" s="33"/>
      <c r="AN373" s="35"/>
      <c r="AO373" s="36"/>
      <c r="AP373" s="29"/>
      <c r="AQ373" s="33"/>
      <c r="AR373" s="35"/>
      <c r="AS373" s="36"/>
      <c r="AT373" s="29"/>
      <c r="AU373" s="33"/>
      <c r="AV373" s="35"/>
      <c r="AW373" s="36"/>
      <c r="AX373" s="29"/>
      <c r="AY373" s="33"/>
      <c r="AZ373" s="35"/>
      <c r="BA373" s="36"/>
      <c r="BB373" s="29"/>
      <c r="BC373" s="33"/>
      <c r="BD373" s="35"/>
      <c r="BF373" s="29"/>
    </row>
    <row r="374" spans="1:58" x14ac:dyDescent="0.3">
      <c r="A374" s="29"/>
      <c r="B374" s="30"/>
      <c r="C374" s="30"/>
      <c r="D374" s="30"/>
      <c r="E374" s="31"/>
      <c r="F374" s="30"/>
      <c r="G374" s="30"/>
      <c r="H374" s="30"/>
      <c r="I374" s="30"/>
      <c r="J374" s="30"/>
      <c r="K374" s="30"/>
      <c r="L374" s="32"/>
      <c r="M374" s="32"/>
      <c r="N374" s="30"/>
      <c r="O374" s="33"/>
      <c r="P374" s="33"/>
      <c r="Q374" s="29"/>
      <c r="R374" s="34"/>
      <c r="S374" s="34"/>
      <c r="T374" s="34"/>
      <c r="U374" s="33"/>
      <c r="V374" s="33"/>
      <c r="W374" s="33"/>
      <c r="X374" s="33"/>
      <c r="Y374" s="33"/>
      <c r="Z374" s="33"/>
      <c r="AA374" s="33"/>
      <c r="AB374" s="33"/>
      <c r="AC374" s="34"/>
      <c r="AD374" s="34"/>
      <c r="AE374" s="33"/>
      <c r="AF374" s="35"/>
      <c r="AG374" s="36"/>
      <c r="AH374" s="29"/>
      <c r="AI374" s="33"/>
      <c r="AJ374" s="35"/>
      <c r="AK374" s="36"/>
      <c r="AL374" s="29"/>
      <c r="AM374" s="33"/>
      <c r="AN374" s="35"/>
      <c r="AO374" s="36"/>
      <c r="AP374" s="29"/>
      <c r="AQ374" s="33"/>
      <c r="AR374" s="35"/>
      <c r="AS374" s="36"/>
      <c r="AT374" s="29"/>
      <c r="AU374" s="33"/>
      <c r="AV374" s="35"/>
      <c r="AW374" s="36"/>
      <c r="AX374" s="29"/>
      <c r="AY374" s="33"/>
      <c r="AZ374" s="35"/>
      <c r="BA374" s="36"/>
      <c r="BB374" s="29"/>
      <c r="BC374" s="33"/>
      <c r="BD374" s="35"/>
      <c r="BF374" s="29"/>
    </row>
    <row r="375" spans="1:58" x14ac:dyDescent="0.3">
      <c r="A375" s="29"/>
      <c r="B375" s="30"/>
      <c r="C375" s="30"/>
      <c r="D375" s="30"/>
      <c r="E375" s="31"/>
      <c r="F375" s="30"/>
      <c r="G375" s="30"/>
      <c r="H375" s="30"/>
      <c r="I375" s="30"/>
      <c r="J375" s="30"/>
      <c r="K375" s="30"/>
      <c r="L375" s="32"/>
      <c r="M375" s="32"/>
      <c r="N375" s="30"/>
      <c r="O375" s="33"/>
      <c r="P375" s="33"/>
      <c r="Q375" s="29"/>
      <c r="R375" s="34"/>
      <c r="S375" s="34"/>
      <c r="T375" s="34"/>
      <c r="U375" s="33"/>
      <c r="V375" s="33"/>
      <c r="W375" s="33"/>
      <c r="X375" s="33"/>
      <c r="Y375" s="33"/>
      <c r="Z375" s="33"/>
      <c r="AA375" s="33"/>
      <c r="AB375" s="33"/>
      <c r="AC375" s="34"/>
      <c r="AD375" s="34"/>
      <c r="AE375" s="33"/>
      <c r="AF375" s="35"/>
      <c r="AG375" s="36"/>
      <c r="AH375" s="29"/>
      <c r="AI375" s="33"/>
      <c r="AJ375" s="35"/>
      <c r="AK375" s="36"/>
      <c r="AL375" s="29"/>
      <c r="AM375" s="33"/>
      <c r="AN375" s="35"/>
      <c r="AO375" s="36"/>
      <c r="AP375" s="29"/>
      <c r="AQ375" s="33"/>
      <c r="AR375" s="35"/>
      <c r="AS375" s="36"/>
      <c r="AT375" s="29"/>
      <c r="AU375" s="33"/>
      <c r="AV375" s="35"/>
      <c r="AW375" s="36"/>
      <c r="AX375" s="29"/>
      <c r="AY375" s="33"/>
      <c r="AZ375" s="35"/>
      <c r="BA375" s="36"/>
      <c r="BB375" s="29"/>
      <c r="BC375" s="33"/>
      <c r="BD375" s="35"/>
      <c r="BF375" s="29"/>
    </row>
    <row r="376" spans="1:58" x14ac:dyDescent="0.3">
      <c r="A376" s="29"/>
      <c r="B376" s="30"/>
      <c r="C376" s="30"/>
      <c r="D376" s="30"/>
      <c r="E376" s="31"/>
      <c r="F376" s="30"/>
      <c r="G376" s="30"/>
      <c r="H376" s="30"/>
      <c r="I376" s="30"/>
      <c r="J376" s="30"/>
      <c r="K376" s="30"/>
      <c r="L376" s="32"/>
      <c r="M376" s="32"/>
      <c r="N376" s="30"/>
      <c r="O376" s="33"/>
      <c r="P376" s="33"/>
      <c r="Q376" s="29"/>
      <c r="R376" s="34"/>
      <c r="S376" s="34"/>
      <c r="T376" s="34"/>
      <c r="U376" s="33"/>
      <c r="V376" s="33"/>
      <c r="W376" s="33"/>
      <c r="X376" s="33"/>
      <c r="Y376" s="33"/>
      <c r="Z376" s="33"/>
      <c r="AA376" s="33"/>
      <c r="AB376" s="33"/>
      <c r="AC376" s="34"/>
      <c r="AD376" s="34"/>
      <c r="AE376" s="33"/>
      <c r="AF376" s="35"/>
      <c r="AG376" s="36"/>
      <c r="AH376" s="29"/>
      <c r="AI376" s="33"/>
      <c r="AJ376" s="35"/>
      <c r="AK376" s="36"/>
      <c r="AL376" s="29"/>
      <c r="AM376" s="33"/>
      <c r="AN376" s="35"/>
      <c r="AO376" s="36"/>
      <c r="AP376" s="29"/>
      <c r="AQ376" s="33"/>
      <c r="AR376" s="35"/>
      <c r="AS376" s="36"/>
      <c r="AT376" s="29"/>
      <c r="AU376" s="33"/>
      <c r="AV376" s="35"/>
      <c r="AW376" s="36"/>
      <c r="AX376" s="29"/>
      <c r="AY376" s="33"/>
      <c r="AZ376" s="35"/>
      <c r="BA376" s="36"/>
      <c r="BB376" s="29"/>
      <c r="BC376" s="33"/>
      <c r="BD376" s="35"/>
      <c r="BF376" s="29"/>
    </row>
    <row r="377" spans="1:58" x14ac:dyDescent="0.3">
      <c r="A377" s="29"/>
      <c r="B377" s="30"/>
      <c r="C377" s="30"/>
      <c r="D377" s="30"/>
      <c r="E377" s="31"/>
      <c r="F377" s="30"/>
      <c r="G377" s="30"/>
      <c r="H377" s="30"/>
      <c r="I377" s="30"/>
      <c r="J377" s="30"/>
      <c r="K377" s="30"/>
      <c r="L377" s="32"/>
      <c r="M377" s="32"/>
      <c r="N377" s="30"/>
      <c r="O377" s="33"/>
      <c r="P377" s="33"/>
      <c r="Q377" s="29"/>
      <c r="R377" s="34"/>
      <c r="S377" s="34"/>
      <c r="T377" s="34"/>
      <c r="U377" s="33"/>
      <c r="V377" s="33"/>
      <c r="W377" s="33"/>
      <c r="X377" s="33"/>
      <c r="Y377" s="33"/>
      <c r="Z377" s="33"/>
      <c r="AA377" s="33"/>
      <c r="AB377" s="33"/>
      <c r="AC377" s="34"/>
      <c r="AD377" s="34"/>
      <c r="AE377" s="33"/>
      <c r="AF377" s="35"/>
      <c r="AG377" s="36"/>
      <c r="AH377" s="29"/>
      <c r="AI377" s="33"/>
      <c r="AJ377" s="35"/>
      <c r="AK377" s="36"/>
      <c r="AL377" s="29"/>
      <c r="AM377" s="33"/>
      <c r="AN377" s="35"/>
      <c r="AO377" s="36"/>
      <c r="AP377" s="29"/>
      <c r="AQ377" s="33"/>
      <c r="AR377" s="35"/>
      <c r="AS377" s="36"/>
      <c r="AT377" s="29"/>
      <c r="AU377" s="33"/>
      <c r="AV377" s="35"/>
      <c r="AW377" s="36"/>
      <c r="AX377" s="29"/>
      <c r="AY377" s="33"/>
      <c r="AZ377" s="35"/>
      <c r="BA377" s="36"/>
      <c r="BB377" s="29"/>
      <c r="BC377" s="33"/>
      <c r="BD377" s="35"/>
      <c r="BF377" s="29"/>
    </row>
    <row r="378" spans="1:58" x14ac:dyDescent="0.3">
      <c r="A378" s="29"/>
      <c r="B378" s="30"/>
      <c r="C378" s="30"/>
      <c r="D378" s="30"/>
      <c r="E378" s="31"/>
      <c r="F378" s="30"/>
      <c r="G378" s="30"/>
      <c r="H378" s="30"/>
      <c r="I378" s="30"/>
      <c r="J378" s="30"/>
      <c r="K378" s="30"/>
      <c r="L378" s="32"/>
      <c r="M378" s="32"/>
      <c r="N378" s="30"/>
      <c r="O378" s="33"/>
      <c r="P378" s="33"/>
      <c r="Q378" s="29"/>
      <c r="R378" s="34"/>
      <c r="S378" s="34"/>
      <c r="T378" s="34"/>
      <c r="U378" s="33"/>
      <c r="V378" s="33"/>
      <c r="W378" s="33"/>
      <c r="X378" s="33"/>
      <c r="Y378" s="33"/>
      <c r="Z378" s="33"/>
      <c r="AA378" s="33"/>
      <c r="AB378" s="33"/>
      <c r="AC378" s="34"/>
      <c r="AD378" s="34"/>
      <c r="AE378" s="33"/>
      <c r="AF378" s="35"/>
      <c r="AG378" s="36"/>
      <c r="AH378" s="29"/>
      <c r="AI378" s="33"/>
      <c r="AJ378" s="35"/>
      <c r="AK378" s="36"/>
      <c r="AL378" s="29"/>
      <c r="AM378" s="33"/>
      <c r="AN378" s="35"/>
      <c r="AO378" s="36"/>
      <c r="AP378" s="29"/>
      <c r="AQ378" s="33"/>
      <c r="AR378" s="35"/>
      <c r="AS378" s="36"/>
      <c r="AT378" s="29"/>
      <c r="AU378" s="33"/>
      <c r="AV378" s="35"/>
      <c r="AW378" s="36"/>
      <c r="AX378" s="29"/>
      <c r="AY378" s="33"/>
      <c r="AZ378" s="35"/>
      <c r="BA378" s="36"/>
      <c r="BB378" s="29"/>
      <c r="BC378" s="33"/>
      <c r="BD378" s="35"/>
      <c r="BF378" s="29"/>
    </row>
    <row r="379" spans="1:58" x14ac:dyDescent="0.3">
      <c r="A379" s="29"/>
      <c r="B379" s="30"/>
      <c r="C379" s="30"/>
      <c r="D379" s="30"/>
      <c r="E379" s="31"/>
      <c r="F379" s="30"/>
      <c r="G379" s="30"/>
      <c r="H379" s="30"/>
      <c r="I379" s="30"/>
      <c r="J379" s="30"/>
      <c r="K379" s="30"/>
      <c r="L379" s="32"/>
      <c r="M379" s="32"/>
      <c r="N379" s="30"/>
      <c r="O379" s="33"/>
      <c r="P379" s="33"/>
      <c r="Q379" s="29"/>
      <c r="R379" s="34"/>
      <c r="S379" s="34"/>
      <c r="T379" s="34"/>
      <c r="U379" s="33"/>
      <c r="V379" s="33"/>
      <c r="W379" s="33"/>
      <c r="X379" s="33"/>
      <c r="Y379" s="33"/>
      <c r="Z379" s="33"/>
      <c r="AA379" s="33"/>
      <c r="AB379" s="33"/>
      <c r="AC379" s="34"/>
      <c r="AD379" s="34"/>
      <c r="AE379" s="33"/>
      <c r="AF379" s="35"/>
      <c r="AG379" s="36"/>
      <c r="AH379" s="29"/>
      <c r="AI379" s="33"/>
      <c r="AJ379" s="35"/>
      <c r="AK379" s="36"/>
      <c r="AL379" s="29"/>
      <c r="AM379" s="33"/>
      <c r="AN379" s="35"/>
      <c r="AO379" s="36"/>
      <c r="AP379" s="29"/>
      <c r="AQ379" s="33"/>
      <c r="AR379" s="35"/>
      <c r="AS379" s="36"/>
      <c r="AT379" s="29"/>
      <c r="AU379" s="33"/>
      <c r="AV379" s="35"/>
      <c r="AW379" s="36"/>
      <c r="AX379" s="29"/>
      <c r="AY379" s="33"/>
      <c r="AZ379" s="35"/>
      <c r="BA379" s="36"/>
      <c r="BB379" s="29"/>
      <c r="BC379" s="33"/>
      <c r="BD379" s="35"/>
      <c r="BF379" s="29"/>
    </row>
    <row r="380" spans="1:58" x14ac:dyDescent="0.3">
      <c r="A380" s="29"/>
      <c r="B380" s="30"/>
      <c r="C380" s="30"/>
      <c r="D380" s="30"/>
      <c r="E380" s="31"/>
      <c r="F380" s="30"/>
      <c r="G380" s="30"/>
      <c r="H380" s="30"/>
      <c r="I380" s="30"/>
      <c r="J380" s="30"/>
      <c r="K380" s="30"/>
      <c r="L380" s="32"/>
      <c r="M380" s="32"/>
      <c r="N380" s="30"/>
      <c r="O380" s="33"/>
      <c r="P380" s="33"/>
      <c r="Q380" s="29"/>
      <c r="R380" s="34"/>
      <c r="S380" s="34"/>
      <c r="T380" s="34"/>
      <c r="U380" s="33"/>
      <c r="V380" s="33"/>
      <c r="W380" s="33"/>
      <c r="X380" s="33"/>
      <c r="Y380" s="33"/>
      <c r="Z380" s="33"/>
      <c r="AA380" s="33"/>
      <c r="AB380" s="33"/>
      <c r="AC380" s="34"/>
      <c r="AD380" s="34"/>
      <c r="AE380" s="33"/>
      <c r="AF380" s="35"/>
      <c r="AG380" s="36"/>
      <c r="AH380" s="29"/>
      <c r="AI380" s="33"/>
      <c r="AJ380" s="35"/>
      <c r="AK380" s="36"/>
      <c r="AL380" s="29"/>
      <c r="AM380" s="33"/>
      <c r="AN380" s="35"/>
      <c r="AO380" s="36"/>
      <c r="AP380" s="29"/>
      <c r="AQ380" s="33"/>
      <c r="AR380" s="35"/>
      <c r="AS380" s="36"/>
      <c r="AT380" s="29"/>
      <c r="AU380" s="33"/>
      <c r="AV380" s="35"/>
      <c r="AW380" s="36"/>
      <c r="AX380" s="29"/>
      <c r="AY380" s="33"/>
      <c r="AZ380" s="35"/>
      <c r="BA380" s="36"/>
      <c r="BB380" s="29"/>
      <c r="BC380" s="33"/>
      <c r="BD380" s="35"/>
      <c r="BF380" s="29"/>
    </row>
    <row r="381" spans="1:58" x14ac:dyDescent="0.3">
      <c r="A381" s="29"/>
      <c r="B381" s="30"/>
      <c r="C381" s="30"/>
      <c r="D381" s="30"/>
      <c r="E381" s="31"/>
      <c r="F381" s="30"/>
      <c r="G381" s="30"/>
      <c r="H381" s="30"/>
      <c r="I381" s="30"/>
      <c r="J381" s="30"/>
      <c r="K381" s="30"/>
      <c r="L381" s="32"/>
      <c r="M381" s="32"/>
      <c r="N381" s="30"/>
      <c r="O381" s="33"/>
      <c r="P381" s="33"/>
      <c r="Q381" s="29"/>
      <c r="R381" s="34"/>
      <c r="S381" s="34"/>
      <c r="T381" s="34"/>
      <c r="U381" s="33"/>
      <c r="V381" s="33"/>
      <c r="W381" s="33"/>
      <c r="X381" s="33"/>
      <c r="Y381" s="33"/>
      <c r="Z381" s="33"/>
      <c r="AA381" s="33"/>
      <c r="AB381" s="33"/>
      <c r="AC381" s="34"/>
      <c r="AD381" s="34"/>
      <c r="AE381" s="33"/>
      <c r="AF381" s="35"/>
      <c r="AG381" s="36"/>
      <c r="AH381" s="29"/>
      <c r="AI381" s="33"/>
      <c r="AJ381" s="35"/>
      <c r="AK381" s="36"/>
      <c r="AL381" s="29"/>
      <c r="AM381" s="33"/>
      <c r="AN381" s="35"/>
      <c r="AO381" s="36"/>
      <c r="AP381" s="29"/>
      <c r="AQ381" s="33"/>
      <c r="AR381" s="35"/>
      <c r="AS381" s="36"/>
      <c r="AT381" s="29"/>
      <c r="AU381" s="33"/>
      <c r="AV381" s="35"/>
      <c r="AW381" s="36"/>
      <c r="AX381" s="29"/>
      <c r="AY381" s="33"/>
      <c r="AZ381" s="35"/>
      <c r="BA381" s="36"/>
      <c r="BB381" s="29"/>
      <c r="BC381" s="33"/>
      <c r="BD381" s="35"/>
      <c r="BF381" s="29"/>
    </row>
    <row r="382" spans="1:58" x14ac:dyDescent="0.3">
      <c r="A382" s="29"/>
      <c r="B382" s="30"/>
      <c r="C382" s="30"/>
      <c r="D382" s="30"/>
      <c r="E382" s="31"/>
      <c r="F382" s="30"/>
      <c r="G382" s="30"/>
      <c r="H382" s="30"/>
      <c r="I382" s="30"/>
      <c r="J382" s="30"/>
      <c r="K382" s="30"/>
      <c r="L382" s="32"/>
      <c r="M382" s="32"/>
      <c r="N382" s="30"/>
      <c r="O382" s="33"/>
      <c r="P382" s="33"/>
      <c r="Q382" s="29"/>
      <c r="R382" s="34"/>
      <c r="S382" s="34"/>
      <c r="T382" s="34"/>
      <c r="U382" s="33"/>
      <c r="V382" s="33"/>
      <c r="W382" s="33"/>
      <c r="X382" s="33"/>
      <c r="Y382" s="33"/>
      <c r="Z382" s="33"/>
      <c r="AA382" s="33"/>
      <c r="AB382" s="33"/>
      <c r="AC382" s="34"/>
      <c r="AD382" s="34"/>
      <c r="AE382" s="33"/>
      <c r="AF382" s="35"/>
      <c r="AG382" s="36"/>
      <c r="AH382" s="29"/>
      <c r="AI382" s="33"/>
      <c r="AJ382" s="35"/>
      <c r="AK382" s="36"/>
      <c r="AL382" s="29"/>
      <c r="AM382" s="33"/>
      <c r="AN382" s="35"/>
      <c r="AO382" s="36"/>
      <c r="AP382" s="29"/>
      <c r="AQ382" s="33"/>
      <c r="AR382" s="35"/>
      <c r="AS382" s="36"/>
      <c r="AT382" s="29"/>
      <c r="AU382" s="33"/>
      <c r="AV382" s="35"/>
      <c r="AW382" s="36"/>
      <c r="AX382" s="29"/>
      <c r="AY382" s="33"/>
      <c r="AZ382" s="35"/>
      <c r="BA382" s="36"/>
      <c r="BB382" s="29"/>
      <c r="BC382" s="33"/>
      <c r="BD382" s="35"/>
      <c r="BF382" s="29"/>
    </row>
    <row r="383" spans="1:58" x14ac:dyDescent="0.3">
      <c r="A383" s="29"/>
      <c r="B383" s="30"/>
      <c r="C383" s="30"/>
      <c r="D383" s="30"/>
      <c r="E383" s="31"/>
      <c r="F383" s="30"/>
      <c r="G383" s="30"/>
      <c r="H383" s="30"/>
      <c r="I383" s="30"/>
      <c r="J383" s="30"/>
      <c r="K383" s="30"/>
      <c r="L383" s="32"/>
      <c r="M383" s="32"/>
      <c r="N383" s="30"/>
      <c r="O383" s="33"/>
      <c r="P383" s="33"/>
      <c r="Q383" s="29"/>
      <c r="R383" s="34"/>
      <c r="S383" s="34"/>
      <c r="T383" s="34"/>
      <c r="U383" s="33"/>
      <c r="V383" s="33"/>
      <c r="W383" s="33"/>
      <c r="X383" s="33"/>
      <c r="Y383" s="33"/>
      <c r="Z383" s="33"/>
      <c r="AA383" s="33"/>
      <c r="AB383" s="33"/>
      <c r="AC383" s="34"/>
      <c r="AD383" s="34"/>
      <c r="AE383" s="33"/>
      <c r="AF383" s="35"/>
      <c r="AG383" s="36"/>
      <c r="AH383" s="29"/>
      <c r="AI383" s="33"/>
      <c r="AJ383" s="35"/>
      <c r="AK383" s="36"/>
      <c r="AL383" s="29"/>
      <c r="AM383" s="33"/>
      <c r="AN383" s="35"/>
      <c r="AO383" s="36"/>
      <c r="AP383" s="29"/>
      <c r="AQ383" s="33"/>
      <c r="AR383" s="35"/>
      <c r="AS383" s="36"/>
      <c r="AT383" s="29"/>
      <c r="AU383" s="33"/>
      <c r="AV383" s="35"/>
      <c r="AW383" s="36"/>
      <c r="AX383" s="29"/>
      <c r="AY383" s="33"/>
      <c r="AZ383" s="35"/>
      <c r="BA383" s="36"/>
      <c r="BB383" s="29"/>
      <c r="BC383" s="33"/>
      <c r="BD383" s="35"/>
      <c r="BF383" s="29"/>
    </row>
    <row r="384" spans="1:58" x14ac:dyDescent="0.3">
      <c r="A384" s="29"/>
      <c r="B384" s="30"/>
      <c r="C384" s="30"/>
      <c r="D384" s="30"/>
      <c r="E384" s="31"/>
      <c r="F384" s="30"/>
      <c r="G384" s="30"/>
      <c r="H384" s="30"/>
      <c r="I384" s="30"/>
      <c r="J384" s="30"/>
      <c r="K384" s="30"/>
      <c r="L384" s="32"/>
      <c r="M384" s="32"/>
      <c r="N384" s="30"/>
      <c r="O384" s="33"/>
      <c r="P384" s="33"/>
      <c r="Q384" s="29"/>
      <c r="R384" s="34"/>
      <c r="S384" s="34"/>
      <c r="T384" s="34"/>
      <c r="U384" s="33"/>
      <c r="V384" s="33"/>
      <c r="W384" s="33"/>
      <c r="X384" s="33"/>
      <c r="Y384" s="33"/>
      <c r="Z384" s="33"/>
      <c r="AA384" s="33"/>
      <c r="AB384" s="33"/>
      <c r="AC384" s="34"/>
      <c r="AD384" s="34"/>
      <c r="AE384" s="33"/>
      <c r="AF384" s="35"/>
      <c r="AG384" s="36"/>
      <c r="AH384" s="29"/>
      <c r="AI384" s="33"/>
      <c r="AJ384" s="35"/>
      <c r="AK384" s="36"/>
      <c r="AL384" s="29"/>
      <c r="AM384" s="33"/>
      <c r="AN384" s="35"/>
      <c r="AO384" s="36"/>
      <c r="AP384" s="29"/>
      <c r="AQ384" s="33"/>
      <c r="AR384" s="35"/>
      <c r="AS384" s="36"/>
      <c r="AT384" s="29"/>
      <c r="AU384" s="33"/>
      <c r="AV384" s="35"/>
      <c r="AW384" s="36"/>
      <c r="AX384" s="29"/>
      <c r="AY384" s="33"/>
      <c r="AZ384" s="35"/>
      <c r="BA384" s="36"/>
      <c r="BB384" s="29"/>
      <c r="BC384" s="33"/>
      <c r="BD384" s="35"/>
      <c r="BF384" s="29"/>
    </row>
    <row r="385" spans="1:58" x14ac:dyDescent="0.3">
      <c r="A385" s="29"/>
      <c r="B385" s="30"/>
      <c r="C385" s="30"/>
      <c r="D385" s="30"/>
      <c r="E385" s="31"/>
      <c r="F385" s="30"/>
      <c r="G385" s="30"/>
      <c r="H385" s="30"/>
      <c r="I385" s="30"/>
      <c r="J385" s="30"/>
      <c r="K385" s="30"/>
      <c r="L385" s="32"/>
      <c r="M385" s="32"/>
      <c r="N385" s="30"/>
      <c r="O385" s="33"/>
      <c r="P385" s="33"/>
      <c r="Q385" s="29"/>
      <c r="R385" s="34"/>
      <c r="S385" s="34"/>
      <c r="T385" s="34"/>
      <c r="U385" s="33"/>
      <c r="V385" s="33"/>
      <c r="W385" s="33"/>
      <c r="X385" s="33"/>
      <c r="Y385" s="33"/>
      <c r="Z385" s="33"/>
      <c r="AA385" s="33"/>
      <c r="AB385" s="33"/>
      <c r="AC385" s="34"/>
      <c r="AD385" s="34"/>
      <c r="AE385" s="33"/>
      <c r="AF385" s="35"/>
      <c r="AG385" s="36"/>
      <c r="AH385" s="29"/>
      <c r="AI385" s="33"/>
      <c r="AJ385" s="35"/>
      <c r="AK385" s="36"/>
      <c r="AL385" s="29"/>
      <c r="AM385" s="33"/>
      <c r="AN385" s="35"/>
      <c r="AO385" s="36"/>
      <c r="AP385" s="29"/>
      <c r="AQ385" s="33"/>
      <c r="AR385" s="35"/>
      <c r="AS385" s="36"/>
      <c r="AT385" s="29"/>
      <c r="AU385" s="33"/>
      <c r="AV385" s="35"/>
      <c r="AW385" s="36"/>
      <c r="AX385" s="29"/>
      <c r="AY385" s="33"/>
      <c r="AZ385" s="35"/>
      <c r="BA385" s="36"/>
      <c r="BB385" s="29"/>
      <c r="BC385" s="33"/>
      <c r="BD385" s="35"/>
      <c r="BF385" s="29"/>
    </row>
    <row r="386" spans="1:58" x14ac:dyDescent="0.3">
      <c r="A386" s="29"/>
      <c r="B386" s="30"/>
      <c r="C386" s="30"/>
      <c r="D386" s="30"/>
      <c r="E386" s="31"/>
      <c r="F386" s="30"/>
      <c r="G386" s="30"/>
      <c r="H386" s="30"/>
      <c r="I386" s="30"/>
      <c r="J386" s="30"/>
      <c r="K386" s="30"/>
      <c r="L386" s="32"/>
      <c r="M386" s="32"/>
      <c r="N386" s="30"/>
      <c r="O386" s="33"/>
      <c r="P386" s="33"/>
      <c r="Q386" s="29"/>
      <c r="R386" s="34"/>
      <c r="S386" s="34"/>
      <c r="T386" s="34"/>
      <c r="U386" s="33"/>
      <c r="V386" s="33"/>
      <c r="W386" s="33"/>
      <c r="X386" s="33"/>
      <c r="Y386" s="33"/>
      <c r="Z386" s="33"/>
      <c r="AA386" s="33"/>
      <c r="AB386" s="33"/>
      <c r="AC386" s="34"/>
      <c r="AD386" s="34"/>
      <c r="AE386" s="33"/>
      <c r="AF386" s="35"/>
      <c r="AG386" s="36"/>
      <c r="AH386" s="29"/>
      <c r="AI386" s="33"/>
      <c r="AJ386" s="35"/>
      <c r="AK386" s="36"/>
      <c r="AL386" s="29"/>
      <c r="AM386" s="33"/>
      <c r="AN386" s="35"/>
      <c r="AO386" s="36"/>
      <c r="AP386" s="29"/>
      <c r="AQ386" s="33"/>
      <c r="AR386" s="35"/>
      <c r="AS386" s="36"/>
      <c r="AT386" s="29"/>
      <c r="AU386" s="33"/>
      <c r="AV386" s="35"/>
      <c r="AW386" s="36"/>
      <c r="AX386" s="29"/>
      <c r="AY386" s="33"/>
      <c r="AZ386" s="35"/>
      <c r="BA386" s="36"/>
      <c r="BB386" s="29"/>
      <c r="BC386" s="33"/>
      <c r="BD386" s="35"/>
      <c r="BF386" s="29"/>
    </row>
    <row r="387" spans="1:58" x14ac:dyDescent="0.3">
      <c r="A387" s="29"/>
      <c r="B387" s="30"/>
      <c r="C387" s="30"/>
      <c r="D387" s="30"/>
      <c r="E387" s="31"/>
      <c r="F387" s="30"/>
      <c r="G387" s="30"/>
      <c r="H387" s="30"/>
      <c r="I387" s="30"/>
      <c r="J387" s="30"/>
      <c r="K387" s="30"/>
      <c r="L387" s="32"/>
      <c r="M387" s="32"/>
      <c r="N387" s="30"/>
      <c r="O387" s="33"/>
      <c r="P387" s="33"/>
      <c r="Q387" s="29"/>
      <c r="R387" s="34"/>
      <c r="S387" s="34"/>
      <c r="T387" s="34"/>
      <c r="U387" s="33"/>
      <c r="V387" s="33"/>
      <c r="W387" s="33"/>
      <c r="X387" s="33"/>
      <c r="Y387" s="33"/>
      <c r="Z387" s="33"/>
      <c r="AA387" s="33"/>
      <c r="AB387" s="33"/>
      <c r="AC387" s="34"/>
      <c r="AD387" s="34"/>
      <c r="AE387" s="33"/>
      <c r="AF387" s="35"/>
      <c r="AG387" s="36"/>
      <c r="AH387" s="29"/>
      <c r="AI387" s="33"/>
      <c r="AJ387" s="35"/>
      <c r="AK387" s="36"/>
      <c r="AL387" s="29"/>
      <c r="AM387" s="33"/>
      <c r="AN387" s="35"/>
      <c r="AO387" s="36"/>
      <c r="AP387" s="29"/>
      <c r="AQ387" s="33"/>
      <c r="AR387" s="35"/>
      <c r="AS387" s="36"/>
      <c r="AT387" s="29"/>
      <c r="AU387" s="33"/>
      <c r="AV387" s="35"/>
      <c r="AW387" s="36"/>
      <c r="AX387" s="29"/>
      <c r="AY387" s="33"/>
      <c r="AZ387" s="35"/>
      <c r="BA387" s="36"/>
      <c r="BB387" s="29"/>
      <c r="BC387" s="33"/>
      <c r="BD387" s="35"/>
      <c r="BF387" s="29"/>
    </row>
    <row r="388" spans="1:58" x14ac:dyDescent="0.3">
      <c r="A388" s="29"/>
      <c r="B388" s="30"/>
      <c r="C388" s="30"/>
      <c r="D388" s="30"/>
      <c r="E388" s="31"/>
      <c r="F388" s="30"/>
      <c r="G388" s="30"/>
      <c r="H388" s="30"/>
      <c r="I388" s="30"/>
      <c r="J388" s="30"/>
      <c r="K388" s="30"/>
      <c r="L388" s="32"/>
      <c r="M388" s="32"/>
      <c r="N388" s="30"/>
      <c r="O388" s="33"/>
      <c r="P388" s="33"/>
      <c r="Q388" s="29"/>
      <c r="R388" s="34"/>
      <c r="S388" s="34"/>
      <c r="T388" s="34"/>
      <c r="U388" s="33"/>
      <c r="V388" s="33"/>
      <c r="W388" s="33"/>
      <c r="X388" s="33"/>
      <c r="Y388" s="33"/>
      <c r="Z388" s="33"/>
      <c r="AA388" s="33"/>
      <c r="AB388" s="33"/>
      <c r="AC388" s="34"/>
      <c r="AD388" s="34"/>
      <c r="AE388" s="33"/>
      <c r="AF388" s="35"/>
      <c r="AG388" s="36"/>
      <c r="AH388" s="29"/>
      <c r="AI388" s="33"/>
      <c r="AJ388" s="35"/>
      <c r="AK388" s="36"/>
      <c r="AL388" s="29"/>
      <c r="AM388" s="33"/>
      <c r="AN388" s="35"/>
      <c r="AO388" s="36"/>
      <c r="AP388" s="29"/>
      <c r="AQ388" s="33"/>
      <c r="AR388" s="35"/>
      <c r="AS388" s="36"/>
      <c r="AT388" s="29"/>
      <c r="AU388" s="33"/>
      <c r="AV388" s="35"/>
      <c r="AW388" s="36"/>
      <c r="AX388" s="29"/>
      <c r="AY388" s="33"/>
      <c r="AZ388" s="35"/>
      <c r="BA388" s="36"/>
      <c r="BB388" s="29"/>
      <c r="BC388" s="33"/>
      <c r="BD388" s="35"/>
      <c r="BF388" s="29"/>
    </row>
    <row r="389" spans="1:58" x14ac:dyDescent="0.3">
      <c r="A389" s="29"/>
      <c r="B389" s="30"/>
      <c r="C389" s="30"/>
      <c r="D389" s="30"/>
      <c r="E389" s="31"/>
      <c r="F389" s="30"/>
      <c r="G389" s="30"/>
      <c r="H389" s="30"/>
      <c r="I389" s="30"/>
      <c r="J389" s="30"/>
      <c r="K389" s="30"/>
      <c r="L389" s="32"/>
      <c r="M389" s="32"/>
      <c r="N389" s="30"/>
      <c r="O389" s="33"/>
      <c r="P389" s="33"/>
      <c r="Q389" s="29"/>
      <c r="R389" s="34"/>
      <c r="S389" s="34"/>
      <c r="T389" s="34"/>
      <c r="U389" s="33"/>
      <c r="V389" s="33"/>
      <c r="W389" s="33"/>
      <c r="X389" s="33"/>
      <c r="Y389" s="33"/>
      <c r="Z389" s="33"/>
      <c r="AA389" s="33"/>
      <c r="AB389" s="33"/>
      <c r="AC389" s="34"/>
      <c r="AD389" s="34"/>
      <c r="AE389" s="33"/>
      <c r="AF389" s="35"/>
      <c r="AG389" s="36"/>
      <c r="AH389" s="29"/>
      <c r="AI389" s="33"/>
      <c r="AJ389" s="35"/>
      <c r="AK389" s="36"/>
      <c r="AL389" s="29"/>
      <c r="AM389" s="33"/>
      <c r="AN389" s="35"/>
      <c r="AO389" s="36"/>
      <c r="AP389" s="29"/>
      <c r="AQ389" s="33"/>
      <c r="AR389" s="35"/>
      <c r="AS389" s="36"/>
      <c r="AT389" s="29"/>
      <c r="AU389" s="33"/>
      <c r="AV389" s="35"/>
      <c r="AW389" s="36"/>
      <c r="AX389" s="29"/>
      <c r="AY389" s="33"/>
      <c r="AZ389" s="35"/>
      <c r="BA389" s="36"/>
      <c r="BB389" s="29"/>
      <c r="BC389" s="33"/>
      <c r="BD389" s="35"/>
      <c r="BF389" s="29"/>
    </row>
    <row r="390" spans="1:58" x14ac:dyDescent="0.3">
      <c r="A390" s="29"/>
      <c r="B390" s="30"/>
      <c r="C390" s="30"/>
      <c r="D390" s="30"/>
      <c r="E390" s="31"/>
      <c r="F390" s="30"/>
      <c r="G390" s="30"/>
      <c r="H390" s="30"/>
      <c r="I390" s="30"/>
      <c r="J390" s="30"/>
      <c r="K390" s="30"/>
      <c r="L390" s="32"/>
      <c r="M390" s="32"/>
      <c r="N390" s="30"/>
      <c r="O390" s="33"/>
      <c r="P390" s="33"/>
      <c r="Q390" s="29"/>
      <c r="R390" s="34"/>
      <c r="S390" s="34"/>
      <c r="T390" s="34"/>
      <c r="U390" s="33"/>
      <c r="V390" s="33"/>
      <c r="W390" s="33"/>
      <c r="X390" s="33"/>
      <c r="Y390" s="33"/>
      <c r="Z390" s="33"/>
      <c r="AA390" s="33"/>
      <c r="AB390" s="33"/>
      <c r="AC390" s="34"/>
      <c r="AD390" s="34"/>
      <c r="AE390" s="33"/>
      <c r="AF390" s="35"/>
      <c r="AG390" s="36"/>
      <c r="AH390" s="29"/>
      <c r="AI390" s="33"/>
      <c r="AJ390" s="35"/>
      <c r="AK390" s="36"/>
      <c r="AL390" s="29"/>
      <c r="AM390" s="33"/>
      <c r="AN390" s="35"/>
      <c r="AO390" s="36"/>
      <c r="AP390" s="29"/>
      <c r="AQ390" s="33"/>
      <c r="AR390" s="35"/>
      <c r="AS390" s="36"/>
      <c r="AT390" s="29"/>
      <c r="AU390" s="33"/>
      <c r="AV390" s="35"/>
      <c r="AW390" s="36"/>
      <c r="AX390" s="29"/>
      <c r="AY390" s="33"/>
      <c r="AZ390" s="35"/>
      <c r="BA390" s="36"/>
      <c r="BB390" s="29"/>
      <c r="BC390" s="33"/>
      <c r="BD390" s="35"/>
      <c r="BF390" s="29"/>
    </row>
    <row r="391" spans="1:58" x14ac:dyDescent="0.3">
      <c r="A391" s="29"/>
      <c r="B391" s="30"/>
      <c r="C391" s="30"/>
      <c r="D391" s="30"/>
      <c r="E391" s="31"/>
      <c r="F391" s="30"/>
      <c r="G391" s="30"/>
      <c r="H391" s="30"/>
      <c r="I391" s="30"/>
      <c r="J391" s="30"/>
      <c r="K391" s="30"/>
      <c r="L391" s="32"/>
      <c r="M391" s="32"/>
      <c r="N391" s="30"/>
      <c r="O391" s="33"/>
      <c r="P391" s="33"/>
      <c r="Q391" s="29"/>
      <c r="R391" s="34"/>
      <c r="S391" s="34"/>
      <c r="T391" s="34"/>
      <c r="U391" s="33"/>
      <c r="V391" s="33"/>
      <c r="W391" s="33"/>
      <c r="X391" s="33"/>
      <c r="Y391" s="33"/>
      <c r="Z391" s="33"/>
      <c r="AA391" s="33"/>
      <c r="AB391" s="33"/>
      <c r="AC391" s="34"/>
      <c r="AD391" s="34"/>
      <c r="AE391" s="33"/>
      <c r="AF391" s="35"/>
      <c r="AG391" s="36"/>
      <c r="AH391" s="29"/>
      <c r="AI391" s="33"/>
      <c r="AJ391" s="35"/>
      <c r="AK391" s="36"/>
      <c r="AL391" s="29"/>
      <c r="AM391" s="33"/>
      <c r="AN391" s="35"/>
      <c r="AO391" s="36"/>
      <c r="AP391" s="29"/>
      <c r="AQ391" s="33"/>
      <c r="AR391" s="35"/>
      <c r="AS391" s="36"/>
      <c r="AT391" s="29"/>
      <c r="AU391" s="33"/>
      <c r="AV391" s="35"/>
      <c r="AW391" s="36"/>
      <c r="AX391" s="29"/>
      <c r="AY391" s="33"/>
      <c r="AZ391" s="35"/>
      <c r="BA391" s="36"/>
      <c r="BB391" s="29"/>
      <c r="BC391" s="33"/>
      <c r="BD391" s="35"/>
      <c r="BF391" s="29"/>
    </row>
    <row r="392" spans="1:58" x14ac:dyDescent="0.3">
      <c r="A392" s="29"/>
      <c r="B392" s="30"/>
      <c r="C392" s="30"/>
      <c r="D392" s="30"/>
      <c r="E392" s="31"/>
      <c r="F392" s="30"/>
      <c r="G392" s="30"/>
      <c r="H392" s="30"/>
      <c r="I392" s="30"/>
      <c r="J392" s="30"/>
      <c r="K392" s="30"/>
      <c r="L392" s="32"/>
      <c r="M392" s="32"/>
      <c r="N392" s="30"/>
      <c r="O392" s="33"/>
      <c r="P392" s="33"/>
      <c r="Q392" s="29"/>
      <c r="R392" s="34"/>
      <c r="S392" s="34"/>
      <c r="T392" s="34"/>
      <c r="U392" s="33"/>
      <c r="V392" s="33"/>
      <c r="W392" s="33"/>
      <c r="X392" s="33"/>
      <c r="Y392" s="33"/>
      <c r="Z392" s="33"/>
      <c r="AA392" s="33"/>
      <c r="AB392" s="33"/>
      <c r="AC392" s="34"/>
      <c r="AD392" s="34"/>
      <c r="AE392" s="33"/>
      <c r="AF392" s="35"/>
      <c r="AG392" s="36"/>
      <c r="AH392" s="29"/>
      <c r="AI392" s="33"/>
      <c r="AJ392" s="35"/>
      <c r="AK392" s="36"/>
      <c r="AL392" s="29"/>
      <c r="AM392" s="33"/>
      <c r="AN392" s="35"/>
      <c r="AO392" s="36"/>
      <c r="AP392" s="29"/>
      <c r="AQ392" s="33"/>
      <c r="AR392" s="35"/>
      <c r="AS392" s="36"/>
      <c r="AT392" s="29"/>
      <c r="AU392" s="33"/>
      <c r="AV392" s="35"/>
      <c r="AW392" s="36"/>
      <c r="AX392" s="29"/>
      <c r="AY392" s="33"/>
      <c r="AZ392" s="35"/>
      <c r="BA392" s="36"/>
      <c r="BB392" s="29"/>
      <c r="BC392" s="33"/>
      <c r="BD392" s="35"/>
      <c r="BF392" s="29"/>
    </row>
    <row r="393" spans="1:58" x14ac:dyDescent="0.3">
      <c r="A393" s="29"/>
      <c r="B393" s="30"/>
      <c r="C393" s="30"/>
      <c r="D393" s="30"/>
      <c r="E393" s="31"/>
      <c r="F393" s="30"/>
      <c r="G393" s="30"/>
      <c r="H393" s="30"/>
      <c r="I393" s="30"/>
      <c r="J393" s="30"/>
      <c r="K393" s="30"/>
      <c r="L393" s="32"/>
      <c r="M393" s="32"/>
      <c r="N393" s="30"/>
      <c r="O393" s="33"/>
      <c r="P393" s="33"/>
      <c r="Q393" s="29"/>
      <c r="R393" s="34"/>
      <c r="S393" s="34"/>
      <c r="T393" s="34"/>
      <c r="U393" s="33"/>
      <c r="V393" s="33"/>
      <c r="W393" s="33"/>
      <c r="X393" s="33"/>
      <c r="Y393" s="33"/>
      <c r="Z393" s="33"/>
      <c r="AA393" s="33"/>
      <c r="AB393" s="33"/>
      <c r="AC393" s="34"/>
      <c r="AD393" s="34"/>
      <c r="AE393" s="33"/>
      <c r="AF393" s="35"/>
      <c r="AG393" s="36"/>
      <c r="AH393" s="29"/>
      <c r="AI393" s="33"/>
      <c r="AJ393" s="35"/>
      <c r="AK393" s="36"/>
      <c r="AL393" s="29"/>
      <c r="AM393" s="33"/>
      <c r="AN393" s="35"/>
      <c r="AO393" s="36"/>
      <c r="AP393" s="29"/>
      <c r="AQ393" s="33"/>
      <c r="AR393" s="35"/>
      <c r="AS393" s="36"/>
      <c r="AT393" s="29"/>
      <c r="AU393" s="33"/>
      <c r="AV393" s="35"/>
      <c r="AW393" s="36"/>
      <c r="AX393" s="29"/>
      <c r="AY393" s="33"/>
      <c r="AZ393" s="35"/>
      <c r="BA393" s="36"/>
      <c r="BB393" s="29"/>
      <c r="BC393" s="33"/>
      <c r="BD393" s="35"/>
      <c r="BF393" s="29"/>
    </row>
    <row r="394" spans="1:58" x14ac:dyDescent="0.3">
      <c r="A394" s="29"/>
      <c r="B394" s="30"/>
      <c r="C394" s="30"/>
      <c r="D394" s="30"/>
      <c r="E394" s="31"/>
      <c r="F394" s="30"/>
      <c r="G394" s="30"/>
      <c r="H394" s="30"/>
      <c r="I394" s="30"/>
      <c r="J394" s="30"/>
      <c r="K394" s="30"/>
      <c r="L394" s="32"/>
      <c r="M394" s="32"/>
      <c r="N394" s="30"/>
      <c r="O394" s="33"/>
      <c r="P394" s="33"/>
      <c r="Q394" s="29"/>
      <c r="R394" s="34"/>
      <c r="S394" s="34"/>
      <c r="T394" s="34"/>
      <c r="U394" s="33"/>
      <c r="V394" s="33"/>
      <c r="W394" s="33"/>
      <c r="X394" s="33"/>
      <c r="Y394" s="33"/>
      <c r="Z394" s="33"/>
      <c r="AA394" s="33"/>
      <c r="AB394" s="33"/>
      <c r="AC394" s="34"/>
      <c r="AD394" s="34"/>
      <c r="AE394" s="33"/>
      <c r="AF394" s="35"/>
      <c r="AG394" s="36"/>
      <c r="AH394" s="29"/>
      <c r="AI394" s="33"/>
      <c r="AJ394" s="35"/>
      <c r="AK394" s="36"/>
      <c r="AL394" s="29"/>
      <c r="AM394" s="33"/>
      <c r="AN394" s="35"/>
      <c r="AO394" s="36"/>
      <c r="AP394" s="29"/>
      <c r="AQ394" s="33"/>
      <c r="AR394" s="35"/>
      <c r="AS394" s="36"/>
      <c r="AT394" s="29"/>
      <c r="AU394" s="33"/>
      <c r="AV394" s="35"/>
      <c r="AW394" s="36"/>
      <c r="AX394" s="29"/>
      <c r="AY394" s="33"/>
      <c r="AZ394" s="35"/>
      <c r="BA394" s="36"/>
      <c r="BB394" s="29"/>
      <c r="BC394" s="33"/>
      <c r="BD394" s="35"/>
      <c r="BF394" s="29"/>
    </row>
    <row r="395" spans="1:58" x14ac:dyDescent="0.3">
      <c r="A395" s="29"/>
      <c r="B395" s="30"/>
      <c r="C395" s="30"/>
      <c r="D395" s="30"/>
      <c r="E395" s="31"/>
      <c r="F395" s="30"/>
      <c r="G395" s="30"/>
      <c r="H395" s="30"/>
      <c r="I395" s="30"/>
      <c r="J395" s="30"/>
      <c r="K395" s="30"/>
      <c r="L395" s="32"/>
      <c r="M395" s="32"/>
      <c r="N395" s="30"/>
      <c r="O395" s="33"/>
      <c r="P395" s="33"/>
      <c r="Q395" s="29"/>
      <c r="R395" s="34"/>
      <c r="S395" s="34"/>
      <c r="T395" s="34"/>
      <c r="U395" s="33"/>
      <c r="V395" s="33"/>
      <c r="W395" s="33"/>
      <c r="X395" s="33"/>
      <c r="Y395" s="33"/>
      <c r="Z395" s="33"/>
      <c r="AA395" s="33"/>
      <c r="AB395" s="33"/>
      <c r="AC395" s="34"/>
      <c r="AD395" s="34"/>
      <c r="AE395" s="33"/>
      <c r="AF395" s="35"/>
      <c r="AG395" s="36"/>
      <c r="AH395" s="29"/>
      <c r="AI395" s="33"/>
      <c r="AJ395" s="35"/>
      <c r="AK395" s="36"/>
      <c r="AL395" s="29"/>
      <c r="AM395" s="33"/>
      <c r="AN395" s="35"/>
      <c r="AO395" s="36"/>
      <c r="AP395" s="29"/>
      <c r="AQ395" s="33"/>
      <c r="AR395" s="35"/>
      <c r="AS395" s="36"/>
      <c r="AT395" s="29"/>
      <c r="AU395" s="33"/>
      <c r="AV395" s="35"/>
      <c r="AW395" s="36"/>
      <c r="AX395" s="29"/>
      <c r="AY395" s="33"/>
      <c r="AZ395" s="35"/>
      <c r="BA395" s="36"/>
      <c r="BB395" s="29"/>
      <c r="BC395" s="33"/>
      <c r="BD395" s="35"/>
      <c r="BF395" s="29"/>
    </row>
    <row r="396" spans="1:58" x14ac:dyDescent="0.3">
      <c r="A396" s="29"/>
      <c r="B396" s="30"/>
      <c r="C396" s="30"/>
      <c r="D396" s="30"/>
      <c r="E396" s="31"/>
      <c r="F396" s="30"/>
      <c r="G396" s="30"/>
      <c r="H396" s="30"/>
      <c r="I396" s="30"/>
      <c r="J396" s="30"/>
      <c r="K396" s="30"/>
      <c r="L396" s="32"/>
      <c r="M396" s="32"/>
      <c r="N396" s="30"/>
      <c r="O396" s="33"/>
      <c r="P396" s="33"/>
      <c r="Q396" s="29"/>
      <c r="R396" s="34"/>
      <c r="S396" s="34"/>
      <c r="T396" s="34"/>
      <c r="U396" s="33"/>
      <c r="V396" s="33"/>
      <c r="W396" s="33"/>
      <c r="X396" s="33"/>
      <c r="Y396" s="33"/>
      <c r="Z396" s="33"/>
      <c r="AA396" s="33"/>
      <c r="AB396" s="33"/>
      <c r="AC396" s="34"/>
      <c r="AD396" s="34"/>
      <c r="AE396" s="33"/>
      <c r="AF396" s="35"/>
      <c r="AG396" s="36"/>
      <c r="AH396" s="29"/>
      <c r="AI396" s="33"/>
      <c r="AJ396" s="35"/>
      <c r="AK396" s="36"/>
      <c r="AL396" s="29"/>
      <c r="AM396" s="33"/>
      <c r="AN396" s="35"/>
      <c r="AO396" s="36"/>
      <c r="AP396" s="29"/>
      <c r="AQ396" s="33"/>
      <c r="AR396" s="35"/>
      <c r="AS396" s="36"/>
      <c r="AT396" s="29"/>
      <c r="AU396" s="33"/>
      <c r="AV396" s="35"/>
      <c r="AW396" s="36"/>
      <c r="AX396" s="29"/>
      <c r="AY396" s="33"/>
      <c r="AZ396" s="35"/>
      <c r="BA396" s="36"/>
      <c r="BB396" s="29"/>
      <c r="BC396" s="33"/>
      <c r="BD396" s="35"/>
      <c r="BF396" s="29"/>
    </row>
    <row r="397" spans="1:58" x14ac:dyDescent="0.3">
      <c r="A397" s="29"/>
      <c r="B397" s="30"/>
      <c r="C397" s="30"/>
      <c r="D397" s="30"/>
      <c r="E397" s="31"/>
      <c r="F397" s="30"/>
      <c r="G397" s="30"/>
      <c r="H397" s="30"/>
      <c r="I397" s="30"/>
      <c r="J397" s="30"/>
      <c r="K397" s="30"/>
      <c r="L397" s="32"/>
      <c r="M397" s="32"/>
      <c r="N397" s="30"/>
      <c r="O397" s="33"/>
      <c r="P397" s="33"/>
      <c r="Q397" s="29"/>
      <c r="R397" s="34"/>
      <c r="S397" s="34"/>
      <c r="T397" s="34"/>
      <c r="U397" s="33"/>
      <c r="V397" s="33"/>
      <c r="W397" s="33"/>
      <c r="X397" s="33"/>
      <c r="Y397" s="33"/>
      <c r="Z397" s="33"/>
      <c r="AA397" s="33"/>
      <c r="AB397" s="33"/>
      <c r="AC397" s="34"/>
      <c r="AD397" s="34"/>
      <c r="AE397" s="33"/>
      <c r="AF397" s="35"/>
      <c r="AG397" s="36"/>
      <c r="AH397" s="29"/>
      <c r="AI397" s="33"/>
      <c r="AJ397" s="35"/>
      <c r="AK397" s="36"/>
      <c r="AL397" s="29"/>
      <c r="AM397" s="33"/>
      <c r="AN397" s="35"/>
      <c r="AO397" s="36"/>
      <c r="AP397" s="29"/>
      <c r="AQ397" s="33"/>
      <c r="AR397" s="35"/>
      <c r="AS397" s="36"/>
      <c r="AT397" s="29"/>
      <c r="AU397" s="33"/>
      <c r="AV397" s="35"/>
      <c r="AW397" s="36"/>
      <c r="AX397" s="29"/>
      <c r="AY397" s="33"/>
      <c r="AZ397" s="35"/>
      <c r="BA397" s="36"/>
      <c r="BB397" s="29"/>
      <c r="BC397" s="33"/>
      <c r="BD397" s="35"/>
      <c r="BF397" s="29"/>
    </row>
    <row r="398" spans="1:58" x14ac:dyDescent="0.3">
      <c r="A398" s="29"/>
      <c r="B398" s="30"/>
      <c r="C398" s="30"/>
      <c r="D398" s="30"/>
      <c r="E398" s="31"/>
      <c r="F398" s="30"/>
      <c r="G398" s="30"/>
      <c r="H398" s="30"/>
      <c r="I398" s="30"/>
      <c r="J398" s="30"/>
      <c r="K398" s="30"/>
      <c r="L398" s="32"/>
      <c r="M398" s="32"/>
      <c r="N398" s="30"/>
      <c r="O398" s="33"/>
      <c r="P398" s="33"/>
      <c r="Q398" s="29"/>
      <c r="R398" s="34"/>
      <c r="S398" s="34"/>
      <c r="T398" s="34"/>
      <c r="U398" s="33"/>
      <c r="V398" s="33"/>
      <c r="W398" s="33"/>
      <c r="X398" s="33"/>
      <c r="Y398" s="33"/>
      <c r="Z398" s="33"/>
      <c r="AA398" s="33"/>
      <c r="AB398" s="33"/>
      <c r="AC398" s="34"/>
      <c r="AD398" s="34"/>
      <c r="AE398" s="33"/>
      <c r="AF398" s="35"/>
      <c r="AG398" s="36"/>
      <c r="AH398" s="29"/>
      <c r="AI398" s="33"/>
      <c r="AJ398" s="35"/>
      <c r="AK398" s="36"/>
      <c r="AL398" s="29"/>
      <c r="AM398" s="33"/>
      <c r="AN398" s="35"/>
      <c r="AO398" s="36"/>
      <c r="AP398" s="29"/>
      <c r="AQ398" s="33"/>
      <c r="AR398" s="35"/>
      <c r="AS398" s="36"/>
      <c r="AT398" s="29"/>
      <c r="AU398" s="33"/>
      <c r="AV398" s="35"/>
      <c r="AW398" s="36"/>
      <c r="AX398" s="29"/>
      <c r="AY398" s="33"/>
      <c r="AZ398" s="35"/>
      <c r="BA398" s="36"/>
      <c r="BB398" s="29"/>
      <c r="BC398" s="33"/>
      <c r="BD398" s="35"/>
      <c r="BF398" s="29"/>
    </row>
    <row r="399" spans="1:58" x14ac:dyDescent="0.3">
      <c r="A399" s="29"/>
      <c r="B399" s="30"/>
      <c r="C399" s="30"/>
      <c r="D399" s="30"/>
      <c r="E399" s="31"/>
      <c r="F399" s="30"/>
      <c r="G399" s="30"/>
      <c r="H399" s="30"/>
      <c r="I399" s="30"/>
      <c r="J399" s="30"/>
      <c r="K399" s="30"/>
      <c r="L399" s="32"/>
      <c r="M399" s="32"/>
      <c r="N399" s="30"/>
      <c r="O399" s="33"/>
      <c r="P399" s="33"/>
      <c r="Q399" s="29"/>
      <c r="R399" s="34"/>
      <c r="S399" s="34"/>
      <c r="T399" s="34"/>
      <c r="U399" s="33"/>
      <c r="V399" s="33"/>
      <c r="W399" s="33"/>
      <c r="X399" s="33"/>
      <c r="Y399" s="33"/>
      <c r="Z399" s="33"/>
      <c r="AA399" s="33"/>
      <c r="AB399" s="33"/>
      <c r="AC399" s="34"/>
      <c r="AD399" s="34"/>
      <c r="AE399" s="33"/>
      <c r="AF399" s="35"/>
      <c r="AG399" s="36"/>
      <c r="AH399" s="29"/>
      <c r="AI399" s="33"/>
      <c r="AJ399" s="35"/>
      <c r="AK399" s="36"/>
      <c r="AL399" s="29"/>
      <c r="AM399" s="33"/>
      <c r="AN399" s="35"/>
      <c r="AO399" s="36"/>
      <c r="AP399" s="29"/>
      <c r="AQ399" s="33"/>
      <c r="AR399" s="35"/>
      <c r="AS399" s="36"/>
      <c r="AT399" s="29"/>
      <c r="AU399" s="33"/>
      <c r="AV399" s="35"/>
      <c r="AW399" s="36"/>
      <c r="AX399" s="29"/>
      <c r="AY399" s="33"/>
      <c r="AZ399" s="35"/>
      <c r="BA399" s="36"/>
      <c r="BB399" s="29"/>
      <c r="BC399" s="33"/>
      <c r="BD399" s="35"/>
      <c r="BF399" s="29"/>
    </row>
    <row r="400" spans="1:58" x14ac:dyDescent="0.3">
      <c r="A400" s="29"/>
      <c r="B400" s="30"/>
      <c r="C400" s="30"/>
      <c r="D400" s="30"/>
      <c r="E400" s="31"/>
      <c r="F400" s="30"/>
      <c r="G400" s="30"/>
      <c r="H400" s="30"/>
      <c r="I400" s="30"/>
      <c r="J400" s="30"/>
      <c r="K400" s="30"/>
      <c r="L400" s="32"/>
      <c r="M400" s="32"/>
      <c r="N400" s="30"/>
      <c r="O400" s="33"/>
      <c r="P400" s="33"/>
      <c r="Q400" s="29"/>
      <c r="R400" s="34"/>
      <c r="S400" s="34"/>
      <c r="T400" s="34"/>
      <c r="U400" s="33"/>
      <c r="V400" s="33"/>
      <c r="W400" s="33"/>
      <c r="X400" s="33"/>
      <c r="Y400" s="33"/>
      <c r="Z400" s="33"/>
      <c r="AA400" s="33"/>
      <c r="AB400" s="33"/>
      <c r="AC400" s="34"/>
      <c r="AD400" s="34"/>
      <c r="AE400" s="33"/>
      <c r="AF400" s="35"/>
      <c r="AG400" s="36"/>
      <c r="AH400" s="29"/>
      <c r="AI400" s="33"/>
      <c r="AJ400" s="35"/>
      <c r="AK400" s="36"/>
      <c r="AL400" s="29"/>
      <c r="AM400" s="33"/>
      <c r="AN400" s="35"/>
      <c r="AO400" s="36"/>
      <c r="AP400" s="29"/>
      <c r="AQ400" s="33"/>
      <c r="AR400" s="35"/>
      <c r="AS400" s="36"/>
      <c r="AT400" s="29"/>
      <c r="AU400" s="33"/>
      <c r="AV400" s="35"/>
      <c r="AW400" s="36"/>
      <c r="AX400" s="29"/>
      <c r="AY400" s="33"/>
      <c r="AZ400" s="35"/>
      <c r="BA400" s="36"/>
      <c r="BB400" s="29"/>
      <c r="BC400" s="33"/>
      <c r="BD400" s="35"/>
      <c r="BF400" s="29"/>
    </row>
    <row r="401" spans="1:58" x14ac:dyDescent="0.3">
      <c r="A401" s="29"/>
      <c r="B401" s="30"/>
      <c r="C401" s="30"/>
      <c r="D401" s="30"/>
      <c r="E401" s="31"/>
      <c r="F401" s="30"/>
      <c r="G401" s="30"/>
      <c r="H401" s="30"/>
      <c r="I401" s="30"/>
      <c r="J401" s="30"/>
      <c r="K401" s="30"/>
      <c r="L401" s="32"/>
      <c r="M401" s="32"/>
      <c r="N401" s="30"/>
      <c r="O401" s="33"/>
      <c r="P401" s="33"/>
      <c r="Q401" s="29"/>
      <c r="R401" s="34"/>
      <c r="S401" s="34"/>
      <c r="T401" s="34"/>
      <c r="U401" s="33"/>
      <c r="V401" s="33"/>
      <c r="W401" s="33"/>
      <c r="X401" s="33"/>
      <c r="Y401" s="33"/>
      <c r="Z401" s="33"/>
      <c r="AA401" s="33"/>
      <c r="AB401" s="33"/>
      <c r="AC401" s="34"/>
      <c r="AD401" s="34"/>
      <c r="AE401" s="33"/>
      <c r="AF401" s="35"/>
      <c r="AG401" s="36"/>
      <c r="AH401" s="29"/>
      <c r="AI401" s="33"/>
      <c r="AJ401" s="35"/>
      <c r="AK401" s="36"/>
      <c r="AL401" s="29"/>
      <c r="AM401" s="33"/>
      <c r="AN401" s="35"/>
      <c r="AO401" s="36"/>
      <c r="AP401" s="29"/>
      <c r="AQ401" s="33"/>
      <c r="AR401" s="35"/>
      <c r="AS401" s="36"/>
      <c r="AT401" s="29"/>
      <c r="AU401" s="33"/>
      <c r="AV401" s="35"/>
      <c r="AW401" s="36"/>
      <c r="AX401" s="29"/>
      <c r="AY401" s="33"/>
      <c r="AZ401" s="35"/>
      <c r="BA401" s="36"/>
      <c r="BB401" s="29"/>
      <c r="BC401" s="33"/>
      <c r="BD401" s="35"/>
      <c r="BF401" s="29"/>
    </row>
    <row r="402" spans="1:58" x14ac:dyDescent="0.3">
      <c r="A402" s="29"/>
      <c r="B402" s="30"/>
      <c r="C402" s="30"/>
      <c r="D402" s="30"/>
      <c r="E402" s="31"/>
      <c r="F402" s="30"/>
      <c r="G402" s="30"/>
      <c r="H402" s="30"/>
      <c r="I402" s="30"/>
      <c r="J402" s="30"/>
      <c r="K402" s="30"/>
      <c r="L402" s="32"/>
      <c r="M402" s="32"/>
      <c r="N402" s="30"/>
      <c r="O402" s="33"/>
      <c r="P402" s="33"/>
      <c r="Q402" s="29"/>
      <c r="R402" s="34"/>
      <c r="S402" s="34"/>
      <c r="T402" s="34"/>
      <c r="U402" s="33"/>
      <c r="V402" s="33"/>
      <c r="W402" s="33"/>
      <c r="X402" s="33"/>
      <c r="Y402" s="33"/>
      <c r="Z402" s="33"/>
      <c r="AA402" s="33"/>
      <c r="AB402" s="33"/>
      <c r="AC402" s="34"/>
      <c r="AD402" s="34"/>
      <c r="AE402" s="33"/>
      <c r="AF402" s="35"/>
      <c r="AG402" s="36"/>
      <c r="AH402" s="29"/>
      <c r="AI402" s="33"/>
      <c r="AJ402" s="35"/>
      <c r="AK402" s="36"/>
      <c r="AL402" s="29"/>
      <c r="AM402" s="33"/>
      <c r="AN402" s="35"/>
      <c r="AO402" s="36"/>
      <c r="AP402" s="29"/>
      <c r="AQ402" s="33"/>
      <c r="AR402" s="35"/>
      <c r="AS402" s="36"/>
      <c r="AT402" s="29"/>
      <c r="AU402" s="33"/>
      <c r="AV402" s="35"/>
      <c r="AW402" s="36"/>
      <c r="AX402" s="29"/>
      <c r="AY402" s="33"/>
      <c r="AZ402" s="35"/>
      <c r="BA402" s="36"/>
      <c r="BB402" s="29"/>
      <c r="BC402" s="33"/>
      <c r="BD402" s="35"/>
      <c r="BF402" s="29"/>
    </row>
    <row r="403" spans="1:58" x14ac:dyDescent="0.3">
      <c r="A403" s="29"/>
      <c r="B403" s="30"/>
      <c r="C403" s="30"/>
      <c r="D403" s="30"/>
      <c r="E403" s="31"/>
      <c r="F403" s="30"/>
      <c r="G403" s="30"/>
      <c r="H403" s="30"/>
      <c r="I403" s="30"/>
      <c r="J403" s="30"/>
      <c r="K403" s="30"/>
      <c r="L403" s="32"/>
      <c r="M403" s="32"/>
      <c r="N403" s="30"/>
      <c r="O403" s="33"/>
      <c r="P403" s="33"/>
      <c r="Q403" s="29"/>
      <c r="R403" s="34"/>
      <c r="S403" s="34"/>
      <c r="T403" s="34"/>
      <c r="U403" s="33"/>
      <c r="V403" s="33"/>
      <c r="W403" s="33"/>
      <c r="X403" s="33"/>
      <c r="Y403" s="33"/>
      <c r="Z403" s="33"/>
      <c r="AA403" s="33"/>
      <c r="AB403" s="33"/>
      <c r="AC403" s="34"/>
      <c r="AD403" s="34"/>
      <c r="AE403" s="33"/>
      <c r="AF403" s="35"/>
      <c r="AG403" s="36"/>
      <c r="AH403" s="29"/>
      <c r="AI403" s="33"/>
      <c r="AJ403" s="35"/>
      <c r="AK403" s="36"/>
      <c r="AL403" s="29"/>
      <c r="AM403" s="33"/>
      <c r="AN403" s="35"/>
      <c r="AO403" s="36"/>
      <c r="AP403" s="29"/>
      <c r="AQ403" s="33"/>
      <c r="AR403" s="35"/>
      <c r="AS403" s="36"/>
      <c r="AT403" s="29"/>
      <c r="AU403" s="33"/>
      <c r="AV403" s="35"/>
      <c r="AW403" s="36"/>
      <c r="AX403" s="29"/>
      <c r="AY403" s="33"/>
      <c r="AZ403" s="35"/>
      <c r="BA403" s="36"/>
      <c r="BB403" s="29"/>
      <c r="BC403" s="33"/>
      <c r="BD403" s="35"/>
      <c r="BF403" s="29"/>
    </row>
    <row r="404" spans="1:58" x14ac:dyDescent="0.3">
      <c r="A404" s="29"/>
      <c r="B404" s="30"/>
      <c r="C404" s="30"/>
      <c r="D404" s="30"/>
      <c r="E404" s="31"/>
      <c r="F404" s="30"/>
      <c r="G404" s="30"/>
      <c r="H404" s="30"/>
      <c r="I404" s="30"/>
      <c r="J404" s="30"/>
      <c r="K404" s="30"/>
      <c r="L404" s="32"/>
      <c r="M404" s="32"/>
      <c r="N404" s="30"/>
      <c r="O404" s="33"/>
      <c r="P404" s="33"/>
      <c r="Q404" s="29"/>
      <c r="R404" s="34"/>
      <c r="S404" s="34"/>
      <c r="T404" s="34"/>
      <c r="U404" s="33"/>
      <c r="V404" s="33"/>
      <c r="W404" s="33"/>
      <c r="X404" s="33"/>
      <c r="Y404" s="33"/>
      <c r="Z404" s="33"/>
      <c r="AA404" s="33"/>
      <c r="AB404" s="33"/>
      <c r="AC404" s="34"/>
      <c r="AD404" s="34"/>
      <c r="AE404" s="33"/>
      <c r="AF404" s="35"/>
      <c r="AG404" s="36"/>
      <c r="AH404" s="29"/>
      <c r="AI404" s="33"/>
      <c r="AJ404" s="35"/>
      <c r="AK404" s="36"/>
      <c r="AL404" s="29"/>
      <c r="AM404" s="33"/>
      <c r="AN404" s="35"/>
      <c r="AO404" s="36"/>
      <c r="AP404" s="29"/>
      <c r="AQ404" s="33"/>
      <c r="AR404" s="35"/>
      <c r="AS404" s="36"/>
      <c r="AT404" s="29"/>
      <c r="AU404" s="33"/>
      <c r="AV404" s="35"/>
      <c r="AW404" s="36"/>
      <c r="AX404" s="29"/>
      <c r="AY404" s="33"/>
      <c r="AZ404" s="35"/>
      <c r="BA404" s="36"/>
      <c r="BB404" s="29"/>
      <c r="BC404" s="33"/>
      <c r="BD404" s="35"/>
      <c r="BF404" s="29"/>
    </row>
    <row r="405" spans="1:58" x14ac:dyDescent="0.3">
      <c r="A405" s="29"/>
      <c r="B405" s="30"/>
      <c r="C405" s="30"/>
      <c r="D405" s="30"/>
      <c r="E405" s="31"/>
      <c r="F405" s="30"/>
      <c r="G405" s="30"/>
      <c r="H405" s="30"/>
      <c r="I405" s="30"/>
      <c r="J405" s="30"/>
      <c r="K405" s="30"/>
      <c r="L405" s="32"/>
      <c r="M405" s="32"/>
      <c r="N405" s="30"/>
      <c r="O405" s="33"/>
      <c r="P405" s="33"/>
      <c r="Q405" s="29"/>
      <c r="R405" s="34"/>
      <c r="S405" s="34"/>
      <c r="T405" s="34"/>
      <c r="U405" s="33"/>
      <c r="V405" s="33"/>
      <c r="W405" s="33"/>
      <c r="X405" s="33"/>
      <c r="Y405" s="33"/>
      <c r="Z405" s="33"/>
      <c r="AA405" s="33"/>
      <c r="AB405" s="33"/>
      <c r="AC405" s="34"/>
      <c r="AD405" s="34"/>
      <c r="AE405" s="33"/>
      <c r="AF405" s="35"/>
      <c r="AG405" s="36"/>
      <c r="AH405" s="29"/>
      <c r="AI405" s="33"/>
      <c r="AJ405" s="35"/>
      <c r="AK405" s="36"/>
      <c r="AL405" s="29"/>
      <c r="AM405" s="33"/>
      <c r="AN405" s="35"/>
      <c r="AO405" s="36"/>
      <c r="AP405" s="29"/>
      <c r="AQ405" s="33"/>
      <c r="AR405" s="35"/>
      <c r="AS405" s="36"/>
      <c r="AT405" s="29"/>
      <c r="AU405" s="33"/>
      <c r="AV405" s="35"/>
      <c r="AW405" s="36"/>
      <c r="AX405" s="29"/>
      <c r="AY405" s="33"/>
      <c r="AZ405" s="35"/>
      <c r="BA405" s="36"/>
      <c r="BB405" s="29"/>
      <c r="BC405" s="33"/>
      <c r="BD405" s="35"/>
      <c r="BF405" s="29"/>
    </row>
    <row r="406" spans="1:58" x14ac:dyDescent="0.3">
      <c r="A406" s="29"/>
      <c r="B406" s="30"/>
      <c r="C406" s="30"/>
      <c r="D406" s="30"/>
      <c r="E406" s="31"/>
      <c r="F406" s="30"/>
      <c r="G406" s="30"/>
      <c r="H406" s="30"/>
      <c r="I406" s="30"/>
      <c r="J406" s="30"/>
      <c r="K406" s="30"/>
      <c r="L406" s="32"/>
      <c r="M406" s="32"/>
      <c r="N406" s="30"/>
      <c r="O406" s="33"/>
      <c r="P406" s="33"/>
      <c r="Q406" s="29"/>
      <c r="R406" s="34"/>
      <c r="S406" s="34"/>
      <c r="T406" s="34"/>
      <c r="U406" s="33"/>
      <c r="V406" s="33"/>
      <c r="W406" s="33"/>
      <c r="X406" s="33"/>
      <c r="Y406" s="33"/>
      <c r="Z406" s="33"/>
      <c r="AA406" s="33"/>
      <c r="AB406" s="33"/>
      <c r="AC406" s="34"/>
      <c r="AD406" s="34"/>
      <c r="AE406" s="33"/>
      <c r="AF406" s="35"/>
      <c r="AG406" s="36"/>
      <c r="AH406" s="29"/>
      <c r="AI406" s="33"/>
      <c r="AJ406" s="35"/>
      <c r="AK406" s="36"/>
      <c r="AL406" s="29"/>
      <c r="AM406" s="33"/>
      <c r="AN406" s="35"/>
      <c r="AO406" s="36"/>
      <c r="AP406" s="29"/>
      <c r="AQ406" s="33"/>
      <c r="AR406" s="35"/>
      <c r="AS406" s="36"/>
      <c r="AT406" s="29"/>
      <c r="AU406" s="33"/>
      <c r="AV406" s="35"/>
      <c r="AW406" s="36"/>
      <c r="AX406" s="29"/>
      <c r="AY406" s="33"/>
      <c r="AZ406" s="35"/>
      <c r="BA406" s="36"/>
      <c r="BB406" s="29"/>
      <c r="BC406" s="33"/>
      <c r="BD406" s="35"/>
      <c r="BF406" s="29"/>
    </row>
    <row r="407" spans="1:58" x14ac:dyDescent="0.3">
      <c r="A407" s="29"/>
      <c r="B407" s="30"/>
      <c r="C407" s="30"/>
      <c r="D407" s="30"/>
      <c r="E407" s="31"/>
      <c r="F407" s="30"/>
      <c r="G407" s="30"/>
      <c r="H407" s="30"/>
      <c r="I407" s="30"/>
      <c r="J407" s="30"/>
      <c r="K407" s="30"/>
      <c r="L407" s="32"/>
      <c r="M407" s="32"/>
      <c r="N407" s="30"/>
      <c r="O407" s="33"/>
      <c r="P407" s="33"/>
      <c r="Q407" s="29"/>
      <c r="R407" s="34"/>
      <c r="S407" s="34"/>
      <c r="T407" s="34"/>
      <c r="U407" s="33"/>
      <c r="V407" s="33"/>
      <c r="W407" s="33"/>
      <c r="X407" s="33"/>
      <c r="Y407" s="33"/>
      <c r="Z407" s="33"/>
      <c r="AA407" s="33"/>
      <c r="AB407" s="33"/>
      <c r="AC407" s="34"/>
      <c r="AD407" s="34"/>
      <c r="AE407" s="33"/>
      <c r="AF407" s="35"/>
      <c r="AG407" s="36"/>
      <c r="AH407" s="29"/>
      <c r="AI407" s="33"/>
      <c r="AJ407" s="35"/>
      <c r="AK407" s="36"/>
      <c r="AL407" s="29"/>
      <c r="AM407" s="33"/>
      <c r="AN407" s="35"/>
      <c r="AO407" s="36"/>
      <c r="AP407" s="29"/>
      <c r="AQ407" s="33"/>
      <c r="AR407" s="35"/>
      <c r="AS407" s="36"/>
      <c r="AT407" s="29"/>
      <c r="AU407" s="33"/>
      <c r="AV407" s="35"/>
      <c r="AW407" s="36"/>
      <c r="AX407" s="29"/>
      <c r="AY407" s="33"/>
      <c r="AZ407" s="35"/>
      <c r="BA407" s="36"/>
      <c r="BB407" s="29"/>
      <c r="BC407" s="33"/>
      <c r="BD407" s="35"/>
      <c r="BF407" s="29"/>
    </row>
    <row r="408" spans="1:58" x14ac:dyDescent="0.3">
      <c r="A408" s="29"/>
      <c r="B408" s="30"/>
      <c r="C408" s="30"/>
      <c r="D408" s="30"/>
      <c r="E408" s="31"/>
      <c r="F408" s="30"/>
      <c r="G408" s="30"/>
      <c r="H408" s="30"/>
      <c r="I408" s="30"/>
      <c r="J408" s="30"/>
      <c r="K408" s="30"/>
      <c r="L408" s="32"/>
      <c r="M408" s="32"/>
      <c r="N408" s="30"/>
      <c r="O408" s="33"/>
      <c r="P408" s="33"/>
      <c r="Q408" s="29"/>
      <c r="R408" s="34"/>
      <c r="S408" s="34"/>
      <c r="T408" s="34"/>
      <c r="U408" s="33"/>
      <c r="V408" s="33"/>
      <c r="W408" s="33"/>
      <c r="X408" s="33"/>
      <c r="Y408" s="33"/>
      <c r="Z408" s="33"/>
      <c r="AA408" s="33"/>
      <c r="AB408" s="33"/>
      <c r="AC408" s="34"/>
      <c r="AD408" s="34"/>
      <c r="AE408" s="33"/>
      <c r="AF408" s="35"/>
      <c r="AG408" s="36"/>
      <c r="AH408" s="29"/>
      <c r="AI408" s="33"/>
      <c r="AJ408" s="35"/>
      <c r="AK408" s="36"/>
      <c r="AL408" s="29"/>
      <c r="AM408" s="33"/>
      <c r="AN408" s="35"/>
      <c r="AO408" s="36"/>
      <c r="AP408" s="29"/>
      <c r="AQ408" s="33"/>
      <c r="AR408" s="35"/>
      <c r="AS408" s="36"/>
      <c r="AT408" s="29"/>
      <c r="AU408" s="33"/>
      <c r="AV408" s="35"/>
      <c r="AW408" s="36"/>
      <c r="AX408" s="29"/>
      <c r="AY408" s="33"/>
      <c r="AZ408" s="35"/>
      <c r="BA408" s="36"/>
      <c r="BB408" s="29"/>
      <c r="BC408" s="33"/>
      <c r="BD408" s="35"/>
      <c r="BF408" s="29"/>
    </row>
    <row r="409" spans="1:58" x14ac:dyDescent="0.3">
      <c r="A409" s="29"/>
      <c r="B409" s="30"/>
      <c r="C409" s="30"/>
      <c r="D409" s="30"/>
      <c r="E409" s="31"/>
      <c r="F409" s="30"/>
      <c r="G409" s="30"/>
      <c r="H409" s="30"/>
      <c r="I409" s="30"/>
      <c r="J409" s="30"/>
      <c r="K409" s="30"/>
      <c r="L409" s="32"/>
      <c r="M409" s="32"/>
      <c r="N409" s="30"/>
      <c r="O409" s="33"/>
      <c r="P409" s="33"/>
      <c r="Q409" s="29"/>
      <c r="R409" s="34"/>
      <c r="S409" s="34"/>
      <c r="T409" s="34"/>
      <c r="U409" s="33"/>
      <c r="V409" s="33"/>
      <c r="W409" s="33"/>
      <c r="X409" s="33"/>
      <c r="Y409" s="33"/>
      <c r="Z409" s="33"/>
      <c r="AA409" s="33"/>
      <c r="AB409" s="33"/>
      <c r="AC409" s="34"/>
      <c r="AD409" s="34"/>
      <c r="AE409" s="33"/>
      <c r="AF409" s="35"/>
      <c r="AG409" s="36"/>
      <c r="AH409" s="29"/>
      <c r="AI409" s="33"/>
      <c r="AJ409" s="35"/>
      <c r="AK409" s="36"/>
      <c r="AL409" s="29"/>
      <c r="AM409" s="33"/>
      <c r="AN409" s="35"/>
      <c r="AO409" s="36"/>
      <c r="AP409" s="29"/>
      <c r="AQ409" s="33"/>
      <c r="AR409" s="35"/>
      <c r="AS409" s="36"/>
      <c r="AT409" s="29"/>
      <c r="AU409" s="33"/>
      <c r="AV409" s="35"/>
      <c r="AW409" s="36"/>
      <c r="AX409" s="29"/>
      <c r="AY409" s="33"/>
      <c r="AZ409" s="35"/>
      <c r="BA409" s="36"/>
      <c r="BB409" s="29"/>
      <c r="BC409" s="33"/>
      <c r="BD409" s="35"/>
      <c r="BF409" s="29"/>
    </row>
    <row r="410" spans="1:58" x14ac:dyDescent="0.3">
      <c r="A410" s="29"/>
      <c r="B410" s="30"/>
      <c r="C410" s="30"/>
      <c r="D410" s="30"/>
      <c r="E410" s="31"/>
      <c r="F410" s="30"/>
      <c r="G410" s="30"/>
      <c r="H410" s="30"/>
      <c r="I410" s="30"/>
      <c r="J410" s="30"/>
      <c r="K410" s="30"/>
      <c r="L410" s="32"/>
      <c r="M410" s="32"/>
      <c r="N410" s="30"/>
      <c r="O410" s="33"/>
      <c r="P410" s="33"/>
      <c r="Q410" s="29"/>
      <c r="R410" s="34"/>
      <c r="S410" s="34"/>
      <c r="T410" s="34"/>
      <c r="U410" s="33"/>
      <c r="V410" s="33"/>
      <c r="W410" s="33"/>
      <c r="X410" s="33"/>
      <c r="Y410" s="33"/>
      <c r="Z410" s="33"/>
      <c r="AA410" s="33"/>
      <c r="AB410" s="33"/>
      <c r="AC410" s="34"/>
      <c r="AD410" s="34"/>
      <c r="AE410" s="33"/>
      <c r="AF410" s="35"/>
      <c r="AG410" s="36"/>
      <c r="AH410" s="29"/>
      <c r="AI410" s="33"/>
      <c r="AJ410" s="35"/>
      <c r="AK410" s="36"/>
      <c r="AL410" s="29"/>
      <c r="AM410" s="33"/>
      <c r="AN410" s="35"/>
      <c r="AO410" s="36"/>
      <c r="AP410" s="29"/>
      <c r="AQ410" s="33"/>
      <c r="AR410" s="35"/>
      <c r="AS410" s="36"/>
      <c r="AT410" s="29"/>
      <c r="AU410" s="33"/>
      <c r="AV410" s="35"/>
      <c r="AW410" s="36"/>
      <c r="AX410" s="29"/>
      <c r="AY410" s="33"/>
      <c r="AZ410" s="35"/>
      <c r="BA410" s="36"/>
      <c r="BB410" s="29"/>
      <c r="BC410" s="33"/>
      <c r="BD410" s="35"/>
      <c r="BF410" s="29"/>
    </row>
    <row r="411" spans="1:58" x14ac:dyDescent="0.3">
      <c r="A411" s="29"/>
      <c r="B411" s="30"/>
      <c r="C411" s="30"/>
      <c r="D411" s="30"/>
      <c r="E411" s="31"/>
      <c r="F411" s="30"/>
      <c r="G411" s="30"/>
      <c r="H411" s="30"/>
      <c r="I411" s="30"/>
      <c r="J411" s="30"/>
      <c r="K411" s="30"/>
      <c r="L411" s="32"/>
      <c r="M411" s="32"/>
      <c r="N411" s="30"/>
      <c r="O411" s="33"/>
      <c r="P411" s="33"/>
      <c r="Q411" s="29"/>
      <c r="R411" s="34"/>
      <c r="S411" s="34"/>
      <c r="T411" s="34"/>
      <c r="U411" s="33"/>
      <c r="V411" s="33"/>
      <c r="W411" s="33"/>
      <c r="X411" s="33"/>
      <c r="Y411" s="33"/>
      <c r="Z411" s="33"/>
      <c r="AA411" s="33"/>
      <c r="AB411" s="33"/>
      <c r="AC411" s="34"/>
      <c r="AD411" s="34"/>
      <c r="AE411" s="33"/>
      <c r="AF411" s="35"/>
      <c r="AG411" s="36"/>
      <c r="AH411" s="29"/>
      <c r="AI411" s="33"/>
      <c r="AJ411" s="35"/>
      <c r="AK411" s="36"/>
      <c r="AL411" s="29"/>
      <c r="AM411" s="33"/>
      <c r="AN411" s="35"/>
      <c r="AO411" s="36"/>
      <c r="AP411" s="29"/>
      <c r="AQ411" s="33"/>
      <c r="AR411" s="35"/>
      <c r="AS411" s="36"/>
      <c r="AT411" s="29"/>
      <c r="AU411" s="33"/>
      <c r="AV411" s="35"/>
      <c r="AW411" s="36"/>
      <c r="AX411" s="29"/>
      <c r="AY411" s="33"/>
      <c r="AZ411" s="35"/>
      <c r="BA411" s="36"/>
      <c r="BB411" s="29"/>
      <c r="BC411" s="33"/>
      <c r="BD411" s="35"/>
      <c r="BF411" s="29"/>
    </row>
    <row r="412" spans="1:58" x14ac:dyDescent="0.3">
      <c r="A412" s="29"/>
      <c r="B412" s="30"/>
      <c r="C412" s="30"/>
      <c r="D412" s="30"/>
      <c r="E412" s="31"/>
      <c r="F412" s="30"/>
      <c r="G412" s="30"/>
      <c r="H412" s="30"/>
      <c r="I412" s="30"/>
      <c r="J412" s="30"/>
      <c r="K412" s="30"/>
      <c r="L412" s="32"/>
      <c r="M412" s="32"/>
      <c r="N412" s="30"/>
      <c r="O412" s="33"/>
      <c r="P412" s="33"/>
      <c r="Q412" s="29"/>
      <c r="R412" s="34"/>
      <c r="S412" s="34"/>
      <c r="T412" s="34"/>
      <c r="U412" s="33"/>
      <c r="V412" s="33"/>
      <c r="W412" s="33"/>
      <c r="X412" s="33"/>
      <c r="Y412" s="33"/>
      <c r="Z412" s="33"/>
      <c r="AA412" s="33"/>
      <c r="AB412" s="33"/>
      <c r="AC412" s="34"/>
      <c r="AD412" s="34"/>
      <c r="AE412" s="33"/>
      <c r="AF412" s="35"/>
      <c r="AG412" s="36"/>
      <c r="AH412" s="29"/>
      <c r="AI412" s="33"/>
      <c r="AJ412" s="35"/>
      <c r="AK412" s="36"/>
      <c r="AL412" s="29"/>
      <c r="AM412" s="33"/>
      <c r="AN412" s="35"/>
      <c r="AO412" s="36"/>
      <c r="AP412" s="29"/>
      <c r="AQ412" s="33"/>
      <c r="AR412" s="35"/>
      <c r="AS412" s="36"/>
      <c r="AT412" s="29"/>
      <c r="AU412" s="33"/>
      <c r="AV412" s="35"/>
      <c r="AW412" s="36"/>
      <c r="AX412" s="29"/>
      <c r="AY412" s="33"/>
      <c r="AZ412" s="35"/>
      <c r="BA412" s="36"/>
      <c r="BB412" s="29"/>
      <c r="BC412" s="33"/>
      <c r="BD412" s="35"/>
      <c r="BF412" s="29"/>
    </row>
    <row r="413" spans="1:58" x14ac:dyDescent="0.3">
      <c r="A413" s="29"/>
      <c r="B413" s="30"/>
      <c r="C413" s="30"/>
      <c r="D413" s="30"/>
      <c r="E413" s="31"/>
      <c r="F413" s="30"/>
      <c r="G413" s="30"/>
      <c r="H413" s="30"/>
      <c r="I413" s="30"/>
      <c r="J413" s="30"/>
      <c r="K413" s="30"/>
      <c r="L413" s="32"/>
      <c r="M413" s="32"/>
      <c r="N413" s="30"/>
      <c r="O413" s="33"/>
      <c r="P413" s="33"/>
      <c r="Q413" s="29"/>
      <c r="R413" s="34"/>
      <c r="S413" s="34"/>
      <c r="T413" s="34"/>
      <c r="U413" s="33"/>
      <c r="V413" s="33"/>
      <c r="W413" s="33"/>
      <c r="X413" s="33"/>
      <c r="Y413" s="33"/>
      <c r="Z413" s="33"/>
      <c r="AA413" s="33"/>
      <c r="AB413" s="33"/>
      <c r="AC413" s="34"/>
      <c r="AD413" s="34"/>
      <c r="AE413" s="33"/>
      <c r="AF413" s="35"/>
      <c r="AG413" s="36"/>
      <c r="AH413" s="29"/>
      <c r="AI413" s="33"/>
      <c r="AJ413" s="35"/>
      <c r="AK413" s="36"/>
      <c r="AL413" s="29"/>
      <c r="AM413" s="33"/>
      <c r="AN413" s="35"/>
      <c r="AO413" s="36"/>
      <c r="AP413" s="29"/>
      <c r="AQ413" s="33"/>
      <c r="AR413" s="35"/>
      <c r="AS413" s="36"/>
      <c r="AT413" s="29"/>
      <c r="AU413" s="33"/>
      <c r="AV413" s="35"/>
      <c r="AW413" s="36"/>
      <c r="AX413" s="29"/>
      <c r="AY413" s="33"/>
      <c r="AZ413" s="35"/>
      <c r="BA413" s="36"/>
      <c r="BB413" s="29"/>
      <c r="BC413" s="33"/>
      <c r="BD413" s="35"/>
      <c r="BF413" s="29"/>
    </row>
    <row r="414" spans="1:58" x14ac:dyDescent="0.3">
      <c r="A414" s="29"/>
      <c r="B414" s="30"/>
      <c r="C414" s="30"/>
      <c r="D414" s="30"/>
      <c r="E414" s="31"/>
      <c r="F414" s="30"/>
      <c r="G414" s="30"/>
      <c r="H414" s="30"/>
      <c r="I414" s="30"/>
      <c r="J414" s="30"/>
      <c r="K414" s="30"/>
      <c r="L414" s="32"/>
      <c r="M414" s="32"/>
      <c r="N414" s="30"/>
      <c r="O414" s="33"/>
      <c r="P414" s="33"/>
      <c r="Q414" s="29"/>
      <c r="R414" s="34"/>
      <c r="S414" s="34"/>
      <c r="T414" s="34"/>
      <c r="U414" s="33"/>
      <c r="V414" s="33"/>
      <c r="W414" s="33"/>
      <c r="X414" s="33"/>
      <c r="Y414" s="33"/>
      <c r="Z414" s="33"/>
      <c r="AA414" s="33"/>
      <c r="AB414" s="33"/>
      <c r="AC414" s="34"/>
      <c r="AD414" s="34"/>
      <c r="AE414" s="33"/>
      <c r="AF414" s="35"/>
      <c r="AG414" s="36"/>
      <c r="AH414" s="29"/>
      <c r="AI414" s="33"/>
      <c r="AJ414" s="35"/>
      <c r="AK414" s="36"/>
      <c r="AL414" s="29"/>
      <c r="AM414" s="33"/>
      <c r="AN414" s="35"/>
      <c r="AO414" s="36"/>
      <c r="AP414" s="29"/>
      <c r="AQ414" s="33"/>
      <c r="AR414" s="35"/>
      <c r="AS414" s="36"/>
      <c r="AT414" s="29"/>
      <c r="AU414" s="33"/>
      <c r="AV414" s="35"/>
      <c r="AW414" s="36"/>
      <c r="AX414" s="29"/>
      <c r="AY414" s="33"/>
      <c r="AZ414" s="35"/>
      <c r="BA414" s="36"/>
      <c r="BB414" s="29"/>
      <c r="BC414" s="33"/>
      <c r="BD414" s="35"/>
      <c r="BF414" s="29"/>
    </row>
    <row r="415" spans="1:58" x14ac:dyDescent="0.3">
      <c r="A415" s="29"/>
      <c r="B415" s="30"/>
      <c r="C415" s="30"/>
      <c r="D415" s="30"/>
      <c r="E415" s="31"/>
      <c r="F415" s="30"/>
      <c r="G415" s="30"/>
      <c r="H415" s="30"/>
      <c r="I415" s="30"/>
      <c r="J415" s="30"/>
      <c r="K415" s="30"/>
      <c r="L415" s="32"/>
      <c r="M415" s="32"/>
      <c r="N415" s="30"/>
      <c r="O415" s="33"/>
      <c r="P415" s="33"/>
      <c r="Q415" s="29"/>
      <c r="R415" s="34"/>
      <c r="S415" s="34"/>
      <c r="T415" s="34"/>
      <c r="U415" s="33"/>
      <c r="V415" s="33"/>
      <c r="W415" s="33"/>
      <c r="X415" s="33"/>
      <c r="Y415" s="33"/>
      <c r="Z415" s="33"/>
      <c r="AA415" s="33"/>
      <c r="AB415" s="33"/>
      <c r="AC415" s="34"/>
      <c r="AD415" s="34"/>
      <c r="AE415" s="33"/>
      <c r="AF415" s="35"/>
      <c r="AG415" s="36"/>
      <c r="AH415" s="29"/>
      <c r="AI415" s="33"/>
      <c r="AJ415" s="35"/>
      <c r="AK415" s="36"/>
      <c r="AL415" s="29"/>
      <c r="AM415" s="33"/>
      <c r="AN415" s="35"/>
      <c r="AO415" s="36"/>
      <c r="AP415" s="29"/>
      <c r="AQ415" s="33"/>
      <c r="AR415" s="35"/>
      <c r="AS415" s="36"/>
      <c r="AT415" s="29"/>
      <c r="AU415" s="33"/>
      <c r="AV415" s="35"/>
      <c r="AW415" s="36"/>
      <c r="AX415" s="29"/>
      <c r="AY415" s="33"/>
      <c r="AZ415" s="35"/>
      <c r="BA415" s="36"/>
      <c r="BB415" s="29"/>
      <c r="BC415" s="33"/>
      <c r="BD415" s="35"/>
      <c r="BF415" s="29"/>
    </row>
    <row r="416" spans="1:58" x14ac:dyDescent="0.3">
      <c r="A416" s="29"/>
      <c r="B416" s="30"/>
      <c r="C416" s="30"/>
      <c r="D416" s="30"/>
      <c r="E416" s="31"/>
      <c r="F416" s="30"/>
      <c r="G416" s="30"/>
      <c r="H416" s="30"/>
      <c r="I416" s="30"/>
      <c r="J416" s="30"/>
      <c r="K416" s="30"/>
      <c r="L416" s="32"/>
      <c r="M416" s="32"/>
      <c r="N416" s="30"/>
      <c r="O416" s="33"/>
      <c r="P416" s="33"/>
      <c r="Q416" s="29"/>
      <c r="R416" s="34"/>
      <c r="S416" s="34"/>
      <c r="T416" s="34"/>
      <c r="U416" s="33"/>
      <c r="V416" s="33"/>
      <c r="W416" s="33"/>
      <c r="X416" s="33"/>
      <c r="Y416" s="33"/>
      <c r="Z416" s="33"/>
      <c r="AA416" s="33"/>
      <c r="AB416" s="33"/>
      <c r="AC416" s="34"/>
      <c r="AD416" s="34"/>
      <c r="AE416" s="33"/>
      <c r="AF416" s="35"/>
      <c r="AG416" s="36"/>
      <c r="AH416" s="29"/>
      <c r="AI416" s="33"/>
      <c r="AJ416" s="35"/>
      <c r="AK416" s="36"/>
      <c r="AL416" s="29"/>
      <c r="AM416" s="33"/>
      <c r="AN416" s="35"/>
      <c r="AO416" s="36"/>
      <c r="AP416" s="29"/>
      <c r="AQ416" s="33"/>
      <c r="AR416" s="35"/>
      <c r="AS416" s="36"/>
      <c r="AT416" s="29"/>
      <c r="AU416" s="33"/>
      <c r="AV416" s="35"/>
      <c r="AW416" s="36"/>
      <c r="AX416" s="29"/>
      <c r="AY416" s="33"/>
      <c r="AZ416" s="35"/>
      <c r="BA416" s="36"/>
      <c r="BB416" s="29"/>
      <c r="BC416" s="33"/>
      <c r="BD416" s="35"/>
      <c r="BF416" s="29"/>
    </row>
    <row r="417" spans="1:58" x14ac:dyDescent="0.3">
      <c r="A417" s="29"/>
      <c r="B417" s="30"/>
      <c r="C417" s="30"/>
      <c r="D417" s="30"/>
      <c r="E417" s="31"/>
      <c r="F417" s="30"/>
      <c r="G417" s="30"/>
      <c r="H417" s="30"/>
      <c r="I417" s="30"/>
      <c r="J417" s="30"/>
      <c r="K417" s="30"/>
      <c r="L417" s="32"/>
      <c r="M417" s="32"/>
      <c r="N417" s="30"/>
      <c r="O417" s="33"/>
      <c r="P417" s="33"/>
      <c r="Q417" s="29"/>
      <c r="R417" s="34"/>
      <c r="S417" s="34"/>
      <c r="T417" s="34"/>
      <c r="U417" s="33"/>
      <c r="V417" s="33"/>
      <c r="W417" s="33"/>
      <c r="X417" s="33"/>
      <c r="Y417" s="33"/>
      <c r="Z417" s="33"/>
      <c r="AA417" s="33"/>
      <c r="AB417" s="33"/>
      <c r="AC417" s="34"/>
      <c r="AD417" s="34"/>
      <c r="AE417" s="33"/>
      <c r="AF417" s="35"/>
      <c r="AG417" s="36"/>
      <c r="AH417" s="29"/>
      <c r="AI417" s="33"/>
      <c r="AJ417" s="35"/>
      <c r="AK417" s="36"/>
      <c r="AL417" s="29"/>
      <c r="AM417" s="33"/>
      <c r="AN417" s="35"/>
      <c r="AO417" s="36"/>
      <c r="AP417" s="29"/>
      <c r="AQ417" s="33"/>
      <c r="AR417" s="35"/>
      <c r="AS417" s="36"/>
      <c r="AT417" s="29"/>
      <c r="AU417" s="33"/>
      <c r="AV417" s="35"/>
      <c r="AW417" s="36"/>
      <c r="AX417" s="29"/>
      <c r="AY417" s="33"/>
      <c r="AZ417" s="35"/>
      <c r="BA417" s="36"/>
      <c r="BB417" s="29"/>
      <c r="BC417" s="33"/>
      <c r="BD417" s="35"/>
      <c r="BF417" s="29"/>
    </row>
    <row r="418" spans="1:58" x14ac:dyDescent="0.3">
      <c r="A418" s="29"/>
      <c r="B418" s="30"/>
      <c r="C418" s="30"/>
      <c r="D418" s="30"/>
      <c r="E418" s="31"/>
      <c r="F418" s="30"/>
      <c r="G418" s="30"/>
      <c r="H418" s="30"/>
      <c r="I418" s="30"/>
      <c r="J418" s="30"/>
      <c r="K418" s="30"/>
      <c r="L418" s="32"/>
      <c r="M418" s="32"/>
      <c r="N418" s="30"/>
      <c r="O418" s="33"/>
      <c r="P418" s="33"/>
      <c r="Q418" s="29"/>
      <c r="R418" s="34"/>
      <c r="S418" s="34"/>
      <c r="T418" s="34"/>
      <c r="U418" s="33"/>
      <c r="V418" s="33"/>
      <c r="W418" s="33"/>
      <c r="X418" s="33"/>
      <c r="Y418" s="33"/>
      <c r="Z418" s="33"/>
      <c r="AA418" s="33"/>
      <c r="AB418" s="33"/>
      <c r="AC418" s="34"/>
      <c r="AD418" s="34"/>
      <c r="AE418" s="33"/>
      <c r="AF418" s="35"/>
      <c r="AG418" s="36"/>
      <c r="AH418" s="29"/>
      <c r="AI418" s="33"/>
      <c r="AJ418" s="35"/>
      <c r="AK418" s="36"/>
      <c r="AL418" s="29"/>
      <c r="AM418" s="33"/>
      <c r="AN418" s="35"/>
      <c r="AO418" s="36"/>
      <c r="AP418" s="29"/>
      <c r="AQ418" s="33"/>
      <c r="AR418" s="35"/>
      <c r="AS418" s="36"/>
      <c r="AT418" s="29"/>
      <c r="AU418" s="33"/>
      <c r="AV418" s="35"/>
      <c r="AW418" s="36"/>
      <c r="AX418" s="29"/>
      <c r="AY418" s="33"/>
      <c r="AZ418" s="35"/>
      <c r="BA418" s="36"/>
      <c r="BB418" s="29"/>
      <c r="BC418" s="33"/>
      <c r="BD418" s="35"/>
      <c r="BF418" s="29"/>
    </row>
    <row r="419" spans="1:58" x14ac:dyDescent="0.3">
      <c r="A419" s="29"/>
      <c r="B419" s="30"/>
      <c r="C419" s="30"/>
      <c r="D419" s="30"/>
      <c r="E419" s="31"/>
      <c r="F419" s="30"/>
      <c r="G419" s="30"/>
      <c r="H419" s="30"/>
      <c r="I419" s="30"/>
      <c r="J419" s="30"/>
      <c r="K419" s="30"/>
      <c r="L419" s="32"/>
      <c r="M419" s="32"/>
      <c r="N419" s="30"/>
      <c r="O419" s="33"/>
      <c r="P419" s="33"/>
      <c r="Q419" s="29"/>
      <c r="R419" s="34"/>
      <c r="S419" s="34"/>
      <c r="T419" s="34"/>
      <c r="U419" s="33"/>
      <c r="V419" s="33"/>
      <c r="W419" s="33"/>
      <c r="X419" s="33"/>
      <c r="Y419" s="33"/>
      <c r="Z419" s="33"/>
      <c r="AA419" s="33"/>
      <c r="AB419" s="33"/>
      <c r="AC419" s="34"/>
      <c r="AD419" s="34"/>
      <c r="AE419" s="33"/>
      <c r="AF419" s="35"/>
      <c r="AG419" s="36"/>
      <c r="AH419" s="29"/>
      <c r="AI419" s="33"/>
      <c r="AJ419" s="35"/>
      <c r="AK419" s="36"/>
      <c r="AL419" s="29"/>
      <c r="AM419" s="33"/>
      <c r="AN419" s="35"/>
      <c r="AO419" s="36"/>
      <c r="AP419" s="29"/>
      <c r="AQ419" s="33"/>
      <c r="AR419" s="35"/>
      <c r="AS419" s="36"/>
      <c r="AT419" s="29"/>
      <c r="AU419" s="33"/>
      <c r="AV419" s="35"/>
      <c r="AW419" s="36"/>
      <c r="AX419" s="29"/>
      <c r="AY419" s="33"/>
      <c r="AZ419" s="35"/>
      <c r="BA419" s="36"/>
      <c r="BB419" s="29"/>
      <c r="BC419" s="33"/>
      <c r="BD419" s="35"/>
      <c r="BF419" s="29"/>
    </row>
    <row r="420" spans="1:58" x14ac:dyDescent="0.3">
      <c r="A420" s="29"/>
      <c r="B420" s="30"/>
      <c r="C420" s="30"/>
      <c r="D420" s="30"/>
      <c r="E420" s="31"/>
      <c r="F420" s="30"/>
      <c r="G420" s="30"/>
      <c r="H420" s="30"/>
      <c r="I420" s="30"/>
      <c r="J420" s="30"/>
      <c r="K420" s="30"/>
      <c r="L420" s="32"/>
      <c r="M420" s="32"/>
      <c r="N420" s="30"/>
      <c r="O420" s="33"/>
      <c r="P420" s="33"/>
      <c r="Q420" s="29"/>
      <c r="R420" s="34"/>
      <c r="S420" s="34"/>
      <c r="T420" s="34"/>
      <c r="U420" s="33"/>
      <c r="V420" s="33"/>
      <c r="W420" s="33"/>
      <c r="X420" s="33"/>
      <c r="Y420" s="33"/>
      <c r="Z420" s="33"/>
      <c r="AA420" s="33"/>
      <c r="AB420" s="33"/>
      <c r="AC420" s="34"/>
      <c r="AD420" s="34"/>
      <c r="AE420" s="33"/>
      <c r="AF420" s="35"/>
      <c r="AG420" s="36"/>
      <c r="AH420" s="29"/>
      <c r="AI420" s="33"/>
      <c r="AJ420" s="35"/>
      <c r="AK420" s="36"/>
      <c r="AL420" s="29"/>
      <c r="AM420" s="33"/>
      <c r="AN420" s="35"/>
      <c r="AO420" s="36"/>
      <c r="AP420" s="29"/>
      <c r="AQ420" s="33"/>
      <c r="AR420" s="35"/>
      <c r="AS420" s="36"/>
      <c r="AT420" s="29"/>
      <c r="AU420" s="33"/>
      <c r="AV420" s="35"/>
      <c r="AW420" s="36"/>
      <c r="AX420" s="29"/>
      <c r="AY420" s="33"/>
      <c r="AZ420" s="35"/>
      <c r="BA420" s="36"/>
      <c r="BB420" s="29"/>
      <c r="BC420" s="33"/>
      <c r="BD420" s="35"/>
      <c r="BF420" s="29"/>
    </row>
    <row r="421" spans="1:58" x14ac:dyDescent="0.3">
      <c r="A421" s="29"/>
      <c r="B421" s="30"/>
      <c r="C421" s="30"/>
      <c r="D421" s="30"/>
      <c r="E421" s="31"/>
      <c r="F421" s="30"/>
      <c r="G421" s="30"/>
      <c r="H421" s="30"/>
      <c r="I421" s="30"/>
      <c r="J421" s="30"/>
      <c r="K421" s="30"/>
      <c r="L421" s="32"/>
      <c r="M421" s="32"/>
      <c r="N421" s="30"/>
      <c r="O421" s="33"/>
      <c r="P421" s="33"/>
      <c r="Q421" s="29"/>
      <c r="R421" s="34"/>
      <c r="S421" s="34"/>
      <c r="T421" s="34"/>
      <c r="U421" s="33"/>
      <c r="V421" s="33"/>
      <c r="W421" s="33"/>
      <c r="X421" s="33"/>
      <c r="Y421" s="33"/>
      <c r="Z421" s="33"/>
      <c r="AA421" s="33"/>
      <c r="AB421" s="33"/>
      <c r="AC421" s="34"/>
      <c r="AD421" s="34"/>
      <c r="AE421" s="33"/>
      <c r="AF421" s="35"/>
      <c r="AG421" s="36"/>
      <c r="AH421" s="29"/>
      <c r="AI421" s="33"/>
      <c r="AJ421" s="35"/>
      <c r="AK421" s="36"/>
      <c r="AL421" s="29"/>
      <c r="AM421" s="33"/>
      <c r="AN421" s="35"/>
      <c r="AO421" s="36"/>
      <c r="AP421" s="29"/>
      <c r="AQ421" s="33"/>
      <c r="AR421" s="35"/>
      <c r="AS421" s="36"/>
      <c r="AT421" s="29"/>
      <c r="AU421" s="33"/>
      <c r="AV421" s="35"/>
      <c r="AW421" s="36"/>
      <c r="AX421" s="29"/>
      <c r="AY421" s="33"/>
      <c r="AZ421" s="35"/>
      <c r="BA421" s="36"/>
      <c r="BB421" s="29"/>
      <c r="BC421" s="33"/>
      <c r="BD421" s="35"/>
      <c r="BF421" s="29"/>
    </row>
    <row r="422" spans="1:58" x14ac:dyDescent="0.3">
      <c r="A422" s="29"/>
      <c r="B422" s="30"/>
      <c r="C422" s="30"/>
      <c r="D422" s="30"/>
      <c r="E422" s="31"/>
      <c r="F422" s="30"/>
      <c r="G422" s="30"/>
      <c r="H422" s="30"/>
      <c r="I422" s="30"/>
      <c r="J422" s="30"/>
      <c r="K422" s="30"/>
      <c r="L422" s="32"/>
      <c r="M422" s="32"/>
      <c r="N422" s="30"/>
      <c r="O422" s="33"/>
      <c r="P422" s="33"/>
      <c r="Q422" s="29"/>
      <c r="R422" s="34"/>
      <c r="S422" s="34"/>
      <c r="T422" s="34"/>
      <c r="U422" s="33"/>
      <c r="V422" s="33"/>
      <c r="W422" s="33"/>
      <c r="X422" s="33"/>
      <c r="Y422" s="33"/>
      <c r="Z422" s="33"/>
      <c r="AA422" s="33"/>
      <c r="AB422" s="33"/>
      <c r="AC422" s="34"/>
      <c r="AD422" s="34"/>
      <c r="AE422" s="33"/>
      <c r="AF422" s="35"/>
      <c r="AG422" s="36"/>
      <c r="AH422" s="29"/>
      <c r="AI422" s="33"/>
      <c r="AJ422" s="35"/>
      <c r="AK422" s="36"/>
      <c r="AL422" s="29"/>
      <c r="AM422" s="33"/>
      <c r="AN422" s="35"/>
      <c r="AO422" s="36"/>
      <c r="AP422" s="29"/>
      <c r="AQ422" s="33"/>
      <c r="AR422" s="35"/>
      <c r="AS422" s="36"/>
      <c r="AT422" s="29"/>
      <c r="AU422" s="33"/>
      <c r="AV422" s="35"/>
      <c r="AW422" s="36"/>
      <c r="AX422" s="29"/>
      <c r="AY422" s="33"/>
      <c r="AZ422" s="35"/>
      <c r="BA422" s="36"/>
      <c r="BB422" s="29"/>
      <c r="BC422" s="33"/>
      <c r="BD422" s="35"/>
      <c r="BF422" s="29"/>
    </row>
    <row r="423" spans="1:58" x14ac:dyDescent="0.3">
      <c r="A423" s="29"/>
      <c r="B423" s="30"/>
      <c r="C423" s="30"/>
      <c r="D423" s="30"/>
      <c r="E423" s="31"/>
      <c r="F423" s="30"/>
      <c r="G423" s="30"/>
      <c r="H423" s="30"/>
      <c r="I423" s="30"/>
      <c r="J423" s="30"/>
      <c r="K423" s="30"/>
      <c r="L423" s="32"/>
      <c r="M423" s="32"/>
      <c r="N423" s="30"/>
      <c r="O423" s="33"/>
      <c r="P423" s="33"/>
      <c r="Q423" s="29"/>
      <c r="R423" s="34"/>
      <c r="S423" s="34"/>
      <c r="T423" s="34"/>
      <c r="U423" s="33"/>
      <c r="V423" s="33"/>
      <c r="W423" s="33"/>
      <c r="X423" s="33"/>
      <c r="Y423" s="33"/>
      <c r="Z423" s="33"/>
      <c r="AA423" s="33"/>
      <c r="AB423" s="33"/>
      <c r="AC423" s="34"/>
      <c r="AD423" s="34"/>
      <c r="AE423" s="33"/>
      <c r="AF423" s="35"/>
      <c r="AG423" s="36"/>
      <c r="AH423" s="29"/>
      <c r="AI423" s="33"/>
      <c r="AJ423" s="35"/>
      <c r="AK423" s="36"/>
      <c r="AL423" s="29"/>
      <c r="AM423" s="33"/>
      <c r="AN423" s="35"/>
      <c r="AO423" s="36"/>
      <c r="AP423" s="29"/>
      <c r="AQ423" s="33"/>
      <c r="AR423" s="35"/>
      <c r="AS423" s="36"/>
      <c r="AT423" s="29"/>
      <c r="AU423" s="33"/>
      <c r="AV423" s="35"/>
      <c r="AW423" s="36"/>
      <c r="AX423" s="29"/>
      <c r="AY423" s="33"/>
      <c r="AZ423" s="35"/>
      <c r="BA423" s="36"/>
      <c r="BB423" s="29"/>
      <c r="BC423" s="33"/>
      <c r="BD423" s="35"/>
      <c r="BF423" s="29"/>
    </row>
    <row r="424" spans="1:58" x14ac:dyDescent="0.3">
      <c r="A424" s="29"/>
      <c r="B424" s="30"/>
      <c r="C424" s="30"/>
      <c r="D424" s="30"/>
      <c r="E424" s="31"/>
      <c r="F424" s="30"/>
      <c r="G424" s="30"/>
      <c r="H424" s="30"/>
      <c r="I424" s="30"/>
      <c r="J424" s="30"/>
      <c r="K424" s="30"/>
      <c r="L424" s="32"/>
      <c r="M424" s="32"/>
      <c r="N424" s="30"/>
      <c r="O424" s="33"/>
      <c r="P424" s="33"/>
      <c r="Q424" s="29"/>
      <c r="R424" s="34"/>
      <c r="S424" s="34"/>
      <c r="T424" s="34"/>
      <c r="U424" s="33"/>
      <c r="V424" s="33"/>
      <c r="W424" s="33"/>
      <c r="X424" s="33"/>
      <c r="Y424" s="33"/>
      <c r="Z424" s="33"/>
      <c r="AA424" s="33"/>
      <c r="AB424" s="33"/>
      <c r="AC424" s="34"/>
      <c r="AD424" s="34"/>
      <c r="AE424" s="33"/>
      <c r="AF424" s="35"/>
      <c r="AG424" s="36"/>
      <c r="AH424" s="29"/>
      <c r="AI424" s="33"/>
      <c r="AJ424" s="35"/>
      <c r="AK424" s="36"/>
      <c r="AL424" s="29"/>
      <c r="AM424" s="33"/>
      <c r="AN424" s="35"/>
      <c r="AO424" s="36"/>
      <c r="AP424" s="29"/>
      <c r="AQ424" s="33"/>
      <c r="AR424" s="35"/>
      <c r="AS424" s="36"/>
      <c r="AT424" s="29"/>
      <c r="AU424" s="33"/>
      <c r="AV424" s="35"/>
      <c r="AW424" s="36"/>
      <c r="AX424" s="29"/>
      <c r="AY424" s="33"/>
      <c r="AZ424" s="35"/>
      <c r="BA424" s="36"/>
      <c r="BB424" s="29"/>
      <c r="BC424" s="33"/>
      <c r="BD424" s="35"/>
      <c r="BF424" s="29"/>
    </row>
    <row r="425" spans="1:58" x14ac:dyDescent="0.3">
      <c r="A425" s="29"/>
      <c r="B425" s="30"/>
      <c r="C425" s="30"/>
      <c r="D425" s="30"/>
      <c r="E425" s="31"/>
      <c r="F425" s="30"/>
      <c r="G425" s="30"/>
      <c r="H425" s="30"/>
      <c r="I425" s="30"/>
      <c r="J425" s="30"/>
      <c r="K425" s="30"/>
      <c r="L425" s="32"/>
      <c r="M425" s="32"/>
      <c r="N425" s="30"/>
      <c r="O425" s="33"/>
      <c r="P425" s="33"/>
      <c r="Q425" s="29"/>
      <c r="R425" s="34"/>
      <c r="S425" s="34"/>
      <c r="T425" s="34"/>
      <c r="U425" s="33"/>
      <c r="V425" s="33"/>
      <c r="W425" s="33"/>
      <c r="X425" s="33"/>
      <c r="Y425" s="33"/>
      <c r="Z425" s="33"/>
      <c r="AA425" s="33"/>
      <c r="AB425" s="33"/>
      <c r="AC425" s="34"/>
      <c r="AD425" s="34"/>
      <c r="AE425" s="33"/>
      <c r="AF425" s="35"/>
      <c r="AG425" s="36"/>
      <c r="AH425" s="29"/>
      <c r="AI425" s="33"/>
      <c r="AJ425" s="35"/>
      <c r="AK425" s="36"/>
      <c r="AL425" s="29"/>
      <c r="AM425" s="33"/>
      <c r="AN425" s="35"/>
      <c r="AO425" s="36"/>
      <c r="AP425" s="29"/>
      <c r="AQ425" s="33"/>
      <c r="AR425" s="35"/>
      <c r="AS425" s="36"/>
      <c r="AT425" s="29"/>
      <c r="AU425" s="33"/>
      <c r="AV425" s="35"/>
      <c r="AW425" s="36"/>
      <c r="AX425" s="29"/>
      <c r="AY425" s="33"/>
      <c r="AZ425" s="35"/>
      <c r="BA425" s="36"/>
      <c r="BB425" s="29"/>
      <c r="BC425" s="33"/>
      <c r="BD425" s="35"/>
      <c r="BF425" s="29"/>
    </row>
    <row r="426" spans="1:58" x14ac:dyDescent="0.3">
      <c r="A426" s="29"/>
      <c r="B426" s="30"/>
      <c r="C426" s="30"/>
      <c r="D426" s="30"/>
      <c r="E426" s="31"/>
      <c r="F426" s="30"/>
      <c r="G426" s="30"/>
      <c r="H426" s="30"/>
      <c r="I426" s="30"/>
      <c r="J426" s="30"/>
      <c r="K426" s="30"/>
      <c r="L426" s="32"/>
      <c r="M426" s="32"/>
      <c r="N426" s="30"/>
      <c r="O426" s="33"/>
      <c r="P426" s="33"/>
      <c r="Q426" s="29"/>
      <c r="R426" s="34"/>
      <c r="S426" s="34"/>
      <c r="T426" s="34"/>
      <c r="U426" s="33"/>
      <c r="V426" s="33"/>
      <c r="W426" s="33"/>
      <c r="X426" s="33"/>
      <c r="Y426" s="33"/>
      <c r="Z426" s="33"/>
      <c r="AA426" s="33"/>
      <c r="AB426" s="33"/>
      <c r="AC426" s="34"/>
      <c r="AD426" s="34"/>
      <c r="AE426" s="33"/>
      <c r="AF426" s="35"/>
      <c r="AG426" s="36"/>
      <c r="AH426" s="29"/>
      <c r="AI426" s="33"/>
      <c r="AJ426" s="35"/>
      <c r="AK426" s="36"/>
      <c r="AL426" s="29"/>
      <c r="AM426" s="33"/>
      <c r="AN426" s="35"/>
      <c r="AO426" s="36"/>
      <c r="AP426" s="29"/>
      <c r="AQ426" s="33"/>
      <c r="AR426" s="35"/>
      <c r="AS426" s="36"/>
      <c r="AT426" s="29"/>
      <c r="AU426" s="33"/>
      <c r="AV426" s="35"/>
      <c r="AW426" s="36"/>
      <c r="AX426" s="29"/>
      <c r="AY426" s="33"/>
      <c r="AZ426" s="35"/>
      <c r="BA426" s="36"/>
      <c r="BB426" s="29"/>
      <c r="BC426" s="33"/>
      <c r="BD426" s="35"/>
      <c r="BF426" s="29"/>
    </row>
    <row r="427" spans="1:58" x14ac:dyDescent="0.3">
      <c r="A427" s="29"/>
      <c r="B427" s="30"/>
      <c r="C427" s="30"/>
      <c r="D427" s="30"/>
      <c r="E427" s="31"/>
      <c r="F427" s="30"/>
      <c r="G427" s="30"/>
      <c r="H427" s="30"/>
      <c r="I427" s="30"/>
      <c r="J427" s="30"/>
      <c r="K427" s="30"/>
      <c r="L427" s="32"/>
      <c r="M427" s="32"/>
      <c r="N427" s="30"/>
      <c r="O427" s="33"/>
      <c r="P427" s="33"/>
      <c r="Q427" s="29"/>
      <c r="R427" s="34"/>
      <c r="S427" s="34"/>
      <c r="T427" s="34"/>
      <c r="U427" s="33"/>
      <c r="V427" s="33"/>
      <c r="W427" s="33"/>
      <c r="X427" s="33"/>
      <c r="Y427" s="33"/>
      <c r="Z427" s="33"/>
      <c r="AA427" s="33"/>
      <c r="AB427" s="33"/>
      <c r="AC427" s="34"/>
      <c r="AD427" s="34"/>
      <c r="AE427" s="33"/>
      <c r="AF427" s="35"/>
      <c r="AG427" s="36"/>
      <c r="AH427" s="29"/>
      <c r="AI427" s="33"/>
      <c r="AJ427" s="35"/>
      <c r="AK427" s="36"/>
      <c r="AL427" s="29"/>
      <c r="AM427" s="33"/>
      <c r="AN427" s="35"/>
      <c r="AO427" s="36"/>
      <c r="AP427" s="29"/>
      <c r="AQ427" s="33"/>
      <c r="AR427" s="35"/>
      <c r="AS427" s="36"/>
      <c r="AT427" s="29"/>
      <c r="AU427" s="33"/>
      <c r="AV427" s="35"/>
      <c r="AW427" s="36"/>
      <c r="AX427" s="29"/>
      <c r="AY427" s="33"/>
      <c r="AZ427" s="35"/>
      <c r="BA427" s="36"/>
      <c r="BB427" s="29"/>
      <c r="BC427" s="33"/>
      <c r="BD427" s="35"/>
      <c r="BF427" s="29"/>
    </row>
    <row r="428" spans="1:58" x14ac:dyDescent="0.3">
      <c r="A428" s="29"/>
      <c r="B428" s="30"/>
      <c r="C428" s="30"/>
      <c r="D428" s="30"/>
      <c r="E428" s="31"/>
      <c r="F428" s="30"/>
      <c r="G428" s="30"/>
      <c r="H428" s="30"/>
      <c r="I428" s="30"/>
      <c r="J428" s="30"/>
      <c r="K428" s="30"/>
      <c r="L428" s="32"/>
      <c r="M428" s="32"/>
      <c r="N428" s="30"/>
      <c r="O428" s="33"/>
      <c r="P428" s="33"/>
      <c r="Q428" s="29"/>
      <c r="R428" s="34"/>
      <c r="S428" s="34"/>
      <c r="T428" s="34"/>
      <c r="U428" s="33"/>
      <c r="V428" s="33"/>
      <c r="W428" s="33"/>
      <c r="X428" s="33"/>
      <c r="Y428" s="33"/>
      <c r="Z428" s="33"/>
      <c r="AA428" s="33"/>
      <c r="AB428" s="33"/>
      <c r="AC428" s="34"/>
      <c r="AD428" s="34"/>
      <c r="AE428" s="33"/>
      <c r="AF428" s="35"/>
      <c r="AG428" s="36"/>
      <c r="AH428" s="29"/>
      <c r="AI428" s="33"/>
      <c r="AJ428" s="35"/>
      <c r="AK428" s="36"/>
      <c r="AL428" s="29"/>
      <c r="AM428" s="33"/>
      <c r="AN428" s="35"/>
      <c r="AO428" s="36"/>
      <c r="AP428" s="29"/>
      <c r="AQ428" s="33"/>
      <c r="AR428" s="35"/>
      <c r="AS428" s="36"/>
      <c r="AT428" s="29"/>
      <c r="AU428" s="33"/>
      <c r="AV428" s="35"/>
      <c r="AW428" s="36"/>
      <c r="AX428" s="29"/>
      <c r="AY428" s="33"/>
      <c r="AZ428" s="35"/>
      <c r="BA428" s="36"/>
      <c r="BB428" s="29"/>
      <c r="BC428" s="33"/>
      <c r="BD428" s="35"/>
      <c r="BF428" s="29"/>
    </row>
    <row r="429" spans="1:58" x14ac:dyDescent="0.3">
      <c r="A429" s="29"/>
      <c r="B429" s="30"/>
      <c r="C429" s="30"/>
      <c r="D429" s="30"/>
      <c r="E429" s="31"/>
      <c r="F429" s="30"/>
      <c r="G429" s="30"/>
      <c r="H429" s="30"/>
      <c r="I429" s="30"/>
      <c r="J429" s="30"/>
      <c r="K429" s="30"/>
      <c r="L429" s="32"/>
      <c r="M429" s="32"/>
      <c r="N429" s="30"/>
      <c r="O429" s="33"/>
      <c r="P429" s="33"/>
      <c r="Q429" s="29"/>
      <c r="R429" s="34"/>
      <c r="S429" s="34"/>
      <c r="T429" s="34"/>
      <c r="U429" s="33"/>
      <c r="V429" s="33"/>
      <c r="W429" s="33"/>
      <c r="X429" s="33"/>
      <c r="Y429" s="33"/>
      <c r="Z429" s="33"/>
      <c r="AA429" s="33"/>
      <c r="AB429" s="33"/>
      <c r="AC429" s="34"/>
      <c r="AD429" s="34"/>
      <c r="AE429" s="33"/>
      <c r="AF429" s="35"/>
      <c r="AG429" s="36"/>
      <c r="AH429" s="29"/>
      <c r="AI429" s="33"/>
      <c r="AJ429" s="35"/>
      <c r="AK429" s="36"/>
      <c r="AL429" s="29"/>
      <c r="AM429" s="33"/>
      <c r="AN429" s="35"/>
      <c r="AO429" s="36"/>
      <c r="AP429" s="29"/>
      <c r="AQ429" s="33"/>
      <c r="AR429" s="35"/>
      <c r="AS429" s="36"/>
      <c r="AT429" s="29"/>
      <c r="AU429" s="33"/>
      <c r="AV429" s="35"/>
      <c r="AW429" s="36"/>
      <c r="AX429" s="29"/>
      <c r="AY429" s="33"/>
      <c r="AZ429" s="35"/>
      <c r="BA429" s="36"/>
      <c r="BB429" s="29"/>
      <c r="BC429" s="33"/>
      <c r="BD429" s="35"/>
      <c r="BF429" s="29"/>
    </row>
    <row r="430" spans="1:58" x14ac:dyDescent="0.3">
      <c r="A430" s="29"/>
      <c r="B430" s="30"/>
      <c r="C430" s="30"/>
      <c r="D430" s="30"/>
      <c r="E430" s="31"/>
      <c r="F430" s="30"/>
      <c r="G430" s="30"/>
      <c r="H430" s="30"/>
      <c r="I430" s="30"/>
      <c r="J430" s="30"/>
      <c r="K430" s="30"/>
      <c r="L430" s="32"/>
      <c r="M430" s="32"/>
      <c r="N430" s="30"/>
      <c r="O430" s="33"/>
      <c r="P430" s="33"/>
      <c r="Q430" s="29"/>
      <c r="R430" s="34"/>
      <c r="S430" s="34"/>
      <c r="T430" s="34"/>
      <c r="U430" s="33"/>
      <c r="V430" s="33"/>
      <c r="W430" s="33"/>
      <c r="X430" s="33"/>
      <c r="Y430" s="33"/>
      <c r="Z430" s="33"/>
      <c r="AA430" s="33"/>
      <c r="AB430" s="33"/>
      <c r="AC430" s="34"/>
      <c r="AD430" s="34"/>
      <c r="AE430" s="33"/>
      <c r="AF430" s="35"/>
      <c r="AG430" s="36"/>
      <c r="AH430" s="29"/>
      <c r="AI430" s="33"/>
      <c r="AJ430" s="35"/>
      <c r="AK430" s="36"/>
      <c r="AL430" s="29"/>
      <c r="AM430" s="33"/>
      <c r="AN430" s="35"/>
      <c r="AO430" s="36"/>
      <c r="AP430" s="29"/>
      <c r="AQ430" s="33"/>
      <c r="AR430" s="35"/>
      <c r="AS430" s="36"/>
      <c r="AT430" s="29"/>
      <c r="AU430" s="33"/>
      <c r="AV430" s="35"/>
      <c r="AW430" s="36"/>
      <c r="AX430" s="29"/>
      <c r="AY430" s="33"/>
      <c r="AZ430" s="35"/>
      <c r="BA430" s="36"/>
      <c r="BB430" s="29"/>
      <c r="BC430" s="33"/>
      <c r="BD430" s="35"/>
      <c r="BF430" s="29"/>
    </row>
    <row r="431" spans="1:58" x14ac:dyDescent="0.3">
      <c r="A431" s="29"/>
      <c r="B431" s="30"/>
      <c r="C431" s="30"/>
      <c r="D431" s="30"/>
      <c r="E431" s="31"/>
      <c r="F431" s="30"/>
      <c r="G431" s="30"/>
      <c r="H431" s="30"/>
      <c r="I431" s="30"/>
      <c r="J431" s="30"/>
      <c r="K431" s="30"/>
      <c r="L431" s="32"/>
      <c r="M431" s="32"/>
      <c r="N431" s="30"/>
      <c r="O431" s="33"/>
      <c r="P431" s="33"/>
      <c r="Q431" s="29"/>
      <c r="R431" s="34"/>
      <c r="S431" s="34"/>
      <c r="T431" s="34"/>
      <c r="U431" s="33"/>
      <c r="V431" s="33"/>
      <c r="W431" s="33"/>
      <c r="X431" s="33"/>
      <c r="Y431" s="33"/>
      <c r="Z431" s="33"/>
      <c r="AA431" s="33"/>
      <c r="AB431" s="33"/>
      <c r="AC431" s="34"/>
      <c r="AD431" s="34"/>
      <c r="AE431" s="33"/>
      <c r="AF431" s="35"/>
      <c r="AG431" s="36"/>
      <c r="AH431" s="29"/>
      <c r="AI431" s="33"/>
      <c r="AJ431" s="35"/>
      <c r="AK431" s="36"/>
      <c r="AL431" s="29"/>
      <c r="AM431" s="33"/>
      <c r="AN431" s="35"/>
      <c r="AO431" s="36"/>
      <c r="AP431" s="29"/>
      <c r="AQ431" s="33"/>
      <c r="AR431" s="35"/>
      <c r="AS431" s="36"/>
      <c r="AT431" s="29"/>
      <c r="AU431" s="33"/>
      <c r="AV431" s="35"/>
      <c r="AW431" s="36"/>
      <c r="AX431" s="29"/>
      <c r="AY431" s="33"/>
      <c r="AZ431" s="35"/>
      <c r="BA431" s="36"/>
      <c r="BB431" s="29"/>
      <c r="BC431" s="33"/>
      <c r="BD431" s="35"/>
      <c r="BF431" s="29"/>
    </row>
    <row r="432" spans="1:58" x14ac:dyDescent="0.3">
      <c r="A432" s="29"/>
      <c r="B432" s="30"/>
      <c r="C432" s="30"/>
      <c r="D432" s="30"/>
      <c r="E432" s="31"/>
      <c r="F432" s="30"/>
      <c r="G432" s="30"/>
      <c r="H432" s="30"/>
      <c r="I432" s="30"/>
      <c r="J432" s="30"/>
      <c r="K432" s="30"/>
      <c r="L432" s="32"/>
      <c r="M432" s="32"/>
      <c r="N432" s="30"/>
      <c r="O432" s="33"/>
      <c r="P432" s="33"/>
      <c r="Q432" s="29"/>
      <c r="R432" s="34"/>
      <c r="S432" s="34"/>
      <c r="T432" s="34"/>
      <c r="U432" s="33"/>
      <c r="V432" s="33"/>
      <c r="W432" s="33"/>
      <c r="X432" s="33"/>
      <c r="Y432" s="33"/>
      <c r="Z432" s="33"/>
      <c r="AA432" s="33"/>
      <c r="AB432" s="33"/>
      <c r="AC432" s="34"/>
      <c r="AD432" s="34"/>
      <c r="AE432" s="33"/>
      <c r="AF432" s="35"/>
      <c r="AG432" s="36"/>
      <c r="AH432" s="29"/>
      <c r="AI432" s="33"/>
      <c r="AJ432" s="35"/>
      <c r="AK432" s="36"/>
      <c r="AL432" s="29"/>
      <c r="AM432" s="33"/>
      <c r="AN432" s="35"/>
      <c r="AO432" s="36"/>
      <c r="AP432" s="29"/>
      <c r="AQ432" s="33"/>
      <c r="AR432" s="35"/>
      <c r="AS432" s="36"/>
      <c r="AT432" s="29"/>
      <c r="AU432" s="33"/>
      <c r="AV432" s="35"/>
      <c r="AW432" s="36"/>
      <c r="AX432" s="29"/>
      <c r="AY432" s="33"/>
      <c r="AZ432" s="35"/>
      <c r="BA432" s="36"/>
      <c r="BB432" s="29"/>
      <c r="BC432" s="33"/>
      <c r="BD432" s="35"/>
      <c r="BF432" s="29"/>
    </row>
    <row r="433" spans="1:58" x14ac:dyDescent="0.3">
      <c r="A433" s="29"/>
      <c r="B433" s="30"/>
      <c r="C433" s="30"/>
      <c r="D433" s="30"/>
      <c r="E433" s="31"/>
      <c r="F433" s="30"/>
      <c r="G433" s="30"/>
      <c r="H433" s="30"/>
      <c r="I433" s="30"/>
      <c r="J433" s="30"/>
      <c r="K433" s="30"/>
      <c r="L433" s="32"/>
      <c r="M433" s="32"/>
      <c r="N433" s="30"/>
      <c r="O433" s="33"/>
      <c r="P433" s="33"/>
      <c r="Q433" s="29"/>
      <c r="R433" s="34"/>
      <c r="S433" s="34"/>
      <c r="T433" s="34"/>
      <c r="U433" s="33"/>
      <c r="V433" s="33"/>
      <c r="W433" s="33"/>
      <c r="X433" s="33"/>
      <c r="Y433" s="33"/>
      <c r="Z433" s="33"/>
      <c r="AA433" s="33"/>
      <c r="AB433" s="33"/>
      <c r="AC433" s="34"/>
      <c r="AD433" s="34"/>
      <c r="AE433" s="33"/>
      <c r="AF433" s="35"/>
      <c r="AG433" s="36"/>
      <c r="AH433" s="29"/>
      <c r="AI433" s="33"/>
      <c r="AJ433" s="35"/>
      <c r="AK433" s="36"/>
      <c r="AL433" s="29"/>
      <c r="AM433" s="33"/>
      <c r="AN433" s="35"/>
      <c r="AO433" s="36"/>
      <c r="AP433" s="29"/>
      <c r="AQ433" s="33"/>
      <c r="AR433" s="35"/>
      <c r="AS433" s="36"/>
      <c r="AT433" s="29"/>
      <c r="AU433" s="33"/>
      <c r="AV433" s="35"/>
      <c r="AW433" s="36"/>
      <c r="AX433" s="29"/>
      <c r="AY433" s="33"/>
      <c r="AZ433" s="35"/>
      <c r="BA433" s="36"/>
      <c r="BB433" s="29"/>
      <c r="BC433" s="33"/>
      <c r="BD433" s="35"/>
      <c r="BF433" s="29"/>
    </row>
    <row r="434" spans="1:58" x14ac:dyDescent="0.3">
      <c r="A434" s="29"/>
      <c r="B434" s="30"/>
      <c r="C434" s="30"/>
      <c r="D434" s="30"/>
      <c r="E434" s="31"/>
      <c r="F434" s="30"/>
      <c r="G434" s="30"/>
      <c r="H434" s="30"/>
      <c r="I434" s="30"/>
      <c r="J434" s="30"/>
      <c r="K434" s="30"/>
      <c r="L434" s="32"/>
      <c r="M434" s="32"/>
      <c r="N434" s="30"/>
      <c r="O434" s="33"/>
      <c r="P434" s="33"/>
      <c r="Q434" s="29"/>
      <c r="R434" s="34"/>
      <c r="S434" s="34"/>
      <c r="T434" s="34"/>
      <c r="U434" s="33"/>
      <c r="V434" s="33"/>
      <c r="W434" s="33"/>
      <c r="X434" s="33"/>
      <c r="Y434" s="33"/>
      <c r="Z434" s="33"/>
      <c r="AA434" s="33"/>
      <c r="AB434" s="33"/>
      <c r="AC434" s="34"/>
      <c r="AD434" s="34"/>
      <c r="AE434" s="33"/>
      <c r="AF434" s="35"/>
      <c r="AG434" s="36"/>
      <c r="AH434" s="29"/>
      <c r="AI434" s="33"/>
      <c r="AJ434" s="35"/>
      <c r="AK434" s="36"/>
      <c r="AL434" s="29"/>
      <c r="AM434" s="33"/>
      <c r="AN434" s="35"/>
      <c r="AO434" s="36"/>
      <c r="AP434" s="29"/>
      <c r="AQ434" s="33"/>
      <c r="AR434" s="35"/>
      <c r="AS434" s="36"/>
      <c r="AT434" s="29"/>
      <c r="AU434" s="33"/>
      <c r="AV434" s="35"/>
      <c r="AW434" s="36"/>
      <c r="AX434" s="29"/>
      <c r="AY434" s="33"/>
      <c r="AZ434" s="35"/>
      <c r="BA434" s="36"/>
      <c r="BB434" s="29"/>
      <c r="BC434" s="33"/>
      <c r="BD434" s="35"/>
      <c r="BF434" s="29"/>
    </row>
    <row r="435" spans="1:58" x14ac:dyDescent="0.3">
      <c r="A435" s="29"/>
      <c r="B435" s="30"/>
      <c r="C435" s="30"/>
      <c r="D435" s="30"/>
      <c r="E435" s="31"/>
      <c r="F435" s="30"/>
      <c r="G435" s="30"/>
      <c r="H435" s="30"/>
      <c r="I435" s="30"/>
      <c r="J435" s="30"/>
      <c r="K435" s="30"/>
      <c r="L435" s="32"/>
      <c r="M435" s="32"/>
      <c r="N435" s="30"/>
      <c r="O435" s="33"/>
      <c r="P435" s="33"/>
      <c r="Q435" s="29"/>
      <c r="R435" s="34"/>
      <c r="S435" s="34"/>
      <c r="T435" s="34"/>
      <c r="U435" s="33"/>
      <c r="V435" s="33"/>
      <c r="W435" s="33"/>
      <c r="X435" s="33"/>
      <c r="Y435" s="33"/>
      <c r="Z435" s="33"/>
      <c r="AA435" s="33"/>
      <c r="AB435" s="33"/>
      <c r="AC435" s="34"/>
      <c r="AD435" s="34"/>
      <c r="AE435" s="33"/>
      <c r="AF435" s="35"/>
      <c r="AG435" s="36"/>
      <c r="AH435" s="29"/>
      <c r="AI435" s="33"/>
      <c r="AJ435" s="35"/>
      <c r="AK435" s="36"/>
      <c r="AL435" s="29"/>
      <c r="AM435" s="33"/>
      <c r="AN435" s="35"/>
      <c r="AO435" s="36"/>
      <c r="AP435" s="29"/>
      <c r="AQ435" s="33"/>
      <c r="AR435" s="35"/>
      <c r="AS435" s="36"/>
      <c r="AT435" s="29"/>
      <c r="AU435" s="33"/>
      <c r="AV435" s="35"/>
      <c r="AW435" s="36"/>
      <c r="AX435" s="29"/>
      <c r="AY435" s="33"/>
      <c r="AZ435" s="35"/>
      <c r="BA435" s="36"/>
      <c r="BB435" s="29"/>
      <c r="BC435" s="33"/>
      <c r="BD435" s="35"/>
      <c r="BF435" s="29"/>
    </row>
    <row r="436" spans="1:58" x14ac:dyDescent="0.3">
      <c r="A436" s="29"/>
      <c r="B436" s="30"/>
      <c r="C436" s="30"/>
      <c r="D436" s="30"/>
      <c r="E436" s="31"/>
      <c r="F436" s="30"/>
      <c r="G436" s="30"/>
      <c r="H436" s="30"/>
      <c r="I436" s="30"/>
      <c r="J436" s="30"/>
      <c r="K436" s="30"/>
      <c r="L436" s="32"/>
      <c r="M436" s="32"/>
      <c r="N436" s="30"/>
      <c r="O436" s="33"/>
      <c r="P436" s="33"/>
      <c r="Q436" s="29"/>
      <c r="R436" s="34"/>
      <c r="S436" s="34"/>
      <c r="T436" s="34"/>
      <c r="U436" s="33"/>
      <c r="V436" s="33"/>
      <c r="W436" s="33"/>
      <c r="X436" s="33"/>
      <c r="Y436" s="33"/>
      <c r="Z436" s="33"/>
      <c r="AA436" s="33"/>
      <c r="AB436" s="33"/>
      <c r="AC436" s="34"/>
      <c r="AD436" s="34"/>
      <c r="AE436" s="33"/>
      <c r="AF436" s="35"/>
      <c r="AG436" s="36"/>
      <c r="AH436" s="29"/>
      <c r="AI436" s="33"/>
      <c r="AJ436" s="35"/>
      <c r="AK436" s="36"/>
      <c r="AL436" s="29"/>
      <c r="AM436" s="33"/>
      <c r="AN436" s="35"/>
      <c r="AO436" s="36"/>
      <c r="AP436" s="29"/>
      <c r="AQ436" s="33"/>
      <c r="AR436" s="35"/>
      <c r="AS436" s="36"/>
      <c r="AT436" s="29"/>
      <c r="AU436" s="33"/>
      <c r="AV436" s="35"/>
      <c r="AW436" s="36"/>
      <c r="AX436" s="29"/>
      <c r="AY436" s="33"/>
      <c r="AZ436" s="35"/>
      <c r="BA436" s="36"/>
      <c r="BB436" s="29"/>
      <c r="BC436" s="33"/>
      <c r="BD436" s="35"/>
      <c r="BF436" s="29"/>
    </row>
    <row r="437" spans="1:58" x14ac:dyDescent="0.3">
      <c r="A437" s="29"/>
      <c r="B437" s="30"/>
      <c r="C437" s="30"/>
      <c r="D437" s="30"/>
      <c r="E437" s="31"/>
      <c r="F437" s="30"/>
      <c r="G437" s="30"/>
      <c r="H437" s="30"/>
      <c r="I437" s="30"/>
      <c r="J437" s="30"/>
      <c r="K437" s="30"/>
      <c r="L437" s="32"/>
      <c r="M437" s="32"/>
      <c r="N437" s="30"/>
      <c r="O437" s="33"/>
      <c r="P437" s="33"/>
      <c r="Q437" s="29"/>
      <c r="R437" s="34"/>
      <c r="S437" s="34"/>
      <c r="T437" s="34"/>
      <c r="U437" s="33"/>
      <c r="V437" s="33"/>
      <c r="W437" s="33"/>
      <c r="X437" s="33"/>
      <c r="Y437" s="33"/>
      <c r="Z437" s="33"/>
      <c r="AA437" s="33"/>
      <c r="AB437" s="33"/>
      <c r="AC437" s="34"/>
      <c r="AD437" s="34"/>
      <c r="AE437" s="33"/>
      <c r="AF437" s="35"/>
      <c r="AG437" s="36"/>
      <c r="AH437" s="29"/>
      <c r="AI437" s="33"/>
      <c r="AJ437" s="35"/>
      <c r="AK437" s="36"/>
      <c r="AL437" s="29"/>
      <c r="AM437" s="33"/>
      <c r="AN437" s="35"/>
      <c r="AO437" s="36"/>
      <c r="AP437" s="29"/>
      <c r="AQ437" s="33"/>
      <c r="AR437" s="35"/>
      <c r="AS437" s="36"/>
      <c r="AT437" s="29"/>
      <c r="AU437" s="33"/>
      <c r="AV437" s="35"/>
      <c r="AW437" s="36"/>
      <c r="AX437" s="29"/>
      <c r="AY437" s="33"/>
      <c r="AZ437" s="35"/>
      <c r="BA437" s="36"/>
      <c r="BB437" s="29"/>
      <c r="BC437" s="33"/>
      <c r="BD437" s="35"/>
      <c r="BF437" s="29"/>
    </row>
    <row r="438" spans="1:58" x14ac:dyDescent="0.3">
      <c r="A438" s="29"/>
      <c r="B438" s="30"/>
      <c r="C438" s="30"/>
      <c r="D438" s="30"/>
      <c r="E438" s="31"/>
      <c r="F438" s="30"/>
      <c r="G438" s="30"/>
      <c r="H438" s="30"/>
      <c r="I438" s="30"/>
      <c r="J438" s="30"/>
      <c r="K438" s="30"/>
      <c r="L438" s="32"/>
      <c r="M438" s="32"/>
      <c r="N438" s="30"/>
      <c r="O438" s="33"/>
      <c r="P438" s="33"/>
      <c r="Q438" s="29"/>
      <c r="R438" s="34"/>
      <c r="S438" s="34"/>
      <c r="T438" s="34"/>
      <c r="U438" s="33"/>
      <c r="V438" s="33"/>
      <c r="W438" s="33"/>
      <c r="X438" s="33"/>
      <c r="Y438" s="33"/>
      <c r="Z438" s="33"/>
      <c r="AA438" s="33"/>
      <c r="AB438" s="33"/>
      <c r="AC438" s="34"/>
      <c r="AD438" s="34"/>
      <c r="AE438" s="33"/>
      <c r="AF438" s="35"/>
      <c r="AG438" s="36"/>
      <c r="AH438" s="29"/>
      <c r="AI438" s="33"/>
      <c r="AJ438" s="35"/>
      <c r="AK438" s="36"/>
      <c r="AL438" s="29"/>
      <c r="AM438" s="33"/>
      <c r="AN438" s="35"/>
      <c r="AO438" s="36"/>
      <c r="AP438" s="29"/>
      <c r="AQ438" s="33"/>
      <c r="AR438" s="35"/>
      <c r="AS438" s="36"/>
      <c r="AT438" s="29"/>
      <c r="AU438" s="33"/>
      <c r="AV438" s="35"/>
      <c r="AW438" s="36"/>
      <c r="AX438" s="29"/>
      <c r="AY438" s="33"/>
      <c r="AZ438" s="35"/>
      <c r="BA438" s="36"/>
      <c r="BB438" s="29"/>
      <c r="BC438" s="33"/>
      <c r="BD438" s="35"/>
      <c r="BF438" s="29"/>
    </row>
    <row r="439" spans="1:58" x14ac:dyDescent="0.3">
      <c r="A439" s="29"/>
      <c r="B439" s="30"/>
      <c r="C439" s="30"/>
      <c r="D439" s="30"/>
      <c r="E439" s="31"/>
      <c r="F439" s="30"/>
      <c r="G439" s="30"/>
      <c r="H439" s="30"/>
      <c r="I439" s="30"/>
      <c r="J439" s="30"/>
      <c r="K439" s="30"/>
      <c r="L439" s="32"/>
      <c r="M439" s="32"/>
      <c r="N439" s="30"/>
      <c r="O439" s="33"/>
      <c r="P439" s="33"/>
      <c r="Q439" s="29"/>
      <c r="R439" s="34"/>
      <c r="S439" s="34"/>
      <c r="T439" s="34"/>
      <c r="U439" s="33"/>
      <c r="V439" s="33"/>
      <c r="W439" s="33"/>
      <c r="X439" s="33"/>
      <c r="Y439" s="33"/>
      <c r="Z439" s="33"/>
      <c r="AA439" s="33"/>
      <c r="AB439" s="33"/>
      <c r="AC439" s="34"/>
      <c r="AD439" s="34"/>
      <c r="AE439" s="33"/>
      <c r="AF439" s="35"/>
      <c r="AG439" s="36"/>
      <c r="AH439" s="29"/>
      <c r="AI439" s="33"/>
      <c r="AJ439" s="35"/>
      <c r="AK439" s="36"/>
      <c r="AL439" s="29"/>
      <c r="AM439" s="33"/>
      <c r="AN439" s="35"/>
      <c r="AO439" s="36"/>
      <c r="AP439" s="29"/>
      <c r="AQ439" s="33"/>
      <c r="AR439" s="35"/>
      <c r="AS439" s="36"/>
      <c r="AT439" s="29"/>
      <c r="AU439" s="33"/>
      <c r="AV439" s="35"/>
      <c r="AW439" s="36"/>
      <c r="AX439" s="29"/>
      <c r="AY439" s="33"/>
      <c r="AZ439" s="35"/>
      <c r="BA439" s="36"/>
      <c r="BB439" s="29"/>
      <c r="BC439" s="33"/>
      <c r="BD439" s="35"/>
      <c r="BF439" s="29"/>
    </row>
    <row r="440" spans="1:58" x14ac:dyDescent="0.3">
      <c r="A440" s="29"/>
      <c r="B440" s="30"/>
      <c r="C440" s="30"/>
      <c r="D440" s="30"/>
      <c r="E440" s="31"/>
      <c r="F440" s="30"/>
      <c r="G440" s="30"/>
      <c r="H440" s="30"/>
      <c r="I440" s="30"/>
      <c r="J440" s="30"/>
      <c r="K440" s="30"/>
      <c r="L440" s="32"/>
      <c r="M440" s="32"/>
      <c r="N440" s="30"/>
      <c r="O440" s="33"/>
      <c r="P440" s="33"/>
      <c r="Q440" s="29"/>
      <c r="R440" s="34"/>
      <c r="S440" s="34"/>
      <c r="T440" s="34"/>
      <c r="U440" s="33"/>
      <c r="V440" s="33"/>
      <c r="W440" s="33"/>
      <c r="X440" s="33"/>
      <c r="Y440" s="33"/>
      <c r="Z440" s="33"/>
      <c r="AA440" s="33"/>
      <c r="AB440" s="33"/>
      <c r="AC440" s="34"/>
      <c r="AD440" s="34"/>
      <c r="AE440" s="33"/>
      <c r="AF440" s="35"/>
      <c r="AG440" s="36"/>
      <c r="AH440" s="29"/>
      <c r="AI440" s="33"/>
      <c r="AJ440" s="35"/>
      <c r="AK440" s="36"/>
      <c r="AL440" s="29"/>
      <c r="AM440" s="33"/>
      <c r="AN440" s="35"/>
      <c r="AO440" s="36"/>
      <c r="AP440" s="29"/>
      <c r="AQ440" s="33"/>
      <c r="AR440" s="35"/>
      <c r="AS440" s="36"/>
      <c r="AT440" s="29"/>
      <c r="AU440" s="33"/>
      <c r="AV440" s="35"/>
      <c r="AW440" s="36"/>
      <c r="AX440" s="29"/>
      <c r="AY440" s="33"/>
      <c r="AZ440" s="35"/>
      <c r="BA440" s="36"/>
      <c r="BB440" s="29"/>
      <c r="BC440" s="33"/>
      <c r="BD440" s="35"/>
      <c r="BF440" s="29"/>
    </row>
    <row r="441" spans="1:58" x14ac:dyDescent="0.3">
      <c r="A441" s="29"/>
      <c r="B441" s="30"/>
      <c r="C441" s="30"/>
      <c r="D441" s="30"/>
      <c r="E441" s="31"/>
      <c r="F441" s="30"/>
      <c r="G441" s="30"/>
      <c r="H441" s="30"/>
      <c r="I441" s="30"/>
      <c r="J441" s="30"/>
      <c r="K441" s="30"/>
      <c r="L441" s="32"/>
      <c r="M441" s="32"/>
      <c r="N441" s="30"/>
      <c r="O441" s="33"/>
      <c r="P441" s="33"/>
      <c r="Q441" s="29"/>
      <c r="R441" s="34"/>
      <c r="S441" s="34"/>
      <c r="T441" s="34"/>
      <c r="U441" s="33"/>
      <c r="V441" s="33"/>
      <c r="W441" s="33"/>
      <c r="X441" s="33"/>
      <c r="Y441" s="33"/>
      <c r="Z441" s="33"/>
      <c r="AA441" s="33"/>
      <c r="AB441" s="33"/>
      <c r="AC441" s="34"/>
      <c r="AD441" s="34"/>
      <c r="AE441" s="33"/>
      <c r="AF441" s="35"/>
      <c r="AG441" s="36"/>
      <c r="AH441" s="29"/>
      <c r="AI441" s="33"/>
      <c r="AJ441" s="35"/>
      <c r="AK441" s="36"/>
      <c r="AL441" s="29"/>
      <c r="AM441" s="33"/>
      <c r="AN441" s="35"/>
      <c r="AO441" s="36"/>
      <c r="AP441" s="29"/>
      <c r="AQ441" s="33"/>
      <c r="AR441" s="35"/>
      <c r="AS441" s="36"/>
      <c r="AT441" s="29"/>
      <c r="AU441" s="33"/>
      <c r="AV441" s="35"/>
      <c r="AW441" s="36"/>
      <c r="AX441" s="29"/>
      <c r="AY441" s="33"/>
      <c r="AZ441" s="35"/>
      <c r="BA441" s="36"/>
      <c r="BB441" s="29"/>
      <c r="BC441" s="33"/>
      <c r="BD441" s="35"/>
      <c r="BF441" s="29"/>
    </row>
    <row r="442" spans="1:58" x14ac:dyDescent="0.3">
      <c r="A442" s="29"/>
      <c r="B442" s="30"/>
      <c r="C442" s="30"/>
      <c r="D442" s="30"/>
      <c r="E442" s="31"/>
      <c r="F442" s="30"/>
      <c r="G442" s="30"/>
      <c r="H442" s="30"/>
      <c r="I442" s="30"/>
      <c r="J442" s="30"/>
      <c r="K442" s="30"/>
      <c r="L442" s="32"/>
      <c r="M442" s="32"/>
      <c r="N442" s="30"/>
      <c r="O442" s="33"/>
      <c r="P442" s="33"/>
      <c r="Q442" s="29"/>
      <c r="R442" s="34"/>
      <c r="S442" s="34"/>
      <c r="T442" s="34"/>
      <c r="U442" s="33"/>
      <c r="V442" s="33"/>
      <c r="W442" s="33"/>
      <c r="X442" s="33"/>
      <c r="Y442" s="33"/>
      <c r="Z442" s="33"/>
      <c r="AA442" s="33"/>
      <c r="AB442" s="33"/>
      <c r="AC442" s="34"/>
      <c r="AD442" s="34"/>
      <c r="AE442" s="33"/>
      <c r="AF442" s="35"/>
      <c r="AG442" s="36"/>
      <c r="AH442" s="29"/>
      <c r="AI442" s="33"/>
      <c r="AJ442" s="35"/>
      <c r="AK442" s="36"/>
      <c r="AL442" s="29"/>
      <c r="AM442" s="33"/>
      <c r="AN442" s="35"/>
      <c r="AO442" s="36"/>
      <c r="AP442" s="29"/>
      <c r="AQ442" s="33"/>
      <c r="AR442" s="35"/>
      <c r="AS442" s="36"/>
      <c r="AT442" s="29"/>
      <c r="AU442" s="33"/>
      <c r="AV442" s="35"/>
      <c r="AW442" s="36"/>
      <c r="AX442" s="29"/>
      <c r="AY442" s="33"/>
      <c r="AZ442" s="35"/>
      <c r="BA442" s="36"/>
      <c r="BB442" s="29"/>
      <c r="BC442" s="33"/>
      <c r="BD442" s="35"/>
      <c r="BF442" s="29"/>
    </row>
    <row r="443" spans="1:58" x14ac:dyDescent="0.3">
      <c r="A443" s="29"/>
      <c r="B443" s="30"/>
      <c r="C443" s="30"/>
      <c r="D443" s="30"/>
      <c r="E443" s="31"/>
      <c r="F443" s="30"/>
      <c r="G443" s="30"/>
      <c r="H443" s="30"/>
      <c r="I443" s="30"/>
      <c r="J443" s="30"/>
      <c r="K443" s="30"/>
      <c r="L443" s="32"/>
      <c r="M443" s="32"/>
      <c r="N443" s="30"/>
      <c r="O443" s="33"/>
      <c r="P443" s="33"/>
      <c r="Q443" s="29"/>
      <c r="R443" s="34"/>
      <c r="S443" s="34"/>
      <c r="T443" s="34"/>
      <c r="U443" s="33"/>
      <c r="V443" s="33"/>
      <c r="W443" s="33"/>
      <c r="X443" s="33"/>
      <c r="Y443" s="33"/>
      <c r="Z443" s="33"/>
      <c r="AA443" s="33"/>
      <c r="AB443" s="33"/>
      <c r="AC443" s="34"/>
      <c r="AD443" s="34"/>
      <c r="AE443" s="33"/>
      <c r="AF443" s="35"/>
      <c r="AG443" s="36"/>
      <c r="AH443" s="29"/>
      <c r="AI443" s="33"/>
      <c r="AJ443" s="35"/>
      <c r="AK443" s="36"/>
      <c r="AL443" s="29"/>
      <c r="AM443" s="33"/>
      <c r="AN443" s="35"/>
      <c r="AO443" s="36"/>
      <c r="AP443" s="29"/>
      <c r="AQ443" s="33"/>
      <c r="AR443" s="35"/>
      <c r="AS443" s="36"/>
      <c r="AT443" s="29"/>
      <c r="AU443" s="33"/>
      <c r="AV443" s="35"/>
      <c r="AW443" s="36"/>
      <c r="AX443" s="29"/>
      <c r="AY443" s="33"/>
      <c r="AZ443" s="35"/>
      <c r="BA443" s="36"/>
      <c r="BB443" s="29"/>
      <c r="BC443" s="33"/>
      <c r="BD443" s="35"/>
      <c r="BF443" s="29"/>
    </row>
    <row r="444" spans="1:58" x14ac:dyDescent="0.3">
      <c r="A444" s="29"/>
      <c r="B444" s="30"/>
      <c r="C444" s="30"/>
      <c r="D444" s="30"/>
      <c r="E444" s="31"/>
      <c r="F444" s="30"/>
      <c r="G444" s="30"/>
      <c r="H444" s="30"/>
      <c r="I444" s="30"/>
      <c r="J444" s="30"/>
      <c r="K444" s="30"/>
      <c r="L444" s="32"/>
      <c r="M444" s="32"/>
      <c r="N444" s="30"/>
      <c r="O444" s="33"/>
      <c r="P444" s="33"/>
      <c r="Q444" s="29"/>
      <c r="R444" s="34"/>
      <c r="S444" s="34"/>
      <c r="T444" s="34"/>
      <c r="U444" s="33"/>
      <c r="V444" s="33"/>
      <c r="W444" s="33"/>
      <c r="X444" s="33"/>
      <c r="Y444" s="33"/>
      <c r="Z444" s="33"/>
      <c r="AA444" s="33"/>
      <c r="AB444" s="33"/>
      <c r="AC444" s="34"/>
      <c r="AD444" s="34"/>
      <c r="AE444" s="33"/>
      <c r="AF444" s="35"/>
      <c r="AG444" s="36"/>
      <c r="AH444" s="29"/>
      <c r="AI444" s="33"/>
      <c r="AJ444" s="35"/>
      <c r="AK444" s="36"/>
      <c r="AL444" s="29"/>
      <c r="AM444" s="33"/>
      <c r="AN444" s="35"/>
      <c r="AO444" s="36"/>
      <c r="AP444" s="29"/>
      <c r="AQ444" s="33"/>
      <c r="AR444" s="35"/>
      <c r="AS444" s="36"/>
      <c r="AT444" s="29"/>
      <c r="AU444" s="33"/>
      <c r="AV444" s="35"/>
      <c r="AW444" s="36"/>
      <c r="AX444" s="29"/>
      <c r="AY444" s="33"/>
      <c r="AZ444" s="35"/>
      <c r="BA444" s="36"/>
      <c r="BB444" s="29"/>
      <c r="BC444" s="33"/>
      <c r="BD444" s="35"/>
      <c r="BF444" s="29"/>
    </row>
    <row r="445" spans="1:58" x14ac:dyDescent="0.3">
      <c r="A445" s="29"/>
      <c r="B445" s="30"/>
      <c r="C445" s="30"/>
      <c r="D445" s="30"/>
      <c r="E445" s="31"/>
      <c r="F445" s="30"/>
      <c r="G445" s="30"/>
      <c r="H445" s="30"/>
      <c r="I445" s="30"/>
      <c r="J445" s="30"/>
      <c r="K445" s="30"/>
      <c r="L445" s="32"/>
      <c r="M445" s="32"/>
      <c r="N445" s="30"/>
      <c r="O445" s="33"/>
      <c r="P445" s="33"/>
      <c r="Q445" s="29"/>
      <c r="R445" s="34"/>
      <c r="S445" s="34"/>
      <c r="T445" s="34"/>
      <c r="U445" s="33"/>
      <c r="V445" s="33"/>
      <c r="W445" s="33"/>
      <c r="X445" s="33"/>
      <c r="Y445" s="33"/>
      <c r="Z445" s="33"/>
      <c r="AA445" s="33"/>
      <c r="AB445" s="33"/>
      <c r="AC445" s="34"/>
      <c r="AD445" s="34"/>
      <c r="AE445" s="33"/>
      <c r="AF445" s="35"/>
      <c r="AG445" s="36"/>
      <c r="AH445" s="29"/>
      <c r="AI445" s="33"/>
      <c r="AJ445" s="35"/>
      <c r="AK445" s="36"/>
      <c r="AL445" s="29"/>
      <c r="AM445" s="33"/>
      <c r="AN445" s="35"/>
      <c r="AO445" s="36"/>
      <c r="AP445" s="29"/>
      <c r="AQ445" s="33"/>
      <c r="AR445" s="35"/>
      <c r="AS445" s="36"/>
      <c r="AT445" s="29"/>
      <c r="AU445" s="33"/>
      <c r="AV445" s="35"/>
      <c r="AW445" s="36"/>
      <c r="AX445" s="29"/>
      <c r="AY445" s="33"/>
      <c r="AZ445" s="35"/>
      <c r="BA445" s="36"/>
      <c r="BB445" s="29"/>
      <c r="BC445" s="33"/>
      <c r="BD445" s="35"/>
      <c r="BF445" s="29"/>
    </row>
    <row r="446" spans="1:58" x14ac:dyDescent="0.3">
      <c r="A446" s="29"/>
      <c r="B446" s="30"/>
      <c r="C446" s="30"/>
      <c r="D446" s="30"/>
      <c r="E446" s="31"/>
      <c r="F446" s="30"/>
      <c r="G446" s="30"/>
      <c r="H446" s="30"/>
      <c r="I446" s="30"/>
      <c r="J446" s="30"/>
      <c r="K446" s="30"/>
      <c r="L446" s="32"/>
      <c r="M446" s="32"/>
      <c r="N446" s="30"/>
      <c r="O446" s="33"/>
      <c r="P446" s="33"/>
      <c r="Q446" s="29"/>
      <c r="R446" s="34"/>
      <c r="S446" s="34"/>
      <c r="T446" s="34"/>
      <c r="U446" s="33"/>
      <c r="V446" s="33"/>
      <c r="W446" s="33"/>
      <c r="X446" s="33"/>
      <c r="Y446" s="33"/>
      <c r="Z446" s="33"/>
      <c r="AA446" s="33"/>
      <c r="AB446" s="33"/>
      <c r="AC446" s="34"/>
      <c r="AD446" s="34"/>
      <c r="AE446" s="33"/>
      <c r="AF446" s="35"/>
      <c r="AG446" s="36"/>
      <c r="AH446" s="29"/>
      <c r="AI446" s="33"/>
      <c r="AJ446" s="35"/>
      <c r="AK446" s="36"/>
      <c r="AL446" s="29"/>
      <c r="AM446" s="33"/>
      <c r="AN446" s="35"/>
      <c r="AO446" s="36"/>
      <c r="AP446" s="29"/>
      <c r="AQ446" s="33"/>
      <c r="AR446" s="35"/>
      <c r="AS446" s="36"/>
      <c r="AT446" s="29"/>
      <c r="AU446" s="33"/>
      <c r="AV446" s="35"/>
      <c r="AW446" s="36"/>
      <c r="AX446" s="29"/>
      <c r="AY446" s="33"/>
      <c r="AZ446" s="35"/>
      <c r="BA446" s="36"/>
      <c r="BB446" s="29"/>
      <c r="BC446" s="33"/>
      <c r="BD446" s="35"/>
      <c r="BF446" s="29"/>
    </row>
    <row r="447" spans="1:58" x14ac:dyDescent="0.3">
      <c r="A447" s="29"/>
      <c r="B447" s="30"/>
      <c r="C447" s="30"/>
      <c r="D447" s="30"/>
      <c r="E447" s="31"/>
      <c r="F447" s="30"/>
      <c r="G447" s="30"/>
      <c r="H447" s="30"/>
      <c r="I447" s="30"/>
      <c r="J447" s="30"/>
      <c r="K447" s="30"/>
      <c r="L447" s="32"/>
      <c r="M447" s="32"/>
      <c r="N447" s="30"/>
      <c r="O447" s="33"/>
      <c r="P447" s="33"/>
      <c r="Q447" s="29"/>
      <c r="R447" s="34"/>
      <c r="S447" s="34"/>
      <c r="T447" s="34"/>
      <c r="U447" s="33"/>
      <c r="V447" s="33"/>
      <c r="W447" s="33"/>
      <c r="X447" s="33"/>
      <c r="Y447" s="33"/>
      <c r="Z447" s="33"/>
      <c r="AA447" s="33"/>
      <c r="AB447" s="33"/>
      <c r="AC447" s="34"/>
      <c r="AD447" s="34"/>
      <c r="AE447" s="33"/>
      <c r="AF447" s="35"/>
      <c r="AG447" s="36"/>
      <c r="AH447" s="29"/>
      <c r="AI447" s="33"/>
      <c r="AJ447" s="35"/>
      <c r="AK447" s="36"/>
      <c r="AL447" s="29"/>
      <c r="AM447" s="33"/>
      <c r="AN447" s="35"/>
      <c r="AO447" s="36"/>
      <c r="AP447" s="29"/>
      <c r="AQ447" s="33"/>
      <c r="AR447" s="35"/>
      <c r="AS447" s="36"/>
      <c r="AT447" s="29"/>
      <c r="AU447" s="33"/>
      <c r="AV447" s="35"/>
      <c r="AW447" s="36"/>
      <c r="AX447" s="29"/>
      <c r="AY447" s="33"/>
      <c r="AZ447" s="35"/>
      <c r="BA447" s="36"/>
      <c r="BB447" s="29"/>
      <c r="BC447" s="33"/>
      <c r="BD447" s="35"/>
      <c r="BF447" s="29"/>
    </row>
    <row r="448" spans="1:58" x14ac:dyDescent="0.3">
      <c r="A448" s="29"/>
      <c r="B448" s="30"/>
      <c r="C448" s="30"/>
      <c r="D448" s="30"/>
      <c r="E448" s="31"/>
      <c r="F448" s="30"/>
      <c r="G448" s="30"/>
      <c r="H448" s="30"/>
      <c r="I448" s="30"/>
      <c r="J448" s="30"/>
      <c r="K448" s="30"/>
      <c r="L448" s="32"/>
      <c r="M448" s="32"/>
      <c r="N448" s="30"/>
      <c r="O448" s="33"/>
      <c r="P448" s="33"/>
      <c r="Q448" s="29"/>
      <c r="R448" s="34"/>
      <c r="S448" s="34"/>
      <c r="T448" s="34"/>
      <c r="U448" s="33"/>
      <c r="V448" s="33"/>
      <c r="W448" s="33"/>
      <c r="X448" s="33"/>
      <c r="Y448" s="33"/>
      <c r="Z448" s="33"/>
      <c r="AA448" s="33"/>
      <c r="AB448" s="33"/>
      <c r="AC448" s="34"/>
      <c r="AD448" s="34"/>
      <c r="AE448" s="33"/>
      <c r="AF448" s="35"/>
      <c r="AG448" s="36"/>
      <c r="AH448" s="29"/>
      <c r="AI448" s="33"/>
      <c r="AJ448" s="35"/>
      <c r="AK448" s="36"/>
      <c r="AL448" s="29"/>
      <c r="AM448" s="33"/>
      <c r="AN448" s="35"/>
      <c r="AO448" s="36"/>
      <c r="AP448" s="29"/>
      <c r="AQ448" s="33"/>
      <c r="AR448" s="35"/>
      <c r="AS448" s="36"/>
      <c r="AT448" s="29"/>
      <c r="AU448" s="33"/>
      <c r="AV448" s="35"/>
      <c r="AW448" s="36"/>
      <c r="AX448" s="29"/>
      <c r="AY448" s="33"/>
      <c r="AZ448" s="35"/>
      <c r="BA448" s="36"/>
      <c r="BB448" s="29"/>
      <c r="BC448" s="33"/>
      <c r="BD448" s="35"/>
      <c r="BF448" s="29"/>
    </row>
    <row r="449" spans="1:58" x14ac:dyDescent="0.3">
      <c r="A449" s="29"/>
      <c r="B449" s="30"/>
      <c r="C449" s="30"/>
      <c r="D449" s="30"/>
      <c r="E449" s="31"/>
      <c r="F449" s="30"/>
      <c r="G449" s="30"/>
      <c r="H449" s="30"/>
      <c r="I449" s="30"/>
      <c r="J449" s="30"/>
      <c r="K449" s="30"/>
      <c r="L449" s="32"/>
      <c r="M449" s="32"/>
      <c r="N449" s="30"/>
      <c r="O449" s="33"/>
      <c r="P449" s="33"/>
      <c r="Q449" s="29"/>
      <c r="R449" s="34"/>
      <c r="S449" s="34"/>
      <c r="T449" s="34"/>
      <c r="U449" s="33"/>
      <c r="V449" s="33"/>
      <c r="W449" s="33"/>
      <c r="X449" s="33"/>
      <c r="Y449" s="33"/>
      <c r="Z449" s="33"/>
      <c r="AA449" s="33"/>
      <c r="AB449" s="33"/>
      <c r="AC449" s="34"/>
      <c r="AD449" s="34"/>
      <c r="AE449" s="33"/>
      <c r="AF449" s="35"/>
      <c r="AG449" s="36"/>
      <c r="AH449" s="29"/>
      <c r="AI449" s="33"/>
      <c r="AJ449" s="35"/>
      <c r="AK449" s="36"/>
      <c r="AL449" s="29"/>
      <c r="AM449" s="33"/>
      <c r="AN449" s="35"/>
      <c r="AO449" s="36"/>
      <c r="AP449" s="29"/>
      <c r="AQ449" s="33"/>
      <c r="AR449" s="35"/>
      <c r="AS449" s="36"/>
      <c r="AT449" s="29"/>
      <c r="AU449" s="33"/>
      <c r="AV449" s="35"/>
      <c r="AW449" s="36"/>
      <c r="AX449" s="29"/>
      <c r="AY449" s="33"/>
      <c r="AZ449" s="35"/>
      <c r="BA449" s="36"/>
      <c r="BB449" s="29"/>
      <c r="BC449" s="33"/>
      <c r="BD449" s="35"/>
      <c r="BF449" s="29"/>
    </row>
    <row r="450" spans="1:58" x14ac:dyDescent="0.3">
      <c r="A450" s="29"/>
      <c r="B450" s="30"/>
      <c r="C450" s="30"/>
      <c r="D450" s="30"/>
      <c r="E450" s="31"/>
      <c r="F450" s="30"/>
      <c r="G450" s="30"/>
      <c r="H450" s="30"/>
      <c r="I450" s="30"/>
      <c r="J450" s="30"/>
      <c r="K450" s="30"/>
      <c r="L450" s="32"/>
      <c r="M450" s="32"/>
      <c r="N450" s="30"/>
      <c r="O450" s="33"/>
      <c r="P450" s="33"/>
      <c r="Q450" s="29"/>
      <c r="R450" s="34"/>
      <c r="S450" s="34"/>
      <c r="T450" s="34"/>
      <c r="U450" s="33"/>
      <c r="V450" s="33"/>
      <c r="W450" s="33"/>
      <c r="X450" s="33"/>
      <c r="Y450" s="33"/>
      <c r="Z450" s="33"/>
      <c r="AA450" s="33"/>
      <c r="AB450" s="33"/>
      <c r="AC450" s="34"/>
      <c r="AD450" s="34"/>
      <c r="AE450" s="33"/>
      <c r="AF450" s="35"/>
      <c r="AG450" s="36"/>
      <c r="AH450" s="29"/>
      <c r="AI450" s="33"/>
      <c r="AJ450" s="35"/>
      <c r="AK450" s="36"/>
      <c r="AL450" s="29"/>
      <c r="AM450" s="33"/>
      <c r="AN450" s="35"/>
      <c r="AO450" s="36"/>
      <c r="AP450" s="29"/>
      <c r="AQ450" s="33"/>
      <c r="AR450" s="35"/>
      <c r="AS450" s="36"/>
      <c r="AT450" s="29"/>
      <c r="AU450" s="33"/>
      <c r="AV450" s="35"/>
      <c r="AW450" s="36"/>
      <c r="AX450" s="29"/>
      <c r="AY450" s="33"/>
      <c r="AZ450" s="35"/>
      <c r="BA450" s="36"/>
      <c r="BB450" s="29"/>
      <c r="BC450" s="33"/>
      <c r="BD450" s="35"/>
      <c r="BF450" s="29"/>
    </row>
    <row r="451" spans="1:58" x14ac:dyDescent="0.3">
      <c r="A451" s="29"/>
      <c r="B451" s="30"/>
      <c r="C451" s="30"/>
      <c r="D451" s="30"/>
      <c r="E451" s="31"/>
      <c r="F451" s="30"/>
      <c r="G451" s="30"/>
      <c r="H451" s="30"/>
      <c r="I451" s="30"/>
      <c r="J451" s="30"/>
      <c r="K451" s="30"/>
      <c r="L451" s="32"/>
      <c r="M451" s="32"/>
      <c r="N451" s="30"/>
      <c r="O451" s="33"/>
      <c r="P451" s="33"/>
      <c r="Q451" s="29"/>
      <c r="R451" s="34"/>
      <c r="S451" s="34"/>
      <c r="T451" s="34"/>
      <c r="U451" s="33"/>
      <c r="V451" s="33"/>
      <c r="W451" s="33"/>
      <c r="X451" s="33"/>
      <c r="Y451" s="33"/>
      <c r="Z451" s="33"/>
      <c r="AA451" s="33"/>
      <c r="AB451" s="33"/>
      <c r="AC451" s="34"/>
      <c r="AD451" s="34"/>
      <c r="AE451" s="33"/>
      <c r="AF451" s="35"/>
      <c r="AG451" s="36"/>
      <c r="AH451" s="29"/>
      <c r="AI451" s="33"/>
      <c r="AJ451" s="35"/>
      <c r="AK451" s="36"/>
      <c r="AL451" s="29"/>
      <c r="AM451" s="33"/>
      <c r="AN451" s="35"/>
      <c r="AO451" s="36"/>
      <c r="AP451" s="29"/>
      <c r="AQ451" s="33"/>
      <c r="AR451" s="35"/>
      <c r="AS451" s="36"/>
      <c r="AT451" s="29"/>
      <c r="AU451" s="33"/>
      <c r="AV451" s="35"/>
      <c r="AW451" s="36"/>
      <c r="AX451" s="29"/>
      <c r="AY451" s="33"/>
      <c r="AZ451" s="35"/>
      <c r="BA451" s="36"/>
      <c r="BB451" s="29"/>
      <c r="BC451" s="33"/>
      <c r="BD451" s="35"/>
      <c r="BF451" s="29"/>
    </row>
    <row r="452" spans="1:58" x14ac:dyDescent="0.3">
      <c r="A452" s="29"/>
      <c r="B452" s="30"/>
      <c r="C452" s="30"/>
      <c r="D452" s="30"/>
      <c r="E452" s="31"/>
      <c r="F452" s="30"/>
      <c r="G452" s="30"/>
      <c r="H452" s="30"/>
      <c r="I452" s="30"/>
      <c r="J452" s="30"/>
      <c r="K452" s="30"/>
      <c r="L452" s="32"/>
      <c r="M452" s="32"/>
      <c r="N452" s="30"/>
      <c r="O452" s="33"/>
      <c r="P452" s="33"/>
      <c r="Q452" s="29"/>
      <c r="R452" s="34"/>
      <c r="S452" s="34"/>
      <c r="T452" s="34"/>
      <c r="U452" s="33"/>
      <c r="V452" s="33"/>
      <c r="W452" s="33"/>
      <c r="X452" s="33"/>
      <c r="Y452" s="33"/>
      <c r="Z452" s="33"/>
      <c r="AA452" s="33"/>
      <c r="AB452" s="33"/>
      <c r="AC452" s="34"/>
      <c r="AD452" s="34"/>
      <c r="AE452" s="33"/>
      <c r="AF452" s="35"/>
      <c r="AG452" s="36"/>
      <c r="AH452" s="29"/>
      <c r="AI452" s="33"/>
      <c r="AJ452" s="35"/>
      <c r="AK452" s="36"/>
      <c r="AL452" s="29"/>
      <c r="AM452" s="33"/>
      <c r="AN452" s="35"/>
      <c r="AO452" s="36"/>
      <c r="AP452" s="29"/>
      <c r="AQ452" s="33"/>
      <c r="AR452" s="35"/>
      <c r="AS452" s="36"/>
      <c r="AT452" s="29"/>
      <c r="AU452" s="33"/>
      <c r="AV452" s="35"/>
      <c r="AW452" s="36"/>
      <c r="AX452" s="29"/>
      <c r="AY452" s="33"/>
      <c r="AZ452" s="35"/>
      <c r="BA452" s="36"/>
      <c r="BB452" s="29"/>
      <c r="BC452" s="33"/>
      <c r="BD452" s="35"/>
      <c r="BF452" s="29"/>
    </row>
    <row r="453" spans="1:58" x14ac:dyDescent="0.3">
      <c r="A453" s="29"/>
      <c r="B453" s="30"/>
      <c r="C453" s="30"/>
      <c r="D453" s="30"/>
      <c r="E453" s="31"/>
      <c r="F453" s="30"/>
      <c r="G453" s="30"/>
      <c r="H453" s="30"/>
      <c r="I453" s="30"/>
      <c r="J453" s="30"/>
      <c r="K453" s="30"/>
      <c r="L453" s="32"/>
      <c r="M453" s="32"/>
      <c r="N453" s="30"/>
      <c r="O453" s="33"/>
      <c r="P453" s="33"/>
      <c r="Q453" s="29"/>
      <c r="R453" s="34"/>
      <c r="S453" s="34"/>
      <c r="T453" s="34"/>
      <c r="U453" s="33"/>
      <c r="V453" s="33"/>
      <c r="W453" s="33"/>
      <c r="X453" s="33"/>
      <c r="Y453" s="33"/>
      <c r="Z453" s="33"/>
      <c r="AA453" s="33"/>
      <c r="AB453" s="33"/>
      <c r="AC453" s="34"/>
      <c r="AD453" s="34"/>
      <c r="AE453" s="33"/>
      <c r="AF453" s="35"/>
      <c r="AG453" s="36"/>
      <c r="AH453" s="29"/>
      <c r="AI453" s="33"/>
      <c r="AJ453" s="35"/>
      <c r="AK453" s="36"/>
      <c r="AL453" s="29"/>
      <c r="AM453" s="33"/>
      <c r="AN453" s="35"/>
      <c r="AO453" s="36"/>
      <c r="AP453" s="29"/>
      <c r="AQ453" s="33"/>
      <c r="AR453" s="35"/>
      <c r="AS453" s="36"/>
      <c r="AT453" s="29"/>
      <c r="AU453" s="33"/>
      <c r="AV453" s="35"/>
      <c r="AW453" s="36"/>
      <c r="AX453" s="29"/>
      <c r="AY453" s="33"/>
      <c r="AZ453" s="35"/>
      <c r="BA453" s="36"/>
      <c r="BB453" s="29"/>
      <c r="BC453" s="33"/>
      <c r="BD453" s="35"/>
      <c r="BF453" s="29"/>
    </row>
    <row r="454" spans="1:58" x14ac:dyDescent="0.3">
      <c r="A454" s="29"/>
      <c r="B454" s="30"/>
      <c r="C454" s="30"/>
      <c r="D454" s="30"/>
      <c r="E454" s="31"/>
      <c r="F454" s="30"/>
      <c r="G454" s="30"/>
      <c r="H454" s="30"/>
      <c r="I454" s="30"/>
      <c r="J454" s="30"/>
      <c r="K454" s="30"/>
      <c r="L454" s="32"/>
      <c r="M454" s="32"/>
      <c r="N454" s="30"/>
      <c r="O454" s="33"/>
      <c r="P454" s="33"/>
      <c r="Q454" s="29"/>
      <c r="R454" s="34"/>
      <c r="S454" s="34"/>
      <c r="T454" s="34"/>
      <c r="U454" s="33"/>
      <c r="V454" s="33"/>
      <c r="W454" s="33"/>
      <c r="X454" s="33"/>
      <c r="Y454" s="33"/>
      <c r="Z454" s="33"/>
      <c r="AA454" s="33"/>
      <c r="AB454" s="33"/>
      <c r="AC454" s="34"/>
      <c r="AD454" s="34"/>
      <c r="AE454" s="33"/>
      <c r="AF454" s="35"/>
      <c r="AG454" s="36"/>
      <c r="AH454" s="29"/>
      <c r="AI454" s="33"/>
      <c r="AJ454" s="35"/>
      <c r="AK454" s="36"/>
      <c r="AL454" s="29"/>
      <c r="AM454" s="33"/>
      <c r="AN454" s="35"/>
      <c r="AO454" s="36"/>
      <c r="AP454" s="29"/>
      <c r="AQ454" s="33"/>
      <c r="AR454" s="35"/>
      <c r="AS454" s="36"/>
      <c r="AT454" s="29"/>
      <c r="AU454" s="33"/>
      <c r="AV454" s="35"/>
      <c r="AW454" s="36"/>
      <c r="AX454" s="29"/>
      <c r="AY454" s="33"/>
      <c r="AZ454" s="35"/>
      <c r="BA454" s="36"/>
      <c r="BB454" s="29"/>
      <c r="BC454" s="33"/>
      <c r="BD454" s="35"/>
      <c r="BF454" s="29"/>
    </row>
    <row r="455" spans="1:58" x14ac:dyDescent="0.3">
      <c r="A455" s="29"/>
      <c r="B455" s="30"/>
      <c r="C455" s="30"/>
      <c r="D455" s="30"/>
      <c r="E455" s="31"/>
      <c r="F455" s="30"/>
      <c r="G455" s="30"/>
      <c r="H455" s="30"/>
      <c r="I455" s="30"/>
      <c r="J455" s="30"/>
      <c r="K455" s="30"/>
      <c r="L455" s="32"/>
      <c r="M455" s="32"/>
      <c r="N455" s="30"/>
      <c r="O455" s="33"/>
      <c r="P455" s="33"/>
      <c r="Q455" s="29"/>
      <c r="R455" s="34"/>
      <c r="S455" s="34"/>
      <c r="T455" s="34"/>
      <c r="U455" s="33"/>
      <c r="V455" s="33"/>
      <c r="W455" s="33"/>
      <c r="X455" s="33"/>
      <c r="Y455" s="33"/>
      <c r="Z455" s="33"/>
      <c r="AA455" s="33"/>
      <c r="AB455" s="33"/>
      <c r="AC455" s="34"/>
      <c r="AD455" s="34"/>
      <c r="AE455" s="33"/>
      <c r="AF455" s="35"/>
      <c r="AG455" s="36"/>
      <c r="AH455" s="29"/>
      <c r="AI455" s="33"/>
      <c r="AJ455" s="35"/>
      <c r="AK455" s="36"/>
      <c r="AL455" s="29"/>
      <c r="AM455" s="33"/>
      <c r="AN455" s="35"/>
      <c r="AO455" s="36"/>
      <c r="AP455" s="29"/>
      <c r="AQ455" s="33"/>
      <c r="AR455" s="35"/>
      <c r="AS455" s="36"/>
      <c r="AT455" s="29"/>
      <c r="AU455" s="33"/>
      <c r="AV455" s="35"/>
      <c r="AW455" s="36"/>
      <c r="AX455" s="29"/>
      <c r="AY455" s="33"/>
      <c r="AZ455" s="35"/>
      <c r="BA455" s="36"/>
      <c r="BB455" s="29"/>
      <c r="BC455" s="33"/>
      <c r="BD455" s="35"/>
      <c r="BF455" s="29"/>
    </row>
    <row r="456" spans="1:58" x14ac:dyDescent="0.3">
      <c r="A456" s="29"/>
      <c r="B456" s="30"/>
      <c r="C456" s="30"/>
      <c r="D456" s="30"/>
      <c r="E456" s="31"/>
      <c r="F456" s="30"/>
      <c r="G456" s="30"/>
      <c r="H456" s="30"/>
      <c r="I456" s="30"/>
      <c r="J456" s="30"/>
      <c r="K456" s="30"/>
      <c r="L456" s="32"/>
      <c r="M456" s="32"/>
      <c r="N456" s="30"/>
      <c r="O456" s="33"/>
      <c r="P456" s="33"/>
      <c r="Q456" s="29"/>
      <c r="R456" s="34"/>
      <c r="S456" s="34"/>
      <c r="T456" s="34"/>
      <c r="U456" s="33"/>
      <c r="V456" s="33"/>
      <c r="W456" s="33"/>
      <c r="X456" s="33"/>
      <c r="Y456" s="33"/>
      <c r="Z456" s="33"/>
      <c r="AA456" s="33"/>
      <c r="AB456" s="33"/>
      <c r="AC456" s="34"/>
      <c r="AD456" s="34"/>
      <c r="AE456" s="33"/>
      <c r="AF456" s="35"/>
      <c r="AG456" s="36"/>
      <c r="AH456" s="29"/>
      <c r="AI456" s="33"/>
      <c r="AJ456" s="35"/>
      <c r="AK456" s="36"/>
      <c r="AL456" s="29"/>
      <c r="AM456" s="33"/>
      <c r="AN456" s="35"/>
      <c r="AO456" s="36"/>
      <c r="AP456" s="29"/>
      <c r="AQ456" s="33"/>
      <c r="AR456" s="35"/>
      <c r="AS456" s="36"/>
      <c r="AT456" s="29"/>
      <c r="AU456" s="33"/>
      <c r="AV456" s="35"/>
      <c r="AW456" s="36"/>
      <c r="AX456" s="29"/>
      <c r="AY456" s="33"/>
      <c r="AZ456" s="35"/>
      <c r="BA456" s="36"/>
      <c r="BB456" s="29"/>
      <c r="BC456" s="33"/>
      <c r="BD456" s="35"/>
      <c r="BF456" s="29"/>
    </row>
    <row r="457" spans="1:58" x14ac:dyDescent="0.3">
      <c r="A457" s="29"/>
      <c r="B457" s="30"/>
      <c r="C457" s="30"/>
      <c r="D457" s="30"/>
      <c r="E457" s="31"/>
      <c r="F457" s="30"/>
      <c r="G457" s="30"/>
      <c r="H457" s="30"/>
      <c r="I457" s="30"/>
      <c r="J457" s="30"/>
      <c r="K457" s="30"/>
      <c r="L457" s="32"/>
      <c r="M457" s="32"/>
      <c r="N457" s="30"/>
      <c r="O457" s="33"/>
      <c r="P457" s="33"/>
      <c r="Q457" s="29"/>
      <c r="R457" s="34"/>
      <c r="S457" s="34"/>
      <c r="T457" s="34"/>
      <c r="U457" s="33"/>
      <c r="V457" s="33"/>
      <c r="W457" s="33"/>
      <c r="X457" s="33"/>
      <c r="Y457" s="33"/>
      <c r="Z457" s="33"/>
      <c r="AA457" s="33"/>
      <c r="AB457" s="33"/>
      <c r="AC457" s="34"/>
      <c r="AD457" s="34"/>
      <c r="AE457" s="33"/>
      <c r="AF457" s="35"/>
      <c r="AG457" s="36"/>
      <c r="AH457" s="29"/>
      <c r="AI457" s="33"/>
      <c r="AJ457" s="35"/>
      <c r="AK457" s="36"/>
      <c r="AL457" s="29"/>
      <c r="AM457" s="33"/>
      <c r="AN457" s="35"/>
      <c r="AO457" s="36"/>
      <c r="AP457" s="29"/>
      <c r="AQ457" s="33"/>
      <c r="AR457" s="35"/>
      <c r="AS457" s="36"/>
      <c r="AT457" s="29"/>
      <c r="AU457" s="33"/>
      <c r="AV457" s="35"/>
      <c r="AW457" s="36"/>
      <c r="AX457" s="29"/>
      <c r="AY457" s="33"/>
      <c r="AZ457" s="35"/>
      <c r="BA457" s="36"/>
      <c r="BB457" s="29"/>
      <c r="BC457" s="33"/>
      <c r="BD457" s="35"/>
      <c r="BF457" s="29"/>
    </row>
    <row r="458" spans="1:58" x14ac:dyDescent="0.3">
      <c r="A458" s="29"/>
      <c r="B458" s="30"/>
      <c r="C458" s="30"/>
      <c r="D458" s="30"/>
      <c r="E458" s="31"/>
      <c r="F458" s="30"/>
      <c r="G458" s="30"/>
      <c r="H458" s="30"/>
      <c r="I458" s="30"/>
      <c r="J458" s="30"/>
      <c r="K458" s="30"/>
      <c r="L458" s="32"/>
      <c r="M458" s="32"/>
      <c r="N458" s="30"/>
      <c r="O458" s="33"/>
      <c r="P458" s="33"/>
      <c r="Q458" s="29"/>
      <c r="R458" s="34"/>
      <c r="S458" s="34"/>
      <c r="T458" s="34"/>
      <c r="U458" s="33"/>
      <c r="V458" s="33"/>
      <c r="W458" s="33"/>
      <c r="X458" s="33"/>
      <c r="Y458" s="33"/>
      <c r="Z458" s="33"/>
      <c r="AA458" s="33"/>
      <c r="AB458" s="33"/>
      <c r="AC458" s="34"/>
      <c r="AD458" s="34"/>
      <c r="AE458" s="33"/>
      <c r="AF458" s="35"/>
      <c r="AG458" s="36"/>
      <c r="AH458" s="29"/>
      <c r="AI458" s="33"/>
      <c r="AJ458" s="35"/>
      <c r="AK458" s="36"/>
      <c r="AL458" s="29"/>
      <c r="AM458" s="33"/>
      <c r="AN458" s="35"/>
      <c r="AO458" s="36"/>
      <c r="AP458" s="29"/>
      <c r="AQ458" s="33"/>
      <c r="AR458" s="35"/>
      <c r="AS458" s="36"/>
      <c r="AT458" s="29"/>
      <c r="AU458" s="33"/>
      <c r="AV458" s="35"/>
      <c r="AW458" s="36"/>
      <c r="AX458" s="29"/>
      <c r="AY458" s="33"/>
      <c r="AZ458" s="35"/>
      <c r="BA458" s="36"/>
      <c r="BB458" s="29"/>
      <c r="BC458" s="33"/>
      <c r="BD458" s="35"/>
      <c r="BF458" s="29"/>
    </row>
    <row r="459" spans="1:58" x14ac:dyDescent="0.3">
      <c r="A459" s="29"/>
      <c r="B459" s="30"/>
      <c r="C459" s="30"/>
      <c r="D459" s="30"/>
      <c r="E459" s="31"/>
      <c r="F459" s="30"/>
      <c r="G459" s="30"/>
      <c r="H459" s="30"/>
      <c r="I459" s="30"/>
      <c r="J459" s="30"/>
      <c r="K459" s="30"/>
      <c r="L459" s="32"/>
      <c r="M459" s="32"/>
      <c r="N459" s="30"/>
      <c r="O459" s="33"/>
      <c r="P459" s="33"/>
      <c r="Q459" s="29"/>
      <c r="R459" s="34"/>
      <c r="S459" s="34"/>
      <c r="T459" s="34"/>
      <c r="U459" s="33"/>
      <c r="V459" s="33"/>
      <c r="W459" s="33"/>
      <c r="X459" s="33"/>
      <c r="Y459" s="33"/>
      <c r="Z459" s="33"/>
      <c r="AA459" s="33"/>
      <c r="AB459" s="33"/>
      <c r="AC459" s="34"/>
      <c r="AD459" s="34"/>
      <c r="AE459" s="33"/>
      <c r="AF459" s="35"/>
      <c r="AG459" s="36"/>
      <c r="AH459" s="29"/>
      <c r="AI459" s="33"/>
      <c r="AJ459" s="35"/>
      <c r="AK459" s="36"/>
      <c r="AL459" s="29"/>
      <c r="AM459" s="33"/>
      <c r="AN459" s="35"/>
      <c r="AO459" s="36"/>
      <c r="AP459" s="29"/>
      <c r="AQ459" s="33"/>
      <c r="AR459" s="35"/>
      <c r="AS459" s="36"/>
      <c r="AT459" s="29"/>
      <c r="AU459" s="33"/>
      <c r="AV459" s="35"/>
      <c r="AW459" s="36"/>
      <c r="AX459" s="29"/>
      <c r="AY459" s="33"/>
      <c r="AZ459" s="35"/>
      <c r="BA459" s="36"/>
      <c r="BB459" s="29"/>
      <c r="BC459" s="33"/>
      <c r="BD459" s="35"/>
      <c r="BF459" s="29"/>
    </row>
    <row r="460" spans="1:58" x14ac:dyDescent="0.3">
      <c r="A460" s="29"/>
      <c r="B460" s="30"/>
      <c r="C460" s="30"/>
      <c r="D460" s="30"/>
      <c r="E460" s="31"/>
      <c r="F460" s="30"/>
      <c r="G460" s="30"/>
      <c r="H460" s="30"/>
      <c r="I460" s="30"/>
      <c r="J460" s="30"/>
      <c r="K460" s="30"/>
      <c r="L460" s="32"/>
      <c r="M460" s="32"/>
      <c r="N460" s="30"/>
      <c r="O460" s="33"/>
      <c r="P460" s="33"/>
      <c r="Q460" s="29"/>
      <c r="R460" s="34"/>
      <c r="S460" s="34"/>
      <c r="T460" s="34"/>
      <c r="U460" s="33"/>
      <c r="V460" s="33"/>
      <c r="W460" s="33"/>
      <c r="X460" s="33"/>
      <c r="Y460" s="33"/>
      <c r="Z460" s="33"/>
      <c r="AA460" s="33"/>
      <c r="AB460" s="33"/>
      <c r="AC460" s="34"/>
      <c r="AD460" s="34"/>
      <c r="AE460" s="33"/>
      <c r="AF460" s="35"/>
      <c r="AG460" s="36"/>
      <c r="AH460" s="29"/>
      <c r="AI460" s="33"/>
      <c r="AJ460" s="35"/>
      <c r="AK460" s="36"/>
      <c r="AL460" s="29"/>
      <c r="AM460" s="33"/>
      <c r="AN460" s="35"/>
      <c r="AO460" s="36"/>
      <c r="AP460" s="29"/>
      <c r="AQ460" s="33"/>
      <c r="AR460" s="35"/>
      <c r="AS460" s="36"/>
      <c r="AT460" s="29"/>
      <c r="AU460" s="33"/>
      <c r="AV460" s="35"/>
      <c r="AW460" s="36"/>
      <c r="AX460" s="29"/>
      <c r="AY460" s="33"/>
      <c r="AZ460" s="35"/>
      <c r="BA460" s="36"/>
      <c r="BB460" s="29"/>
      <c r="BC460" s="33"/>
      <c r="BD460" s="35"/>
      <c r="BF460" s="29"/>
    </row>
    <row r="461" spans="1:58" x14ac:dyDescent="0.3">
      <c r="A461" s="29"/>
      <c r="B461" s="30"/>
      <c r="C461" s="30"/>
      <c r="D461" s="30"/>
      <c r="E461" s="31"/>
      <c r="F461" s="30"/>
      <c r="G461" s="30"/>
      <c r="H461" s="30"/>
      <c r="I461" s="30"/>
      <c r="J461" s="30"/>
      <c r="K461" s="30"/>
      <c r="L461" s="32"/>
      <c r="M461" s="32"/>
      <c r="N461" s="30"/>
      <c r="O461" s="33"/>
      <c r="P461" s="33"/>
      <c r="Q461" s="29"/>
      <c r="R461" s="34"/>
      <c r="S461" s="34"/>
      <c r="T461" s="34"/>
      <c r="U461" s="33"/>
      <c r="V461" s="33"/>
      <c r="W461" s="33"/>
      <c r="X461" s="33"/>
      <c r="Y461" s="33"/>
      <c r="Z461" s="33"/>
      <c r="AA461" s="33"/>
      <c r="AB461" s="33"/>
      <c r="AC461" s="34"/>
      <c r="AD461" s="34"/>
      <c r="AE461" s="33"/>
      <c r="AF461" s="35"/>
      <c r="AG461" s="36"/>
      <c r="AH461" s="29"/>
      <c r="AI461" s="33"/>
      <c r="AJ461" s="35"/>
      <c r="AK461" s="36"/>
      <c r="AL461" s="29"/>
      <c r="AM461" s="33"/>
      <c r="AN461" s="35"/>
      <c r="AO461" s="36"/>
      <c r="AP461" s="29"/>
      <c r="AQ461" s="33"/>
      <c r="AR461" s="35"/>
      <c r="AS461" s="36"/>
      <c r="AT461" s="29"/>
      <c r="AU461" s="33"/>
      <c r="AV461" s="35"/>
      <c r="AW461" s="36"/>
      <c r="AX461" s="29"/>
      <c r="AY461" s="33"/>
      <c r="AZ461" s="35"/>
      <c r="BA461" s="36"/>
      <c r="BB461" s="29"/>
      <c r="BC461" s="33"/>
      <c r="BD461" s="35"/>
      <c r="BF461" s="29"/>
    </row>
    <row r="462" spans="1:58" x14ac:dyDescent="0.3">
      <c r="A462" s="29"/>
      <c r="B462" s="30"/>
      <c r="C462" s="30"/>
      <c r="D462" s="30"/>
      <c r="E462" s="31"/>
      <c r="F462" s="30"/>
      <c r="G462" s="30"/>
      <c r="H462" s="30"/>
      <c r="I462" s="30"/>
      <c r="J462" s="30"/>
      <c r="K462" s="30"/>
      <c r="L462" s="32"/>
      <c r="M462" s="32"/>
      <c r="N462" s="30"/>
      <c r="O462" s="33"/>
      <c r="P462" s="33"/>
      <c r="Q462" s="29"/>
      <c r="R462" s="34"/>
      <c r="S462" s="34"/>
      <c r="T462" s="34"/>
      <c r="U462" s="33"/>
      <c r="V462" s="33"/>
      <c r="W462" s="33"/>
      <c r="X462" s="33"/>
      <c r="Y462" s="33"/>
      <c r="Z462" s="33"/>
      <c r="AA462" s="33"/>
      <c r="AB462" s="33"/>
      <c r="AC462" s="34"/>
      <c r="AD462" s="34"/>
      <c r="AE462" s="33"/>
      <c r="AF462" s="35"/>
      <c r="AG462" s="36"/>
      <c r="AH462" s="29"/>
      <c r="AI462" s="33"/>
      <c r="AJ462" s="35"/>
      <c r="AK462" s="36"/>
      <c r="AL462" s="29"/>
      <c r="AM462" s="33"/>
      <c r="AN462" s="35"/>
      <c r="AO462" s="36"/>
      <c r="AP462" s="29"/>
      <c r="AQ462" s="33"/>
      <c r="AR462" s="35"/>
      <c r="AS462" s="36"/>
      <c r="AT462" s="29"/>
      <c r="AU462" s="33"/>
      <c r="AV462" s="35"/>
      <c r="AW462" s="36"/>
      <c r="AX462" s="29"/>
      <c r="AY462" s="33"/>
      <c r="AZ462" s="35"/>
      <c r="BA462" s="36"/>
      <c r="BB462" s="29"/>
      <c r="BC462" s="33"/>
      <c r="BD462" s="35"/>
      <c r="BF462" s="29"/>
    </row>
    <row r="463" spans="1:58" x14ac:dyDescent="0.3">
      <c r="A463" s="29"/>
      <c r="B463" s="30"/>
      <c r="C463" s="30"/>
      <c r="D463" s="30"/>
      <c r="E463" s="31"/>
      <c r="F463" s="30"/>
      <c r="G463" s="30"/>
      <c r="H463" s="30"/>
      <c r="I463" s="30"/>
      <c r="J463" s="30"/>
      <c r="K463" s="30"/>
      <c r="L463" s="32"/>
      <c r="M463" s="32"/>
      <c r="N463" s="30"/>
      <c r="O463" s="33"/>
      <c r="P463" s="33"/>
      <c r="Q463" s="29"/>
      <c r="R463" s="34"/>
      <c r="S463" s="34"/>
      <c r="T463" s="34"/>
      <c r="U463" s="33"/>
      <c r="V463" s="33"/>
      <c r="W463" s="33"/>
      <c r="X463" s="33"/>
      <c r="Y463" s="33"/>
      <c r="Z463" s="33"/>
      <c r="AA463" s="33"/>
      <c r="AB463" s="33"/>
      <c r="AC463" s="34"/>
      <c r="AD463" s="34"/>
      <c r="AE463" s="33"/>
      <c r="AF463" s="35"/>
      <c r="AG463" s="36"/>
      <c r="AH463" s="29"/>
      <c r="AI463" s="33"/>
      <c r="AJ463" s="35"/>
      <c r="AK463" s="36"/>
      <c r="AL463" s="29"/>
      <c r="AM463" s="33"/>
      <c r="AN463" s="35"/>
      <c r="AO463" s="36"/>
      <c r="AP463" s="29"/>
      <c r="AQ463" s="33"/>
      <c r="AR463" s="35"/>
      <c r="AS463" s="36"/>
      <c r="AT463" s="29"/>
      <c r="AU463" s="33"/>
      <c r="AV463" s="35"/>
      <c r="AW463" s="36"/>
      <c r="AX463" s="29"/>
      <c r="AY463" s="33"/>
      <c r="AZ463" s="35"/>
      <c r="BA463" s="36"/>
      <c r="BB463" s="29"/>
      <c r="BC463" s="33"/>
      <c r="BD463" s="35"/>
      <c r="BF463" s="29"/>
    </row>
    <row r="464" spans="1:58" x14ac:dyDescent="0.3">
      <c r="A464" s="29"/>
      <c r="B464" s="30"/>
      <c r="C464" s="30"/>
      <c r="D464" s="30"/>
      <c r="E464" s="31"/>
      <c r="F464" s="30"/>
      <c r="G464" s="30"/>
      <c r="H464" s="30"/>
      <c r="I464" s="30"/>
      <c r="J464" s="30"/>
      <c r="K464" s="30"/>
      <c r="L464" s="32"/>
      <c r="M464" s="32"/>
      <c r="N464" s="30"/>
      <c r="O464" s="33"/>
      <c r="P464" s="33"/>
      <c r="Q464" s="29"/>
      <c r="R464" s="34"/>
      <c r="S464" s="34"/>
      <c r="T464" s="34"/>
      <c r="U464" s="33"/>
      <c r="V464" s="33"/>
      <c r="W464" s="33"/>
      <c r="X464" s="33"/>
      <c r="Y464" s="33"/>
      <c r="Z464" s="33"/>
      <c r="AA464" s="33"/>
      <c r="AB464" s="33"/>
      <c r="AC464" s="34"/>
      <c r="AD464" s="34"/>
      <c r="AE464" s="33"/>
      <c r="AF464" s="35"/>
      <c r="AG464" s="36"/>
      <c r="AH464" s="29"/>
      <c r="AI464" s="33"/>
      <c r="AJ464" s="35"/>
      <c r="AK464" s="36"/>
      <c r="AL464" s="29"/>
      <c r="AM464" s="33"/>
      <c r="AN464" s="35"/>
      <c r="AO464" s="36"/>
      <c r="AP464" s="29"/>
      <c r="AQ464" s="33"/>
      <c r="AR464" s="35"/>
      <c r="AS464" s="36"/>
      <c r="AT464" s="29"/>
      <c r="AU464" s="33"/>
      <c r="AV464" s="35"/>
      <c r="AW464" s="36"/>
      <c r="AX464" s="29"/>
      <c r="AY464" s="33"/>
      <c r="AZ464" s="35"/>
      <c r="BA464" s="36"/>
      <c r="BB464" s="29"/>
      <c r="BC464" s="33"/>
      <c r="BD464" s="35"/>
      <c r="BF464" s="29"/>
    </row>
    <row r="465" spans="1:58" x14ac:dyDescent="0.3">
      <c r="A465" s="29"/>
      <c r="B465" s="30"/>
      <c r="C465" s="30"/>
      <c r="D465" s="30"/>
      <c r="E465" s="31"/>
      <c r="F465" s="30"/>
      <c r="G465" s="30"/>
      <c r="H465" s="30"/>
      <c r="I465" s="30"/>
      <c r="J465" s="30"/>
      <c r="K465" s="30"/>
      <c r="L465" s="32"/>
      <c r="M465" s="32"/>
      <c r="N465" s="30"/>
      <c r="O465" s="33"/>
      <c r="P465" s="33"/>
      <c r="Q465" s="29"/>
      <c r="R465" s="34"/>
      <c r="S465" s="34"/>
      <c r="T465" s="34"/>
      <c r="U465" s="33"/>
      <c r="V465" s="33"/>
      <c r="W465" s="33"/>
      <c r="X465" s="33"/>
      <c r="Y465" s="33"/>
      <c r="Z465" s="33"/>
      <c r="AA465" s="33"/>
      <c r="AB465" s="33"/>
      <c r="AC465" s="34"/>
      <c r="AD465" s="34"/>
      <c r="AE465" s="33"/>
      <c r="AF465" s="35"/>
      <c r="AG465" s="36"/>
      <c r="AH465" s="29"/>
      <c r="AI465" s="33"/>
      <c r="AJ465" s="35"/>
      <c r="AK465" s="36"/>
      <c r="AL465" s="29"/>
      <c r="AM465" s="33"/>
      <c r="AN465" s="35"/>
      <c r="AO465" s="36"/>
      <c r="AP465" s="29"/>
      <c r="AQ465" s="33"/>
      <c r="AR465" s="35"/>
      <c r="AS465" s="36"/>
      <c r="AT465" s="29"/>
      <c r="AU465" s="33"/>
      <c r="AV465" s="35"/>
      <c r="AW465" s="36"/>
      <c r="AX465" s="29"/>
      <c r="AY465" s="33"/>
      <c r="AZ465" s="35"/>
      <c r="BA465" s="36"/>
      <c r="BB465" s="29"/>
      <c r="BC465" s="33"/>
      <c r="BD465" s="35"/>
      <c r="BF465" s="29"/>
    </row>
    <row r="466" spans="1:58" x14ac:dyDescent="0.3">
      <c r="A466" s="29"/>
      <c r="B466" s="30"/>
      <c r="C466" s="30"/>
      <c r="D466" s="30"/>
      <c r="E466" s="31"/>
      <c r="F466" s="30"/>
      <c r="G466" s="30"/>
      <c r="H466" s="30"/>
      <c r="I466" s="30"/>
      <c r="J466" s="30"/>
      <c r="K466" s="30"/>
      <c r="L466" s="32"/>
      <c r="M466" s="32"/>
      <c r="N466" s="30"/>
      <c r="O466" s="33"/>
      <c r="P466" s="33"/>
      <c r="Q466" s="29"/>
      <c r="R466" s="34"/>
      <c r="S466" s="34"/>
      <c r="T466" s="34"/>
      <c r="U466" s="33"/>
      <c r="V466" s="33"/>
      <c r="W466" s="33"/>
      <c r="X466" s="33"/>
      <c r="Y466" s="33"/>
      <c r="Z466" s="33"/>
      <c r="AA466" s="33"/>
      <c r="AB466" s="33"/>
      <c r="AC466" s="34"/>
      <c r="AD466" s="34"/>
      <c r="AE466" s="33"/>
      <c r="AF466" s="35"/>
      <c r="AG466" s="36"/>
      <c r="AH466" s="29"/>
      <c r="AI466" s="33"/>
      <c r="AJ466" s="35"/>
      <c r="AK466" s="36"/>
      <c r="AL466" s="29"/>
      <c r="AM466" s="33"/>
      <c r="AN466" s="35"/>
      <c r="AO466" s="36"/>
      <c r="AP466" s="29"/>
      <c r="AQ466" s="33"/>
      <c r="AR466" s="35"/>
      <c r="AS466" s="36"/>
      <c r="AT466" s="29"/>
      <c r="AU466" s="33"/>
      <c r="AV466" s="35"/>
      <c r="AW466" s="36"/>
      <c r="AX466" s="29"/>
      <c r="AY466" s="33"/>
      <c r="AZ466" s="35"/>
      <c r="BA466" s="36"/>
      <c r="BB466" s="29"/>
      <c r="BC466" s="33"/>
      <c r="BD466" s="35"/>
      <c r="BF466" s="29"/>
    </row>
    <row r="467" spans="1:58" x14ac:dyDescent="0.3">
      <c r="A467" s="29"/>
      <c r="B467" s="30"/>
      <c r="C467" s="30"/>
      <c r="D467" s="30"/>
      <c r="E467" s="31"/>
      <c r="F467" s="30"/>
      <c r="G467" s="30"/>
      <c r="H467" s="30"/>
      <c r="I467" s="30"/>
      <c r="J467" s="30"/>
      <c r="K467" s="30"/>
      <c r="L467" s="32"/>
      <c r="M467" s="32"/>
      <c r="N467" s="30"/>
      <c r="O467" s="33"/>
      <c r="P467" s="33"/>
      <c r="Q467" s="29"/>
      <c r="R467" s="34"/>
      <c r="S467" s="34"/>
      <c r="T467" s="34"/>
      <c r="U467" s="33"/>
      <c r="V467" s="33"/>
      <c r="W467" s="33"/>
      <c r="X467" s="33"/>
      <c r="Y467" s="33"/>
      <c r="Z467" s="33"/>
      <c r="AA467" s="33"/>
      <c r="AB467" s="33"/>
      <c r="AC467" s="34"/>
      <c r="AD467" s="34"/>
      <c r="AE467" s="33"/>
      <c r="AF467" s="35"/>
      <c r="AG467" s="36"/>
      <c r="AH467" s="29"/>
      <c r="AI467" s="33"/>
      <c r="AJ467" s="35"/>
      <c r="AK467" s="36"/>
      <c r="AL467" s="29"/>
      <c r="AM467" s="33"/>
      <c r="AN467" s="35"/>
      <c r="AO467" s="36"/>
      <c r="AP467" s="29"/>
      <c r="AQ467" s="33"/>
      <c r="AR467" s="35"/>
      <c r="AS467" s="36"/>
      <c r="AT467" s="29"/>
      <c r="AU467" s="33"/>
      <c r="AV467" s="35"/>
      <c r="AW467" s="36"/>
      <c r="AX467" s="29"/>
      <c r="AY467" s="33"/>
      <c r="AZ467" s="35"/>
      <c r="BA467" s="36"/>
      <c r="BB467" s="29"/>
      <c r="BC467" s="33"/>
      <c r="BD467" s="35"/>
      <c r="BF467" s="29"/>
    </row>
    <row r="468" spans="1:58" x14ac:dyDescent="0.3">
      <c r="A468" s="29"/>
      <c r="B468" s="30"/>
      <c r="C468" s="30"/>
      <c r="D468" s="30"/>
      <c r="E468" s="31"/>
      <c r="F468" s="30"/>
      <c r="G468" s="30"/>
      <c r="H468" s="30"/>
      <c r="I468" s="30"/>
      <c r="J468" s="30"/>
      <c r="K468" s="30"/>
      <c r="L468" s="32"/>
      <c r="M468" s="32"/>
      <c r="N468" s="30"/>
      <c r="O468" s="33"/>
      <c r="P468" s="33"/>
      <c r="Q468" s="29"/>
      <c r="R468" s="34"/>
      <c r="S468" s="34"/>
      <c r="T468" s="34"/>
      <c r="U468" s="33"/>
      <c r="V468" s="33"/>
      <c r="W468" s="33"/>
      <c r="X468" s="33"/>
      <c r="Y468" s="33"/>
      <c r="Z468" s="33"/>
      <c r="AA468" s="33"/>
      <c r="AB468" s="33"/>
      <c r="AC468" s="34"/>
      <c r="AD468" s="34"/>
      <c r="AE468" s="33"/>
      <c r="AF468" s="35"/>
      <c r="AG468" s="36"/>
      <c r="AH468" s="29"/>
      <c r="AI468" s="33"/>
      <c r="AJ468" s="35"/>
      <c r="AK468" s="36"/>
      <c r="AL468" s="29"/>
      <c r="AM468" s="33"/>
      <c r="AN468" s="35"/>
      <c r="AO468" s="36"/>
      <c r="AP468" s="29"/>
      <c r="AQ468" s="33"/>
      <c r="AR468" s="35"/>
      <c r="AS468" s="36"/>
      <c r="AT468" s="29"/>
      <c r="AU468" s="33"/>
      <c r="AV468" s="35"/>
      <c r="AW468" s="36"/>
      <c r="AX468" s="29"/>
      <c r="AY468" s="33"/>
      <c r="AZ468" s="35"/>
      <c r="BA468" s="36"/>
      <c r="BB468" s="29"/>
      <c r="BC468" s="33"/>
      <c r="BD468" s="35"/>
      <c r="BF468" s="29"/>
    </row>
    <row r="469" spans="1:58" x14ac:dyDescent="0.3">
      <c r="A469" s="29"/>
      <c r="B469" s="30"/>
      <c r="C469" s="30"/>
      <c r="D469" s="30"/>
      <c r="E469" s="31"/>
      <c r="F469" s="30"/>
      <c r="G469" s="30"/>
      <c r="H469" s="30"/>
      <c r="I469" s="30"/>
      <c r="J469" s="30"/>
      <c r="K469" s="30"/>
      <c r="L469" s="32"/>
      <c r="M469" s="32"/>
      <c r="N469" s="30"/>
      <c r="O469" s="33"/>
      <c r="P469" s="33"/>
      <c r="Q469" s="29"/>
      <c r="R469" s="34"/>
      <c r="S469" s="34"/>
      <c r="T469" s="34"/>
      <c r="U469" s="33"/>
      <c r="V469" s="33"/>
      <c r="W469" s="33"/>
      <c r="X469" s="33"/>
      <c r="Y469" s="33"/>
      <c r="Z469" s="33"/>
      <c r="AA469" s="33"/>
      <c r="AB469" s="33"/>
      <c r="AC469" s="34"/>
      <c r="AD469" s="34"/>
      <c r="AE469" s="33"/>
      <c r="AF469" s="35"/>
      <c r="AG469" s="36"/>
      <c r="AH469" s="29"/>
      <c r="AI469" s="33"/>
      <c r="AJ469" s="35"/>
      <c r="AK469" s="36"/>
      <c r="AL469" s="29"/>
      <c r="AM469" s="33"/>
      <c r="AN469" s="35"/>
      <c r="AO469" s="36"/>
      <c r="AP469" s="29"/>
      <c r="AQ469" s="33"/>
      <c r="AR469" s="35"/>
      <c r="AS469" s="36"/>
      <c r="AT469" s="29"/>
      <c r="AU469" s="33"/>
      <c r="AV469" s="35"/>
      <c r="AW469" s="36"/>
      <c r="AX469" s="29"/>
      <c r="AY469" s="33"/>
      <c r="AZ469" s="35"/>
      <c r="BA469" s="36"/>
      <c r="BB469" s="29"/>
      <c r="BC469" s="33"/>
      <c r="BD469" s="35"/>
      <c r="BF469" s="29"/>
    </row>
    <row r="470" spans="1:58" x14ac:dyDescent="0.3">
      <c r="A470" s="29"/>
      <c r="B470" s="30"/>
      <c r="C470" s="30"/>
      <c r="D470" s="30"/>
      <c r="E470" s="31"/>
      <c r="F470" s="30"/>
      <c r="G470" s="30"/>
      <c r="H470" s="30"/>
      <c r="I470" s="30"/>
      <c r="J470" s="30"/>
      <c r="K470" s="30"/>
      <c r="L470" s="32"/>
      <c r="M470" s="32"/>
      <c r="N470" s="30"/>
      <c r="O470" s="33"/>
      <c r="P470" s="33"/>
      <c r="Q470" s="29"/>
      <c r="R470" s="34"/>
      <c r="S470" s="34"/>
      <c r="T470" s="34"/>
      <c r="U470" s="33"/>
      <c r="V470" s="33"/>
      <c r="W470" s="33"/>
      <c r="X470" s="33"/>
      <c r="Y470" s="33"/>
      <c r="Z470" s="33"/>
      <c r="AA470" s="33"/>
      <c r="AB470" s="33"/>
      <c r="AC470" s="34"/>
      <c r="AD470" s="34"/>
      <c r="AE470" s="33"/>
      <c r="AF470" s="35"/>
      <c r="AG470" s="36"/>
      <c r="AH470" s="29"/>
      <c r="AI470" s="33"/>
      <c r="AJ470" s="35"/>
      <c r="AK470" s="36"/>
      <c r="AL470" s="29"/>
      <c r="AM470" s="33"/>
      <c r="AN470" s="35"/>
      <c r="AO470" s="36"/>
      <c r="AP470" s="29"/>
      <c r="AQ470" s="33"/>
      <c r="AR470" s="35"/>
      <c r="AS470" s="36"/>
      <c r="AT470" s="29"/>
      <c r="AU470" s="33"/>
      <c r="AV470" s="35"/>
      <c r="AW470" s="36"/>
      <c r="AX470" s="29"/>
      <c r="AY470" s="33"/>
      <c r="AZ470" s="35"/>
      <c r="BA470" s="36"/>
      <c r="BB470" s="29"/>
      <c r="BC470" s="33"/>
      <c r="BD470" s="35"/>
      <c r="BF470" s="29"/>
    </row>
    <row r="471" spans="1:58" x14ac:dyDescent="0.3">
      <c r="A471" s="29"/>
      <c r="B471" s="30"/>
      <c r="C471" s="30"/>
      <c r="D471" s="30"/>
      <c r="E471" s="31"/>
      <c r="F471" s="30"/>
      <c r="G471" s="30"/>
      <c r="H471" s="30"/>
      <c r="I471" s="30"/>
      <c r="J471" s="30"/>
      <c r="K471" s="30"/>
      <c r="L471" s="32"/>
      <c r="M471" s="32"/>
      <c r="N471" s="30"/>
      <c r="O471" s="33"/>
      <c r="P471" s="33"/>
      <c r="Q471" s="29"/>
      <c r="R471" s="34"/>
      <c r="S471" s="34"/>
      <c r="T471" s="34"/>
      <c r="U471" s="33"/>
      <c r="V471" s="33"/>
      <c r="W471" s="33"/>
      <c r="X471" s="33"/>
      <c r="Y471" s="33"/>
      <c r="Z471" s="33"/>
      <c r="AA471" s="33"/>
      <c r="AB471" s="33"/>
      <c r="AC471" s="34"/>
      <c r="AD471" s="34"/>
      <c r="AE471" s="33"/>
      <c r="AF471" s="35"/>
      <c r="AG471" s="36"/>
      <c r="AH471" s="29"/>
      <c r="AI471" s="33"/>
      <c r="AJ471" s="35"/>
      <c r="AK471" s="36"/>
      <c r="AL471" s="29"/>
      <c r="AM471" s="33"/>
      <c r="AN471" s="35"/>
      <c r="AO471" s="36"/>
      <c r="AP471" s="29"/>
      <c r="AQ471" s="33"/>
      <c r="AR471" s="35"/>
      <c r="AS471" s="36"/>
      <c r="AT471" s="29"/>
      <c r="AU471" s="33"/>
      <c r="AV471" s="35"/>
      <c r="AW471" s="36"/>
      <c r="AX471" s="29"/>
      <c r="AY471" s="33"/>
      <c r="AZ471" s="35"/>
      <c r="BA471" s="36"/>
      <c r="BB471" s="29"/>
      <c r="BC471" s="33"/>
      <c r="BD471" s="35"/>
      <c r="BF471" s="29"/>
    </row>
    <row r="472" spans="1:58" x14ac:dyDescent="0.3">
      <c r="A472" s="29"/>
      <c r="B472" s="30"/>
      <c r="C472" s="30"/>
      <c r="D472" s="30"/>
      <c r="E472" s="31"/>
      <c r="F472" s="30"/>
      <c r="G472" s="30"/>
      <c r="H472" s="30"/>
      <c r="I472" s="30"/>
      <c r="J472" s="30"/>
      <c r="K472" s="30"/>
      <c r="L472" s="32"/>
      <c r="M472" s="32"/>
      <c r="N472" s="30"/>
      <c r="O472" s="33"/>
      <c r="P472" s="33"/>
      <c r="Q472" s="29"/>
      <c r="R472" s="34"/>
      <c r="S472" s="34"/>
      <c r="T472" s="34"/>
      <c r="U472" s="33"/>
      <c r="V472" s="33"/>
      <c r="W472" s="33"/>
      <c r="X472" s="33"/>
      <c r="Y472" s="33"/>
      <c r="Z472" s="33"/>
      <c r="AA472" s="33"/>
      <c r="AB472" s="33"/>
      <c r="AC472" s="34"/>
      <c r="AD472" s="34"/>
      <c r="AE472" s="33"/>
      <c r="AF472" s="35"/>
      <c r="AG472" s="36"/>
      <c r="AH472" s="29"/>
      <c r="AI472" s="33"/>
      <c r="AJ472" s="35"/>
      <c r="AK472" s="36"/>
      <c r="AL472" s="29"/>
      <c r="AM472" s="33"/>
      <c r="AN472" s="35"/>
      <c r="AO472" s="36"/>
      <c r="AP472" s="29"/>
      <c r="AQ472" s="33"/>
      <c r="AR472" s="35"/>
      <c r="AS472" s="36"/>
      <c r="AT472" s="29"/>
      <c r="AU472" s="33"/>
      <c r="AV472" s="35"/>
      <c r="AW472" s="36"/>
      <c r="AX472" s="29"/>
      <c r="AY472" s="33"/>
      <c r="AZ472" s="35"/>
      <c r="BA472" s="36"/>
      <c r="BB472" s="29"/>
      <c r="BC472" s="33"/>
      <c r="BD472" s="35"/>
      <c r="BF472" s="29"/>
    </row>
    <row r="473" spans="1:58" x14ac:dyDescent="0.3">
      <c r="A473" s="29"/>
      <c r="B473" s="30"/>
      <c r="C473" s="30"/>
      <c r="D473" s="30"/>
      <c r="E473" s="31"/>
      <c r="F473" s="30"/>
      <c r="G473" s="30"/>
      <c r="H473" s="30"/>
      <c r="I473" s="30"/>
      <c r="J473" s="30"/>
      <c r="K473" s="30"/>
      <c r="L473" s="32"/>
      <c r="M473" s="32"/>
      <c r="N473" s="30"/>
      <c r="O473" s="33"/>
      <c r="P473" s="33"/>
      <c r="Q473" s="29"/>
      <c r="R473" s="34"/>
      <c r="S473" s="34"/>
      <c r="T473" s="34"/>
      <c r="U473" s="33"/>
      <c r="V473" s="33"/>
      <c r="W473" s="33"/>
      <c r="X473" s="33"/>
      <c r="Y473" s="33"/>
      <c r="Z473" s="33"/>
      <c r="AA473" s="33"/>
      <c r="AB473" s="33"/>
      <c r="AC473" s="34"/>
      <c r="AD473" s="34"/>
      <c r="AE473" s="33"/>
      <c r="AF473" s="35"/>
      <c r="AG473" s="36"/>
      <c r="AH473" s="29"/>
      <c r="AI473" s="33"/>
      <c r="AJ473" s="35"/>
      <c r="AK473" s="36"/>
      <c r="AL473" s="29"/>
      <c r="AM473" s="33"/>
      <c r="AN473" s="35"/>
      <c r="AO473" s="36"/>
      <c r="AP473" s="29"/>
      <c r="AQ473" s="33"/>
      <c r="AR473" s="35"/>
      <c r="AS473" s="36"/>
      <c r="AT473" s="29"/>
      <c r="AU473" s="33"/>
      <c r="AV473" s="35"/>
      <c r="AW473" s="36"/>
      <c r="AX473" s="29"/>
      <c r="AY473" s="33"/>
      <c r="AZ473" s="35"/>
      <c r="BA473" s="36"/>
      <c r="BB473" s="29"/>
      <c r="BC473" s="33"/>
      <c r="BD473" s="35"/>
      <c r="BF473" s="29"/>
    </row>
    <row r="474" spans="1:58" x14ac:dyDescent="0.3">
      <c r="A474" s="29"/>
      <c r="B474" s="30"/>
      <c r="C474" s="30"/>
      <c r="D474" s="30"/>
      <c r="E474" s="31"/>
      <c r="F474" s="30"/>
      <c r="G474" s="30"/>
      <c r="H474" s="30"/>
      <c r="I474" s="30"/>
      <c r="J474" s="30"/>
      <c r="K474" s="30"/>
      <c r="L474" s="32"/>
      <c r="M474" s="32"/>
      <c r="N474" s="30"/>
      <c r="O474" s="33"/>
      <c r="P474" s="33"/>
      <c r="Q474" s="29"/>
      <c r="R474" s="34"/>
      <c r="S474" s="34"/>
      <c r="T474" s="34"/>
      <c r="U474" s="33"/>
      <c r="V474" s="33"/>
      <c r="W474" s="33"/>
      <c r="X474" s="33"/>
      <c r="Y474" s="33"/>
      <c r="Z474" s="33"/>
      <c r="AA474" s="33"/>
      <c r="AB474" s="33"/>
      <c r="AC474" s="34"/>
      <c r="AD474" s="34"/>
      <c r="AE474" s="33"/>
      <c r="AF474" s="35"/>
      <c r="AG474" s="36"/>
      <c r="AH474" s="29"/>
      <c r="AI474" s="33"/>
      <c r="AJ474" s="35"/>
      <c r="AK474" s="36"/>
      <c r="AL474" s="29"/>
      <c r="AM474" s="33"/>
      <c r="AN474" s="35"/>
      <c r="AO474" s="36"/>
      <c r="AP474" s="29"/>
      <c r="AQ474" s="33"/>
      <c r="AR474" s="35"/>
      <c r="AS474" s="36"/>
      <c r="AT474" s="29"/>
      <c r="AU474" s="33"/>
      <c r="AV474" s="35"/>
      <c r="AW474" s="36"/>
      <c r="AX474" s="29"/>
      <c r="AY474" s="33"/>
      <c r="AZ474" s="35"/>
      <c r="BA474" s="36"/>
      <c r="BB474" s="29"/>
      <c r="BC474" s="33"/>
      <c r="BD474" s="35"/>
      <c r="BF474" s="29"/>
    </row>
    <row r="475" spans="1:58" x14ac:dyDescent="0.3">
      <c r="A475" s="29"/>
      <c r="B475" s="30"/>
      <c r="C475" s="30"/>
      <c r="D475" s="30"/>
      <c r="E475" s="31"/>
      <c r="F475" s="30"/>
      <c r="G475" s="30"/>
      <c r="H475" s="30"/>
      <c r="I475" s="30"/>
      <c r="J475" s="30"/>
      <c r="K475" s="30"/>
      <c r="L475" s="32"/>
      <c r="M475" s="32"/>
      <c r="N475" s="30"/>
      <c r="O475" s="33"/>
      <c r="P475" s="33"/>
      <c r="Q475" s="29"/>
      <c r="R475" s="34"/>
      <c r="S475" s="34"/>
      <c r="T475" s="34"/>
      <c r="U475" s="33"/>
      <c r="V475" s="33"/>
      <c r="W475" s="33"/>
      <c r="X475" s="33"/>
      <c r="Y475" s="33"/>
      <c r="Z475" s="33"/>
      <c r="AA475" s="33"/>
      <c r="AB475" s="33"/>
      <c r="AC475" s="34"/>
      <c r="AD475" s="34"/>
      <c r="AE475" s="33"/>
      <c r="AF475" s="35"/>
      <c r="AG475" s="36"/>
      <c r="AH475" s="29"/>
      <c r="AI475" s="33"/>
      <c r="AJ475" s="35"/>
      <c r="AK475" s="36"/>
      <c r="AL475" s="29"/>
      <c r="AM475" s="33"/>
      <c r="AN475" s="35"/>
      <c r="AO475" s="36"/>
      <c r="AP475" s="29"/>
      <c r="AQ475" s="33"/>
      <c r="AR475" s="35"/>
      <c r="AS475" s="36"/>
      <c r="AT475" s="29"/>
      <c r="AU475" s="33"/>
      <c r="AV475" s="35"/>
      <c r="AW475" s="36"/>
      <c r="AX475" s="29"/>
      <c r="AY475" s="33"/>
      <c r="AZ475" s="35"/>
      <c r="BA475" s="36"/>
      <c r="BB475" s="29"/>
      <c r="BC475" s="33"/>
      <c r="BD475" s="35"/>
      <c r="BF475" s="29"/>
    </row>
    <row r="476" spans="1:58" x14ac:dyDescent="0.3">
      <c r="A476" s="29"/>
      <c r="B476" s="30"/>
      <c r="C476" s="30"/>
      <c r="D476" s="30"/>
      <c r="E476" s="31"/>
      <c r="F476" s="30"/>
      <c r="G476" s="30"/>
      <c r="H476" s="30"/>
      <c r="I476" s="30"/>
      <c r="J476" s="30"/>
      <c r="K476" s="30"/>
      <c r="L476" s="32"/>
      <c r="M476" s="32"/>
      <c r="N476" s="30"/>
      <c r="O476" s="33"/>
      <c r="P476" s="33"/>
      <c r="Q476" s="29"/>
      <c r="R476" s="34"/>
      <c r="S476" s="34"/>
      <c r="T476" s="34"/>
      <c r="U476" s="33"/>
      <c r="V476" s="33"/>
      <c r="W476" s="33"/>
      <c r="X476" s="33"/>
      <c r="Y476" s="33"/>
      <c r="Z476" s="33"/>
      <c r="AA476" s="33"/>
      <c r="AB476" s="33"/>
      <c r="AC476" s="34"/>
      <c r="AD476" s="34"/>
      <c r="AE476" s="33"/>
      <c r="AF476" s="35"/>
      <c r="AG476" s="36"/>
      <c r="AH476" s="29"/>
      <c r="AI476" s="33"/>
      <c r="AJ476" s="35"/>
      <c r="AK476" s="36"/>
      <c r="AL476" s="29"/>
      <c r="AM476" s="33"/>
      <c r="AN476" s="35"/>
      <c r="AO476" s="36"/>
      <c r="AP476" s="29"/>
      <c r="AQ476" s="33"/>
      <c r="AR476" s="35"/>
      <c r="AS476" s="36"/>
      <c r="AT476" s="29"/>
      <c r="AU476" s="33"/>
      <c r="AV476" s="35"/>
      <c r="AW476" s="36"/>
      <c r="AX476" s="29"/>
      <c r="AY476" s="33"/>
      <c r="AZ476" s="35"/>
      <c r="BA476" s="36"/>
      <c r="BB476" s="29"/>
      <c r="BC476" s="33"/>
      <c r="BD476" s="35"/>
      <c r="BF476" s="29"/>
    </row>
    <row r="477" spans="1:58" x14ac:dyDescent="0.3">
      <c r="A477" s="29"/>
      <c r="B477" s="30"/>
      <c r="C477" s="30"/>
      <c r="D477" s="30"/>
      <c r="E477" s="31"/>
      <c r="F477" s="30"/>
      <c r="G477" s="30"/>
      <c r="H477" s="30"/>
      <c r="I477" s="30"/>
      <c r="J477" s="30"/>
      <c r="K477" s="30"/>
      <c r="L477" s="32"/>
      <c r="M477" s="32"/>
      <c r="N477" s="30"/>
      <c r="O477" s="33"/>
      <c r="P477" s="33"/>
      <c r="Q477" s="29"/>
      <c r="R477" s="34"/>
      <c r="S477" s="34"/>
      <c r="T477" s="34"/>
      <c r="U477" s="33"/>
      <c r="V477" s="33"/>
      <c r="W477" s="33"/>
      <c r="X477" s="33"/>
      <c r="Y477" s="33"/>
      <c r="Z477" s="33"/>
      <c r="AA477" s="33"/>
      <c r="AB477" s="33"/>
      <c r="AC477" s="34"/>
      <c r="AD477" s="34"/>
      <c r="AE477" s="33"/>
      <c r="AF477" s="35"/>
      <c r="AG477" s="36"/>
      <c r="AH477" s="29"/>
      <c r="AI477" s="33"/>
      <c r="AJ477" s="35"/>
      <c r="AK477" s="36"/>
      <c r="AL477" s="29"/>
      <c r="AM477" s="33"/>
      <c r="AN477" s="35"/>
      <c r="AO477" s="36"/>
      <c r="AP477" s="29"/>
      <c r="AQ477" s="33"/>
      <c r="AR477" s="35"/>
      <c r="AS477" s="36"/>
      <c r="AT477" s="29"/>
      <c r="AU477" s="33"/>
      <c r="AV477" s="35"/>
      <c r="AW477" s="36"/>
      <c r="AX477" s="29"/>
      <c r="AY477" s="33"/>
      <c r="AZ477" s="35"/>
      <c r="BA477" s="36"/>
      <c r="BB477" s="29"/>
      <c r="BC477" s="33"/>
      <c r="BD477" s="35"/>
      <c r="BF477" s="29"/>
    </row>
    <row r="478" spans="1:58" x14ac:dyDescent="0.3">
      <c r="A478" s="29"/>
      <c r="B478" s="30"/>
      <c r="C478" s="30"/>
      <c r="D478" s="30"/>
      <c r="E478" s="31"/>
      <c r="F478" s="30"/>
      <c r="G478" s="30"/>
      <c r="H478" s="30"/>
      <c r="I478" s="30"/>
      <c r="J478" s="30"/>
      <c r="K478" s="30"/>
      <c r="L478" s="32"/>
      <c r="M478" s="32"/>
      <c r="N478" s="30"/>
      <c r="O478" s="33"/>
      <c r="P478" s="33"/>
      <c r="Q478" s="29"/>
      <c r="R478" s="34"/>
      <c r="S478" s="34"/>
      <c r="T478" s="34"/>
      <c r="U478" s="33"/>
      <c r="V478" s="33"/>
      <c r="W478" s="33"/>
      <c r="X478" s="33"/>
      <c r="Y478" s="33"/>
      <c r="Z478" s="33"/>
      <c r="AA478" s="33"/>
      <c r="AB478" s="33"/>
      <c r="AC478" s="34"/>
      <c r="AD478" s="34"/>
      <c r="AE478" s="33"/>
      <c r="AF478" s="35"/>
      <c r="AG478" s="36"/>
      <c r="AH478" s="29"/>
      <c r="AI478" s="33"/>
      <c r="AJ478" s="35"/>
      <c r="AK478" s="36"/>
      <c r="AL478" s="29"/>
      <c r="AM478" s="33"/>
      <c r="AN478" s="35"/>
      <c r="AO478" s="36"/>
      <c r="AP478" s="29"/>
      <c r="AQ478" s="33"/>
      <c r="AR478" s="35"/>
      <c r="AS478" s="36"/>
      <c r="AT478" s="29"/>
      <c r="AU478" s="33"/>
      <c r="AV478" s="35"/>
      <c r="AW478" s="36"/>
      <c r="AX478" s="29"/>
      <c r="AY478" s="33"/>
      <c r="AZ478" s="35"/>
      <c r="BA478" s="36"/>
      <c r="BB478" s="29"/>
      <c r="BC478" s="33"/>
      <c r="BD478" s="35"/>
      <c r="BF478" s="29"/>
    </row>
    <row r="479" spans="1:58" x14ac:dyDescent="0.3">
      <c r="A479" s="29"/>
      <c r="B479" s="30"/>
      <c r="C479" s="30"/>
      <c r="D479" s="30"/>
      <c r="E479" s="31"/>
      <c r="F479" s="30"/>
      <c r="G479" s="30"/>
      <c r="H479" s="30"/>
      <c r="I479" s="30"/>
      <c r="J479" s="30"/>
      <c r="K479" s="30"/>
      <c r="L479" s="32"/>
      <c r="M479" s="32"/>
      <c r="N479" s="30"/>
      <c r="O479" s="33"/>
      <c r="P479" s="33"/>
      <c r="Q479" s="29"/>
      <c r="R479" s="34"/>
      <c r="S479" s="34"/>
      <c r="T479" s="34"/>
      <c r="U479" s="33"/>
      <c r="V479" s="33"/>
      <c r="W479" s="33"/>
      <c r="X479" s="33"/>
      <c r="Y479" s="33"/>
      <c r="Z479" s="33"/>
      <c r="AA479" s="33"/>
      <c r="AB479" s="33"/>
      <c r="AC479" s="34"/>
      <c r="AD479" s="34"/>
      <c r="AE479" s="33"/>
      <c r="AF479" s="35"/>
      <c r="AG479" s="36"/>
      <c r="AH479" s="29"/>
      <c r="AI479" s="33"/>
      <c r="AJ479" s="35"/>
      <c r="AK479" s="36"/>
      <c r="AL479" s="29"/>
      <c r="AM479" s="33"/>
      <c r="AN479" s="35"/>
      <c r="AO479" s="36"/>
      <c r="AP479" s="29"/>
      <c r="AQ479" s="33"/>
      <c r="AR479" s="35"/>
      <c r="AS479" s="36"/>
      <c r="AT479" s="29"/>
      <c r="AU479" s="33"/>
      <c r="AV479" s="35"/>
      <c r="AW479" s="36"/>
      <c r="AX479" s="29"/>
      <c r="AY479" s="33"/>
      <c r="AZ479" s="35"/>
      <c r="BA479" s="36"/>
      <c r="BB479" s="29"/>
      <c r="BC479" s="33"/>
      <c r="BD479" s="35"/>
      <c r="BF479" s="29"/>
    </row>
    <row r="480" spans="1:58" x14ac:dyDescent="0.3">
      <c r="A480" s="29"/>
      <c r="B480" s="30"/>
      <c r="C480" s="30"/>
      <c r="D480" s="30"/>
      <c r="E480" s="31"/>
      <c r="F480" s="30"/>
      <c r="G480" s="30"/>
      <c r="H480" s="30"/>
      <c r="I480" s="30"/>
      <c r="J480" s="30"/>
      <c r="K480" s="30"/>
      <c r="L480" s="32"/>
      <c r="M480" s="32"/>
      <c r="N480" s="30"/>
      <c r="O480" s="33"/>
      <c r="P480" s="33"/>
      <c r="Q480" s="29"/>
      <c r="R480" s="34"/>
      <c r="S480" s="34"/>
      <c r="T480" s="34"/>
      <c r="U480" s="33"/>
      <c r="V480" s="33"/>
      <c r="W480" s="33"/>
      <c r="X480" s="33"/>
      <c r="Y480" s="33"/>
      <c r="Z480" s="33"/>
      <c r="AA480" s="33"/>
      <c r="AB480" s="33"/>
      <c r="AC480" s="34"/>
      <c r="AD480" s="34"/>
      <c r="AE480" s="33"/>
      <c r="AF480" s="35"/>
      <c r="AG480" s="36"/>
      <c r="AH480" s="29"/>
      <c r="AI480" s="33"/>
      <c r="AJ480" s="35"/>
      <c r="AK480" s="36"/>
      <c r="AL480" s="29"/>
      <c r="AM480" s="33"/>
      <c r="AN480" s="35"/>
      <c r="AO480" s="36"/>
      <c r="AP480" s="29"/>
      <c r="AQ480" s="33"/>
      <c r="AR480" s="35"/>
      <c r="AS480" s="36"/>
      <c r="AT480" s="29"/>
      <c r="AU480" s="33"/>
      <c r="AV480" s="35"/>
      <c r="AW480" s="36"/>
      <c r="AX480" s="29"/>
      <c r="AY480" s="33"/>
      <c r="AZ480" s="35"/>
      <c r="BA480" s="36"/>
      <c r="BB480" s="29"/>
      <c r="BC480" s="33"/>
      <c r="BD480" s="35"/>
      <c r="BF480" s="29"/>
    </row>
    <row r="481" spans="1:58" x14ac:dyDescent="0.3">
      <c r="A481" s="29"/>
      <c r="B481" s="30"/>
      <c r="C481" s="30"/>
      <c r="D481" s="30"/>
      <c r="E481" s="31"/>
      <c r="F481" s="30"/>
      <c r="G481" s="30"/>
      <c r="H481" s="30"/>
      <c r="I481" s="30"/>
      <c r="J481" s="30"/>
      <c r="K481" s="30"/>
      <c r="L481" s="32"/>
      <c r="M481" s="32"/>
      <c r="N481" s="30"/>
      <c r="O481" s="33"/>
      <c r="P481" s="33"/>
      <c r="Q481" s="29"/>
      <c r="R481" s="34"/>
      <c r="S481" s="34"/>
      <c r="T481" s="34"/>
      <c r="U481" s="33"/>
      <c r="V481" s="33"/>
      <c r="W481" s="33"/>
      <c r="X481" s="33"/>
      <c r="Y481" s="33"/>
      <c r="Z481" s="33"/>
      <c r="AA481" s="33"/>
      <c r="AB481" s="33"/>
      <c r="AC481" s="34"/>
      <c r="AD481" s="34"/>
      <c r="AE481" s="33"/>
      <c r="AF481" s="35"/>
      <c r="AG481" s="36"/>
      <c r="AH481" s="29"/>
      <c r="AI481" s="33"/>
      <c r="AJ481" s="35"/>
      <c r="AK481" s="36"/>
      <c r="AL481" s="29"/>
      <c r="AM481" s="33"/>
      <c r="AN481" s="35"/>
      <c r="AO481" s="36"/>
      <c r="AP481" s="29"/>
      <c r="AQ481" s="33"/>
      <c r="AR481" s="35"/>
      <c r="AS481" s="36"/>
      <c r="AT481" s="29"/>
      <c r="AU481" s="33"/>
      <c r="AV481" s="35"/>
      <c r="AW481" s="36"/>
      <c r="AX481" s="29"/>
      <c r="AY481" s="33"/>
      <c r="AZ481" s="35"/>
      <c r="BA481" s="36"/>
      <c r="BB481" s="29"/>
      <c r="BC481" s="33"/>
      <c r="BD481" s="35"/>
      <c r="BF481" s="29"/>
    </row>
    <row r="482" spans="1:58" x14ac:dyDescent="0.3">
      <c r="A482" s="29"/>
      <c r="B482" s="30"/>
      <c r="C482" s="30"/>
      <c r="D482" s="30"/>
      <c r="E482" s="31"/>
      <c r="F482" s="30"/>
      <c r="G482" s="30"/>
      <c r="H482" s="30"/>
      <c r="I482" s="30"/>
      <c r="J482" s="30"/>
      <c r="K482" s="30"/>
      <c r="L482" s="32"/>
      <c r="M482" s="32"/>
      <c r="N482" s="30"/>
      <c r="O482" s="33"/>
      <c r="P482" s="33"/>
      <c r="Q482" s="29"/>
      <c r="R482" s="34"/>
      <c r="S482" s="34"/>
      <c r="T482" s="34"/>
      <c r="U482" s="33"/>
      <c r="V482" s="33"/>
      <c r="W482" s="33"/>
      <c r="X482" s="33"/>
      <c r="Y482" s="33"/>
      <c r="Z482" s="33"/>
      <c r="AA482" s="33"/>
      <c r="AB482" s="33"/>
      <c r="AC482" s="34"/>
      <c r="AD482" s="34"/>
      <c r="AE482" s="33"/>
      <c r="AF482" s="35"/>
      <c r="AG482" s="36"/>
      <c r="AH482" s="29"/>
      <c r="AI482" s="33"/>
      <c r="AJ482" s="35"/>
      <c r="AK482" s="36"/>
      <c r="AL482" s="29"/>
      <c r="AM482" s="33"/>
      <c r="AN482" s="35"/>
      <c r="AO482" s="36"/>
      <c r="AP482" s="29"/>
      <c r="AQ482" s="33"/>
      <c r="AR482" s="35"/>
      <c r="AS482" s="36"/>
      <c r="AT482" s="29"/>
      <c r="AU482" s="33"/>
      <c r="AV482" s="35"/>
      <c r="AW482" s="36"/>
      <c r="AX482" s="29"/>
      <c r="AY482" s="33"/>
      <c r="AZ482" s="35"/>
      <c r="BA482" s="36"/>
      <c r="BB482" s="29"/>
      <c r="BC482" s="33"/>
      <c r="BD482" s="35"/>
      <c r="BF482" s="29"/>
    </row>
    <row r="483" spans="1:58" x14ac:dyDescent="0.3">
      <c r="A483" s="29"/>
      <c r="B483" s="30"/>
      <c r="C483" s="30"/>
      <c r="D483" s="30"/>
      <c r="E483" s="31"/>
      <c r="F483" s="30"/>
      <c r="G483" s="30"/>
      <c r="H483" s="30"/>
      <c r="I483" s="30"/>
      <c r="J483" s="30"/>
      <c r="K483" s="30"/>
      <c r="L483" s="32"/>
      <c r="M483" s="32"/>
      <c r="N483" s="30"/>
      <c r="O483" s="33"/>
      <c r="P483" s="33"/>
      <c r="Q483" s="29"/>
      <c r="R483" s="34"/>
      <c r="S483" s="34"/>
      <c r="T483" s="34"/>
      <c r="U483" s="33"/>
      <c r="V483" s="33"/>
      <c r="W483" s="33"/>
      <c r="X483" s="33"/>
      <c r="Y483" s="33"/>
      <c r="Z483" s="33"/>
      <c r="AA483" s="33"/>
      <c r="AB483" s="33"/>
      <c r="AC483" s="34"/>
      <c r="AD483" s="34"/>
      <c r="AE483" s="33"/>
      <c r="AF483" s="35"/>
      <c r="AG483" s="36"/>
      <c r="AH483" s="29"/>
      <c r="AI483" s="33"/>
      <c r="AJ483" s="35"/>
      <c r="AK483" s="36"/>
      <c r="AL483" s="29"/>
      <c r="AM483" s="33"/>
      <c r="AN483" s="35"/>
      <c r="AO483" s="36"/>
      <c r="AP483" s="29"/>
      <c r="AQ483" s="33"/>
      <c r="AR483" s="35"/>
      <c r="AS483" s="36"/>
      <c r="AT483" s="29"/>
      <c r="AU483" s="33"/>
      <c r="AV483" s="35"/>
      <c r="AW483" s="36"/>
      <c r="AX483" s="29"/>
      <c r="AY483" s="33"/>
      <c r="AZ483" s="35"/>
      <c r="BA483" s="36"/>
      <c r="BB483" s="29"/>
      <c r="BC483" s="33"/>
      <c r="BD483" s="35"/>
      <c r="BF483" s="29"/>
    </row>
    <row r="484" spans="1:58" x14ac:dyDescent="0.3">
      <c r="A484" s="29"/>
      <c r="B484" s="30"/>
      <c r="C484" s="30"/>
      <c r="D484" s="30"/>
      <c r="E484" s="31"/>
      <c r="F484" s="30"/>
      <c r="G484" s="30"/>
      <c r="H484" s="30"/>
      <c r="I484" s="30"/>
      <c r="J484" s="30"/>
      <c r="K484" s="30"/>
      <c r="L484" s="32"/>
      <c r="M484" s="32"/>
      <c r="N484" s="30"/>
      <c r="O484" s="33"/>
      <c r="P484" s="33"/>
      <c r="Q484" s="29"/>
      <c r="R484" s="34"/>
      <c r="S484" s="34"/>
      <c r="T484" s="34"/>
      <c r="U484" s="33"/>
      <c r="V484" s="33"/>
      <c r="W484" s="33"/>
      <c r="X484" s="33"/>
      <c r="Y484" s="33"/>
      <c r="Z484" s="33"/>
      <c r="AA484" s="33"/>
      <c r="AB484" s="33"/>
      <c r="AC484" s="34"/>
      <c r="AD484" s="34"/>
      <c r="AE484" s="33"/>
      <c r="AF484" s="35"/>
      <c r="AG484" s="36"/>
      <c r="AH484" s="29"/>
      <c r="AI484" s="33"/>
      <c r="AJ484" s="35"/>
      <c r="AK484" s="36"/>
      <c r="AL484" s="29"/>
      <c r="AM484" s="33"/>
      <c r="AN484" s="35"/>
      <c r="AO484" s="36"/>
      <c r="AP484" s="29"/>
      <c r="AQ484" s="33"/>
      <c r="AR484" s="35"/>
      <c r="AS484" s="36"/>
      <c r="AT484" s="29"/>
      <c r="AU484" s="33"/>
      <c r="AV484" s="35"/>
      <c r="AW484" s="36"/>
      <c r="AX484" s="29"/>
      <c r="AY484" s="33"/>
      <c r="AZ484" s="35"/>
      <c r="BA484" s="36"/>
      <c r="BB484" s="29"/>
      <c r="BC484" s="33"/>
      <c r="BD484" s="35"/>
      <c r="BF484" s="29"/>
    </row>
    <row r="485" spans="1:58" x14ac:dyDescent="0.3">
      <c r="A485" s="29"/>
      <c r="B485" s="30"/>
      <c r="C485" s="30"/>
      <c r="D485" s="30"/>
      <c r="E485" s="31"/>
      <c r="F485" s="30"/>
      <c r="G485" s="30"/>
      <c r="H485" s="30"/>
      <c r="I485" s="30"/>
      <c r="J485" s="30"/>
      <c r="K485" s="30"/>
      <c r="L485" s="32"/>
      <c r="M485" s="32"/>
      <c r="N485" s="30"/>
      <c r="O485" s="33"/>
      <c r="P485" s="33"/>
      <c r="Q485" s="29"/>
      <c r="R485" s="34"/>
      <c r="S485" s="34"/>
      <c r="T485" s="34"/>
      <c r="U485" s="33"/>
      <c r="V485" s="33"/>
      <c r="W485" s="33"/>
      <c r="X485" s="33"/>
      <c r="Y485" s="33"/>
      <c r="Z485" s="33"/>
      <c r="AA485" s="33"/>
      <c r="AB485" s="33"/>
      <c r="AC485" s="34"/>
      <c r="AD485" s="34"/>
      <c r="AE485" s="33"/>
      <c r="AF485" s="35"/>
      <c r="AG485" s="36"/>
      <c r="AH485" s="29"/>
      <c r="AI485" s="33"/>
      <c r="AJ485" s="35"/>
      <c r="AK485" s="36"/>
      <c r="AL485" s="29"/>
      <c r="AM485" s="33"/>
      <c r="AN485" s="35"/>
      <c r="AO485" s="36"/>
      <c r="AP485" s="29"/>
      <c r="AQ485" s="33"/>
      <c r="AR485" s="35"/>
      <c r="AS485" s="36"/>
      <c r="AT485" s="29"/>
      <c r="AU485" s="33"/>
      <c r="AV485" s="35"/>
      <c r="AW485" s="36"/>
      <c r="AX485" s="29"/>
      <c r="AY485" s="33"/>
      <c r="AZ485" s="35"/>
      <c r="BA485" s="36"/>
      <c r="BB485" s="29"/>
      <c r="BC485" s="33"/>
      <c r="BD485" s="35"/>
      <c r="BF485" s="29"/>
    </row>
    <row r="486" spans="1:58" x14ac:dyDescent="0.3">
      <c r="A486" s="29"/>
      <c r="B486" s="30"/>
      <c r="C486" s="30"/>
      <c r="D486" s="30"/>
      <c r="E486" s="31"/>
      <c r="F486" s="30"/>
      <c r="G486" s="30"/>
      <c r="H486" s="30"/>
      <c r="I486" s="30"/>
      <c r="J486" s="30"/>
      <c r="K486" s="30"/>
      <c r="L486" s="32"/>
      <c r="M486" s="32"/>
      <c r="N486" s="30"/>
      <c r="O486" s="33"/>
      <c r="P486" s="33"/>
      <c r="Q486" s="29"/>
      <c r="R486" s="34"/>
      <c r="S486" s="34"/>
      <c r="T486" s="34"/>
      <c r="U486" s="33"/>
      <c r="V486" s="33"/>
      <c r="W486" s="33"/>
      <c r="X486" s="33"/>
      <c r="Y486" s="33"/>
      <c r="Z486" s="33"/>
      <c r="AA486" s="33"/>
      <c r="AB486" s="33"/>
      <c r="AC486" s="34"/>
      <c r="AD486" s="34"/>
      <c r="AE486" s="33"/>
      <c r="AF486" s="35"/>
      <c r="AG486" s="36"/>
      <c r="AH486" s="29"/>
      <c r="AI486" s="33"/>
      <c r="AJ486" s="35"/>
      <c r="AK486" s="36"/>
      <c r="AL486" s="29"/>
      <c r="AM486" s="33"/>
      <c r="AN486" s="35"/>
      <c r="AO486" s="36"/>
      <c r="AP486" s="29"/>
      <c r="AQ486" s="33"/>
      <c r="AR486" s="35"/>
      <c r="AS486" s="36"/>
      <c r="AT486" s="29"/>
      <c r="AU486" s="33"/>
      <c r="AV486" s="35"/>
      <c r="AW486" s="36"/>
      <c r="AX486" s="29"/>
      <c r="AY486" s="33"/>
      <c r="AZ486" s="35"/>
      <c r="BA486" s="36"/>
      <c r="BB486" s="29"/>
      <c r="BC486" s="33"/>
      <c r="BD486" s="35"/>
      <c r="BF486" s="29"/>
    </row>
    <row r="487" spans="1:58" x14ac:dyDescent="0.3">
      <c r="A487" s="29"/>
      <c r="B487" s="30"/>
      <c r="C487" s="30"/>
      <c r="D487" s="30"/>
      <c r="E487" s="31"/>
      <c r="F487" s="30"/>
      <c r="G487" s="30"/>
      <c r="H487" s="30"/>
      <c r="I487" s="30"/>
      <c r="J487" s="30"/>
      <c r="K487" s="30"/>
      <c r="L487" s="32"/>
      <c r="M487" s="32"/>
      <c r="N487" s="30"/>
      <c r="O487" s="33"/>
      <c r="P487" s="33"/>
      <c r="Q487" s="29"/>
      <c r="R487" s="34"/>
      <c r="S487" s="34"/>
      <c r="T487" s="34"/>
      <c r="U487" s="33"/>
      <c r="V487" s="33"/>
      <c r="W487" s="33"/>
      <c r="X487" s="33"/>
      <c r="Y487" s="33"/>
      <c r="Z487" s="33"/>
      <c r="AA487" s="33"/>
      <c r="AB487" s="33"/>
      <c r="AC487" s="34"/>
      <c r="AD487" s="34"/>
      <c r="AE487" s="33"/>
      <c r="AF487" s="35"/>
      <c r="AG487" s="36"/>
      <c r="AH487" s="29"/>
      <c r="AI487" s="33"/>
      <c r="AJ487" s="35"/>
      <c r="AK487" s="36"/>
      <c r="AL487" s="29"/>
      <c r="AM487" s="33"/>
      <c r="AN487" s="35"/>
      <c r="AO487" s="36"/>
      <c r="AP487" s="29"/>
      <c r="AQ487" s="33"/>
      <c r="AR487" s="35"/>
      <c r="AS487" s="36"/>
      <c r="AT487" s="29"/>
      <c r="AU487" s="33"/>
      <c r="AV487" s="35"/>
      <c r="AW487" s="36"/>
      <c r="AX487" s="29"/>
      <c r="AY487" s="33"/>
      <c r="AZ487" s="35"/>
      <c r="BA487" s="36"/>
      <c r="BB487" s="29"/>
      <c r="BC487" s="33"/>
      <c r="BD487" s="35"/>
      <c r="BF487" s="29"/>
    </row>
    <row r="488" spans="1:58" x14ac:dyDescent="0.3">
      <c r="A488" s="29"/>
      <c r="B488" s="30"/>
      <c r="C488" s="30"/>
      <c r="D488" s="30"/>
      <c r="E488" s="31"/>
      <c r="F488" s="30"/>
      <c r="G488" s="30"/>
      <c r="H488" s="30"/>
      <c r="I488" s="30"/>
      <c r="J488" s="30"/>
      <c r="K488" s="30"/>
      <c r="L488" s="32"/>
      <c r="M488" s="32"/>
      <c r="N488" s="30"/>
      <c r="O488" s="33"/>
      <c r="P488" s="33"/>
      <c r="Q488" s="29"/>
      <c r="R488" s="34"/>
      <c r="S488" s="34"/>
      <c r="T488" s="34"/>
      <c r="U488" s="33"/>
      <c r="V488" s="33"/>
      <c r="W488" s="33"/>
      <c r="X488" s="33"/>
      <c r="Y488" s="33"/>
      <c r="Z488" s="33"/>
      <c r="AA488" s="33"/>
      <c r="AB488" s="33"/>
      <c r="AC488" s="34"/>
      <c r="AD488" s="34"/>
      <c r="AE488" s="33"/>
      <c r="AF488" s="35"/>
      <c r="AG488" s="36"/>
      <c r="AH488" s="29"/>
      <c r="AI488" s="33"/>
      <c r="AJ488" s="35"/>
      <c r="AK488" s="36"/>
      <c r="AL488" s="29"/>
      <c r="AM488" s="33"/>
      <c r="AN488" s="35"/>
      <c r="AO488" s="36"/>
      <c r="AP488" s="29"/>
      <c r="AQ488" s="33"/>
      <c r="AR488" s="35"/>
      <c r="AS488" s="36"/>
      <c r="AT488" s="29"/>
      <c r="AU488" s="33"/>
      <c r="AV488" s="35"/>
      <c r="AW488" s="36"/>
      <c r="AX488" s="29"/>
      <c r="AY488" s="33"/>
      <c r="AZ488" s="35"/>
      <c r="BA488" s="36"/>
      <c r="BB488" s="29"/>
      <c r="BC488" s="33"/>
      <c r="BD488" s="35"/>
      <c r="BF488" s="29"/>
    </row>
    <row r="489" spans="1:58" x14ac:dyDescent="0.3">
      <c r="A489" s="29"/>
      <c r="B489" s="30"/>
      <c r="C489" s="30"/>
      <c r="D489" s="30"/>
      <c r="E489" s="31"/>
      <c r="F489" s="30"/>
      <c r="G489" s="30"/>
      <c r="H489" s="30"/>
      <c r="I489" s="30"/>
      <c r="J489" s="30"/>
      <c r="K489" s="30"/>
      <c r="L489" s="32"/>
      <c r="M489" s="32"/>
      <c r="N489" s="30"/>
      <c r="O489" s="33"/>
      <c r="P489" s="33"/>
      <c r="Q489" s="29"/>
      <c r="R489" s="34"/>
      <c r="S489" s="34"/>
      <c r="T489" s="34"/>
      <c r="U489" s="33"/>
      <c r="V489" s="33"/>
      <c r="W489" s="33"/>
      <c r="X489" s="33"/>
      <c r="Y489" s="33"/>
      <c r="Z489" s="33"/>
      <c r="AA489" s="33"/>
      <c r="AB489" s="33"/>
      <c r="AC489" s="34"/>
      <c r="AD489" s="34"/>
      <c r="AE489" s="33"/>
      <c r="AF489" s="35"/>
      <c r="AG489" s="36"/>
      <c r="AH489" s="29"/>
      <c r="AI489" s="33"/>
      <c r="AJ489" s="35"/>
      <c r="AK489" s="36"/>
      <c r="AL489" s="29"/>
      <c r="AM489" s="33"/>
      <c r="AN489" s="35"/>
      <c r="AO489" s="36"/>
      <c r="AP489" s="29"/>
      <c r="AQ489" s="33"/>
      <c r="AR489" s="35"/>
      <c r="AS489" s="36"/>
      <c r="AT489" s="29"/>
      <c r="AU489" s="33"/>
      <c r="AV489" s="35"/>
      <c r="AW489" s="36"/>
      <c r="AX489" s="29"/>
      <c r="AY489" s="33"/>
      <c r="AZ489" s="35"/>
      <c r="BA489" s="36"/>
      <c r="BB489" s="29"/>
      <c r="BC489" s="33"/>
      <c r="BD489" s="35"/>
      <c r="BF489" s="29"/>
    </row>
    <row r="490" spans="1:58" x14ac:dyDescent="0.3">
      <c r="A490" s="29"/>
      <c r="B490" s="30"/>
      <c r="C490" s="30"/>
      <c r="D490" s="30"/>
      <c r="E490" s="31"/>
      <c r="F490" s="30"/>
      <c r="G490" s="30"/>
      <c r="H490" s="30"/>
      <c r="I490" s="30"/>
      <c r="J490" s="30"/>
      <c r="K490" s="30"/>
      <c r="L490" s="32"/>
      <c r="M490" s="32"/>
      <c r="N490" s="30"/>
      <c r="O490" s="33"/>
      <c r="P490" s="33"/>
      <c r="Q490" s="29"/>
      <c r="R490" s="34"/>
      <c r="S490" s="34"/>
      <c r="T490" s="34"/>
      <c r="U490" s="33"/>
      <c r="V490" s="33"/>
      <c r="W490" s="33"/>
      <c r="X490" s="33"/>
      <c r="Y490" s="33"/>
      <c r="Z490" s="33"/>
      <c r="AA490" s="33"/>
      <c r="AB490" s="33"/>
      <c r="AC490" s="34"/>
      <c r="AD490" s="34"/>
      <c r="AE490" s="33"/>
      <c r="AF490" s="35"/>
      <c r="AG490" s="36"/>
      <c r="AH490" s="29"/>
      <c r="AI490" s="33"/>
      <c r="AJ490" s="35"/>
      <c r="AK490" s="36"/>
      <c r="AL490" s="29"/>
      <c r="AM490" s="33"/>
      <c r="AN490" s="35"/>
      <c r="AO490" s="36"/>
      <c r="AP490" s="29"/>
      <c r="AQ490" s="33"/>
      <c r="AR490" s="35"/>
      <c r="AS490" s="36"/>
      <c r="AT490" s="29"/>
      <c r="AU490" s="33"/>
      <c r="AV490" s="35"/>
      <c r="AW490" s="36"/>
      <c r="AX490" s="29"/>
      <c r="AY490" s="33"/>
      <c r="AZ490" s="35"/>
      <c r="BA490" s="36"/>
      <c r="BB490" s="29"/>
      <c r="BC490" s="33"/>
      <c r="BD490" s="35"/>
      <c r="BF490" s="29"/>
    </row>
    <row r="491" spans="1:58" x14ac:dyDescent="0.3">
      <c r="A491" s="29"/>
      <c r="B491" s="30"/>
      <c r="C491" s="30"/>
      <c r="D491" s="30"/>
      <c r="E491" s="31"/>
      <c r="F491" s="30"/>
      <c r="G491" s="30"/>
      <c r="H491" s="30"/>
      <c r="I491" s="30"/>
      <c r="J491" s="30"/>
      <c r="K491" s="30"/>
      <c r="L491" s="32"/>
      <c r="M491" s="32"/>
      <c r="N491" s="30"/>
      <c r="O491" s="33"/>
      <c r="P491" s="33"/>
      <c r="Q491" s="29"/>
      <c r="R491" s="34"/>
      <c r="S491" s="34"/>
      <c r="T491" s="34"/>
      <c r="U491" s="33"/>
      <c r="V491" s="33"/>
      <c r="W491" s="33"/>
      <c r="X491" s="33"/>
      <c r="Y491" s="33"/>
      <c r="Z491" s="33"/>
      <c r="AA491" s="33"/>
      <c r="AB491" s="33"/>
      <c r="AC491" s="34"/>
      <c r="AD491" s="34"/>
      <c r="AE491" s="33"/>
      <c r="AF491" s="35"/>
      <c r="AG491" s="36"/>
      <c r="AH491" s="29"/>
      <c r="AI491" s="33"/>
      <c r="AJ491" s="35"/>
      <c r="AK491" s="36"/>
      <c r="AL491" s="29"/>
      <c r="AM491" s="33"/>
      <c r="AN491" s="35"/>
      <c r="AO491" s="36"/>
      <c r="AP491" s="29"/>
      <c r="AQ491" s="33"/>
      <c r="AR491" s="35"/>
      <c r="AS491" s="36"/>
      <c r="AT491" s="29"/>
      <c r="AU491" s="33"/>
      <c r="AV491" s="35"/>
      <c r="AW491" s="36"/>
      <c r="AX491" s="29"/>
      <c r="AY491" s="33"/>
      <c r="AZ491" s="35"/>
      <c r="BA491" s="36"/>
      <c r="BB491" s="29"/>
      <c r="BC491" s="33"/>
      <c r="BD491" s="35"/>
      <c r="BF491" s="29"/>
    </row>
    <row r="492" spans="1:58" x14ac:dyDescent="0.3">
      <c r="A492" s="29"/>
      <c r="B492" s="30"/>
      <c r="C492" s="30"/>
      <c r="D492" s="30"/>
      <c r="E492" s="31"/>
      <c r="F492" s="30"/>
      <c r="G492" s="30"/>
      <c r="H492" s="30"/>
      <c r="I492" s="30"/>
      <c r="J492" s="30"/>
      <c r="K492" s="30"/>
      <c r="L492" s="32"/>
      <c r="M492" s="32"/>
      <c r="N492" s="30"/>
      <c r="O492" s="33"/>
      <c r="P492" s="33"/>
      <c r="Q492" s="29"/>
      <c r="R492" s="34"/>
      <c r="S492" s="34"/>
      <c r="T492" s="34"/>
      <c r="U492" s="33"/>
      <c r="V492" s="33"/>
      <c r="W492" s="33"/>
      <c r="X492" s="33"/>
      <c r="Y492" s="33"/>
      <c r="Z492" s="33"/>
      <c r="AA492" s="33"/>
      <c r="AB492" s="33"/>
      <c r="AC492" s="34"/>
      <c r="AD492" s="34"/>
      <c r="AE492" s="33"/>
      <c r="AF492" s="35"/>
      <c r="AG492" s="36"/>
      <c r="AH492" s="29"/>
      <c r="AI492" s="33"/>
      <c r="AJ492" s="35"/>
      <c r="AK492" s="36"/>
      <c r="AL492" s="29"/>
      <c r="AM492" s="33"/>
      <c r="AN492" s="35"/>
      <c r="AO492" s="36"/>
      <c r="AP492" s="29"/>
      <c r="AQ492" s="33"/>
      <c r="AR492" s="35"/>
      <c r="AS492" s="36"/>
      <c r="AT492" s="29"/>
      <c r="AU492" s="33"/>
      <c r="AV492" s="35"/>
      <c r="AW492" s="36"/>
      <c r="AX492" s="29"/>
      <c r="AY492" s="33"/>
      <c r="AZ492" s="35"/>
      <c r="BA492" s="36"/>
      <c r="BB492" s="29"/>
      <c r="BC492" s="33"/>
      <c r="BD492" s="35"/>
      <c r="BF492" s="29"/>
    </row>
    <row r="493" spans="1:58" x14ac:dyDescent="0.3">
      <c r="A493" s="29"/>
      <c r="B493" s="30"/>
      <c r="C493" s="30"/>
      <c r="D493" s="30"/>
      <c r="E493" s="31"/>
      <c r="F493" s="30"/>
      <c r="G493" s="30"/>
      <c r="H493" s="30"/>
      <c r="I493" s="30"/>
      <c r="J493" s="30"/>
      <c r="K493" s="30"/>
      <c r="L493" s="32"/>
      <c r="M493" s="32"/>
      <c r="N493" s="30"/>
      <c r="O493" s="33"/>
      <c r="P493" s="33"/>
      <c r="Q493" s="29"/>
      <c r="R493" s="34"/>
      <c r="S493" s="34"/>
      <c r="T493" s="34"/>
      <c r="U493" s="33"/>
      <c r="V493" s="33"/>
      <c r="W493" s="33"/>
      <c r="X493" s="33"/>
      <c r="Y493" s="33"/>
      <c r="Z493" s="33"/>
      <c r="AA493" s="33"/>
      <c r="AB493" s="33"/>
      <c r="AC493" s="34"/>
      <c r="AD493" s="34"/>
      <c r="AE493" s="33"/>
      <c r="AF493" s="35"/>
      <c r="AG493" s="36"/>
      <c r="AH493" s="29"/>
      <c r="AI493" s="33"/>
      <c r="AJ493" s="35"/>
      <c r="AK493" s="36"/>
      <c r="AL493" s="29"/>
      <c r="AM493" s="33"/>
      <c r="AN493" s="35"/>
      <c r="AO493" s="36"/>
      <c r="AP493" s="29"/>
      <c r="AQ493" s="33"/>
      <c r="AR493" s="35"/>
      <c r="AS493" s="36"/>
      <c r="AT493" s="29"/>
      <c r="AU493" s="33"/>
      <c r="AV493" s="35"/>
      <c r="AW493" s="36"/>
      <c r="AX493" s="29"/>
      <c r="AY493" s="33"/>
      <c r="AZ493" s="35"/>
      <c r="BA493" s="36"/>
      <c r="BB493" s="29"/>
      <c r="BC493" s="33"/>
      <c r="BD493" s="35"/>
      <c r="BF493" s="29"/>
    </row>
    <row r="494" spans="1:58" x14ac:dyDescent="0.3">
      <c r="A494" s="29"/>
      <c r="B494" s="30"/>
      <c r="C494" s="30"/>
      <c r="D494" s="30"/>
      <c r="E494" s="31"/>
      <c r="F494" s="30"/>
      <c r="G494" s="30"/>
      <c r="H494" s="30"/>
      <c r="I494" s="30"/>
      <c r="J494" s="30"/>
      <c r="K494" s="30"/>
      <c r="L494" s="32"/>
      <c r="M494" s="32"/>
      <c r="N494" s="30"/>
      <c r="O494" s="33"/>
      <c r="P494" s="33"/>
      <c r="Q494" s="29"/>
      <c r="R494" s="34"/>
      <c r="S494" s="34"/>
      <c r="T494" s="34"/>
      <c r="U494" s="33"/>
      <c r="V494" s="33"/>
      <c r="W494" s="33"/>
      <c r="X494" s="33"/>
      <c r="Y494" s="33"/>
      <c r="Z494" s="33"/>
      <c r="AA494" s="33"/>
      <c r="AB494" s="33"/>
      <c r="AC494" s="34"/>
      <c r="AD494" s="34"/>
      <c r="AE494" s="33"/>
      <c r="AF494" s="35"/>
      <c r="AG494" s="36"/>
      <c r="AH494" s="29"/>
      <c r="AI494" s="33"/>
      <c r="AJ494" s="35"/>
      <c r="AK494" s="36"/>
      <c r="AL494" s="29"/>
      <c r="AM494" s="33"/>
      <c r="AN494" s="35"/>
      <c r="AO494" s="36"/>
      <c r="AP494" s="29"/>
      <c r="AQ494" s="33"/>
      <c r="AR494" s="35"/>
      <c r="AS494" s="36"/>
      <c r="AT494" s="29"/>
      <c r="AU494" s="33"/>
      <c r="AV494" s="35"/>
      <c r="AW494" s="36"/>
      <c r="AX494" s="29"/>
      <c r="AY494" s="33"/>
      <c r="AZ494" s="35"/>
      <c r="BA494" s="36"/>
      <c r="BB494" s="29"/>
      <c r="BC494" s="33"/>
      <c r="BD494" s="35"/>
      <c r="BF494" s="29"/>
    </row>
    <row r="495" spans="1:58" x14ac:dyDescent="0.3">
      <c r="A495" s="29"/>
      <c r="B495" s="30"/>
      <c r="C495" s="30"/>
      <c r="D495" s="30"/>
      <c r="E495" s="31"/>
      <c r="F495" s="30"/>
      <c r="G495" s="30"/>
      <c r="H495" s="30"/>
      <c r="I495" s="30"/>
      <c r="J495" s="30"/>
      <c r="K495" s="30"/>
      <c r="L495" s="32"/>
      <c r="M495" s="32"/>
      <c r="N495" s="30"/>
      <c r="O495" s="33"/>
      <c r="P495" s="33"/>
      <c r="Q495" s="29"/>
      <c r="R495" s="34"/>
      <c r="S495" s="34"/>
      <c r="T495" s="34"/>
      <c r="U495" s="33"/>
      <c r="V495" s="33"/>
      <c r="W495" s="33"/>
      <c r="X495" s="33"/>
      <c r="Y495" s="33"/>
      <c r="Z495" s="33"/>
      <c r="AA495" s="33"/>
      <c r="AB495" s="33"/>
      <c r="AC495" s="34"/>
      <c r="AD495" s="34"/>
      <c r="AE495" s="33"/>
      <c r="AF495" s="35"/>
      <c r="AG495" s="36"/>
      <c r="AH495" s="29"/>
      <c r="AI495" s="33"/>
      <c r="AJ495" s="35"/>
      <c r="AK495" s="36"/>
      <c r="AL495" s="29"/>
      <c r="AM495" s="33"/>
      <c r="AN495" s="35"/>
      <c r="AO495" s="36"/>
      <c r="AP495" s="29"/>
      <c r="AQ495" s="33"/>
      <c r="AR495" s="35"/>
      <c r="AS495" s="36"/>
      <c r="AT495" s="29"/>
      <c r="AU495" s="33"/>
      <c r="AV495" s="35"/>
      <c r="AW495" s="36"/>
      <c r="AX495" s="29"/>
      <c r="AY495" s="33"/>
      <c r="AZ495" s="35"/>
      <c r="BA495" s="36"/>
      <c r="BB495" s="29"/>
      <c r="BC495" s="33"/>
      <c r="BD495" s="35"/>
      <c r="BF495" s="29"/>
    </row>
    <row r="496" spans="1:58" x14ac:dyDescent="0.3">
      <c r="A496" s="29"/>
      <c r="B496" s="30"/>
      <c r="C496" s="30"/>
      <c r="D496" s="30"/>
      <c r="E496" s="31"/>
      <c r="F496" s="30"/>
      <c r="G496" s="30"/>
      <c r="H496" s="30"/>
      <c r="I496" s="30"/>
      <c r="J496" s="30"/>
      <c r="K496" s="30"/>
      <c r="L496" s="32"/>
      <c r="M496" s="32"/>
      <c r="N496" s="30"/>
      <c r="O496" s="33"/>
      <c r="P496" s="33"/>
      <c r="Q496" s="29"/>
      <c r="R496" s="34"/>
      <c r="S496" s="34"/>
      <c r="T496" s="34"/>
      <c r="U496" s="33"/>
      <c r="V496" s="33"/>
      <c r="W496" s="33"/>
      <c r="X496" s="33"/>
      <c r="Y496" s="33"/>
      <c r="Z496" s="33"/>
      <c r="AA496" s="33"/>
      <c r="AB496" s="33"/>
      <c r="AC496" s="34"/>
      <c r="AD496" s="34"/>
      <c r="AE496" s="33"/>
      <c r="AF496" s="35"/>
      <c r="AG496" s="36"/>
      <c r="AH496" s="29"/>
      <c r="AI496" s="33"/>
      <c r="AJ496" s="35"/>
      <c r="AK496" s="36"/>
      <c r="AL496" s="29"/>
      <c r="AM496" s="33"/>
      <c r="AN496" s="35"/>
      <c r="AO496" s="36"/>
      <c r="AP496" s="29"/>
      <c r="AQ496" s="33"/>
      <c r="AR496" s="35"/>
      <c r="AS496" s="36"/>
      <c r="AT496" s="29"/>
      <c r="AU496" s="33"/>
      <c r="AV496" s="35"/>
      <c r="AW496" s="36"/>
      <c r="AX496" s="29"/>
      <c r="AY496" s="33"/>
      <c r="AZ496" s="35"/>
      <c r="BA496" s="36"/>
      <c r="BB496" s="29"/>
      <c r="BC496" s="33"/>
      <c r="BD496" s="35"/>
      <c r="BF496" s="29"/>
    </row>
    <row r="497" spans="1:58" x14ac:dyDescent="0.3">
      <c r="A497" s="29"/>
      <c r="B497" s="30"/>
      <c r="C497" s="30"/>
      <c r="D497" s="30"/>
      <c r="E497" s="31"/>
      <c r="F497" s="30"/>
      <c r="G497" s="30"/>
      <c r="H497" s="30"/>
      <c r="I497" s="30"/>
      <c r="J497" s="30"/>
      <c r="K497" s="30"/>
      <c r="L497" s="32"/>
      <c r="M497" s="32"/>
      <c r="N497" s="30"/>
      <c r="O497" s="33"/>
      <c r="P497" s="33"/>
      <c r="Q497" s="29"/>
      <c r="R497" s="34"/>
      <c r="S497" s="34"/>
      <c r="T497" s="34"/>
      <c r="U497" s="33"/>
      <c r="V497" s="33"/>
      <c r="W497" s="33"/>
      <c r="X497" s="33"/>
      <c r="Y497" s="33"/>
      <c r="Z497" s="33"/>
      <c r="AA497" s="33"/>
      <c r="AB497" s="33"/>
      <c r="AC497" s="34"/>
      <c r="AD497" s="34"/>
      <c r="AE497" s="33"/>
      <c r="AF497" s="35"/>
      <c r="AG497" s="36"/>
      <c r="AH497" s="29"/>
      <c r="AI497" s="33"/>
      <c r="AJ497" s="35"/>
      <c r="AK497" s="36"/>
      <c r="AL497" s="29"/>
      <c r="AM497" s="33"/>
      <c r="AN497" s="35"/>
      <c r="AO497" s="36"/>
      <c r="AP497" s="29"/>
      <c r="AQ497" s="33"/>
      <c r="AR497" s="35"/>
      <c r="AS497" s="36"/>
      <c r="AT497" s="29"/>
      <c r="AU497" s="33"/>
      <c r="AV497" s="35"/>
      <c r="AW497" s="36"/>
      <c r="AX497" s="29"/>
      <c r="AY497" s="33"/>
      <c r="AZ497" s="35"/>
      <c r="BA497" s="36"/>
      <c r="BB497" s="29"/>
      <c r="BC497" s="33"/>
      <c r="BD497" s="35"/>
      <c r="BF497" s="29"/>
    </row>
    <row r="498" spans="1:58" x14ac:dyDescent="0.3">
      <c r="A498" s="29"/>
      <c r="B498" s="30"/>
      <c r="C498" s="30"/>
      <c r="D498" s="30"/>
      <c r="E498" s="31"/>
      <c r="F498" s="30"/>
      <c r="G498" s="30"/>
      <c r="H498" s="30"/>
      <c r="I498" s="30"/>
      <c r="J498" s="30"/>
      <c r="K498" s="30"/>
      <c r="L498" s="32"/>
      <c r="M498" s="32"/>
      <c r="N498" s="30"/>
      <c r="O498" s="33"/>
      <c r="P498" s="33"/>
      <c r="Q498" s="29"/>
      <c r="R498" s="34"/>
      <c r="S498" s="34"/>
      <c r="T498" s="34"/>
      <c r="U498" s="33"/>
      <c r="V498" s="33"/>
      <c r="W498" s="33"/>
      <c r="X498" s="33"/>
      <c r="Y498" s="33"/>
      <c r="Z498" s="33"/>
      <c r="AA498" s="33"/>
      <c r="AB498" s="33"/>
      <c r="AC498" s="34"/>
      <c r="AD498" s="34"/>
      <c r="AE498" s="33"/>
      <c r="AF498" s="35"/>
      <c r="AG498" s="36"/>
      <c r="AH498" s="29"/>
      <c r="AI498" s="33"/>
      <c r="AJ498" s="35"/>
      <c r="AK498" s="36"/>
      <c r="AL498" s="29"/>
      <c r="AM498" s="33"/>
      <c r="AN498" s="35"/>
      <c r="AO498" s="36"/>
      <c r="AP498" s="29"/>
      <c r="AQ498" s="33"/>
      <c r="AR498" s="35"/>
      <c r="AS498" s="36"/>
      <c r="AT498" s="29"/>
      <c r="AU498" s="33"/>
      <c r="AV498" s="35"/>
      <c r="AW498" s="36"/>
      <c r="AX498" s="29"/>
      <c r="AY498" s="33"/>
      <c r="AZ498" s="35"/>
      <c r="BA498" s="36"/>
      <c r="BB498" s="29"/>
      <c r="BC498" s="33"/>
      <c r="BD498" s="35"/>
      <c r="BF498" s="29"/>
    </row>
    <row r="499" spans="1:58" x14ac:dyDescent="0.3">
      <c r="A499" s="29"/>
      <c r="B499" s="30"/>
      <c r="C499" s="30"/>
      <c r="D499" s="30"/>
      <c r="E499" s="31"/>
      <c r="F499" s="30"/>
      <c r="G499" s="30"/>
      <c r="H499" s="30"/>
      <c r="I499" s="30"/>
      <c r="J499" s="30"/>
      <c r="K499" s="30"/>
      <c r="L499" s="32"/>
      <c r="M499" s="32"/>
      <c r="N499" s="30"/>
      <c r="O499" s="33"/>
      <c r="P499" s="33"/>
      <c r="Q499" s="29"/>
      <c r="R499" s="34"/>
      <c r="S499" s="34"/>
      <c r="T499" s="34"/>
      <c r="U499" s="33"/>
      <c r="V499" s="33"/>
      <c r="W499" s="33"/>
      <c r="X499" s="33"/>
      <c r="Y499" s="33"/>
      <c r="Z499" s="33"/>
      <c r="AA499" s="33"/>
      <c r="AB499" s="33"/>
      <c r="AC499" s="34"/>
      <c r="AD499" s="34"/>
      <c r="AE499" s="33"/>
      <c r="AF499" s="35"/>
      <c r="AG499" s="36"/>
      <c r="AH499" s="29"/>
      <c r="AI499" s="33"/>
      <c r="AJ499" s="35"/>
      <c r="AK499" s="36"/>
      <c r="AL499" s="29"/>
      <c r="AM499" s="33"/>
      <c r="AN499" s="35"/>
      <c r="AO499" s="36"/>
      <c r="AP499" s="29"/>
      <c r="AQ499" s="33"/>
      <c r="AR499" s="35"/>
      <c r="AS499" s="36"/>
      <c r="AT499" s="29"/>
      <c r="AU499" s="33"/>
      <c r="AV499" s="35"/>
      <c r="AW499" s="36"/>
      <c r="AX499" s="29"/>
      <c r="AY499" s="33"/>
      <c r="AZ499" s="35"/>
      <c r="BA499" s="36"/>
      <c r="BB499" s="29"/>
      <c r="BC499" s="33"/>
      <c r="BD499" s="35"/>
      <c r="BF499" s="29"/>
    </row>
    <row r="500" spans="1:58" x14ac:dyDescent="0.3">
      <c r="A500" s="29"/>
      <c r="B500" s="30"/>
      <c r="C500" s="30"/>
      <c r="D500" s="30"/>
      <c r="E500" s="31"/>
      <c r="F500" s="30"/>
      <c r="G500" s="30"/>
      <c r="H500" s="30"/>
      <c r="I500" s="30"/>
      <c r="J500" s="30"/>
      <c r="K500" s="30"/>
      <c r="L500" s="32"/>
      <c r="M500" s="32"/>
      <c r="N500" s="30"/>
      <c r="O500" s="33"/>
      <c r="P500" s="33"/>
      <c r="Q500" s="29"/>
      <c r="R500" s="34"/>
      <c r="S500" s="34"/>
      <c r="T500" s="34"/>
      <c r="U500" s="33"/>
      <c r="V500" s="33"/>
      <c r="W500" s="33"/>
      <c r="X500" s="33"/>
      <c r="Y500" s="33"/>
      <c r="Z500" s="33"/>
      <c r="AA500" s="33"/>
      <c r="AB500" s="33"/>
      <c r="AC500" s="34"/>
      <c r="AD500" s="34"/>
      <c r="AE500" s="33"/>
      <c r="AF500" s="35"/>
      <c r="AG500" s="36"/>
      <c r="AH500" s="29"/>
      <c r="AI500" s="33"/>
      <c r="AJ500" s="35"/>
      <c r="AK500" s="36"/>
      <c r="AL500" s="29"/>
      <c r="AM500" s="33"/>
      <c r="AN500" s="35"/>
      <c r="AO500" s="36"/>
      <c r="AP500" s="29"/>
      <c r="AQ500" s="33"/>
      <c r="AR500" s="35"/>
      <c r="AS500" s="36"/>
      <c r="AT500" s="29"/>
      <c r="AU500" s="33"/>
      <c r="AV500" s="35"/>
      <c r="AW500" s="36"/>
      <c r="AX500" s="29"/>
      <c r="AY500" s="33"/>
      <c r="AZ500" s="35"/>
      <c r="BA500" s="36"/>
      <c r="BB500" s="29"/>
      <c r="BC500" s="33"/>
      <c r="BD500" s="35"/>
      <c r="BF500" s="29"/>
    </row>
    <row r="501" spans="1:58" x14ac:dyDescent="0.3">
      <c r="A501" s="29"/>
      <c r="B501" s="30"/>
      <c r="C501" s="30"/>
      <c r="D501" s="30"/>
      <c r="E501" s="31"/>
      <c r="F501" s="30"/>
      <c r="G501" s="30"/>
      <c r="H501" s="30"/>
      <c r="I501" s="30"/>
      <c r="J501" s="30"/>
      <c r="K501" s="30"/>
      <c r="L501" s="32"/>
      <c r="M501" s="32"/>
      <c r="N501" s="30"/>
      <c r="O501" s="33"/>
      <c r="P501" s="33"/>
      <c r="Q501" s="29"/>
      <c r="R501" s="34"/>
      <c r="S501" s="34"/>
      <c r="T501" s="34"/>
      <c r="U501" s="33"/>
      <c r="V501" s="33"/>
      <c r="W501" s="33"/>
      <c r="X501" s="33"/>
      <c r="Y501" s="33"/>
      <c r="Z501" s="33"/>
      <c r="AA501" s="33"/>
      <c r="AB501" s="33"/>
      <c r="AC501" s="34"/>
      <c r="AD501" s="34"/>
      <c r="AE501" s="33"/>
      <c r="AF501" s="35"/>
      <c r="AG501" s="36"/>
      <c r="AH501" s="29"/>
      <c r="AI501" s="33"/>
      <c r="AJ501" s="35"/>
      <c r="AK501" s="36"/>
      <c r="AL501" s="29"/>
      <c r="AM501" s="33"/>
      <c r="AN501" s="35"/>
      <c r="AO501" s="36"/>
      <c r="AP501" s="29"/>
      <c r="AQ501" s="33"/>
      <c r="AR501" s="35"/>
      <c r="AS501" s="36"/>
      <c r="AT501" s="29"/>
      <c r="AU501" s="33"/>
      <c r="AV501" s="35"/>
      <c r="AW501" s="36"/>
      <c r="AX501" s="29"/>
      <c r="AY501" s="33"/>
      <c r="AZ501" s="35"/>
      <c r="BA501" s="36"/>
      <c r="BB501" s="29"/>
      <c r="BC501" s="33"/>
      <c r="BD501" s="35"/>
      <c r="BF501" s="29"/>
    </row>
    <row r="502" spans="1:58" x14ac:dyDescent="0.3">
      <c r="A502" s="29"/>
      <c r="B502" s="30"/>
      <c r="C502" s="30"/>
      <c r="D502" s="30"/>
      <c r="E502" s="31"/>
      <c r="F502" s="30"/>
      <c r="G502" s="30"/>
      <c r="H502" s="30"/>
      <c r="I502" s="30"/>
      <c r="J502" s="30"/>
      <c r="K502" s="30"/>
      <c r="L502" s="32"/>
      <c r="M502" s="32"/>
      <c r="N502" s="30"/>
      <c r="O502" s="33"/>
      <c r="P502" s="33"/>
      <c r="Q502" s="29"/>
      <c r="R502" s="34"/>
      <c r="S502" s="34"/>
      <c r="T502" s="34"/>
      <c r="U502" s="33"/>
      <c r="V502" s="33"/>
      <c r="W502" s="33"/>
      <c r="X502" s="33"/>
      <c r="Y502" s="33"/>
      <c r="Z502" s="33"/>
      <c r="AA502" s="33"/>
      <c r="AB502" s="33"/>
      <c r="AC502" s="34"/>
      <c r="AD502" s="34"/>
      <c r="AE502" s="33"/>
      <c r="AF502" s="35"/>
      <c r="AG502" s="36"/>
      <c r="AH502" s="29"/>
      <c r="AI502" s="33"/>
      <c r="AJ502" s="35"/>
      <c r="AK502" s="36"/>
      <c r="AL502" s="29"/>
      <c r="AM502" s="33"/>
      <c r="AN502" s="35"/>
      <c r="AO502" s="36"/>
      <c r="AP502" s="29"/>
      <c r="AQ502" s="33"/>
      <c r="AR502" s="35"/>
      <c r="AS502" s="36"/>
      <c r="AT502" s="29"/>
      <c r="AU502" s="33"/>
      <c r="AV502" s="35"/>
      <c r="AW502" s="36"/>
      <c r="AX502" s="29"/>
      <c r="AY502" s="33"/>
      <c r="AZ502" s="35"/>
      <c r="BA502" s="36"/>
      <c r="BB502" s="29"/>
      <c r="BC502" s="33"/>
      <c r="BD502" s="35"/>
      <c r="BF502" s="29"/>
    </row>
    <row r="503" spans="1:58" x14ac:dyDescent="0.3">
      <c r="A503" s="29"/>
      <c r="B503" s="30"/>
      <c r="C503" s="30"/>
      <c r="D503" s="30"/>
      <c r="E503" s="31"/>
      <c r="F503" s="30"/>
      <c r="G503" s="30"/>
      <c r="H503" s="30"/>
      <c r="I503" s="30"/>
      <c r="J503" s="30"/>
      <c r="K503" s="30"/>
      <c r="L503" s="32"/>
      <c r="M503" s="32"/>
      <c r="N503" s="30"/>
      <c r="O503" s="33"/>
      <c r="P503" s="33"/>
      <c r="Q503" s="29"/>
      <c r="R503" s="34"/>
      <c r="S503" s="34"/>
      <c r="T503" s="34"/>
      <c r="U503" s="33"/>
      <c r="V503" s="33"/>
      <c r="W503" s="33"/>
      <c r="X503" s="33"/>
      <c r="Y503" s="33"/>
      <c r="Z503" s="33"/>
      <c r="AA503" s="33"/>
      <c r="AB503" s="33"/>
      <c r="AC503" s="34"/>
      <c r="AD503" s="34"/>
      <c r="AE503" s="33"/>
      <c r="AF503" s="35"/>
      <c r="AG503" s="36"/>
      <c r="AH503" s="29"/>
      <c r="AI503" s="33"/>
      <c r="AJ503" s="35"/>
      <c r="AK503" s="36"/>
      <c r="AL503" s="29"/>
      <c r="AM503" s="33"/>
      <c r="AN503" s="35"/>
      <c r="AO503" s="36"/>
      <c r="AP503" s="29"/>
      <c r="AQ503" s="33"/>
      <c r="AR503" s="35"/>
      <c r="AS503" s="36"/>
      <c r="AT503" s="29"/>
      <c r="AU503" s="33"/>
      <c r="AV503" s="35"/>
      <c r="AW503" s="36"/>
      <c r="AX503" s="29"/>
      <c r="AY503" s="33"/>
      <c r="AZ503" s="35"/>
      <c r="BA503" s="36"/>
      <c r="BB503" s="29"/>
      <c r="BC503" s="33"/>
      <c r="BD503" s="35"/>
      <c r="BF503" s="29"/>
    </row>
    <row r="504" spans="1:58" x14ac:dyDescent="0.3">
      <c r="A504" s="29"/>
      <c r="B504" s="30"/>
      <c r="C504" s="30"/>
      <c r="D504" s="30"/>
      <c r="E504" s="31"/>
      <c r="F504" s="30"/>
      <c r="G504" s="30"/>
      <c r="H504" s="30"/>
      <c r="I504" s="30"/>
      <c r="J504" s="30"/>
      <c r="K504" s="30"/>
      <c r="L504" s="32"/>
      <c r="M504" s="32"/>
      <c r="N504" s="30"/>
      <c r="O504" s="33"/>
      <c r="P504" s="33"/>
      <c r="Q504" s="29"/>
      <c r="R504" s="34"/>
      <c r="S504" s="34"/>
      <c r="T504" s="34"/>
      <c r="U504" s="33"/>
      <c r="V504" s="33"/>
      <c r="W504" s="33"/>
      <c r="X504" s="33"/>
      <c r="Y504" s="33"/>
      <c r="Z504" s="33"/>
      <c r="AA504" s="33"/>
      <c r="AB504" s="33"/>
      <c r="AC504" s="34"/>
      <c r="AD504" s="34"/>
      <c r="AE504" s="33"/>
      <c r="AF504" s="35"/>
      <c r="AG504" s="36"/>
      <c r="AH504" s="29"/>
      <c r="AI504" s="33"/>
      <c r="AJ504" s="35"/>
      <c r="AK504" s="36"/>
      <c r="AL504" s="29"/>
      <c r="AM504" s="33"/>
      <c r="AN504" s="35"/>
      <c r="AO504" s="36"/>
      <c r="AP504" s="29"/>
      <c r="AQ504" s="33"/>
      <c r="AR504" s="35"/>
      <c r="AS504" s="36"/>
      <c r="AT504" s="29"/>
      <c r="AU504" s="33"/>
      <c r="AV504" s="35"/>
      <c r="AW504" s="36"/>
      <c r="AX504" s="29"/>
      <c r="AY504" s="33"/>
      <c r="AZ504" s="35"/>
      <c r="BA504" s="36"/>
      <c r="BB504" s="29"/>
      <c r="BC504" s="33"/>
      <c r="BD504" s="35"/>
      <c r="BF504" s="29"/>
    </row>
    <row r="505" spans="1:58" x14ac:dyDescent="0.3">
      <c r="A505" s="29"/>
      <c r="B505" s="30"/>
      <c r="C505" s="30"/>
      <c r="D505" s="30"/>
      <c r="E505" s="31"/>
      <c r="F505" s="30"/>
      <c r="G505" s="30"/>
      <c r="H505" s="30"/>
      <c r="I505" s="30"/>
      <c r="J505" s="30"/>
      <c r="K505" s="30"/>
      <c r="L505" s="32"/>
      <c r="M505" s="32"/>
      <c r="N505" s="30"/>
      <c r="O505" s="33"/>
      <c r="P505" s="33"/>
      <c r="Q505" s="29"/>
      <c r="R505" s="34"/>
      <c r="S505" s="34"/>
      <c r="T505" s="34"/>
      <c r="U505" s="33"/>
      <c r="V505" s="33"/>
      <c r="W505" s="33"/>
      <c r="X505" s="33"/>
      <c r="Y505" s="33"/>
      <c r="Z505" s="33"/>
      <c r="AA505" s="33"/>
      <c r="AB505" s="33"/>
      <c r="AC505" s="34"/>
      <c r="AD505" s="34"/>
      <c r="AE505" s="33"/>
      <c r="AF505" s="35"/>
      <c r="AG505" s="36"/>
      <c r="AH505" s="29"/>
      <c r="AI505" s="33"/>
      <c r="AJ505" s="35"/>
      <c r="AK505" s="36"/>
      <c r="AL505" s="29"/>
      <c r="AM505" s="33"/>
      <c r="AN505" s="35"/>
      <c r="AO505" s="36"/>
      <c r="AP505" s="29"/>
      <c r="AQ505" s="33"/>
      <c r="AR505" s="35"/>
      <c r="AS505" s="36"/>
      <c r="AT505" s="29"/>
      <c r="AU505" s="33"/>
      <c r="AV505" s="35"/>
      <c r="AW505" s="36"/>
      <c r="AX505" s="29"/>
      <c r="AY505" s="33"/>
      <c r="AZ505" s="35"/>
      <c r="BA505" s="36"/>
      <c r="BB505" s="29"/>
      <c r="BC505" s="33"/>
      <c r="BD505" s="35"/>
      <c r="BF505" s="29"/>
    </row>
    <row r="506" spans="1:58" x14ac:dyDescent="0.3">
      <c r="A506" s="29"/>
      <c r="B506" s="30"/>
      <c r="C506" s="30"/>
      <c r="D506" s="30"/>
      <c r="E506" s="31"/>
      <c r="F506" s="30"/>
      <c r="G506" s="30"/>
      <c r="H506" s="30"/>
      <c r="I506" s="30"/>
      <c r="J506" s="30"/>
      <c r="K506" s="30"/>
      <c r="L506" s="32"/>
      <c r="M506" s="32"/>
      <c r="N506" s="30"/>
      <c r="O506" s="33"/>
      <c r="P506" s="33"/>
      <c r="Q506" s="29"/>
      <c r="R506" s="34"/>
      <c r="S506" s="34"/>
      <c r="T506" s="34"/>
      <c r="U506" s="33"/>
      <c r="V506" s="33"/>
      <c r="W506" s="33"/>
      <c r="X506" s="33"/>
      <c r="Y506" s="33"/>
      <c r="Z506" s="33"/>
      <c r="AA506" s="33"/>
      <c r="AB506" s="33"/>
      <c r="AC506" s="34"/>
      <c r="AD506" s="34"/>
      <c r="AE506" s="33"/>
      <c r="AF506" s="35"/>
      <c r="AG506" s="36"/>
      <c r="AH506" s="29"/>
      <c r="AI506" s="33"/>
      <c r="AJ506" s="35"/>
      <c r="AK506" s="36"/>
      <c r="AL506" s="29"/>
      <c r="AM506" s="33"/>
      <c r="AN506" s="35"/>
      <c r="AO506" s="36"/>
      <c r="AP506" s="29"/>
      <c r="AQ506" s="33"/>
      <c r="AR506" s="35"/>
      <c r="AS506" s="36"/>
      <c r="AT506" s="29"/>
      <c r="AU506" s="33"/>
      <c r="AV506" s="35"/>
      <c r="AW506" s="36"/>
      <c r="AX506" s="29"/>
      <c r="AY506" s="33"/>
      <c r="AZ506" s="35"/>
      <c r="BA506" s="36"/>
      <c r="BB506" s="29"/>
      <c r="BC506" s="33"/>
      <c r="BD506" s="35"/>
      <c r="BF506" s="29"/>
    </row>
    <row r="507" spans="1:58" x14ac:dyDescent="0.3">
      <c r="A507" s="29"/>
      <c r="B507" s="30"/>
      <c r="C507" s="30"/>
      <c r="D507" s="30"/>
      <c r="E507" s="31"/>
      <c r="F507" s="30"/>
      <c r="G507" s="30"/>
      <c r="H507" s="30"/>
      <c r="I507" s="30"/>
      <c r="J507" s="30"/>
      <c r="K507" s="30"/>
      <c r="L507" s="32"/>
      <c r="M507" s="32"/>
      <c r="N507" s="30"/>
      <c r="O507" s="33"/>
      <c r="P507" s="33"/>
      <c r="Q507" s="29"/>
      <c r="R507" s="34"/>
      <c r="S507" s="34"/>
      <c r="T507" s="34"/>
      <c r="U507" s="33"/>
      <c r="V507" s="33"/>
      <c r="W507" s="33"/>
      <c r="X507" s="33"/>
      <c r="Y507" s="33"/>
      <c r="Z507" s="33"/>
      <c r="AA507" s="33"/>
      <c r="AB507" s="33"/>
      <c r="AC507" s="34"/>
      <c r="AD507" s="34"/>
      <c r="AE507" s="33"/>
      <c r="AF507" s="35"/>
      <c r="AG507" s="36"/>
      <c r="AH507" s="29"/>
      <c r="AI507" s="33"/>
      <c r="AJ507" s="35"/>
      <c r="AK507" s="36"/>
      <c r="AL507" s="29"/>
      <c r="AM507" s="33"/>
      <c r="AN507" s="35"/>
      <c r="AO507" s="36"/>
      <c r="AP507" s="29"/>
      <c r="AQ507" s="33"/>
      <c r="AR507" s="35"/>
      <c r="AS507" s="36"/>
      <c r="AT507" s="29"/>
      <c r="AU507" s="33"/>
      <c r="AV507" s="35"/>
      <c r="AW507" s="36"/>
      <c r="AX507" s="29"/>
      <c r="AY507" s="33"/>
      <c r="AZ507" s="35"/>
      <c r="BA507" s="36"/>
      <c r="BB507" s="29"/>
      <c r="BC507" s="33"/>
      <c r="BD507" s="35"/>
      <c r="BF507" s="29"/>
    </row>
    <row r="508" spans="1:58" x14ac:dyDescent="0.3">
      <c r="A508" s="29"/>
      <c r="B508" s="30"/>
      <c r="C508" s="30"/>
      <c r="D508" s="30"/>
      <c r="E508" s="31"/>
      <c r="F508" s="30"/>
      <c r="G508" s="30"/>
      <c r="H508" s="30"/>
      <c r="I508" s="30"/>
      <c r="J508" s="30"/>
      <c r="K508" s="30"/>
      <c r="L508" s="32"/>
      <c r="M508" s="32"/>
      <c r="N508" s="30"/>
      <c r="O508" s="33"/>
      <c r="P508" s="33"/>
      <c r="Q508" s="29"/>
      <c r="R508" s="34"/>
      <c r="S508" s="34"/>
      <c r="T508" s="34"/>
      <c r="U508" s="33"/>
      <c r="V508" s="33"/>
      <c r="W508" s="33"/>
      <c r="X508" s="33"/>
      <c r="Y508" s="33"/>
      <c r="Z508" s="33"/>
      <c r="AA508" s="33"/>
      <c r="AB508" s="33"/>
      <c r="AC508" s="34"/>
      <c r="AD508" s="34"/>
      <c r="AE508" s="33"/>
      <c r="AF508" s="35"/>
      <c r="AG508" s="36"/>
      <c r="AH508" s="29"/>
      <c r="AI508" s="33"/>
      <c r="AJ508" s="35"/>
      <c r="AK508" s="36"/>
      <c r="AL508" s="29"/>
      <c r="AM508" s="33"/>
      <c r="AN508" s="35"/>
      <c r="AO508" s="36"/>
      <c r="AP508" s="29"/>
      <c r="AQ508" s="33"/>
      <c r="AR508" s="35"/>
      <c r="AS508" s="36"/>
      <c r="AT508" s="29"/>
      <c r="AU508" s="33"/>
      <c r="AV508" s="35"/>
      <c r="AW508" s="36"/>
      <c r="AX508" s="29"/>
      <c r="AY508" s="33"/>
      <c r="AZ508" s="35"/>
      <c r="BA508" s="36"/>
      <c r="BB508" s="29"/>
      <c r="BC508" s="33"/>
      <c r="BD508" s="35"/>
      <c r="BF508" s="29"/>
    </row>
    <row r="509" spans="1:58" x14ac:dyDescent="0.3">
      <c r="A509" s="29"/>
      <c r="B509" s="30"/>
      <c r="C509" s="30"/>
      <c r="D509" s="30"/>
      <c r="E509" s="31"/>
      <c r="F509" s="30"/>
      <c r="G509" s="30"/>
      <c r="H509" s="30"/>
      <c r="I509" s="30"/>
      <c r="J509" s="30"/>
      <c r="K509" s="30"/>
      <c r="L509" s="32"/>
      <c r="M509" s="32"/>
      <c r="N509" s="30"/>
      <c r="O509" s="33"/>
      <c r="P509" s="33"/>
      <c r="Q509" s="29"/>
      <c r="R509" s="34"/>
      <c r="S509" s="34"/>
      <c r="T509" s="34"/>
      <c r="U509" s="33"/>
      <c r="V509" s="33"/>
      <c r="W509" s="33"/>
      <c r="X509" s="33"/>
      <c r="Y509" s="33"/>
      <c r="Z509" s="33"/>
      <c r="AA509" s="33"/>
      <c r="AB509" s="33"/>
      <c r="AC509" s="34"/>
      <c r="AD509" s="34"/>
      <c r="AE509" s="33"/>
      <c r="AF509" s="35"/>
      <c r="AG509" s="36"/>
      <c r="AH509" s="29"/>
      <c r="AI509" s="33"/>
      <c r="AJ509" s="35"/>
      <c r="AK509" s="36"/>
      <c r="AL509" s="29"/>
      <c r="AM509" s="33"/>
      <c r="AN509" s="35"/>
      <c r="AO509" s="36"/>
      <c r="AP509" s="29"/>
      <c r="AQ509" s="33"/>
      <c r="AR509" s="35"/>
      <c r="AS509" s="36"/>
      <c r="AT509" s="29"/>
      <c r="AU509" s="33"/>
      <c r="AV509" s="35"/>
      <c r="AW509" s="36"/>
      <c r="AX509" s="29"/>
      <c r="AY509" s="33"/>
      <c r="AZ509" s="35"/>
      <c r="BA509" s="36"/>
      <c r="BB509" s="29"/>
      <c r="BC509" s="33"/>
      <c r="BD509" s="35"/>
      <c r="BF509" s="29"/>
    </row>
    <row r="510" spans="1:58" x14ac:dyDescent="0.3">
      <c r="A510" s="29"/>
      <c r="B510" s="30"/>
      <c r="C510" s="30"/>
      <c r="D510" s="30"/>
      <c r="E510" s="31"/>
      <c r="F510" s="30"/>
      <c r="G510" s="30"/>
      <c r="H510" s="30"/>
      <c r="I510" s="30"/>
      <c r="J510" s="30"/>
      <c r="K510" s="30"/>
      <c r="L510" s="32"/>
      <c r="M510" s="32"/>
      <c r="N510" s="30"/>
      <c r="O510" s="33"/>
      <c r="P510" s="33"/>
      <c r="Q510" s="29"/>
      <c r="R510" s="34"/>
      <c r="S510" s="34"/>
      <c r="T510" s="34"/>
      <c r="U510" s="33"/>
      <c r="V510" s="33"/>
      <c r="W510" s="33"/>
      <c r="X510" s="33"/>
      <c r="Y510" s="33"/>
      <c r="Z510" s="33"/>
      <c r="AA510" s="33"/>
      <c r="AB510" s="33"/>
      <c r="AC510" s="34"/>
      <c r="AD510" s="34"/>
      <c r="AE510" s="33"/>
      <c r="AF510" s="35"/>
      <c r="AG510" s="36"/>
      <c r="AH510" s="29"/>
      <c r="AI510" s="33"/>
      <c r="AJ510" s="35"/>
      <c r="AK510" s="36"/>
      <c r="AL510" s="29"/>
      <c r="AM510" s="33"/>
      <c r="AN510" s="35"/>
      <c r="AO510" s="36"/>
      <c r="AP510" s="29"/>
      <c r="AQ510" s="33"/>
      <c r="AR510" s="35"/>
      <c r="AS510" s="36"/>
      <c r="AT510" s="29"/>
      <c r="AU510" s="33"/>
      <c r="AV510" s="35"/>
      <c r="AW510" s="36"/>
      <c r="AX510" s="29"/>
      <c r="AY510" s="33"/>
      <c r="AZ510" s="35"/>
      <c r="BA510" s="36"/>
      <c r="BB510" s="29"/>
      <c r="BC510" s="33"/>
      <c r="BD510" s="35"/>
      <c r="BF510" s="29"/>
    </row>
    <row r="511" spans="1:58" x14ac:dyDescent="0.3">
      <c r="A511" s="29"/>
      <c r="B511" s="30"/>
      <c r="C511" s="30"/>
      <c r="D511" s="30"/>
      <c r="E511" s="31"/>
      <c r="F511" s="30"/>
      <c r="G511" s="30"/>
      <c r="H511" s="30"/>
      <c r="I511" s="30"/>
      <c r="J511" s="30"/>
      <c r="K511" s="30"/>
      <c r="L511" s="32"/>
      <c r="M511" s="32"/>
      <c r="N511" s="30"/>
      <c r="O511" s="33"/>
      <c r="P511" s="33"/>
      <c r="Q511" s="29"/>
      <c r="R511" s="34"/>
      <c r="S511" s="34"/>
      <c r="T511" s="34"/>
      <c r="U511" s="33"/>
      <c r="V511" s="33"/>
      <c r="W511" s="33"/>
      <c r="X511" s="33"/>
      <c r="Y511" s="33"/>
      <c r="Z511" s="33"/>
      <c r="AA511" s="33"/>
      <c r="AB511" s="33"/>
      <c r="AC511" s="34"/>
      <c r="AD511" s="34"/>
      <c r="AE511" s="33"/>
      <c r="AF511" s="35"/>
      <c r="AG511" s="36"/>
      <c r="AH511" s="29"/>
      <c r="AI511" s="33"/>
      <c r="AJ511" s="35"/>
      <c r="AK511" s="36"/>
      <c r="AL511" s="29"/>
      <c r="AM511" s="33"/>
      <c r="AN511" s="35"/>
      <c r="AO511" s="36"/>
      <c r="AP511" s="29"/>
      <c r="AQ511" s="33"/>
      <c r="AR511" s="35"/>
      <c r="AS511" s="36"/>
      <c r="AT511" s="29"/>
      <c r="AU511" s="33"/>
      <c r="AV511" s="35"/>
      <c r="AW511" s="36"/>
      <c r="AX511" s="29"/>
      <c r="AY511" s="33"/>
      <c r="AZ511" s="35"/>
      <c r="BA511" s="36"/>
      <c r="BB511" s="29"/>
      <c r="BC511" s="33"/>
      <c r="BD511" s="35"/>
      <c r="BF511" s="29"/>
    </row>
    <row r="512" spans="1:58" x14ac:dyDescent="0.3">
      <c r="A512" s="29"/>
      <c r="B512" s="30"/>
      <c r="C512" s="30"/>
      <c r="D512" s="30"/>
      <c r="E512" s="31"/>
      <c r="F512" s="30"/>
      <c r="G512" s="30"/>
      <c r="H512" s="30"/>
      <c r="I512" s="30"/>
      <c r="J512" s="30"/>
      <c r="K512" s="30"/>
      <c r="L512" s="32"/>
      <c r="M512" s="32"/>
      <c r="N512" s="30"/>
      <c r="O512" s="33"/>
      <c r="P512" s="33"/>
      <c r="Q512" s="29"/>
      <c r="R512" s="34"/>
      <c r="S512" s="34"/>
      <c r="T512" s="34"/>
      <c r="U512" s="33"/>
      <c r="V512" s="33"/>
      <c r="W512" s="33"/>
      <c r="X512" s="33"/>
      <c r="Y512" s="33"/>
      <c r="Z512" s="33"/>
      <c r="AA512" s="33"/>
      <c r="AB512" s="33"/>
      <c r="AC512" s="34"/>
      <c r="AD512" s="34"/>
      <c r="AE512" s="33"/>
      <c r="AF512" s="35"/>
      <c r="AG512" s="36"/>
      <c r="AH512" s="29"/>
      <c r="AI512" s="33"/>
      <c r="AJ512" s="35"/>
      <c r="AK512" s="36"/>
      <c r="AL512" s="29"/>
      <c r="AM512" s="33"/>
      <c r="AN512" s="35"/>
      <c r="AO512" s="36"/>
      <c r="AP512" s="29"/>
      <c r="AQ512" s="33"/>
      <c r="AR512" s="35"/>
      <c r="AS512" s="36"/>
      <c r="AT512" s="29"/>
      <c r="AU512" s="33"/>
      <c r="AV512" s="35"/>
      <c r="AW512" s="36"/>
      <c r="AX512" s="29"/>
      <c r="AY512" s="33"/>
      <c r="AZ512" s="35"/>
      <c r="BA512" s="36"/>
      <c r="BB512" s="29"/>
      <c r="BC512" s="33"/>
      <c r="BD512" s="35"/>
      <c r="BF512" s="29"/>
    </row>
    <row r="513" spans="1:58" x14ac:dyDescent="0.3">
      <c r="A513" s="29"/>
      <c r="B513" s="30"/>
      <c r="C513" s="30"/>
      <c r="D513" s="30"/>
      <c r="E513" s="31"/>
      <c r="F513" s="30"/>
      <c r="G513" s="30"/>
      <c r="H513" s="30"/>
      <c r="I513" s="30"/>
      <c r="J513" s="30"/>
      <c r="K513" s="30"/>
      <c r="L513" s="32"/>
      <c r="M513" s="32"/>
      <c r="N513" s="30"/>
      <c r="O513" s="33"/>
      <c r="P513" s="33"/>
      <c r="Q513" s="29"/>
      <c r="R513" s="34"/>
      <c r="S513" s="34"/>
      <c r="T513" s="34"/>
      <c r="U513" s="33"/>
      <c r="V513" s="33"/>
      <c r="W513" s="33"/>
      <c r="X513" s="33"/>
      <c r="Y513" s="33"/>
      <c r="Z513" s="33"/>
      <c r="AA513" s="33"/>
      <c r="AB513" s="33"/>
      <c r="AC513" s="34"/>
      <c r="AD513" s="34"/>
      <c r="AE513" s="33"/>
      <c r="AF513" s="35"/>
      <c r="AG513" s="36"/>
      <c r="AH513" s="29"/>
      <c r="AI513" s="33"/>
      <c r="AJ513" s="35"/>
      <c r="AK513" s="36"/>
      <c r="AL513" s="29"/>
      <c r="AM513" s="33"/>
      <c r="AN513" s="35"/>
      <c r="AO513" s="36"/>
      <c r="AP513" s="29"/>
      <c r="AQ513" s="33"/>
      <c r="AR513" s="35"/>
      <c r="AS513" s="36"/>
      <c r="AT513" s="29"/>
      <c r="AU513" s="33"/>
      <c r="AV513" s="35"/>
      <c r="AW513" s="36"/>
      <c r="AX513" s="29"/>
      <c r="AY513" s="33"/>
      <c r="AZ513" s="35"/>
      <c r="BA513" s="36"/>
      <c r="BB513" s="29"/>
      <c r="BC513" s="33"/>
      <c r="BD513" s="35"/>
      <c r="BF513" s="29"/>
    </row>
    <row r="514" spans="1:58" x14ac:dyDescent="0.3">
      <c r="A514" s="29"/>
      <c r="B514" s="30"/>
      <c r="C514" s="30"/>
      <c r="D514" s="30"/>
      <c r="E514" s="31"/>
      <c r="F514" s="30"/>
      <c r="G514" s="30"/>
      <c r="H514" s="30"/>
      <c r="I514" s="30"/>
      <c r="J514" s="30"/>
      <c r="K514" s="30"/>
      <c r="L514" s="32"/>
      <c r="M514" s="32"/>
      <c r="N514" s="30"/>
      <c r="O514" s="33"/>
      <c r="P514" s="33"/>
      <c r="Q514" s="29"/>
      <c r="R514" s="34"/>
      <c r="S514" s="34"/>
      <c r="T514" s="34"/>
      <c r="U514" s="33"/>
      <c r="V514" s="33"/>
      <c r="W514" s="33"/>
      <c r="X514" s="33"/>
      <c r="Y514" s="33"/>
      <c r="Z514" s="33"/>
      <c r="AA514" s="33"/>
      <c r="AB514" s="33"/>
      <c r="AC514" s="34"/>
      <c r="AD514" s="34"/>
      <c r="AE514" s="33"/>
      <c r="AF514" s="35"/>
      <c r="AG514" s="36"/>
      <c r="AH514" s="29"/>
      <c r="AI514" s="33"/>
      <c r="AJ514" s="35"/>
      <c r="AK514" s="36"/>
      <c r="AL514" s="29"/>
      <c r="AM514" s="33"/>
      <c r="AN514" s="35"/>
      <c r="AO514" s="36"/>
      <c r="AP514" s="29"/>
      <c r="AQ514" s="33"/>
      <c r="AR514" s="35"/>
      <c r="AS514" s="36"/>
      <c r="AT514" s="29"/>
      <c r="AU514" s="33"/>
      <c r="AV514" s="35"/>
      <c r="AW514" s="36"/>
      <c r="AX514" s="29"/>
      <c r="AY514" s="33"/>
      <c r="AZ514" s="35"/>
      <c r="BA514" s="36"/>
      <c r="BB514" s="29"/>
      <c r="BC514" s="33"/>
      <c r="BD514" s="35"/>
      <c r="BF514" s="29"/>
    </row>
    <row r="515" spans="1:58" x14ac:dyDescent="0.3">
      <c r="A515" s="29"/>
      <c r="B515" s="30"/>
      <c r="C515" s="30"/>
      <c r="D515" s="30"/>
      <c r="E515" s="31"/>
      <c r="F515" s="30"/>
      <c r="G515" s="30"/>
      <c r="H515" s="30"/>
      <c r="I515" s="30"/>
      <c r="J515" s="30"/>
      <c r="K515" s="30"/>
      <c r="L515" s="32"/>
      <c r="M515" s="32"/>
      <c r="N515" s="30"/>
      <c r="O515" s="33"/>
      <c r="P515" s="33"/>
      <c r="Q515" s="29"/>
      <c r="R515" s="34"/>
      <c r="S515" s="34"/>
      <c r="T515" s="34"/>
      <c r="U515" s="33"/>
      <c r="V515" s="33"/>
      <c r="W515" s="33"/>
      <c r="X515" s="33"/>
      <c r="Y515" s="33"/>
      <c r="Z515" s="33"/>
      <c r="AA515" s="33"/>
      <c r="AB515" s="33"/>
      <c r="AC515" s="34"/>
      <c r="AD515" s="34"/>
      <c r="AE515" s="33"/>
      <c r="AF515" s="35"/>
      <c r="AG515" s="36"/>
      <c r="AH515" s="29"/>
      <c r="AI515" s="33"/>
      <c r="AJ515" s="35"/>
      <c r="AK515" s="36"/>
      <c r="AL515" s="29"/>
      <c r="AM515" s="33"/>
      <c r="AN515" s="35"/>
      <c r="AO515" s="36"/>
      <c r="AP515" s="29"/>
      <c r="AQ515" s="33"/>
      <c r="AR515" s="35"/>
      <c r="AS515" s="36"/>
      <c r="AT515" s="29"/>
      <c r="AU515" s="33"/>
      <c r="AV515" s="35"/>
      <c r="AW515" s="36"/>
      <c r="AX515" s="29"/>
      <c r="AY515" s="33"/>
      <c r="AZ515" s="35"/>
      <c r="BA515" s="36"/>
      <c r="BB515" s="29"/>
      <c r="BC515" s="33"/>
      <c r="BD515" s="35"/>
      <c r="BF515" s="29"/>
    </row>
    <row r="516" spans="1:58" x14ac:dyDescent="0.3">
      <c r="A516" s="29"/>
      <c r="B516" s="30"/>
      <c r="C516" s="30"/>
      <c r="D516" s="30"/>
      <c r="E516" s="31"/>
      <c r="F516" s="30"/>
      <c r="G516" s="30"/>
      <c r="H516" s="30"/>
      <c r="I516" s="30"/>
      <c r="J516" s="30"/>
      <c r="K516" s="30"/>
      <c r="L516" s="32"/>
      <c r="M516" s="32"/>
      <c r="N516" s="30"/>
      <c r="O516" s="33"/>
      <c r="P516" s="33"/>
      <c r="Q516" s="29"/>
      <c r="R516" s="34"/>
      <c r="S516" s="34"/>
      <c r="T516" s="34"/>
      <c r="U516" s="33"/>
      <c r="V516" s="33"/>
      <c r="W516" s="33"/>
      <c r="X516" s="33"/>
      <c r="Y516" s="33"/>
      <c r="Z516" s="33"/>
      <c r="AA516" s="33"/>
      <c r="AB516" s="33"/>
      <c r="AC516" s="34"/>
      <c r="AD516" s="34"/>
      <c r="AE516" s="33"/>
      <c r="AF516" s="35"/>
      <c r="AG516" s="36"/>
      <c r="AH516" s="29"/>
      <c r="AI516" s="33"/>
      <c r="AJ516" s="35"/>
      <c r="AK516" s="36"/>
      <c r="AL516" s="29"/>
      <c r="AM516" s="33"/>
      <c r="AN516" s="35"/>
      <c r="AO516" s="36"/>
      <c r="AP516" s="29"/>
      <c r="AQ516" s="33"/>
      <c r="AR516" s="35"/>
      <c r="AS516" s="36"/>
      <c r="AT516" s="29"/>
      <c r="AU516" s="33"/>
      <c r="AV516" s="35"/>
      <c r="AW516" s="36"/>
      <c r="AX516" s="29"/>
      <c r="AY516" s="33"/>
      <c r="AZ516" s="35"/>
      <c r="BA516" s="36"/>
      <c r="BB516" s="29"/>
      <c r="BC516" s="33"/>
      <c r="BD516" s="35"/>
      <c r="BF516" s="29"/>
    </row>
    <row r="517" spans="1:58" x14ac:dyDescent="0.3">
      <c r="A517" s="29"/>
      <c r="B517" s="30"/>
      <c r="C517" s="30"/>
      <c r="D517" s="30"/>
      <c r="E517" s="31"/>
      <c r="F517" s="30"/>
      <c r="G517" s="30"/>
      <c r="H517" s="30"/>
      <c r="I517" s="30"/>
      <c r="J517" s="30"/>
      <c r="K517" s="30"/>
      <c r="L517" s="32"/>
      <c r="M517" s="32"/>
      <c r="N517" s="30"/>
      <c r="O517" s="33"/>
      <c r="P517" s="33"/>
      <c r="Q517" s="29"/>
      <c r="R517" s="34"/>
      <c r="S517" s="34"/>
      <c r="T517" s="34"/>
      <c r="U517" s="33"/>
      <c r="V517" s="33"/>
      <c r="W517" s="33"/>
      <c r="X517" s="33"/>
      <c r="Y517" s="33"/>
      <c r="Z517" s="33"/>
      <c r="AA517" s="33"/>
      <c r="AB517" s="33"/>
      <c r="AC517" s="34"/>
      <c r="AD517" s="34"/>
      <c r="AE517" s="33"/>
      <c r="AF517" s="35"/>
      <c r="AG517" s="36"/>
      <c r="AH517" s="29"/>
      <c r="AI517" s="33"/>
      <c r="AJ517" s="35"/>
      <c r="AK517" s="36"/>
      <c r="AL517" s="29"/>
      <c r="AM517" s="33"/>
      <c r="AN517" s="35"/>
      <c r="AO517" s="36"/>
      <c r="AP517" s="29"/>
      <c r="AQ517" s="33"/>
      <c r="AR517" s="35"/>
      <c r="AS517" s="36"/>
      <c r="AT517" s="29"/>
      <c r="AU517" s="33"/>
      <c r="AV517" s="35"/>
      <c r="AW517" s="36"/>
      <c r="AX517" s="29"/>
      <c r="AY517" s="33"/>
      <c r="AZ517" s="35"/>
      <c r="BA517" s="36"/>
      <c r="BB517" s="29"/>
      <c r="BC517" s="33"/>
      <c r="BD517" s="35"/>
      <c r="BF517" s="29"/>
    </row>
    <row r="518" spans="1:58" x14ac:dyDescent="0.3">
      <c r="A518" s="29"/>
      <c r="B518" s="30"/>
      <c r="C518" s="30"/>
      <c r="D518" s="30"/>
      <c r="E518" s="31"/>
      <c r="F518" s="30"/>
      <c r="G518" s="30"/>
      <c r="H518" s="30"/>
      <c r="I518" s="30"/>
      <c r="J518" s="30"/>
      <c r="K518" s="30"/>
      <c r="L518" s="32"/>
      <c r="M518" s="32"/>
      <c r="N518" s="30"/>
      <c r="O518" s="33"/>
      <c r="P518" s="33"/>
      <c r="Q518" s="29"/>
      <c r="R518" s="34"/>
      <c r="S518" s="34"/>
      <c r="T518" s="34"/>
      <c r="U518" s="33"/>
      <c r="V518" s="33"/>
      <c r="W518" s="33"/>
      <c r="X518" s="33"/>
      <c r="Y518" s="33"/>
      <c r="Z518" s="33"/>
      <c r="AA518" s="33"/>
      <c r="AB518" s="33"/>
      <c r="AC518" s="34"/>
      <c r="AD518" s="34"/>
      <c r="AE518" s="33"/>
      <c r="AF518" s="35"/>
      <c r="AG518" s="36"/>
      <c r="AH518" s="29"/>
      <c r="AI518" s="33"/>
      <c r="AJ518" s="35"/>
      <c r="AK518" s="36"/>
      <c r="AL518" s="29"/>
      <c r="AM518" s="33"/>
      <c r="AN518" s="35"/>
      <c r="AO518" s="36"/>
      <c r="AP518" s="29"/>
      <c r="AQ518" s="33"/>
      <c r="AR518" s="35"/>
      <c r="AS518" s="36"/>
      <c r="AT518" s="29"/>
      <c r="AU518" s="33"/>
      <c r="AV518" s="35"/>
      <c r="AW518" s="36"/>
      <c r="AX518" s="29"/>
      <c r="AY518" s="33"/>
      <c r="AZ518" s="35"/>
      <c r="BA518" s="36"/>
      <c r="BB518" s="29"/>
      <c r="BC518" s="33"/>
      <c r="BD518" s="35"/>
      <c r="BF518" s="29"/>
    </row>
    <row r="519" spans="1:58" x14ac:dyDescent="0.3">
      <c r="A519" s="29"/>
      <c r="B519" s="30"/>
      <c r="C519" s="30"/>
      <c r="D519" s="30"/>
      <c r="E519" s="31"/>
      <c r="F519" s="30"/>
      <c r="G519" s="30"/>
      <c r="H519" s="30"/>
      <c r="I519" s="30"/>
      <c r="J519" s="30"/>
      <c r="K519" s="30"/>
      <c r="L519" s="32"/>
      <c r="M519" s="32"/>
      <c r="N519" s="30"/>
      <c r="O519" s="33"/>
      <c r="P519" s="33"/>
      <c r="Q519" s="29"/>
      <c r="R519" s="34"/>
      <c r="S519" s="34"/>
      <c r="T519" s="34"/>
      <c r="U519" s="33"/>
      <c r="V519" s="33"/>
      <c r="W519" s="33"/>
      <c r="X519" s="33"/>
      <c r="Y519" s="33"/>
      <c r="Z519" s="33"/>
      <c r="AA519" s="33"/>
      <c r="AB519" s="33"/>
      <c r="AC519" s="34"/>
      <c r="AD519" s="34"/>
      <c r="AE519" s="33"/>
      <c r="AF519" s="35"/>
      <c r="AG519" s="36"/>
      <c r="AH519" s="29"/>
      <c r="AI519" s="33"/>
      <c r="AJ519" s="35"/>
      <c r="AK519" s="36"/>
      <c r="AL519" s="29"/>
      <c r="AM519" s="33"/>
      <c r="AN519" s="35"/>
      <c r="AO519" s="36"/>
      <c r="AP519" s="29"/>
      <c r="AQ519" s="33"/>
      <c r="AR519" s="35"/>
      <c r="AS519" s="36"/>
      <c r="AT519" s="29"/>
      <c r="AU519" s="33"/>
      <c r="AV519" s="35"/>
      <c r="AW519" s="36"/>
      <c r="AX519" s="29"/>
      <c r="AY519" s="33"/>
      <c r="AZ519" s="35"/>
      <c r="BA519" s="36"/>
      <c r="BB519" s="29"/>
      <c r="BC519" s="33"/>
      <c r="BD519" s="35"/>
      <c r="BF519" s="29"/>
    </row>
    <row r="520" spans="1:58" x14ac:dyDescent="0.3">
      <c r="A520" s="29"/>
      <c r="B520" s="30"/>
      <c r="C520" s="30"/>
      <c r="D520" s="30"/>
      <c r="E520" s="31"/>
      <c r="F520" s="30"/>
      <c r="G520" s="30"/>
      <c r="H520" s="30"/>
      <c r="I520" s="30"/>
      <c r="J520" s="30"/>
      <c r="K520" s="30"/>
      <c r="L520" s="32"/>
      <c r="M520" s="32"/>
      <c r="N520" s="30"/>
      <c r="O520" s="33"/>
      <c r="P520" s="33"/>
      <c r="Q520" s="29"/>
      <c r="R520" s="34"/>
      <c r="S520" s="34"/>
      <c r="T520" s="34"/>
      <c r="U520" s="33"/>
      <c r="V520" s="33"/>
      <c r="W520" s="33"/>
      <c r="X520" s="33"/>
      <c r="Y520" s="33"/>
      <c r="Z520" s="33"/>
      <c r="AA520" s="33"/>
      <c r="AB520" s="33"/>
      <c r="AC520" s="34"/>
      <c r="AD520" s="34"/>
      <c r="AE520" s="33"/>
      <c r="AF520" s="35"/>
      <c r="AG520" s="36"/>
      <c r="AH520" s="29"/>
      <c r="AI520" s="33"/>
      <c r="AJ520" s="35"/>
      <c r="AK520" s="36"/>
      <c r="AL520" s="29"/>
      <c r="AM520" s="33"/>
      <c r="AN520" s="35"/>
      <c r="AO520" s="36"/>
      <c r="AP520" s="29"/>
      <c r="AQ520" s="33"/>
      <c r="AR520" s="35"/>
      <c r="AS520" s="36"/>
      <c r="AT520" s="29"/>
      <c r="AU520" s="33"/>
      <c r="AV520" s="35"/>
      <c r="AW520" s="36"/>
      <c r="AX520" s="29"/>
      <c r="AY520" s="33"/>
      <c r="AZ520" s="35"/>
      <c r="BA520" s="36"/>
      <c r="BB520" s="29"/>
      <c r="BC520" s="33"/>
      <c r="BD520" s="35"/>
      <c r="BF520" s="29"/>
    </row>
    <row r="521" spans="1:58" x14ac:dyDescent="0.3">
      <c r="A521" s="29"/>
      <c r="B521" s="30"/>
      <c r="C521" s="30"/>
      <c r="D521" s="30"/>
      <c r="E521" s="31"/>
      <c r="F521" s="30"/>
      <c r="G521" s="30"/>
      <c r="H521" s="30"/>
      <c r="I521" s="30"/>
      <c r="J521" s="30"/>
      <c r="K521" s="30"/>
      <c r="L521" s="32"/>
      <c r="M521" s="32"/>
      <c r="N521" s="30"/>
      <c r="O521" s="33"/>
      <c r="P521" s="33"/>
      <c r="Q521" s="29"/>
      <c r="R521" s="34"/>
      <c r="S521" s="34"/>
      <c r="T521" s="34"/>
      <c r="U521" s="33"/>
      <c r="V521" s="33"/>
      <c r="W521" s="33"/>
      <c r="X521" s="33"/>
      <c r="Y521" s="33"/>
      <c r="Z521" s="33"/>
      <c r="AA521" s="33"/>
      <c r="AB521" s="33"/>
      <c r="AC521" s="34"/>
      <c r="AD521" s="34"/>
      <c r="AE521" s="33"/>
      <c r="AF521" s="35"/>
      <c r="AG521" s="36"/>
      <c r="AH521" s="29"/>
      <c r="AI521" s="33"/>
      <c r="AJ521" s="35"/>
      <c r="AK521" s="36"/>
      <c r="AL521" s="29"/>
      <c r="AM521" s="33"/>
      <c r="AN521" s="35"/>
      <c r="AO521" s="36"/>
      <c r="AP521" s="29"/>
      <c r="AQ521" s="33"/>
      <c r="AR521" s="35"/>
      <c r="AS521" s="36"/>
      <c r="AT521" s="29"/>
      <c r="AU521" s="33"/>
      <c r="AV521" s="35"/>
      <c r="AW521" s="36"/>
      <c r="AX521" s="29"/>
      <c r="AY521" s="33"/>
      <c r="AZ521" s="35"/>
      <c r="BA521" s="36"/>
      <c r="BB521" s="29"/>
      <c r="BC521" s="33"/>
      <c r="BD521" s="35"/>
      <c r="BF521" s="29"/>
    </row>
    <row r="522" spans="1:58" x14ac:dyDescent="0.3">
      <c r="A522" s="29"/>
      <c r="B522" s="30"/>
      <c r="C522" s="30"/>
      <c r="D522" s="30"/>
      <c r="E522" s="31"/>
      <c r="F522" s="30"/>
      <c r="G522" s="30"/>
      <c r="H522" s="30"/>
      <c r="I522" s="30"/>
      <c r="J522" s="30"/>
      <c r="K522" s="30"/>
      <c r="L522" s="32"/>
      <c r="M522" s="32"/>
      <c r="N522" s="30"/>
      <c r="O522" s="33"/>
      <c r="P522" s="33"/>
      <c r="Q522" s="29"/>
      <c r="R522" s="34"/>
      <c r="S522" s="34"/>
      <c r="T522" s="34"/>
      <c r="U522" s="33"/>
      <c r="V522" s="33"/>
      <c r="W522" s="33"/>
      <c r="X522" s="33"/>
      <c r="Y522" s="33"/>
      <c r="Z522" s="33"/>
      <c r="AA522" s="33"/>
      <c r="AB522" s="33"/>
      <c r="AC522" s="34"/>
      <c r="AD522" s="34"/>
      <c r="AE522" s="33"/>
      <c r="AF522" s="35"/>
      <c r="AG522" s="36"/>
      <c r="AH522" s="29"/>
      <c r="AI522" s="33"/>
      <c r="AJ522" s="35"/>
      <c r="AK522" s="36"/>
      <c r="AL522" s="29"/>
      <c r="AM522" s="33"/>
      <c r="AN522" s="35"/>
      <c r="AO522" s="36"/>
      <c r="AP522" s="29"/>
      <c r="AQ522" s="33"/>
      <c r="AR522" s="35"/>
      <c r="AS522" s="36"/>
      <c r="AT522" s="29"/>
      <c r="AU522" s="33"/>
      <c r="AV522" s="35"/>
      <c r="AW522" s="36"/>
      <c r="AX522" s="29"/>
      <c r="AY522" s="33"/>
      <c r="AZ522" s="35"/>
      <c r="BA522" s="36"/>
      <c r="BB522" s="29"/>
      <c r="BC522" s="33"/>
      <c r="BD522" s="35"/>
      <c r="BF522" s="29"/>
    </row>
    <row r="523" spans="1:58" x14ac:dyDescent="0.3">
      <c r="A523" s="29"/>
      <c r="B523" s="30"/>
      <c r="C523" s="30"/>
      <c r="D523" s="30"/>
      <c r="E523" s="31"/>
      <c r="F523" s="30"/>
      <c r="G523" s="30"/>
      <c r="H523" s="30"/>
      <c r="I523" s="30"/>
      <c r="J523" s="30"/>
      <c r="K523" s="30"/>
      <c r="L523" s="32"/>
      <c r="M523" s="32"/>
      <c r="N523" s="30"/>
      <c r="O523" s="33"/>
      <c r="P523" s="33"/>
      <c r="Q523" s="29"/>
      <c r="R523" s="34"/>
      <c r="S523" s="34"/>
      <c r="T523" s="34"/>
      <c r="U523" s="33"/>
      <c r="V523" s="33"/>
      <c r="W523" s="33"/>
      <c r="X523" s="33"/>
      <c r="Y523" s="33"/>
      <c r="Z523" s="33"/>
      <c r="AA523" s="33"/>
      <c r="AB523" s="33"/>
      <c r="AC523" s="34"/>
      <c r="AD523" s="34"/>
      <c r="AE523" s="33"/>
      <c r="AF523" s="35"/>
      <c r="AG523" s="36"/>
      <c r="AH523" s="29"/>
      <c r="AI523" s="33"/>
      <c r="AJ523" s="35"/>
      <c r="AK523" s="36"/>
      <c r="AL523" s="29"/>
      <c r="AM523" s="33"/>
      <c r="AN523" s="35"/>
      <c r="AO523" s="36"/>
      <c r="AP523" s="29"/>
      <c r="AQ523" s="33"/>
      <c r="AR523" s="35"/>
      <c r="AS523" s="36"/>
      <c r="AT523" s="29"/>
      <c r="AU523" s="33"/>
      <c r="AV523" s="35"/>
      <c r="AW523" s="36"/>
      <c r="AX523" s="29"/>
      <c r="AY523" s="33"/>
      <c r="AZ523" s="35"/>
      <c r="BA523" s="36"/>
      <c r="BB523" s="29"/>
      <c r="BC523" s="33"/>
      <c r="BD523" s="35"/>
      <c r="BF523" s="29"/>
    </row>
    <row r="524" spans="1:58" x14ac:dyDescent="0.3">
      <c r="A524" s="29"/>
      <c r="B524" s="30"/>
      <c r="C524" s="30"/>
      <c r="D524" s="30"/>
      <c r="E524" s="31"/>
      <c r="F524" s="30"/>
      <c r="G524" s="30"/>
      <c r="H524" s="30"/>
      <c r="I524" s="30"/>
      <c r="J524" s="30"/>
      <c r="K524" s="30"/>
      <c r="L524" s="32"/>
      <c r="M524" s="32"/>
      <c r="N524" s="30"/>
      <c r="O524" s="33"/>
      <c r="P524" s="33"/>
      <c r="Q524" s="29"/>
      <c r="R524" s="34"/>
      <c r="S524" s="34"/>
      <c r="T524" s="34"/>
      <c r="U524" s="33"/>
      <c r="V524" s="33"/>
      <c r="W524" s="33"/>
      <c r="X524" s="33"/>
      <c r="Y524" s="33"/>
      <c r="Z524" s="33"/>
      <c r="AA524" s="33"/>
      <c r="AB524" s="33"/>
      <c r="AC524" s="34"/>
      <c r="AD524" s="34"/>
      <c r="AE524" s="33"/>
      <c r="AF524" s="35"/>
      <c r="AG524" s="36"/>
      <c r="AH524" s="29"/>
      <c r="AI524" s="33"/>
      <c r="AJ524" s="35"/>
      <c r="AK524" s="36"/>
      <c r="AL524" s="29"/>
      <c r="AM524" s="33"/>
      <c r="AN524" s="35"/>
      <c r="AO524" s="36"/>
      <c r="AP524" s="29"/>
      <c r="AQ524" s="33"/>
      <c r="AR524" s="35"/>
      <c r="AS524" s="36"/>
      <c r="AT524" s="29"/>
      <c r="AU524" s="33"/>
      <c r="AV524" s="35"/>
      <c r="AW524" s="36"/>
      <c r="AX524" s="29"/>
      <c r="AY524" s="33"/>
      <c r="AZ524" s="35"/>
      <c r="BA524" s="36"/>
      <c r="BB524" s="29"/>
      <c r="BC524" s="33"/>
      <c r="BD524" s="35"/>
      <c r="BF524" s="29"/>
    </row>
    <row r="525" spans="1:58" x14ac:dyDescent="0.3">
      <c r="A525" s="29"/>
      <c r="B525" s="30"/>
      <c r="C525" s="30"/>
      <c r="D525" s="30"/>
      <c r="E525" s="31"/>
      <c r="F525" s="30"/>
      <c r="G525" s="30"/>
      <c r="H525" s="30"/>
      <c r="I525" s="30"/>
      <c r="J525" s="30"/>
      <c r="K525" s="30"/>
      <c r="L525" s="32"/>
      <c r="M525" s="32"/>
      <c r="N525" s="30"/>
      <c r="O525" s="33"/>
      <c r="P525" s="33"/>
      <c r="Q525" s="29"/>
      <c r="R525" s="34"/>
      <c r="S525" s="34"/>
      <c r="T525" s="34"/>
      <c r="U525" s="33"/>
      <c r="V525" s="33"/>
      <c r="W525" s="33"/>
      <c r="X525" s="33"/>
      <c r="Y525" s="33"/>
      <c r="Z525" s="33"/>
      <c r="AA525" s="33"/>
      <c r="AB525" s="33"/>
      <c r="AC525" s="34"/>
      <c r="AD525" s="34"/>
      <c r="AE525" s="33"/>
      <c r="AF525" s="35"/>
      <c r="AG525" s="36"/>
      <c r="AH525" s="29"/>
      <c r="AI525" s="33"/>
      <c r="AJ525" s="35"/>
      <c r="AK525" s="36"/>
      <c r="AL525" s="29"/>
      <c r="AM525" s="33"/>
      <c r="AN525" s="35"/>
      <c r="AO525" s="36"/>
      <c r="AP525" s="29"/>
      <c r="AQ525" s="33"/>
      <c r="AR525" s="35"/>
      <c r="AS525" s="36"/>
      <c r="AT525" s="29"/>
      <c r="AU525" s="33"/>
      <c r="AV525" s="35"/>
      <c r="AW525" s="36"/>
      <c r="AX525" s="29"/>
      <c r="AY525" s="33"/>
      <c r="AZ525" s="35"/>
      <c r="BA525" s="36"/>
      <c r="BB525" s="29"/>
      <c r="BC525" s="33"/>
      <c r="BD525" s="35"/>
      <c r="BF525" s="29"/>
    </row>
    <row r="526" spans="1:58" x14ac:dyDescent="0.3">
      <c r="A526" s="29"/>
      <c r="B526" s="30"/>
      <c r="C526" s="30"/>
      <c r="D526" s="30"/>
      <c r="E526" s="31"/>
      <c r="F526" s="30"/>
      <c r="G526" s="30"/>
      <c r="H526" s="30"/>
      <c r="I526" s="30"/>
      <c r="J526" s="30"/>
      <c r="K526" s="30"/>
      <c r="L526" s="32"/>
      <c r="M526" s="32"/>
      <c r="N526" s="30"/>
      <c r="O526" s="33"/>
      <c r="P526" s="33"/>
      <c r="Q526" s="29"/>
      <c r="R526" s="34"/>
      <c r="S526" s="34"/>
      <c r="T526" s="34"/>
      <c r="U526" s="33"/>
      <c r="V526" s="33"/>
      <c r="W526" s="33"/>
      <c r="X526" s="33"/>
      <c r="Y526" s="33"/>
      <c r="Z526" s="33"/>
      <c r="AA526" s="33"/>
      <c r="AB526" s="33"/>
      <c r="AC526" s="34"/>
      <c r="AD526" s="34"/>
      <c r="AE526" s="33"/>
      <c r="AF526" s="35"/>
      <c r="AG526" s="36"/>
      <c r="AH526" s="29"/>
      <c r="AI526" s="33"/>
      <c r="AJ526" s="35"/>
      <c r="AK526" s="36"/>
      <c r="AL526" s="29"/>
      <c r="AM526" s="33"/>
      <c r="AN526" s="35"/>
      <c r="AO526" s="36"/>
      <c r="AP526" s="29"/>
      <c r="AQ526" s="33"/>
      <c r="AR526" s="35"/>
      <c r="AS526" s="36"/>
      <c r="AT526" s="29"/>
      <c r="AU526" s="33"/>
      <c r="AV526" s="35"/>
      <c r="AW526" s="36"/>
      <c r="AX526" s="29"/>
      <c r="AY526" s="33"/>
      <c r="AZ526" s="35"/>
      <c r="BA526" s="36"/>
      <c r="BB526" s="29"/>
      <c r="BC526" s="33"/>
      <c r="BD526" s="35"/>
      <c r="BF526" s="29"/>
    </row>
    <row r="527" spans="1:58" x14ac:dyDescent="0.3">
      <c r="A527" s="29"/>
      <c r="B527" s="30"/>
      <c r="C527" s="30"/>
      <c r="D527" s="30"/>
      <c r="E527" s="31"/>
      <c r="F527" s="30"/>
      <c r="G527" s="30"/>
      <c r="H527" s="30"/>
      <c r="I527" s="30"/>
      <c r="J527" s="30"/>
      <c r="K527" s="30"/>
      <c r="L527" s="32"/>
      <c r="M527" s="32"/>
      <c r="N527" s="30"/>
      <c r="O527" s="33"/>
      <c r="P527" s="33"/>
      <c r="Q527" s="29"/>
      <c r="R527" s="34"/>
      <c r="S527" s="34"/>
      <c r="T527" s="34"/>
      <c r="U527" s="33"/>
      <c r="V527" s="33"/>
      <c r="W527" s="33"/>
      <c r="X527" s="33"/>
      <c r="Y527" s="33"/>
      <c r="Z527" s="33"/>
      <c r="AA527" s="33"/>
      <c r="AB527" s="33"/>
      <c r="AC527" s="34"/>
      <c r="AD527" s="34"/>
      <c r="AE527" s="33"/>
      <c r="AF527" s="35"/>
      <c r="AG527" s="36"/>
      <c r="AH527" s="29"/>
      <c r="AI527" s="33"/>
      <c r="AJ527" s="35"/>
      <c r="AK527" s="36"/>
      <c r="AL527" s="29"/>
      <c r="AM527" s="33"/>
      <c r="AN527" s="35"/>
      <c r="AO527" s="36"/>
      <c r="AP527" s="29"/>
      <c r="AQ527" s="33"/>
      <c r="AR527" s="35"/>
      <c r="AS527" s="36"/>
      <c r="AT527" s="29"/>
      <c r="AU527" s="33"/>
      <c r="AV527" s="35"/>
      <c r="AW527" s="36"/>
      <c r="AX527" s="29"/>
      <c r="AY527" s="33"/>
      <c r="AZ527" s="35"/>
      <c r="BA527" s="36"/>
      <c r="BB527" s="29"/>
      <c r="BC527" s="33"/>
      <c r="BD527" s="35"/>
      <c r="BF527" s="29"/>
    </row>
    <row r="528" spans="1:58" x14ac:dyDescent="0.3">
      <c r="A528" s="29"/>
      <c r="B528" s="30"/>
      <c r="C528" s="30"/>
      <c r="D528" s="30"/>
      <c r="E528" s="31"/>
      <c r="F528" s="30"/>
      <c r="G528" s="30"/>
      <c r="H528" s="30"/>
      <c r="I528" s="30"/>
      <c r="J528" s="30"/>
      <c r="K528" s="30"/>
      <c r="L528" s="32"/>
      <c r="M528" s="32"/>
      <c r="N528" s="30"/>
      <c r="O528" s="33"/>
      <c r="P528" s="33"/>
      <c r="Q528" s="29"/>
      <c r="R528" s="34"/>
      <c r="S528" s="34"/>
      <c r="T528" s="34"/>
      <c r="U528" s="33"/>
      <c r="V528" s="33"/>
      <c r="W528" s="33"/>
      <c r="X528" s="33"/>
      <c r="Y528" s="33"/>
      <c r="Z528" s="33"/>
      <c r="AA528" s="33"/>
      <c r="AB528" s="33"/>
      <c r="AC528" s="34"/>
      <c r="AD528" s="34"/>
      <c r="AE528" s="33"/>
      <c r="AF528" s="35"/>
      <c r="AG528" s="36"/>
      <c r="AH528" s="29"/>
      <c r="AI528" s="33"/>
      <c r="AJ528" s="35"/>
      <c r="AK528" s="36"/>
      <c r="AL528" s="29"/>
      <c r="AM528" s="33"/>
      <c r="AN528" s="35"/>
      <c r="AO528" s="36"/>
      <c r="AP528" s="29"/>
      <c r="AQ528" s="33"/>
      <c r="AR528" s="35"/>
      <c r="AS528" s="36"/>
      <c r="AT528" s="29"/>
      <c r="AU528" s="33"/>
      <c r="AV528" s="35"/>
      <c r="AW528" s="36"/>
      <c r="AX528" s="29"/>
      <c r="AY528" s="33"/>
      <c r="AZ528" s="35"/>
      <c r="BA528" s="36"/>
      <c r="BB528" s="29"/>
      <c r="BC528" s="33"/>
      <c r="BD528" s="35"/>
      <c r="BF528" s="29"/>
    </row>
    <row r="529" spans="1:58" x14ac:dyDescent="0.3">
      <c r="A529" s="29"/>
      <c r="B529" s="30"/>
      <c r="C529" s="30"/>
      <c r="D529" s="30"/>
      <c r="E529" s="31"/>
      <c r="F529" s="30"/>
      <c r="G529" s="30"/>
      <c r="H529" s="30"/>
      <c r="I529" s="30"/>
      <c r="J529" s="30"/>
      <c r="K529" s="30"/>
      <c r="L529" s="32"/>
      <c r="M529" s="32"/>
      <c r="N529" s="30"/>
      <c r="O529" s="33"/>
      <c r="P529" s="33"/>
      <c r="Q529" s="29"/>
      <c r="R529" s="34"/>
      <c r="S529" s="34"/>
      <c r="T529" s="34"/>
      <c r="U529" s="33"/>
      <c r="V529" s="33"/>
      <c r="W529" s="33"/>
      <c r="X529" s="33"/>
      <c r="Y529" s="33"/>
      <c r="Z529" s="33"/>
      <c r="AA529" s="33"/>
      <c r="AB529" s="33"/>
      <c r="AC529" s="34"/>
      <c r="AD529" s="34"/>
      <c r="AE529" s="33"/>
      <c r="AF529" s="35"/>
      <c r="AG529" s="36"/>
      <c r="AH529" s="29"/>
      <c r="AI529" s="33"/>
      <c r="AJ529" s="35"/>
      <c r="AK529" s="36"/>
      <c r="AL529" s="29"/>
      <c r="AM529" s="33"/>
      <c r="AN529" s="35"/>
      <c r="AO529" s="36"/>
      <c r="AP529" s="29"/>
      <c r="AQ529" s="33"/>
      <c r="AR529" s="35"/>
      <c r="AS529" s="36"/>
      <c r="AT529" s="29"/>
      <c r="AU529" s="33"/>
      <c r="AV529" s="35"/>
      <c r="AW529" s="36"/>
      <c r="AX529" s="29"/>
      <c r="AY529" s="33"/>
      <c r="AZ529" s="35"/>
      <c r="BA529" s="36"/>
      <c r="BB529" s="29"/>
      <c r="BC529" s="33"/>
      <c r="BD529" s="35"/>
      <c r="BF529" s="29"/>
    </row>
    <row r="530" spans="1:58" x14ac:dyDescent="0.3">
      <c r="A530" s="29"/>
      <c r="B530" s="30"/>
      <c r="C530" s="30"/>
      <c r="D530" s="30"/>
      <c r="E530" s="31"/>
      <c r="F530" s="30"/>
      <c r="G530" s="30"/>
      <c r="H530" s="30"/>
      <c r="I530" s="30"/>
      <c r="J530" s="30"/>
      <c r="K530" s="30"/>
      <c r="L530" s="32"/>
      <c r="M530" s="32"/>
      <c r="N530" s="30"/>
      <c r="O530" s="33"/>
      <c r="P530" s="33"/>
      <c r="Q530" s="29"/>
      <c r="R530" s="34"/>
      <c r="S530" s="34"/>
      <c r="T530" s="34"/>
      <c r="U530" s="33"/>
      <c r="V530" s="33"/>
      <c r="W530" s="33"/>
      <c r="X530" s="33"/>
      <c r="Y530" s="33"/>
      <c r="Z530" s="33"/>
      <c r="AA530" s="33"/>
      <c r="AB530" s="33"/>
      <c r="AC530" s="34"/>
      <c r="AD530" s="34"/>
      <c r="AE530" s="33"/>
      <c r="AF530" s="35"/>
      <c r="AG530" s="36"/>
      <c r="AH530" s="29"/>
      <c r="AI530" s="33"/>
      <c r="AJ530" s="35"/>
      <c r="AK530" s="36"/>
      <c r="AL530" s="29"/>
      <c r="AM530" s="33"/>
      <c r="AN530" s="35"/>
      <c r="AO530" s="36"/>
      <c r="AP530" s="29"/>
      <c r="AQ530" s="33"/>
      <c r="AR530" s="35"/>
      <c r="AS530" s="36"/>
      <c r="AT530" s="29"/>
      <c r="AU530" s="33"/>
      <c r="AV530" s="35"/>
      <c r="AW530" s="36"/>
      <c r="AX530" s="29"/>
      <c r="AY530" s="33"/>
      <c r="AZ530" s="35"/>
      <c r="BA530" s="36"/>
      <c r="BB530" s="29"/>
      <c r="BC530" s="33"/>
      <c r="BD530" s="35"/>
      <c r="BF530" s="29"/>
    </row>
    <row r="531" spans="1:58" x14ac:dyDescent="0.3">
      <c r="A531" s="29"/>
      <c r="B531" s="30"/>
      <c r="C531" s="30"/>
      <c r="D531" s="30"/>
      <c r="E531" s="31"/>
      <c r="F531" s="30"/>
      <c r="G531" s="30"/>
      <c r="H531" s="30"/>
      <c r="I531" s="30"/>
      <c r="J531" s="30"/>
      <c r="K531" s="30"/>
      <c r="L531" s="32"/>
      <c r="M531" s="32"/>
      <c r="N531" s="30"/>
      <c r="O531" s="33"/>
      <c r="P531" s="33"/>
      <c r="Q531" s="29"/>
      <c r="R531" s="34"/>
      <c r="S531" s="34"/>
      <c r="T531" s="34"/>
      <c r="U531" s="33"/>
      <c r="V531" s="33"/>
      <c r="W531" s="33"/>
      <c r="X531" s="33"/>
      <c r="Y531" s="33"/>
      <c r="Z531" s="33"/>
      <c r="AA531" s="33"/>
      <c r="AB531" s="33"/>
      <c r="AC531" s="34"/>
      <c r="AD531" s="34"/>
      <c r="AE531" s="33"/>
      <c r="AF531" s="35"/>
      <c r="AG531" s="36"/>
      <c r="AH531" s="29"/>
      <c r="AI531" s="33"/>
      <c r="AJ531" s="35"/>
      <c r="AK531" s="36"/>
      <c r="AL531" s="29"/>
      <c r="AM531" s="33"/>
      <c r="AN531" s="35"/>
      <c r="AO531" s="36"/>
      <c r="AP531" s="29"/>
      <c r="AQ531" s="33"/>
      <c r="AR531" s="35"/>
      <c r="AS531" s="36"/>
      <c r="AT531" s="29"/>
      <c r="AU531" s="33"/>
      <c r="AV531" s="35"/>
      <c r="AW531" s="36"/>
      <c r="AX531" s="29"/>
      <c r="AY531" s="33"/>
      <c r="AZ531" s="35"/>
      <c r="BA531" s="36"/>
      <c r="BB531" s="29"/>
      <c r="BC531" s="33"/>
      <c r="BD531" s="35"/>
      <c r="BF531" s="29"/>
    </row>
    <row r="532" spans="1:58" x14ac:dyDescent="0.3">
      <c r="A532" s="29"/>
      <c r="B532" s="30"/>
      <c r="C532" s="30"/>
      <c r="D532" s="30"/>
      <c r="E532" s="31"/>
      <c r="F532" s="30"/>
      <c r="G532" s="30"/>
      <c r="H532" s="30"/>
      <c r="I532" s="30"/>
      <c r="J532" s="30"/>
      <c r="K532" s="30"/>
      <c r="L532" s="32"/>
      <c r="M532" s="32"/>
      <c r="N532" s="30"/>
      <c r="O532" s="33"/>
      <c r="P532" s="33"/>
      <c r="Q532" s="29"/>
      <c r="R532" s="34"/>
      <c r="S532" s="34"/>
      <c r="T532" s="34"/>
      <c r="U532" s="33"/>
      <c r="V532" s="33"/>
      <c r="W532" s="33"/>
      <c r="X532" s="33"/>
      <c r="Y532" s="33"/>
      <c r="Z532" s="33"/>
      <c r="AA532" s="33"/>
      <c r="AB532" s="33"/>
      <c r="AC532" s="34"/>
      <c r="AD532" s="34"/>
      <c r="AE532" s="33"/>
      <c r="AF532" s="35"/>
      <c r="AG532" s="36"/>
      <c r="AH532" s="29"/>
      <c r="AI532" s="33"/>
      <c r="AJ532" s="35"/>
      <c r="AK532" s="36"/>
      <c r="AL532" s="29"/>
      <c r="AM532" s="33"/>
      <c r="AN532" s="35"/>
      <c r="AO532" s="36"/>
      <c r="AP532" s="29"/>
      <c r="AQ532" s="33"/>
      <c r="AR532" s="35"/>
      <c r="AS532" s="36"/>
      <c r="AT532" s="29"/>
      <c r="AU532" s="33"/>
      <c r="AV532" s="35"/>
      <c r="AW532" s="36"/>
      <c r="AX532" s="29"/>
      <c r="AY532" s="33"/>
      <c r="AZ532" s="35"/>
      <c r="BA532" s="36"/>
      <c r="BB532" s="29"/>
      <c r="BC532" s="33"/>
      <c r="BD532" s="35"/>
      <c r="BF532" s="29"/>
    </row>
    <row r="533" spans="1:58" x14ac:dyDescent="0.3">
      <c r="A533" s="29"/>
      <c r="B533" s="30"/>
      <c r="C533" s="30"/>
      <c r="D533" s="30"/>
      <c r="E533" s="31"/>
      <c r="F533" s="30"/>
      <c r="G533" s="30"/>
      <c r="H533" s="30"/>
      <c r="I533" s="30"/>
      <c r="J533" s="30"/>
      <c r="K533" s="30"/>
      <c r="L533" s="32"/>
      <c r="M533" s="32"/>
      <c r="N533" s="30"/>
      <c r="O533" s="33"/>
      <c r="P533" s="33"/>
      <c r="Q533" s="29"/>
      <c r="R533" s="34"/>
      <c r="S533" s="34"/>
      <c r="T533" s="34"/>
      <c r="U533" s="33"/>
      <c r="V533" s="33"/>
      <c r="W533" s="33"/>
      <c r="X533" s="33"/>
      <c r="Y533" s="33"/>
      <c r="Z533" s="33"/>
      <c r="AA533" s="33"/>
      <c r="AB533" s="33"/>
      <c r="AC533" s="34"/>
      <c r="AD533" s="34"/>
      <c r="AE533" s="33"/>
      <c r="AF533" s="35"/>
      <c r="AG533" s="36"/>
      <c r="AH533" s="29"/>
      <c r="AI533" s="33"/>
      <c r="AJ533" s="35"/>
      <c r="AK533" s="36"/>
      <c r="AL533" s="29"/>
      <c r="AM533" s="33"/>
      <c r="AN533" s="35"/>
      <c r="AO533" s="36"/>
      <c r="AP533" s="29"/>
      <c r="AQ533" s="33"/>
      <c r="AR533" s="35"/>
      <c r="AS533" s="36"/>
      <c r="AT533" s="29"/>
      <c r="AU533" s="33"/>
      <c r="AV533" s="35"/>
      <c r="AW533" s="36"/>
      <c r="AX533" s="29"/>
      <c r="AY533" s="33"/>
      <c r="AZ533" s="35"/>
      <c r="BA533" s="36"/>
      <c r="BB533" s="29"/>
      <c r="BC533" s="33"/>
      <c r="BD533" s="35"/>
      <c r="BF533" s="29"/>
    </row>
    <row r="534" spans="1:58" x14ac:dyDescent="0.3">
      <c r="A534" s="29"/>
      <c r="B534" s="30"/>
      <c r="C534" s="30"/>
      <c r="D534" s="30"/>
      <c r="E534" s="31"/>
      <c r="F534" s="30"/>
      <c r="G534" s="30"/>
      <c r="H534" s="30"/>
      <c r="I534" s="30"/>
      <c r="J534" s="30"/>
      <c r="K534" s="30"/>
      <c r="L534" s="32"/>
      <c r="M534" s="32"/>
      <c r="N534" s="30"/>
      <c r="O534" s="33"/>
      <c r="P534" s="33"/>
      <c r="Q534" s="29"/>
      <c r="R534" s="34"/>
      <c r="S534" s="34"/>
      <c r="T534" s="34"/>
      <c r="U534" s="33"/>
      <c r="V534" s="33"/>
      <c r="W534" s="33"/>
      <c r="X534" s="33"/>
      <c r="Y534" s="33"/>
      <c r="Z534" s="33"/>
      <c r="AA534" s="33"/>
      <c r="AB534" s="33"/>
      <c r="AC534" s="34"/>
      <c r="AD534" s="34"/>
      <c r="AE534" s="33"/>
      <c r="AF534" s="35"/>
      <c r="AG534" s="36"/>
      <c r="AH534" s="29"/>
      <c r="AI534" s="33"/>
      <c r="AJ534" s="35"/>
      <c r="AK534" s="36"/>
      <c r="AL534" s="29"/>
      <c r="AM534" s="33"/>
      <c r="AN534" s="35"/>
      <c r="AO534" s="36"/>
      <c r="AP534" s="29"/>
      <c r="AQ534" s="33"/>
      <c r="AR534" s="35"/>
      <c r="AS534" s="36"/>
      <c r="AT534" s="29"/>
      <c r="AU534" s="33"/>
      <c r="AV534" s="35"/>
      <c r="AW534" s="36"/>
      <c r="AX534" s="29"/>
      <c r="AY534" s="33"/>
      <c r="AZ534" s="35"/>
      <c r="BA534" s="36"/>
      <c r="BB534" s="29"/>
      <c r="BC534" s="33"/>
      <c r="BD534" s="35"/>
      <c r="BF534" s="29"/>
    </row>
    <row r="535" spans="1:58" x14ac:dyDescent="0.3">
      <c r="A535" s="29"/>
      <c r="B535" s="30"/>
      <c r="C535" s="30"/>
      <c r="D535" s="30"/>
      <c r="E535" s="31"/>
      <c r="F535" s="30"/>
      <c r="G535" s="30"/>
      <c r="H535" s="30"/>
      <c r="I535" s="30"/>
      <c r="J535" s="30"/>
      <c r="K535" s="30"/>
      <c r="L535" s="32"/>
      <c r="M535" s="32"/>
      <c r="N535" s="30"/>
      <c r="O535" s="33"/>
      <c r="P535" s="33"/>
      <c r="Q535" s="29"/>
      <c r="R535" s="34"/>
      <c r="S535" s="34"/>
      <c r="T535" s="34"/>
      <c r="U535" s="33"/>
      <c r="V535" s="33"/>
      <c r="W535" s="33"/>
      <c r="X535" s="33"/>
      <c r="Y535" s="33"/>
      <c r="Z535" s="33"/>
      <c r="AA535" s="33"/>
      <c r="AB535" s="33"/>
      <c r="AC535" s="34"/>
      <c r="AD535" s="34"/>
      <c r="AE535" s="33"/>
      <c r="AF535" s="35"/>
      <c r="AG535" s="36"/>
      <c r="AH535" s="29"/>
      <c r="AI535" s="33"/>
      <c r="AJ535" s="35"/>
      <c r="AK535" s="36"/>
      <c r="AL535" s="29"/>
      <c r="AM535" s="33"/>
      <c r="AN535" s="35"/>
      <c r="AO535" s="36"/>
      <c r="AP535" s="29"/>
      <c r="AQ535" s="33"/>
      <c r="AR535" s="35"/>
      <c r="AS535" s="36"/>
      <c r="AT535" s="29"/>
      <c r="AU535" s="33"/>
      <c r="AV535" s="35"/>
      <c r="AW535" s="36"/>
      <c r="AX535" s="29"/>
      <c r="AY535" s="33"/>
      <c r="AZ535" s="35"/>
      <c r="BA535" s="36"/>
      <c r="BB535" s="29"/>
      <c r="BC535" s="33"/>
      <c r="BD535" s="35"/>
      <c r="BF535" s="29"/>
    </row>
    <row r="536" spans="1:58" x14ac:dyDescent="0.3">
      <c r="A536" s="29"/>
      <c r="B536" s="30"/>
      <c r="C536" s="30"/>
      <c r="D536" s="30"/>
      <c r="E536" s="31"/>
      <c r="F536" s="30"/>
      <c r="G536" s="30"/>
      <c r="H536" s="30"/>
      <c r="I536" s="30"/>
      <c r="J536" s="30"/>
      <c r="K536" s="30"/>
      <c r="L536" s="32"/>
      <c r="M536" s="32"/>
      <c r="N536" s="30"/>
      <c r="O536" s="33"/>
      <c r="P536" s="33"/>
      <c r="Q536" s="29"/>
      <c r="R536" s="34"/>
      <c r="S536" s="34"/>
      <c r="T536" s="34"/>
      <c r="U536" s="33"/>
      <c r="V536" s="33"/>
      <c r="W536" s="33"/>
      <c r="X536" s="33"/>
      <c r="Y536" s="33"/>
      <c r="Z536" s="33"/>
      <c r="AA536" s="33"/>
      <c r="AB536" s="33"/>
      <c r="AC536" s="34"/>
      <c r="AD536" s="34"/>
      <c r="AE536" s="33"/>
      <c r="AF536" s="35"/>
      <c r="AG536" s="36"/>
      <c r="AH536" s="29"/>
      <c r="AI536" s="33"/>
      <c r="AJ536" s="35"/>
      <c r="AK536" s="36"/>
      <c r="AL536" s="29"/>
      <c r="AM536" s="33"/>
      <c r="AN536" s="35"/>
      <c r="AO536" s="36"/>
      <c r="AP536" s="29"/>
      <c r="AQ536" s="33"/>
      <c r="AR536" s="35"/>
      <c r="AS536" s="36"/>
      <c r="AT536" s="29"/>
      <c r="AU536" s="33"/>
      <c r="AV536" s="35"/>
      <c r="AW536" s="36"/>
      <c r="AX536" s="29"/>
      <c r="AY536" s="33"/>
      <c r="AZ536" s="35"/>
      <c r="BA536" s="36"/>
      <c r="BB536" s="29"/>
      <c r="BC536" s="33"/>
      <c r="BD536" s="35"/>
      <c r="BF536" s="29"/>
    </row>
    <row r="537" spans="1:58" x14ac:dyDescent="0.3">
      <c r="A537" s="29"/>
      <c r="B537" s="30"/>
      <c r="C537" s="30"/>
      <c r="D537" s="30"/>
      <c r="E537" s="31"/>
      <c r="F537" s="30"/>
      <c r="G537" s="30"/>
      <c r="H537" s="30"/>
      <c r="I537" s="30"/>
      <c r="J537" s="30"/>
      <c r="K537" s="30"/>
      <c r="L537" s="32"/>
      <c r="M537" s="32"/>
      <c r="N537" s="30"/>
      <c r="O537" s="33"/>
      <c r="P537" s="33"/>
      <c r="Q537" s="29"/>
      <c r="R537" s="34"/>
      <c r="S537" s="34"/>
      <c r="T537" s="34"/>
      <c r="U537" s="33"/>
      <c r="V537" s="33"/>
      <c r="W537" s="33"/>
      <c r="X537" s="33"/>
      <c r="Y537" s="33"/>
      <c r="Z537" s="33"/>
      <c r="AA537" s="33"/>
      <c r="AB537" s="33"/>
      <c r="AC537" s="34"/>
      <c r="AD537" s="34"/>
      <c r="AE537" s="33"/>
      <c r="AF537" s="35"/>
      <c r="AG537" s="36"/>
      <c r="AH537" s="29"/>
      <c r="AI537" s="33"/>
      <c r="AJ537" s="35"/>
      <c r="AK537" s="36"/>
      <c r="AL537" s="29"/>
      <c r="AM537" s="33"/>
      <c r="AN537" s="35"/>
      <c r="AO537" s="36"/>
      <c r="AP537" s="29"/>
      <c r="AQ537" s="33"/>
      <c r="AR537" s="35"/>
      <c r="AS537" s="36"/>
      <c r="AT537" s="29"/>
      <c r="AU537" s="33"/>
      <c r="AV537" s="35"/>
      <c r="AW537" s="36"/>
      <c r="AX537" s="29"/>
      <c r="AY537" s="33"/>
      <c r="AZ537" s="35"/>
      <c r="BA537" s="36"/>
      <c r="BB537" s="29"/>
      <c r="BC537" s="33"/>
      <c r="BD537" s="35"/>
      <c r="BF537" s="29"/>
    </row>
    <row r="538" spans="1:58" x14ac:dyDescent="0.3">
      <c r="A538" s="29"/>
      <c r="B538" s="30"/>
      <c r="C538" s="30"/>
      <c r="D538" s="30"/>
      <c r="E538" s="31"/>
      <c r="F538" s="30"/>
      <c r="G538" s="30"/>
      <c r="H538" s="30"/>
      <c r="I538" s="30"/>
      <c r="J538" s="30"/>
      <c r="K538" s="30"/>
      <c r="L538" s="32"/>
      <c r="M538" s="32"/>
      <c r="N538" s="30"/>
      <c r="O538" s="33"/>
      <c r="P538" s="33"/>
      <c r="Q538" s="29"/>
      <c r="R538" s="34"/>
      <c r="S538" s="34"/>
      <c r="T538" s="34"/>
      <c r="U538" s="33"/>
      <c r="V538" s="33"/>
      <c r="W538" s="33"/>
      <c r="X538" s="33"/>
      <c r="Y538" s="33"/>
      <c r="Z538" s="33"/>
      <c r="AA538" s="33"/>
      <c r="AB538" s="33"/>
      <c r="AC538" s="34"/>
      <c r="AD538" s="34"/>
      <c r="AE538" s="33"/>
      <c r="AF538" s="35"/>
      <c r="AG538" s="36"/>
      <c r="AH538" s="29"/>
      <c r="AI538" s="33"/>
      <c r="AJ538" s="35"/>
      <c r="AK538" s="36"/>
      <c r="AL538" s="29"/>
      <c r="AM538" s="33"/>
      <c r="AN538" s="35"/>
      <c r="AO538" s="36"/>
      <c r="AP538" s="29"/>
      <c r="AQ538" s="33"/>
      <c r="AR538" s="35"/>
      <c r="AS538" s="36"/>
      <c r="AT538" s="29"/>
      <c r="AU538" s="33"/>
      <c r="AV538" s="35"/>
      <c r="AW538" s="36"/>
      <c r="AX538" s="29"/>
      <c r="AY538" s="33"/>
      <c r="AZ538" s="35"/>
      <c r="BA538" s="36"/>
      <c r="BB538" s="29"/>
      <c r="BC538" s="33"/>
      <c r="BD538" s="35"/>
      <c r="BF538" s="29"/>
    </row>
    <row r="539" spans="1:58" x14ac:dyDescent="0.3">
      <c r="A539" s="29"/>
      <c r="B539" s="30"/>
      <c r="C539" s="30"/>
      <c r="D539" s="30"/>
      <c r="E539" s="31"/>
      <c r="F539" s="30"/>
      <c r="G539" s="30"/>
      <c r="H539" s="30"/>
      <c r="I539" s="30"/>
      <c r="J539" s="30"/>
      <c r="K539" s="30"/>
      <c r="L539" s="32"/>
      <c r="M539" s="32"/>
      <c r="N539" s="30"/>
      <c r="O539" s="33"/>
      <c r="P539" s="33"/>
      <c r="Q539" s="29"/>
      <c r="R539" s="34"/>
      <c r="S539" s="34"/>
      <c r="T539" s="34"/>
      <c r="U539" s="33"/>
      <c r="V539" s="33"/>
      <c r="W539" s="33"/>
      <c r="X539" s="33"/>
      <c r="Y539" s="33"/>
      <c r="Z539" s="33"/>
      <c r="AA539" s="33"/>
      <c r="AB539" s="33"/>
      <c r="AC539" s="34"/>
      <c r="AD539" s="34"/>
      <c r="AE539" s="33"/>
      <c r="AF539" s="35"/>
      <c r="AG539" s="36"/>
      <c r="AH539" s="29"/>
      <c r="AI539" s="33"/>
      <c r="AJ539" s="35"/>
      <c r="AK539" s="36"/>
      <c r="AL539" s="29"/>
      <c r="AM539" s="33"/>
      <c r="AN539" s="35"/>
      <c r="AO539" s="36"/>
      <c r="AP539" s="29"/>
      <c r="AQ539" s="33"/>
      <c r="AR539" s="35"/>
      <c r="AS539" s="36"/>
      <c r="AT539" s="29"/>
      <c r="AU539" s="33"/>
      <c r="AV539" s="35"/>
      <c r="AW539" s="36"/>
      <c r="AX539" s="29"/>
      <c r="AY539" s="33"/>
      <c r="AZ539" s="35"/>
      <c r="BA539" s="36"/>
      <c r="BB539" s="29"/>
      <c r="BC539" s="33"/>
      <c r="BD539" s="35"/>
      <c r="BF539" s="29"/>
    </row>
    <row r="540" spans="1:58" x14ac:dyDescent="0.3">
      <c r="A540" s="29"/>
      <c r="B540" s="30"/>
      <c r="C540" s="30"/>
      <c r="D540" s="30"/>
      <c r="E540" s="31"/>
      <c r="F540" s="30"/>
      <c r="G540" s="30"/>
      <c r="H540" s="30"/>
      <c r="I540" s="30"/>
      <c r="J540" s="30"/>
      <c r="K540" s="30"/>
      <c r="L540" s="32"/>
      <c r="M540" s="32"/>
      <c r="N540" s="30"/>
      <c r="O540" s="33"/>
      <c r="P540" s="33"/>
      <c r="Q540" s="29"/>
      <c r="R540" s="34"/>
      <c r="S540" s="34"/>
      <c r="T540" s="34"/>
      <c r="U540" s="33"/>
      <c r="V540" s="33"/>
      <c r="W540" s="33"/>
      <c r="X540" s="33"/>
      <c r="Y540" s="33"/>
      <c r="Z540" s="33"/>
      <c r="AA540" s="33"/>
      <c r="AB540" s="33"/>
      <c r="AC540" s="34"/>
      <c r="AD540" s="34"/>
      <c r="AE540" s="33"/>
      <c r="AF540" s="35"/>
      <c r="AG540" s="36"/>
      <c r="AH540" s="29"/>
      <c r="AI540" s="33"/>
      <c r="AJ540" s="35"/>
      <c r="AK540" s="36"/>
      <c r="AL540" s="29"/>
      <c r="AM540" s="33"/>
      <c r="AN540" s="35"/>
      <c r="AO540" s="36"/>
      <c r="AP540" s="29"/>
      <c r="AQ540" s="33"/>
      <c r="AR540" s="35"/>
      <c r="AS540" s="36"/>
      <c r="AT540" s="29"/>
      <c r="AU540" s="33"/>
      <c r="AV540" s="35"/>
      <c r="AW540" s="36"/>
      <c r="AX540" s="29"/>
      <c r="AY540" s="33"/>
      <c r="AZ540" s="35"/>
      <c r="BA540" s="36"/>
      <c r="BB540" s="29"/>
      <c r="BC540" s="33"/>
      <c r="BD540" s="35"/>
      <c r="BF540" s="29"/>
    </row>
    <row r="541" spans="1:58" x14ac:dyDescent="0.3">
      <c r="A541" s="29"/>
      <c r="B541" s="30"/>
      <c r="C541" s="30"/>
      <c r="D541" s="30"/>
      <c r="E541" s="31"/>
      <c r="F541" s="30"/>
      <c r="G541" s="30"/>
      <c r="H541" s="30"/>
      <c r="I541" s="30"/>
      <c r="J541" s="30"/>
      <c r="K541" s="30"/>
      <c r="L541" s="32"/>
      <c r="M541" s="32"/>
      <c r="N541" s="30"/>
      <c r="O541" s="33"/>
      <c r="P541" s="33"/>
      <c r="Q541" s="29"/>
      <c r="R541" s="34"/>
      <c r="S541" s="34"/>
      <c r="T541" s="34"/>
      <c r="U541" s="33"/>
      <c r="V541" s="33"/>
      <c r="W541" s="33"/>
      <c r="X541" s="33"/>
      <c r="Y541" s="33"/>
      <c r="Z541" s="33"/>
      <c r="AA541" s="33"/>
      <c r="AB541" s="33"/>
      <c r="AC541" s="34"/>
      <c r="AD541" s="34"/>
      <c r="AE541" s="33"/>
      <c r="AF541" s="35"/>
      <c r="AG541" s="36"/>
      <c r="AH541" s="29"/>
      <c r="AI541" s="33"/>
      <c r="AJ541" s="35"/>
      <c r="AK541" s="36"/>
      <c r="AL541" s="29"/>
      <c r="AM541" s="33"/>
      <c r="AN541" s="35"/>
      <c r="AO541" s="36"/>
      <c r="AP541" s="29"/>
      <c r="AQ541" s="33"/>
      <c r="AR541" s="35"/>
      <c r="AS541" s="36"/>
      <c r="AT541" s="29"/>
      <c r="AU541" s="33"/>
      <c r="AV541" s="35"/>
      <c r="AW541" s="36"/>
      <c r="AX541" s="29"/>
      <c r="AY541" s="33"/>
      <c r="AZ541" s="35"/>
      <c r="BA541" s="36"/>
      <c r="BB541" s="29"/>
      <c r="BC541" s="33"/>
      <c r="BD541" s="35"/>
      <c r="BF541" s="29"/>
    </row>
    <row r="542" spans="1:58" x14ac:dyDescent="0.3">
      <c r="A542" s="29"/>
      <c r="B542" s="30"/>
      <c r="C542" s="30"/>
      <c r="D542" s="30"/>
      <c r="E542" s="31"/>
      <c r="F542" s="30"/>
      <c r="G542" s="30"/>
      <c r="H542" s="30"/>
      <c r="I542" s="30"/>
      <c r="J542" s="30"/>
      <c r="K542" s="30"/>
      <c r="L542" s="32"/>
      <c r="M542" s="32"/>
      <c r="N542" s="30"/>
      <c r="O542" s="33"/>
      <c r="P542" s="33"/>
      <c r="Q542" s="29"/>
      <c r="R542" s="34"/>
      <c r="S542" s="34"/>
      <c r="T542" s="34"/>
      <c r="U542" s="33"/>
      <c r="V542" s="33"/>
      <c r="W542" s="33"/>
      <c r="X542" s="33"/>
      <c r="Y542" s="33"/>
      <c r="Z542" s="33"/>
      <c r="AA542" s="33"/>
      <c r="AB542" s="33"/>
      <c r="AC542" s="34"/>
      <c r="AD542" s="34"/>
      <c r="AE542" s="33"/>
      <c r="AF542" s="35"/>
      <c r="AG542" s="36"/>
      <c r="AH542" s="29"/>
      <c r="AI542" s="33"/>
      <c r="AJ542" s="35"/>
      <c r="AK542" s="36"/>
      <c r="AL542" s="29"/>
      <c r="AM542" s="33"/>
      <c r="AN542" s="35"/>
      <c r="AO542" s="36"/>
      <c r="AP542" s="29"/>
      <c r="AQ542" s="33"/>
      <c r="AR542" s="35"/>
      <c r="AS542" s="36"/>
      <c r="AT542" s="29"/>
      <c r="AU542" s="33"/>
      <c r="AV542" s="35"/>
      <c r="AW542" s="36"/>
      <c r="AX542" s="29"/>
      <c r="AY542" s="33"/>
      <c r="AZ542" s="35"/>
      <c r="BA542" s="36"/>
      <c r="BB542" s="29"/>
      <c r="BC542" s="33"/>
      <c r="BD542" s="35"/>
      <c r="BF542" s="29"/>
    </row>
    <row r="543" spans="1:58" x14ac:dyDescent="0.3">
      <c r="A543" s="29"/>
      <c r="B543" s="30"/>
      <c r="C543" s="30"/>
      <c r="D543" s="30"/>
      <c r="E543" s="31"/>
      <c r="F543" s="30"/>
      <c r="G543" s="30"/>
      <c r="H543" s="30"/>
      <c r="I543" s="30"/>
      <c r="J543" s="30"/>
      <c r="K543" s="30"/>
      <c r="L543" s="32"/>
      <c r="M543" s="32"/>
      <c r="N543" s="30"/>
      <c r="O543" s="33"/>
      <c r="P543" s="33"/>
      <c r="Q543" s="29"/>
      <c r="R543" s="34"/>
      <c r="S543" s="34"/>
      <c r="T543" s="34"/>
      <c r="U543" s="33"/>
      <c r="V543" s="33"/>
      <c r="W543" s="33"/>
      <c r="X543" s="33"/>
      <c r="Y543" s="33"/>
      <c r="Z543" s="33"/>
      <c r="AA543" s="33"/>
      <c r="AB543" s="33"/>
      <c r="AC543" s="34"/>
      <c r="AD543" s="34"/>
      <c r="AE543" s="33"/>
      <c r="AF543" s="35"/>
      <c r="AG543" s="36"/>
      <c r="AH543" s="29"/>
      <c r="AI543" s="33"/>
      <c r="AJ543" s="35"/>
      <c r="AK543" s="36"/>
      <c r="AL543" s="29"/>
      <c r="AM543" s="33"/>
      <c r="AN543" s="35"/>
      <c r="AO543" s="36"/>
      <c r="AP543" s="29"/>
      <c r="AQ543" s="33"/>
      <c r="AR543" s="35"/>
      <c r="AS543" s="36"/>
      <c r="AT543" s="29"/>
      <c r="AU543" s="33"/>
      <c r="AV543" s="35"/>
      <c r="AW543" s="36"/>
      <c r="AX543" s="29"/>
      <c r="AY543" s="33"/>
      <c r="AZ543" s="35"/>
      <c r="BA543" s="36"/>
      <c r="BB543" s="29"/>
      <c r="BC543" s="33"/>
      <c r="BD543" s="35"/>
      <c r="BF543" s="29"/>
    </row>
    <row r="544" spans="1:58" x14ac:dyDescent="0.3">
      <c r="A544" s="29"/>
      <c r="B544" s="30"/>
      <c r="C544" s="30"/>
      <c r="D544" s="30"/>
      <c r="E544" s="31"/>
      <c r="F544" s="30"/>
      <c r="G544" s="30"/>
      <c r="H544" s="30"/>
      <c r="I544" s="30"/>
      <c r="J544" s="30"/>
      <c r="K544" s="30"/>
      <c r="L544" s="32"/>
      <c r="M544" s="32"/>
      <c r="N544" s="30"/>
      <c r="O544" s="33"/>
      <c r="P544" s="33"/>
      <c r="Q544" s="29"/>
      <c r="R544" s="34"/>
      <c r="S544" s="34"/>
      <c r="T544" s="34"/>
      <c r="U544" s="33"/>
      <c r="V544" s="33"/>
      <c r="W544" s="33"/>
      <c r="X544" s="33"/>
      <c r="Y544" s="33"/>
      <c r="Z544" s="33"/>
      <c r="AA544" s="33"/>
      <c r="AB544" s="33"/>
      <c r="AC544" s="34"/>
      <c r="AD544" s="34"/>
      <c r="AE544" s="33"/>
      <c r="AF544" s="35"/>
      <c r="AG544" s="36"/>
      <c r="AH544" s="29"/>
      <c r="AI544" s="33"/>
      <c r="AJ544" s="35"/>
      <c r="AK544" s="36"/>
      <c r="AL544" s="29"/>
      <c r="AM544" s="33"/>
      <c r="AN544" s="35"/>
      <c r="AO544" s="36"/>
      <c r="AP544" s="29"/>
      <c r="AQ544" s="33"/>
      <c r="AR544" s="35"/>
      <c r="AS544" s="36"/>
      <c r="AT544" s="29"/>
      <c r="AU544" s="33"/>
      <c r="AV544" s="35"/>
      <c r="AW544" s="36"/>
      <c r="AX544" s="29"/>
      <c r="AY544" s="33"/>
      <c r="AZ544" s="35"/>
      <c r="BA544" s="36"/>
      <c r="BB544" s="29"/>
      <c r="BC544" s="33"/>
      <c r="BD544" s="35"/>
      <c r="BF544" s="29"/>
    </row>
    <row r="545" spans="1:58" x14ac:dyDescent="0.3">
      <c r="A545" s="29"/>
      <c r="B545" s="30"/>
      <c r="C545" s="30"/>
      <c r="D545" s="30"/>
      <c r="E545" s="31"/>
      <c r="F545" s="30"/>
      <c r="G545" s="30"/>
      <c r="H545" s="30"/>
      <c r="I545" s="30"/>
      <c r="J545" s="30"/>
      <c r="K545" s="30"/>
      <c r="L545" s="32"/>
      <c r="M545" s="32"/>
      <c r="N545" s="30"/>
      <c r="O545" s="33"/>
      <c r="P545" s="33"/>
      <c r="Q545" s="29"/>
      <c r="R545" s="34"/>
      <c r="S545" s="34"/>
      <c r="T545" s="34"/>
      <c r="U545" s="33"/>
      <c r="V545" s="33"/>
      <c r="W545" s="33"/>
      <c r="X545" s="33"/>
      <c r="Y545" s="33"/>
      <c r="Z545" s="33"/>
      <c r="AA545" s="33"/>
      <c r="AB545" s="33"/>
      <c r="AC545" s="34"/>
      <c r="AD545" s="34"/>
      <c r="AE545" s="33"/>
      <c r="AF545" s="35"/>
      <c r="AG545" s="36"/>
      <c r="AH545" s="29"/>
      <c r="AI545" s="33"/>
      <c r="AJ545" s="35"/>
      <c r="AK545" s="36"/>
      <c r="AL545" s="29"/>
      <c r="AM545" s="33"/>
      <c r="AN545" s="35"/>
      <c r="AO545" s="36"/>
      <c r="AP545" s="29"/>
      <c r="AQ545" s="33"/>
      <c r="AR545" s="35"/>
      <c r="AS545" s="36"/>
      <c r="AT545" s="29"/>
      <c r="AU545" s="33"/>
      <c r="AV545" s="35"/>
      <c r="AW545" s="36"/>
      <c r="AX545" s="29"/>
      <c r="AY545" s="33"/>
      <c r="AZ545" s="35"/>
      <c r="BA545" s="36"/>
      <c r="BB545" s="29"/>
      <c r="BC545" s="33"/>
      <c r="BD545" s="35"/>
      <c r="BF545" s="29"/>
    </row>
    <row r="546" spans="1:58" x14ac:dyDescent="0.3">
      <c r="A546" s="29"/>
      <c r="B546" s="30"/>
      <c r="C546" s="30"/>
      <c r="D546" s="30"/>
      <c r="E546" s="31"/>
      <c r="F546" s="30"/>
      <c r="G546" s="30"/>
      <c r="H546" s="30"/>
      <c r="I546" s="30"/>
      <c r="J546" s="30"/>
      <c r="K546" s="30"/>
      <c r="L546" s="32"/>
      <c r="M546" s="32"/>
      <c r="N546" s="30"/>
      <c r="O546" s="33"/>
      <c r="P546" s="33"/>
      <c r="Q546" s="29"/>
      <c r="R546" s="34"/>
      <c r="S546" s="34"/>
      <c r="T546" s="34"/>
      <c r="U546" s="33"/>
      <c r="V546" s="33"/>
      <c r="W546" s="33"/>
      <c r="X546" s="33"/>
      <c r="Y546" s="33"/>
      <c r="Z546" s="33"/>
      <c r="AA546" s="33"/>
      <c r="AB546" s="33"/>
      <c r="AC546" s="34"/>
      <c r="AD546" s="34"/>
      <c r="AE546" s="33"/>
      <c r="AF546" s="35"/>
      <c r="AG546" s="36"/>
      <c r="AH546" s="29"/>
      <c r="AI546" s="33"/>
      <c r="AJ546" s="35"/>
      <c r="AK546" s="36"/>
      <c r="AL546" s="29"/>
      <c r="AM546" s="33"/>
      <c r="AN546" s="35"/>
      <c r="AO546" s="36"/>
      <c r="AP546" s="29"/>
      <c r="AQ546" s="33"/>
      <c r="AR546" s="35"/>
      <c r="AS546" s="36"/>
      <c r="AT546" s="29"/>
      <c r="AU546" s="33"/>
      <c r="AV546" s="35"/>
      <c r="AW546" s="36"/>
      <c r="AX546" s="29"/>
      <c r="AY546" s="33"/>
      <c r="AZ546" s="35"/>
      <c r="BA546" s="36"/>
      <c r="BB546" s="29"/>
      <c r="BC546" s="33"/>
      <c r="BD546" s="35"/>
      <c r="BF546" s="29"/>
    </row>
    <row r="547" spans="1:58" x14ac:dyDescent="0.3">
      <c r="A547" s="29"/>
      <c r="B547" s="30"/>
      <c r="C547" s="30"/>
      <c r="D547" s="30"/>
      <c r="E547" s="31"/>
      <c r="F547" s="30"/>
      <c r="G547" s="30"/>
      <c r="H547" s="30"/>
      <c r="I547" s="30"/>
      <c r="J547" s="30"/>
      <c r="K547" s="30"/>
      <c r="L547" s="32"/>
      <c r="M547" s="32"/>
      <c r="N547" s="30"/>
      <c r="O547" s="33"/>
      <c r="P547" s="33"/>
      <c r="Q547" s="29"/>
      <c r="R547" s="34"/>
      <c r="S547" s="34"/>
      <c r="T547" s="34"/>
      <c r="U547" s="33"/>
      <c r="V547" s="33"/>
      <c r="W547" s="33"/>
      <c r="X547" s="33"/>
      <c r="Y547" s="33"/>
      <c r="Z547" s="33"/>
      <c r="AA547" s="33"/>
      <c r="AB547" s="33"/>
      <c r="AC547" s="34"/>
      <c r="AD547" s="34"/>
      <c r="AE547" s="33"/>
      <c r="AF547" s="35"/>
      <c r="AG547" s="36"/>
      <c r="AH547" s="29"/>
      <c r="AI547" s="33"/>
      <c r="AJ547" s="35"/>
      <c r="AK547" s="36"/>
      <c r="AL547" s="29"/>
      <c r="AM547" s="33"/>
      <c r="AN547" s="35"/>
      <c r="AO547" s="36"/>
      <c r="AP547" s="29"/>
      <c r="AQ547" s="33"/>
      <c r="AR547" s="35"/>
      <c r="AS547" s="36"/>
      <c r="AT547" s="29"/>
      <c r="AU547" s="33"/>
      <c r="AV547" s="35"/>
      <c r="AW547" s="36"/>
      <c r="AX547" s="29"/>
      <c r="AY547" s="33"/>
      <c r="AZ547" s="35"/>
      <c r="BA547" s="36"/>
      <c r="BB547" s="29"/>
      <c r="BC547" s="33"/>
      <c r="BD547" s="35"/>
      <c r="BF547" s="29"/>
    </row>
    <row r="548" spans="1:58" x14ac:dyDescent="0.3">
      <c r="A548" s="29"/>
      <c r="B548" s="30"/>
      <c r="C548" s="30"/>
      <c r="D548" s="30"/>
      <c r="E548" s="31"/>
      <c r="F548" s="30"/>
      <c r="G548" s="30"/>
      <c r="H548" s="30"/>
      <c r="I548" s="30"/>
      <c r="J548" s="30"/>
      <c r="K548" s="30"/>
      <c r="L548" s="32"/>
      <c r="M548" s="32"/>
      <c r="N548" s="30"/>
      <c r="O548" s="33"/>
      <c r="P548" s="33"/>
      <c r="Q548" s="29"/>
      <c r="R548" s="34"/>
      <c r="S548" s="34"/>
      <c r="T548" s="34"/>
      <c r="U548" s="33"/>
      <c r="V548" s="33"/>
      <c r="W548" s="33"/>
      <c r="X548" s="33"/>
      <c r="Y548" s="33"/>
      <c r="Z548" s="33"/>
      <c r="AA548" s="33"/>
      <c r="AB548" s="33"/>
      <c r="AC548" s="34"/>
      <c r="AD548" s="34"/>
      <c r="AE548" s="33"/>
      <c r="AF548" s="35"/>
      <c r="AG548" s="36"/>
      <c r="AH548" s="29"/>
      <c r="AI548" s="33"/>
      <c r="AJ548" s="35"/>
      <c r="AK548" s="36"/>
      <c r="AL548" s="29"/>
      <c r="AM548" s="33"/>
      <c r="AN548" s="35"/>
      <c r="AO548" s="36"/>
      <c r="AP548" s="29"/>
      <c r="AQ548" s="33"/>
      <c r="AR548" s="35"/>
      <c r="AS548" s="36"/>
      <c r="AT548" s="29"/>
      <c r="AU548" s="33"/>
      <c r="AV548" s="35"/>
      <c r="AW548" s="36"/>
      <c r="AX548" s="29"/>
      <c r="AY548" s="33"/>
      <c r="AZ548" s="35"/>
      <c r="BA548" s="36"/>
      <c r="BB548" s="29"/>
      <c r="BC548" s="33"/>
      <c r="BD548" s="35"/>
      <c r="BF548" s="29"/>
    </row>
    <row r="549" spans="1:58" x14ac:dyDescent="0.3">
      <c r="A549" s="29"/>
      <c r="B549" s="30"/>
      <c r="C549" s="30"/>
      <c r="D549" s="30"/>
      <c r="E549" s="31"/>
      <c r="F549" s="30"/>
      <c r="G549" s="30"/>
      <c r="H549" s="30"/>
      <c r="I549" s="30"/>
      <c r="J549" s="30"/>
      <c r="K549" s="30"/>
      <c r="L549" s="32"/>
      <c r="M549" s="32"/>
      <c r="N549" s="30"/>
      <c r="O549" s="33"/>
      <c r="P549" s="33"/>
      <c r="Q549" s="29"/>
      <c r="R549" s="34"/>
      <c r="S549" s="34"/>
      <c r="T549" s="34"/>
      <c r="U549" s="33"/>
      <c r="V549" s="33"/>
      <c r="W549" s="33"/>
      <c r="X549" s="33"/>
      <c r="Y549" s="33"/>
      <c r="Z549" s="33"/>
      <c r="AA549" s="33"/>
      <c r="AB549" s="33"/>
      <c r="AC549" s="34"/>
      <c r="AD549" s="34"/>
      <c r="AE549" s="33"/>
      <c r="AF549" s="35"/>
      <c r="AG549" s="36"/>
      <c r="AH549" s="29"/>
      <c r="AI549" s="33"/>
      <c r="AJ549" s="35"/>
      <c r="AK549" s="36"/>
      <c r="AL549" s="29"/>
      <c r="AM549" s="33"/>
      <c r="AN549" s="35"/>
      <c r="AO549" s="36"/>
      <c r="AP549" s="29"/>
      <c r="AQ549" s="33"/>
      <c r="AR549" s="35"/>
      <c r="AS549" s="36"/>
      <c r="AT549" s="29"/>
      <c r="AU549" s="33"/>
      <c r="AV549" s="35"/>
      <c r="AW549" s="36"/>
      <c r="AX549" s="29"/>
      <c r="AY549" s="33"/>
      <c r="AZ549" s="35"/>
      <c r="BA549" s="36"/>
      <c r="BB549" s="29"/>
      <c r="BC549" s="33"/>
      <c r="BD549" s="35"/>
      <c r="BF549" s="29"/>
    </row>
    <row r="550" spans="1:58" x14ac:dyDescent="0.3">
      <c r="A550" s="29"/>
      <c r="B550" s="30"/>
      <c r="C550" s="30"/>
      <c r="D550" s="30"/>
      <c r="E550" s="31"/>
      <c r="F550" s="30"/>
      <c r="G550" s="30"/>
      <c r="H550" s="30"/>
      <c r="I550" s="30"/>
      <c r="J550" s="30"/>
      <c r="K550" s="30"/>
      <c r="L550" s="32"/>
      <c r="M550" s="32"/>
      <c r="N550" s="30"/>
      <c r="O550" s="33"/>
      <c r="P550" s="33"/>
      <c r="Q550" s="29"/>
      <c r="R550" s="34"/>
      <c r="S550" s="34"/>
      <c r="T550" s="34"/>
      <c r="U550" s="33"/>
      <c r="V550" s="33"/>
      <c r="W550" s="33"/>
      <c r="X550" s="33"/>
      <c r="Y550" s="33"/>
      <c r="Z550" s="33"/>
      <c r="AA550" s="33"/>
      <c r="AB550" s="33"/>
      <c r="AC550" s="34"/>
      <c r="AD550" s="34"/>
      <c r="AE550" s="33"/>
      <c r="AF550" s="35"/>
      <c r="AG550" s="36"/>
      <c r="AH550" s="29"/>
      <c r="AI550" s="33"/>
      <c r="AJ550" s="35"/>
      <c r="AK550" s="36"/>
      <c r="AL550" s="29"/>
      <c r="AM550" s="33"/>
      <c r="AN550" s="35"/>
      <c r="AO550" s="36"/>
      <c r="AP550" s="29"/>
      <c r="AQ550" s="33"/>
      <c r="AR550" s="35"/>
      <c r="AS550" s="36"/>
      <c r="AT550" s="29"/>
      <c r="AU550" s="33"/>
      <c r="AV550" s="35"/>
      <c r="AW550" s="36"/>
      <c r="AX550" s="29"/>
      <c r="AY550" s="33"/>
      <c r="AZ550" s="35"/>
      <c r="BA550" s="36"/>
      <c r="BB550" s="29"/>
      <c r="BC550" s="33"/>
      <c r="BD550" s="35"/>
      <c r="BF550" s="29"/>
    </row>
    <row r="551" spans="1:58" x14ac:dyDescent="0.3">
      <c r="A551" s="29"/>
      <c r="B551" s="30"/>
      <c r="C551" s="30"/>
      <c r="D551" s="30"/>
      <c r="E551" s="31"/>
      <c r="F551" s="30"/>
      <c r="G551" s="30"/>
      <c r="H551" s="30"/>
      <c r="I551" s="30"/>
      <c r="J551" s="30"/>
      <c r="K551" s="30"/>
      <c r="L551" s="32"/>
      <c r="M551" s="32"/>
      <c r="N551" s="30"/>
      <c r="O551" s="33"/>
      <c r="P551" s="33"/>
      <c r="Q551" s="29"/>
      <c r="R551" s="34"/>
      <c r="S551" s="34"/>
      <c r="T551" s="34"/>
      <c r="U551" s="33"/>
      <c r="V551" s="33"/>
      <c r="W551" s="33"/>
      <c r="X551" s="33"/>
      <c r="Y551" s="33"/>
      <c r="Z551" s="33"/>
      <c r="AA551" s="33"/>
      <c r="AB551" s="33"/>
      <c r="AC551" s="34"/>
      <c r="AD551" s="34"/>
      <c r="AE551" s="33"/>
      <c r="AF551" s="35"/>
      <c r="AG551" s="36"/>
      <c r="AH551" s="29"/>
      <c r="AI551" s="33"/>
      <c r="AJ551" s="35"/>
      <c r="AK551" s="36"/>
      <c r="AL551" s="29"/>
      <c r="AM551" s="33"/>
      <c r="AN551" s="35"/>
      <c r="AO551" s="36"/>
      <c r="AP551" s="29"/>
      <c r="AQ551" s="33"/>
      <c r="AR551" s="35"/>
      <c r="AS551" s="36"/>
      <c r="AT551" s="29"/>
      <c r="AU551" s="33"/>
      <c r="AV551" s="35"/>
      <c r="AW551" s="36"/>
      <c r="AX551" s="29"/>
      <c r="AY551" s="33"/>
      <c r="AZ551" s="35"/>
      <c r="BA551" s="36"/>
      <c r="BB551" s="29"/>
      <c r="BC551" s="33"/>
      <c r="BD551" s="35"/>
      <c r="BF551" s="29"/>
    </row>
    <row r="552" spans="1:58" x14ac:dyDescent="0.3">
      <c r="A552" s="29"/>
      <c r="B552" s="30"/>
      <c r="C552" s="30"/>
      <c r="D552" s="30"/>
      <c r="E552" s="31"/>
      <c r="F552" s="30"/>
      <c r="G552" s="30"/>
      <c r="H552" s="30"/>
      <c r="I552" s="30"/>
      <c r="J552" s="30"/>
      <c r="K552" s="30"/>
      <c r="L552" s="32"/>
      <c r="M552" s="32"/>
      <c r="N552" s="30"/>
      <c r="O552" s="33"/>
      <c r="P552" s="33"/>
      <c r="Q552" s="29"/>
      <c r="R552" s="34"/>
      <c r="S552" s="34"/>
      <c r="T552" s="34"/>
      <c r="U552" s="33"/>
      <c r="V552" s="33"/>
      <c r="W552" s="33"/>
      <c r="X552" s="33"/>
      <c r="Y552" s="33"/>
      <c r="Z552" s="33"/>
      <c r="AA552" s="33"/>
      <c r="AB552" s="33"/>
      <c r="AC552" s="34"/>
      <c r="AD552" s="34"/>
      <c r="AE552" s="33"/>
      <c r="AF552" s="35"/>
      <c r="AG552" s="36"/>
      <c r="AH552" s="29"/>
      <c r="AI552" s="33"/>
      <c r="AJ552" s="35"/>
      <c r="AK552" s="36"/>
      <c r="AL552" s="29"/>
      <c r="AM552" s="33"/>
      <c r="AN552" s="35"/>
      <c r="AO552" s="36"/>
      <c r="AP552" s="29"/>
      <c r="AQ552" s="33"/>
      <c r="AR552" s="35"/>
      <c r="AS552" s="36"/>
      <c r="AT552" s="29"/>
      <c r="AU552" s="33"/>
      <c r="AV552" s="35"/>
      <c r="AW552" s="36"/>
      <c r="AX552" s="29"/>
      <c r="AY552" s="33"/>
      <c r="AZ552" s="35"/>
      <c r="BA552" s="36"/>
      <c r="BB552" s="29"/>
      <c r="BC552" s="33"/>
      <c r="BD552" s="35"/>
      <c r="BF552" s="29"/>
    </row>
    <row r="553" spans="1:58" x14ac:dyDescent="0.3">
      <c r="A553" s="29"/>
      <c r="B553" s="30"/>
      <c r="C553" s="30"/>
      <c r="D553" s="30"/>
      <c r="E553" s="31"/>
      <c r="F553" s="30"/>
      <c r="G553" s="30"/>
      <c r="H553" s="30"/>
      <c r="I553" s="30"/>
      <c r="J553" s="30"/>
      <c r="K553" s="30"/>
      <c r="L553" s="32"/>
      <c r="M553" s="32"/>
      <c r="N553" s="30"/>
      <c r="O553" s="33"/>
      <c r="P553" s="33"/>
      <c r="Q553" s="29"/>
      <c r="R553" s="34"/>
      <c r="S553" s="34"/>
      <c r="T553" s="34"/>
      <c r="U553" s="33"/>
      <c r="V553" s="33"/>
      <c r="W553" s="33"/>
      <c r="X553" s="33"/>
      <c r="Y553" s="33"/>
      <c r="Z553" s="33"/>
      <c r="AA553" s="33"/>
      <c r="AB553" s="33"/>
      <c r="AC553" s="34"/>
      <c r="AD553" s="34"/>
      <c r="AE553" s="33"/>
      <c r="AF553" s="35"/>
      <c r="AG553" s="36"/>
      <c r="AH553" s="29"/>
      <c r="AI553" s="33"/>
      <c r="AJ553" s="35"/>
      <c r="AK553" s="36"/>
      <c r="AL553" s="29"/>
      <c r="AM553" s="33"/>
      <c r="AN553" s="35"/>
      <c r="AO553" s="36"/>
      <c r="AP553" s="29"/>
      <c r="AQ553" s="33"/>
      <c r="AR553" s="35"/>
      <c r="AS553" s="36"/>
      <c r="AT553" s="29"/>
      <c r="AU553" s="33"/>
      <c r="AV553" s="35"/>
      <c r="AW553" s="36"/>
      <c r="AX553" s="29"/>
      <c r="AY553" s="33"/>
      <c r="AZ553" s="35"/>
      <c r="BA553" s="36"/>
      <c r="BB553" s="29"/>
      <c r="BC553" s="33"/>
      <c r="BD553" s="35"/>
      <c r="BF553" s="29"/>
    </row>
    <row r="554" spans="1:58" x14ac:dyDescent="0.3">
      <c r="A554" s="29"/>
      <c r="B554" s="30"/>
      <c r="C554" s="30"/>
      <c r="D554" s="30"/>
      <c r="E554" s="31"/>
      <c r="F554" s="30"/>
      <c r="G554" s="30"/>
      <c r="H554" s="30"/>
      <c r="I554" s="30"/>
      <c r="J554" s="30"/>
      <c r="K554" s="30"/>
      <c r="L554" s="32"/>
      <c r="M554" s="32"/>
      <c r="N554" s="30"/>
      <c r="O554" s="33"/>
      <c r="P554" s="33"/>
      <c r="Q554" s="29"/>
      <c r="R554" s="34"/>
      <c r="S554" s="34"/>
      <c r="T554" s="34"/>
      <c r="U554" s="33"/>
      <c r="V554" s="33"/>
      <c r="W554" s="33"/>
      <c r="X554" s="33"/>
      <c r="Y554" s="33"/>
      <c r="Z554" s="33"/>
      <c r="AA554" s="33"/>
      <c r="AB554" s="33"/>
      <c r="AC554" s="34"/>
      <c r="AD554" s="34"/>
      <c r="AE554" s="33"/>
      <c r="AF554" s="35"/>
      <c r="AG554" s="36"/>
      <c r="AH554" s="29"/>
      <c r="AI554" s="33"/>
      <c r="AJ554" s="35"/>
      <c r="AK554" s="36"/>
      <c r="AL554" s="29"/>
      <c r="AM554" s="33"/>
      <c r="AN554" s="35"/>
      <c r="AO554" s="36"/>
      <c r="AP554" s="29"/>
      <c r="AQ554" s="33"/>
      <c r="AR554" s="35"/>
      <c r="AS554" s="36"/>
      <c r="AT554" s="29"/>
      <c r="AU554" s="33"/>
      <c r="AV554" s="35"/>
      <c r="AW554" s="36"/>
      <c r="AX554" s="29"/>
      <c r="AY554" s="33"/>
      <c r="AZ554" s="35"/>
      <c r="BA554" s="36"/>
      <c r="BB554" s="29"/>
      <c r="BC554" s="33"/>
      <c r="BD554" s="35"/>
      <c r="BF554" s="29"/>
    </row>
    <row r="555" spans="1:58" x14ac:dyDescent="0.3">
      <c r="A555" s="29"/>
      <c r="B555" s="30"/>
      <c r="C555" s="30"/>
      <c r="D555" s="30"/>
      <c r="E555" s="31"/>
      <c r="F555" s="30"/>
      <c r="G555" s="30"/>
      <c r="H555" s="30"/>
      <c r="I555" s="30"/>
      <c r="J555" s="30"/>
      <c r="K555" s="30"/>
      <c r="L555" s="32"/>
      <c r="M555" s="32"/>
      <c r="N555" s="30"/>
      <c r="O555" s="33"/>
      <c r="P555" s="33"/>
      <c r="Q555" s="29"/>
      <c r="R555" s="34"/>
      <c r="S555" s="34"/>
      <c r="T555" s="34"/>
      <c r="U555" s="33"/>
      <c r="V555" s="33"/>
      <c r="W555" s="33"/>
      <c r="X555" s="33"/>
      <c r="Y555" s="33"/>
      <c r="Z555" s="33"/>
      <c r="AA555" s="33"/>
      <c r="AB555" s="33"/>
      <c r="AC555" s="34"/>
      <c r="AD555" s="34"/>
      <c r="AE555" s="33"/>
      <c r="AF555" s="35"/>
      <c r="AG555" s="36"/>
      <c r="AH555" s="29"/>
      <c r="AI555" s="33"/>
      <c r="AJ555" s="35"/>
      <c r="AK555" s="36"/>
      <c r="AL555" s="29"/>
      <c r="AM555" s="33"/>
      <c r="AN555" s="35"/>
      <c r="AO555" s="36"/>
      <c r="AP555" s="29"/>
      <c r="AQ555" s="33"/>
      <c r="AR555" s="35"/>
      <c r="AS555" s="36"/>
      <c r="AT555" s="29"/>
      <c r="AU555" s="33"/>
      <c r="AV555" s="35"/>
      <c r="AW555" s="36"/>
      <c r="AX555" s="29"/>
      <c r="AY555" s="33"/>
      <c r="AZ555" s="35"/>
      <c r="BA555" s="36"/>
      <c r="BB555" s="29"/>
      <c r="BC555" s="33"/>
      <c r="BD555" s="35"/>
      <c r="BF555" s="29"/>
    </row>
    <row r="556" spans="1:58" x14ac:dyDescent="0.3">
      <c r="A556" s="29"/>
      <c r="B556" s="30"/>
      <c r="C556" s="30"/>
      <c r="D556" s="30"/>
      <c r="E556" s="31"/>
      <c r="F556" s="30"/>
      <c r="G556" s="30"/>
      <c r="H556" s="30"/>
      <c r="I556" s="30"/>
      <c r="J556" s="30"/>
      <c r="K556" s="30"/>
      <c r="L556" s="32"/>
      <c r="M556" s="32"/>
      <c r="N556" s="30"/>
      <c r="O556" s="33"/>
      <c r="P556" s="33"/>
      <c r="Q556" s="29"/>
      <c r="R556" s="34"/>
      <c r="S556" s="34"/>
      <c r="T556" s="34"/>
      <c r="U556" s="33"/>
      <c r="V556" s="33"/>
      <c r="W556" s="33"/>
      <c r="X556" s="33"/>
      <c r="Y556" s="33"/>
      <c r="Z556" s="33"/>
      <c r="AA556" s="33"/>
      <c r="AB556" s="33"/>
      <c r="AC556" s="34"/>
      <c r="AD556" s="34"/>
      <c r="AE556" s="33"/>
      <c r="AF556" s="35"/>
      <c r="AG556" s="36"/>
      <c r="AH556" s="29"/>
      <c r="AI556" s="33"/>
      <c r="AJ556" s="35"/>
      <c r="AK556" s="36"/>
      <c r="AL556" s="29"/>
      <c r="AM556" s="33"/>
      <c r="AN556" s="35"/>
      <c r="AO556" s="36"/>
      <c r="AP556" s="29"/>
      <c r="AQ556" s="33"/>
      <c r="AR556" s="35"/>
      <c r="AS556" s="36"/>
      <c r="AT556" s="29"/>
      <c r="AU556" s="33"/>
      <c r="AV556" s="35"/>
      <c r="AW556" s="36"/>
      <c r="AX556" s="29"/>
      <c r="AY556" s="33"/>
      <c r="AZ556" s="35"/>
      <c r="BA556" s="36"/>
      <c r="BB556" s="29"/>
      <c r="BC556" s="33"/>
      <c r="BD556" s="35"/>
      <c r="BF556" s="29"/>
    </row>
    <row r="557" spans="1:58" x14ac:dyDescent="0.3">
      <c r="A557" s="29"/>
      <c r="B557" s="30"/>
      <c r="C557" s="30"/>
      <c r="D557" s="30"/>
      <c r="E557" s="31"/>
      <c r="F557" s="30"/>
      <c r="G557" s="30"/>
      <c r="H557" s="30"/>
      <c r="I557" s="30"/>
      <c r="J557" s="30"/>
      <c r="K557" s="30"/>
      <c r="L557" s="32"/>
      <c r="M557" s="32"/>
      <c r="N557" s="30"/>
      <c r="O557" s="33"/>
      <c r="P557" s="33"/>
      <c r="Q557" s="29"/>
      <c r="R557" s="34"/>
      <c r="S557" s="34"/>
      <c r="T557" s="34"/>
      <c r="U557" s="33"/>
      <c r="V557" s="33"/>
      <c r="W557" s="33"/>
      <c r="X557" s="33"/>
      <c r="Y557" s="33"/>
      <c r="Z557" s="33"/>
      <c r="AA557" s="33"/>
      <c r="AB557" s="33"/>
      <c r="AC557" s="34"/>
      <c r="AD557" s="34"/>
      <c r="AE557" s="33"/>
      <c r="AF557" s="35"/>
      <c r="AG557" s="36"/>
      <c r="AH557" s="29"/>
      <c r="AI557" s="33"/>
      <c r="AJ557" s="35"/>
      <c r="AK557" s="36"/>
      <c r="AL557" s="29"/>
      <c r="AM557" s="33"/>
      <c r="AN557" s="35"/>
      <c r="AO557" s="36"/>
      <c r="AP557" s="29"/>
      <c r="AQ557" s="33"/>
      <c r="AR557" s="35"/>
      <c r="AS557" s="36"/>
      <c r="AT557" s="29"/>
      <c r="AU557" s="33"/>
      <c r="AV557" s="35"/>
      <c r="AW557" s="36"/>
      <c r="AX557" s="29"/>
      <c r="AY557" s="33"/>
      <c r="AZ557" s="35"/>
      <c r="BA557" s="36"/>
      <c r="BB557" s="29"/>
      <c r="BC557" s="33"/>
      <c r="BD557" s="35"/>
      <c r="BF557" s="29"/>
    </row>
    <row r="558" spans="1:58" x14ac:dyDescent="0.3">
      <c r="A558" s="29"/>
      <c r="B558" s="30"/>
      <c r="C558" s="30"/>
      <c r="D558" s="30"/>
      <c r="E558" s="31"/>
      <c r="F558" s="30"/>
      <c r="G558" s="30"/>
      <c r="H558" s="30"/>
      <c r="I558" s="30"/>
      <c r="J558" s="30"/>
      <c r="K558" s="30"/>
      <c r="L558" s="32"/>
      <c r="M558" s="32"/>
      <c r="N558" s="30"/>
      <c r="O558" s="33"/>
      <c r="P558" s="33"/>
      <c r="Q558" s="29"/>
      <c r="R558" s="34"/>
      <c r="S558" s="34"/>
      <c r="T558" s="34"/>
      <c r="U558" s="33"/>
      <c r="V558" s="33"/>
      <c r="W558" s="33"/>
      <c r="X558" s="33"/>
      <c r="Y558" s="33"/>
      <c r="Z558" s="33"/>
      <c r="AA558" s="33"/>
      <c r="AB558" s="33"/>
      <c r="AC558" s="34"/>
      <c r="AD558" s="34"/>
      <c r="AE558" s="33"/>
      <c r="AF558" s="35"/>
      <c r="AG558" s="36"/>
      <c r="AH558" s="29"/>
      <c r="AI558" s="33"/>
      <c r="AJ558" s="35"/>
      <c r="AK558" s="36"/>
      <c r="AL558" s="29"/>
      <c r="AM558" s="33"/>
      <c r="AN558" s="35"/>
      <c r="AO558" s="36"/>
      <c r="AP558" s="29"/>
      <c r="AQ558" s="33"/>
      <c r="AR558" s="35"/>
      <c r="AS558" s="36"/>
      <c r="AT558" s="29"/>
      <c r="AU558" s="33"/>
      <c r="AV558" s="35"/>
      <c r="AW558" s="36"/>
      <c r="AX558" s="29"/>
      <c r="AY558" s="33"/>
      <c r="AZ558" s="35"/>
      <c r="BA558" s="36"/>
      <c r="BB558" s="29"/>
      <c r="BC558" s="33"/>
      <c r="BD558" s="35"/>
      <c r="BF558" s="29"/>
    </row>
    <row r="559" spans="1:58" x14ac:dyDescent="0.3">
      <c r="A559" s="29"/>
      <c r="B559" s="30"/>
      <c r="C559" s="30"/>
      <c r="D559" s="30"/>
      <c r="E559" s="31"/>
      <c r="F559" s="30"/>
      <c r="G559" s="30"/>
      <c r="H559" s="30"/>
      <c r="I559" s="30"/>
      <c r="J559" s="30"/>
      <c r="K559" s="30"/>
      <c r="L559" s="32"/>
      <c r="M559" s="32"/>
      <c r="N559" s="30"/>
      <c r="O559" s="33"/>
      <c r="P559" s="33"/>
      <c r="Q559" s="29"/>
      <c r="R559" s="34"/>
      <c r="S559" s="34"/>
      <c r="T559" s="34"/>
      <c r="U559" s="33"/>
      <c r="V559" s="33"/>
      <c r="W559" s="33"/>
      <c r="X559" s="33"/>
      <c r="Y559" s="33"/>
      <c r="Z559" s="33"/>
      <c r="AA559" s="33"/>
      <c r="AB559" s="33"/>
      <c r="AC559" s="34"/>
      <c r="AD559" s="34"/>
      <c r="AE559" s="33"/>
      <c r="AF559" s="35"/>
      <c r="AG559" s="36"/>
      <c r="AH559" s="29"/>
      <c r="AI559" s="33"/>
      <c r="AJ559" s="35"/>
      <c r="AK559" s="36"/>
      <c r="AL559" s="29"/>
      <c r="AM559" s="33"/>
      <c r="AN559" s="35"/>
      <c r="AO559" s="36"/>
      <c r="AP559" s="29"/>
      <c r="AQ559" s="33"/>
      <c r="AR559" s="35"/>
      <c r="AS559" s="36"/>
      <c r="AT559" s="29"/>
      <c r="AU559" s="33"/>
      <c r="AV559" s="35"/>
      <c r="AW559" s="36"/>
      <c r="AX559" s="29"/>
      <c r="AY559" s="33"/>
      <c r="AZ559" s="35"/>
      <c r="BA559" s="36"/>
      <c r="BB559" s="29"/>
      <c r="BC559" s="33"/>
      <c r="BD559" s="35"/>
      <c r="BF559" s="29"/>
    </row>
    <row r="560" spans="1:58" x14ac:dyDescent="0.3">
      <c r="A560" s="29"/>
      <c r="B560" s="30"/>
      <c r="C560" s="30"/>
      <c r="D560" s="30"/>
      <c r="E560" s="31"/>
      <c r="F560" s="30"/>
      <c r="G560" s="30"/>
      <c r="H560" s="30"/>
      <c r="I560" s="30"/>
      <c r="J560" s="30"/>
      <c r="K560" s="30"/>
      <c r="L560" s="32"/>
      <c r="M560" s="32"/>
      <c r="N560" s="30"/>
      <c r="O560" s="33"/>
      <c r="P560" s="33"/>
      <c r="Q560" s="29"/>
      <c r="R560" s="34"/>
      <c r="S560" s="34"/>
      <c r="T560" s="34"/>
      <c r="U560" s="33"/>
      <c r="V560" s="33"/>
      <c r="W560" s="33"/>
      <c r="X560" s="33"/>
      <c r="Y560" s="33"/>
      <c r="Z560" s="33"/>
      <c r="AA560" s="33"/>
      <c r="AB560" s="33"/>
      <c r="AC560" s="34"/>
      <c r="AD560" s="34"/>
      <c r="AE560" s="33"/>
      <c r="AF560" s="35"/>
      <c r="AG560" s="36"/>
      <c r="AH560" s="29"/>
      <c r="AI560" s="33"/>
      <c r="AJ560" s="35"/>
      <c r="AK560" s="36"/>
      <c r="AL560" s="29"/>
      <c r="AM560" s="33"/>
      <c r="AN560" s="35"/>
      <c r="AO560" s="36"/>
      <c r="AP560" s="29"/>
      <c r="AQ560" s="33"/>
      <c r="AR560" s="35"/>
      <c r="AS560" s="36"/>
      <c r="AT560" s="29"/>
      <c r="AU560" s="33"/>
      <c r="AV560" s="35"/>
      <c r="AW560" s="36"/>
      <c r="AX560" s="29"/>
      <c r="AY560" s="33"/>
      <c r="AZ560" s="35"/>
      <c r="BA560" s="36"/>
      <c r="BB560" s="29"/>
      <c r="BC560" s="33"/>
      <c r="BD560" s="35"/>
      <c r="BF560" s="29"/>
    </row>
    <row r="561" spans="1:58" x14ac:dyDescent="0.3">
      <c r="A561" s="29"/>
      <c r="B561" s="30"/>
      <c r="C561" s="30"/>
      <c r="D561" s="30"/>
      <c r="E561" s="31"/>
      <c r="F561" s="30"/>
      <c r="G561" s="30"/>
      <c r="H561" s="30"/>
      <c r="I561" s="30"/>
      <c r="J561" s="30"/>
      <c r="K561" s="30"/>
      <c r="L561" s="32"/>
      <c r="M561" s="32"/>
      <c r="N561" s="30"/>
      <c r="O561" s="33"/>
      <c r="P561" s="33"/>
      <c r="Q561" s="29"/>
      <c r="R561" s="34"/>
      <c r="S561" s="34"/>
      <c r="T561" s="34"/>
      <c r="U561" s="33"/>
      <c r="V561" s="33"/>
      <c r="W561" s="33"/>
      <c r="X561" s="33"/>
      <c r="Y561" s="33"/>
      <c r="Z561" s="33"/>
      <c r="AA561" s="33"/>
      <c r="AB561" s="33"/>
      <c r="AC561" s="34"/>
      <c r="AD561" s="34"/>
      <c r="AE561" s="33"/>
      <c r="AF561" s="35"/>
      <c r="AG561" s="36"/>
      <c r="AH561" s="29"/>
      <c r="AI561" s="33"/>
      <c r="AJ561" s="35"/>
      <c r="AK561" s="36"/>
      <c r="AL561" s="29"/>
      <c r="AM561" s="33"/>
      <c r="AN561" s="35"/>
      <c r="AO561" s="36"/>
      <c r="AP561" s="29"/>
      <c r="AQ561" s="33"/>
      <c r="AR561" s="35"/>
      <c r="AS561" s="36"/>
      <c r="AT561" s="29"/>
      <c r="AU561" s="33"/>
      <c r="AV561" s="35"/>
      <c r="AW561" s="36"/>
      <c r="AX561" s="29"/>
      <c r="AY561" s="33"/>
      <c r="AZ561" s="35"/>
      <c r="BA561" s="36"/>
      <c r="BB561" s="29"/>
      <c r="BC561" s="33"/>
      <c r="BD561" s="35"/>
      <c r="BF561" s="29"/>
    </row>
    <row r="562" spans="1:58" x14ac:dyDescent="0.3">
      <c r="A562" s="29"/>
      <c r="B562" s="30"/>
      <c r="C562" s="30"/>
      <c r="D562" s="30"/>
      <c r="E562" s="31"/>
      <c r="F562" s="30"/>
      <c r="G562" s="30"/>
      <c r="H562" s="30"/>
      <c r="I562" s="30"/>
      <c r="J562" s="30"/>
      <c r="K562" s="30"/>
      <c r="L562" s="32"/>
      <c r="M562" s="32"/>
      <c r="N562" s="30"/>
      <c r="O562" s="33"/>
      <c r="P562" s="33"/>
      <c r="Q562" s="29"/>
      <c r="R562" s="34"/>
      <c r="S562" s="34"/>
      <c r="T562" s="34"/>
      <c r="U562" s="33"/>
      <c r="V562" s="33"/>
      <c r="W562" s="33"/>
      <c r="X562" s="33"/>
      <c r="Y562" s="33"/>
      <c r="Z562" s="33"/>
      <c r="AA562" s="33"/>
      <c r="AB562" s="33"/>
      <c r="AC562" s="34"/>
      <c r="AD562" s="34"/>
      <c r="AE562" s="33"/>
      <c r="AF562" s="35"/>
      <c r="AG562" s="36"/>
      <c r="AH562" s="29"/>
      <c r="AI562" s="33"/>
      <c r="AJ562" s="35"/>
      <c r="AK562" s="36"/>
      <c r="AL562" s="29"/>
      <c r="AM562" s="33"/>
      <c r="AN562" s="35"/>
      <c r="AO562" s="36"/>
      <c r="AP562" s="29"/>
      <c r="AQ562" s="33"/>
      <c r="AR562" s="35"/>
      <c r="AS562" s="36"/>
      <c r="AT562" s="29"/>
      <c r="AU562" s="33"/>
      <c r="AV562" s="35"/>
      <c r="AW562" s="36"/>
      <c r="AX562" s="29"/>
      <c r="AY562" s="33"/>
      <c r="AZ562" s="35"/>
      <c r="BA562" s="36"/>
      <c r="BB562" s="29"/>
      <c r="BC562" s="33"/>
      <c r="BD562" s="35"/>
      <c r="BF562" s="29"/>
    </row>
    <row r="563" spans="1:58" x14ac:dyDescent="0.3">
      <c r="A563" s="29"/>
      <c r="B563" s="30"/>
      <c r="C563" s="30"/>
      <c r="D563" s="30"/>
      <c r="E563" s="31"/>
      <c r="F563" s="30"/>
      <c r="G563" s="30"/>
      <c r="H563" s="30"/>
      <c r="I563" s="30"/>
      <c r="J563" s="30"/>
      <c r="K563" s="30"/>
      <c r="L563" s="32"/>
      <c r="M563" s="32"/>
      <c r="N563" s="30"/>
      <c r="O563" s="33"/>
      <c r="P563" s="33"/>
      <c r="Q563" s="29"/>
      <c r="R563" s="34"/>
      <c r="S563" s="34"/>
      <c r="T563" s="34"/>
      <c r="U563" s="33"/>
      <c r="V563" s="33"/>
      <c r="W563" s="33"/>
      <c r="X563" s="33"/>
      <c r="Y563" s="33"/>
      <c r="Z563" s="33"/>
      <c r="AA563" s="33"/>
      <c r="AB563" s="33"/>
      <c r="AC563" s="34"/>
      <c r="AD563" s="34"/>
      <c r="AE563" s="33"/>
      <c r="AF563" s="35"/>
      <c r="AG563" s="36"/>
      <c r="AH563" s="29"/>
      <c r="AI563" s="33"/>
      <c r="AJ563" s="35"/>
      <c r="AK563" s="36"/>
      <c r="AL563" s="29"/>
      <c r="AM563" s="33"/>
      <c r="AN563" s="35"/>
      <c r="AO563" s="36"/>
      <c r="AP563" s="29"/>
      <c r="AQ563" s="33"/>
      <c r="AR563" s="35"/>
      <c r="AS563" s="36"/>
      <c r="AT563" s="29"/>
      <c r="AU563" s="33"/>
      <c r="AV563" s="35"/>
      <c r="AW563" s="36"/>
      <c r="AX563" s="29"/>
      <c r="AY563" s="33"/>
      <c r="AZ563" s="35"/>
      <c r="BA563" s="36"/>
      <c r="BB563" s="29"/>
      <c r="BC563" s="33"/>
      <c r="BD563" s="35"/>
      <c r="BF563" s="29"/>
    </row>
    <row r="564" spans="1:58" x14ac:dyDescent="0.3">
      <c r="A564" s="29"/>
      <c r="B564" s="30"/>
      <c r="C564" s="30"/>
      <c r="D564" s="30"/>
      <c r="E564" s="31"/>
      <c r="F564" s="30"/>
      <c r="G564" s="30"/>
      <c r="H564" s="30"/>
      <c r="I564" s="30"/>
      <c r="J564" s="30"/>
      <c r="K564" s="30"/>
      <c r="L564" s="32"/>
      <c r="M564" s="32"/>
      <c r="N564" s="30"/>
      <c r="O564" s="33"/>
      <c r="P564" s="33"/>
      <c r="Q564" s="29"/>
      <c r="R564" s="34"/>
      <c r="S564" s="34"/>
      <c r="T564" s="34"/>
      <c r="U564" s="33"/>
      <c r="V564" s="33"/>
      <c r="W564" s="33"/>
      <c r="X564" s="33"/>
      <c r="Y564" s="33"/>
      <c r="Z564" s="33"/>
      <c r="AA564" s="33"/>
      <c r="AB564" s="33"/>
      <c r="AC564" s="34"/>
      <c r="AD564" s="34"/>
      <c r="AE564" s="33"/>
      <c r="AF564" s="35"/>
      <c r="AG564" s="36"/>
      <c r="AH564" s="29"/>
      <c r="AI564" s="33"/>
      <c r="AJ564" s="35"/>
      <c r="AK564" s="36"/>
      <c r="AL564" s="29"/>
      <c r="AM564" s="33"/>
      <c r="AN564" s="35"/>
      <c r="AO564" s="36"/>
      <c r="AP564" s="29"/>
      <c r="AQ564" s="33"/>
      <c r="AR564" s="35"/>
      <c r="AS564" s="36"/>
      <c r="AT564" s="29"/>
      <c r="AU564" s="33"/>
      <c r="AV564" s="35"/>
      <c r="AW564" s="36"/>
      <c r="AX564" s="29"/>
      <c r="AY564" s="33"/>
      <c r="AZ564" s="35"/>
      <c r="BA564" s="36"/>
      <c r="BB564" s="29"/>
      <c r="BC564" s="33"/>
      <c r="BD564" s="35"/>
      <c r="BF564" s="29"/>
    </row>
    <row r="565" spans="1:58" x14ac:dyDescent="0.3">
      <c r="A565" s="29"/>
      <c r="B565" s="30"/>
      <c r="C565" s="30"/>
      <c r="D565" s="30"/>
      <c r="E565" s="31"/>
      <c r="F565" s="30"/>
      <c r="G565" s="30"/>
      <c r="H565" s="30"/>
      <c r="I565" s="30"/>
      <c r="J565" s="30"/>
      <c r="K565" s="30"/>
      <c r="L565" s="32"/>
      <c r="M565" s="32"/>
      <c r="N565" s="30"/>
      <c r="O565" s="33"/>
      <c r="P565" s="33"/>
      <c r="Q565" s="29"/>
      <c r="R565" s="34"/>
      <c r="S565" s="34"/>
      <c r="T565" s="34"/>
      <c r="U565" s="33"/>
      <c r="V565" s="33"/>
      <c r="W565" s="33"/>
      <c r="X565" s="33"/>
      <c r="Y565" s="33"/>
      <c r="Z565" s="33"/>
      <c r="AA565" s="33"/>
      <c r="AB565" s="33"/>
      <c r="AC565" s="34"/>
      <c r="AD565" s="34"/>
      <c r="AE565" s="33"/>
      <c r="AF565" s="35"/>
      <c r="AG565" s="36"/>
      <c r="AH565" s="29"/>
      <c r="AI565" s="33"/>
      <c r="AJ565" s="35"/>
      <c r="AK565" s="36"/>
      <c r="AL565" s="29"/>
      <c r="AM565" s="33"/>
      <c r="AN565" s="35"/>
      <c r="AO565" s="36"/>
      <c r="AP565" s="29"/>
      <c r="AQ565" s="33"/>
      <c r="AR565" s="35"/>
      <c r="AS565" s="36"/>
      <c r="AT565" s="29"/>
      <c r="AU565" s="33"/>
      <c r="AV565" s="35"/>
      <c r="AW565" s="36"/>
      <c r="AX565" s="29"/>
      <c r="AY565" s="33"/>
      <c r="AZ565" s="35"/>
      <c r="BA565" s="36"/>
      <c r="BB565" s="29"/>
      <c r="BC565" s="33"/>
      <c r="BD565" s="35"/>
      <c r="BF565" s="29"/>
    </row>
    <row r="566" spans="1:58" x14ac:dyDescent="0.3">
      <c r="A566" s="29"/>
      <c r="B566" s="30"/>
      <c r="C566" s="30"/>
      <c r="D566" s="30"/>
      <c r="E566" s="31"/>
      <c r="F566" s="30"/>
      <c r="G566" s="30"/>
      <c r="H566" s="30"/>
      <c r="I566" s="30"/>
      <c r="J566" s="30"/>
      <c r="K566" s="30"/>
      <c r="L566" s="32"/>
      <c r="M566" s="32"/>
      <c r="N566" s="30"/>
      <c r="O566" s="33"/>
      <c r="P566" s="33"/>
      <c r="Q566" s="29"/>
      <c r="R566" s="34"/>
      <c r="S566" s="34"/>
      <c r="T566" s="34"/>
      <c r="U566" s="33"/>
      <c r="V566" s="33"/>
      <c r="W566" s="33"/>
      <c r="X566" s="33"/>
      <c r="Y566" s="33"/>
      <c r="Z566" s="33"/>
      <c r="AA566" s="33"/>
      <c r="AB566" s="33"/>
      <c r="AC566" s="34"/>
      <c r="AD566" s="34"/>
      <c r="AE566" s="33"/>
      <c r="AF566" s="35"/>
      <c r="AG566" s="36"/>
      <c r="AH566" s="29"/>
      <c r="AI566" s="33"/>
      <c r="AJ566" s="35"/>
      <c r="AK566" s="36"/>
      <c r="AL566" s="29"/>
      <c r="AM566" s="33"/>
      <c r="AN566" s="35"/>
      <c r="AO566" s="36"/>
      <c r="AP566" s="29"/>
      <c r="AQ566" s="33"/>
      <c r="AR566" s="35"/>
      <c r="AS566" s="36"/>
      <c r="AT566" s="29"/>
      <c r="AU566" s="33"/>
      <c r="AV566" s="35"/>
      <c r="AW566" s="36"/>
      <c r="AX566" s="29"/>
      <c r="AY566" s="33"/>
      <c r="AZ566" s="35"/>
      <c r="BA566" s="36"/>
      <c r="BB566" s="29"/>
      <c r="BC566" s="33"/>
      <c r="BD566" s="35"/>
      <c r="BF566" s="29"/>
    </row>
    <row r="567" spans="1:58" x14ac:dyDescent="0.3">
      <c r="A567" s="29"/>
      <c r="B567" s="30"/>
      <c r="C567" s="30"/>
      <c r="D567" s="30"/>
      <c r="E567" s="31"/>
      <c r="F567" s="30"/>
      <c r="G567" s="30"/>
      <c r="H567" s="30"/>
      <c r="I567" s="30"/>
      <c r="J567" s="30"/>
      <c r="K567" s="30"/>
      <c r="L567" s="32"/>
      <c r="M567" s="32"/>
      <c r="N567" s="30"/>
      <c r="O567" s="33"/>
      <c r="P567" s="33"/>
      <c r="Q567" s="29"/>
      <c r="R567" s="34"/>
      <c r="S567" s="34"/>
      <c r="T567" s="34"/>
      <c r="U567" s="33"/>
      <c r="V567" s="33"/>
      <c r="W567" s="33"/>
      <c r="X567" s="33"/>
      <c r="Y567" s="33"/>
      <c r="Z567" s="33"/>
      <c r="AA567" s="33"/>
      <c r="AB567" s="33"/>
      <c r="AC567" s="34"/>
      <c r="AD567" s="34"/>
      <c r="AE567" s="33"/>
      <c r="AF567" s="35"/>
      <c r="AG567" s="36"/>
      <c r="AH567" s="29"/>
      <c r="AI567" s="33"/>
      <c r="AJ567" s="35"/>
      <c r="AK567" s="36"/>
      <c r="AL567" s="29"/>
      <c r="AM567" s="33"/>
      <c r="AN567" s="35"/>
      <c r="AO567" s="36"/>
      <c r="AP567" s="29"/>
      <c r="AQ567" s="33"/>
      <c r="AR567" s="35"/>
      <c r="AS567" s="36"/>
      <c r="AT567" s="29"/>
      <c r="AU567" s="33"/>
      <c r="AV567" s="35"/>
      <c r="AW567" s="36"/>
      <c r="AX567" s="29"/>
      <c r="AY567" s="33"/>
      <c r="AZ567" s="35"/>
      <c r="BA567" s="36"/>
      <c r="BB567" s="29"/>
      <c r="BC567" s="33"/>
      <c r="BD567" s="35"/>
      <c r="BF567" s="29"/>
    </row>
    <row r="568" spans="1:58" x14ac:dyDescent="0.3">
      <c r="A568" s="29"/>
      <c r="B568" s="30"/>
      <c r="C568" s="30"/>
      <c r="D568" s="30"/>
      <c r="E568" s="31"/>
      <c r="F568" s="30"/>
      <c r="G568" s="30"/>
      <c r="H568" s="30"/>
      <c r="I568" s="30"/>
      <c r="J568" s="30"/>
      <c r="K568" s="30"/>
      <c r="L568" s="32"/>
      <c r="M568" s="32"/>
      <c r="N568" s="30"/>
      <c r="O568" s="33"/>
      <c r="P568" s="33"/>
      <c r="Q568" s="29"/>
      <c r="R568" s="34"/>
      <c r="S568" s="34"/>
      <c r="T568" s="34"/>
      <c r="U568" s="33"/>
      <c r="V568" s="33"/>
      <c r="W568" s="33"/>
      <c r="X568" s="33"/>
      <c r="Y568" s="33"/>
      <c r="Z568" s="33"/>
      <c r="AA568" s="33"/>
      <c r="AB568" s="33"/>
      <c r="AC568" s="34"/>
      <c r="AD568" s="34"/>
      <c r="AE568" s="33"/>
      <c r="AF568" s="35"/>
      <c r="AG568" s="36"/>
      <c r="AH568" s="29"/>
      <c r="AI568" s="33"/>
      <c r="AJ568" s="35"/>
      <c r="AK568" s="36"/>
      <c r="AL568" s="29"/>
      <c r="AM568" s="33"/>
      <c r="AN568" s="35"/>
      <c r="AO568" s="36"/>
      <c r="AP568" s="29"/>
      <c r="AQ568" s="33"/>
      <c r="AR568" s="35"/>
      <c r="AS568" s="36"/>
      <c r="AT568" s="29"/>
      <c r="AU568" s="33"/>
      <c r="AV568" s="35"/>
      <c r="AW568" s="36"/>
      <c r="AX568" s="29"/>
      <c r="AY568" s="33"/>
      <c r="AZ568" s="35"/>
      <c r="BA568" s="36"/>
      <c r="BB568" s="29"/>
      <c r="BC568" s="33"/>
      <c r="BD568" s="35"/>
      <c r="BF568" s="29"/>
    </row>
    <row r="569" spans="1:58" x14ac:dyDescent="0.3">
      <c r="A569" s="29"/>
      <c r="B569" s="30"/>
      <c r="C569" s="30"/>
      <c r="D569" s="30"/>
      <c r="E569" s="31"/>
      <c r="F569" s="30"/>
      <c r="G569" s="30"/>
      <c r="H569" s="30"/>
      <c r="I569" s="30"/>
      <c r="J569" s="30"/>
      <c r="K569" s="30"/>
      <c r="L569" s="32"/>
      <c r="M569" s="32"/>
      <c r="N569" s="30"/>
      <c r="O569" s="33"/>
      <c r="P569" s="33"/>
      <c r="Q569" s="29"/>
      <c r="R569" s="34"/>
      <c r="S569" s="34"/>
      <c r="T569" s="34"/>
      <c r="U569" s="33"/>
      <c r="V569" s="33"/>
      <c r="W569" s="33"/>
      <c r="X569" s="33"/>
      <c r="Y569" s="33"/>
      <c r="Z569" s="33"/>
      <c r="AA569" s="33"/>
      <c r="AB569" s="33"/>
      <c r="AC569" s="34"/>
      <c r="AD569" s="34"/>
      <c r="AE569" s="33"/>
      <c r="AF569" s="35"/>
      <c r="AG569" s="36"/>
      <c r="AH569" s="29"/>
      <c r="AI569" s="33"/>
      <c r="AJ569" s="35"/>
      <c r="AK569" s="36"/>
      <c r="AL569" s="29"/>
      <c r="AM569" s="33"/>
      <c r="AN569" s="35"/>
      <c r="AO569" s="36"/>
      <c r="AP569" s="29"/>
      <c r="AQ569" s="33"/>
      <c r="AR569" s="35"/>
      <c r="AS569" s="36"/>
      <c r="AT569" s="29"/>
      <c r="AU569" s="33"/>
      <c r="AV569" s="35"/>
      <c r="AW569" s="36"/>
      <c r="AX569" s="29"/>
      <c r="AY569" s="33"/>
      <c r="AZ569" s="35"/>
      <c r="BA569" s="36"/>
      <c r="BB569" s="29"/>
      <c r="BC569" s="33"/>
      <c r="BD569" s="35"/>
      <c r="BF569" s="29"/>
    </row>
    <row r="570" spans="1:58" x14ac:dyDescent="0.3">
      <c r="A570" s="29"/>
      <c r="B570" s="30"/>
      <c r="C570" s="30"/>
      <c r="D570" s="30"/>
      <c r="E570" s="31"/>
      <c r="F570" s="30"/>
      <c r="G570" s="30"/>
      <c r="H570" s="30"/>
      <c r="I570" s="30"/>
      <c r="J570" s="30"/>
      <c r="K570" s="30"/>
      <c r="L570" s="32"/>
      <c r="M570" s="32"/>
      <c r="N570" s="30"/>
      <c r="O570" s="33"/>
      <c r="P570" s="33"/>
      <c r="Q570" s="29"/>
      <c r="R570" s="34"/>
      <c r="S570" s="34"/>
      <c r="T570" s="34"/>
      <c r="U570" s="33"/>
      <c r="V570" s="33"/>
      <c r="W570" s="33"/>
      <c r="X570" s="33"/>
      <c r="Y570" s="33"/>
      <c r="Z570" s="33"/>
      <c r="AA570" s="33"/>
      <c r="AB570" s="33"/>
      <c r="AC570" s="34"/>
      <c r="AD570" s="34"/>
      <c r="AE570" s="33"/>
      <c r="AF570" s="35"/>
      <c r="AG570" s="36"/>
      <c r="AH570" s="29"/>
      <c r="AI570" s="33"/>
      <c r="AJ570" s="35"/>
      <c r="AK570" s="36"/>
      <c r="AL570" s="29"/>
      <c r="AM570" s="33"/>
      <c r="AN570" s="35"/>
      <c r="AO570" s="36"/>
      <c r="AP570" s="29"/>
      <c r="AQ570" s="33"/>
      <c r="AR570" s="35"/>
      <c r="AS570" s="36"/>
      <c r="AT570" s="29"/>
      <c r="AU570" s="33"/>
      <c r="AV570" s="35"/>
      <c r="AW570" s="36"/>
      <c r="AX570" s="29"/>
      <c r="AY570" s="33"/>
      <c r="AZ570" s="35"/>
      <c r="BA570" s="36"/>
      <c r="BB570" s="29"/>
      <c r="BC570" s="33"/>
      <c r="BD570" s="35"/>
      <c r="BF570" s="29"/>
    </row>
    <row r="571" spans="1:58" x14ac:dyDescent="0.3">
      <c r="A571" s="29"/>
      <c r="B571" s="30"/>
      <c r="C571" s="30"/>
      <c r="D571" s="30"/>
      <c r="E571" s="31"/>
      <c r="F571" s="30"/>
      <c r="G571" s="30"/>
      <c r="H571" s="30"/>
      <c r="I571" s="30"/>
      <c r="J571" s="30"/>
      <c r="K571" s="30"/>
      <c r="L571" s="32"/>
      <c r="M571" s="32"/>
      <c r="N571" s="30"/>
      <c r="O571" s="33"/>
      <c r="P571" s="33"/>
      <c r="Q571" s="29"/>
      <c r="R571" s="34"/>
      <c r="S571" s="34"/>
      <c r="T571" s="34"/>
      <c r="U571" s="33"/>
      <c r="V571" s="33"/>
      <c r="W571" s="33"/>
      <c r="X571" s="33"/>
      <c r="Y571" s="33"/>
      <c r="Z571" s="33"/>
      <c r="AA571" s="33"/>
      <c r="AB571" s="33"/>
      <c r="AC571" s="34"/>
      <c r="AD571" s="34"/>
      <c r="AE571" s="33"/>
      <c r="AF571" s="35"/>
      <c r="AG571" s="36"/>
      <c r="AH571" s="29"/>
      <c r="AI571" s="33"/>
      <c r="AJ571" s="35"/>
      <c r="AK571" s="36"/>
      <c r="AL571" s="29"/>
      <c r="AM571" s="33"/>
      <c r="AN571" s="35"/>
      <c r="AO571" s="36"/>
      <c r="AP571" s="29"/>
      <c r="AQ571" s="33"/>
      <c r="AR571" s="35"/>
      <c r="AS571" s="36"/>
      <c r="AT571" s="29"/>
      <c r="AU571" s="33"/>
      <c r="AV571" s="35"/>
      <c r="AW571" s="36"/>
      <c r="AX571" s="29"/>
      <c r="AY571" s="33"/>
      <c r="AZ571" s="35"/>
      <c r="BA571" s="36"/>
      <c r="BB571" s="29"/>
      <c r="BC571" s="33"/>
      <c r="BD571" s="35"/>
      <c r="BF571" s="29"/>
    </row>
    <row r="572" spans="1:58" x14ac:dyDescent="0.3">
      <c r="A572" s="29"/>
      <c r="B572" s="30"/>
      <c r="C572" s="30"/>
      <c r="D572" s="30"/>
      <c r="E572" s="31"/>
      <c r="F572" s="30"/>
      <c r="G572" s="30"/>
      <c r="H572" s="30"/>
      <c r="I572" s="30"/>
      <c r="J572" s="30"/>
      <c r="K572" s="30"/>
      <c r="L572" s="32"/>
      <c r="M572" s="32"/>
      <c r="N572" s="30"/>
      <c r="O572" s="33"/>
      <c r="P572" s="33"/>
      <c r="Q572" s="29"/>
      <c r="R572" s="34"/>
      <c r="S572" s="34"/>
      <c r="T572" s="34"/>
      <c r="U572" s="33"/>
      <c r="V572" s="33"/>
      <c r="W572" s="33"/>
      <c r="X572" s="33"/>
      <c r="Y572" s="33"/>
      <c r="Z572" s="33"/>
      <c r="AA572" s="33"/>
      <c r="AB572" s="33"/>
      <c r="AC572" s="34"/>
      <c r="AD572" s="34"/>
      <c r="AE572" s="33"/>
      <c r="AF572" s="35"/>
      <c r="AG572" s="36"/>
      <c r="AH572" s="29"/>
      <c r="AI572" s="33"/>
      <c r="AJ572" s="35"/>
      <c r="AK572" s="36"/>
      <c r="AL572" s="29"/>
      <c r="AM572" s="33"/>
      <c r="AN572" s="35"/>
      <c r="AO572" s="36"/>
      <c r="AP572" s="29"/>
      <c r="AQ572" s="33"/>
      <c r="AR572" s="35"/>
      <c r="AS572" s="36"/>
      <c r="AT572" s="29"/>
      <c r="AU572" s="33"/>
      <c r="AV572" s="35"/>
      <c r="AW572" s="36"/>
      <c r="AX572" s="29"/>
      <c r="AY572" s="33"/>
      <c r="AZ572" s="35"/>
      <c r="BA572" s="36"/>
      <c r="BB572" s="29"/>
      <c r="BC572" s="33"/>
      <c r="BD572" s="35"/>
      <c r="BF572" s="29"/>
    </row>
    <row r="573" spans="1:58" x14ac:dyDescent="0.3">
      <c r="A573" s="29"/>
      <c r="B573" s="30"/>
      <c r="C573" s="30"/>
      <c r="D573" s="30"/>
      <c r="E573" s="31"/>
      <c r="F573" s="30"/>
      <c r="G573" s="30"/>
      <c r="H573" s="30"/>
      <c r="I573" s="30"/>
      <c r="J573" s="30"/>
      <c r="K573" s="30"/>
      <c r="L573" s="32"/>
      <c r="M573" s="32"/>
      <c r="N573" s="30"/>
      <c r="O573" s="33"/>
      <c r="P573" s="33"/>
      <c r="Q573" s="29"/>
      <c r="R573" s="34"/>
      <c r="S573" s="34"/>
      <c r="T573" s="34"/>
      <c r="U573" s="33"/>
      <c r="V573" s="33"/>
      <c r="W573" s="33"/>
      <c r="X573" s="33"/>
      <c r="Y573" s="33"/>
      <c r="Z573" s="33"/>
      <c r="AA573" s="33"/>
      <c r="AB573" s="33"/>
      <c r="AC573" s="34"/>
      <c r="AD573" s="34"/>
      <c r="AE573" s="33"/>
      <c r="AF573" s="35"/>
      <c r="AG573" s="36"/>
      <c r="AH573" s="29"/>
      <c r="AI573" s="33"/>
      <c r="AJ573" s="35"/>
      <c r="AK573" s="36"/>
      <c r="AL573" s="29"/>
      <c r="AM573" s="33"/>
      <c r="AN573" s="35"/>
      <c r="AO573" s="36"/>
      <c r="AP573" s="29"/>
      <c r="AQ573" s="33"/>
      <c r="AR573" s="35"/>
      <c r="AS573" s="36"/>
      <c r="AT573" s="29"/>
      <c r="AU573" s="33"/>
      <c r="AV573" s="35"/>
      <c r="AW573" s="36"/>
      <c r="AX573" s="29"/>
      <c r="AY573" s="33"/>
      <c r="AZ573" s="35"/>
      <c r="BA573" s="36"/>
      <c r="BB573" s="29"/>
      <c r="BC573" s="33"/>
      <c r="BD573" s="35"/>
      <c r="BF573" s="29"/>
    </row>
    <row r="574" spans="1:58" x14ac:dyDescent="0.3">
      <c r="A574" s="29"/>
      <c r="B574" s="30"/>
      <c r="C574" s="30"/>
      <c r="D574" s="30"/>
      <c r="E574" s="31"/>
      <c r="F574" s="30"/>
      <c r="G574" s="30"/>
      <c r="H574" s="30"/>
      <c r="I574" s="30"/>
      <c r="J574" s="30"/>
      <c r="K574" s="30"/>
      <c r="L574" s="32"/>
      <c r="M574" s="32"/>
      <c r="N574" s="30"/>
      <c r="O574" s="33"/>
      <c r="P574" s="33"/>
      <c r="Q574" s="29"/>
      <c r="R574" s="34"/>
      <c r="S574" s="34"/>
      <c r="T574" s="34"/>
      <c r="U574" s="33"/>
      <c r="V574" s="33"/>
      <c r="W574" s="33"/>
      <c r="X574" s="33"/>
      <c r="Y574" s="33"/>
      <c r="Z574" s="33"/>
      <c r="AA574" s="33"/>
      <c r="AB574" s="33"/>
      <c r="AC574" s="34"/>
      <c r="AD574" s="34"/>
      <c r="AE574" s="33"/>
      <c r="AF574" s="35"/>
      <c r="AG574" s="36"/>
      <c r="AH574" s="29"/>
      <c r="AI574" s="33"/>
      <c r="AJ574" s="35"/>
      <c r="AK574" s="36"/>
      <c r="AL574" s="29"/>
      <c r="AM574" s="33"/>
      <c r="AN574" s="35"/>
      <c r="AO574" s="36"/>
      <c r="AP574" s="29"/>
      <c r="AQ574" s="33"/>
      <c r="AR574" s="35"/>
      <c r="AS574" s="36"/>
      <c r="AT574" s="29"/>
      <c r="AU574" s="33"/>
      <c r="AV574" s="35"/>
      <c r="AW574" s="36"/>
      <c r="AX574" s="29"/>
      <c r="AY574" s="33"/>
      <c r="AZ574" s="35"/>
      <c r="BA574" s="36"/>
      <c r="BB574" s="29"/>
      <c r="BC574" s="33"/>
      <c r="BD574" s="35"/>
      <c r="BF574" s="29"/>
    </row>
    <row r="575" spans="1:58" x14ac:dyDescent="0.3">
      <c r="A575" s="29"/>
      <c r="B575" s="30"/>
      <c r="C575" s="30"/>
      <c r="D575" s="30"/>
      <c r="E575" s="31"/>
      <c r="F575" s="30"/>
      <c r="G575" s="30"/>
      <c r="H575" s="30"/>
      <c r="I575" s="30"/>
      <c r="J575" s="30"/>
      <c r="K575" s="30"/>
      <c r="L575" s="32"/>
      <c r="M575" s="32"/>
      <c r="N575" s="30"/>
      <c r="O575" s="33"/>
      <c r="P575" s="33"/>
      <c r="Q575" s="29"/>
      <c r="R575" s="34"/>
      <c r="S575" s="34"/>
      <c r="T575" s="34"/>
      <c r="U575" s="33"/>
      <c r="V575" s="33"/>
      <c r="W575" s="33"/>
      <c r="X575" s="33"/>
      <c r="Y575" s="33"/>
      <c r="Z575" s="33"/>
      <c r="AA575" s="33"/>
      <c r="AB575" s="33"/>
      <c r="AC575" s="34"/>
      <c r="AD575" s="34"/>
      <c r="AE575" s="33"/>
      <c r="AF575" s="35"/>
      <c r="AG575" s="36"/>
      <c r="AH575" s="29"/>
      <c r="AI575" s="33"/>
      <c r="AJ575" s="35"/>
      <c r="AK575" s="36"/>
      <c r="AL575" s="29"/>
      <c r="AM575" s="33"/>
      <c r="AN575" s="35"/>
      <c r="AO575" s="36"/>
      <c r="AP575" s="29"/>
      <c r="AQ575" s="33"/>
      <c r="AR575" s="35"/>
      <c r="AS575" s="36"/>
      <c r="AT575" s="29"/>
      <c r="AU575" s="33"/>
      <c r="AV575" s="35"/>
      <c r="AW575" s="36"/>
      <c r="AX575" s="29"/>
      <c r="AY575" s="33"/>
      <c r="AZ575" s="35"/>
      <c r="BA575" s="36"/>
      <c r="BB575" s="29"/>
      <c r="BC575" s="33"/>
      <c r="BD575" s="35"/>
      <c r="BF575" s="29"/>
    </row>
    <row r="576" spans="1:58" x14ac:dyDescent="0.3">
      <c r="A576" s="29"/>
      <c r="B576" s="30"/>
      <c r="C576" s="30"/>
      <c r="D576" s="30"/>
      <c r="E576" s="31"/>
      <c r="F576" s="30"/>
      <c r="G576" s="30"/>
      <c r="H576" s="30"/>
      <c r="I576" s="30"/>
      <c r="J576" s="30"/>
      <c r="K576" s="30"/>
      <c r="L576" s="32"/>
      <c r="M576" s="32"/>
      <c r="N576" s="30"/>
      <c r="O576" s="33"/>
      <c r="P576" s="33"/>
      <c r="Q576" s="29"/>
      <c r="R576" s="34"/>
      <c r="S576" s="34"/>
      <c r="T576" s="34"/>
      <c r="U576" s="33"/>
      <c r="V576" s="33"/>
      <c r="W576" s="33"/>
      <c r="X576" s="33"/>
      <c r="Y576" s="33"/>
      <c r="Z576" s="33"/>
      <c r="AA576" s="33"/>
      <c r="AB576" s="33"/>
      <c r="AC576" s="34"/>
      <c r="AD576" s="34"/>
      <c r="AE576" s="33"/>
      <c r="AF576" s="35"/>
      <c r="AG576" s="36"/>
      <c r="AH576" s="29"/>
      <c r="AI576" s="33"/>
      <c r="AJ576" s="35"/>
      <c r="AK576" s="36"/>
      <c r="AL576" s="29"/>
      <c r="AM576" s="33"/>
      <c r="AN576" s="35"/>
      <c r="AO576" s="36"/>
      <c r="AP576" s="29"/>
      <c r="AQ576" s="33"/>
      <c r="AR576" s="35"/>
      <c r="AS576" s="36"/>
      <c r="AT576" s="29"/>
      <c r="AU576" s="33"/>
      <c r="AV576" s="35"/>
      <c r="AW576" s="36"/>
      <c r="AX576" s="29"/>
      <c r="AY576" s="33"/>
      <c r="AZ576" s="35"/>
      <c r="BA576" s="36"/>
      <c r="BB576" s="29"/>
      <c r="BC576" s="33"/>
      <c r="BD576" s="35"/>
      <c r="BF576" s="29"/>
    </row>
    <row r="577" spans="1:58" x14ac:dyDescent="0.3">
      <c r="A577" s="29"/>
      <c r="B577" s="30"/>
      <c r="C577" s="30"/>
      <c r="D577" s="30"/>
      <c r="E577" s="31"/>
      <c r="F577" s="30"/>
      <c r="G577" s="30"/>
      <c r="H577" s="30"/>
      <c r="I577" s="30"/>
      <c r="J577" s="30"/>
      <c r="K577" s="30"/>
      <c r="L577" s="32"/>
      <c r="M577" s="32"/>
      <c r="N577" s="30"/>
      <c r="O577" s="33"/>
      <c r="P577" s="33"/>
      <c r="Q577" s="29"/>
      <c r="R577" s="34"/>
      <c r="S577" s="34"/>
      <c r="T577" s="34"/>
      <c r="U577" s="33"/>
      <c r="V577" s="33"/>
      <c r="W577" s="33"/>
      <c r="X577" s="33"/>
      <c r="Y577" s="33"/>
      <c r="Z577" s="33"/>
      <c r="AA577" s="33"/>
      <c r="AB577" s="33"/>
      <c r="AC577" s="34"/>
      <c r="AD577" s="34"/>
      <c r="AE577" s="33"/>
      <c r="AF577" s="35"/>
      <c r="AG577" s="36"/>
      <c r="AH577" s="29"/>
      <c r="AI577" s="33"/>
      <c r="AJ577" s="35"/>
      <c r="AK577" s="36"/>
      <c r="AL577" s="29"/>
      <c r="AM577" s="33"/>
      <c r="AN577" s="35"/>
      <c r="AO577" s="36"/>
      <c r="AP577" s="29"/>
      <c r="AQ577" s="33"/>
      <c r="AR577" s="35"/>
      <c r="AS577" s="36"/>
      <c r="AT577" s="29"/>
      <c r="AU577" s="33"/>
      <c r="AV577" s="35"/>
      <c r="AW577" s="36"/>
      <c r="AX577" s="29"/>
      <c r="AY577" s="33"/>
      <c r="AZ577" s="35"/>
      <c r="BA577" s="36"/>
      <c r="BB577" s="29"/>
      <c r="BC577" s="33"/>
      <c r="BD577" s="35"/>
      <c r="BF577" s="29"/>
    </row>
    <row r="578" spans="1:58" x14ac:dyDescent="0.3">
      <c r="A578" s="29"/>
      <c r="B578" s="30"/>
      <c r="C578" s="30"/>
      <c r="D578" s="30"/>
      <c r="E578" s="31"/>
      <c r="F578" s="30"/>
      <c r="G578" s="30"/>
      <c r="H578" s="30"/>
      <c r="I578" s="30"/>
      <c r="J578" s="30"/>
      <c r="K578" s="30"/>
      <c r="L578" s="32"/>
      <c r="M578" s="32"/>
      <c r="N578" s="30"/>
      <c r="O578" s="33"/>
      <c r="P578" s="33"/>
      <c r="Q578" s="29"/>
      <c r="R578" s="34"/>
      <c r="S578" s="34"/>
      <c r="T578" s="34"/>
      <c r="U578" s="33"/>
      <c r="V578" s="33"/>
      <c r="W578" s="33"/>
      <c r="X578" s="33"/>
      <c r="Y578" s="33"/>
      <c r="Z578" s="33"/>
      <c r="AA578" s="33"/>
      <c r="AB578" s="33"/>
      <c r="AC578" s="34"/>
      <c r="AD578" s="34"/>
      <c r="AE578" s="33"/>
      <c r="AF578" s="35"/>
      <c r="AG578" s="36"/>
      <c r="AH578" s="29"/>
      <c r="AI578" s="33"/>
      <c r="AJ578" s="35"/>
      <c r="AK578" s="36"/>
      <c r="AL578" s="29"/>
      <c r="AM578" s="33"/>
      <c r="AN578" s="35"/>
      <c r="AO578" s="36"/>
      <c r="AP578" s="29"/>
      <c r="AQ578" s="33"/>
      <c r="AR578" s="35"/>
      <c r="AS578" s="36"/>
      <c r="AT578" s="29"/>
      <c r="AU578" s="33"/>
      <c r="AV578" s="35"/>
      <c r="AW578" s="36"/>
      <c r="AX578" s="29"/>
      <c r="AY578" s="33"/>
      <c r="AZ578" s="35"/>
      <c r="BA578" s="36"/>
      <c r="BB578" s="29"/>
      <c r="BC578" s="33"/>
      <c r="BD578" s="35"/>
      <c r="BF578" s="29"/>
    </row>
    <row r="579" spans="1:58" x14ac:dyDescent="0.3">
      <c r="A579" s="29"/>
      <c r="B579" s="30"/>
      <c r="C579" s="30"/>
      <c r="D579" s="30"/>
      <c r="E579" s="31"/>
      <c r="F579" s="30"/>
      <c r="G579" s="30"/>
      <c r="H579" s="30"/>
      <c r="I579" s="30"/>
      <c r="J579" s="30"/>
      <c r="K579" s="30"/>
      <c r="L579" s="32"/>
      <c r="M579" s="32"/>
      <c r="N579" s="30"/>
      <c r="O579" s="33"/>
      <c r="P579" s="33"/>
      <c r="Q579" s="29"/>
      <c r="R579" s="34"/>
      <c r="S579" s="34"/>
      <c r="T579" s="34"/>
      <c r="U579" s="33"/>
      <c r="V579" s="33"/>
      <c r="W579" s="33"/>
      <c r="X579" s="33"/>
      <c r="Y579" s="33"/>
      <c r="Z579" s="33"/>
      <c r="AA579" s="33"/>
      <c r="AB579" s="33"/>
      <c r="AC579" s="34"/>
      <c r="AD579" s="34"/>
      <c r="AE579" s="33"/>
      <c r="AF579" s="35"/>
      <c r="AG579" s="36"/>
      <c r="AH579" s="29"/>
      <c r="AI579" s="33"/>
      <c r="AJ579" s="35"/>
      <c r="AK579" s="36"/>
      <c r="AL579" s="29"/>
      <c r="AM579" s="33"/>
      <c r="AN579" s="35"/>
      <c r="AO579" s="36"/>
      <c r="AP579" s="29"/>
      <c r="AQ579" s="33"/>
      <c r="AR579" s="35"/>
      <c r="AS579" s="36"/>
      <c r="AT579" s="29"/>
      <c r="AU579" s="33"/>
      <c r="AV579" s="35"/>
      <c r="AW579" s="36"/>
      <c r="AX579" s="29"/>
      <c r="AY579" s="33"/>
      <c r="AZ579" s="35"/>
      <c r="BA579" s="36"/>
      <c r="BB579" s="29"/>
      <c r="BC579" s="33"/>
      <c r="BD579" s="35"/>
      <c r="BF579" s="29"/>
    </row>
    <row r="580" spans="1:58" x14ac:dyDescent="0.3">
      <c r="A580" s="29"/>
      <c r="B580" s="30"/>
      <c r="C580" s="30"/>
      <c r="D580" s="30"/>
      <c r="E580" s="31"/>
      <c r="F580" s="30"/>
      <c r="G580" s="30"/>
      <c r="H580" s="30"/>
      <c r="I580" s="30"/>
      <c r="J580" s="30"/>
      <c r="K580" s="30"/>
      <c r="L580" s="32"/>
      <c r="M580" s="32"/>
      <c r="N580" s="30"/>
      <c r="O580" s="33"/>
      <c r="P580" s="33"/>
      <c r="Q580" s="29"/>
      <c r="R580" s="34"/>
      <c r="S580" s="34"/>
      <c r="T580" s="34"/>
      <c r="U580" s="33"/>
      <c r="V580" s="33"/>
      <c r="W580" s="33"/>
      <c r="X580" s="33"/>
      <c r="Y580" s="33"/>
      <c r="Z580" s="33"/>
      <c r="AA580" s="33"/>
      <c r="AB580" s="33"/>
      <c r="AC580" s="34"/>
      <c r="AD580" s="34"/>
      <c r="AE580" s="33"/>
      <c r="AF580" s="35"/>
      <c r="AG580" s="36"/>
      <c r="AH580" s="29"/>
      <c r="AI580" s="33"/>
      <c r="AJ580" s="35"/>
      <c r="AK580" s="36"/>
      <c r="AL580" s="29"/>
      <c r="AM580" s="33"/>
      <c r="AN580" s="35"/>
      <c r="AO580" s="36"/>
      <c r="AP580" s="29"/>
      <c r="AQ580" s="33"/>
      <c r="AR580" s="35"/>
      <c r="AS580" s="36"/>
      <c r="AT580" s="29"/>
      <c r="AU580" s="33"/>
      <c r="AV580" s="35"/>
      <c r="AW580" s="36"/>
      <c r="AX580" s="29"/>
      <c r="AY580" s="33"/>
      <c r="AZ580" s="35"/>
      <c r="BA580" s="36"/>
      <c r="BB580" s="29"/>
      <c r="BC580" s="33"/>
      <c r="BD580" s="35"/>
      <c r="BF580" s="29"/>
    </row>
    <row r="581" spans="1:58" x14ac:dyDescent="0.3">
      <c r="A581" s="29"/>
      <c r="B581" s="30"/>
      <c r="C581" s="30"/>
      <c r="D581" s="30"/>
      <c r="E581" s="31"/>
      <c r="F581" s="30"/>
      <c r="G581" s="30"/>
      <c r="H581" s="30"/>
      <c r="I581" s="30"/>
      <c r="J581" s="30"/>
      <c r="K581" s="30"/>
      <c r="L581" s="32"/>
      <c r="M581" s="32"/>
      <c r="N581" s="30"/>
      <c r="O581" s="33"/>
      <c r="P581" s="33"/>
      <c r="Q581" s="29"/>
      <c r="R581" s="34"/>
      <c r="S581" s="34"/>
      <c r="T581" s="34"/>
      <c r="U581" s="33"/>
      <c r="V581" s="33"/>
      <c r="W581" s="33"/>
      <c r="X581" s="33"/>
      <c r="Y581" s="33"/>
      <c r="Z581" s="33"/>
      <c r="AA581" s="33"/>
      <c r="AB581" s="33"/>
      <c r="AC581" s="34"/>
      <c r="AD581" s="34"/>
      <c r="AE581" s="33"/>
      <c r="AF581" s="35"/>
      <c r="AG581" s="36"/>
      <c r="AH581" s="29"/>
      <c r="AI581" s="33"/>
      <c r="AJ581" s="35"/>
      <c r="AK581" s="36"/>
      <c r="AL581" s="29"/>
      <c r="AM581" s="33"/>
      <c r="AN581" s="35"/>
      <c r="AO581" s="36"/>
      <c r="AP581" s="29"/>
      <c r="AQ581" s="33"/>
      <c r="AR581" s="35"/>
      <c r="AS581" s="36"/>
      <c r="AT581" s="29"/>
      <c r="AU581" s="33"/>
      <c r="AV581" s="35"/>
      <c r="AW581" s="36"/>
      <c r="AX581" s="29"/>
      <c r="AY581" s="33"/>
      <c r="AZ581" s="35"/>
      <c r="BA581" s="36"/>
      <c r="BB581" s="29"/>
      <c r="BC581" s="33"/>
      <c r="BD581" s="35"/>
      <c r="BF581" s="29"/>
    </row>
    <row r="582" spans="1:58" x14ac:dyDescent="0.3">
      <c r="A582" s="29"/>
      <c r="B582" s="30"/>
      <c r="C582" s="30"/>
      <c r="D582" s="30"/>
      <c r="E582" s="31"/>
      <c r="F582" s="30"/>
      <c r="G582" s="30"/>
      <c r="H582" s="30"/>
      <c r="I582" s="30"/>
      <c r="J582" s="30"/>
      <c r="K582" s="30"/>
      <c r="L582" s="32"/>
      <c r="M582" s="32"/>
      <c r="N582" s="30"/>
      <c r="O582" s="33"/>
      <c r="P582" s="33"/>
      <c r="Q582" s="29"/>
      <c r="R582" s="34"/>
      <c r="S582" s="34"/>
      <c r="T582" s="34"/>
      <c r="U582" s="33"/>
      <c r="V582" s="33"/>
      <c r="W582" s="33"/>
      <c r="X582" s="33"/>
      <c r="Y582" s="33"/>
      <c r="Z582" s="33"/>
      <c r="AA582" s="33"/>
      <c r="AB582" s="33"/>
      <c r="AC582" s="34"/>
      <c r="AD582" s="34"/>
      <c r="AE582" s="33"/>
      <c r="AF582" s="35"/>
      <c r="AG582" s="36"/>
      <c r="AH582" s="29"/>
      <c r="AI582" s="33"/>
      <c r="AJ582" s="35"/>
      <c r="AK582" s="36"/>
      <c r="AL582" s="29"/>
      <c r="AM582" s="33"/>
      <c r="AN582" s="35"/>
      <c r="AO582" s="36"/>
      <c r="AP582" s="29"/>
      <c r="AQ582" s="33"/>
      <c r="AR582" s="35"/>
      <c r="AS582" s="36"/>
      <c r="AT582" s="29"/>
      <c r="AU582" s="33"/>
      <c r="AV582" s="35"/>
      <c r="AW582" s="36"/>
      <c r="AX582" s="29"/>
      <c r="AY582" s="33"/>
      <c r="AZ582" s="35"/>
      <c r="BA582" s="36"/>
      <c r="BB582" s="29"/>
      <c r="BC582" s="33"/>
      <c r="BD582" s="35"/>
      <c r="BF582" s="29"/>
    </row>
    <row r="583" spans="1:58" x14ac:dyDescent="0.3">
      <c r="A583" s="29"/>
      <c r="B583" s="30"/>
      <c r="C583" s="30"/>
      <c r="D583" s="30"/>
      <c r="E583" s="31"/>
      <c r="F583" s="30"/>
      <c r="G583" s="30"/>
      <c r="H583" s="30"/>
      <c r="I583" s="30"/>
      <c r="J583" s="30"/>
      <c r="K583" s="30"/>
      <c r="L583" s="32"/>
      <c r="M583" s="32"/>
      <c r="N583" s="30"/>
      <c r="O583" s="33"/>
      <c r="P583" s="33"/>
      <c r="Q583" s="29"/>
      <c r="R583" s="34"/>
      <c r="S583" s="34"/>
      <c r="T583" s="34"/>
      <c r="U583" s="33"/>
      <c r="V583" s="33"/>
      <c r="W583" s="33"/>
      <c r="X583" s="33"/>
      <c r="Y583" s="33"/>
      <c r="Z583" s="33"/>
      <c r="AA583" s="33"/>
      <c r="AB583" s="33"/>
      <c r="AC583" s="34"/>
      <c r="AD583" s="34"/>
      <c r="AE583" s="33"/>
      <c r="AF583" s="35"/>
      <c r="AG583" s="36"/>
      <c r="AH583" s="29"/>
      <c r="AI583" s="33"/>
      <c r="AJ583" s="35"/>
      <c r="AK583" s="36"/>
      <c r="AL583" s="29"/>
      <c r="AM583" s="33"/>
      <c r="AN583" s="35"/>
      <c r="AO583" s="36"/>
      <c r="AP583" s="29"/>
      <c r="AQ583" s="33"/>
      <c r="AR583" s="35"/>
      <c r="AS583" s="36"/>
      <c r="AT583" s="29"/>
      <c r="AU583" s="33"/>
      <c r="AV583" s="35"/>
      <c r="AW583" s="36"/>
      <c r="AX583" s="29"/>
      <c r="AY583" s="33"/>
      <c r="AZ583" s="35"/>
      <c r="BA583" s="36"/>
      <c r="BB583" s="29"/>
      <c r="BC583" s="33"/>
      <c r="BD583" s="35"/>
      <c r="BF583" s="29"/>
    </row>
    <row r="584" spans="1:58" x14ac:dyDescent="0.3">
      <c r="A584" s="29"/>
      <c r="B584" s="30"/>
      <c r="C584" s="30"/>
      <c r="D584" s="30"/>
      <c r="E584" s="31"/>
      <c r="F584" s="30"/>
      <c r="G584" s="30"/>
      <c r="H584" s="30"/>
      <c r="I584" s="30"/>
      <c r="J584" s="30"/>
      <c r="K584" s="30"/>
      <c r="L584" s="32"/>
      <c r="M584" s="32"/>
      <c r="N584" s="30"/>
      <c r="O584" s="33"/>
      <c r="P584" s="33"/>
      <c r="Q584" s="29"/>
      <c r="R584" s="34"/>
      <c r="S584" s="34"/>
      <c r="T584" s="34"/>
      <c r="U584" s="33"/>
      <c r="V584" s="33"/>
      <c r="W584" s="33"/>
      <c r="X584" s="33"/>
      <c r="Y584" s="33"/>
      <c r="Z584" s="33"/>
      <c r="AA584" s="33"/>
      <c r="AB584" s="33"/>
      <c r="AC584" s="34"/>
      <c r="AD584" s="34"/>
      <c r="AE584" s="33"/>
      <c r="AF584" s="35"/>
      <c r="AG584" s="36"/>
      <c r="AH584" s="29"/>
      <c r="AI584" s="33"/>
      <c r="AJ584" s="35"/>
      <c r="AK584" s="36"/>
      <c r="AL584" s="29"/>
      <c r="AM584" s="33"/>
      <c r="AN584" s="35"/>
      <c r="AO584" s="36"/>
      <c r="AP584" s="29"/>
      <c r="AQ584" s="33"/>
      <c r="AR584" s="35"/>
      <c r="AS584" s="36"/>
      <c r="AT584" s="29"/>
      <c r="AU584" s="33"/>
      <c r="AV584" s="35"/>
      <c r="AW584" s="36"/>
      <c r="AX584" s="29"/>
      <c r="AY584" s="33"/>
      <c r="AZ584" s="35"/>
      <c r="BA584" s="36"/>
      <c r="BB584" s="29"/>
      <c r="BC584" s="33"/>
      <c r="BD584" s="35"/>
      <c r="BF584" s="29"/>
    </row>
    <row r="585" spans="1:58" x14ac:dyDescent="0.3">
      <c r="A585" s="29"/>
      <c r="B585" s="30"/>
      <c r="C585" s="30"/>
      <c r="D585" s="30"/>
      <c r="E585" s="31"/>
      <c r="F585" s="30"/>
      <c r="G585" s="30"/>
      <c r="H585" s="30"/>
      <c r="I585" s="30"/>
      <c r="J585" s="30"/>
      <c r="K585" s="30"/>
      <c r="L585" s="32"/>
      <c r="M585" s="32"/>
      <c r="N585" s="30"/>
      <c r="O585" s="33"/>
      <c r="P585" s="33"/>
      <c r="Q585" s="29"/>
      <c r="R585" s="34"/>
      <c r="S585" s="34"/>
      <c r="T585" s="34"/>
      <c r="U585" s="33"/>
      <c r="V585" s="33"/>
      <c r="W585" s="33"/>
      <c r="X585" s="33"/>
      <c r="Y585" s="33"/>
      <c r="Z585" s="33"/>
      <c r="AA585" s="33"/>
      <c r="AB585" s="33"/>
      <c r="AC585" s="34"/>
      <c r="AD585" s="34"/>
      <c r="AE585" s="33"/>
      <c r="AF585" s="35"/>
      <c r="AG585" s="36"/>
      <c r="AH585" s="29"/>
      <c r="AI585" s="33"/>
      <c r="AJ585" s="35"/>
      <c r="AK585" s="36"/>
      <c r="AL585" s="29"/>
      <c r="AM585" s="33"/>
      <c r="AN585" s="35"/>
      <c r="AO585" s="36"/>
      <c r="AP585" s="29"/>
      <c r="AQ585" s="33"/>
      <c r="AR585" s="35"/>
      <c r="AS585" s="36"/>
      <c r="AT585" s="29"/>
      <c r="AU585" s="33"/>
      <c r="AV585" s="35"/>
      <c r="AW585" s="36"/>
      <c r="AX585" s="29"/>
      <c r="AY585" s="33"/>
      <c r="AZ585" s="35"/>
      <c r="BA585" s="36"/>
      <c r="BB585" s="29"/>
      <c r="BC585" s="33"/>
      <c r="BD585" s="35"/>
      <c r="BF585" s="29"/>
    </row>
    <row r="586" spans="1:58" x14ac:dyDescent="0.3">
      <c r="A586" s="29"/>
      <c r="B586" s="30"/>
      <c r="C586" s="30"/>
      <c r="D586" s="30"/>
      <c r="E586" s="31"/>
      <c r="F586" s="30"/>
      <c r="G586" s="30"/>
      <c r="H586" s="30"/>
      <c r="I586" s="30"/>
      <c r="J586" s="30"/>
      <c r="K586" s="30"/>
      <c r="L586" s="32"/>
      <c r="M586" s="32"/>
      <c r="N586" s="30"/>
      <c r="O586" s="33"/>
      <c r="P586" s="33"/>
      <c r="Q586" s="29"/>
      <c r="R586" s="34"/>
      <c r="S586" s="34"/>
      <c r="T586" s="34"/>
      <c r="U586" s="33"/>
      <c r="V586" s="33"/>
      <c r="W586" s="33"/>
      <c r="X586" s="33"/>
      <c r="Y586" s="33"/>
      <c r="Z586" s="33"/>
      <c r="AA586" s="33"/>
      <c r="AB586" s="33"/>
      <c r="AC586" s="34"/>
      <c r="AD586" s="34"/>
      <c r="AE586" s="33"/>
      <c r="AF586" s="35"/>
      <c r="AG586" s="36"/>
      <c r="AH586" s="29"/>
      <c r="AI586" s="33"/>
      <c r="AJ586" s="35"/>
      <c r="AK586" s="36"/>
      <c r="AL586" s="29"/>
      <c r="AM586" s="33"/>
      <c r="AN586" s="35"/>
      <c r="AO586" s="36"/>
      <c r="AP586" s="29"/>
      <c r="AQ586" s="33"/>
      <c r="AR586" s="35"/>
      <c r="AS586" s="36"/>
      <c r="AT586" s="29"/>
      <c r="AU586" s="33"/>
      <c r="AV586" s="35"/>
      <c r="AW586" s="36"/>
      <c r="AX586" s="29"/>
      <c r="AY586" s="33"/>
      <c r="AZ586" s="35"/>
      <c r="BA586" s="36"/>
      <c r="BB586" s="29"/>
      <c r="BC586" s="33"/>
      <c r="BD586" s="35"/>
      <c r="BF586" s="29"/>
    </row>
    <row r="587" spans="1:58" x14ac:dyDescent="0.3">
      <c r="A587" s="29"/>
      <c r="B587" s="30"/>
      <c r="C587" s="30"/>
      <c r="D587" s="30"/>
      <c r="E587" s="31"/>
      <c r="F587" s="30"/>
      <c r="G587" s="30"/>
      <c r="H587" s="30"/>
      <c r="I587" s="30"/>
      <c r="J587" s="30"/>
      <c r="K587" s="30"/>
      <c r="L587" s="32"/>
      <c r="M587" s="32"/>
      <c r="N587" s="30"/>
      <c r="O587" s="33"/>
      <c r="P587" s="33"/>
      <c r="Q587" s="29"/>
      <c r="R587" s="34"/>
      <c r="S587" s="34"/>
      <c r="T587" s="34"/>
      <c r="U587" s="33"/>
      <c r="V587" s="33"/>
      <c r="W587" s="33"/>
      <c r="X587" s="33"/>
      <c r="Y587" s="33"/>
      <c r="Z587" s="33"/>
      <c r="AA587" s="33"/>
      <c r="AB587" s="33"/>
      <c r="AC587" s="34"/>
      <c r="AD587" s="34"/>
      <c r="AE587" s="33"/>
      <c r="AF587" s="35"/>
      <c r="AG587" s="36"/>
      <c r="AH587" s="29"/>
      <c r="AI587" s="33"/>
      <c r="AJ587" s="35"/>
      <c r="AK587" s="36"/>
      <c r="AL587" s="29"/>
      <c r="AM587" s="33"/>
      <c r="AN587" s="35"/>
      <c r="AO587" s="36"/>
      <c r="AP587" s="29"/>
      <c r="AQ587" s="33"/>
      <c r="AR587" s="35"/>
      <c r="AS587" s="36"/>
      <c r="AT587" s="29"/>
      <c r="AU587" s="33"/>
      <c r="AV587" s="35"/>
      <c r="AW587" s="36"/>
      <c r="AX587" s="29"/>
      <c r="AY587" s="33"/>
      <c r="AZ587" s="35"/>
      <c r="BA587" s="36"/>
      <c r="BB587" s="29"/>
      <c r="BC587" s="33"/>
      <c r="BD587" s="35"/>
      <c r="BF587" s="29"/>
    </row>
    <row r="588" spans="1:58" x14ac:dyDescent="0.3">
      <c r="A588" s="29"/>
      <c r="B588" s="30"/>
      <c r="C588" s="30"/>
      <c r="D588" s="30"/>
      <c r="E588" s="31"/>
      <c r="F588" s="30"/>
      <c r="G588" s="30"/>
      <c r="H588" s="30"/>
      <c r="I588" s="30"/>
      <c r="J588" s="30"/>
      <c r="K588" s="30"/>
      <c r="L588" s="32"/>
      <c r="M588" s="32"/>
      <c r="N588" s="30"/>
      <c r="O588" s="33"/>
      <c r="P588" s="33"/>
      <c r="Q588" s="29"/>
      <c r="R588" s="34"/>
      <c r="S588" s="34"/>
      <c r="T588" s="34"/>
      <c r="U588" s="33"/>
      <c r="V588" s="33"/>
      <c r="W588" s="33"/>
      <c r="X588" s="33"/>
      <c r="Y588" s="33"/>
      <c r="Z588" s="33"/>
      <c r="AA588" s="33"/>
      <c r="AB588" s="33"/>
      <c r="AC588" s="34"/>
      <c r="AD588" s="34"/>
      <c r="AE588" s="33"/>
      <c r="AF588" s="35"/>
      <c r="AG588" s="36"/>
      <c r="AH588" s="29"/>
      <c r="AI588" s="33"/>
      <c r="AJ588" s="35"/>
      <c r="AK588" s="36"/>
      <c r="AL588" s="29"/>
      <c r="AM588" s="33"/>
      <c r="AN588" s="35"/>
      <c r="AO588" s="36"/>
      <c r="AP588" s="29"/>
      <c r="AQ588" s="33"/>
      <c r="AR588" s="35"/>
      <c r="AS588" s="36"/>
      <c r="AT588" s="29"/>
      <c r="AU588" s="33"/>
      <c r="AV588" s="35"/>
      <c r="AW588" s="36"/>
      <c r="AX588" s="29"/>
      <c r="AY588" s="33"/>
      <c r="AZ588" s="35"/>
      <c r="BA588" s="36"/>
      <c r="BB588" s="29"/>
      <c r="BC588" s="33"/>
      <c r="BD588" s="35"/>
      <c r="BF588" s="29"/>
    </row>
    <row r="589" spans="1:58" x14ac:dyDescent="0.3">
      <c r="A589" s="29"/>
      <c r="B589" s="30"/>
      <c r="C589" s="30"/>
      <c r="D589" s="30"/>
      <c r="E589" s="31"/>
      <c r="F589" s="30"/>
      <c r="G589" s="30"/>
      <c r="H589" s="30"/>
      <c r="I589" s="30"/>
      <c r="J589" s="30"/>
      <c r="K589" s="30"/>
      <c r="L589" s="32"/>
      <c r="M589" s="32"/>
      <c r="N589" s="30"/>
      <c r="O589" s="33"/>
      <c r="P589" s="33"/>
      <c r="Q589" s="29"/>
      <c r="R589" s="34"/>
      <c r="S589" s="34"/>
      <c r="T589" s="34"/>
      <c r="U589" s="33"/>
      <c r="V589" s="33"/>
      <c r="W589" s="33"/>
      <c r="X589" s="33"/>
      <c r="Y589" s="33"/>
      <c r="Z589" s="33"/>
      <c r="AA589" s="33"/>
      <c r="AB589" s="33"/>
      <c r="AC589" s="34"/>
      <c r="AD589" s="34"/>
      <c r="AE589" s="33"/>
      <c r="AF589" s="35"/>
      <c r="AG589" s="36"/>
      <c r="AH589" s="29"/>
      <c r="AI589" s="33"/>
      <c r="AJ589" s="35"/>
      <c r="AK589" s="36"/>
      <c r="AL589" s="29"/>
      <c r="AM589" s="33"/>
      <c r="AN589" s="35"/>
      <c r="AO589" s="36"/>
      <c r="AP589" s="29"/>
      <c r="AQ589" s="33"/>
      <c r="AR589" s="35"/>
      <c r="AS589" s="36"/>
      <c r="AT589" s="29"/>
      <c r="AU589" s="33"/>
      <c r="AV589" s="35"/>
      <c r="AW589" s="36"/>
      <c r="AX589" s="29"/>
      <c r="AY589" s="33"/>
      <c r="AZ589" s="35"/>
      <c r="BA589" s="36"/>
      <c r="BB589" s="29"/>
      <c r="BC589" s="33"/>
      <c r="BD589" s="35"/>
      <c r="BF589" s="29"/>
    </row>
    <row r="590" spans="1:58" x14ac:dyDescent="0.3">
      <c r="A590" s="29"/>
      <c r="B590" s="30"/>
      <c r="C590" s="30"/>
      <c r="D590" s="30"/>
      <c r="E590" s="31"/>
      <c r="F590" s="30"/>
      <c r="G590" s="30"/>
      <c r="H590" s="30"/>
      <c r="I590" s="30"/>
      <c r="J590" s="30"/>
      <c r="K590" s="30"/>
      <c r="L590" s="32"/>
      <c r="M590" s="32"/>
      <c r="N590" s="30"/>
      <c r="O590" s="33"/>
      <c r="P590" s="33"/>
      <c r="Q590" s="29"/>
      <c r="R590" s="34"/>
      <c r="S590" s="34"/>
      <c r="T590" s="34"/>
      <c r="U590" s="33"/>
      <c r="V590" s="33"/>
      <c r="W590" s="33"/>
      <c r="X590" s="33"/>
      <c r="Y590" s="33"/>
      <c r="Z590" s="33"/>
      <c r="AA590" s="33"/>
      <c r="AB590" s="33"/>
      <c r="AC590" s="34"/>
      <c r="AD590" s="34"/>
      <c r="AE590" s="33"/>
      <c r="AF590" s="35"/>
      <c r="AG590" s="36"/>
      <c r="AH590" s="29"/>
      <c r="AI590" s="33"/>
      <c r="AJ590" s="35"/>
      <c r="AK590" s="36"/>
      <c r="AL590" s="29"/>
      <c r="AM590" s="33"/>
      <c r="AN590" s="35"/>
      <c r="AO590" s="36"/>
      <c r="AP590" s="29"/>
      <c r="AQ590" s="33"/>
      <c r="AR590" s="35"/>
      <c r="AS590" s="36"/>
      <c r="AT590" s="29"/>
      <c r="AU590" s="33"/>
      <c r="AV590" s="35"/>
      <c r="AW590" s="36"/>
      <c r="AX590" s="29"/>
      <c r="AY590" s="33"/>
      <c r="AZ590" s="35"/>
      <c r="BA590" s="36"/>
      <c r="BB590" s="29"/>
      <c r="BC590" s="33"/>
      <c r="BD590" s="35"/>
      <c r="BF590" s="29"/>
    </row>
    <row r="591" spans="1:58" x14ac:dyDescent="0.3">
      <c r="A591" s="29"/>
      <c r="B591" s="30"/>
      <c r="C591" s="30"/>
      <c r="D591" s="30"/>
      <c r="E591" s="31"/>
      <c r="F591" s="30"/>
      <c r="G591" s="30"/>
      <c r="H591" s="30"/>
      <c r="I591" s="30"/>
      <c r="J591" s="30"/>
      <c r="K591" s="30"/>
      <c r="L591" s="32"/>
      <c r="M591" s="32"/>
      <c r="N591" s="30"/>
      <c r="O591" s="33"/>
      <c r="P591" s="33"/>
      <c r="Q591" s="29"/>
      <c r="R591" s="34"/>
      <c r="S591" s="34"/>
      <c r="T591" s="34"/>
      <c r="U591" s="33"/>
      <c r="V591" s="33"/>
      <c r="W591" s="33"/>
      <c r="X591" s="33"/>
      <c r="Y591" s="33"/>
      <c r="Z591" s="33"/>
      <c r="AA591" s="33"/>
      <c r="AB591" s="33"/>
      <c r="AC591" s="34"/>
      <c r="AD591" s="34"/>
      <c r="AE591" s="33"/>
      <c r="AF591" s="35"/>
      <c r="AG591" s="36"/>
      <c r="AH591" s="29"/>
      <c r="AI591" s="33"/>
      <c r="AJ591" s="35"/>
      <c r="AK591" s="36"/>
      <c r="AL591" s="29"/>
      <c r="AM591" s="33"/>
      <c r="AN591" s="35"/>
      <c r="AO591" s="36"/>
      <c r="AP591" s="29"/>
      <c r="AQ591" s="33"/>
      <c r="AR591" s="35"/>
      <c r="AS591" s="36"/>
      <c r="AT591" s="29"/>
      <c r="AU591" s="33"/>
      <c r="AV591" s="35"/>
      <c r="AW591" s="36"/>
      <c r="AX591" s="29"/>
      <c r="AY591" s="33"/>
      <c r="AZ591" s="35"/>
      <c r="BA591" s="36"/>
      <c r="BB591" s="29"/>
      <c r="BC591" s="33"/>
      <c r="BD591" s="35"/>
      <c r="BF591" s="29"/>
    </row>
    <row r="592" spans="1:58" x14ac:dyDescent="0.3">
      <c r="A592" s="29"/>
      <c r="B592" s="30"/>
      <c r="C592" s="30"/>
      <c r="D592" s="30"/>
      <c r="E592" s="31"/>
      <c r="F592" s="30"/>
      <c r="G592" s="30"/>
      <c r="H592" s="30"/>
      <c r="I592" s="30"/>
      <c r="J592" s="30"/>
      <c r="K592" s="30"/>
      <c r="L592" s="32"/>
      <c r="M592" s="32"/>
      <c r="N592" s="30"/>
      <c r="O592" s="33"/>
      <c r="P592" s="33"/>
      <c r="Q592" s="29"/>
      <c r="R592" s="34"/>
      <c r="S592" s="34"/>
      <c r="T592" s="34"/>
      <c r="U592" s="33"/>
      <c r="V592" s="33"/>
      <c r="W592" s="33"/>
      <c r="X592" s="33"/>
      <c r="Y592" s="33"/>
      <c r="Z592" s="33"/>
      <c r="AA592" s="33"/>
      <c r="AB592" s="33"/>
      <c r="AC592" s="34"/>
      <c r="AD592" s="34"/>
      <c r="AE592" s="33"/>
      <c r="AF592" s="35"/>
      <c r="AG592" s="36"/>
      <c r="AH592" s="29"/>
      <c r="AI592" s="33"/>
      <c r="AJ592" s="35"/>
      <c r="AK592" s="36"/>
      <c r="AL592" s="29"/>
      <c r="AM592" s="33"/>
      <c r="AN592" s="35"/>
      <c r="AO592" s="36"/>
      <c r="AP592" s="29"/>
      <c r="AQ592" s="33"/>
      <c r="AR592" s="35"/>
      <c r="AS592" s="36"/>
      <c r="AT592" s="29"/>
      <c r="AU592" s="33"/>
      <c r="AV592" s="35"/>
      <c r="AW592" s="36"/>
      <c r="AX592" s="29"/>
      <c r="AY592" s="33"/>
      <c r="AZ592" s="35"/>
      <c r="BA592" s="36"/>
      <c r="BB592" s="29"/>
      <c r="BC592" s="33"/>
      <c r="BD592" s="35"/>
      <c r="BF592" s="29"/>
    </row>
    <row r="593" spans="1:58" x14ac:dyDescent="0.3">
      <c r="A593" s="29"/>
      <c r="B593" s="30"/>
      <c r="C593" s="30"/>
      <c r="D593" s="30"/>
      <c r="E593" s="31"/>
      <c r="F593" s="30"/>
      <c r="G593" s="30"/>
      <c r="H593" s="30"/>
      <c r="I593" s="30"/>
      <c r="J593" s="30"/>
      <c r="K593" s="30"/>
      <c r="L593" s="32"/>
      <c r="M593" s="32"/>
      <c r="N593" s="30"/>
      <c r="O593" s="33"/>
      <c r="P593" s="33"/>
      <c r="Q593" s="29"/>
      <c r="R593" s="34"/>
      <c r="S593" s="34"/>
      <c r="T593" s="34"/>
      <c r="U593" s="33"/>
      <c r="V593" s="33"/>
      <c r="W593" s="33"/>
      <c r="X593" s="33"/>
      <c r="Y593" s="33"/>
      <c r="Z593" s="33"/>
      <c r="AA593" s="33"/>
      <c r="AB593" s="33"/>
      <c r="AC593" s="34"/>
      <c r="AD593" s="34"/>
      <c r="AE593" s="33"/>
      <c r="AF593" s="35"/>
      <c r="AG593" s="36"/>
      <c r="AH593" s="29"/>
      <c r="AI593" s="33"/>
      <c r="AJ593" s="35"/>
      <c r="AK593" s="36"/>
      <c r="AL593" s="29"/>
      <c r="AM593" s="33"/>
      <c r="AN593" s="35"/>
      <c r="AO593" s="36"/>
      <c r="AP593" s="29"/>
      <c r="AQ593" s="33"/>
      <c r="AR593" s="35"/>
      <c r="AS593" s="36"/>
      <c r="AT593" s="29"/>
      <c r="AU593" s="33"/>
      <c r="AV593" s="35"/>
      <c r="AW593" s="36"/>
      <c r="AX593" s="29"/>
      <c r="AY593" s="33"/>
      <c r="AZ593" s="35"/>
      <c r="BA593" s="36"/>
      <c r="BB593" s="29"/>
      <c r="BC593" s="33"/>
      <c r="BD593" s="35"/>
      <c r="BF593" s="29"/>
    </row>
    <row r="594" spans="1:58" x14ac:dyDescent="0.3">
      <c r="A594" s="29"/>
      <c r="B594" s="30"/>
      <c r="C594" s="30"/>
      <c r="D594" s="30"/>
      <c r="E594" s="31"/>
      <c r="F594" s="30"/>
      <c r="G594" s="30"/>
      <c r="H594" s="30"/>
      <c r="I594" s="30"/>
      <c r="J594" s="30"/>
      <c r="K594" s="30"/>
      <c r="L594" s="32"/>
      <c r="M594" s="32"/>
      <c r="N594" s="30"/>
      <c r="O594" s="33"/>
      <c r="P594" s="33"/>
      <c r="Q594" s="29"/>
      <c r="R594" s="34"/>
      <c r="S594" s="34"/>
      <c r="T594" s="34"/>
      <c r="U594" s="33"/>
      <c r="V594" s="33"/>
      <c r="W594" s="33"/>
      <c r="X594" s="33"/>
      <c r="Y594" s="33"/>
      <c r="Z594" s="33"/>
      <c r="AA594" s="33"/>
      <c r="AB594" s="33"/>
      <c r="AC594" s="34"/>
      <c r="AD594" s="34"/>
      <c r="AE594" s="33"/>
      <c r="AF594" s="35"/>
      <c r="AG594" s="36"/>
      <c r="AH594" s="29"/>
      <c r="AI594" s="33"/>
      <c r="AJ594" s="35"/>
      <c r="AK594" s="36"/>
      <c r="AL594" s="29"/>
      <c r="AM594" s="33"/>
      <c r="AN594" s="35"/>
      <c r="AO594" s="36"/>
      <c r="AP594" s="29"/>
      <c r="AQ594" s="33"/>
      <c r="AR594" s="35"/>
      <c r="AS594" s="36"/>
      <c r="AT594" s="29"/>
      <c r="AU594" s="33"/>
      <c r="AV594" s="35"/>
      <c r="AW594" s="36"/>
      <c r="AX594" s="29"/>
      <c r="AY594" s="33"/>
      <c r="AZ594" s="35"/>
      <c r="BA594" s="36"/>
      <c r="BB594" s="29"/>
      <c r="BC594" s="33"/>
      <c r="BD594" s="35"/>
      <c r="BF594" s="29"/>
    </row>
    <row r="595" spans="1:58" x14ac:dyDescent="0.3">
      <c r="A595" s="29"/>
      <c r="B595" s="30"/>
      <c r="C595" s="30"/>
      <c r="D595" s="30"/>
      <c r="E595" s="31"/>
      <c r="F595" s="30"/>
      <c r="G595" s="30"/>
      <c r="H595" s="30"/>
      <c r="I595" s="30"/>
      <c r="J595" s="30"/>
      <c r="K595" s="30"/>
      <c r="L595" s="32"/>
      <c r="M595" s="32"/>
      <c r="N595" s="30"/>
      <c r="O595" s="33"/>
      <c r="P595" s="33"/>
      <c r="Q595" s="29"/>
      <c r="R595" s="34"/>
      <c r="S595" s="34"/>
      <c r="T595" s="34"/>
      <c r="U595" s="33"/>
      <c r="V595" s="33"/>
      <c r="W595" s="33"/>
      <c r="X595" s="33"/>
      <c r="Y595" s="33"/>
      <c r="Z595" s="33"/>
      <c r="AA595" s="33"/>
      <c r="AB595" s="33"/>
      <c r="AC595" s="34"/>
      <c r="AD595" s="34"/>
      <c r="AE595" s="33"/>
      <c r="AF595" s="35"/>
      <c r="AG595" s="36"/>
      <c r="AH595" s="29"/>
      <c r="AI595" s="33"/>
      <c r="AJ595" s="35"/>
      <c r="AK595" s="36"/>
      <c r="AL595" s="29"/>
      <c r="AM595" s="33"/>
      <c r="AN595" s="35"/>
      <c r="AO595" s="36"/>
      <c r="AP595" s="29"/>
      <c r="AQ595" s="33"/>
      <c r="AR595" s="35"/>
      <c r="AS595" s="36"/>
      <c r="AT595" s="29"/>
      <c r="AU595" s="33"/>
      <c r="AV595" s="35"/>
      <c r="AW595" s="36"/>
      <c r="AX595" s="29"/>
      <c r="AY595" s="33"/>
      <c r="AZ595" s="35"/>
      <c r="BA595" s="36"/>
      <c r="BB595" s="29"/>
      <c r="BC595" s="33"/>
      <c r="BD595" s="35"/>
      <c r="BF595" s="29"/>
    </row>
    <row r="596" spans="1:58" x14ac:dyDescent="0.3">
      <c r="A596" s="29"/>
      <c r="B596" s="30"/>
      <c r="C596" s="30"/>
      <c r="D596" s="30"/>
      <c r="E596" s="31"/>
      <c r="F596" s="30"/>
      <c r="G596" s="30"/>
      <c r="H596" s="30"/>
      <c r="I596" s="30"/>
      <c r="J596" s="30"/>
      <c r="K596" s="30"/>
      <c r="L596" s="32"/>
      <c r="M596" s="32"/>
      <c r="N596" s="30"/>
      <c r="O596" s="33"/>
      <c r="P596" s="33"/>
      <c r="Q596" s="29"/>
      <c r="R596" s="34"/>
      <c r="S596" s="34"/>
      <c r="T596" s="34"/>
      <c r="U596" s="33"/>
      <c r="V596" s="33"/>
      <c r="W596" s="33"/>
      <c r="X596" s="33"/>
      <c r="Y596" s="33"/>
      <c r="Z596" s="33"/>
      <c r="AA596" s="33"/>
      <c r="AB596" s="33"/>
      <c r="AC596" s="34"/>
      <c r="AD596" s="34"/>
      <c r="AE596" s="33"/>
      <c r="AF596" s="35"/>
      <c r="AG596" s="36"/>
      <c r="AH596" s="29"/>
      <c r="AI596" s="33"/>
      <c r="AJ596" s="35"/>
      <c r="AK596" s="36"/>
      <c r="AL596" s="29"/>
      <c r="AM596" s="33"/>
      <c r="AN596" s="35"/>
      <c r="AO596" s="36"/>
      <c r="AP596" s="29"/>
      <c r="AQ596" s="33"/>
      <c r="AR596" s="35"/>
      <c r="AS596" s="36"/>
      <c r="AT596" s="29"/>
      <c r="AU596" s="33"/>
      <c r="AV596" s="35"/>
      <c r="AW596" s="36"/>
      <c r="AX596" s="29"/>
      <c r="AY596" s="33"/>
      <c r="AZ596" s="35"/>
      <c r="BA596" s="36"/>
      <c r="BB596" s="29"/>
      <c r="BC596" s="33"/>
      <c r="BD596" s="35"/>
      <c r="BF596" s="29"/>
    </row>
    <row r="597" spans="1:58" x14ac:dyDescent="0.3">
      <c r="A597" s="29"/>
      <c r="B597" s="30"/>
      <c r="C597" s="30"/>
      <c r="D597" s="30"/>
      <c r="E597" s="31"/>
      <c r="F597" s="30"/>
      <c r="G597" s="30"/>
      <c r="H597" s="30"/>
      <c r="I597" s="30"/>
      <c r="J597" s="30"/>
      <c r="K597" s="30"/>
      <c r="L597" s="32"/>
      <c r="M597" s="32"/>
      <c r="N597" s="30"/>
      <c r="O597" s="33"/>
      <c r="P597" s="33"/>
      <c r="Q597" s="29"/>
      <c r="R597" s="34"/>
      <c r="S597" s="34"/>
      <c r="T597" s="34"/>
      <c r="U597" s="33"/>
      <c r="V597" s="33"/>
      <c r="W597" s="33"/>
      <c r="X597" s="33"/>
      <c r="Y597" s="33"/>
      <c r="Z597" s="33"/>
      <c r="AA597" s="33"/>
      <c r="AB597" s="33"/>
      <c r="AC597" s="34"/>
      <c r="AD597" s="34"/>
      <c r="AE597" s="33"/>
      <c r="AF597" s="35"/>
      <c r="AG597" s="36"/>
      <c r="AH597" s="29"/>
      <c r="AI597" s="33"/>
      <c r="AJ597" s="35"/>
      <c r="AK597" s="36"/>
      <c r="AL597" s="29"/>
      <c r="AM597" s="33"/>
      <c r="AN597" s="35"/>
      <c r="AO597" s="36"/>
      <c r="AP597" s="29"/>
      <c r="AQ597" s="33"/>
      <c r="AR597" s="35"/>
      <c r="AS597" s="36"/>
      <c r="AT597" s="29"/>
      <c r="AU597" s="33"/>
      <c r="AV597" s="35"/>
      <c r="AW597" s="36"/>
      <c r="AX597" s="29"/>
      <c r="AY597" s="33"/>
      <c r="AZ597" s="35"/>
      <c r="BA597" s="36"/>
      <c r="BB597" s="29"/>
      <c r="BC597" s="33"/>
      <c r="BD597" s="35"/>
      <c r="BF597" s="29"/>
    </row>
    <row r="598" spans="1:58" x14ac:dyDescent="0.3">
      <c r="A598" s="29"/>
      <c r="B598" s="30"/>
      <c r="C598" s="30"/>
      <c r="D598" s="30"/>
      <c r="E598" s="31"/>
      <c r="F598" s="30"/>
      <c r="G598" s="30"/>
      <c r="H598" s="30"/>
      <c r="I598" s="30"/>
      <c r="J598" s="30"/>
      <c r="K598" s="30"/>
      <c r="L598" s="32"/>
      <c r="M598" s="32"/>
      <c r="N598" s="30"/>
      <c r="O598" s="33"/>
      <c r="P598" s="33"/>
      <c r="Q598" s="29"/>
      <c r="R598" s="34"/>
      <c r="S598" s="34"/>
      <c r="T598" s="34"/>
      <c r="U598" s="33"/>
      <c r="V598" s="33"/>
      <c r="W598" s="33"/>
      <c r="X598" s="33"/>
      <c r="Y598" s="33"/>
      <c r="Z598" s="33"/>
      <c r="AA598" s="33"/>
      <c r="AB598" s="33"/>
      <c r="AC598" s="34"/>
      <c r="AD598" s="34"/>
      <c r="AE598" s="33"/>
      <c r="AF598" s="35"/>
      <c r="AG598" s="36"/>
      <c r="AH598" s="29"/>
      <c r="AI598" s="33"/>
      <c r="AJ598" s="35"/>
      <c r="AK598" s="36"/>
      <c r="AL598" s="29"/>
      <c r="AM598" s="33"/>
      <c r="AN598" s="35"/>
      <c r="AO598" s="36"/>
      <c r="AP598" s="29"/>
      <c r="AQ598" s="33"/>
      <c r="AR598" s="35"/>
      <c r="AS598" s="36"/>
      <c r="AT598" s="29"/>
      <c r="AU598" s="33"/>
      <c r="AV598" s="35"/>
      <c r="AW598" s="36"/>
      <c r="AX598" s="29"/>
      <c r="AY598" s="33"/>
      <c r="AZ598" s="35"/>
      <c r="BA598" s="36"/>
      <c r="BB598" s="29"/>
      <c r="BC598" s="33"/>
      <c r="BD598" s="35"/>
      <c r="BF598" s="29"/>
    </row>
    <row r="599" spans="1:58" x14ac:dyDescent="0.3">
      <c r="A599" s="29"/>
      <c r="B599" s="30"/>
      <c r="C599" s="30"/>
      <c r="D599" s="30"/>
      <c r="E599" s="31"/>
      <c r="F599" s="30"/>
      <c r="G599" s="30"/>
      <c r="H599" s="30"/>
      <c r="I599" s="30"/>
      <c r="J599" s="30"/>
      <c r="K599" s="30"/>
      <c r="L599" s="32"/>
      <c r="M599" s="32"/>
      <c r="N599" s="30"/>
      <c r="O599" s="33"/>
      <c r="P599" s="33"/>
      <c r="Q599" s="29"/>
      <c r="R599" s="34"/>
      <c r="S599" s="34"/>
      <c r="T599" s="34"/>
      <c r="U599" s="33"/>
      <c r="V599" s="33"/>
      <c r="W599" s="33"/>
      <c r="X599" s="33"/>
      <c r="Y599" s="33"/>
      <c r="Z599" s="33"/>
      <c r="AA599" s="33"/>
      <c r="AB599" s="33"/>
      <c r="AC599" s="34"/>
      <c r="AD599" s="34"/>
      <c r="AE599" s="33"/>
      <c r="AF599" s="35"/>
      <c r="AG599" s="36"/>
      <c r="AH599" s="29"/>
      <c r="AI599" s="33"/>
      <c r="AJ599" s="35"/>
      <c r="AK599" s="36"/>
      <c r="AL599" s="29"/>
      <c r="AM599" s="33"/>
      <c r="AN599" s="35"/>
      <c r="AO599" s="36"/>
      <c r="AP599" s="29"/>
      <c r="AQ599" s="33"/>
      <c r="AR599" s="35"/>
      <c r="AS599" s="36"/>
      <c r="AT599" s="29"/>
      <c r="AU599" s="33"/>
      <c r="AV599" s="35"/>
      <c r="AW599" s="36"/>
      <c r="AX599" s="29"/>
      <c r="AY599" s="33"/>
      <c r="AZ599" s="35"/>
      <c r="BA599" s="36"/>
      <c r="BB599" s="29"/>
      <c r="BC599" s="33"/>
      <c r="BD599" s="35"/>
      <c r="BF599" s="29"/>
    </row>
    <row r="600" spans="1:58" x14ac:dyDescent="0.3">
      <c r="A600" s="29"/>
      <c r="B600" s="30"/>
      <c r="C600" s="30"/>
      <c r="D600" s="30"/>
      <c r="E600" s="31"/>
      <c r="F600" s="30"/>
      <c r="G600" s="30"/>
      <c r="H600" s="30"/>
      <c r="I600" s="30"/>
      <c r="J600" s="30"/>
      <c r="K600" s="30"/>
      <c r="L600" s="32"/>
      <c r="M600" s="32"/>
      <c r="N600" s="30"/>
      <c r="O600" s="33"/>
      <c r="P600" s="33"/>
      <c r="Q600" s="29"/>
      <c r="R600" s="34"/>
      <c r="S600" s="34"/>
      <c r="T600" s="34"/>
      <c r="U600" s="33"/>
      <c r="V600" s="33"/>
      <c r="W600" s="33"/>
      <c r="X600" s="33"/>
      <c r="Y600" s="33"/>
      <c r="Z600" s="33"/>
      <c r="AA600" s="33"/>
      <c r="AB600" s="33"/>
      <c r="AC600" s="34"/>
      <c r="AD600" s="34"/>
      <c r="AE600" s="33"/>
      <c r="AF600" s="35"/>
      <c r="AG600" s="36"/>
      <c r="AH600" s="29"/>
      <c r="AI600" s="33"/>
      <c r="AJ600" s="35"/>
      <c r="AK600" s="36"/>
      <c r="AL600" s="29"/>
      <c r="AM600" s="33"/>
      <c r="AN600" s="35"/>
      <c r="AO600" s="36"/>
      <c r="AP600" s="29"/>
      <c r="AQ600" s="33"/>
      <c r="AR600" s="35"/>
      <c r="AS600" s="36"/>
      <c r="AT600" s="29"/>
      <c r="AU600" s="33"/>
      <c r="AV600" s="35"/>
      <c r="AW600" s="36"/>
      <c r="AX600" s="29"/>
      <c r="AY600" s="33"/>
      <c r="AZ600" s="35"/>
      <c r="BA600" s="36"/>
      <c r="BB600" s="29"/>
      <c r="BC600" s="33"/>
      <c r="BD600" s="35"/>
      <c r="BF600" s="29"/>
    </row>
    <row r="601" spans="1:58" x14ac:dyDescent="0.3">
      <c r="A601" s="29"/>
      <c r="B601" s="30"/>
      <c r="C601" s="30"/>
      <c r="D601" s="30"/>
      <c r="E601" s="31"/>
      <c r="F601" s="30"/>
      <c r="G601" s="30"/>
      <c r="H601" s="30"/>
      <c r="I601" s="30"/>
      <c r="J601" s="30"/>
      <c r="K601" s="30"/>
      <c r="L601" s="32"/>
      <c r="M601" s="32"/>
      <c r="N601" s="30"/>
      <c r="O601" s="33"/>
      <c r="P601" s="33"/>
      <c r="Q601" s="29"/>
      <c r="R601" s="34"/>
      <c r="S601" s="34"/>
      <c r="T601" s="34"/>
      <c r="U601" s="33"/>
      <c r="V601" s="33"/>
      <c r="W601" s="33"/>
      <c r="X601" s="33"/>
      <c r="Y601" s="33"/>
      <c r="Z601" s="33"/>
      <c r="AA601" s="33"/>
      <c r="AB601" s="33"/>
      <c r="AC601" s="34"/>
      <c r="AD601" s="34"/>
      <c r="AE601" s="33"/>
      <c r="AF601" s="35"/>
      <c r="AG601" s="36"/>
      <c r="AH601" s="29"/>
      <c r="AI601" s="33"/>
      <c r="AJ601" s="35"/>
      <c r="AK601" s="36"/>
      <c r="AL601" s="29"/>
      <c r="AM601" s="33"/>
      <c r="AN601" s="35"/>
      <c r="AO601" s="36"/>
      <c r="AP601" s="29"/>
      <c r="AQ601" s="33"/>
      <c r="AR601" s="35"/>
      <c r="AS601" s="36"/>
      <c r="AT601" s="29"/>
      <c r="AU601" s="33"/>
      <c r="AV601" s="35"/>
      <c r="AW601" s="36"/>
      <c r="AX601" s="29"/>
      <c r="AY601" s="33"/>
      <c r="AZ601" s="35"/>
      <c r="BA601" s="36"/>
      <c r="BB601" s="29"/>
      <c r="BC601" s="33"/>
      <c r="BD601" s="35"/>
      <c r="BF601" s="29"/>
    </row>
    <row r="602" spans="1:58" x14ac:dyDescent="0.3">
      <c r="A602" s="29"/>
      <c r="B602" s="30"/>
      <c r="C602" s="30"/>
      <c r="D602" s="30"/>
      <c r="E602" s="31"/>
      <c r="F602" s="30"/>
      <c r="G602" s="30"/>
      <c r="H602" s="30"/>
      <c r="I602" s="30"/>
      <c r="J602" s="30"/>
      <c r="K602" s="30"/>
      <c r="L602" s="32"/>
      <c r="M602" s="32"/>
      <c r="N602" s="30"/>
      <c r="O602" s="33"/>
      <c r="P602" s="33"/>
      <c r="Q602" s="29"/>
      <c r="R602" s="34"/>
      <c r="S602" s="34"/>
      <c r="T602" s="34"/>
      <c r="U602" s="33"/>
      <c r="V602" s="33"/>
      <c r="W602" s="33"/>
      <c r="X602" s="33"/>
      <c r="Y602" s="33"/>
      <c r="Z602" s="33"/>
      <c r="AA602" s="33"/>
      <c r="AB602" s="33"/>
      <c r="AC602" s="34"/>
      <c r="AD602" s="34"/>
      <c r="AE602" s="33"/>
      <c r="AF602" s="35"/>
      <c r="AG602" s="36"/>
      <c r="AH602" s="29"/>
      <c r="AI602" s="33"/>
      <c r="AJ602" s="35"/>
      <c r="AK602" s="36"/>
      <c r="AL602" s="29"/>
      <c r="AM602" s="33"/>
      <c r="AN602" s="35"/>
      <c r="AO602" s="36"/>
      <c r="AP602" s="29"/>
      <c r="AQ602" s="33"/>
      <c r="AR602" s="35"/>
      <c r="AS602" s="36"/>
      <c r="AT602" s="29"/>
      <c r="AU602" s="33"/>
      <c r="AV602" s="35"/>
      <c r="AW602" s="36"/>
      <c r="AX602" s="29"/>
      <c r="AY602" s="33"/>
      <c r="AZ602" s="35"/>
      <c r="BA602" s="36"/>
      <c r="BB602" s="29"/>
      <c r="BC602" s="33"/>
      <c r="BD602" s="35"/>
      <c r="BF602" s="29"/>
    </row>
    <row r="603" spans="1:58" x14ac:dyDescent="0.3">
      <c r="A603" s="29"/>
      <c r="B603" s="30"/>
      <c r="C603" s="30"/>
      <c r="D603" s="30"/>
      <c r="E603" s="31"/>
      <c r="F603" s="30"/>
      <c r="G603" s="30"/>
      <c r="H603" s="30"/>
      <c r="I603" s="30"/>
      <c r="J603" s="30"/>
      <c r="K603" s="30"/>
      <c r="L603" s="32"/>
      <c r="M603" s="32"/>
      <c r="N603" s="30"/>
      <c r="O603" s="33"/>
      <c r="P603" s="33"/>
      <c r="Q603" s="29"/>
      <c r="R603" s="34"/>
      <c r="S603" s="34"/>
      <c r="T603" s="34"/>
      <c r="U603" s="33"/>
      <c r="V603" s="33"/>
      <c r="W603" s="33"/>
      <c r="X603" s="33"/>
      <c r="Y603" s="33"/>
      <c r="Z603" s="33"/>
      <c r="AA603" s="33"/>
      <c r="AB603" s="33"/>
      <c r="AC603" s="34"/>
      <c r="AD603" s="34"/>
      <c r="AE603" s="33"/>
      <c r="AF603" s="35"/>
      <c r="AG603" s="36"/>
      <c r="AH603" s="29"/>
      <c r="AI603" s="33"/>
      <c r="AJ603" s="35"/>
      <c r="AK603" s="36"/>
      <c r="AL603" s="29"/>
      <c r="AM603" s="33"/>
      <c r="AN603" s="35"/>
      <c r="AO603" s="36"/>
      <c r="AP603" s="29"/>
      <c r="AQ603" s="33"/>
      <c r="AR603" s="35"/>
      <c r="AS603" s="36"/>
      <c r="AT603" s="29"/>
      <c r="AU603" s="33"/>
      <c r="AV603" s="35"/>
      <c r="AW603" s="36"/>
      <c r="AX603" s="29"/>
      <c r="AY603" s="33"/>
      <c r="AZ603" s="35"/>
      <c r="BA603" s="36"/>
      <c r="BB603" s="29"/>
      <c r="BC603" s="33"/>
      <c r="BD603" s="35"/>
      <c r="BF603" s="29"/>
    </row>
    <row r="604" spans="1:58" x14ac:dyDescent="0.3">
      <c r="A604" s="29"/>
      <c r="B604" s="30"/>
      <c r="C604" s="30"/>
      <c r="D604" s="30"/>
      <c r="E604" s="31"/>
      <c r="F604" s="30"/>
      <c r="G604" s="30"/>
      <c r="H604" s="30"/>
      <c r="I604" s="30"/>
      <c r="J604" s="30"/>
      <c r="K604" s="30"/>
      <c r="L604" s="32"/>
      <c r="M604" s="32"/>
      <c r="N604" s="30"/>
      <c r="O604" s="33"/>
      <c r="P604" s="33"/>
      <c r="Q604" s="29"/>
      <c r="R604" s="34"/>
      <c r="S604" s="34"/>
      <c r="T604" s="34"/>
      <c r="U604" s="33"/>
      <c r="V604" s="33"/>
      <c r="W604" s="33"/>
      <c r="X604" s="33"/>
      <c r="Y604" s="33"/>
      <c r="Z604" s="33"/>
      <c r="AA604" s="33"/>
      <c r="AB604" s="33"/>
      <c r="AC604" s="34"/>
      <c r="AD604" s="34"/>
      <c r="AE604" s="33"/>
      <c r="AF604" s="35"/>
      <c r="AG604" s="36"/>
      <c r="AH604" s="29"/>
      <c r="AI604" s="33"/>
      <c r="AJ604" s="35"/>
      <c r="AK604" s="36"/>
      <c r="AL604" s="29"/>
      <c r="AM604" s="33"/>
      <c r="AN604" s="35"/>
      <c r="AO604" s="36"/>
      <c r="AP604" s="29"/>
      <c r="AQ604" s="33"/>
      <c r="AR604" s="35"/>
      <c r="AS604" s="36"/>
      <c r="AT604" s="29"/>
      <c r="AU604" s="33"/>
      <c r="AV604" s="35"/>
      <c r="AW604" s="36"/>
      <c r="AX604" s="29"/>
      <c r="AY604" s="33"/>
      <c r="AZ604" s="35"/>
      <c r="BA604" s="36"/>
      <c r="BB604" s="29"/>
      <c r="BC604" s="33"/>
      <c r="BD604" s="35"/>
      <c r="BF604" s="29"/>
    </row>
    <row r="605" spans="1:58" x14ac:dyDescent="0.3">
      <c r="A605" s="29"/>
      <c r="B605" s="30"/>
      <c r="C605" s="30"/>
      <c r="D605" s="30"/>
      <c r="E605" s="31"/>
      <c r="F605" s="30"/>
      <c r="G605" s="30"/>
      <c r="H605" s="30"/>
      <c r="I605" s="30"/>
      <c r="J605" s="30"/>
      <c r="K605" s="30"/>
      <c r="L605" s="32"/>
      <c r="M605" s="32"/>
      <c r="N605" s="30"/>
      <c r="O605" s="33"/>
      <c r="P605" s="33"/>
      <c r="Q605" s="29"/>
      <c r="R605" s="34"/>
      <c r="S605" s="34"/>
      <c r="T605" s="34"/>
      <c r="U605" s="33"/>
      <c r="V605" s="33"/>
      <c r="W605" s="33"/>
      <c r="X605" s="33"/>
      <c r="Y605" s="33"/>
      <c r="Z605" s="33"/>
      <c r="AA605" s="33"/>
      <c r="AB605" s="33"/>
      <c r="AC605" s="34"/>
      <c r="AD605" s="34"/>
      <c r="AE605" s="33"/>
      <c r="AF605" s="35"/>
      <c r="AG605" s="36"/>
      <c r="AH605" s="29"/>
      <c r="AI605" s="33"/>
      <c r="AJ605" s="35"/>
      <c r="AK605" s="36"/>
      <c r="AL605" s="29"/>
      <c r="AM605" s="33"/>
      <c r="AN605" s="35"/>
      <c r="AO605" s="36"/>
      <c r="AP605" s="29"/>
      <c r="AQ605" s="33"/>
      <c r="AR605" s="35"/>
      <c r="AS605" s="36"/>
      <c r="AT605" s="29"/>
      <c r="AU605" s="33"/>
      <c r="AV605" s="35"/>
      <c r="AW605" s="36"/>
      <c r="AX605" s="29"/>
      <c r="AY605" s="33"/>
      <c r="AZ605" s="35"/>
      <c r="BA605" s="36"/>
      <c r="BB605" s="29"/>
      <c r="BC605" s="33"/>
      <c r="BD605" s="35"/>
      <c r="BF605" s="29"/>
    </row>
    <row r="606" spans="1:58" x14ac:dyDescent="0.3">
      <c r="A606" s="29"/>
      <c r="B606" s="30"/>
      <c r="C606" s="30"/>
      <c r="D606" s="30"/>
      <c r="E606" s="31"/>
      <c r="F606" s="30"/>
      <c r="G606" s="30"/>
      <c r="H606" s="30"/>
      <c r="I606" s="30"/>
      <c r="J606" s="30"/>
      <c r="K606" s="30"/>
      <c r="L606" s="32"/>
      <c r="M606" s="32"/>
      <c r="N606" s="30"/>
      <c r="O606" s="33"/>
      <c r="P606" s="33"/>
      <c r="Q606" s="29"/>
      <c r="R606" s="34"/>
      <c r="S606" s="34"/>
      <c r="T606" s="34"/>
      <c r="U606" s="33"/>
      <c r="V606" s="33"/>
      <c r="W606" s="33"/>
      <c r="X606" s="33"/>
      <c r="Y606" s="33"/>
      <c r="Z606" s="33"/>
      <c r="AA606" s="33"/>
      <c r="AB606" s="33"/>
      <c r="AC606" s="34"/>
      <c r="AD606" s="34"/>
      <c r="AE606" s="33"/>
      <c r="AF606" s="35"/>
      <c r="AG606" s="36"/>
      <c r="AH606" s="29"/>
      <c r="AI606" s="33"/>
      <c r="AJ606" s="35"/>
      <c r="AK606" s="36"/>
      <c r="AL606" s="29"/>
      <c r="AM606" s="33"/>
      <c r="AN606" s="35"/>
      <c r="AO606" s="36"/>
      <c r="AP606" s="29"/>
      <c r="AQ606" s="33"/>
      <c r="AR606" s="35"/>
      <c r="AS606" s="36"/>
      <c r="AT606" s="29"/>
      <c r="AU606" s="33"/>
      <c r="AV606" s="35"/>
      <c r="AW606" s="36"/>
      <c r="AX606" s="29"/>
      <c r="AY606" s="33"/>
      <c r="AZ606" s="35"/>
      <c r="BA606" s="36"/>
      <c r="BB606" s="29"/>
      <c r="BC606" s="33"/>
      <c r="BD606" s="35"/>
      <c r="BF606" s="29"/>
    </row>
    <row r="607" spans="1:58" x14ac:dyDescent="0.3">
      <c r="A607" s="29"/>
      <c r="B607" s="30"/>
      <c r="C607" s="30"/>
      <c r="D607" s="30"/>
      <c r="E607" s="31"/>
      <c r="F607" s="30"/>
      <c r="G607" s="30"/>
      <c r="H607" s="30"/>
      <c r="I607" s="30"/>
      <c r="J607" s="30"/>
      <c r="K607" s="30"/>
      <c r="L607" s="32"/>
      <c r="M607" s="32"/>
      <c r="N607" s="30"/>
      <c r="O607" s="33"/>
      <c r="P607" s="33"/>
      <c r="Q607" s="29"/>
      <c r="R607" s="34"/>
      <c r="S607" s="34"/>
      <c r="T607" s="34"/>
      <c r="U607" s="33"/>
      <c r="V607" s="33"/>
      <c r="W607" s="33"/>
      <c r="X607" s="33"/>
      <c r="Y607" s="33"/>
      <c r="Z607" s="33"/>
      <c r="AA607" s="33"/>
      <c r="AB607" s="33"/>
      <c r="AC607" s="34"/>
      <c r="AD607" s="34"/>
      <c r="AE607" s="33"/>
      <c r="AF607" s="35"/>
      <c r="AG607" s="36"/>
      <c r="AH607" s="29"/>
      <c r="AI607" s="33"/>
      <c r="AJ607" s="35"/>
      <c r="AK607" s="36"/>
      <c r="AL607" s="29"/>
      <c r="AM607" s="33"/>
      <c r="AN607" s="35"/>
      <c r="AO607" s="36"/>
      <c r="AP607" s="29"/>
      <c r="AQ607" s="33"/>
      <c r="AR607" s="35"/>
      <c r="AS607" s="36"/>
      <c r="AT607" s="29"/>
      <c r="AU607" s="33"/>
      <c r="AV607" s="35"/>
      <c r="AW607" s="36"/>
      <c r="AX607" s="29"/>
      <c r="AY607" s="33"/>
      <c r="AZ607" s="35"/>
      <c r="BA607" s="36"/>
      <c r="BB607" s="29"/>
      <c r="BC607" s="33"/>
      <c r="BD607" s="35"/>
      <c r="BF607" s="29"/>
    </row>
    <row r="608" spans="1:58" x14ac:dyDescent="0.3">
      <c r="A608" s="29"/>
      <c r="B608" s="30"/>
      <c r="C608" s="30"/>
      <c r="D608" s="30"/>
      <c r="E608" s="31"/>
      <c r="F608" s="30"/>
      <c r="G608" s="30"/>
      <c r="H608" s="30"/>
      <c r="I608" s="30"/>
      <c r="J608" s="30"/>
      <c r="K608" s="30"/>
      <c r="L608" s="32"/>
      <c r="M608" s="32"/>
      <c r="N608" s="30"/>
      <c r="O608" s="33"/>
      <c r="P608" s="33"/>
      <c r="Q608" s="29"/>
      <c r="R608" s="34"/>
      <c r="S608" s="34"/>
      <c r="T608" s="34"/>
      <c r="U608" s="33"/>
      <c r="V608" s="33"/>
      <c r="W608" s="33"/>
      <c r="X608" s="33"/>
      <c r="Y608" s="33"/>
      <c r="Z608" s="33"/>
      <c r="AA608" s="33"/>
      <c r="AB608" s="33"/>
      <c r="AC608" s="34"/>
      <c r="AD608" s="34"/>
      <c r="AE608" s="33"/>
      <c r="AF608" s="35"/>
      <c r="AG608" s="36"/>
      <c r="AH608" s="29"/>
      <c r="AI608" s="33"/>
      <c r="AJ608" s="35"/>
      <c r="AK608" s="36"/>
      <c r="AL608" s="29"/>
      <c r="AM608" s="33"/>
      <c r="AN608" s="35"/>
      <c r="AO608" s="36"/>
      <c r="AP608" s="29"/>
      <c r="AQ608" s="33"/>
      <c r="AR608" s="35"/>
      <c r="AS608" s="36"/>
      <c r="AT608" s="29"/>
      <c r="AU608" s="33"/>
      <c r="AV608" s="35"/>
      <c r="AW608" s="36"/>
      <c r="AX608" s="29"/>
      <c r="AY608" s="33"/>
      <c r="AZ608" s="35"/>
      <c r="BA608" s="36"/>
      <c r="BB608" s="29"/>
      <c r="BC608" s="33"/>
      <c r="BD608" s="35"/>
      <c r="BF608" s="29"/>
    </row>
    <row r="609" spans="1:58" x14ac:dyDescent="0.3">
      <c r="A609" s="29"/>
      <c r="B609" s="30"/>
      <c r="C609" s="30"/>
      <c r="D609" s="30"/>
      <c r="E609" s="31"/>
      <c r="F609" s="30"/>
      <c r="G609" s="30"/>
      <c r="H609" s="30"/>
      <c r="I609" s="30"/>
      <c r="J609" s="30"/>
      <c r="K609" s="30"/>
      <c r="L609" s="32"/>
      <c r="M609" s="32"/>
      <c r="N609" s="30"/>
      <c r="O609" s="33"/>
      <c r="P609" s="33"/>
      <c r="Q609" s="29"/>
      <c r="R609" s="34"/>
      <c r="S609" s="34"/>
      <c r="T609" s="34"/>
      <c r="U609" s="33"/>
      <c r="V609" s="33"/>
      <c r="W609" s="33"/>
      <c r="X609" s="33"/>
      <c r="Y609" s="33"/>
      <c r="Z609" s="33"/>
      <c r="AA609" s="33"/>
      <c r="AB609" s="33"/>
      <c r="AC609" s="34"/>
      <c r="AD609" s="34"/>
      <c r="AE609" s="33"/>
      <c r="AF609" s="35"/>
      <c r="AG609" s="36"/>
      <c r="AH609" s="29"/>
      <c r="AI609" s="33"/>
      <c r="AJ609" s="35"/>
      <c r="AK609" s="36"/>
      <c r="AL609" s="29"/>
      <c r="AM609" s="33"/>
      <c r="AN609" s="35"/>
      <c r="AO609" s="36"/>
      <c r="AP609" s="29"/>
      <c r="AQ609" s="33"/>
      <c r="AR609" s="35"/>
      <c r="AS609" s="36"/>
      <c r="AT609" s="29"/>
      <c r="AU609" s="33"/>
      <c r="AV609" s="35"/>
      <c r="AW609" s="36"/>
      <c r="AX609" s="29"/>
      <c r="AY609" s="33"/>
      <c r="AZ609" s="35"/>
      <c r="BA609" s="36"/>
      <c r="BB609" s="29"/>
      <c r="BC609" s="33"/>
      <c r="BD609" s="35"/>
      <c r="BF609" s="29"/>
    </row>
    <row r="610" spans="1:58" x14ac:dyDescent="0.3">
      <c r="A610" s="29"/>
      <c r="B610" s="30"/>
      <c r="C610" s="30"/>
      <c r="D610" s="30"/>
      <c r="E610" s="31"/>
      <c r="F610" s="30"/>
      <c r="G610" s="30"/>
      <c r="H610" s="30"/>
      <c r="I610" s="30"/>
      <c r="J610" s="30"/>
      <c r="K610" s="30"/>
      <c r="L610" s="32"/>
      <c r="M610" s="32"/>
      <c r="N610" s="30"/>
      <c r="O610" s="33"/>
      <c r="P610" s="33"/>
      <c r="Q610" s="29"/>
      <c r="R610" s="34"/>
      <c r="S610" s="34"/>
      <c r="T610" s="34"/>
      <c r="U610" s="33"/>
      <c r="V610" s="33"/>
      <c r="W610" s="33"/>
      <c r="X610" s="33"/>
      <c r="Y610" s="33"/>
      <c r="Z610" s="33"/>
      <c r="AA610" s="33"/>
      <c r="AB610" s="33"/>
      <c r="AC610" s="34"/>
      <c r="AD610" s="34"/>
      <c r="AE610" s="33"/>
      <c r="AF610" s="35"/>
      <c r="AG610" s="36"/>
      <c r="AH610" s="29"/>
      <c r="AI610" s="33"/>
      <c r="AJ610" s="35"/>
      <c r="AK610" s="36"/>
      <c r="AL610" s="29"/>
      <c r="AM610" s="33"/>
      <c r="AN610" s="35"/>
      <c r="AO610" s="36"/>
      <c r="AP610" s="29"/>
      <c r="AQ610" s="33"/>
      <c r="AR610" s="35"/>
      <c r="AS610" s="36"/>
      <c r="AT610" s="29"/>
      <c r="AU610" s="33"/>
      <c r="AV610" s="35"/>
      <c r="AW610" s="36"/>
      <c r="AX610" s="29"/>
      <c r="AY610" s="33"/>
      <c r="AZ610" s="35"/>
      <c r="BA610" s="36"/>
      <c r="BB610" s="29"/>
      <c r="BC610" s="33"/>
      <c r="BD610" s="35"/>
      <c r="BF610" s="29"/>
    </row>
    <row r="611" spans="1:58" x14ac:dyDescent="0.3">
      <c r="A611" s="29"/>
      <c r="B611" s="30"/>
      <c r="C611" s="30"/>
      <c r="D611" s="30"/>
      <c r="E611" s="31"/>
      <c r="F611" s="30"/>
      <c r="G611" s="30"/>
      <c r="H611" s="30"/>
      <c r="I611" s="30"/>
      <c r="J611" s="30"/>
      <c r="K611" s="30"/>
      <c r="L611" s="32"/>
      <c r="M611" s="32"/>
      <c r="N611" s="30"/>
      <c r="O611" s="33"/>
      <c r="P611" s="33"/>
      <c r="Q611" s="29"/>
      <c r="R611" s="34"/>
      <c r="S611" s="34"/>
      <c r="T611" s="34"/>
      <c r="U611" s="33"/>
      <c r="V611" s="33"/>
      <c r="W611" s="33"/>
      <c r="X611" s="33"/>
      <c r="Y611" s="33"/>
      <c r="Z611" s="33"/>
      <c r="AA611" s="33"/>
      <c r="AB611" s="33"/>
      <c r="AC611" s="34"/>
      <c r="AD611" s="34"/>
      <c r="AE611" s="33"/>
      <c r="AF611" s="35"/>
      <c r="AG611" s="36"/>
      <c r="AH611" s="29"/>
      <c r="AI611" s="33"/>
      <c r="AJ611" s="35"/>
      <c r="AK611" s="36"/>
      <c r="AL611" s="29"/>
      <c r="AM611" s="33"/>
      <c r="AN611" s="35"/>
      <c r="AO611" s="36"/>
      <c r="AP611" s="29"/>
      <c r="AQ611" s="33"/>
      <c r="AR611" s="35"/>
      <c r="AS611" s="36"/>
      <c r="AT611" s="29"/>
      <c r="AU611" s="33"/>
      <c r="AV611" s="35"/>
      <c r="AW611" s="36"/>
      <c r="AX611" s="29"/>
      <c r="AY611" s="33"/>
      <c r="AZ611" s="35"/>
      <c r="BA611" s="36"/>
      <c r="BB611" s="29"/>
      <c r="BC611" s="33"/>
      <c r="BD611" s="35"/>
      <c r="BF611" s="29"/>
    </row>
    <row r="612" spans="1:58" x14ac:dyDescent="0.3">
      <c r="A612" s="29"/>
      <c r="B612" s="30"/>
      <c r="C612" s="30"/>
      <c r="D612" s="30"/>
      <c r="E612" s="31"/>
      <c r="F612" s="30"/>
      <c r="G612" s="30"/>
      <c r="H612" s="30"/>
      <c r="I612" s="30"/>
      <c r="J612" s="30"/>
      <c r="K612" s="30"/>
      <c r="L612" s="32"/>
      <c r="M612" s="32"/>
      <c r="N612" s="30"/>
      <c r="O612" s="33"/>
      <c r="P612" s="33"/>
      <c r="Q612" s="29"/>
      <c r="R612" s="34"/>
      <c r="S612" s="34"/>
      <c r="T612" s="34"/>
      <c r="U612" s="33"/>
      <c r="V612" s="33"/>
      <c r="W612" s="33"/>
      <c r="X612" s="33"/>
      <c r="Y612" s="33"/>
      <c r="Z612" s="33"/>
      <c r="AA612" s="33"/>
      <c r="AB612" s="33"/>
      <c r="AC612" s="34"/>
      <c r="AD612" s="34"/>
      <c r="AE612" s="33"/>
      <c r="AF612" s="35"/>
      <c r="AG612" s="36"/>
      <c r="AH612" s="29"/>
      <c r="AI612" s="33"/>
      <c r="AJ612" s="35"/>
      <c r="AK612" s="36"/>
      <c r="AL612" s="29"/>
      <c r="AM612" s="33"/>
      <c r="AN612" s="35"/>
      <c r="AO612" s="36"/>
      <c r="AP612" s="29"/>
      <c r="AQ612" s="33"/>
      <c r="AR612" s="35"/>
      <c r="AS612" s="36"/>
      <c r="AT612" s="29"/>
      <c r="AU612" s="33"/>
      <c r="AV612" s="35"/>
      <c r="AW612" s="36"/>
      <c r="AX612" s="29"/>
      <c r="AY612" s="33"/>
      <c r="AZ612" s="35"/>
      <c r="BA612" s="36"/>
      <c r="BB612" s="29"/>
      <c r="BC612" s="33"/>
      <c r="BD612" s="35"/>
      <c r="BF612" s="29"/>
    </row>
    <row r="613" spans="1:58" x14ac:dyDescent="0.3">
      <c r="A613" s="29"/>
      <c r="B613" s="30"/>
      <c r="C613" s="30"/>
      <c r="D613" s="30"/>
      <c r="E613" s="31"/>
      <c r="F613" s="30"/>
      <c r="G613" s="30"/>
      <c r="H613" s="30"/>
      <c r="I613" s="30"/>
      <c r="J613" s="30"/>
      <c r="K613" s="30"/>
      <c r="L613" s="32"/>
      <c r="M613" s="32"/>
      <c r="N613" s="30"/>
      <c r="O613" s="33"/>
      <c r="P613" s="33"/>
      <c r="Q613" s="29"/>
      <c r="R613" s="34"/>
      <c r="S613" s="34"/>
      <c r="T613" s="34"/>
      <c r="U613" s="33"/>
      <c r="V613" s="33"/>
      <c r="W613" s="33"/>
      <c r="X613" s="33"/>
      <c r="Y613" s="33"/>
      <c r="Z613" s="33"/>
      <c r="AA613" s="33"/>
      <c r="AB613" s="33"/>
      <c r="AC613" s="34"/>
      <c r="AD613" s="34"/>
      <c r="AE613" s="33"/>
      <c r="AF613" s="35"/>
      <c r="AG613" s="36"/>
      <c r="AH613" s="29"/>
      <c r="AI613" s="33"/>
      <c r="AJ613" s="35"/>
      <c r="AK613" s="36"/>
      <c r="AL613" s="29"/>
      <c r="AM613" s="33"/>
      <c r="AN613" s="35"/>
      <c r="AO613" s="36"/>
      <c r="AP613" s="29"/>
      <c r="AQ613" s="33"/>
      <c r="AR613" s="35"/>
      <c r="AS613" s="36"/>
      <c r="AT613" s="29"/>
      <c r="AU613" s="33"/>
      <c r="AV613" s="35"/>
      <c r="AW613" s="36"/>
      <c r="AX613" s="29"/>
      <c r="AY613" s="33"/>
      <c r="AZ613" s="35"/>
      <c r="BA613" s="36"/>
      <c r="BB613" s="29"/>
      <c r="BC613" s="33"/>
      <c r="BD613" s="35"/>
      <c r="BF613" s="29"/>
    </row>
    <row r="614" spans="1:58" x14ac:dyDescent="0.3">
      <c r="A614" s="29"/>
      <c r="B614" s="30"/>
      <c r="C614" s="30"/>
      <c r="D614" s="30"/>
      <c r="E614" s="31"/>
      <c r="F614" s="30"/>
      <c r="G614" s="30"/>
      <c r="H614" s="30"/>
      <c r="I614" s="30"/>
      <c r="J614" s="30"/>
      <c r="K614" s="30"/>
      <c r="L614" s="32"/>
      <c r="M614" s="32"/>
      <c r="N614" s="30"/>
      <c r="O614" s="33"/>
      <c r="P614" s="33"/>
      <c r="Q614" s="29"/>
      <c r="R614" s="34"/>
      <c r="S614" s="34"/>
      <c r="T614" s="34"/>
      <c r="U614" s="33"/>
      <c r="V614" s="33"/>
      <c r="W614" s="33"/>
      <c r="X614" s="33"/>
      <c r="Y614" s="33"/>
      <c r="Z614" s="33"/>
      <c r="AA614" s="33"/>
      <c r="AB614" s="33"/>
      <c r="AC614" s="34"/>
      <c r="AD614" s="34"/>
      <c r="AE614" s="33"/>
      <c r="AF614" s="35"/>
      <c r="AG614" s="36"/>
      <c r="AH614" s="29"/>
      <c r="AI614" s="33"/>
      <c r="AJ614" s="35"/>
      <c r="AK614" s="36"/>
      <c r="AL614" s="29"/>
      <c r="AM614" s="33"/>
      <c r="AN614" s="35"/>
      <c r="AO614" s="36"/>
      <c r="AP614" s="29"/>
      <c r="AQ614" s="33"/>
      <c r="AR614" s="35"/>
      <c r="AS614" s="36"/>
      <c r="AT614" s="29"/>
      <c r="AU614" s="33"/>
      <c r="AV614" s="35"/>
      <c r="AW614" s="36"/>
      <c r="AX614" s="29"/>
      <c r="AY614" s="33"/>
      <c r="AZ614" s="35"/>
      <c r="BA614" s="36"/>
      <c r="BB614" s="29"/>
      <c r="BC614" s="33"/>
      <c r="BD614" s="35"/>
      <c r="BF614" s="29"/>
    </row>
    <row r="615" spans="1:58" x14ac:dyDescent="0.3">
      <c r="A615" s="29"/>
      <c r="B615" s="30"/>
      <c r="C615" s="30"/>
      <c r="D615" s="30"/>
      <c r="E615" s="31"/>
      <c r="F615" s="30"/>
      <c r="G615" s="30"/>
      <c r="H615" s="30"/>
      <c r="I615" s="30"/>
      <c r="J615" s="30"/>
      <c r="K615" s="30"/>
      <c r="L615" s="32"/>
      <c r="M615" s="32"/>
      <c r="N615" s="30"/>
      <c r="O615" s="33"/>
      <c r="P615" s="33"/>
      <c r="Q615" s="29"/>
      <c r="R615" s="34"/>
      <c r="S615" s="34"/>
      <c r="T615" s="34"/>
      <c r="U615" s="33"/>
      <c r="V615" s="33"/>
      <c r="W615" s="33"/>
      <c r="X615" s="33"/>
      <c r="Y615" s="33"/>
      <c r="Z615" s="33"/>
      <c r="AA615" s="33"/>
      <c r="AB615" s="33"/>
      <c r="AC615" s="34"/>
      <c r="AD615" s="34"/>
      <c r="AE615" s="33"/>
      <c r="AF615" s="35"/>
      <c r="AG615" s="36"/>
      <c r="AH615" s="29"/>
      <c r="AI615" s="33"/>
      <c r="AJ615" s="35"/>
      <c r="AK615" s="36"/>
      <c r="AL615" s="29"/>
      <c r="AM615" s="33"/>
      <c r="AN615" s="35"/>
      <c r="AO615" s="36"/>
      <c r="AP615" s="29"/>
      <c r="AQ615" s="33"/>
      <c r="AR615" s="35"/>
      <c r="AS615" s="36"/>
      <c r="AT615" s="29"/>
      <c r="AU615" s="33"/>
      <c r="AV615" s="35"/>
      <c r="AW615" s="36"/>
      <c r="AX615" s="29"/>
      <c r="AY615" s="33"/>
      <c r="AZ615" s="35"/>
      <c r="BA615" s="36"/>
      <c r="BB615" s="29"/>
      <c r="BC615" s="33"/>
      <c r="BD615" s="35"/>
      <c r="BF615" s="29"/>
    </row>
    <row r="616" spans="1:58" x14ac:dyDescent="0.3">
      <c r="A616" s="29"/>
      <c r="B616" s="30"/>
      <c r="C616" s="30"/>
      <c r="D616" s="30"/>
      <c r="E616" s="31"/>
      <c r="F616" s="30"/>
      <c r="G616" s="30"/>
      <c r="H616" s="30"/>
      <c r="I616" s="30"/>
      <c r="J616" s="30"/>
      <c r="K616" s="30"/>
      <c r="L616" s="32"/>
      <c r="M616" s="32"/>
      <c r="N616" s="30"/>
      <c r="O616" s="33"/>
      <c r="P616" s="33"/>
      <c r="Q616" s="29"/>
      <c r="R616" s="34"/>
      <c r="S616" s="34"/>
      <c r="T616" s="34"/>
      <c r="U616" s="33"/>
      <c r="V616" s="33"/>
      <c r="W616" s="33"/>
      <c r="X616" s="33"/>
      <c r="Y616" s="33"/>
      <c r="Z616" s="33"/>
      <c r="AA616" s="33"/>
      <c r="AB616" s="33"/>
      <c r="AC616" s="34"/>
      <c r="AD616" s="34"/>
      <c r="AE616" s="33"/>
      <c r="AF616" s="35"/>
      <c r="AG616" s="36"/>
      <c r="AH616" s="29"/>
      <c r="AI616" s="33"/>
      <c r="AJ616" s="35"/>
      <c r="AK616" s="36"/>
      <c r="AL616" s="29"/>
      <c r="AM616" s="33"/>
      <c r="AN616" s="35"/>
      <c r="AO616" s="36"/>
      <c r="AP616" s="29"/>
      <c r="AQ616" s="33"/>
      <c r="AR616" s="35"/>
      <c r="AS616" s="36"/>
      <c r="AT616" s="29"/>
      <c r="AU616" s="33"/>
      <c r="AV616" s="35"/>
      <c r="AW616" s="36"/>
      <c r="AX616" s="29"/>
      <c r="AY616" s="33"/>
      <c r="AZ616" s="35"/>
      <c r="BA616" s="36"/>
      <c r="BB616" s="29"/>
      <c r="BC616" s="33"/>
      <c r="BD616" s="35"/>
      <c r="BF616" s="29"/>
    </row>
    <row r="617" spans="1:58" x14ac:dyDescent="0.3">
      <c r="A617" s="29"/>
      <c r="B617" s="30"/>
      <c r="C617" s="30"/>
      <c r="D617" s="30"/>
      <c r="E617" s="31"/>
      <c r="F617" s="30"/>
      <c r="G617" s="30"/>
      <c r="H617" s="30"/>
      <c r="I617" s="30"/>
      <c r="J617" s="30"/>
      <c r="K617" s="30"/>
      <c r="L617" s="32"/>
      <c r="M617" s="32"/>
      <c r="N617" s="30"/>
      <c r="O617" s="33"/>
      <c r="P617" s="33"/>
      <c r="Q617" s="29"/>
      <c r="R617" s="34"/>
      <c r="S617" s="34"/>
      <c r="T617" s="34"/>
      <c r="U617" s="33"/>
      <c r="V617" s="33"/>
      <c r="W617" s="33"/>
      <c r="X617" s="33"/>
      <c r="Y617" s="33"/>
      <c r="Z617" s="33"/>
      <c r="AA617" s="33"/>
      <c r="AB617" s="33"/>
      <c r="AC617" s="34"/>
      <c r="AD617" s="34"/>
      <c r="AE617" s="33"/>
      <c r="AF617" s="35"/>
      <c r="AG617" s="36"/>
      <c r="AH617" s="29"/>
      <c r="AI617" s="33"/>
      <c r="AJ617" s="35"/>
      <c r="AK617" s="36"/>
      <c r="AL617" s="29"/>
      <c r="AM617" s="33"/>
      <c r="AN617" s="35"/>
      <c r="AO617" s="36"/>
      <c r="AP617" s="29"/>
      <c r="AQ617" s="33"/>
      <c r="AR617" s="35"/>
      <c r="AS617" s="36"/>
      <c r="AT617" s="29"/>
      <c r="AU617" s="33"/>
      <c r="AV617" s="35"/>
      <c r="AW617" s="36"/>
      <c r="AX617" s="29"/>
      <c r="AY617" s="33"/>
      <c r="AZ617" s="35"/>
      <c r="BA617" s="36"/>
      <c r="BB617" s="29"/>
      <c r="BC617" s="33"/>
      <c r="BD617" s="35"/>
      <c r="BF617" s="29"/>
    </row>
    <row r="618" spans="1:58" x14ac:dyDescent="0.3">
      <c r="A618" s="29"/>
      <c r="B618" s="30"/>
      <c r="C618" s="30"/>
      <c r="D618" s="30"/>
      <c r="E618" s="31"/>
      <c r="F618" s="30"/>
      <c r="G618" s="30"/>
      <c r="H618" s="30"/>
      <c r="I618" s="30"/>
      <c r="J618" s="30"/>
      <c r="K618" s="30"/>
      <c r="L618" s="32"/>
      <c r="M618" s="32"/>
      <c r="N618" s="30"/>
      <c r="O618" s="33"/>
      <c r="P618" s="33"/>
      <c r="Q618" s="29"/>
      <c r="R618" s="34"/>
      <c r="S618" s="34"/>
      <c r="T618" s="34"/>
      <c r="U618" s="33"/>
      <c r="V618" s="33"/>
      <c r="W618" s="33"/>
      <c r="X618" s="33"/>
      <c r="Y618" s="33"/>
      <c r="Z618" s="33"/>
      <c r="AA618" s="33"/>
      <c r="AB618" s="33"/>
      <c r="AC618" s="34"/>
      <c r="AD618" s="34"/>
      <c r="AE618" s="33"/>
      <c r="AF618" s="35"/>
      <c r="AG618" s="36"/>
      <c r="AH618" s="29"/>
      <c r="AI618" s="33"/>
      <c r="AJ618" s="35"/>
      <c r="AK618" s="36"/>
      <c r="AL618" s="29"/>
      <c r="AM618" s="33"/>
      <c r="AN618" s="35"/>
      <c r="AO618" s="36"/>
      <c r="AP618" s="29"/>
      <c r="AQ618" s="33"/>
      <c r="AR618" s="35"/>
      <c r="AS618" s="36"/>
      <c r="AT618" s="29"/>
      <c r="AU618" s="33"/>
      <c r="AV618" s="35"/>
      <c r="AW618" s="36"/>
      <c r="AX618" s="29"/>
      <c r="AY618" s="33"/>
      <c r="AZ618" s="35"/>
      <c r="BA618" s="36"/>
      <c r="BB618" s="29"/>
      <c r="BC618" s="33"/>
      <c r="BD618" s="35"/>
      <c r="BF618" s="29"/>
    </row>
    <row r="619" spans="1:58" x14ac:dyDescent="0.3">
      <c r="A619" s="29"/>
      <c r="B619" s="30"/>
      <c r="C619" s="30"/>
      <c r="D619" s="30"/>
      <c r="E619" s="31"/>
      <c r="F619" s="30"/>
      <c r="G619" s="30"/>
      <c r="H619" s="30"/>
      <c r="I619" s="30"/>
      <c r="J619" s="30"/>
      <c r="K619" s="30"/>
      <c r="L619" s="32"/>
      <c r="M619" s="32"/>
      <c r="N619" s="30"/>
      <c r="O619" s="33"/>
      <c r="P619" s="33"/>
      <c r="Q619" s="29"/>
      <c r="R619" s="34"/>
      <c r="S619" s="34"/>
      <c r="T619" s="34"/>
      <c r="U619" s="33"/>
      <c r="V619" s="33"/>
      <c r="W619" s="33"/>
      <c r="X619" s="33"/>
      <c r="Y619" s="33"/>
      <c r="Z619" s="33"/>
      <c r="AA619" s="33"/>
      <c r="AB619" s="33"/>
      <c r="AC619" s="34"/>
      <c r="AD619" s="34"/>
      <c r="AE619" s="33"/>
      <c r="AF619" s="35"/>
      <c r="AG619" s="36"/>
      <c r="AH619" s="29"/>
      <c r="AI619" s="33"/>
      <c r="AJ619" s="35"/>
      <c r="AK619" s="36"/>
      <c r="AL619" s="29"/>
      <c r="AM619" s="33"/>
      <c r="AN619" s="35"/>
      <c r="AO619" s="36"/>
      <c r="AP619" s="29"/>
      <c r="AQ619" s="33"/>
      <c r="AR619" s="35"/>
      <c r="AS619" s="36"/>
      <c r="AT619" s="29"/>
      <c r="AU619" s="33"/>
      <c r="AV619" s="35"/>
      <c r="AW619" s="36"/>
      <c r="AX619" s="29"/>
      <c r="AY619" s="33"/>
      <c r="AZ619" s="35"/>
      <c r="BA619" s="36"/>
      <c r="BB619" s="29"/>
      <c r="BC619" s="33"/>
      <c r="BD619" s="35"/>
      <c r="BF619" s="29"/>
    </row>
    <row r="620" spans="1:58" x14ac:dyDescent="0.3">
      <c r="A620" s="29"/>
      <c r="B620" s="30"/>
      <c r="C620" s="30"/>
      <c r="D620" s="30"/>
      <c r="E620" s="31"/>
      <c r="F620" s="30"/>
      <c r="G620" s="30"/>
      <c r="H620" s="30"/>
      <c r="I620" s="30"/>
      <c r="J620" s="30"/>
      <c r="K620" s="30"/>
      <c r="L620" s="32"/>
      <c r="M620" s="32"/>
      <c r="N620" s="30"/>
      <c r="O620" s="33"/>
      <c r="P620" s="33"/>
      <c r="Q620" s="29"/>
      <c r="R620" s="34"/>
      <c r="S620" s="34"/>
      <c r="T620" s="34"/>
      <c r="U620" s="33"/>
      <c r="V620" s="33"/>
      <c r="W620" s="33"/>
      <c r="X620" s="33"/>
      <c r="Y620" s="33"/>
      <c r="Z620" s="33"/>
      <c r="AA620" s="33"/>
      <c r="AB620" s="33"/>
      <c r="AC620" s="34"/>
      <c r="AD620" s="34"/>
      <c r="AE620" s="33"/>
      <c r="AF620" s="35"/>
      <c r="AG620" s="36"/>
      <c r="AH620" s="29"/>
      <c r="AI620" s="33"/>
      <c r="AJ620" s="35"/>
      <c r="AK620" s="36"/>
      <c r="AL620" s="29"/>
      <c r="AM620" s="33"/>
      <c r="AN620" s="35"/>
      <c r="AO620" s="36"/>
      <c r="AP620" s="29"/>
      <c r="AQ620" s="33"/>
      <c r="AR620" s="35"/>
      <c r="AS620" s="36"/>
      <c r="AT620" s="29"/>
      <c r="AU620" s="33"/>
      <c r="AV620" s="35"/>
      <c r="AW620" s="36"/>
      <c r="AX620" s="29"/>
      <c r="AY620" s="33"/>
      <c r="AZ620" s="35"/>
      <c r="BA620" s="36"/>
      <c r="BB620" s="29"/>
      <c r="BC620" s="33"/>
      <c r="BD620" s="35"/>
      <c r="BF620" s="29"/>
    </row>
    <row r="621" spans="1:58" x14ac:dyDescent="0.3">
      <c r="A621" s="29"/>
      <c r="B621" s="30"/>
      <c r="C621" s="30"/>
      <c r="D621" s="30"/>
      <c r="E621" s="31"/>
      <c r="F621" s="30"/>
      <c r="G621" s="30"/>
      <c r="H621" s="30"/>
      <c r="I621" s="30"/>
      <c r="J621" s="30"/>
      <c r="K621" s="30"/>
      <c r="L621" s="32"/>
      <c r="M621" s="32"/>
      <c r="N621" s="30"/>
      <c r="O621" s="33"/>
      <c r="P621" s="33"/>
      <c r="Q621" s="29"/>
      <c r="R621" s="34"/>
      <c r="S621" s="34"/>
      <c r="T621" s="34"/>
      <c r="U621" s="33"/>
      <c r="V621" s="33"/>
      <c r="W621" s="33"/>
      <c r="X621" s="33"/>
      <c r="Y621" s="33"/>
      <c r="Z621" s="33"/>
      <c r="AA621" s="33"/>
      <c r="AB621" s="33"/>
      <c r="AC621" s="34"/>
      <c r="AD621" s="34"/>
      <c r="AE621" s="33"/>
      <c r="AF621" s="35"/>
      <c r="AG621" s="36"/>
      <c r="AH621" s="29"/>
      <c r="AI621" s="33"/>
      <c r="AJ621" s="35"/>
      <c r="AK621" s="36"/>
      <c r="AL621" s="29"/>
      <c r="AM621" s="33"/>
      <c r="AN621" s="35"/>
      <c r="AO621" s="36"/>
      <c r="AP621" s="29"/>
      <c r="AQ621" s="33"/>
      <c r="AR621" s="35"/>
      <c r="AS621" s="36"/>
      <c r="AT621" s="29"/>
      <c r="AU621" s="33"/>
      <c r="AV621" s="35"/>
      <c r="AW621" s="36"/>
      <c r="AX621" s="29"/>
      <c r="AY621" s="33"/>
      <c r="AZ621" s="35"/>
      <c r="BA621" s="36"/>
      <c r="BB621" s="29"/>
      <c r="BC621" s="33"/>
      <c r="BD621" s="35"/>
      <c r="BF621" s="29"/>
    </row>
    <row r="622" spans="1:58" x14ac:dyDescent="0.3">
      <c r="A622" s="29"/>
      <c r="B622" s="30"/>
      <c r="C622" s="30"/>
      <c r="D622" s="30"/>
      <c r="E622" s="31"/>
      <c r="F622" s="30"/>
      <c r="G622" s="30"/>
      <c r="H622" s="30"/>
      <c r="I622" s="30"/>
      <c r="J622" s="30"/>
      <c r="K622" s="30"/>
      <c r="L622" s="32"/>
      <c r="M622" s="32"/>
      <c r="N622" s="30"/>
      <c r="O622" s="33"/>
      <c r="P622" s="33"/>
      <c r="Q622" s="29"/>
      <c r="R622" s="34"/>
      <c r="S622" s="34"/>
      <c r="T622" s="34"/>
      <c r="U622" s="33"/>
      <c r="V622" s="33"/>
      <c r="W622" s="33"/>
      <c r="X622" s="33"/>
      <c r="Y622" s="33"/>
      <c r="Z622" s="33"/>
      <c r="AA622" s="33"/>
      <c r="AB622" s="33"/>
      <c r="AC622" s="34"/>
      <c r="AD622" s="34"/>
      <c r="AE622" s="33"/>
      <c r="AF622" s="35"/>
      <c r="AG622" s="36"/>
      <c r="AH622" s="29"/>
      <c r="AI622" s="33"/>
      <c r="AJ622" s="35"/>
      <c r="AK622" s="36"/>
      <c r="AL622" s="29"/>
      <c r="AM622" s="33"/>
      <c r="AN622" s="35"/>
      <c r="AO622" s="36"/>
      <c r="AP622" s="29"/>
      <c r="AQ622" s="33"/>
      <c r="AR622" s="35"/>
      <c r="AS622" s="36"/>
      <c r="AT622" s="29"/>
      <c r="AU622" s="33"/>
      <c r="AV622" s="35"/>
      <c r="AW622" s="36"/>
      <c r="AX622" s="29"/>
      <c r="AY622" s="33"/>
      <c r="AZ622" s="35"/>
      <c r="BA622" s="36"/>
      <c r="BB622" s="29"/>
      <c r="BC622" s="33"/>
      <c r="BD622" s="35"/>
      <c r="BF622" s="29"/>
    </row>
    <row r="623" spans="1:58" x14ac:dyDescent="0.3">
      <c r="A623" s="29"/>
      <c r="B623" s="30"/>
      <c r="C623" s="30"/>
      <c r="D623" s="30"/>
      <c r="E623" s="31"/>
      <c r="F623" s="30"/>
      <c r="G623" s="30"/>
      <c r="H623" s="30"/>
      <c r="I623" s="30"/>
      <c r="J623" s="30"/>
      <c r="K623" s="30"/>
      <c r="L623" s="32"/>
      <c r="M623" s="32"/>
      <c r="N623" s="30"/>
      <c r="O623" s="33"/>
      <c r="P623" s="33"/>
      <c r="Q623" s="29"/>
      <c r="R623" s="34"/>
      <c r="S623" s="34"/>
      <c r="T623" s="34"/>
      <c r="U623" s="33"/>
      <c r="V623" s="33"/>
      <c r="W623" s="33"/>
      <c r="X623" s="33"/>
      <c r="Y623" s="33"/>
      <c r="Z623" s="33"/>
      <c r="AA623" s="33"/>
      <c r="AB623" s="33"/>
      <c r="AC623" s="34"/>
      <c r="AD623" s="34"/>
      <c r="AE623" s="33"/>
      <c r="AF623" s="35"/>
      <c r="AG623" s="36"/>
      <c r="AH623" s="29"/>
      <c r="AI623" s="33"/>
      <c r="AJ623" s="35"/>
      <c r="AK623" s="36"/>
      <c r="AL623" s="29"/>
      <c r="AM623" s="33"/>
      <c r="AN623" s="35"/>
      <c r="AO623" s="36"/>
      <c r="AP623" s="29"/>
      <c r="AQ623" s="33"/>
      <c r="AR623" s="35"/>
      <c r="AS623" s="36"/>
      <c r="AT623" s="29"/>
      <c r="AU623" s="33"/>
      <c r="AV623" s="35"/>
      <c r="AW623" s="36"/>
      <c r="AX623" s="29"/>
      <c r="AY623" s="33"/>
      <c r="AZ623" s="35"/>
      <c r="BA623" s="36"/>
      <c r="BB623" s="29"/>
      <c r="BC623" s="33"/>
      <c r="BD623" s="35"/>
      <c r="BF623" s="29"/>
    </row>
    <row r="624" spans="1:58" x14ac:dyDescent="0.3">
      <c r="A624" s="29"/>
      <c r="B624" s="30"/>
      <c r="C624" s="30"/>
      <c r="D624" s="30"/>
      <c r="E624" s="31"/>
      <c r="F624" s="30"/>
      <c r="G624" s="30"/>
      <c r="H624" s="30"/>
      <c r="I624" s="30"/>
      <c r="J624" s="30"/>
      <c r="K624" s="30"/>
      <c r="L624" s="32"/>
      <c r="M624" s="32"/>
      <c r="N624" s="30"/>
      <c r="O624" s="33"/>
      <c r="P624" s="33"/>
      <c r="Q624" s="29"/>
      <c r="R624" s="34"/>
      <c r="S624" s="34"/>
      <c r="T624" s="34"/>
      <c r="U624" s="33"/>
      <c r="V624" s="33"/>
      <c r="W624" s="33"/>
      <c r="X624" s="33"/>
      <c r="Y624" s="33"/>
      <c r="Z624" s="33"/>
      <c r="AA624" s="33"/>
      <c r="AB624" s="33"/>
      <c r="AC624" s="34"/>
      <c r="AD624" s="34"/>
      <c r="AE624" s="33"/>
      <c r="AF624" s="35"/>
      <c r="AG624" s="36"/>
      <c r="AH624" s="29"/>
      <c r="AI624" s="33"/>
      <c r="AJ624" s="35"/>
      <c r="AK624" s="36"/>
      <c r="AL624" s="29"/>
      <c r="AM624" s="33"/>
      <c r="AN624" s="35"/>
      <c r="AO624" s="36"/>
      <c r="AP624" s="29"/>
      <c r="AQ624" s="33"/>
      <c r="AR624" s="35"/>
      <c r="AS624" s="36"/>
      <c r="AT624" s="29"/>
      <c r="AU624" s="33"/>
      <c r="AV624" s="35"/>
      <c r="AW624" s="36"/>
      <c r="AX624" s="29"/>
      <c r="AY624" s="33"/>
      <c r="AZ624" s="35"/>
      <c r="BA624" s="36"/>
      <c r="BB624" s="29"/>
      <c r="BC624" s="33"/>
      <c r="BD624" s="35"/>
      <c r="BF624" s="29"/>
    </row>
    <row r="625" spans="1:58" x14ac:dyDescent="0.3">
      <c r="A625" s="29"/>
      <c r="B625" s="30"/>
      <c r="C625" s="30"/>
      <c r="D625" s="30"/>
      <c r="E625" s="31"/>
      <c r="F625" s="30"/>
      <c r="G625" s="30"/>
      <c r="H625" s="30"/>
      <c r="I625" s="30"/>
      <c r="J625" s="30"/>
      <c r="K625" s="30"/>
      <c r="L625" s="32"/>
      <c r="M625" s="32"/>
      <c r="N625" s="30"/>
      <c r="O625" s="33"/>
      <c r="P625" s="33"/>
      <c r="Q625" s="29"/>
      <c r="R625" s="34"/>
      <c r="S625" s="34"/>
      <c r="T625" s="34"/>
      <c r="U625" s="33"/>
      <c r="V625" s="33"/>
      <c r="W625" s="33"/>
      <c r="X625" s="33"/>
      <c r="Y625" s="33"/>
      <c r="Z625" s="33"/>
      <c r="AA625" s="33"/>
      <c r="AB625" s="33"/>
      <c r="AC625" s="34"/>
      <c r="AD625" s="34"/>
      <c r="AE625" s="33"/>
      <c r="AF625" s="35"/>
      <c r="AG625" s="36"/>
      <c r="AH625" s="29"/>
      <c r="AI625" s="33"/>
      <c r="AJ625" s="35"/>
      <c r="AK625" s="36"/>
      <c r="AL625" s="29"/>
      <c r="AM625" s="33"/>
      <c r="AN625" s="35"/>
      <c r="AO625" s="36"/>
      <c r="AP625" s="29"/>
      <c r="AQ625" s="33"/>
      <c r="AR625" s="35"/>
      <c r="AS625" s="36"/>
      <c r="AT625" s="29"/>
      <c r="AU625" s="33"/>
      <c r="AV625" s="35"/>
      <c r="AW625" s="36"/>
      <c r="AX625" s="29"/>
      <c r="AY625" s="33"/>
      <c r="AZ625" s="35"/>
      <c r="BA625" s="36"/>
      <c r="BB625" s="29"/>
      <c r="BC625" s="33"/>
      <c r="BD625" s="35"/>
      <c r="BF625" s="29"/>
    </row>
    <row r="626" spans="1:58" x14ac:dyDescent="0.3">
      <c r="A626" s="29"/>
      <c r="B626" s="30"/>
      <c r="C626" s="30"/>
      <c r="D626" s="30"/>
      <c r="E626" s="31"/>
      <c r="F626" s="30"/>
      <c r="G626" s="30"/>
      <c r="H626" s="30"/>
      <c r="I626" s="30"/>
      <c r="J626" s="30"/>
      <c r="K626" s="30"/>
      <c r="L626" s="32"/>
      <c r="M626" s="32"/>
      <c r="N626" s="30"/>
      <c r="O626" s="33"/>
      <c r="P626" s="33"/>
      <c r="Q626" s="29"/>
      <c r="R626" s="34"/>
      <c r="S626" s="34"/>
      <c r="T626" s="34"/>
      <c r="U626" s="33"/>
      <c r="V626" s="33"/>
      <c r="W626" s="33"/>
      <c r="X626" s="33"/>
      <c r="Y626" s="33"/>
      <c r="Z626" s="33"/>
      <c r="AA626" s="33"/>
      <c r="AB626" s="33"/>
      <c r="AC626" s="34"/>
      <c r="AD626" s="34"/>
      <c r="AE626" s="33"/>
      <c r="AF626" s="35"/>
      <c r="AG626" s="36"/>
      <c r="AH626" s="29"/>
      <c r="AI626" s="33"/>
      <c r="AJ626" s="35"/>
      <c r="AK626" s="36"/>
      <c r="AL626" s="29"/>
      <c r="AM626" s="33"/>
      <c r="AN626" s="35"/>
      <c r="AO626" s="36"/>
      <c r="AP626" s="29"/>
      <c r="AQ626" s="33"/>
      <c r="AR626" s="35"/>
      <c r="AS626" s="36"/>
      <c r="AT626" s="29"/>
      <c r="AU626" s="33"/>
      <c r="AV626" s="35"/>
      <c r="AW626" s="36"/>
      <c r="AX626" s="29"/>
      <c r="AY626" s="33"/>
      <c r="AZ626" s="35"/>
      <c r="BA626" s="36"/>
      <c r="BB626" s="29"/>
      <c r="BC626" s="33"/>
      <c r="BD626" s="35"/>
      <c r="BF626" s="29"/>
    </row>
    <row r="627" spans="1:58" x14ac:dyDescent="0.3">
      <c r="A627" s="29"/>
      <c r="B627" s="30"/>
      <c r="C627" s="30"/>
      <c r="D627" s="30"/>
      <c r="E627" s="31"/>
      <c r="F627" s="30"/>
      <c r="G627" s="30"/>
      <c r="H627" s="30"/>
      <c r="I627" s="30"/>
      <c r="J627" s="30"/>
      <c r="K627" s="30"/>
      <c r="L627" s="32"/>
      <c r="M627" s="32"/>
      <c r="N627" s="30"/>
      <c r="O627" s="33"/>
      <c r="P627" s="33"/>
      <c r="Q627" s="29"/>
      <c r="R627" s="34"/>
      <c r="S627" s="34"/>
      <c r="T627" s="34"/>
      <c r="U627" s="33"/>
      <c r="V627" s="33"/>
      <c r="W627" s="33"/>
      <c r="X627" s="33"/>
      <c r="Y627" s="33"/>
      <c r="Z627" s="33"/>
      <c r="AA627" s="33"/>
      <c r="AB627" s="33"/>
      <c r="AC627" s="34"/>
      <c r="AD627" s="34"/>
      <c r="AE627" s="33"/>
      <c r="AF627" s="35"/>
      <c r="AG627" s="36"/>
      <c r="AH627" s="29"/>
      <c r="AI627" s="33"/>
      <c r="AJ627" s="35"/>
      <c r="AK627" s="36"/>
      <c r="AL627" s="29"/>
      <c r="AM627" s="33"/>
      <c r="AN627" s="35"/>
      <c r="AO627" s="36"/>
      <c r="AP627" s="29"/>
      <c r="AQ627" s="33"/>
      <c r="AR627" s="35"/>
      <c r="AS627" s="36"/>
      <c r="AT627" s="29"/>
      <c r="AU627" s="33"/>
      <c r="AV627" s="35"/>
      <c r="AW627" s="36"/>
      <c r="AX627" s="29"/>
      <c r="AY627" s="33"/>
      <c r="AZ627" s="35"/>
      <c r="BA627" s="36"/>
      <c r="BB627" s="29"/>
      <c r="BC627" s="33"/>
      <c r="BD627" s="35"/>
      <c r="BF627" s="29"/>
    </row>
    <row r="628" spans="1:58" x14ac:dyDescent="0.3">
      <c r="A628" s="29"/>
      <c r="B628" s="30"/>
      <c r="C628" s="30"/>
      <c r="D628" s="30"/>
      <c r="E628" s="31"/>
      <c r="F628" s="30"/>
      <c r="G628" s="30"/>
      <c r="H628" s="30"/>
      <c r="I628" s="30"/>
      <c r="J628" s="30"/>
      <c r="K628" s="30"/>
      <c r="L628" s="32"/>
      <c r="M628" s="32"/>
      <c r="N628" s="30"/>
      <c r="O628" s="33"/>
      <c r="P628" s="33"/>
      <c r="Q628" s="29"/>
      <c r="R628" s="34"/>
      <c r="S628" s="34"/>
      <c r="T628" s="34"/>
      <c r="U628" s="33"/>
      <c r="V628" s="33"/>
      <c r="W628" s="33"/>
      <c r="X628" s="33"/>
      <c r="Y628" s="33"/>
      <c r="Z628" s="33"/>
      <c r="AA628" s="33"/>
      <c r="AB628" s="33"/>
      <c r="AC628" s="34"/>
      <c r="AD628" s="34"/>
      <c r="AE628" s="33"/>
      <c r="AF628" s="35"/>
      <c r="AG628" s="36"/>
      <c r="AH628" s="29"/>
      <c r="AI628" s="33"/>
      <c r="AJ628" s="35"/>
      <c r="AK628" s="36"/>
      <c r="AL628" s="29"/>
      <c r="AM628" s="33"/>
      <c r="AN628" s="35"/>
      <c r="AO628" s="36"/>
      <c r="AP628" s="29"/>
      <c r="AQ628" s="33"/>
      <c r="AR628" s="35"/>
      <c r="AS628" s="36"/>
      <c r="AT628" s="29"/>
      <c r="AU628" s="33"/>
      <c r="AV628" s="35"/>
      <c r="AW628" s="36"/>
      <c r="AX628" s="29"/>
      <c r="AY628" s="33"/>
      <c r="AZ628" s="35"/>
      <c r="BA628" s="36"/>
      <c r="BB628" s="29"/>
      <c r="BC628" s="33"/>
      <c r="BD628" s="35"/>
      <c r="BF628" s="29"/>
    </row>
    <row r="629" spans="1:58" x14ac:dyDescent="0.3">
      <c r="A629" s="29"/>
      <c r="B629" s="30"/>
      <c r="C629" s="30"/>
      <c r="D629" s="30"/>
      <c r="E629" s="31"/>
      <c r="F629" s="30"/>
      <c r="G629" s="30"/>
      <c r="H629" s="30"/>
      <c r="I629" s="30"/>
      <c r="J629" s="30"/>
      <c r="K629" s="30"/>
      <c r="L629" s="32"/>
      <c r="M629" s="32"/>
      <c r="N629" s="30"/>
      <c r="O629" s="33"/>
      <c r="P629" s="33"/>
      <c r="Q629" s="29"/>
      <c r="R629" s="34"/>
      <c r="S629" s="34"/>
      <c r="T629" s="34"/>
      <c r="U629" s="33"/>
      <c r="V629" s="33"/>
      <c r="W629" s="33"/>
      <c r="X629" s="33"/>
      <c r="Y629" s="33"/>
      <c r="Z629" s="33"/>
      <c r="AA629" s="33"/>
      <c r="AB629" s="33"/>
      <c r="AC629" s="34"/>
      <c r="AD629" s="34"/>
      <c r="AE629" s="33"/>
      <c r="AF629" s="35"/>
      <c r="AG629" s="36"/>
      <c r="AH629" s="29"/>
      <c r="AI629" s="33"/>
      <c r="AJ629" s="35"/>
      <c r="AK629" s="36"/>
      <c r="AL629" s="29"/>
      <c r="AM629" s="33"/>
      <c r="AN629" s="35"/>
      <c r="AO629" s="36"/>
      <c r="AP629" s="29"/>
      <c r="AQ629" s="33"/>
      <c r="AR629" s="35"/>
      <c r="AS629" s="36"/>
      <c r="AT629" s="29"/>
      <c r="AU629" s="33"/>
      <c r="AV629" s="35"/>
      <c r="AW629" s="36"/>
      <c r="AX629" s="29"/>
      <c r="AY629" s="33"/>
      <c r="AZ629" s="35"/>
      <c r="BA629" s="36"/>
      <c r="BB629" s="29"/>
      <c r="BC629" s="33"/>
      <c r="BD629" s="35"/>
      <c r="BF629" s="29"/>
    </row>
    <row r="630" spans="1:58" x14ac:dyDescent="0.3">
      <c r="A630" s="29"/>
      <c r="B630" s="30"/>
      <c r="C630" s="30"/>
      <c r="D630" s="30"/>
      <c r="E630" s="31"/>
      <c r="F630" s="30"/>
      <c r="G630" s="30"/>
      <c r="H630" s="30"/>
      <c r="I630" s="30"/>
      <c r="J630" s="30"/>
      <c r="K630" s="30"/>
      <c r="L630" s="32"/>
      <c r="M630" s="32"/>
      <c r="N630" s="30"/>
      <c r="O630" s="33"/>
      <c r="P630" s="33"/>
      <c r="Q630" s="29"/>
      <c r="R630" s="34"/>
      <c r="S630" s="34"/>
      <c r="T630" s="34"/>
      <c r="U630" s="33"/>
      <c r="V630" s="33"/>
      <c r="W630" s="33"/>
      <c r="X630" s="33"/>
      <c r="Y630" s="33"/>
      <c r="Z630" s="33"/>
      <c r="AA630" s="33"/>
      <c r="AB630" s="33"/>
      <c r="AC630" s="34"/>
      <c r="AD630" s="34"/>
      <c r="AE630" s="33"/>
      <c r="AF630" s="35"/>
      <c r="AG630" s="36"/>
      <c r="AH630" s="29"/>
      <c r="AI630" s="33"/>
      <c r="AJ630" s="35"/>
      <c r="AK630" s="36"/>
      <c r="AL630" s="29"/>
      <c r="AM630" s="33"/>
      <c r="AN630" s="35"/>
      <c r="AO630" s="36"/>
      <c r="AP630" s="29"/>
      <c r="AQ630" s="33"/>
      <c r="AR630" s="35"/>
      <c r="AS630" s="36"/>
      <c r="AT630" s="29"/>
      <c r="AU630" s="33"/>
      <c r="AV630" s="35"/>
      <c r="AW630" s="36"/>
      <c r="AX630" s="29"/>
      <c r="AY630" s="33"/>
      <c r="AZ630" s="35"/>
      <c r="BA630" s="36"/>
      <c r="BB630" s="29"/>
      <c r="BC630" s="33"/>
      <c r="BD630" s="35"/>
      <c r="BF630" s="29"/>
    </row>
    <row r="631" spans="1:58" x14ac:dyDescent="0.3">
      <c r="A631" s="29"/>
      <c r="B631" s="30"/>
      <c r="C631" s="30"/>
      <c r="D631" s="30"/>
      <c r="E631" s="31"/>
      <c r="F631" s="30"/>
      <c r="G631" s="30"/>
      <c r="H631" s="30"/>
      <c r="I631" s="30"/>
      <c r="J631" s="30"/>
      <c r="K631" s="30"/>
      <c r="L631" s="32"/>
      <c r="M631" s="32"/>
      <c r="N631" s="30"/>
      <c r="O631" s="33"/>
      <c r="P631" s="33"/>
      <c r="Q631" s="29"/>
      <c r="R631" s="34"/>
      <c r="S631" s="34"/>
      <c r="T631" s="34"/>
      <c r="U631" s="33"/>
      <c r="V631" s="33"/>
      <c r="W631" s="33"/>
      <c r="X631" s="33"/>
      <c r="Y631" s="33"/>
      <c r="Z631" s="33"/>
      <c r="AA631" s="33"/>
      <c r="AB631" s="33"/>
      <c r="AC631" s="34"/>
      <c r="AD631" s="34"/>
      <c r="AE631" s="33"/>
      <c r="AF631" s="35"/>
      <c r="AG631" s="36"/>
      <c r="AH631" s="29"/>
      <c r="AI631" s="33"/>
      <c r="AJ631" s="35"/>
      <c r="AK631" s="36"/>
      <c r="AL631" s="29"/>
      <c r="AM631" s="33"/>
      <c r="AN631" s="35"/>
      <c r="AO631" s="36"/>
      <c r="AP631" s="29"/>
      <c r="AQ631" s="33"/>
      <c r="AR631" s="35"/>
      <c r="AS631" s="36"/>
      <c r="AT631" s="29"/>
      <c r="AU631" s="33"/>
      <c r="AV631" s="35"/>
      <c r="AW631" s="36"/>
      <c r="AX631" s="29"/>
      <c r="AY631" s="33"/>
      <c r="AZ631" s="35"/>
      <c r="BA631" s="36"/>
      <c r="BB631" s="29"/>
      <c r="BC631" s="33"/>
      <c r="BD631" s="35"/>
      <c r="BF631" s="29"/>
    </row>
    <row r="632" spans="1:58" x14ac:dyDescent="0.3">
      <c r="A632" s="29"/>
      <c r="B632" s="30"/>
      <c r="C632" s="30"/>
      <c r="D632" s="30"/>
      <c r="E632" s="31"/>
      <c r="F632" s="30"/>
      <c r="G632" s="30"/>
      <c r="H632" s="30"/>
      <c r="I632" s="30"/>
      <c r="J632" s="30"/>
      <c r="K632" s="30"/>
      <c r="L632" s="32"/>
      <c r="M632" s="32"/>
      <c r="N632" s="30"/>
      <c r="O632" s="33"/>
      <c r="P632" s="33"/>
      <c r="Q632" s="29"/>
      <c r="R632" s="34"/>
      <c r="S632" s="34"/>
      <c r="T632" s="34"/>
      <c r="U632" s="33"/>
      <c r="V632" s="33"/>
      <c r="W632" s="33"/>
      <c r="X632" s="33"/>
      <c r="Y632" s="33"/>
      <c r="Z632" s="33"/>
      <c r="AA632" s="33"/>
      <c r="AB632" s="33"/>
      <c r="AC632" s="34"/>
      <c r="AD632" s="34"/>
      <c r="AE632" s="33"/>
      <c r="AF632" s="35"/>
      <c r="AG632" s="36"/>
      <c r="AH632" s="29"/>
      <c r="AI632" s="33"/>
      <c r="AJ632" s="35"/>
      <c r="AK632" s="36"/>
      <c r="AL632" s="29"/>
      <c r="AM632" s="33"/>
      <c r="AN632" s="35"/>
      <c r="AO632" s="36"/>
      <c r="AP632" s="29"/>
      <c r="AQ632" s="33"/>
      <c r="AR632" s="35"/>
      <c r="AS632" s="36"/>
      <c r="AT632" s="29"/>
      <c r="AU632" s="33"/>
      <c r="AV632" s="35"/>
      <c r="AW632" s="36"/>
      <c r="AX632" s="29"/>
      <c r="AY632" s="33"/>
      <c r="AZ632" s="35"/>
      <c r="BA632" s="36"/>
      <c r="BB632" s="29"/>
      <c r="BC632" s="33"/>
      <c r="BD632" s="35"/>
      <c r="BF632" s="29"/>
    </row>
    <row r="633" spans="1:58" x14ac:dyDescent="0.3">
      <c r="A633" s="29"/>
      <c r="B633" s="30"/>
      <c r="C633" s="30"/>
      <c r="D633" s="30"/>
      <c r="E633" s="31"/>
      <c r="F633" s="30"/>
      <c r="G633" s="30"/>
      <c r="H633" s="30"/>
      <c r="I633" s="30"/>
      <c r="J633" s="30"/>
      <c r="K633" s="30"/>
      <c r="L633" s="32"/>
      <c r="M633" s="32"/>
      <c r="N633" s="30"/>
      <c r="O633" s="33"/>
      <c r="P633" s="33"/>
      <c r="Q633" s="29"/>
      <c r="R633" s="34"/>
      <c r="S633" s="34"/>
      <c r="T633" s="34"/>
      <c r="U633" s="33"/>
      <c r="V633" s="33"/>
      <c r="W633" s="33"/>
      <c r="X633" s="33"/>
      <c r="Y633" s="33"/>
      <c r="Z633" s="33"/>
      <c r="AA633" s="33"/>
      <c r="AB633" s="33"/>
      <c r="AC633" s="34"/>
      <c r="AD633" s="34"/>
      <c r="AE633" s="33"/>
      <c r="AF633" s="35"/>
      <c r="AG633" s="36"/>
      <c r="AH633" s="29"/>
      <c r="AI633" s="33"/>
      <c r="AJ633" s="35"/>
      <c r="AK633" s="36"/>
      <c r="AL633" s="29"/>
      <c r="AM633" s="33"/>
      <c r="AN633" s="35"/>
      <c r="AO633" s="36"/>
      <c r="AP633" s="29"/>
      <c r="AQ633" s="33"/>
      <c r="AR633" s="35"/>
      <c r="AS633" s="36"/>
      <c r="AT633" s="29"/>
      <c r="AU633" s="33"/>
      <c r="AV633" s="35"/>
      <c r="AW633" s="36"/>
      <c r="AX633" s="29"/>
      <c r="AY633" s="33"/>
      <c r="AZ633" s="35"/>
      <c r="BA633" s="36"/>
      <c r="BB633" s="29"/>
      <c r="BC633" s="33"/>
      <c r="BD633" s="35"/>
      <c r="BF633" s="29"/>
    </row>
    <row r="634" spans="1:58" x14ac:dyDescent="0.3">
      <c r="A634" s="29"/>
      <c r="B634" s="30"/>
      <c r="C634" s="30"/>
      <c r="D634" s="30"/>
      <c r="E634" s="31"/>
      <c r="F634" s="30"/>
      <c r="G634" s="30"/>
      <c r="H634" s="30"/>
      <c r="I634" s="30"/>
      <c r="J634" s="30"/>
      <c r="K634" s="30"/>
      <c r="L634" s="32"/>
      <c r="M634" s="32"/>
      <c r="N634" s="30"/>
      <c r="O634" s="33"/>
      <c r="P634" s="33"/>
      <c r="Q634" s="29"/>
      <c r="R634" s="34"/>
      <c r="S634" s="34"/>
      <c r="T634" s="34"/>
      <c r="U634" s="33"/>
      <c r="V634" s="33"/>
      <c r="W634" s="33"/>
      <c r="X634" s="33"/>
      <c r="Y634" s="33"/>
      <c r="Z634" s="33"/>
      <c r="AA634" s="33"/>
      <c r="AB634" s="33"/>
      <c r="AC634" s="34"/>
      <c r="AD634" s="34"/>
      <c r="AE634" s="33"/>
      <c r="AF634" s="35"/>
      <c r="AG634" s="36"/>
      <c r="AH634" s="29"/>
      <c r="AI634" s="33"/>
      <c r="AJ634" s="35"/>
      <c r="AK634" s="36"/>
      <c r="AL634" s="29"/>
      <c r="AM634" s="33"/>
      <c r="AN634" s="35"/>
      <c r="AO634" s="36"/>
      <c r="AP634" s="29"/>
      <c r="AQ634" s="33"/>
      <c r="AR634" s="35"/>
      <c r="AS634" s="36"/>
      <c r="AT634" s="29"/>
      <c r="AU634" s="33"/>
      <c r="AV634" s="35"/>
      <c r="AW634" s="36"/>
      <c r="AX634" s="29"/>
      <c r="AY634" s="33"/>
      <c r="AZ634" s="35"/>
      <c r="BA634" s="36"/>
      <c r="BB634" s="29"/>
      <c r="BC634" s="33"/>
      <c r="BD634" s="35"/>
      <c r="BF634" s="29"/>
    </row>
    <row r="635" spans="1:58" x14ac:dyDescent="0.3">
      <c r="A635" s="29"/>
      <c r="B635" s="30"/>
      <c r="C635" s="30"/>
      <c r="D635" s="30"/>
      <c r="E635" s="31"/>
      <c r="F635" s="30"/>
      <c r="G635" s="30"/>
      <c r="H635" s="30"/>
      <c r="I635" s="30"/>
      <c r="J635" s="30"/>
      <c r="K635" s="30"/>
      <c r="L635" s="32"/>
      <c r="M635" s="32"/>
      <c r="N635" s="30"/>
      <c r="O635" s="33"/>
      <c r="P635" s="33"/>
      <c r="Q635" s="29"/>
      <c r="R635" s="34"/>
      <c r="S635" s="34"/>
      <c r="T635" s="34"/>
      <c r="U635" s="33"/>
      <c r="V635" s="33"/>
      <c r="W635" s="33"/>
      <c r="X635" s="33"/>
      <c r="Y635" s="33"/>
      <c r="Z635" s="33"/>
      <c r="AA635" s="33"/>
      <c r="AB635" s="33"/>
      <c r="AC635" s="34"/>
      <c r="AD635" s="34"/>
      <c r="AE635" s="33"/>
      <c r="AF635" s="35"/>
      <c r="AG635" s="36"/>
      <c r="AH635" s="29"/>
      <c r="AI635" s="33"/>
      <c r="AJ635" s="35"/>
      <c r="AK635" s="36"/>
      <c r="AL635" s="29"/>
      <c r="AM635" s="33"/>
      <c r="AN635" s="35"/>
      <c r="AO635" s="36"/>
      <c r="AP635" s="29"/>
      <c r="AQ635" s="33"/>
      <c r="AR635" s="35"/>
      <c r="AS635" s="36"/>
      <c r="AT635" s="29"/>
      <c r="AU635" s="33"/>
      <c r="AV635" s="35"/>
      <c r="AW635" s="36"/>
      <c r="AX635" s="29"/>
      <c r="AY635" s="33"/>
      <c r="AZ635" s="35"/>
      <c r="BA635" s="36"/>
      <c r="BB635" s="29"/>
      <c r="BC635" s="33"/>
      <c r="BD635" s="35"/>
      <c r="BF635" s="29"/>
    </row>
    <row r="636" spans="1:58" x14ac:dyDescent="0.3">
      <c r="A636" s="29"/>
      <c r="B636" s="30"/>
      <c r="C636" s="30"/>
      <c r="D636" s="30"/>
      <c r="E636" s="31"/>
      <c r="F636" s="30"/>
      <c r="G636" s="30"/>
      <c r="H636" s="30"/>
      <c r="I636" s="30"/>
      <c r="J636" s="30"/>
      <c r="K636" s="30"/>
      <c r="L636" s="32"/>
      <c r="M636" s="32"/>
      <c r="N636" s="30"/>
      <c r="O636" s="33"/>
      <c r="P636" s="33"/>
      <c r="Q636" s="29"/>
      <c r="R636" s="34"/>
      <c r="S636" s="34"/>
      <c r="T636" s="34"/>
      <c r="U636" s="33"/>
      <c r="V636" s="33"/>
      <c r="W636" s="33"/>
      <c r="X636" s="33"/>
      <c r="Y636" s="33"/>
      <c r="Z636" s="33"/>
      <c r="AA636" s="33"/>
      <c r="AB636" s="33"/>
      <c r="AC636" s="34"/>
      <c r="AD636" s="34"/>
      <c r="AE636" s="33"/>
      <c r="AF636" s="35"/>
      <c r="AG636" s="36"/>
      <c r="AH636" s="29"/>
      <c r="AI636" s="33"/>
      <c r="AJ636" s="35"/>
      <c r="AK636" s="36"/>
      <c r="AL636" s="29"/>
      <c r="AM636" s="33"/>
      <c r="AN636" s="35"/>
      <c r="AO636" s="36"/>
      <c r="AP636" s="29"/>
      <c r="AQ636" s="33"/>
      <c r="AR636" s="35"/>
      <c r="AS636" s="36"/>
      <c r="AT636" s="29"/>
      <c r="AU636" s="33"/>
      <c r="AV636" s="35"/>
      <c r="AW636" s="36"/>
      <c r="AX636" s="29"/>
      <c r="AY636" s="33"/>
      <c r="AZ636" s="35"/>
      <c r="BA636" s="36"/>
      <c r="BB636" s="29"/>
      <c r="BC636" s="33"/>
      <c r="BD636" s="35"/>
      <c r="BF636" s="29"/>
    </row>
    <row r="637" spans="1:58" x14ac:dyDescent="0.3">
      <c r="A637" s="29"/>
      <c r="B637" s="30"/>
      <c r="C637" s="30"/>
      <c r="D637" s="30"/>
      <c r="E637" s="31"/>
      <c r="F637" s="30"/>
      <c r="G637" s="30"/>
      <c r="H637" s="30"/>
      <c r="I637" s="30"/>
      <c r="J637" s="30"/>
      <c r="K637" s="30"/>
      <c r="L637" s="32"/>
      <c r="M637" s="32"/>
      <c r="N637" s="30"/>
      <c r="O637" s="33"/>
      <c r="P637" s="33"/>
      <c r="Q637" s="29"/>
      <c r="R637" s="34"/>
      <c r="S637" s="34"/>
      <c r="T637" s="34"/>
      <c r="U637" s="33"/>
      <c r="V637" s="33"/>
      <c r="W637" s="33"/>
      <c r="X637" s="33"/>
      <c r="Y637" s="33"/>
      <c r="Z637" s="33"/>
      <c r="AA637" s="33"/>
      <c r="AB637" s="33"/>
      <c r="AC637" s="34"/>
      <c r="AD637" s="34"/>
      <c r="AE637" s="33"/>
      <c r="AF637" s="35"/>
      <c r="AG637" s="36"/>
      <c r="AH637" s="29"/>
      <c r="AI637" s="33"/>
      <c r="AJ637" s="35"/>
      <c r="AK637" s="36"/>
      <c r="AL637" s="29"/>
      <c r="AM637" s="33"/>
      <c r="AN637" s="35"/>
      <c r="AO637" s="36"/>
      <c r="AP637" s="29"/>
      <c r="AQ637" s="33"/>
      <c r="AR637" s="35"/>
      <c r="AS637" s="36"/>
      <c r="AT637" s="29"/>
      <c r="AU637" s="33"/>
      <c r="AV637" s="35"/>
      <c r="AW637" s="36"/>
      <c r="AX637" s="29"/>
      <c r="AY637" s="33"/>
      <c r="AZ637" s="35"/>
      <c r="BA637" s="36"/>
      <c r="BB637" s="29"/>
      <c r="BC637" s="33"/>
      <c r="BD637" s="35"/>
      <c r="BF637" s="29"/>
    </row>
    <row r="638" spans="1:58" x14ac:dyDescent="0.3">
      <c r="A638" s="29"/>
      <c r="B638" s="30"/>
      <c r="C638" s="30"/>
      <c r="D638" s="30"/>
      <c r="E638" s="31"/>
      <c r="F638" s="30"/>
      <c r="G638" s="30"/>
      <c r="H638" s="30"/>
      <c r="I638" s="30"/>
      <c r="J638" s="30"/>
      <c r="K638" s="30"/>
      <c r="L638" s="32"/>
      <c r="M638" s="32"/>
      <c r="N638" s="30"/>
      <c r="O638" s="33"/>
      <c r="P638" s="33"/>
      <c r="Q638" s="29"/>
      <c r="R638" s="34"/>
      <c r="S638" s="34"/>
      <c r="T638" s="34"/>
      <c r="U638" s="33"/>
      <c r="V638" s="33"/>
      <c r="W638" s="33"/>
      <c r="X638" s="33"/>
      <c r="Y638" s="33"/>
      <c r="Z638" s="33"/>
      <c r="AA638" s="33"/>
      <c r="AB638" s="33"/>
      <c r="AC638" s="34"/>
      <c r="AD638" s="34"/>
      <c r="AE638" s="33"/>
      <c r="AF638" s="35"/>
      <c r="AG638" s="36"/>
      <c r="AH638" s="29"/>
      <c r="AI638" s="33"/>
      <c r="AJ638" s="35"/>
      <c r="AK638" s="36"/>
      <c r="AL638" s="29"/>
      <c r="AM638" s="33"/>
      <c r="AN638" s="35"/>
      <c r="AO638" s="36"/>
      <c r="AP638" s="29"/>
      <c r="AQ638" s="33"/>
      <c r="AR638" s="35"/>
      <c r="AS638" s="36"/>
      <c r="AT638" s="29"/>
      <c r="AU638" s="33"/>
      <c r="AV638" s="35"/>
      <c r="AW638" s="36"/>
      <c r="AX638" s="29"/>
      <c r="AY638" s="33"/>
      <c r="AZ638" s="35"/>
      <c r="BA638" s="36"/>
      <c r="BB638" s="29"/>
      <c r="BC638" s="33"/>
      <c r="BD638" s="35"/>
      <c r="BF638" s="29"/>
    </row>
    <row r="639" spans="1:58" x14ac:dyDescent="0.3">
      <c r="A639" s="29"/>
      <c r="B639" s="30"/>
      <c r="C639" s="30"/>
      <c r="D639" s="30"/>
      <c r="E639" s="31"/>
      <c r="F639" s="30"/>
      <c r="G639" s="30"/>
      <c r="H639" s="30"/>
      <c r="I639" s="30"/>
      <c r="J639" s="30"/>
      <c r="K639" s="30"/>
      <c r="L639" s="32"/>
      <c r="M639" s="32"/>
      <c r="N639" s="30"/>
      <c r="O639" s="33"/>
      <c r="P639" s="33"/>
      <c r="Q639" s="29"/>
      <c r="R639" s="34"/>
      <c r="S639" s="34"/>
      <c r="T639" s="34"/>
      <c r="U639" s="33"/>
      <c r="V639" s="33"/>
      <c r="W639" s="33"/>
      <c r="X639" s="33"/>
      <c r="Y639" s="33"/>
      <c r="Z639" s="33"/>
      <c r="AA639" s="33"/>
      <c r="AB639" s="33"/>
      <c r="AC639" s="34"/>
      <c r="AD639" s="34"/>
      <c r="AE639" s="33"/>
      <c r="AF639" s="35"/>
      <c r="AG639" s="36"/>
      <c r="AH639" s="29"/>
      <c r="AI639" s="33"/>
      <c r="AJ639" s="35"/>
      <c r="AK639" s="36"/>
      <c r="AL639" s="29"/>
      <c r="AM639" s="33"/>
      <c r="AN639" s="35"/>
      <c r="AO639" s="36"/>
      <c r="AP639" s="29"/>
      <c r="AQ639" s="33"/>
      <c r="AR639" s="35"/>
      <c r="AS639" s="36"/>
      <c r="AT639" s="29"/>
      <c r="AU639" s="33"/>
      <c r="AV639" s="35"/>
      <c r="AW639" s="36"/>
      <c r="AX639" s="29"/>
      <c r="AY639" s="33"/>
      <c r="AZ639" s="35"/>
      <c r="BA639" s="36"/>
      <c r="BB639" s="29"/>
      <c r="BC639" s="33"/>
      <c r="BD639" s="35"/>
      <c r="BF639" s="29"/>
    </row>
    <row r="640" spans="1:58" x14ac:dyDescent="0.3">
      <c r="A640" s="29"/>
      <c r="B640" s="30"/>
      <c r="C640" s="30"/>
      <c r="D640" s="30"/>
      <c r="E640" s="31"/>
      <c r="F640" s="30"/>
      <c r="G640" s="30"/>
      <c r="H640" s="30"/>
      <c r="I640" s="30"/>
      <c r="J640" s="30"/>
      <c r="K640" s="30"/>
      <c r="L640" s="32"/>
      <c r="M640" s="32"/>
      <c r="N640" s="30"/>
      <c r="O640" s="33"/>
      <c r="P640" s="33"/>
      <c r="Q640" s="29"/>
      <c r="R640" s="34"/>
      <c r="S640" s="34"/>
      <c r="T640" s="34"/>
      <c r="U640" s="33"/>
      <c r="V640" s="33"/>
      <c r="W640" s="33"/>
      <c r="X640" s="33"/>
      <c r="Y640" s="33"/>
      <c r="Z640" s="33"/>
      <c r="AA640" s="33"/>
      <c r="AB640" s="33"/>
      <c r="AC640" s="34"/>
      <c r="AD640" s="34"/>
      <c r="AE640" s="33"/>
      <c r="AF640" s="35"/>
      <c r="AG640" s="36"/>
      <c r="AH640" s="29"/>
      <c r="AI640" s="33"/>
      <c r="AJ640" s="35"/>
      <c r="AK640" s="36"/>
      <c r="AL640" s="29"/>
      <c r="AM640" s="33"/>
      <c r="AN640" s="35"/>
      <c r="AO640" s="36"/>
      <c r="AP640" s="29"/>
      <c r="AQ640" s="33"/>
      <c r="AR640" s="35"/>
      <c r="AS640" s="36"/>
      <c r="AT640" s="29"/>
      <c r="AU640" s="33"/>
      <c r="AV640" s="35"/>
      <c r="AW640" s="36"/>
      <c r="AX640" s="29"/>
      <c r="AY640" s="33"/>
      <c r="AZ640" s="35"/>
      <c r="BA640" s="36"/>
      <c r="BB640" s="29"/>
      <c r="BC640" s="33"/>
      <c r="BD640" s="35"/>
      <c r="BF640" s="29"/>
    </row>
    <row r="641" spans="1:58" x14ac:dyDescent="0.3">
      <c r="A641" s="29"/>
      <c r="B641" s="30"/>
      <c r="C641" s="30"/>
      <c r="D641" s="30"/>
      <c r="E641" s="31"/>
      <c r="F641" s="30"/>
      <c r="G641" s="30"/>
      <c r="H641" s="30"/>
      <c r="I641" s="30"/>
      <c r="J641" s="30"/>
      <c r="K641" s="30"/>
      <c r="L641" s="32"/>
      <c r="M641" s="32"/>
      <c r="N641" s="30"/>
      <c r="O641" s="33"/>
      <c r="P641" s="33"/>
      <c r="Q641" s="29"/>
      <c r="R641" s="34"/>
      <c r="S641" s="34"/>
      <c r="T641" s="34"/>
      <c r="U641" s="33"/>
      <c r="V641" s="33"/>
      <c r="W641" s="33"/>
      <c r="X641" s="33"/>
      <c r="Y641" s="33"/>
      <c r="Z641" s="33"/>
      <c r="AA641" s="33"/>
      <c r="AB641" s="33"/>
      <c r="AC641" s="34"/>
      <c r="AD641" s="34"/>
      <c r="AE641" s="33"/>
      <c r="AF641" s="35"/>
      <c r="AG641" s="36"/>
      <c r="AH641" s="29"/>
      <c r="AI641" s="33"/>
      <c r="AJ641" s="35"/>
      <c r="AK641" s="36"/>
      <c r="AL641" s="29"/>
      <c r="AM641" s="33"/>
      <c r="AN641" s="35"/>
      <c r="AO641" s="36"/>
      <c r="AP641" s="29"/>
      <c r="AQ641" s="33"/>
      <c r="AR641" s="35"/>
      <c r="AS641" s="36"/>
      <c r="AT641" s="29"/>
      <c r="AU641" s="33"/>
      <c r="AV641" s="35"/>
      <c r="AW641" s="36"/>
      <c r="AX641" s="29"/>
      <c r="AY641" s="33"/>
      <c r="AZ641" s="35"/>
      <c r="BA641" s="36"/>
      <c r="BB641" s="29"/>
      <c r="BC641" s="33"/>
      <c r="BD641" s="35"/>
      <c r="BF641" s="29"/>
    </row>
    <row r="642" spans="1:58" x14ac:dyDescent="0.3">
      <c r="A642" s="29"/>
      <c r="B642" s="30"/>
      <c r="C642" s="30"/>
      <c r="D642" s="30"/>
      <c r="E642" s="31"/>
      <c r="F642" s="30"/>
      <c r="G642" s="30"/>
      <c r="H642" s="30"/>
      <c r="I642" s="30"/>
      <c r="J642" s="30"/>
      <c r="K642" s="30"/>
      <c r="L642" s="32"/>
      <c r="M642" s="32"/>
      <c r="N642" s="30"/>
      <c r="O642" s="33"/>
      <c r="P642" s="33"/>
      <c r="Q642" s="29"/>
      <c r="R642" s="34"/>
      <c r="S642" s="34"/>
      <c r="T642" s="34"/>
      <c r="U642" s="33"/>
      <c r="V642" s="33"/>
      <c r="W642" s="33"/>
      <c r="X642" s="33"/>
      <c r="Y642" s="33"/>
      <c r="Z642" s="33"/>
      <c r="AA642" s="33"/>
      <c r="AB642" s="33"/>
      <c r="AC642" s="34"/>
      <c r="AD642" s="34"/>
      <c r="AE642" s="33"/>
      <c r="AF642" s="35"/>
      <c r="AG642" s="36"/>
      <c r="AH642" s="29"/>
      <c r="AI642" s="33"/>
      <c r="AJ642" s="35"/>
      <c r="AK642" s="36"/>
      <c r="AL642" s="29"/>
      <c r="AM642" s="33"/>
      <c r="AN642" s="35"/>
      <c r="AO642" s="36"/>
      <c r="AP642" s="29"/>
      <c r="AQ642" s="33"/>
      <c r="AR642" s="35"/>
      <c r="AS642" s="36"/>
      <c r="AT642" s="29"/>
      <c r="AU642" s="33"/>
      <c r="AV642" s="35"/>
      <c r="AW642" s="36"/>
      <c r="AX642" s="29"/>
      <c r="AY642" s="33"/>
      <c r="AZ642" s="35"/>
      <c r="BA642" s="36"/>
      <c r="BB642" s="29"/>
      <c r="BC642" s="33"/>
      <c r="BD642" s="35"/>
      <c r="BF642" s="29"/>
    </row>
    <row r="643" spans="1:58" x14ac:dyDescent="0.3">
      <c r="A643" s="29"/>
      <c r="B643" s="30"/>
      <c r="C643" s="30"/>
      <c r="D643" s="30"/>
      <c r="E643" s="31"/>
      <c r="F643" s="30"/>
      <c r="G643" s="30"/>
      <c r="H643" s="30"/>
      <c r="I643" s="30"/>
      <c r="J643" s="30"/>
      <c r="K643" s="30"/>
      <c r="L643" s="32"/>
      <c r="M643" s="32"/>
      <c r="N643" s="30"/>
      <c r="O643" s="33"/>
      <c r="P643" s="33"/>
      <c r="Q643" s="29"/>
      <c r="R643" s="34"/>
      <c r="S643" s="34"/>
      <c r="T643" s="34"/>
      <c r="U643" s="33"/>
      <c r="V643" s="33"/>
      <c r="W643" s="33"/>
      <c r="X643" s="33"/>
      <c r="Y643" s="33"/>
      <c r="Z643" s="33"/>
      <c r="AA643" s="33"/>
      <c r="AB643" s="33"/>
      <c r="AC643" s="34"/>
      <c r="AD643" s="34"/>
      <c r="AE643" s="33"/>
      <c r="AF643" s="35"/>
      <c r="AG643" s="36"/>
      <c r="AH643" s="29"/>
      <c r="AI643" s="33"/>
      <c r="AJ643" s="35"/>
      <c r="AK643" s="36"/>
      <c r="AL643" s="29"/>
      <c r="AM643" s="33"/>
      <c r="AN643" s="35"/>
      <c r="AO643" s="36"/>
      <c r="AP643" s="29"/>
      <c r="AQ643" s="33"/>
      <c r="AR643" s="35"/>
      <c r="AS643" s="36"/>
      <c r="AT643" s="29"/>
      <c r="AU643" s="33"/>
      <c r="AV643" s="35"/>
      <c r="AW643" s="36"/>
      <c r="AX643" s="29"/>
      <c r="AY643" s="33"/>
      <c r="AZ643" s="35"/>
      <c r="BA643" s="36"/>
      <c r="BB643" s="29"/>
      <c r="BC643" s="33"/>
      <c r="BD643" s="35"/>
      <c r="BF643" s="29"/>
    </row>
    <row r="644" spans="1:58" x14ac:dyDescent="0.3">
      <c r="A644" s="29"/>
      <c r="B644" s="30"/>
      <c r="C644" s="30"/>
      <c r="D644" s="30"/>
      <c r="E644" s="31"/>
      <c r="F644" s="30"/>
      <c r="G644" s="30"/>
      <c r="H644" s="30"/>
      <c r="I644" s="30"/>
      <c r="J644" s="30"/>
      <c r="K644" s="30"/>
      <c r="L644" s="32"/>
      <c r="M644" s="32"/>
      <c r="N644" s="30"/>
      <c r="O644" s="33"/>
      <c r="P644" s="33"/>
      <c r="Q644" s="29"/>
      <c r="R644" s="34"/>
      <c r="S644" s="34"/>
      <c r="T644" s="34"/>
      <c r="U644" s="33"/>
      <c r="V644" s="33"/>
      <c r="W644" s="33"/>
      <c r="X644" s="33"/>
      <c r="Y644" s="33"/>
      <c r="Z644" s="33"/>
      <c r="AA644" s="33"/>
      <c r="AB644" s="33"/>
      <c r="AC644" s="34"/>
      <c r="AD644" s="34"/>
      <c r="AE644" s="33"/>
      <c r="AF644" s="35"/>
      <c r="AG644" s="36"/>
      <c r="AH644" s="29"/>
      <c r="AI644" s="33"/>
      <c r="AJ644" s="35"/>
      <c r="AK644" s="36"/>
      <c r="AL644" s="29"/>
      <c r="AM644" s="33"/>
      <c r="AN644" s="35"/>
      <c r="AO644" s="36"/>
      <c r="AP644" s="29"/>
      <c r="AQ644" s="33"/>
      <c r="AR644" s="35"/>
      <c r="AS644" s="36"/>
      <c r="AT644" s="29"/>
      <c r="AU644" s="33"/>
      <c r="AV644" s="35"/>
      <c r="AW644" s="36"/>
      <c r="AX644" s="29"/>
      <c r="AY644" s="33"/>
      <c r="AZ644" s="35"/>
      <c r="BA644" s="36"/>
      <c r="BB644" s="29"/>
      <c r="BC644" s="33"/>
      <c r="BD644" s="35"/>
      <c r="BF644" s="29"/>
    </row>
    <row r="645" spans="1:58" x14ac:dyDescent="0.3">
      <c r="A645" s="29"/>
      <c r="B645" s="30"/>
      <c r="C645" s="30"/>
      <c r="D645" s="30"/>
      <c r="E645" s="31"/>
      <c r="F645" s="30"/>
      <c r="G645" s="30"/>
      <c r="H645" s="30"/>
      <c r="I645" s="30"/>
      <c r="J645" s="30"/>
      <c r="K645" s="30"/>
      <c r="L645" s="32"/>
      <c r="M645" s="32"/>
      <c r="N645" s="30"/>
      <c r="O645" s="33"/>
      <c r="P645" s="33"/>
      <c r="Q645" s="29"/>
      <c r="R645" s="34"/>
      <c r="S645" s="34"/>
      <c r="T645" s="34"/>
      <c r="U645" s="33"/>
      <c r="V645" s="33"/>
      <c r="W645" s="33"/>
      <c r="X645" s="33"/>
      <c r="Y645" s="33"/>
      <c r="Z645" s="33"/>
      <c r="AA645" s="33"/>
      <c r="AB645" s="33"/>
      <c r="AC645" s="34"/>
      <c r="AD645" s="34"/>
      <c r="AE645" s="33"/>
      <c r="AF645" s="35"/>
      <c r="AG645" s="36"/>
      <c r="AH645" s="29"/>
      <c r="AI645" s="33"/>
      <c r="AJ645" s="35"/>
      <c r="AK645" s="36"/>
      <c r="AL645" s="29"/>
      <c r="AM645" s="33"/>
      <c r="AN645" s="35"/>
      <c r="AO645" s="36"/>
      <c r="AP645" s="29"/>
      <c r="AQ645" s="33"/>
      <c r="AR645" s="35"/>
      <c r="AS645" s="36"/>
      <c r="AT645" s="29"/>
      <c r="AU645" s="33"/>
      <c r="AV645" s="35"/>
      <c r="AW645" s="36"/>
      <c r="AX645" s="29"/>
      <c r="AY645" s="33"/>
      <c r="AZ645" s="35"/>
      <c r="BA645" s="36"/>
      <c r="BB645" s="29"/>
      <c r="BC645" s="33"/>
      <c r="BD645" s="35"/>
      <c r="BF645" s="29"/>
    </row>
    <row r="646" spans="1:58" x14ac:dyDescent="0.3">
      <c r="A646" s="29"/>
      <c r="B646" s="30"/>
      <c r="C646" s="30"/>
      <c r="D646" s="30"/>
      <c r="E646" s="31"/>
      <c r="F646" s="30"/>
      <c r="G646" s="30"/>
      <c r="H646" s="30"/>
      <c r="I646" s="30"/>
      <c r="J646" s="30"/>
      <c r="K646" s="30"/>
      <c r="L646" s="32"/>
      <c r="M646" s="32"/>
      <c r="N646" s="30"/>
      <c r="O646" s="33"/>
      <c r="P646" s="33"/>
      <c r="Q646" s="29"/>
      <c r="R646" s="34"/>
      <c r="S646" s="34"/>
      <c r="T646" s="34"/>
      <c r="U646" s="33"/>
      <c r="V646" s="33"/>
      <c r="W646" s="33"/>
      <c r="X646" s="33"/>
      <c r="Y646" s="33"/>
      <c r="Z646" s="33"/>
      <c r="AA646" s="33"/>
      <c r="AB646" s="33"/>
      <c r="AC646" s="34"/>
      <c r="AD646" s="34"/>
      <c r="AE646" s="33"/>
      <c r="AF646" s="35"/>
      <c r="AG646" s="36"/>
      <c r="AH646" s="29"/>
      <c r="AI646" s="33"/>
      <c r="AJ646" s="35"/>
      <c r="AK646" s="36"/>
      <c r="AL646" s="29"/>
      <c r="AM646" s="33"/>
      <c r="AN646" s="35"/>
      <c r="AO646" s="36"/>
      <c r="AP646" s="29"/>
      <c r="AQ646" s="33"/>
      <c r="AR646" s="35"/>
      <c r="AS646" s="36"/>
      <c r="AT646" s="29"/>
      <c r="AU646" s="33"/>
      <c r="AV646" s="35"/>
      <c r="AW646" s="36"/>
      <c r="AX646" s="29"/>
      <c r="AY646" s="33"/>
      <c r="AZ646" s="35"/>
      <c r="BA646" s="36"/>
      <c r="BB646" s="29"/>
      <c r="BC646" s="33"/>
      <c r="BD646" s="35"/>
      <c r="BF646" s="29"/>
    </row>
    <row r="647" spans="1:58" x14ac:dyDescent="0.3">
      <c r="A647" s="29"/>
      <c r="B647" s="30"/>
      <c r="C647" s="30"/>
      <c r="D647" s="30"/>
      <c r="E647" s="31"/>
      <c r="F647" s="30"/>
      <c r="G647" s="30"/>
      <c r="H647" s="30"/>
      <c r="I647" s="30"/>
      <c r="J647" s="30"/>
      <c r="K647" s="30"/>
      <c r="L647" s="32"/>
      <c r="M647" s="32"/>
      <c r="N647" s="30"/>
      <c r="O647" s="33"/>
      <c r="P647" s="33"/>
      <c r="Q647" s="29"/>
      <c r="R647" s="34"/>
      <c r="S647" s="34"/>
      <c r="T647" s="34"/>
      <c r="U647" s="33"/>
      <c r="V647" s="33"/>
      <c r="W647" s="33"/>
      <c r="X647" s="33"/>
      <c r="Y647" s="33"/>
      <c r="Z647" s="33"/>
      <c r="AA647" s="33"/>
      <c r="AB647" s="33"/>
      <c r="AC647" s="34"/>
      <c r="AD647" s="34"/>
      <c r="AE647" s="33"/>
      <c r="AF647" s="35"/>
      <c r="AG647" s="36"/>
      <c r="AH647" s="29"/>
      <c r="AI647" s="33"/>
      <c r="AJ647" s="35"/>
      <c r="AK647" s="36"/>
      <c r="AL647" s="29"/>
      <c r="AM647" s="33"/>
      <c r="AN647" s="35"/>
      <c r="AO647" s="36"/>
      <c r="AP647" s="29"/>
      <c r="AQ647" s="33"/>
      <c r="AR647" s="35"/>
      <c r="AS647" s="36"/>
      <c r="AT647" s="29"/>
      <c r="AU647" s="33"/>
      <c r="AV647" s="35"/>
      <c r="AW647" s="36"/>
      <c r="AX647" s="29"/>
      <c r="AY647" s="33"/>
      <c r="AZ647" s="35"/>
      <c r="BA647" s="36"/>
      <c r="BB647" s="29"/>
      <c r="BC647" s="33"/>
      <c r="BD647" s="35"/>
      <c r="BF647" s="29"/>
    </row>
    <row r="648" spans="1:58" x14ac:dyDescent="0.3">
      <c r="A648" s="29"/>
      <c r="B648" s="30"/>
      <c r="C648" s="30"/>
      <c r="D648" s="30"/>
      <c r="E648" s="31"/>
      <c r="F648" s="30"/>
      <c r="G648" s="30"/>
      <c r="H648" s="30"/>
      <c r="I648" s="30"/>
      <c r="J648" s="30"/>
      <c r="K648" s="30"/>
      <c r="L648" s="32"/>
      <c r="M648" s="32"/>
      <c r="N648" s="30"/>
      <c r="O648" s="33"/>
      <c r="P648" s="33"/>
      <c r="Q648" s="29"/>
      <c r="R648" s="34"/>
      <c r="S648" s="34"/>
      <c r="T648" s="34"/>
      <c r="U648" s="33"/>
      <c r="V648" s="33"/>
      <c r="W648" s="33"/>
      <c r="X648" s="33"/>
      <c r="Y648" s="33"/>
      <c r="Z648" s="33"/>
      <c r="AA648" s="33"/>
      <c r="AB648" s="33"/>
      <c r="AC648" s="34"/>
      <c r="AD648" s="34"/>
      <c r="AE648" s="33"/>
      <c r="AF648" s="35"/>
      <c r="AG648" s="36"/>
      <c r="AH648" s="29"/>
      <c r="AI648" s="33"/>
      <c r="AJ648" s="35"/>
      <c r="AK648" s="36"/>
      <c r="AL648" s="29"/>
      <c r="AM648" s="33"/>
      <c r="AN648" s="35"/>
      <c r="AO648" s="36"/>
      <c r="AP648" s="29"/>
      <c r="AQ648" s="33"/>
      <c r="AR648" s="35"/>
      <c r="AS648" s="36"/>
      <c r="AT648" s="29"/>
      <c r="AU648" s="33"/>
      <c r="AV648" s="35"/>
      <c r="AW648" s="36"/>
      <c r="AX648" s="29"/>
      <c r="AY648" s="33"/>
      <c r="AZ648" s="35"/>
      <c r="BA648" s="36"/>
      <c r="BB648" s="29"/>
      <c r="BC648" s="33"/>
      <c r="BD648" s="35"/>
      <c r="BF648" s="29"/>
    </row>
    <row r="649" spans="1:58" x14ac:dyDescent="0.3">
      <c r="A649" s="29"/>
      <c r="B649" s="30"/>
      <c r="C649" s="30"/>
      <c r="D649" s="30"/>
      <c r="E649" s="31"/>
      <c r="F649" s="30"/>
      <c r="G649" s="30"/>
      <c r="H649" s="30"/>
      <c r="I649" s="30"/>
      <c r="J649" s="30"/>
      <c r="K649" s="30"/>
      <c r="L649" s="32"/>
      <c r="M649" s="32"/>
      <c r="N649" s="30"/>
      <c r="O649" s="33"/>
      <c r="P649" s="33"/>
      <c r="Q649" s="29"/>
      <c r="R649" s="34"/>
      <c r="S649" s="34"/>
      <c r="T649" s="34"/>
      <c r="U649" s="33"/>
      <c r="V649" s="33"/>
      <c r="W649" s="33"/>
      <c r="X649" s="33"/>
      <c r="Y649" s="33"/>
      <c r="Z649" s="33"/>
      <c r="AA649" s="33"/>
      <c r="AB649" s="33"/>
      <c r="AC649" s="34"/>
      <c r="AD649" s="34"/>
      <c r="AE649" s="33"/>
      <c r="AF649" s="35"/>
      <c r="AG649" s="36"/>
      <c r="AH649" s="29"/>
      <c r="AI649" s="33"/>
      <c r="AJ649" s="35"/>
      <c r="AK649" s="36"/>
      <c r="AL649" s="29"/>
      <c r="AM649" s="33"/>
      <c r="AN649" s="35"/>
      <c r="AO649" s="36"/>
      <c r="AP649" s="29"/>
      <c r="AQ649" s="33"/>
      <c r="AR649" s="35"/>
      <c r="AS649" s="36"/>
      <c r="AT649" s="29"/>
      <c r="AU649" s="33"/>
      <c r="AV649" s="35"/>
      <c r="AW649" s="36"/>
      <c r="AX649" s="29"/>
      <c r="AY649" s="33"/>
      <c r="AZ649" s="35"/>
      <c r="BA649" s="36"/>
      <c r="BB649" s="29"/>
      <c r="BC649" s="33"/>
      <c r="BD649" s="35"/>
      <c r="BF649" s="29"/>
    </row>
    <row r="650" spans="1:58" x14ac:dyDescent="0.3">
      <c r="A650" s="29"/>
      <c r="B650" s="30"/>
      <c r="C650" s="30"/>
      <c r="D650" s="30"/>
      <c r="E650" s="31"/>
      <c r="F650" s="30"/>
      <c r="G650" s="30"/>
      <c r="H650" s="30"/>
      <c r="I650" s="30"/>
      <c r="J650" s="30"/>
      <c r="K650" s="30"/>
      <c r="L650" s="32"/>
      <c r="M650" s="32"/>
      <c r="N650" s="30"/>
      <c r="O650" s="33"/>
      <c r="P650" s="33"/>
      <c r="Q650" s="29"/>
      <c r="R650" s="34"/>
      <c r="S650" s="34"/>
      <c r="T650" s="34"/>
      <c r="U650" s="33"/>
      <c r="V650" s="33"/>
      <c r="W650" s="33"/>
      <c r="X650" s="33"/>
      <c r="Y650" s="33"/>
      <c r="Z650" s="33"/>
      <c r="AA650" s="33"/>
      <c r="AB650" s="33"/>
      <c r="AC650" s="34"/>
      <c r="AD650" s="34"/>
      <c r="AE650" s="33"/>
      <c r="AF650" s="35"/>
      <c r="AG650" s="36"/>
      <c r="AH650" s="29"/>
      <c r="AI650" s="33"/>
      <c r="AJ650" s="35"/>
      <c r="AK650" s="36"/>
      <c r="AL650" s="29"/>
      <c r="AM650" s="33"/>
      <c r="AN650" s="35"/>
      <c r="AO650" s="36"/>
      <c r="AP650" s="29"/>
      <c r="AQ650" s="33"/>
      <c r="AR650" s="35"/>
      <c r="AS650" s="36"/>
      <c r="AT650" s="29"/>
      <c r="AU650" s="33"/>
      <c r="AV650" s="35"/>
      <c r="AW650" s="36"/>
      <c r="AX650" s="29"/>
      <c r="AY650" s="33"/>
      <c r="AZ650" s="35"/>
      <c r="BA650" s="36"/>
      <c r="BB650" s="29"/>
      <c r="BC650" s="33"/>
      <c r="BD650" s="35"/>
      <c r="BF650" s="29"/>
    </row>
    <row r="651" spans="1:58" x14ac:dyDescent="0.3">
      <c r="A651" s="29"/>
      <c r="B651" s="30"/>
      <c r="C651" s="30"/>
      <c r="D651" s="30"/>
      <c r="E651" s="31"/>
      <c r="F651" s="30"/>
      <c r="G651" s="30"/>
      <c r="H651" s="30"/>
      <c r="I651" s="30"/>
      <c r="J651" s="30"/>
      <c r="K651" s="30"/>
      <c r="L651" s="32"/>
      <c r="M651" s="32"/>
      <c r="N651" s="30"/>
      <c r="O651" s="33"/>
      <c r="P651" s="33"/>
      <c r="Q651" s="29"/>
      <c r="R651" s="34"/>
      <c r="S651" s="34"/>
      <c r="T651" s="34"/>
      <c r="U651" s="33"/>
      <c r="V651" s="33"/>
      <c r="W651" s="33"/>
      <c r="X651" s="33"/>
      <c r="Y651" s="33"/>
      <c r="Z651" s="33"/>
      <c r="AA651" s="33"/>
      <c r="AB651" s="33"/>
      <c r="AC651" s="34"/>
      <c r="AD651" s="34"/>
      <c r="AE651" s="33"/>
      <c r="AF651" s="35"/>
      <c r="AG651" s="36"/>
      <c r="AH651" s="29"/>
      <c r="AI651" s="33"/>
      <c r="AJ651" s="35"/>
      <c r="AK651" s="36"/>
      <c r="AL651" s="29"/>
      <c r="AM651" s="33"/>
      <c r="AN651" s="35"/>
      <c r="AO651" s="36"/>
      <c r="AP651" s="29"/>
      <c r="AQ651" s="33"/>
      <c r="AR651" s="35"/>
      <c r="AS651" s="36"/>
      <c r="AT651" s="29"/>
      <c r="AU651" s="33"/>
      <c r="AV651" s="35"/>
      <c r="AW651" s="36"/>
      <c r="AX651" s="29"/>
      <c r="AY651" s="33"/>
      <c r="AZ651" s="35"/>
      <c r="BA651" s="36"/>
      <c r="BB651" s="29"/>
      <c r="BC651" s="33"/>
      <c r="BD651" s="35"/>
      <c r="BF651" s="29"/>
    </row>
    <row r="652" spans="1:58" x14ac:dyDescent="0.3">
      <c r="A652" s="29"/>
      <c r="B652" s="30"/>
      <c r="C652" s="30"/>
      <c r="D652" s="30"/>
      <c r="E652" s="31"/>
      <c r="F652" s="30"/>
      <c r="G652" s="30"/>
      <c r="H652" s="30"/>
      <c r="I652" s="30"/>
      <c r="J652" s="30"/>
      <c r="K652" s="30"/>
      <c r="L652" s="32"/>
      <c r="M652" s="32"/>
      <c r="N652" s="30"/>
      <c r="O652" s="33"/>
      <c r="P652" s="33"/>
      <c r="Q652" s="29"/>
      <c r="R652" s="34"/>
      <c r="S652" s="34"/>
      <c r="T652" s="34"/>
      <c r="U652" s="33"/>
      <c r="V652" s="33"/>
      <c r="W652" s="33"/>
      <c r="X652" s="33"/>
      <c r="Y652" s="33"/>
      <c r="Z652" s="33"/>
      <c r="AA652" s="33"/>
      <c r="AB652" s="33"/>
      <c r="AC652" s="34"/>
      <c r="AD652" s="34"/>
      <c r="AE652" s="33"/>
      <c r="AF652" s="35"/>
      <c r="AG652" s="36"/>
      <c r="AH652" s="29"/>
      <c r="AI652" s="33"/>
      <c r="AJ652" s="35"/>
      <c r="AK652" s="36"/>
      <c r="AL652" s="29"/>
      <c r="AM652" s="33"/>
      <c r="AN652" s="35"/>
      <c r="AO652" s="36"/>
      <c r="AP652" s="29"/>
      <c r="AQ652" s="33"/>
      <c r="AR652" s="35"/>
      <c r="AS652" s="36"/>
      <c r="AT652" s="29"/>
      <c r="AU652" s="33"/>
      <c r="AV652" s="35"/>
      <c r="AW652" s="36"/>
      <c r="AX652" s="29"/>
      <c r="AY652" s="33"/>
      <c r="AZ652" s="35"/>
      <c r="BA652" s="36"/>
      <c r="BB652" s="29"/>
      <c r="BC652" s="33"/>
      <c r="BD652" s="35"/>
      <c r="BF652" s="29"/>
    </row>
    <row r="653" spans="1:58" x14ac:dyDescent="0.3">
      <c r="A653" s="29"/>
      <c r="B653" s="30"/>
      <c r="C653" s="30"/>
      <c r="D653" s="30"/>
      <c r="E653" s="31"/>
      <c r="F653" s="30"/>
      <c r="G653" s="30"/>
      <c r="H653" s="30"/>
      <c r="I653" s="30"/>
      <c r="J653" s="30"/>
      <c r="K653" s="30"/>
      <c r="L653" s="32"/>
      <c r="M653" s="32"/>
      <c r="N653" s="30"/>
      <c r="O653" s="33"/>
      <c r="P653" s="33"/>
      <c r="Q653" s="29"/>
      <c r="R653" s="34"/>
      <c r="S653" s="34"/>
      <c r="T653" s="34"/>
      <c r="U653" s="33"/>
      <c r="V653" s="33"/>
      <c r="W653" s="33"/>
      <c r="X653" s="33"/>
      <c r="Y653" s="33"/>
      <c r="Z653" s="33"/>
      <c r="AA653" s="33"/>
      <c r="AB653" s="33"/>
      <c r="AC653" s="34"/>
      <c r="AD653" s="34"/>
      <c r="AE653" s="33"/>
      <c r="AF653" s="35"/>
      <c r="AG653" s="36"/>
      <c r="AH653" s="29"/>
      <c r="AI653" s="33"/>
      <c r="AJ653" s="35"/>
      <c r="AK653" s="36"/>
      <c r="AL653" s="29"/>
      <c r="AM653" s="33"/>
      <c r="AN653" s="35"/>
      <c r="AO653" s="36"/>
      <c r="AP653" s="29"/>
      <c r="AQ653" s="33"/>
      <c r="AR653" s="35"/>
      <c r="AS653" s="36"/>
      <c r="AT653" s="29"/>
      <c r="AU653" s="33"/>
      <c r="AV653" s="35"/>
      <c r="AW653" s="36"/>
      <c r="AX653" s="29"/>
      <c r="AY653" s="33"/>
      <c r="AZ653" s="35"/>
      <c r="BA653" s="36"/>
      <c r="BB653" s="29"/>
      <c r="BC653" s="33"/>
      <c r="BD653" s="35"/>
      <c r="BF653" s="29"/>
    </row>
    <row r="654" spans="1:58" x14ac:dyDescent="0.3">
      <c r="A654" s="29"/>
      <c r="B654" s="30"/>
      <c r="C654" s="30"/>
      <c r="D654" s="30"/>
      <c r="E654" s="31"/>
      <c r="F654" s="30"/>
      <c r="G654" s="30"/>
      <c r="H654" s="30"/>
      <c r="I654" s="30"/>
      <c r="J654" s="30"/>
      <c r="K654" s="30"/>
      <c r="L654" s="32"/>
      <c r="M654" s="32"/>
      <c r="N654" s="30"/>
      <c r="O654" s="33"/>
      <c r="P654" s="33"/>
      <c r="Q654" s="29"/>
      <c r="R654" s="34"/>
      <c r="S654" s="34"/>
      <c r="T654" s="34"/>
      <c r="U654" s="33"/>
      <c r="V654" s="33"/>
      <c r="W654" s="33"/>
      <c r="X654" s="33"/>
      <c r="Y654" s="33"/>
      <c r="Z654" s="33"/>
      <c r="AA654" s="33"/>
      <c r="AB654" s="33"/>
      <c r="AC654" s="34"/>
      <c r="AD654" s="34"/>
      <c r="AE654" s="33"/>
      <c r="AF654" s="35"/>
      <c r="AG654" s="36"/>
      <c r="AH654" s="29"/>
      <c r="AI654" s="33"/>
      <c r="AJ654" s="35"/>
      <c r="AK654" s="36"/>
      <c r="AL654" s="29"/>
      <c r="AM654" s="33"/>
      <c r="AN654" s="35"/>
      <c r="AO654" s="36"/>
      <c r="AP654" s="29"/>
      <c r="AQ654" s="33"/>
      <c r="AR654" s="35"/>
      <c r="AS654" s="36"/>
      <c r="AT654" s="29"/>
      <c r="AU654" s="33"/>
      <c r="AV654" s="35"/>
      <c r="AW654" s="36"/>
      <c r="AX654" s="29"/>
      <c r="AY654" s="33"/>
      <c r="AZ654" s="35"/>
      <c r="BA654" s="36"/>
      <c r="BB654" s="29"/>
      <c r="BC654" s="33"/>
      <c r="BD654" s="35"/>
      <c r="BF654" s="29"/>
    </row>
    <row r="655" spans="1:58" x14ac:dyDescent="0.3">
      <c r="A655" s="29"/>
      <c r="B655" s="30"/>
      <c r="C655" s="30"/>
      <c r="D655" s="30"/>
      <c r="E655" s="31"/>
      <c r="F655" s="30"/>
      <c r="G655" s="30"/>
      <c r="H655" s="30"/>
      <c r="I655" s="30"/>
      <c r="J655" s="30"/>
      <c r="K655" s="30"/>
      <c r="L655" s="32"/>
      <c r="M655" s="32"/>
      <c r="N655" s="30"/>
      <c r="O655" s="33"/>
      <c r="P655" s="33"/>
      <c r="Q655" s="29"/>
      <c r="R655" s="34"/>
      <c r="S655" s="34"/>
      <c r="T655" s="34"/>
      <c r="U655" s="33"/>
      <c r="V655" s="33"/>
      <c r="W655" s="33"/>
      <c r="X655" s="33"/>
      <c r="Y655" s="33"/>
      <c r="Z655" s="33"/>
      <c r="AA655" s="33"/>
      <c r="AB655" s="33"/>
      <c r="AC655" s="34"/>
      <c r="AD655" s="34"/>
      <c r="AE655" s="33"/>
      <c r="AF655" s="35"/>
      <c r="AG655" s="36"/>
      <c r="AH655" s="29"/>
      <c r="AI655" s="33"/>
      <c r="AJ655" s="35"/>
      <c r="AK655" s="36"/>
      <c r="AL655" s="29"/>
      <c r="AM655" s="33"/>
      <c r="AN655" s="35"/>
      <c r="AO655" s="36"/>
      <c r="AP655" s="29"/>
      <c r="AQ655" s="33"/>
      <c r="AR655" s="35"/>
      <c r="AS655" s="36"/>
      <c r="AT655" s="29"/>
      <c r="AU655" s="33"/>
      <c r="AV655" s="35"/>
      <c r="AW655" s="36"/>
      <c r="AX655" s="29"/>
      <c r="AY655" s="33"/>
      <c r="AZ655" s="35"/>
      <c r="BA655" s="36"/>
      <c r="BB655" s="29"/>
      <c r="BC655" s="33"/>
      <c r="BD655" s="35"/>
      <c r="BF655" s="29"/>
    </row>
    <row r="656" spans="1:58" x14ac:dyDescent="0.3">
      <c r="A656" s="29"/>
      <c r="B656" s="30"/>
      <c r="C656" s="30"/>
      <c r="D656" s="30"/>
      <c r="E656" s="31"/>
      <c r="F656" s="30"/>
      <c r="G656" s="30"/>
      <c r="H656" s="30"/>
      <c r="I656" s="30"/>
      <c r="J656" s="30"/>
      <c r="K656" s="30"/>
      <c r="L656" s="32"/>
      <c r="M656" s="32"/>
      <c r="N656" s="30"/>
      <c r="O656" s="33"/>
      <c r="P656" s="33"/>
      <c r="Q656" s="29"/>
      <c r="R656" s="34"/>
      <c r="S656" s="34"/>
      <c r="T656" s="34"/>
      <c r="U656" s="33"/>
      <c r="V656" s="33"/>
      <c r="W656" s="33"/>
      <c r="X656" s="33"/>
      <c r="Y656" s="33"/>
      <c r="Z656" s="33"/>
      <c r="AA656" s="33"/>
      <c r="AB656" s="33"/>
      <c r="AC656" s="34"/>
      <c r="AD656" s="34"/>
      <c r="AE656" s="33"/>
      <c r="AF656" s="35"/>
      <c r="AG656" s="36"/>
      <c r="AH656" s="29"/>
      <c r="AI656" s="33"/>
      <c r="AJ656" s="35"/>
      <c r="AK656" s="36"/>
      <c r="AL656" s="29"/>
      <c r="AM656" s="33"/>
      <c r="AN656" s="35"/>
      <c r="AO656" s="36"/>
      <c r="AP656" s="29"/>
      <c r="AQ656" s="33"/>
      <c r="AR656" s="35"/>
      <c r="AS656" s="36"/>
      <c r="AT656" s="29"/>
      <c r="AU656" s="33"/>
      <c r="AV656" s="35"/>
      <c r="AW656" s="36"/>
      <c r="AX656" s="29"/>
      <c r="AY656" s="33"/>
      <c r="AZ656" s="35"/>
      <c r="BA656" s="36"/>
      <c r="BB656" s="29"/>
      <c r="BC656" s="33"/>
      <c r="BD656" s="35"/>
      <c r="BF656" s="29"/>
    </row>
    <row r="657" spans="1:58" x14ac:dyDescent="0.3">
      <c r="A657" s="29"/>
      <c r="B657" s="30"/>
      <c r="C657" s="30"/>
      <c r="D657" s="30"/>
      <c r="E657" s="31"/>
      <c r="F657" s="30"/>
      <c r="G657" s="30"/>
      <c r="H657" s="30"/>
      <c r="I657" s="30"/>
      <c r="J657" s="30"/>
      <c r="K657" s="30"/>
      <c r="L657" s="32"/>
      <c r="M657" s="32"/>
      <c r="N657" s="30"/>
      <c r="O657" s="33"/>
      <c r="P657" s="33"/>
      <c r="Q657" s="29"/>
      <c r="R657" s="34"/>
      <c r="S657" s="34"/>
      <c r="T657" s="34"/>
      <c r="U657" s="33"/>
      <c r="V657" s="33"/>
      <c r="W657" s="33"/>
      <c r="X657" s="33"/>
      <c r="Y657" s="33"/>
      <c r="Z657" s="33"/>
      <c r="AA657" s="33"/>
      <c r="AB657" s="33"/>
      <c r="AC657" s="34"/>
      <c r="AD657" s="34"/>
      <c r="AE657" s="33"/>
      <c r="AF657" s="35"/>
      <c r="AG657" s="36"/>
      <c r="AH657" s="29"/>
      <c r="AI657" s="33"/>
      <c r="AJ657" s="35"/>
      <c r="AK657" s="36"/>
      <c r="AL657" s="29"/>
      <c r="AM657" s="33"/>
      <c r="AN657" s="35"/>
      <c r="AO657" s="36"/>
      <c r="AP657" s="29"/>
      <c r="AQ657" s="33"/>
      <c r="AR657" s="35"/>
      <c r="AS657" s="36"/>
      <c r="AT657" s="29"/>
      <c r="AU657" s="33"/>
      <c r="AV657" s="35"/>
      <c r="AW657" s="36"/>
      <c r="AX657" s="29"/>
      <c r="AY657" s="33"/>
      <c r="AZ657" s="35"/>
      <c r="BA657" s="36"/>
      <c r="BB657" s="29"/>
      <c r="BC657" s="33"/>
      <c r="BD657" s="35"/>
      <c r="BF657" s="29"/>
    </row>
    <row r="658" spans="1:58" x14ac:dyDescent="0.3">
      <c r="A658" s="29"/>
      <c r="B658" s="30"/>
      <c r="C658" s="30"/>
      <c r="D658" s="30"/>
      <c r="E658" s="31"/>
      <c r="F658" s="30"/>
      <c r="G658" s="30"/>
      <c r="H658" s="30"/>
      <c r="I658" s="30"/>
      <c r="J658" s="30"/>
      <c r="K658" s="30"/>
      <c r="L658" s="32"/>
      <c r="M658" s="32"/>
      <c r="N658" s="30"/>
      <c r="O658" s="33"/>
      <c r="P658" s="33"/>
      <c r="Q658" s="29"/>
      <c r="R658" s="34"/>
      <c r="S658" s="34"/>
      <c r="T658" s="34"/>
      <c r="U658" s="33"/>
      <c r="V658" s="33"/>
      <c r="W658" s="33"/>
      <c r="X658" s="33"/>
      <c r="Y658" s="33"/>
      <c r="Z658" s="33"/>
      <c r="AA658" s="33"/>
      <c r="AB658" s="33"/>
      <c r="AC658" s="34"/>
      <c r="AD658" s="34"/>
      <c r="AE658" s="33"/>
      <c r="AF658" s="35"/>
      <c r="AG658" s="36"/>
      <c r="AH658" s="29"/>
      <c r="AI658" s="33"/>
      <c r="AJ658" s="35"/>
      <c r="AK658" s="36"/>
      <c r="AL658" s="29"/>
      <c r="AM658" s="33"/>
      <c r="AN658" s="35"/>
      <c r="AO658" s="36"/>
      <c r="AP658" s="29"/>
      <c r="AQ658" s="33"/>
      <c r="AR658" s="35"/>
      <c r="AS658" s="36"/>
      <c r="AT658" s="29"/>
      <c r="AU658" s="33"/>
      <c r="AV658" s="35"/>
      <c r="AW658" s="36"/>
      <c r="AX658" s="29"/>
      <c r="AY658" s="33"/>
      <c r="AZ658" s="35"/>
      <c r="BA658" s="36"/>
      <c r="BB658" s="29"/>
      <c r="BC658" s="33"/>
      <c r="BD658" s="35"/>
      <c r="BF658" s="29"/>
    </row>
    <row r="659" spans="1:58" x14ac:dyDescent="0.3">
      <c r="A659" s="29"/>
      <c r="B659" s="30"/>
      <c r="C659" s="30"/>
      <c r="D659" s="30"/>
      <c r="E659" s="31"/>
      <c r="F659" s="30"/>
      <c r="G659" s="30"/>
      <c r="H659" s="30"/>
      <c r="I659" s="30"/>
      <c r="J659" s="30"/>
      <c r="K659" s="30"/>
      <c r="L659" s="32"/>
      <c r="M659" s="32"/>
      <c r="N659" s="30"/>
      <c r="O659" s="33"/>
      <c r="P659" s="33"/>
      <c r="Q659" s="29"/>
      <c r="R659" s="34"/>
      <c r="S659" s="34"/>
      <c r="T659" s="34"/>
      <c r="U659" s="33"/>
      <c r="V659" s="33"/>
      <c r="W659" s="33"/>
      <c r="X659" s="33"/>
      <c r="Y659" s="33"/>
      <c r="Z659" s="33"/>
      <c r="AA659" s="33"/>
      <c r="AB659" s="33"/>
      <c r="AC659" s="34"/>
      <c r="AD659" s="34"/>
      <c r="AE659" s="33"/>
      <c r="AF659" s="35"/>
      <c r="AG659" s="36"/>
      <c r="AH659" s="29"/>
      <c r="AI659" s="33"/>
      <c r="AJ659" s="35"/>
      <c r="AK659" s="36"/>
      <c r="AL659" s="29"/>
      <c r="AM659" s="33"/>
      <c r="AN659" s="35"/>
      <c r="AO659" s="36"/>
      <c r="AP659" s="29"/>
      <c r="AQ659" s="33"/>
      <c r="AR659" s="35"/>
      <c r="AS659" s="36"/>
      <c r="AT659" s="29"/>
      <c r="AU659" s="33"/>
      <c r="AV659" s="35"/>
      <c r="AW659" s="36"/>
      <c r="AX659" s="29"/>
      <c r="AY659" s="33"/>
      <c r="AZ659" s="35"/>
      <c r="BA659" s="36"/>
      <c r="BB659" s="29"/>
      <c r="BC659" s="33"/>
      <c r="BD659" s="35"/>
      <c r="BF659" s="29"/>
    </row>
    <row r="660" spans="1:58" x14ac:dyDescent="0.3">
      <c r="A660" s="29"/>
      <c r="B660" s="30"/>
      <c r="C660" s="30"/>
      <c r="D660" s="30"/>
      <c r="E660" s="31"/>
      <c r="F660" s="30"/>
      <c r="G660" s="30"/>
      <c r="H660" s="30"/>
      <c r="I660" s="30"/>
      <c r="J660" s="30"/>
      <c r="K660" s="30"/>
      <c r="L660" s="32"/>
      <c r="M660" s="32"/>
      <c r="N660" s="30"/>
      <c r="O660" s="33"/>
      <c r="P660" s="33"/>
      <c r="Q660" s="29"/>
      <c r="R660" s="34"/>
      <c r="S660" s="34"/>
      <c r="T660" s="34"/>
      <c r="U660" s="33"/>
      <c r="V660" s="33"/>
      <c r="W660" s="33"/>
      <c r="X660" s="33"/>
      <c r="Y660" s="33"/>
      <c r="Z660" s="33"/>
      <c r="AA660" s="33"/>
      <c r="AB660" s="33"/>
      <c r="AC660" s="34"/>
      <c r="AD660" s="34"/>
      <c r="AE660" s="33"/>
      <c r="AF660" s="35"/>
      <c r="AG660" s="36"/>
      <c r="AH660" s="29"/>
      <c r="AI660" s="33"/>
      <c r="AJ660" s="35"/>
      <c r="AK660" s="36"/>
      <c r="AL660" s="29"/>
      <c r="AM660" s="33"/>
      <c r="AN660" s="35"/>
      <c r="AO660" s="36"/>
      <c r="AP660" s="29"/>
      <c r="AQ660" s="33"/>
      <c r="AR660" s="35"/>
      <c r="AS660" s="36"/>
      <c r="AT660" s="29"/>
      <c r="AU660" s="33"/>
      <c r="AV660" s="35"/>
      <c r="AW660" s="36"/>
      <c r="AX660" s="29"/>
      <c r="AY660" s="33"/>
      <c r="AZ660" s="35"/>
      <c r="BA660" s="36"/>
      <c r="BB660" s="29"/>
      <c r="BC660" s="33"/>
      <c r="BD660" s="35"/>
      <c r="BF660" s="29"/>
    </row>
    <row r="661" spans="1:58" x14ac:dyDescent="0.3">
      <c r="A661" s="29"/>
      <c r="B661" s="30"/>
      <c r="C661" s="30"/>
      <c r="D661" s="30"/>
      <c r="E661" s="31"/>
      <c r="F661" s="30"/>
      <c r="G661" s="30"/>
      <c r="H661" s="30"/>
      <c r="I661" s="30"/>
      <c r="J661" s="30"/>
      <c r="K661" s="30"/>
      <c r="L661" s="32"/>
      <c r="M661" s="32"/>
      <c r="N661" s="30"/>
      <c r="O661" s="33"/>
      <c r="P661" s="33"/>
      <c r="Q661" s="29"/>
      <c r="R661" s="34"/>
      <c r="S661" s="34"/>
      <c r="T661" s="34"/>
      <c r="U661" s="33"/>
      <c r="V661" s="33"/>
      <c r="W661" s="33"/>
      <c r="X661" s="33"/>
      <c r="Y661" s="33"/>
      <c r="Z661" s="33"/>
      <c r="AA661" s="33"/>
      <c r="AB661" s="33"/>
      <c r="AC661" s="34"/>
      <c r="AD661" s="34"/>
      <c r="AE661" s="33"/>
      <c r="AF661" s="35"/>
      <c r="AG661" s="36"/>
      <c r="AH661" s="29"/>
      <c r="AI661" s="33"/>
      <c r="AJ661" s="35"/>
      <c r="AK661" s="36"/>
      <c r="AL661" s="29"/>
      <c r="AM661" s="33"/>
      <c r="AN661" s="35"/>
      <c r="AO661" s="36"/>
      <c r="AP661" s="29"/>
      <c r="AQ661" s="33"/>
      <c r="AR661" s="35"/>
      <c r="AS661" s="36"/>
      <c r="AT661" s="29"/>
      <c r="AU661" s="33"/>
      <c r="AV661" s="35"/>
      <c r="AW661" s="36"/>
      <c r="AX661" s="29"/>
      <c r="AY661" s="33"/>
      <c r="AZ661" s="35"/>
      <c r="BA661" s="36"/>
      <c r="BB661" s="29"/>
      <c r="BC661" s="33"/>
      <c r="BD661" s="35"/>
      <c r="BF661" s="29"/>
    </row>
    <row r="662" spans="1:58" x14ac:dyDescent="0.3">
      <c r="A662" s="29"/>
      <c r="B662" s="30"/>
      <c r="C662" s="30"/>
      <c r="D662" s="30"/>
      <c r="E662" s="31"/>
      <c r="F662" s="30"/>
      <c r="G662" s="30"/>
      <c r="H662" s="30"/>
      <c r="I662" s="30"/>
      <c r="J662" s="30"/>
      <c r="K662" s="30"/>
      <c r="L662" s="32"/>
      <c r="M662" s="32"/>
      <c r="N662" s="30"/>
      <c r="O662" s="33"/>
      <c r="P662" s="33"/>
      <c r="Q662" s="29"/>
      <c r="R662" s="34"/>
      <c r="S662" s="34"/>
      <c r="T662" s="34"/>
      <c r="U662" s="33"/>
      <c r="V662" s="33"/>
      <c r="W662" s="33"/>
      <c r="X662" s="33"/>
      <c r="Y662" s="33"/>
      <c r="Z662" s="33"/>
      <c r="AA662" s="33"/>
      <c r="AB662" s="33"/>
      <c r="AC662" s="34"/>
      <c r="AD662" s="34"/>
      <c r="AE662" s="33"/>
      <c r="AF662" s="35"/>
      <c r="AG662" s="36"/>
      <c r="AH662" s="29"/>
      <c r="AI662" s="33"/>
      <c r="AJ662" s="35"/>
      <c r="AK662" s="36"/>
      <c r="AL662" s="29"/>
      <c r="AM662" s="33"/>
      <c r="AN662" s="35"/>
      <c r="AO662" s="36"/>
      <c r="AP662" s="29"/>
      <c r="AQ662" s="33"/>
      <c r="AR662" s="35"/>
      <c r="AS662" s="36"/>
      <c r="AT662" s="29"/>
      <c r="AU662" s="33"/>
      <c r="AV662" s="35"/>
      <c r="AW662" s="36"/>
      <c r="AX662" s="29"/>
      <c r="AY662" s="33"/>
      <c r="AZ662" s="35"/>
      <c r="BA662" s="36"/>
      <c r="BB662" s="29"/>
      <c r="BC662" s="33"/>
      <c r="BD662" s="35"/>
      <c r="BF662" s="29"/>
    </row>
    <row r="663" spans="1:58" x14ac:dyDescent="0.3">
      <c r="A663" s="29"/>
      <c r="B663" s="30"/>
      <c r="C663" s="30"/>
      <c r="D663" s="30"/>
      <c r="E663" s="31"/>
      <c r="F663" s="30"/>
      <c r="G663" s="30"/>
      <c r="H663" s="30"/>
      <c r="I663" s="30"/>
      <c r="J663" s="30"/>
      <c r="K663" s="30"/>
      <c r="L663" s="32"/>
      <c r="M663" s="32"/>
      <c r="N663" s="30"/>
      <c r="O663" s="33"/>
      <c r="P663" s="33"/>
      <c r="Q663" s="29"/>
      <c r="R663" s="34"/>
      <c r="S663" s="34"/>
      <c r="T663" s="34"/>
      <c r="U663" s="33"/>
      <c r="V663" s="33"/>
      <c r="W663" s="33"/>
      <c r="X663" s="33"/>
      <c r="Y663" s="33"/>
      <c r="Z663" s="33"/>
      <c r="AA663" s="33"/>
      <c r="AB663" s="33"/>
      <c r="AC663" s="34"/>
      <c r="AD663" s="34"/>
      <c r="AE663" s="33"/>
      <c r="AF663" s="35"/>
      <c r="AG663" s="36"/>
      <c r="AH663" s="29"/>
      <c r="AI663" s="33"/>
      <c r="AJ663" s="35"/>
      <c r="AK663" s="36"/>
      <c r="AL663" s="29"/>
      <c r="AM663" s="33"/>
      <c r="AN663" s="35"/>
      <c r="AO663" s="36"/>
      <c r="AP663" s="29"/>
      <c r="AQ663" s="33"/>
      <c r="AR663" s="35"/>
      <c r="AS663" s="36"/>
      <c r="AT663" s="29"/>
      <c r="AU663" s="33"/>
      <c r="AV663" s="35"/>
      <c r="AW663" s="36"/>
      <c r="AX663" s="29"/>
      <c r="AY663" s="33"/>
      <c r="AZ663" s="35"/>
      <c r="BA663" s="36"/>
      <c r="BB663" s="29"/>
      <c r="BC663" s="33"/>
      <c r="BD663" s="35"/>
      <c r="BF663" s="29"/>
    </row>
    <row r="664" spans="1:58" x14ac:dyDescent="0.3">
      <c r="A664" s="29"/>
      <c r="B664" s="30"/>
      <c r="C664" s="30"/>
      <c r="D664" s="30"/>
      <c r="E664" s="31"/>
      <c r="F664" s="30"/>
      <c r="G664" s="30"/>
      <c r="H664" s="30"/>
      <c r="I664" s="30"/>
      <c r="J664" s="30"/>
      <c r="K664" s="30"/>
      <c r="L664" s="32"/>
      <c r="M664" s="32"/>
      <c r="N664" s="30"/>
      <c r="O664" s="33"/>
      <c r="P664" s="33"/>
      <c r="Q664" s="29"/>
      <c r="R664" s="34"/>
      <c r="S664" s="34"/>
      <c r="T664" s="34"/>
      <c r="U664" s="33"/>
      <c r="V664" s="33"/>
      <c r="W664" s="33"/>
      <c r="X664" s="33"/>
      <c r="Y664" s="33"/>
      <c r="Z664" s="33"/>
      <c r="AA664" s="33"/>
      <c r="AB664" s="33"/>
      <c r="AC664" s="34"/>
      <c r="AD664" s="34"/>
      <c r="AE664" s="33"/>
      <c r="AF664" s="35"/>
      <c r="AG664" s="36"/>
      <c r="AH664" s="29"/>
      <c r="AI664" s="33"/>
      <c r="AJ664" s="35"/>
      <c r="AK664" s="36"/>
      <c r="AL664" s="29"/>
      <c r="AM664" s="33"/>
      <c r="AN664" s="35"/>
      <c r="AO664" s="36"/>
      <c r="AP664" s="29"/>
      <c r="AQ664" s="33"/>
      <c r="AR664" s="35"/>
      <c r="AS664" s="36"/>
      <c r="AT664" s="29"/>
      <c r="AU664" s="33"/>
      <c r="AV664" s="35"/>
      <c r="AW664" s="36"/>
      <c r="AX664" s="29"/>
      <c r="AY664" s="33"/>
      <c r="AZ664" s="35"/>
      <c r="BA664" s="36"/>
      <c r="BB664" s="29"/>
      <c r="BC664" s="33"/>
      <c r="BD664" s="35"/>
      <c r="BF664" s="29"/>
    </row>
    <row r="665" spans="1:58" x14ac:dyDescent="0.3">
      <c r="A665" s="29"/>
      <c r="B665" s="30"/>
      <c r="C665" s="30"/>
      <c r="D665" s="30"/>
      <c r="E665" s="31"/>
      <c r="F665" s="30"/>
      <c r="G665" s="30"/>
      <c r="H665" s="30"/>
      <c r="I665" s="30"/>
      <c r="J665" s="30"/>
      <c r="K665" s="30"/>
      <c r="L665" s="32"/>
      <c r="M665" s="32"/>
      <c r="N665" s="30"/>
      <c r="O665" s="33"/>
      <c r="P665" s="33"/>
      <c r="Q665" s="29"/>
      <c r="R665" s="34"/>
      <c r="S665" s="34"/>
      <c r="T665" s="34"/>
      <c r="U665" s="33"/>
      <c r="V665" s="33"/>
      <c r="W665" s="33"/>
      <c r="X665" s="33"/>
      <c r="Y665" s="33"/>
      <c r="Z665" s="33"/>
      <c r="AA665" s="33"/>
      <c r="AB665" s="33"/>
      <c r="AC665" s="34"/>
      <c r="AD665" s="34"/>
      <c r="AE665" s="33"/>
      <c r="AF665" s="35"/>
      <c r="AG665" s="36"/>
      <c r="AH665" s="29"/>
      <c r="AI665" s="33"/>
      <c r="AJ665" s="35"/>
      <c r="AK665" s="36"/>
      <c r="AL665" s="29"/>
      <c r="AM665" s="33"/>
      <c r="AN665" s="35"/>
      <c r="AO665" s="36"/>
      <c r="AP665" s="29"/>
      <c r="AQ665" s="33"/>
      <c r="AR665" s="35"/>
      <c r="AS665" s="36"/>
      <c r="AT665" s="29"/>
      <c r="AU665" s="33"/>
      <c r="AV665" s="35"/>
      <c r="AW665" s="36"/>
      <c r="AX665" s="29"/>
      <c r="AY665" s="33"/>
      <c r="AZ665" s="35"/>
      <c r="BA665" s="36"/>
      <c r="BB665" s="29"/>
      <c r="BC665" s="33"/>
      <c r="BD665" s="35"/>
      <c r="BF665" s="29"/>
    </row>
    <row r="666" spans="1:58" x14ac:dyDescent="0.3">
      <c r="A666" s="29"/>
      <c r="B666" s="30"/>
      <c r="C666" s="30"/>
      <c r="D666" s="30"/>
      <c r="E666" s="31"/>
      <c r="F666" s="30"/>
      <c r="G666" s="30"/>
      <c r="H666" s="30"/>
      <c r="I666" s="30"/>
      <c r="J666" s="30"/>
      <c r="K666" s="30"/>
      <c r="L666" s="32"/>
      <c r="M666" s="32"/>
      <c r="N666" s="30"/>
      <c r="O666" s="33"/>
      <c r="P666" s="33"/>
      <c r="Q666" s="29"/>
      <c r="R666" s="34"/>
      <c r="S666" s="34"/>
      <c r="T666" s="34"/>
      <c r="U666" s="33"/>
      <c r="V666" s="33"/>
      <c r="W666" s="33"/>
      <c r="X666" s="33"/>
      <c r="Y666" s="33"/>
      <c r="Z666" s="33"/>
      <c r="AA666" s="33"/>
      <c r="AB666" s="33"/>
      <c r="AC666" s="34"/>
      <c r="AD666" s="34"/>
      <c r="AE666" s="33"/>
      <c r="AF666" s="35"/>
      <c r="AG666" s="36"/>
      <c r="AH666" s="29"/>
      <c r="AI666" s="33"/>
      <c r="AJ666" s="35"/>
      <c r="AK666" s="36"/>
      <c r="AL666" s="29"/>
      <c r="AM666" s="33"/>
      <c r="AN666" s="35"/>
      <c r="AO666" s="36"/>
      <c r="AP666" s="29"/>
      <c r="AQ666" s="33"/>
      <c r="AR666" s="35"/>
      <c r="AS666" s="36"/>
      <c r="AT666" s="29"/>
      <c r="AU666" s="33"/>
      <c r="AV666" s="35"/>
      <c r="AW666" s="36"/>
      <c r="AX666" s="29"/>
      <c r="AY666" s="33"/>
      <c r="AZ666" s="35"/>
      <c r="BA666" s="36"/>
      <c r="BB666" s="29"/>
      <c r="BC666" s="33"/>
      <c r="BD666" s="35"/>
      <c r="BF666" s="29"/>
    </row>
    <row r="667" spans="1:58" x14ac:dyDescent="0.3">
      <c r="A667" s="29"/>
      <c r="B667" s="30"/>
      <c r="C667" s="30"/>
      <c r="D667" s="30"/>
      <c r="E667" s="31"/>
      <c r="F667" s="30"/>
      <c r="G667" s="30"/>
      <c r="H667" s="30"/>
      <c r="I667" s="30"/>
      <c r="J667" s="30"/>
      <c r="K667" s="30"/>
      <c r="L667" s="32"/>
      <c r="M667" s="32"/>
      <c r="N667" s="30"/>
      <c r="O667" s="33"/>
      <c r="P667" s="33"/>
      <c r="Q667" s="29"/>
      <c r="R667" s="34"/>
      <c r="S667" s="34"/>
      <c r="T667" s="34"/>
      <c r="U667" s="33"/>
      <c r="V667" s="33"/>
      <c r="W667" s="33"/>
      <c r="X667" s="33"/>
      <c r="Y667" s="33"/>
      <c r="Z667" s="33"/>
      <c r="AA667" s="33"/>
      <c r="AB667" s="33"/>
      <c r="AC667" s="34"/>
      <c r="AD667" s="34"/>
      <c r="AE667" s="33"/>
      <c r="AF667" s="35"/>
      <c r="AG667" s="36"/>
      <c r="AH667" s="29"/>
      <c r="AI667" s="33"/>
      <c r="AJ667" s="35"/>
      <c r="AK667" s="36"/>
      <c r="AL667" s="29"/>
      <c r="AM667" s="33"/>
      <c r="AN667" s="35"/>
      <c r="AO667" s="36"/>
      <c r="AP667" s="29"/>
      <c r="AQ667" s="33"/>
      <c r="AR667" s="35"/>
      <c r="AS667" s="36"/>
      <c r="AT667" s="29"/>
      <c r="AU667" s="33"/>
      <c r="AV667" s="35"/>
      <c r="AW667" s="36"/>
      <c r="AX667" s="29"/>
      <c r="AY667" s="33"/>
      <c r="AZ667" s="35"/>
      <c r="BA667" s="36"/>
      <c r="BB667" s="29"/>
      <c r="BC667" s="33"/>
      <c r="BD667" s="35"/>
      <c r="BF667" s="29"/>
    </row>
    <row r="668" spans="1:58" x14ac:dyDescent="0.3">
      <c r="A668" s="29"/>
      <c r="B668" s="30"/>
      <c r="C668" s="30"/>
      <c r="D668" s="30"/>
      <c r="E668" s="31"/>
      <c r="F668" s="30"/>
      <c r="G668" s="30"/>
      <c r="H668" s="30"/>
      <c r="I668" s="30"/>
      <c r="J668" s="30"/>
      <c r="K668" s="30"/>
      <c r="L668" s="32"/>
      <c r="M668" s="32"/>
      <c r="N668" s="30"/>
      <c r="O668" s="33"/>
      <c r="P668" s="33"/>
      <c r="Q668" s="29"/>
      <c r="R668" s="34"/>
      <c r="S668" s="34"/>
      <c r="T668" s="34"/>
      <c r="U668" s="33"/>
      <c r="V668" s="33"/>
      <c r="W668" s="33"/>
      <c r="X668" s="33"/>
      <c r="Y668" s="33"/>
      <c r="Z668" s="33"/>
      <c r="AA668" s="33"/>
      <c r="AB668" s="33"/>
      <c r="AC668" s="34"/>
      <c r="AD668" s="34"/>
      <c r="AE668" s="33"/>
      <c r="AF668" s="35"/>
      <c r="AG668" s="36"/>
      <c r="AH668" s="29"/>
      <c r="AI668" s="33"/>
      <c r="AJ668" s="35"/>
      <c r="AK668" s="36"/>
      <c r="AL668" s="29"/>
      <c r="AM668" s="33"/>
      <c r="AN668" s="35"/>
      <c r="AO668" s="36"/>
      <c r="AP668" s="29"/>
      <c r="AQ668" s="33"/>
      <c r="AR668" s="35"/>
      <c r="AS668" s="36"/>
      <c r="AT668" s="29"/>
      <c r="AU668" s="33"/>
      <c r="AV668" s="35"/>
      <c r="AW668" s="36"/>
      <c r="AX668" s="29"/>
      <c r="AY668" s="33"/>
      <c r="AZ668" s="35"/>
      <c r="BA668" s="36"/>
      <c r="BB668" s="29"/>
      <c r="BC668" s="33"/>
      <c r="BD668" s="35"/>
      <c r="BF668" s="29"/>
    </row>
    <row r="669" spans="1:58" x14ac:dyDescent="0.3">
      <c r="A669" s="29"/>
      <c r="B669" s="30"/>
      <c r="C669" s="30"/>
      <c r="D669" s="30"/>
      <c r="E669" s="31"/>
      <c r="F669" s="30"/>
      <c r="G669" s="30"/>
      <c r="H669" s="30"/>
      <c r="I669" s="30"/>
      <c r="J669" s="30"/>
      <c r="K669" s="30"/>
      <c r="L669" s="32"/>
      <c r="M669" s="32"/>
      <c r="N669" s="30"/>
      <c r="O669" s="33"/>
      <c r="P669" s="33"/>
      <c r="Q669" s="29"/>
      <c r="R669" s="34"/>
      <c r="S669" s="34"/>
      <c r="T669" s="34"/>
      <c r="U669" s="33"/>
      <c r="V669" s="33"/>
      <c r="W669" s="33"/>
      <c r="X669" s="33"/>
      <c r="Y669" s="33"/>
      <c r="Z669" s="33"/>
      <c r="AA669" s="33"/>
      <c r="AB669" s="33"/>
      <c r="AC669" s="34"/>
      <c r="AD669" s="34"/>
      <c r="AE669" s="33"/>
      <c r="AF669" s="35"/>
      <c r="AG669" s="36"/>
      <c r="AH669" s="29"/>
      <c r="AI669" s="33"/>
      <c r="AJ669" s="35"/>
      <c r="AK669" s="36"/>
      <c r="AL669" s="29"/>
      <c r="AM669" s="33"/>
      <c r="AN669" s="35"/>
      <c r="AO669" s="36"/>
      <c r="AP669" s="29"/>
      <c r="AQ669" s="33"/>
      <c r="AR669" s="35"/>
      <c r="AS669" s="36"/>
      <c r="AT669" s="29"/>
      <c r="AU669" s="33"/>
      <c r="AV669" s="35"/>
      <c r="AW669" s="36"/>
      <c r="AX669" s="29"/>
      <c r="AY669" s="33"/>
      <c r="AZ669" s="35"/>
      <c r="BA669" s="36"/>
      <c r="BB669" s="29"/>
      <c r="BC669" s="33"/>
      <c r="BD669" s="35"/>
      <c r="BF669" s="29"/>
    </row>
    <row r="670" spans="1:58" x14ac:dyDescent="0.3">
      <c r="A670" s="29"/>
      <c r="B670" s="30"/>
      <c r="C670" s="30"/>
      <c r="D670" s="30"/>
      <c r="E670" s="31"/>
      <c r="F670" s="30"/>
      <c r="G670" s="30"/>
      <c r="H670" s="30"/>
      <c r="I670" s="30"/>
      <c r="J670" s="30"/>
      <c r="K670" s="30"/>
      <c r="L670" s="32"/>
      <c r="M670" s="32"/>
      <c r="N670" s="30"/>
      <c r="O670" s="33"/>
      <c r="P670" s="33"/>
      <c r="Q670" s="29"/>
      <c r="R670" s="34"/>
      <c r="S670" s="34"/>
      <c r="T670" s="34"/>
      <c r="U670" s="33"/>
      <c r="V670" s="33"/>
      <c r="W670" s="33"/>
      <c r="X670" s="33"/>
      <c r="Y670" s="33"/>
      <c r="Z670" s="33"/>
      <c r="AA670" s="33"/>
      <c r="AB670" s="33"/>
      <c r="AC670" s="34"/>
      <c r="AD670" s="34"/>
      <c r="AE670" s="33"/>
      <c r="AF670" s="35"/>
      <c r="AG670" s="36"/>
      <c r="AH670" s="29"/>
      <c r="AI670" s="33"/>
      <c r="AJ670" s="35"/>
      <c r="AK670" s="36"/>
      <c r="AL670" s="29"/>
      <c r="AM670" s="33"/>
      <c r="AN670" s="35"/>
      <c r="AO670" s="36"/>
      <c r="AP670" s="29"/>
      <c r="AQ670" s="33"/>
      <c r="AR670" s="35"/>
      <c r="AS670" s="36"/>
      <c r="AT670" s="29"/>
      <c r="AU670" s="33"/>
      <c r="AV670" s="35"/>
      <c r="AW670" s="36"/>
      <c r="AX670" s="29"/>
      <c r="AY670" s="33"/>
      <c r="AZ670" s="35"/>
      <c r="BA670" s="36"/>
      <c r="BB670" s="29"/>
      <c r="BC670" s="33"/>
      <c r="BD670" s="35"/>
      <c r="BF670" s="29"/>
    </row>
    <row r="671" spans="1:58" x14ac:dyDescent="0.3">
      <c r="A671" s="29"/>
      <c r="B671" s="30"/>
      <c r="C671" s="30"/>
      <c r="D671" s="30"/>
      <c r="E671" s="31"/>
      <c r="F671" s="30"/>
      <c r="G671" s="30"/>
      <c r="H671" s="30"/>
      <c r="I671" s="30"/>
      <c r="J671" s="30"/>
      <c r="K671" s="30"/>
      <c r="L671" s="32"/>
      <c r="M671" s="32"/>
      <c r="N671" s="30"/>
      <c r="O671" s="33"/>
      <c r="P671" s="33"/>
      <c r="Q671" s="29"/>
      <c r="R671" s="34"/>
      <c r="S671" s="34"/>
      <c r="T671" s="34"/>
      <c r="U671" s="33"/>
      <c r="V671" s="33"/>
      <c r="W671" s="33"/>
      <c r="X671" s="33"/>
      <c r="Y671" s="33"/>
      <c r="Z671" s="33"/>
      <c r="AA671" s="33"/>
      <c r="AB671" s="33"/>
      <c r="AC671" s="34"/>
      <c r="AD671" s="34"/>
      <c r="AE671" s="33"/>
      <c r="AF671" s="35"/>
      <c r="AG671" s="36"/>
      <c r="AH671" s="29"/>
      <c r="AI671" s="33"/>
      <c r="AJ671" s="35"/>
      <c r="AK671" s="36"/>
      <c r="AL671" s="29"/>
      <c r="AM671" s="33"/>
      <c r="AN671" s="35"/>
      <c r="AO671" s="36"/>
      <c r="AP671" s="29"/>
      <c r="AQ671" s="33"/>
      <c r="AR671" s="35"/>
      <c r="AS671" s="36"/>
      <c r="AT671" s="29"/>
      <c r="AU671" s="33"/>
      <c r="AV671" s="35"/>
      <c r="AW671" s="36"/>
      <c r="AX671" s="29"/>
      <c r="AY671" s="33"/>
      <c r="AZ671" s="35"/>
      <c r="BA671" s="36"/>
      <c r="BB671" s="29"/>
      <c r="BC671" s="33"/>
      <c r="BD671" s="35"/>
      <c r="BF671" s="29"/>
    </row>
    <row r="672" spans="1:58" x14ac:dyDescent="0.3">
      <c r="A672" s="29"/>
      <c r="B672" s="30"/>
      <c r="C672" s="30"/>
      <c r="D672" s="30"/>
      <c r="E672" s="31"/>
      <c r="F672" s="30"/>
      <c r="G672" s="30"/>
      <c r="H672" s="30"/>
      <c r="I672" s="30"/>
      <c r="J672" s="30"/>
      <c r="K672" s="30"/>
      <c r="L672" s="32"/>
      <c r="M672" s="32"/>
      <c r="N672" s="30"/>
      <c r="O672" s="33"/>
      <c r="P672" s="33"/>
      <c r="Q672" s="29"/>
      <c r="R672" s="34"/>
      <c r="S672" s="34"/>
      <c r="T672" s="34"/>
      <c r="U672" s="33"/>
      <c r="V672" s="33"/>
      <c r="W672" s="33"/>
      <c r="X672" s="33"/>
      <c r="Y672" s="33"/>
      <c r="Z672" s="33"/>
      <c r="AA672" s="33"/>
      <c r="AB672" s="33"/>
      <c r="AC672" s="34"/>
      <c r="AD672" s="34"/>
      <c r="AE672" s="33"/>
      <c r="AF672" s="35"/>
      <c r="AG672" s="36"/>
      <c r="AH672" s="29"/>
      <c r="AI672" s="33"/>
      <c r="AJ672" s="35"/>
      <c r="AK672" s="36"/>
      <c r="AL672" s="29"/>
      <c r="AM672" s="33"/>
      <c r="AN672" s="35"/>
      <c r="AO672" s="36"/>
      <c r="AP672" s="29"/>
      <c r="AQ672" s="33"/>
      <c r="AR672" s="35"/>
      <c r="AS672" s="36"/>
      <c r="AT672" s="29"/>
      <c r="AU672" s="33"/>
      <c r="AV672" s="35"/>
      <c r="AW672" s="36"/>
      <c r="AX672" s="29"/>
      <c r="AY672" s="33"/>
      <c r="AZ672" s="35"/>
      <c r="BA672" s="36"/>
      <c r="BB672" s="29"/>
      <c r="BC672" s="33"/>
      <c r="BD672" s="35"/>
      <c r="BF672" s="29"/>
    </row>
    <row r="673" spans="1:58" x14ac:dyDescent="0.3">
      <c r="A673" s="29"/>
      <c r="B673" s="30"/>
      <c r="C673" s="30"/>
      <c r="D673" s="30"/>
      <c r="E673" s="31"/>
      <c r="F673" s="30"/>
      <c r="G673" s="30"/>
      <c r="H673" s="30"/>
      <c r="I673" s="30"/>
      <c r="J673" s="30"/>
      <c r="K673" s="30"/>
      <c r="L673" s="32"/>
      <c r="M673" s="32"/>
      <c r="N673" s="30"/>
      <c r="O673" s="33"/>
      <c r="P673" s="33"/>
      <c r="Q673" s="29"/>
      <c r="R673" s="34"/>
      <c r="S673" s="34"/>
      <c r="T673" s="34"/>
      <c r="U673" s="33"/>
      <c r="V673" s="33"/>
      <c r="W673" s="33"/>
      <c r="X673" s="33"/>
      <c r="Y673" s="33"/>
      <c r="Z673" s="33"/>
      <c r="AA673" s="33"/>
      <c r="AB673" s="33"/>
      <c r="AC673" s="34"/>
      <c r="AD673" s="34"/>
      <c r="AE673" s="33"/>
      <c r="AF673" s="35"/>
      <c r="AG673" s="36"/>
      <c r="AH673" s="29"/>
      <c r="AI673" s="33"/>
      <c r="AJ673" s="35"/>
      <c r="AK673" s="36"/>
      <c r="AL673" s="29"/>
      <c r="AM673" s="33"/>
      <c r="AN673" s="35"/>
      <c r="AO673" s="36"/>
      <c r="AP673" s="29"/>
      <c r="AQ673" s="33"/>
      <c r="AR673" s="35"/>
      <c r="AS673" s="36"/>
      <c r="AT673" s="29"/>
      <c r="AU673" s="33"/>
      <c r="AV673" s="35"/>
      <c r="AW673" s="36"/>
      <c r="AX673" s="29"/>
      <c r="AY673" s="33"/>
      <c r="AZ673" s="35"/>
      <c r="BA673" s="36"/>
      <c r="BB673" s="29"/>
      <c r="BC673" s="33"/>
      <c r="BD673" s="35"/>
      <c r="BF673" s="29"/>
    </row>
    <row r="674" spans="1:58" x14ac:dyDescent="0.3">
      <c r="A674" s="29"/>
      <c r="B674" s="30"/>
      <c r="C674" s="30"/>
      <c r="D674" s="30"/>
      <c r="E674" s="31"/>
      <c r="F674" s="30"/>
      <c r="G674" s="30"/>
      <c r="H674" s="30"/>
      <c r="I674" s="30"/>
      <c r="J674" s="30"/>
      <c r="K674" s="30"/>
      <c r="L674" s="32"/>
      <c r="M674" s="32"/>
      <c r="N674" s="30"/>
      <c r="O674" s="33"/>
      <c r="P674" s="33"/>
      <c r="Q674" s="29"/>
      <c r="R674" s="34"/>
      <c r="S674" s="34"/>
      <c r="T674" s="34"/>
      <c r="U674" s="33"/>
      <c r="V674" s="33"/>
      <c r="W674" s="33"/>
      <c r="X674" s="33"/>
      <c r="Y674" s="33"/>
      <c r="Z674" s="33"/>
      <c r="AA674" s="33"/>
      <c r="AB674" s="33"/>
      <c r="AC674" s="34"/>
      <c r="AD674" s="34"/>
      <c r="AE674" s="33"/>
      <c r="AF674" s="35"/>
      <c r="AG674" s="36"/>
      <c r="AH674" s="29"/>
      <c r="AI674" s="33"/>
      <c r="AJ674" s="35"/>
      <c r="AK674" s="36"/>
      <c r="AL674" s="29"/>
      <c r="AM674" s="33"/>
      <c r="AN674" s="35"/>
      <c r="AO674" s="36"/>
      <c r="AP674" s="29"/>
      <c r="AQ674" s="33"/>
      <c r="AR674" s="35"/>
      <c r="AS674" s="36"/>
      <c r="AT674" s="29"/>
      <c r="AU674" s="33"/>
      <c r="AV674" s="35"/>
      <c r="AW674" s="36"/>
      <c r="AX674" s="29"/>
      <c r="AY674" s="33"/>
      <c r="AZ674" s="35"/>
      <c r="BA674" s="36"/>
      <c r="BB674" s="29"/>
      <c r="BC674" s="33"/>
      <c r="BD674" s="35"/>
      <c r="BF674" s="29"/>
    </row>
    <row r="675" spans="1:58" x14ac:dyDescent="0.3">
      <c r="A675" s="29"/>
      <c r="B675" s="30"/>
      <c r="C675" s="30"/>
      <c r="D675" s="30"/>
      <c r="E675" s="31"/>
      <c r="F675" s="30"/>
      <c r="G675" s="30"/>
      <c r="H675" s="30"/>
      <c r="I675" s="30"/>
      <c r="J675" s="30"/>
      <c r="K675" s="30"/>
      <c r="L675" s="32"/>
      <c r="M675" s="32"/>
      <c r="N675" s="30"/>
      <c r="O675" s="33"/>
      <c r="P675" s="33"/>
      <c r="Q675" s="29"/>
      <c r="R675" s="34"/>
      <c r="S675" s="34"/>
      <c r="T675" s="34"/>
      <c r="U675" s="33"/>
      <c r="V675" s="33"/>
      <c r="W675" s="33"/>
      <c r="X675" s="33"/>
      <c r="Y675" s="33"/>
      <c r="Z675" s="33"/>
      <c r="AA675" s="33"/>
      <c r="AB675" s="33"/>
      <c r="AC675" s="34"/>
      <c r="AD675" s="34"/>
      <c r="AE675" s="33"/>
      <c r="AF675" s="35"/>
      <c r="AG675" s="36"/>
      <c r="AH675" s="29"/>
      <c r="AI675" s="33"/>
      <c r="AJ675" s="35"/>
      <c r="AK675" s="36"/>
      <c r="AL675" s="29"/>
      <c r="AM675" s="33"/>
      <c r="AN675" s="35"/>
      <c r="AO675" s="36"/>
      <c r="AP675" s="29"/>
      <c r="AQ675" s="33"/>
      <c r="AR675" s="35"/>
      <c r="AS675" s="36"/>
      <c r="AT675" s="29"/>
      <c r="AU675" s="33"/>
      <c r="AV675" s="35"/>
      <c r="AW675" s="36"/>
      <c r="AX675" s="29"/>
      <c r="AY675" s="33"/>
      <c r="AZ675" s="35"/>
      <c r="BA675" s="36"/>
      <c r="BB675" s="29"/>
      <c r="BC675" s="33"/>
      <c r="BD675" s="35"/>
      <c r="BF675" s="29"/>
    </row>
    <row r="676" spans="1:58" x14ac:dyDescent="0.3">
      <c r="A676" s="29"/>
      <c r="B676" s="30"/>
      <c r="C676" s="30"/>
      <c r="D676" s="30"/>
      <c r="E676" s="31"/>
      <c r="F676" s="30"/>
      <c r="G676" s="30"/>
      <c r="H676" s="30"/>
      <c r="I676" s="30"/>
      <c r="J676" s="30"/>
      <c r="K676" s="30"/>
      <c r="L676" s="32"/>
      <c r="M676" s="32"/>
      <c r="N676" s="30"/>
      <c r="O676" s="33"/>
      <c r="P676" s="33"/>
      <c r="Q676" s="29"/>
      <c r="R676" s="34"/>
      <c r="S676" s="34"/>
      <c r="T676" s="34"/>
      <c r="U676" s="33"/>
      <c r="V676" s="33"/>
      <c r="W676" s="33"/>
      <c r="X676" s="33"/>
      <c r="Y676" s="33"/>
      <c r="Z676" s="33"/>
      <c r="AA676" s="33"/>
      <c r="AB676" s="33"/>
      <c r="AC676" s="34"/>
      <c r="AD676" s="34"/>
      <c r="AE676" s="33"/>
      <c r="AF676" s="35"/>
      <c r="AG676" s="36"/>
      <c r="AH676" s="29"/>
      <c r="AI676" s="33"/>
      <c r="AJ676" s="35"/>
      <c r="AK676" s="36"/>
      <c r="AL676" s="29"/>
      <c r="AM676" s="33"/>
      <c r="AN676" s="35"/>
      <c r="AO676" s="36"/>
      <c r="AP676" s="29"/>
      <c r="AQ676" s="33"/>
      <c r="AR676" s="35"/>
      <c r="AS676" s="36"/>
      <c r="AT676" s="29"/>
      <c r="AU676" s="33"/>
      <c r="AV676" s="35"/>
      <c r="AW676" s="36"/>
      <c r="AX676" s="29"/>
      <c r="AY676" s="33"/>
      <c r="AZ676" s="35"/>
      <c r="BA676" s="36"/>
      <c r="BB676" s="29"/>
      <c r="BC676" s="33"/>
      <c r="BD676" s="35"/>
      <c r="BF676" s="29"/>
    </row>
    <row r="677" spans="1:58" x14ac:dyDescent="0.3">
      <c r="A677" s="29"/>
      <c r="B677" s="30"/>
      <c r="C677" s="30"/>
      <c r="D677" s="30"/>
      <c r="E677" s="31"/>
      <c r="F677" s="30"/>
      <c r="G677" s="30"/>
      <c r="H677" s="30"/>
      <c r="I677" s="30"/>
      <c r="J677" s="30"/>
      <c r="K677" s="30"/>
      <c r="L677" s="32"/>
      <c r="M677" s="32"/>
      <c r="N677" s="30"/>
      <c r="O677" s="33"/>
      <c r="P677" s="33"/>
      <c r="Q677" s="29"/>
      <c r="R677" s="34"/>
      <c r="S677" s="34"/>
      <c r="T677" s="34"/>
      <c r="U677" s="33"/>
      <c r="V677" s="33"/>
      <c r="W677" s="33"/>
      <c r="X677" s="33"/>
      <c r="Y677" s="33"/>
      <c r="Z677" s="33"/>
      <c r="AA677" s="33"/>
      <c r="AB677" s="33"/>
      <c r="AC677" s="34"/>
      <c r="AD677" s="34"/>
      <c r="AE677" s="33"/>
      <c r="AF677" s="35"/>
      <c r="AG677" s="36"/>
      <c r="AH677" s="29"/>
      <c r="AI677" s="33"/>
      <c r="AJ677" s="35"/>
      <c r="AK677" s="36"/>
      <c r="AL677" s="29"/>
      <c r="AM677" s="33"/>
      <c r="AN677" s="35"/>
      <c r="AO677" s="36"/>
      <c r="AP677" s="29"/>
      <c r="AQ677" s="33"/>
      <c r="AR677" s="35"/>
      <c r="AS677" s="36"/>
      <c r="AT677" s="29"/>
      <c r="AU677" s="33"/>
      <c r="AV677" s="35"/>
      <c r="AW677" s="36"/>
      <c r="AX677" s="29"/>
      <c r="AY677" s="33"/>
      <c r="AZ677" s="35"/>
      <c r="BA677" s="36"/>
      <c r="BB677" s="29"/>
      <c r="BC677" s="33"/>
      <c r="BD677" s="35"/>
      <c r="BF677" s="29"/>
    </row>
    <row r="678" spans="1:58" x14ac:dyDescent="0.3">
      <c r="A678" s="29"/>
      <c r="B678" s="30"/>
      <c r="C678" s="30"/>
      <c r="D678" s="30"/>
      <c r="E678" s="31"/>
      <c r="F678" s="30"/>
      <c r="G678" s="30"/>
      <c r="H678" s="30"/>
      <c r="I678" s="30"/>
      <c r="J678" s="30"/>
      <c r="K678" s="30"/>
      <c r="L678" s="32"/>
      <c r="M678" s="32"/>
      <c r="N678" s="30"/>
      <c r="O678" s="33"/>
      <c r="P678" s="33"/>
      <c r="Q678" s="29"/>
      <c r="R678" s="34"/>
      <c r="S678" s="34"/>
      <c r="T678" s="34"/>
      <c r="U678" s="33"/>
      <c r="V678" s="33"/>
      <c r="W678" s="33"/>
      <c r="X678" s="33"/>
      <c r="Y678" s="33"/>
      <c r="Z678" s="33"/>
      <c r="AA678" s="33"/>
      <c r="AB678" s="33"/>
      <c r="AC678" s="34"/>
      <c r="AD678" s="34"/>
      <c r="AE678" s="33"/>
      <c r="AF678" s="35"/>
      <c r="AG678" s="36"/>
      <c r="AH678" s="29"/>
      <c r="AI678" s="33"/>
      <c r="AJ678" s="35"/>
      <c r="AK678" s="36"/>
      <c r="AL678" s="29"/>
      <c r="AM678" s="33"/>
      <c r="AN678" s="35"/>
      <c r="AO678" s="36"/>
      <c r="AP678" s="29"/>
      <c r="AQ678" s="33"/>
      <c r="AR678" s="35"/>
      <c r="AS678" s="36"/>
      <c r="AT678" s="29"/>
      <c r="AU678" s="33"/>
      <c r="AV678" s="35"/>
      <c r="AW678" s="36"/>
      <c r="AX678" s="29"/>
      <c r="AY678" s="33"/>
      <c r="AZ678" s="35"/>
      <c r="BA678" s="36"/>
      <c r="BB678" s="29"/>
      <c r="BC678" s="33"/>
      <c r="BD678" s="35"/>
      <c r="BF678" s="29"/>
    </row>
    <row r="679" spans="1:58" x14ac:dyDescent="0.3">
      <c r="A679" s="29"/>
      <c r="B679" s="30"/>
      <c r="C679" s="30"/>
      <c r="D679" s="30"/>
      <c r="E679" s="31"/>
      <c r="F679" s="30"/>
      <c r="G679" s="30"/>
      <c r="H679" s="30"/>
      <c r="I679" s="30"/>
      <c r="J679" s="30"/>
      <c r="K679" s="30"/>
      <c r="L679" s="32"/>
      <c r="M679" s="32"/>
      <c r="N679" s="30"/>
      <c r="O679" s="33"/>
      <c r="P679" s="33"/>
      <c r="Q679" s="29"/>
      <c r="R679" s="34"/>
      <c r="S679" s="34"/>
      <c r="T679" s="34"/>
      <c r="U679" s="33"/>
      <c r="V679" s="33"/>
      <c r="W679" s="33"/>
      <c r="X679" s="33"/>
      <c r="Y679" s="33"/>
      <c r="Z679" s="33"/>
      <c r="AA679" s="33"/>
      <c r="AB679" s="33"/>
      <c r="AC679" s="34"/>
      <c r="AD679" s="34"/>
      <c r="AE679" s="33"/>
      <c r="AF679" s="35"/>
      <c r="AG679" s="36"/>
      <c r="AH679" s="29"/>
      <c r="AI679" s="33"/>
      <c r="AJ679" s="35"/>
      <c r="AK679" s="36"/>
      <c r="AL679" s="29"/>
      <c r="AM679" s="33"/>
      <c r="AN679" s="35"/>
      <c r="AO679" s="36"/>
      <c r="AP679" s="29"/>
      <c r="AQ679" s="33"/>
      <c r="AR679" s="35"/>
      <c r="AS679" s="36"/>
      <c r="AT679" s="29"/>
      <c r="AU679" s="33"/>
      <c r="AV679" s="35"/>
      <c r="AW679" s="36"/>
      <c r="AX679" s="29"/>
      <c r="AY679" s="33"/>
      <c r="AZ679" s="35"/>
      <c r="BA679" s="36"/>
      <c r="BB679" s="29"/>
      <c r="BC679" s="33"/>
      <c r="BD679" s="35"/>
      <c r="BF679" s="29"/>
    </row>
    <row r="680" spans="1:58" x14ac:dyDescent="0.3">
      <c r="A680" s="29"/>
      <c r="B680" s="30"/>
      <c r="C680" s="30"/>
      <c r="D680" s="30"/>
      <c r="E680" s="31"/>
      <c r="F680" s="30"/>
      <c r="G680" s="30"/>
      <c r="H680" s="30"/>
      <c r="I680" s="30"/>
      <c r="J680" s="30"/>
      <c r="K680" s="30"/>
      <c r="L680" s="32"/>
      <c r="M680" s="32"/>
      <c r="N680" s="30"/>
      <c r="O680" s="33"/>
      <c r="P680" s="33"/>
      <c r="Q680" s="29"/>
      <c r="R680" s="34"/>
      <c r="S680" s="34"/>
      <c r="T680" s="34"/>
      <c r="U680" s="33"/>
      <c r="V680" s="33"/>
      <c r="W680" s="33"/>
      <c r="X680" s="33"/>
      <c r="Y680" s="33"/>
      <c r="Z680" s="33"/>
      <c r="AA680" s="33"/>
      <c r="AB680" s="33"/>
      <c r="AC680" s="34"/>
      <c r="AD680" s="34"/>
      <c r="AE680" s="33"/>
      <c r="AF680" s="35"/>
      <c r="AG680" s="36"/>
      <c r="AH680" s="29"/>
      <c r="AI680" s="33"/>
      <c r="AJ680" s="35"/>
      <c r="AK680" s="36"/>
      <c r="AL680" s="29"/>
      <c r="AM680" s="33"/>
      <c r="AN680" s="35"/>
      <c r="AO680" s="36"/>
      <c r="AP680" s="29"/>
      <c r="AQ680" s="33"/>
      <c r="AR680" s="35"/>
      <c r="AS680" s="36"/>
      <c r="AT680" s="29"/>
      <c r="AU680" s="33"/>
      <c r="AV680" s="35"/>
      <c r="AW680" s="36"/>
      <c r="AX680" s="29"/>
      <c r="AY680" s="33"/>
      <c r="AZ680" s="35"/>
      <c r="BA680" s="36"/>
      <c r="BB680" s="29"/>
      <c r="BC680" s="33"/>
      <c r="BD680" s="35"/>
      <c r="BF680" s="29"/>
    </row>
    <row r="681" spans="1:58" x14ac:dyDescent="0.3">
      <c r="A681" s="29"/>
      <c r="B681" s="30"/>
      <c r="C681" s="30"/>
      <c r="D681" s="30"/>
      <c r="E681" s="31"/>
      <c r="F681" s="30"/>
      <c r="G681" s="30"/>
      <c r="H681" s="30"/>
      <c r="I681" s="30"/>
      <c r="J681" s="30"/>
      <c r="K681" s="30"/>
      <c r="L681" s="32"/>
      <c r="M681" s="32"/>
      <c r="N681" s="30"/>
      <c r="O681" s="33"/>
      <c r="P681" s="33"/>
      <c r="Q681" s="29"/>
      <c r="R681" s="34"/>
      <c r="S681" s="34"/>
      <c r="T681" s="34"/>
      <c r="U681" s="33"/>
      <c r="V681" s="33"/>
      <c r="W681" s="33"/>
      <c r="X681" s="33"/>
      <c r="Y681" s="33"/>
      <c r="Z681" s="33"/>
      <c r="AA681" s="33"/>
      <c r="AB681" s="33"/>
      <c r="AC681" s="34"/>
      <c r="AD681" s="34"/>
      <c r="AE681" s="33"/>
      <c r="AF681" s="35"/>
      <c r="AG681" s="36"/>
      <c r="AH681" s="29"/>
      <c r="AI681" s="33"/>
      <c r="AJ681" s="35"/>
      <c r="AK681" s="36"/>
      <c r="AL681" s="29"/>
      <c r="AM681" s="33"/>
      <c r="AN681" s="35"/>
      <c r="AO681" s="36"/>
      <c r="AP681" s="29"/>
      <c r="AQ681" s="33"/>
      <c r="AR681" s="35"/>
      <c r="AS681" s="36"/>
      <c r="AT681" s="29"/>
      <c r="AU681" s="33"/>
      <c r="AV681" s="35"/>
      <c r="AW681" s="36"/>
      <c r="AX681" s="29"/>
      <c r="AY681" s="33"/>
      <c r="AZ681" s="35"/>
      <c r="BA681" s="36"/>
      <c r="BB681" s="29"/>
      <c r="BC681" s="33"/>
      <c r="BD681" s="35"/>
      <c r="BF681" s="29"/>
    </row>
    <row r="682" spans="1:58" x14ac:dyDescent="0.3">
      <c r="A682" s="29"/>
      <c r="B682" s="30"/>
      <c r="C682" s="30"/>
      <c r="D682" s="30"/>
      <c r="E682" s="31"/>
      <c r="F682" s="30"/>
      <c r="G682" s="30"/>
      <c r="H682" s="30"/>
      <c r="I682" s="30"/>
      <c r="J682" s="30"/>
      <c r="K682" s="30"/>
      <c r="L682" s="32"/>
      <c r="M682" s="32"/>
      <c r="N682" s="30"/>
      <c r="O682" s="33"/>
      <c r="P682" s="33"/>
      <c r="Q682" s="29"/>
      <c r="R682" s="34"/>
      <c r="S682" s="34"/>
      <c r="T682" s="34"/>
      <c r="U682" s="33"/>
      <c r="V682" s="33"/>
      <c r="W682" s="33"/>
      <c r="X682" s="33"/>
      <c r="Y682" s="33"/>
      <c r="Z682" s="33"/>
      <c r="AA682" s="33"/>
      <c r="AB682" s="33"/>
      <c r="AC682" s="34"/>
      <c r="AD682" s="34"/>
      <c r="AE682" s="33"/>
      <c r="AF682" s="35"/>
      <c r="AG682" s="36"/>
      <c r="AH682" s="29"/>
      <c r="AI682" s="33"/>
      <c r="AJ682" s="35"/>
      <c r="AK682" s="36"/>
      <c r="AL682" s="29"/>
      <c r="AM682" s="33"/>
      <c r="AN682" s="35"/>
      <c r="AO682" s="36"/>
      <c r="AP682" s="29"/>
      <c r="AQ682" s="33"/>
      <c r="AR682" s="35"/>
      <c r="AS682" s="36"/>
      <c r="AT682" s="29"/>
      <c r="AU682" s="33"/>
      <c r="AV682" s="35"/>
      <c r="AW682" s="36"/>
      <c r="AX682" s="29"/>
      <c r="AY682" s="33"/>
      <c r="AZ682" s="35"/>
      <c r="BA682" s="36"/>
      <c r="BB682" s="29"/>
      <c r="BC682" s="33"/>
      <c r="BD682" s="35"/>
      <c r="BF682" s="29"/>
    </row>
    <row r="683" spans="1:58" x14ac:dyDescent="0.3">
      <c r="A683" s="29"/>
      <c r="B683" s="30"/>
      <c r="C683" s="30"/>
      <c r="D683" s="30"/>
      <c r="E683" s="31"/>
      <c r="F683" s="30"/>
      <c r="G683" s="30"/>
      <c r="H683" s="30"/>
      <c r="I683" s="30"/>
      <c r="J683" s="30"/>
      <c r="K683" s="30"/>
      <c r="L683" s="32"/>
      <c r="M683" s="32"/>
      <c r="N683" s="30"/>
      <c r="O683" s="33"/>
      <c r="P683" s="33"/>
      <c r="Q683" s="29"/>
      <c r="R683" s="34"/>
      <c r="S683" s="34"/>
      <c r="T683" s="34"/>
      <c r="U683" s="33"/>
      <c r="V683" s="33"/>
      <c r="W683" s="33"/>
      <c r="X683" s="33"/>
      <c r="Y683" s="33"/>
      <c r="Z683" s="33"/>
      <c r="AA683" s="33"/>
      <c r="AB683" s="33"/>
      <c r="AC683" s="34"/>
      <c r="AD683" s="34"/>
      <c r="AE683" s="33"/>
      <c r="AF683" s="35"/>
      <c r="AG683" s="36"/>
      <c r="AH683" s="29"/>
      <c r="AI683" s="33"/>
      <c r="AJ683" s="35"/>
      <c r="AK683" s="36"/>
      <c r="AL683" s="29"/>
      <c r="AM683" s="33"/>
      <c r="AN683" s="35"/>
      <c r="AO683" s="36"/>
      <c r="AP683" s="29"/>
      <c r="AQ683" s="33"/>
      <c r="AR683" s="35"/>
      <c r="AS683" s="36"/>
      <c r="AT683" s="29"/>
      <c r="AU683" s="33"/>
      <c r="AV683" s="35"/>
      <c r="AW683" s="36"/>
      <c r="AX683" s="29"/>
      <c r="AY683" s="33"/>
      <c r="AZ683" s="35"/>
      <c r="BA683" s="36"/>
      <c r="BB683" s="29"/>
      <c r="BC683" s="33"/>
      <c r="BD683" s="35"/>
      <c r="BF683" s="29"/>
    </row>
    <row r="684" spans="1:58" x14ac:dyDescent="0.3">
      <c r="A684" s="29"/>
      <c r="B684" s="30"/>
      <c r="C684" s="30"/>
      <c r="D684" s="30"/>
      <c r="E684" s="31"/>
      <c r="F684" s="30"/>
      <c r="G684" s="30"/>
      <c r="H684" s="30"/>
      <c r="I684" s="30"/>
      <c r="J684" s="30"/>
      <c r="K684" s="30"/>
      <c r="L684" s="32"/>
      <c r="M684" s="32"/>
      <c r="N684" s="30"/>
      <c r="O684" s="33"/>
      <c r="P684" s="33"/>
      <c r="Q684" s="29"/>
      <c r="R684" s="34"/>
      <c r="S684" s="34"/>
      <c r="T684" s="34"/>
      <c r="U684" s="33"/>
      <c r="V684" s="33"/>
      <c r="W684" s="33"/>
      <c r="X684" s="33"/>
      <c r="Y684" s="33"/>
      <c r="Z684" s="33"/>
      <c r="AA684" s="33"/>
      <c r="AB684" s="33"/>
      <c r="AC684" s="34"/>
      <c r="AD684" s="34"/>
      <c r="AE684" s="33"/>
      <c r="AF684" s="35"/>
      <c r="AG684" s="36"/>
      <c r="AH684" s="29"/>
      <c r="AI684" s="33"/>
      <c r="AJ684" s="35"/>
      <c r="AK684" s="36"/>
      <c r="AL684" s="29"/>
      <c r="AM684" s="33"/>
      <c r="AN684" s="35"/>
      <c r="AO684" s="36"/>
      <c r="AP684" s="29"/>
      <c r="AQ684" s="33"/>
      <c r="AR684" s="35"/>
      <c r="AS684" s="36"/>
      <c r="AT684" s="29"/>
      <c r="AU684" s="33"/>
      <c r="AV684" s="35"/>
      <c r="AW684" s="36"/>
      <c r="AX684" s="29"/>
      <c r="AY684" s="33"/>
      <c r="AZ684" s="35"/>
      <c r="BA684" s="36"/>
      <c r="BB684" s="29"/>
      <c r="BC684" s="33"/>
      <c r="BD684" s="35"/>
      <c r="BF684" s="29"/>
    </row>
    <row r="685" spans="1:58" x14ac:dyDescent="0.3">
      <c r="A685" s="29"/>
      <c r="B685" s="30"/>
      <c r="C685" s="30"/>
      <c r="D685" s="30"/>
      <c r="E685" s="31"/>
      <c r="F685" s="30"/>
      <c r="G685" s="30"/>
      <c r="H685" s="30"/>
      <c r="I685" s="30"/>
      <c r="J685" s="30"/>
      <c r="K685" s="30"/>
      <c r="L685" s="32"/>
      <c r="M685" s="32"/>
      <c r="N685" s="30"/>
      <c r="O685" s="33"/>
      <c r="P685" s="33"/>
      <c r="Q685" s="29"/>
      <c r="R685" s="34"/>
      <c r="S685" s="34"/>
      <c r="T685" s="34"/>
      <c r="U685" s="33"/>
      <c r="V685" s="33"/>
      <c r="W685" s="33"/>
      <c r="X685" s="33"/>
      <c r="Y685" s="33"/>
      <c r="Z685" s="33"/>
      <c r="AA685" s="33"/>
      <c r="AB685" s="33"/>
      <c r="AC685" s="34"/>
      <c r="AD685" s="34"/>
      <c r="AE685" s="33"/>
      <c r="AF685" s="35"/>
      <c r="AG685" s="36"/>
      <c r="AH685" s="29"/>
      <c r="AI685" s="33"/>
      <c r="AJ685" s="35"/>
      <c r="AK685" s="36"/>
      <c r="AL685" s="29"/>
      <c r="AM685" s="33"/>
      <c r="AN685" s="35"/>
      <c r="AO685" s="36"/>
      <c r="AP685" s="29"/>
      <c r="AQ685" s="33"/>
      <c r="AR685" s="35"/>
      <c r="AS685" s="36"/>
      <c r="AT685" s="29"/>
      <c r="AU685" s="33"/>
      <c r="AV685" s="35"/>
      <c r="AW685" s="36"/>
      <c r="AX685" s="29"/>
      <c r="AY685" s="33"/>
      <c r="AZ685" s="35"/>
      <c r="BA685" s="36"/>
      <c r="BB685" s="29"/>
      <c r="BC685" s="33"/>
      <c r="BD685" s="35"/>
      <c r="BF685" s="29"/>
    </row>
    <row r="686" spans="1:58" x14ac:dyDescent="0.3">
      <c r="A686" s="29"/>
      <c r="B686" s="30"/>
      <c r="C686" s="30"/>
      <c r="D686" s="30"/>
      <c r="E686" s="31"/>
      <c r="F686" s="30"/>
      <c r="G686" s="30"/>
      <c r="H686" s="30"/>
      <c r="I686" s="30"/>
      <c r="J686" s="30"/>
      <c r="K686" s="30"/>
      <c r="L686" s="32"/>
      <c r="M686" s="32"/>
      <c r="N686" s="30"/>
      <c r="O686" s="33"/>
      <c r="P686" s="33"/>
      <c r="Q686" s="29"/>
      <c r="R686" s="34"/>
      <c r="S686" s="34"/>
      <c r="T686" s="34"/>
      <c r="U686" s="33"/>
      <c r="V686" s="33"/>
      <c r="W686" s="33"/>
      <c r="X686" s="33"/>
      <c r="Y686" s="33"/>
      <c r="Z686" s="33"/>
      <c r="AA686" s="33"/>
      <c r="AB686" s="33"/>
      <c r="AC686" s="34"/>
      <c r="AD686" s="34"/>
      <c r="AE686" s="33"/>
      <c r="AF686" s="35"/>
      <c r="AG686" s="36"/>
      <c r="AH686" s="29"/>
      <c r="AI686" s="33"/>
      <c r="AJ686" s="35"/>
      <c r="AK686" s="36"/>
      <c r="AL686" s="29"/>
      <c r="AM686" s="33"/>
      <c r="AN686" s="35"/>
      <c r="AO686" s="36"/>
      <c r="AP686" s="29"/>
      <c r="AQ686" s="33"/>
      <c r="AR686" s="35"/>
      <c r="AS686" s="36"/>
      <c r="AT686" s="29"/>
      <c r="AU686" s="33"/>
      <c r="AV686" s="35"/>
      <c r="AW686" s="36"/>
      <c r="AX686" s="29"/>
      <c r="AY686" s="33"/>
      <c r="AZ686" s="35"/>
      <c r="BA686" s="36"/>
      <c r="BB686" s="29"/>
      <c r="BC686" s="33"/>
      <c r="BD686" s="35"/>
      <c r="BF686" s="29"/>
    </row>
    <row r="687" spans="1:58" x14ac:dyDescent="0.3">
      <c r="A687" s="29"/>
      <c r="B687" s="30"/>
      <c r="C687" s="30"/>
      <c r="D687" s="30"/>
      <c r="E687" s="31"/>
      <c r="F687" s="30"/>
      <c r="G687" s="30"/>
      <c r="H687" s="30"/>
      <c r="I687" s="30"/>
      <c r="J687" s="30"/>
      <c r="K687" s="30"/>
      <c r="L687" s="32"/>
      <c r="M687" s="32"/>
      <c r="N687" s="30"/>
      <c r="O687" s="33"/>
      <c r="P687" s="33"/>
      <c r="Q687" s="29"/>
      <c r="R687" s="34"/>
      <c r="S687" s="34"/>
      <c r="T687" s="34"/>
      <c r="U687" s="33"/>
      <c r="V687" s="33"/>
      <c r="W687" s="33"/>
      <c r="X687" s="33"/>
      <c r="Y687" s="33"/>
      <c r="Z687" s="33"/>
      <c r="AA687" s="33"/>
      <c r="AB687" s="33"/>
      <c r="AC687" s="34"/>
      <c r="AD687" s="34"/>
      <c r="AE687" s="33"/>
      <c r="AF687" s="35"/>
      <c r="AG687" s="36"/>
      <c r="AH687" s="29"/>
      <c r="AI687" s="33"/>
      <c r="AJ687" s="35"/>
      <c r="AK687" s="36"/>
      <c r="AL687" s="29"/>
      <c r="AM687" s="33"/>
      <c r="AN687" s="35"/>
      <c r="AO687" s="36"/>
      <c r="AP687" s="29"/>
      <c r="AQ687" s="33"/>
      <c r="AR687" s="35"/>
      <c r="AS687" s="36"/>
      <c r="AT687" s="29"/>
      <c r="AU687" s="33"/>
      <c r="AV687" s="35"/>
      <c r="AW687" s="36"/>
      <c r="AX687" s="29"/>
      <c r="AY687" s="33"/>
      <c r="AZ687" s="35"/>
      <c r="BA687" s="36"/>
      <c r="BB687" s="29"/>
      <c r="BC687" s="33"/>
      <c r="BD687" s="35"/>
      <c r="BF687" s="29"/>
    </row>
    <row r="688" spans="1:58" x14ac:dyDescent="0.3">
      <c r="A688" s="29"/>
      <c r="B688" s="30"/>
      <c r="C688" s="30"/>
      <c r="D688" s="30"/>
      <c r="E688" s="31"/>
      <c r="F688" s="30"/>
      <c r="G688" s="30"/>
      <c r="H688" s="30"/>
      <c r="I688" s="30"/>
      <c r="J688" s="30"/>
      <c r="K688" s="30"/>
      <c r="L688" s="32"/>
      <c r="M688" s="32"/>
      <c r="N688" s="30"/>
      <c r="O688" s="33"/>
      <c r="P688" s="33"/>
      <c r="Q688" s="29"/>
      <c r="R688" s="34"/>
      <c r="S688" s="34"/>
      <c r="T688" s="34"/>
      <c r="U688" s="33"/>
      <c r="V688" s="33"/>
      <c r="W688" s="33"/>
      <c r="X688" s="33"/>
      <c r="Y688" s="33"/>
      <c r="Z688" s="33"/>
      <c r="AA688" s="33"/>
      <c r="AB688" s="33"/>
      <c r="AC688" s="34"/>
      <c r="AD688" s="34"/>
      <c r="AE688" s="33"/>
      <c r="AF688" s="35"/>
      <c r="AG688" s="36"/>
      <c r="AH688" s="29"/>
      <c r="AI688" s="33"/>
      <c r="AJ688" s="35"/>
      <c r="AK688" s="36"/>
      <c r="AL688" s="29"/>
      <c r="AM688" s="33"/>
      <c r="AN688" s="35"/>
      <c r="AO688" s="36"/>
      <c r="AP688" s="29"/>
      <c r="AQ688" s="33"/>
      <c r="AR688" s="35"/>
      <c r="AS688" s="36"/>
      <c r="AT688" s="29"/>
      <c r="AU688" s="33"/>
      <c r="AV688" s="35"/>
      <c r="AW688" s="36"/>
      <c r="AX688" s="29"/>
      <c r="AY688" s="33"/>
      <c r="AZ688" s="35"/>
      <c r="BA688" s="36"/>
      <c r="BB688" s="29"/>
      <c r="BC688" s="33"/>
      <c r="BD688" s="35"/>
      <c r="BF688" s="29"/>
    </row>
    <row r="689" spans="1:58" x14ac:dyDescent="0.3">
      <c r="A689" s="29"/>
      <c r="B689" s="30"/>
      <c r="C689" s="30"/>
      <c r="D689" s="30"/>
      <c r="E689" s="31"/>
      <c r="F689" s="30"/>
      <c r="G689" s="30"/>
      <c r="H689" s="30"/>
      <c r="I689" s="30"/>
      <c r="J689" s="30"/>
      <c r="K689" s="30"/>
      <c r="L689" s="32"/>
      <c r="M689" s="32"/>
      <c r="N689" s="30"/>
      <c r="O689" s="33"/>
      <c r="P689" s="33"/>
      <c r="Q689" s="29"/>
      <c r="R689" s="34"/>
      <c r="S689" s="34"/>
      <c r="T689" s="34"/>
      <c r="U689" s="33"/>
      <c r="V689" s="33"/>
      <c r="W689" s="33"/>
      <c r="X689" s="33"/>
      <c r="Y689" s="33"/>
      <c r="Z689" s="33"/>
      <c r="AA689" s="33"/>
      <c r="AB689" s="33"/>
      <c r="AC689" s="34"/>
      <c r="AD689" s="34"/>
      <c r="AE689" s="33"/>
      <c r="AF689" s="35"/>
      <c r="AG689" s="36"/>
      <c r="AH689" s="29"/>
      <c r="AI689" s="33"/>
      <c r="AJ689" s="35"/>
      <c r="AK689" s="36"/>
      <c r="AL689" s="29"/>
      <c r="AM689" s="33"/>
      <c r="AN689" s="35"/>
      <c r="AO689" s="36"/>
      <c r="AP689" s="29"/>
      <c r="AQ689" s="33"/>
      <c r="AR689" s="35"/>
      <c r="AS689" s="36"/>
      <c r="AT689" s="29"/>
      <c r="AU689" s="33"/>
      <c r="AV689" s="35"/>
      <c r="AW689" s="36"/>
      <c r="AX689" s="29"/>
      <c r="AY689" s="33"/>
      <c r="AZ689" s="35"/>
      <c r="BA689" s="36"/>
      <c r="BB689" s="29"/>
      <c r="BC689" s="33"/>
      <c r="BD689" s="35"/>
      <c r="BF689" s="29"/>
    </row>
    <row r="690" spans="1:58" x14ac:dyDescent="0.3">
      <c r="A690" s="29"/>
      <c r="B690" s="30"/>
      <c r="C690" s="30"/>
      <c r="D690" s="30"/>
      <c r="E690" s="31"/>
      <c r="F690" s="30"/>
      <c r="G690" s="30"/>
      <c r="H690" s="30"/>
      <c r="I690" s="30"/>
      <c r="J690" s="30"/>
      <c r="K690" s="30"/>
      <c r="L690" s="32"/>
      <c r="M690" s="32"/>
      <c r="N690" s="30"/>
      <c r="O690" s="33"/>
      <c r="P690" s="33"/>
      <c r="Q690" s="29"/>
      <c r="R690" s="34"/>
      <c r="S690" s="34"/>
      <c r="T690" s="34"/>
      <c r="U690" s="33"/>
      <c r="V690" s="33"/>
      <c r="W690" s="33"/>
      <c r="X690" s="33"/>
      <c r="Y690" s="33"/>
      <c r="Z690" s="33"/>
      <c r="AA690" s="33"/>
      <c r="AB690" s="33"/>
      <c r="AC690" s="34"/>
      <c r="AD690" s="34"/>
      <c r="AE690" s="33"/>
      <c r="AF690" s="35"/>
      <c r="AG690" s="36"/>
      <c r="AH690" s="29"/>
      <c r="AI690" s="33"/>
      <c r="AJ690" s="35"/>
      <c r="AK690" s="36"/>
      <c r="AL690" s="29"/>
      <c r="AM690" s="33"/>
      <c r="AN690" s="35"/>
      <c r="AO690" s="36"/>
      <c r="AP690" s="29"/>
      <c r="AQ690" s="33"/>
      <c r="AR690" s="35"/>
      <c r="AS690" s="36"/>
      <c r="AT690" s="29"/>
      <c r="AU690" s="33"/>
      <c r="AV690" s="35"/>
      <c r="AW690" s="36"/>
      <c r="AX690" s="29"/>
      <c r="AY690" s="33"/>
      <c r="AZ690" s="35"/>
      <c r="BA690" s="36"/>
      <c r="BB690" s="29"/>
      <c r="BC690" s="33"/>
      <c r="BD690" s="35"/>
      <c r="BF690" s="29"/>
    </row>
    <row r="691" spans="1:58" x14ac:dyDescent="0.3">
      <c r="A691" s="29"/>
      <c r="B691" s="30"/>
      <c r="C691" s="30"/>
      <c r="D691" s="30"/>
      <c r="E691" s="31"/>
      <c r="F691" s="30"/>
      <c r="G691" s="30"/>
      <c r="H691" s="30"/>
      <c r="I691" s="30"/>
      <c r="J691" s="30"/>
      <c r="K691" s="30"/>
      <c r="L691" s="32"/>
      <c r="M691" s="32"/>
      <c r="N691" s="30"/>
      <c r="O691" s="33"/>
      <c r="P691" s="33"/>
      <c r="Q691" s="29"/>
      <c r="R691" s="34"/>
      <c r="S691" s="34"/>
      <c r="T691" s="34"/>
      <c r="U691" s="33"/>
      <c r="V691" s="33"/>
      <c r="W691" s="33"/>
      <c r="X691" s="33"/>
      <c r="Y691" s="33"/>
      <c r="Z691" s="33"/>
      <c r="AA691" s="33"/>
      <c r="AB691" s="33"/>
      <c r="AC691" s="34"/>
      <c r="AD691" s="34"/>
      <c r="AE691" s="33"/>
      <c r="AF691" s="35"/>
      <c r="AG691" s="36"/>
      <c r="AH691" s="29"/>
      <c r="AI691" s="33"/>
      <c r="AJ691" s="35"/>
      <c r="AK691" s="36"/>
      <c r="AL691" s="29"/>
      <c r="AM691" s="33"/>
      <c r="AN691" s="35"/>
      <c r="AO691" s="36"/>
      <c r="AP691" s="29"/>
      <c r="AQ691" s="33"/>
      <c r="AR691" s="35"/>
      <c r="AS691" s="36"/>
      <c r="AT691" s="29"/>
      <c r="AU691" s="33"/>
      <c r="AV691" s="35"/>
      <c r="AW691" s="36"/>
      <c r="AX691" s="29"/>
      <c r="AY691" s="33"/>
      <c r="AZ691" s="35"/>
      <c r="BA691" s="36"/>
      <c r="BB691" s="29"/>
      <c r="BC691" s="33"/>
      <c r="BD691" s="35"/>
      <c r="BF691" s="29"/>
    </row>
    <row r="692" spans="1:58" x14ac:dyDescent="0.3">
      <c r="A692" s="29"/>
      <c r="B692" s="30"/>
      <c r="C692" s="30"/>
      <c r="D692" s="30"/>
      <c r="E692" s="31"/>
      <c r="F692" s="30"/>
      <c r="G692" s="30"/>
      <c r="H692" s="30"/>
      <c r="I692" s="30"/>
      <c r="J692" s="30"/>
      <c r="K692" s="30"/>
      <c r="L692" s="32"/>
      <c r="M692" s="32"/>
      <c r="N692" s="30"/>
      <c r="O692" s="33"/>
      <c r="P692" s="33"/>
      <c r="Q692" s="29"/>
      <c r="R692" s="34"/>
      <c r="S692" s="34"/>
      <c r="T692" s="34"/>
      <c r="U692" s="33"/>
      <c r="V692" s="33"/>
      <c r="W692" s="33"/>
      <c r="X692" s="33"/>
      <c r="Y692" s="33"/>
      <c r="Z692" s="33"/>
      <c r="AA692" s="33"/>
      <c r="AB692" s="33"/>
      <c r="AC692" s="34"/>
      <c r="AD692" s="34"/>
      <c r="AE692" s="33"/>
      <c r="AF692" s="35"/>
      <c r="AG692" s="36"/>
      <c r="AH692" s="29"/>
      <c r="AI692" s="33"/>
      <c r="AJ692" s="35"/>
      <c r="AK692" s="36"/>
      <c r="AL692" s="29"/>
      <c r="AM692" s="33"/>
      <c r="AN692" s="35"/>
      <c r="AO692" s="36"/>
      <c r="AP692" s="29"/>
      <c r="AQ692" s="33"/>
      <c r="AR692" s="35"/>
      <c r="AS692" s="36"/>
      <c r="AT692" s="29"/>
      <c r="AU692" s="33"/>
      <c r="AV692" s="35"/>
      <c r="AW692" s="36"/>
      <c r="AX692" s="29"/>
      <c r="AY692" s="33"/>
      <c r="AZ692" s="35"/>
      <c r="BA692" s="36"/>
      <c r="BB692" s="29"/>
      <c r="BC692" s="33"/>
      <c r="BD692" s="35"/>
      <c r="BF692" s="29"/>
    </row>
    <row r="693" spans="1:58" x14ac:dyDescent="0.3">
      <c r="A693" s="29"/>
      <c r="B693" s="30"/>
      <c r="C693" s="30"/>
      <c r="D693" s="30"/>
      <c r="E693" s="31"/>
      <c r="F693" s="30"/>
      <c r="G693" s="30"/>
      <c r="H693" s="30"/>
      <c r="I693" s="30"/>
      <c r="J693" s="30"/>
      <c r="K693" s="30"/>
      <c r="L693" s="32"/>
      <c r="M693" s="32"/>
      <c r="N693" s="30"/>
      <c r="O693" s="33"/>
      <c r="P693" s="33"/>
      <c r="Q693" s="29"/>
      <c r="R693" s="34"/>
      <c r="S693" s="34"/>
      <c r="T693" s="34"/>
      <c r="U693" s="33"/>
      <c r="V693" s="33"/>
      <c r="W693" s="33"/>
      <c r="X693" s="33"/>
      <c r="Y693" s="33"/>
      <c r="Z693" s="33"/>
      <c r="AA693" s="33"/>
      <c r="AB693" s="33"/>
      <c r="AC693" s="34"/>
      <c r="AD693" s="34"/>
      <c r="AE693" s="33"/>
      <c r="AF693" s="35"/>
      <c r="AG693" s="36"/>
      <c r="AH693" s="29"/>
      <c r="AI693" s="33"/>
      <c r="AJ693" s="35"/>
      <c r="AK693" s="36"/>
      <c r="AL693" s="29"/>
      <c r="AM693" s="33"/>
      <c r="AN693" s="35"/>
      <c r="AO693" s="36"/>
      <c r="AP693" s="29"/>
      <c r="AQ693" s="33"/>
      <c r="AR693" s="35"/>
      <c r="AS693" s="36"/>
      <c r="AT693" s="29"/>
      <c r="AU693" s="33"/>
      <c r="AV693" s="35"/>
      <c r="AW693" s="36"/>
      <c r="AX693" s="29"/>
      <c r="AY693" s="33"/>
      <c r="AZ693" s="35"/>
      <c r="BA693" s="36"/>
      <c r="BB693" s="29"/>
      <c r="BC693" s="33"/>
      <c r="BD693" s="35"/>
      <c r="BF693" s="29"/>
    </row>
    <row r="694" spans="1:58" x14ac:dyDescent="0.3">
      <c r="A694" s="29"/>
      <c r="B694" s="30"/>
      <c r="C694" s="30"/>
      <c r="D694" s="30"/>
      <c r="E694" s="31"/>
      <c r="F694" s="30"/>
      <c r="G694" s="30"/>
      <c r="H694" s="30"/>
      <c r="I694" s="30"/>
      <c r="J694" s="30"/>
      <c r="K694" s="30"/>
      <c r="L694" s="32"/>
      <c r="M694" s="32"/>
      <c r="N694" s="30"/>
      <c r="O694" s="33"/>
      <c r="P694" s="33"/>
      <c r="Q694" s="29"/>
      <c r="R694" s="34"/>
      <c r="S694" s="34"/>
      <c r="T694" s="34"/>
      <c r="U694" s="33"/>
      <c r="V694" s="33"/>
      <c r="W694" s="33"/>
      <c r="X694" s="33"/>
      <c r="Y694" s="33"/>
      <c r="Z694" s="33"/>
      <c r="AA694" s="33"/>
      <c r="AB694" s="33"/>
      <c r="AC694" s="34"/>
      <c r="AD694" s="34"/>
      <c r="AE694" s="33"/>
      <c r="AF694" s="35"/>
      <c r="AG694" s="36"/>
      <c r="AH694" s="29"/>
      <c r="AI694" s="33"/>
      <c r="AJ694" s="35"/>
      <c r="AK694" s="36"/>
      <c r="AL694" s="29"/>
      <c r="AM694" s="33"/>
      <c r="AN694" s="35"/>
      <c r="AO694" s="36"/>
      <c r="AP694" s="29"/>
      <c r="AQ694" s="33"/>
      <c r="AR694" s="35"/>
      <c r="AS694" s="36"/>
      <c r="AT694" s="29"/>
      <c r="AU694" s="33"/>
      <c r="AV694" s="35"/>
      <c r="AW694" s="36"/>
      <c r="AX694" s="29"/>
      <c r="AY694" s="33"/>
      <c r="AZ694" s="35"/>
      <c r="BA694" s="36"/>
      <c r="BB694" s="29"/>
      <c r="BC694" s="33"/>
      <c r="BD694" s="35"/>
      <c r="BF694" s="29"/>
    </row>
    <row r="695" spans="1:58" x14ac:dyDescent="0.3">
      <c r="A695" s="29"/>
      <c r="B695" s="30"/>
      <c r="C695" s="30"/>
      <c r="D695" s="30"/>
      <c r="E695" s="31"/>
      <c r="F695" s="30"/>
      <c r="G695" s="30"/>
      <c r="H695" s="30"/>
      <c r="I695" s="30"/>
      <c r="J695" s="30"/>
      <c r="K695" s="30"/>
      <c r="L695" s="32"/>
      <c r="M695" s="32"/>
      <c r="N695" s="30"/>
      <c r="O695" s="33"/>
      <c r="P695" s="33"/>
      <c r="Q695" s="29"/>
      <c r="R695" s="34"/>
      <c r="S695" s="34"/>
      <c r="T695" s="34"/>
      <c r="U695" s="33"/>
      <c r="V695" s="33"/>
      <c r="W695" s="33"/>
      <c r="X695" s="33"/>
      <c r="Y695" s="33"/>
      <c r="Z695" s="33"/>
      <c r="AA695" s="33"/>
      <c r="AB695" s="33"/>
      <c r="AC695" s="34"/>
      <c r="AD695" s="34"/>
      <c r="AE695" s="33"/>
      <c r="AF695" s="35"/>
      <c r="AG695" s="36"/>
      <c r="AH695" s="29"/>
      <c r="AI695" s="33"/>
      <c r="AJ695" s="35"/>
      <c r="AK695" s="36"/>
      <c r="AL695" s="29"/>
      <c r="AM695" s="33"/>
      <c r="AN695" s="35"/>
      <c r="AO695" s="36"/>
      <c r="AP695" s="29"/>
      <c r="AQ695" s="33"/>
      <c r="AR695" s="35"/>
      <c r="AS695" s="36"/>
      <c r="AT695" s="29"/>
      <c r="AU695" s="33"/>
      <c r="AV695" s="35"/>
      <c r="AW695" s="36"/>
      <c r="AX695" s="29"/>
      <c r="AY695" s="33"/>
      <c r="AZ695" s="35"/>
      <c r="BA695" s="36"/>
      <c r="BB695" s="29"/>
      <c r="BC695" s="33"/>
      <c r="BD695" s="35"/>
      <c r="BF695" s="29"/>
    </row>
    <row r="696" spans="1:58" x14ac:dyDescent="0.3">
      <c r="A696" s="29"/>
      <c r="B696" s="30"/>
      <c r="C696" s="30"/>
      <c r="D696" s="30"/>
      <c r="E696" s="31"/>
      <c r="F696" s="30"/>
      <c r="G696" s="30"/>
      <c r="H696" s="30"/>
      <c r="I696" s="30"/>
      <c r="J696" s="30"/>
      <c r="K696" s="30"/>
      <c r="L696" s="32"/>
      <c r="M696" s="32"/>
      <c r="N696" s="30"/>
      <c r="O696" s="33"/>
      <c r="P696" s="33"/>
      <c r="Q696" s="29"/>
      <c r="R696" s="34"/>
      <c r="S696" s="34"/>
      <c r="T696" s="34"/>
      <c r="U696" s="33"/>
      <c r="V696" s="33"/>
      <c r="W696" s="33"/>
      <c r="X696" s="33"/>
      <c r="Y696" s="33"/>
      <c r="Z696" s="33"/>
      <c r="AA696" s="33"/>
      <c r="AB696" s="33"/>
      <c r="AC696" s="34"/>
      <c r="AD696" s="34"/>
      <c r="AE696" s="33"/>
      <c r="AF696" s="35"/>
      <c r="AG696" s="36"/>
      <c r="AH696" s="29"/>
      <c r="AI696" s="33"/>
      <c r="AJ696" s="35"/>
      <c r="AK696" s="36"/>
      <c r="AL696" s="29"/>
      <c r="AM696" s="33"/>
      <c r="AN696" s="35"/>
      <c r="AO696" s="36"/>
      <c r="AP696" s="29"/>
      <c r="AQ696" s="33"/>
      <c r="AR696" s="35"/>
      <c r="AS696" s="36"/>
      <c r="AT696" s="29"/>
      <c r="AU696" s="33"/>
      <c r="AV696" s="35"/>
      <c r="AW696" s="36"/>
      <c r="AX696" s="29"/>
      <c r="AY696" s="33"/>
      <c r="AZ696" s="35"/>
      <c r="BA696" s="36"/>
      <c r="BB696" s="29"/>
      <c r="BC696" s="33"/>
      <c r="BD696" s="35"/>
      <c r="BF696" s="29"/>
    </row>
    <row r="697" spans="1:58" x14ac:dyDescent="0.3">
      <c r="A697" s="29"/>
      <c r="B697" s="30"/>
      <c r="C697" s="30"/>
      <c r="D697" s="30"/>
      <c r="E697" s="31"/>
      <c r="F697" s="30"/>
      <c r="G697" s="30"/>
      <c r="H697" s="30"/>
      <c r="I697" s="30"/>
      <c r="J697" s="30"/>
      <c r="K697" s="30"/>
      <c r="L697" s="32"/>
      <c r="M697" s="32"/>
      <c r="N697" s="30"/>
      <c r="O697" s="33"/>
      <c r="P697" s="33"/>
      <c r="Q697" s="29"/>
      <c r="R697" s="34"/>
      <c r="S697" s="34"/>
      <c r="T697" s="34"/>
      <c r="U697" s="33"/>
      <c r="V697" s="33"/>
      <c r="W697" s="33"/>
      <c r="X697" s="33"/>
      <c r="Y697" s="33"/>
      <c r="Z697" s="33"/>
      <c r="AA697" s="33"/>
      <c r="AB697" s="33"/>
      <c r="AC697" s="34"/>
      <c r="AD697" s="34"/>
      <c r="AE697" s="33"/>
      <c r="AF697" s="35"/>
      <c r="AG697" s="36"/>
      <c r="AH697" s="29"/>
      <c r="AI697" s="33"/>
      <c r="AJ697" s="35"/>
      <c r="AK697" s="36"/>
      <c r="AL697" s="29"/>
      <c r="AM697" s="33"/>
      <c r="AN697" s="35"/>
      <c r="AO697" s="36"/>
      <c r="AP697" s="29"/>
      <c r="AQ697" s="33"/>
      <c r="AR697" s="35"/>
      <c r="AS697" s="36"/>
      <c r="AT697" s="29"/>
      <c r="AU697" s="33"/>
      <c r="AV697" s="35"/>
      <c r="AW697" s="36"/>
      <c r="AX697" s="29"/>
      <c r="AY697" s="33"/>
      <c r="AZ697" s="35"/>
      <c r="BA697" s="36"/>
      <c r="BB697" s="29"/>
      <c r="BC697" s="33"/>
      <c r="BD697" s="35"/>
      <c r="BF697" s="29"/>
    </row>
    <row r="698" spans="1:58" x14ac:dyDescent="0.3">
      <c r="A698" s="29"/>
      <c r="B698" s="30"/>
      <c r="C698" s="30"/>
      <c r="D698" s="30"/>
      <c r="E698" s="31"/>
      <c r="F698" s="30"/>
      <c r="G698" s="30"/>
      <c r="H698" s="30"/>
      <c r="I698" s="30"/>
      <c r="J698" s="30"/>
      <c r="K698" s="30"/>
      <c r="L698" s="32"/>
      <c r="M698" s="32"/>
      <c r="N698" s="30"/>
      <c r="O698" s="33"/>
      <c r="P698" s="33"/>
      <c r="Q698" s="29"/>
      <c r="R698" s="34"/>
      <c r="S698" s="34"/>
      <c r="T698" s="34"/>
      <c r="U698" s="33"/>
      <c r="V698" s="33"/>
      <c r="W698" s="33"/>
      <c r="X698" s="33"/>
      <c r="Y698" s="33"/>
      <c r="Z698" s="33"/>
      <c r="AA698" s="33"/>
      <c r="AB698" s="33"/>
      <c r="AC698" s="34"/>
      <c r="AD698" s="34"/>
      <c r="AE698" s="33"/>
      <c r="AF698" s="35"/>
      <c r="AG698" s="36"/>
      <c r="AH698" s="29"/>
      <c r="AI698" s="33"/>
      <c r="AJ698" s="35"/>
      <c r="AK698" s="36"/>
      <c r="AL698" s="29"/>
      <c r="AM698" s="33"/>
      <c r="AN698" s="35"/>
      <c r="AO698" s="36"/>
      <c r="AP698" s="29"/>
      <c r="AQ698" s="33"/>
      <c r="AR698" s="35"/>
      <c r="AS698" s="36"/>
      <c r="AT698" s="29"/>
      <c r="AU698" s="33"/>
      <c r="AV698" s="35"/>
      <c r="AW698" s="36"/>
      <c r="AX698" s="29"/>
      <c r="AY698" s="33"/>
      <c r="AZ698" s="35"/>
      <c r="BA698" s="36"/>
      <c r="BB698" s="29"/>
      <c r="BC698" s="33"/>
      <c r="BD698" s="35"/>
      <c r="BF698" s="29"/>
    </row>
    <row r="699" spans="1:58" x14ac:dyDescent="0.3">
      <c r="A699" s="29"/>
      <c r="B699" s="30"/>
      <c r="C699" s="30"/>
      <c r="D699" s="30"/>
      <c r="E699" s="31"/>
      <c r="F699" s="30"/>
      <c r="G699" s="30"/>
      <c r="H699" s="30"/>
      <c r="I699" s="30"/>
      <c r="J699" s="30"/>
      <c r="K699" s="30"/>
      <c r="L699" s="32"/>
      <c r="M699" s="32"/>
      <c r="N699" s="30"/>
      <c r="O699" s="33"/>
      <c r="P699" s="33"/>
      <c r="Q699" s="29"/>
      <c r="R699" s="34"/>
      <c r="S699" s="34"/>
      <c r="T699" s="34"/>
      <c r="U699" s="33"/>
      <c r="V699" s="33"/>
      <c r="W699" s="33"/>
      <c r="X699" s="33"/>
      <c r="Y699" s="33"/>
      <c r="Z699" s="33"/>
      <c r="AA699" s="33"/>
      <c r="AB699" s="33"/>
      <c r="AC699" s="34"/>
      <c r="AD699" s="34"/>
      <c r="AE699" s="33"/>
      <c r="AF699" s="35"/>
      <c r="AG699" s="36"/>
      <c r="AH699" s="29"/>
      <c r="AI699" s="33"/>
      <c r="AJ699" s="35"/>
      <c r="AK699" s="36"/>
      <c r="AL699" s="29"/>
      <c r="AM699" s="33"/>
      <c r="AN699" s="35"/>
      <c r="AO699" s="36"/>
      <c r="AP699" s="29"/>
      <c r="AQ699" s="33"/>
      <c r="AR699" s="35"/>
      <c r="AS699" s="36"/>
      <c r="AT699" s="29"/>
      <c r="AU699" s="33"/>
      <c r="AV699" s="35"/>
      <c r="AW699" s="36"/>
      <c r="AX699" s="29"/>
      <c r="AY699" s="33"/>
      <c r="AZ699" s="35"/>
      <c r="BA699" s="36"/>
      <c r="BB699" s="29"/>
      <c r="BC699" s="33"/>
      <c r="BD699" s="35"/>
      <c r="BF699" s="29"/>
    </row>
    <row r="700" spans="1:58" x14ac:dyDescent="0.3">
      <c r="A700" s="29"/>
      <c r="B700" s="30"/>
      <c r="C700" s="30"/>
      <c r="D700" s="30"/>
      <c r="E700" s="31"/>
      <c r="F700" s="30"/>
      <c r="G700" s="30"/>
      <c r="H700" s="30"/>
      <c r="I700" s="30"/>
      <c r="J700" s="30"/>
      <c r="K700" s="30"/>
      <c r="L700" s="32"/>
      <c r="M700" s="32"/>
      <c r="N700" s="30"/>
      <c r="O700" s="33"/>
      <c r="P700" s="33"/>
      <c r="Q700" s="29"/>
      <c r="R700" s="34"/>
      <c r="S700" s="34"/>
      <c r="T700" s="34"/>
      <c r="U700" s="33"/>
      <c r="V700" s="33"/>
      <c r="W700" s="33"/>
      <c r="X700" s="33"/>
      <c r="Y700" s="33"/>
      <c r="Z700" s="33"/>
      <c r="AA700" s="33"/>
      <c r="AB700" s="33"/>
      <c r="AC700" s="34"/>
      <c r="AD700" s="34"/>
      <c r="AE700" s="33"/>
      <c r="AF700" s="35"/>
      <c r="AG700" s="36"/>
      <c r="AH700" s="29"/>
      <c r="AI700" s="33"/>
      <c r="AJ700" s="35"/>
      <c r="AK700" s="36"/>
      <c r="AL700" s="29"/>
      <c r="AM700" s="33"/>
      <c r="AN700" s="35"/>
      <c r="AO700" s="36"/>
      <c r="AP700" s="29"/>
      <c r="AQ700" s="33"/>
      <c r="AR700" s="35"/>
      <c r="AS700" s="36"/>
      <c r="AT700" s="29"/>
      <c r="AU700" s="33"/>
      <c r="AV700" s="35"/>
      <c r="AW700" s="36"/>
      <c r="AX700" s="29"/>
      <c r="AY700" s="33"/>
      <c r="AZ700" s="35"/>
      <c r="BA700" s="36"/>
      <c r="BB700" s="29"/>
      <c r="BC700" s="33"/>
      <c r="BD700" s="35"/>
      <c r="BF700" s="29"/>
    </row>
    <row r="701" spans="1:58" x14ac:dyDescent="0.3">
      <c r="A701" s="29"/>
      <c r="B701" s="30"/>
      <c r="C701" s="30"/>
      <c r="D701" s="30"/>
      <c r="E701" s="31"/>
      <c r="F701" s="30"/>
      <c r="G701" s="30"/>
      <c r="H701" s="30"/>
      <c r="I701" s="30"/>
      <c r="J701" s="30"/>
      <c r="K701" s="30"/>
      <c r="L701" s="32"/>
      <c r="M701" s="32"/>
      <c r="N701" s="30"/>
      <c r="O701" s="33"/>
      <c r="P701" s="33"/>
      <c r="Q701" s="29"/>
      <c r="R701" s="34"/>
      <c r="S701" s="34"/>
      <c r="T701" s="34"/>
      <c r="U701" s="33"/>
      <c r="V701" s="33"/>
      <c r="W701" s="33"/>
      <c r="X701" s="33"/>
      <c r="Y701" s="33"/>
      <c r="Z701" s="33"/>
      <c r="AA701" s="33"/>
      <c r="AB701" s="33"/>
      <c r="AC701" s="34"/>
      <c r="AD701" s="34"/>
      <c r="AE701" s="33"/>
      <c r="AF701" s="35"/>
      <c r="AG701" s="36"/>
      <c r="AH701" s="29"/>
      <c r="AI701" s="33"/>
      <c r="AJ701" s="35"/>
      <c r="AK701" s="36"/>
      <c r="AL701" s="29"/>
      <c r="AM701" s="33"/>
      <c r="AN701" s="35"/>
      <c r="AO701" s="36"/>
      <c r="AP701" s="29"/>
      <c r="AQ701" s="33"/>
      <c r="AR701" s="35"/>
      <c r="AS701" s="36"/>
      <c r="AT701" s="29"/>
      <c r="AU701" s="33"/>
      <c r="AV701" s="35"/>
      <c r="AW701" s="36"/>
      <c r="AX701" s="29"/>
      <c r="AY701" s="33"/>
      <c r="AZ701" s="35"/>
      <c r="BA701" s="36"/>
      <c r="BB701" s="29"/>
      <c r="BC701" s="33"/>
      <c r="BD701" s="35"/>
      <c r="BF701" s="29"/>
    </row>
    <row r="702" spans="1:58" x14ac:dyDescent="0.3">
      <c r="A702" s="29"/>
      <c r="B702" s="30"/>
      <c r="C702" s="30"/>
      <c r="D702" s="30"/>
      <c r="E702" s="31"/>
      <c r="F702" s="30"/>
      <c r="G702" s="30"/>
      <c r="H702" s="30"/>
      <c r="I702" s="30"/>
      <c r="J702" s="30"/>
      <c r="K702" s="30"/>
      <c r="L702" s="32"/>
      <c r="M702" s="32"/>
      <c r="N702" s="30"/>
      <c r="O702" s="33"/>
      <c r="P702" s="33"/>
      <c r="Q702" s="29"/>
      <c r="R702" s="34"/>
      <c r="S702" s="34"/>
      <c r="T702" s="34"/>
      <c r="U702" s="33"/>
      <c r="V702" s="33"/>
      <c r="W702" s="33"/>
      <c r="X702" s="33"/>
      <c r="Y702" s="33"/>
      <c r="Z702" s="33"/>
      <c r="AA702" s="33"/>
      <c r="AB702" s="33"/>
      <c r="AC702" s="34"/>
      <c r="AD702" s="34"/>
      <c r="AE702" s="33"/>
      <c r="AF702" s="35"/>
      <c r="AG702" s="36"/>
      <c r="AH702" s="29"/>
      <c r="AI702" s="33"/>
      <c r="AJ702" s="35"/>
      <c r="AK702" s="36"/>
      <c r="AL702" s="29"/>
      <c r="AM702" s="33"/>
      <c r="AN702" s="35"/>
      <c r="AO702" s="36"/>
      <c r="AP702" s="29"/>
      <c r="AQ702" s="33"/>
      <c r="AR702" s="35"/>
      <c r="AS702" s="36"/>
      <c r="AT702" s="29"/>
      <c r="AU702" s="33"/>
      <c r="AV702" s="35"/>
      <c r="AW702" s="36"/>
      <c r="AX702" s="29"/>
      <c r="AY702" s="33"/>
      <c r="AZ702" s="35"/>
      <c r="BA702" s="36"/>
      <c r="BB702" s="29"/>
      <c r="BC702" s="33"/>
      <c r="BD702" s="35"/>
      <c r="BF702" s="29"/>
    </row>
    <row r="703" spans="1:58" x14ac:dyDescent="0.3">
      <c r="A703" s="29"/>
      <c r="B703" s="30"/>
      <c r="C703" s="30"/>
      <c r="D703" s="30"/>
      <c r="E703" s="31"/>
      <c r="F703" s="30"/>
      <c r="G703" s="30"/>
      <c r="H703" s="30"/>
      <c r="I703" s="30"/>
      <c r="J703" s="30"/>
      <c r="K703" s="30"/>
      <c r="L703" s="32"/>
      <c r="M703" s="32"/>
      <c r="N703" s="30"/>
      <c r="O703" s="33"/>
      <c r="P703" s="33"/>
      <c r="Q703" s="29"/>
      <c r="R703" s="34"/>
      <c r="S703" s="34"/>
      <c r="T703" s="34"/>
      <c r="U703" s="33"/>
      <c r="V703" s="33"/>
      <c r="W703" s="33"/>
      <c r="X703" s="33"/>
      <c r="Y703" s="33"/>
      <c r="Z703" s="33"/>
      <c r="AA703" s="33"/>
      <c r="AB703" s="33"/>
      <c r="AC703" s="34"/>
      <c r="AD703" s="34"/>
      <c r="AE703" s="33"/>
      <c r="AF703" s="35"/>
      <c r="AG703" s="36"/>
      <c r="AH703" s="29"/>
      <c r="AI703" s="33"/>
      <c r="AJ703" s="35"/>
      <c r="AK703" s="36"/>
      <c r="AL703" s="29"/>
      <c r="AM703" s="33"/>
      <c r="AN703" s="35"/>
      <c r="AO703" s="36"/>
      <c r="AP703" s="29"/>
      <c r="AQ703" s="33"/>
      <c r="AR703" s="35"/>
      <c r="AS703" s="36"/>
      <c r="AT703" s="29"/>
      <c r="AU703" s="33"/>
      <c r="AV703" s="35"/>
      <c r="AW703" s="36"/>
      <c r="AX703" s="29"/>
      <c r="AY703" s="33"/>
      <c r="AZ703" s="35"/>
      <c r="BA703" s="36"/>
      <c r="BB703" s="29"/>
      <c r="BC703" s="33"/>
      <c r="BD703" s="35"/>
      <c r="BF703" s="29"/>
    </row>
    <row r="704" spans="1:58" x14ac:dyDescent="0.3">
      <c r="A704" s="29"/>
      <c r="B704" s="30"/>
      <c r="C704" s="30"/>
      <c r="D704" s="30"/>
      <c r="E704" s="31"/>
      <c r="F704" s="30"/>
      <c r="G704" s="30"/>
      <c r="H704" s="30"/>
      <c r="I704" s="30"/>
      <c r="J704" s="30"/>
      <c r="K704" s="30"/>
      <c r="L704" s="32"/>
      <c r="M704" s="32"/>
      <c r="N704" s="30"/>
      <c r="O704" s="33"/>
      <c r="P704" s="33"/>
      <c r="Q704" s="29"/>
      <c r="R704" s="34"/>
      <c r="S704" s="34"/>
      <c r="T704" s="34"/>
      <c r="U704" s="33"/>
      <c r="V704" s="33"/>
      <c r="W704" s="33"/>
      <c r="X704" s="33"/>
      <c r="Y704" s="33"/>
      <c r="Z704" s="33"/>
      <c r="AA704" s="33"/>
      <c r="AB704" s="33"/>
      <c r="AC704" s="34"/>
      <c r="AD704" s="34"/>
      <c r="AE704" s="33"/>
      <c r="AF704" s="35"/>
      <c r="AG704" s="36"/>
      <c r="AH704" s="29"/>
      <c r="AI704" s="33"/>
      <c r="AJ704" s="35"/>
      <c r="AK704" s="36"/>
      <c r="AL704" s="29"/>
      <c r="AM704" s="33"/>
      <c r="AN704" s="35"/>
      <c r="AO704" s="36"/>
      <c r="AP704" s="29"/>
      <c r="AQ704" s="33"/>
      <c r="AR704" s="35"/>
      <c r="AS704" s="36"/>
      <c r="AT704" s="29"/>
      <c r="AU704" s="33"/>
      <c r="AV704" s="35"/>
      <c r="AW704" s="36"/>
      <c r="AX704" s="29"/>
      <c r="AY704" s="33"/>
      <c r="AZ704" s="35"/>
      <c r="BA704" s="36"/>
      <c r="BB704" s="29"/>
      <c r="BC704" s="33"/>
      <c r="BD704" s="35"/>
      <c r="BF704" s="29"/>
    </row>
    <row r="705" spans="1:58" x14ac:dyDescent="0.3">
      <c r="A705" s="29"/>
      <c r="B705" s="30"/>
      <c r="C705" s="30"/>
      <c r="D705" s="30"/>
      <c r="E705" s="31"/>
      <c r="F705" s="30"/>
      <c r="G705" s="30"/>
      <c r="H705" s="30"/>
      <c r="I705" s="30"/>
      <c r="J705" s="30"/>
      <c r="K705" s="30"/>
      <c r="L705" s="32"/>
      <c r="M705" s="32"/>
      <c r="N705" s="30"/>
      <c r="O705" s="33"/>
      <c r="P705" s="33"/>
      <c r="Q705" s="29"/>
      <c r="R705" s="34"/>
      <c r="S705" s="34"/>
      <c r="T705" s="34"/>
      <c r="U705" s="33"/>
      <c r="V705" s="33"/>
      <c r="W705" s="33"/>
      <c r="X705" s="33"/>
      <c r="Y705" s="33"/>
      <c r="Z705" s="33"/>
      <c r="AA705" s="33"/>
      <c r="AB705" s="33"/>
      <c r="AC705" s="34"/>
      <c r="AD705" s="34"/>
      <c r="AE705" s="33"/>
      <c r="AF705" s="35"/>
      <c r="AG705" s="36"/>
      <c r="AH705" s="29"/>
      <c r="AI705" s="33"/>
      <c r="AJ705" s="35"/>
      <c r="AK705" s="36"/>
      <c r="AL705" s="29"/>
      <c r="AM705" s="33"/>
      <c r="AN705" s="35"/>
      <c r="AO705" s="36"/>
      <c r="AP705" s="29"/>
      <c r="AQ705" s="33"/>
      <c r="AR705" s="35"/>
      <c r="AS705" s="36"/>
      <c r="AT705" s="29"/>
      <c r="AU705" s="33"/>
      <c r="AV705" s="35"/>
      <c r="AW705" s="36"/>
      <c r="AX705" s="29"/>
      <c r="AY705" s="33"/>
      <c r="AZ705" s="35"/>
      <c r="BA705" s="36"/>
      <c r="BB705" s="29"/>
      <c r="BC705" s="33"/>
      <c r="BD705" s="35"/>
      <c r="BF705" s="29"/>
    </row>
    <row r="706" spans="1:58" x14ac:dyDescent="0.3">
      <c r="A706" s="29"/>
      <c r="B706" s="30"/>
      <c r="C706" s="30"/>
      <c r="D706" s="30"/>
      <c r="E706" s="31"/>
      <c r="F706" s="30"/>
      <c r="G706" s="30"/>
      <c r="H706" s="30"/>
      <c r="I706" s="30"/>
      <c r="J706" s="30"/>
      <c r="K706" s="30"/>
      <c r="L706" s="32"/>
      <c r="M706" s="32"/>
      <c r="N706" s="30"/>
      <c r="O706" s="33"/>
      <c r="P706" s="33"/>
      <c r="Q706" s="29"/>
      <c r="R706" s="34"/>
      <c r="S706" s="34"/>
      <c r="T706" s="34"/>
      <c r="U706" s="33"/>
      <c r="V706" s="33"/>
      <c r="W706" s="33"/>
      <c r="X706" s="33"/>
      <c r="Y706" s="33"/>
      <c r="Z706" s="33"/>
      <c r="AA706" s="33"/>
      <c r="AB706" s="33"/>
      <c r="AC706" s="34"/>
      <c r="AD706" s="34"/>
      <c r="AE706" s="33"/>
      <c r="AF706" s="35"/>
      <c r="AG706" s="36"/>
      <c r="AH706" s="29"/>
      <c r="AI706" s="33"/>
      <c r="AJ706" s="35"/>
      <c r="AK706" s="36"/>
      <c r="AL706" s="29"/>
      <c r="AM706" s="33"/>
      <c r="AN706" s="35"/>
      <c r="AO706" s="36"/>
      <c r="AP706" s="29"/>
      <c r="AQ706" s="33"/>
      <c r="AR706" s="35"/>
      <c r="AS706" s="36"/>
      <c r="AT706" s="29"/>
      <c r="AU706" s="33"/>
      <c r="AV706" s="35"/>
      <c r="AW706" s="36"/>
      <c r="AX706" s="29"/>
      <c r="AY706" s="33"/>
      <c r="AZ706" s="35"/>
      <c r="BA706" s="36"/>
      <c r="BB706" s="29"/>
      <c r="BC706" s="33"/>
      <c r="BD706" s="35"/>
      <c r="BF706" s="29"/>
    </row>
    <row r="707" spans="1:58" x14ac:dyDescent="0.3">
      <c r="A707" s="29"/>
      <c r="B707" s="30"/>
      <c r="C707" s="30"/>
      <c r="D707" s="30"/>
      <c r="E707" s="31"/>
      <c r="F707" s="30"/>
      <c r="G707" s="30"/>
      <c r="H707" s="30"/>
      <c r="I707" s="30"/>
      <c r="J707" s="30"/>
      <c r="K707" s="30"/>
      <c r="L707" s="32"/>
      <c r="M707" s="32"/>
      <c r="N707" s="30"/>
      <c r="O707" s="33"/>
      <c r="P707" s="33"/>
      <c r="Q707" s="29"/>
      <c r="R707" s="34"/>
      <c r="S707" s="34"/>
      <c r="T707" s="34"/>
      <c r="U707" s="33"/>
      <c r="V707" s="33"/>
      <c r="W707" s="33"/>
      <c r="X707" s="33"/>
      <c r="Y707" s="33"/>
      <c r="Z707" s="33"/>
      <c r="AA707" s="33"/>
      <c r="AB707" s="33"/>
      <c r="AC707" s="34"/>
      <c r="AD707" s="34"/>
      <c r="AE707" s="33"/>
      <c r="AF707" s="35"/>
      <c r="AG707" s="36"/>
      <c r="AH707" s="29"/>
      <c r="AI707" s="33"/>
      <c r="AJ707" s="35"/>
      <c r="AK707" s="36"/>
      <c r="AL707" s="29"/>
      <c r="AM707" s="33"/>
      <c r="AN707" s="35"/>
      <c r="AO707" s="36"/>
      <c r="AP707" s="29"/>
      <c r="AQ707" s="33"/>
      <c r="AR707" s="35"/>
      <c r="AS707" s="36"/>
      <c r="AT707" s="29"/>
      <c r="AU707" s="33"/>
      <c r="AV707" s="35"/>
      <c r="AW707" s="36"/>
      <c r="AX707" s="29"/>
      <c r="AY707" s="33"/>
      <c r="AZ707" s="35"/>
      <c r="BA707" s="36"/>
      <c r="BB707" s="29"/>
      <c r="BC707" s="33"/>
      <c r="BD707" s="35"/>
      <c r="BF707" s="29"/>
    </row>
    <row r="708" spans="1:58" x14ac:dyDescent="0.3">
      <c r="A708" s="29"/>
      <c r="B708" s="30"/>
      <c r="C708" s="30"/>
      <c r="D708" s="30"/>
      <c r="E708" s="31"/>
      <c r="F708" s="30"/>
      <c r="G708" s="30"/>
      <c r="H708" s="30"/>
      <c r="I708" s="30"/>
      <c r="J708" s="30"/>
      <c r="K708" s="30"/>
      <c r="L708" s="32"/>
      <c r="M708" s="32"/>
      <c r="N708" s="30"/>
      <c r="O708" s="33"/>
      <c r="P708" s="33"/>
      <c r="Q708" s="29"/>
      <c r="R708" s="34"/>
      <c r="S708" s="34"/>
      <c r="T708" s="34"/>
      <c r="U708" s="33"/>
      <c r="V708" s="33"/>
      <c r="W708" s="33"/>
      <c r="X708" s="33"/>
      <c r="Y708" s="33"/>
      <c r="Z708" s="33"/>
      <c r="AA708" s="33"/>
      <c r="AB708" s="33"/>
      <c r="AC708" s="34"/>
      <c r="AD708" s="34"/>
      <c r="AE708" s="33"/>
      <c r="AF708" s="35"/>
      <c r="AG708" s="36"/>
      <c r="AH708" s="29"/>
      <c r="AI708" s="33"/>
      <c r="AJ708" s="35"/>
      <c r="AK708" s="36"/>
      <c r="AL708" s="29"/>
      <c r="AM708" s="33"/>
      <c r="AN708" s="35"/>
      <c r="AO708" s="36"/>
      <c r="AP708" s="29"/>
      <c r="AQ708" s="33"/>
      <c r="AR708" s="35"/>
      <c r="AS708" s="36"/>
      <c r="AT708" s="29"/>
      <c r="AU708" s="33"/>
      <c r="AV708" s="35"/>
      <c r="AW708" s="36"/>
      <c r="AX708" s="29"/>
      <c r="AY708" s="33"/>
      <c r="AZ708" s="35"/>
      <c r="BA708" s="36"/>
      <c r="BB708" s="29"/>
      <c r="BC708" s="33"/>
      <c r="BD708" s="35"/>
      <c r="BF708" s="29"/>
    </row>
    <row r="709" spans="1:58" x14ac:dyDescent="0.3">
      <c r="A709" s="29"/>
      <c r="B709" s="30"/>
      <c r="C709" s="30"/>
      <c r="D709" s="30"/>
      <c r="E709" s="31"/>
      <c r="F709" s="30"/>
      <c r="G709" s="30"/>
      <c r="H709" s="30"/>
      <c r="I709" s="30"/>
      <c r="J709" s="30"/>
      <c r="K709" s="30"/>
      <c r="L709" s="32"/>
      <c r="M709" s="32"/>
      <c r="N709" s="30"/>
      <c r="O709" s="33"/>
      <c r="P709" s="33"/>
      <c r="Q709" s="29"/>
      <c r="R709" s="34"/>
      <c r="S709" s="34"/>
      <c r="T709" s="34"/>
      <c r="U709" s="33"/>
      <c r="V709" s="33"/>
      <c r="W709" s="33"/>
      <c r="X709" s="33"/>
      <c r="Y709" s="33"/>
      <c r="Z709" s="33"/>
      <c r="AA709" s="33"/>
      <c r="AB709" s="33"/>
      <c r="AC709" s="34"/>
      <c r="AD709" s="34"/>
      <c r="AE709" s="33"/>
      <c r="AF709" s="35"/>
      <c r="AG709" s="36"/>
      <c r="AH709" s="29"/>
      <c r="AI709" s="33"/>
      <c r="AJ709" s="35"/>
      <c r="AK709" s="36"/>
      <c r="AL709" s="29"/>
      <c r="AM709" s="33"/>
      <c r="AN709" s="35"/>
      <c r="AO709" s="36"/>
      <c r="AP709" s="29"/>
      <c r="AQ709" s="33"/>
      <c r="AR709" s="35"/>
      <c r="AS709" s="36"/>
      <c r="AT709" s="29"/>
      <c r="AU709" s="33"/>
      <c r="AV709" s="35"/>
      <c r="AW709" s="36"/>
      <c r="AX709" s="29"/>
      <c r="AY709" s="33"/>
      <c r="AZ709" s="35"/>
      <c r="BA709" s="36"/>
      <c r="BB709" s="29"/>
      <c r="BC709" s="33"/>
      <c r="BD709" s="35"/>
      <c r="BF709" s="29"/>
    </row>
    <row r="710" spans="1:58" x14ac:dyDescent="0.3">
      <c r="A710" s="29"/>
      <c r="B710" s="30"/>
      <c r="C710" s="30"/>
      <c r="D710" s="30"/>
      <c r="E710" s="31"/>
      <c r="F710" s="30"/>
      <c r="G710" s="30"/>
      <c r="H710" s="30"/>
      <c r="I710" s="30"/>
      <c r="J710" s="30"/>
      <c r="K710" s="30"/>
      <c r="L710" s="32"/>
      <c r="M710" s="32"/>
      <c r="N710" s="30"/>
      <c r="O710" s="33"/>
      <c r="P710" s="33"/>
      <c r="Q710" s="29"/>
      <c r="R710" s="34"/>
      <c r="S710" s="34"/>
      <c r="T710" s="34"/>
      <c r="U710" s="33"/>
      <c r="V710" s="33"/>
      <c r="W710" s="33"/>
      <c r="X710" s="33"/>
      <c r="Y710" s="33"/>
      <c r="Z710" s="33"/>
      <c r="AA710" s="33"/>
      <c r="AB710" s="33"/>
      <c r="AC710" s="34"/>
      <c r="AD710" s="34"/>
      <c r="AE710" s="33"/>
      <c r="AF710" s="35"/>
      <c r="AG710" s="36"/>
      <c r="AH710" s="29"/>
      <c r="AI710" s="33"/>
      <c r="AJ710" s="35"/>
      <c r="AK710" s="36"/>
      <c r="AL710" s="29"/>
      <c r="AM710" s="33"/>
      <c r="AN710" s="35"/>
      <c r="AO710" s="36"/>
      <c r="AP710" s="29"/>
      <c r="AQ710" s="33"/>
      <c r="AR710" s="35"/>
      <c r="AS710" s="36"/>
      <c r="AT710" s="29"/>
      <c r="AU710" s="33"/>
      <c r="AV710" s="35"/>
      <c r="AW710" s="36"/>
      <c r="AX710" s="29"/>
      <c r="AY710" s="33"/>
      <c r="AZ710" s="35"/>
      <c r="BA710" s="36"/>
      <c r="BB710" s="29"/>
      <c r="BC710" s="33"/>
      <c r="BD710" s="35"/>
      <c r="BF710" s="29"/>
    </row>
    <row r="711" spans="1:58" x14ac:dyDescent="0.3">
      <c r="A711" s="29"/>
      <c r="B711" s="30"/>
      <c r="C711" s="30"/>
      <c r="D711" s="30"/>
      <c r="E711" s="31"/>
      <c r="F711" s="30"/>
      <c r="G711" s="30"/>
      <c r="H711" s="30"/>
      <c r="I711" s="30"/>
      <c r="J711" s="30"/>
      <c r="K711" s="30"/>
      <c r="L711" s="32"/>
      <c r="M711" s="32"/>
      <c r="N711" s="30"/>
      <c r="O711" s="33"/>
      <c r="P711" s="33"/>
      <c r="Q711" s="29"/>
      <c r="R711" s="34"/>
      <c r="S711" s="34"/>
      <c r="T711" s="34"/>
      <c r="U711" s="33"/>
      <c r="V711" s="33"/>
      <c r="W711" s="33"/>
      <c r="X711" s="33"/>
      <c r="Y711" s="33"/>
      <c r="Z711" s="33"/>
      <c r="AA711" s="33"/>
      <c r="AB711" s="33"/>
      <c r="AC711" s="34"/>
      <c r="AD711" s="34"/>
      <c r="AE711" s="33"/>
      <c r="AF711" s="35"/>
      <c r="AG711" s="36"/>
      <c r="AH711" s="29"/>
      <c r="AI711" s="33"/>
      <c r="AJ711" s="35"/>
      <c r="AK711" s="36"/>
      <c r="AL711" s="29"/>
      <c r="AM711" s="33"/>
      <c r="AN711" s="35"/>
      <c r="AO711" s="36"/>
      <c r="AP711" s="29"/>
      <c r="AQ711" s="33"/>
      <c r="AR711" s="35"/>
      <c r="AS711" s="36"/>
      <c r="AT711" s="29"/>
      <c r="AU711" s="33"/>
      <c r="AV711" s="35"/>
      <c r="AW711" s="36"/>
      <c r="AX711" s="29"/>
      <c r="AY711" s="33"/>
      <c r="AZ711" s="35"/>
      <c r="BA711" s="36"/>
      <c r="BB711" s="29"/>
      <c r="BC711" s="33"/>
      <c r="BD711" s="35"/>
      <c r="BF711" s="29"/>
    </row>
    <row r="712" spans="1:58" x14ac:dyDescent="0.3">
      <c r="A712" s="29"/>
      <c r="B712" s="30"/>
      <c r="C712" s="30"/>
      <c r="D712" s="30"/>
      <c r="E712" s="31"/>
      <c r="F712" s="30"/>
      <c r="G712" s="30"/>
      <c r="H712" s="30"/>
      <c r="I712" s="30"/>
      <c r="J712" s="30"/>
      <c r="K712" s="30"/>
      <c r="L712" s="32"/>
      <c r="M712" s="32"/>
      <c r="N712" s="30"/>
      <c r="O712" s="33"/>
      <c r="P712" s="33"/>
      <c r="Q712" s="29"/>
      <c r="R712" s="34"/>
      <c r="S712" s="34"/>
      <c r="T712" s="34"/>
      <c r="U712" s="33"/>
      <c r="V712" s="33"/>
      <c r="W712" s="33"/>
      <c r="X712" s="33"/>
      <c r="Y712" s="33"/>
      <c r="Z712" s="33"/>
      <c r="AA712" s="33"/>
      <c r="AB712" s="33"/>
      <c r="AC712" s="34"/>
      <c r="AD712" s="34"/>
      <c r="AE712" s="33"/>
      <c r="AF712" s="35"/>
      <c r="AG712" s="36"/>
      <c r="AH712" s="29"/>
      <c r="AI712" s="33"/>
      <c r="AJ712" s="35"/>
      <c r="AK712" s="36"/>
      <c r="AL712" s="29"/>
      <c r="AM712" s="33"/>
      <c r="AN712" s="35"/>
      <c r="AO712" s="36"/>
      <c r="AP712" s="29"/>
      <c r="AQ712" s="33"/>
      <c r="AR712" s="35"/>
      <c r="AS712" s="36"/>
      <c r="AT712" s="29"/>
      <c r="AU712" s="33"/>
      <c r="AV712" s="35"/>
      <c r="AW712" s="36"/>
      <c r="AX712" s="29"/>
      <c r="AY712" s="33"/>
      <c r="AZ712" s="35"/>
      <c r="BA712" s="36"/>
      <c r="BB712" s="29"/>
      <c r="BC712" s="33"/>
      <c r="BD712" s="35"/>
      <c r="BF712" s="29"/>
    </row>
    <row r="713" spans="1:58" x14ac:dyDescent="0.3">
      <c r="A713" s="29"/>
      <c r="B713" s="30"/>
      <c r="C713" s="30"/>
      <c r="D713" s="30"/>
      <c r="E713" s="31"/>
      <c r="F713" s="30"/>
      <c r="G713" s="30"/>
      <c r="H713" s="30"/>
      <c r="I713" s="30"/>
      <c r="J713" s="30"/>
      <c r="K713" s="30"/>
      <c r="L713" s="32"/>
      <c r="M713" s="32"/>
      <c r="N713" s="30"/>
      <c r="O713" s="33"/>
      <c r="P713" s="33"/>
      <c r="Q713" s="29"/>
      <c r="R713" s="34"/>
      <c r="S713" s="34"/>
      <c r="T713" s="34"/>
      <c r="U713" s="33"/>
      <c r="V713" s="33"/>
      <c r="W713" s="33"/>
      <c r="X713" s="33"/>
      <c r="Y713" s="33"/>
      <c r="Z713" s="33"/>
      <c r="AA713" s="33"/>
      <c r="AB713" s="33"/>
      <c r="AC713" s="34"/>
      <c r="AD713" s="34"/>
      <c r="AE713" s="33"/>
      <c r="AF713" s="35"/>
      <c r="AG713" s="36"/>
      <c r="AH713" s="29"/>
      <c r="AI713" s="33"/>
      <c r="AJ713" s="35"/>
      <c r="AK713" s="36"/>
      <c r="AL713" s="29"/>
      <c r="AM713" s="33"/>
      <c r="AN713" s="35"/>
      <c r="AO713" s="36"/>
      <c r="AP713" s="29"/>
      <c r="AQ713" s="33"/>
      <c r="AR713" s="35"/>
      <c r="AS713" s="36"/>
      <c r="AT713" s="29"/>
      <c r="AU713" s="33"/>
      <c r="AV713" s="35"/>
      <c r="AW713" s="36"/>
      <c r="AX713" s="29"/>
      <c r="AY713" s="33"/>
      <c r="AZ713" s="35"/>
      <c r="BA713" s="36"/>
      <c r="BB713" s="29"/>
      <c r="BC713" s="33"/>
      <c r="BD713" s="35"/>
      <c r="BF713" s="29"/>
    </row>
    <row r="714" spans="1:58" x14ac:dyDescent="0.3">
      <c r="A714" s="29"/>
      <c r="B714" s="30"/>
      <c r="C714" s="30"/>
      <c r="D714" s="30"/>
      <c r="E714" s="31"/>
      <c r="F714" s="30"/>
      <c r="G714" s="30"/>
      <c r="H714" s="30"/>
      <c r="I714" s="30"/>
      <c r="J714" s="30"/>
      <c r="K714" s="30"/>
      <c r="L714" s="32"/>
      <c r="M714" s="32"/>
      <c r="N714" s="30"/>
      <c r="O714" s="33"/>
      <c r="P714" s="33"/>
      <c r="Q714" s="29"/>
      <c r="R714" s="34"/>
      <c r="S714" s="34"/>
      <c r="T714" s="34"/>
      <c r="U714" s="33"/>
      <c r="V714" s="33"/>
      <c r="W714" s="33"/>
      <c r="X714" s="33"/>
      <c r="Y714" s="33"/>
      <c r="Z714" s="33"/>
      <c r="AA714" s="33"/>
      <c r="AB714" s="33"/>
      <c r="AC714" s="34"/>
      <c r="AD714" s="34"/>
      <c r="AE714" s="33"/>
      <c r="AF714" s="35"/>
      <c r="AG714" s="36"/>
      <c r="AH714" s="29"/>
      <c r="AI714" s="33"/>
      <c r="AJ714" s="35"/>
      <c r="AK714" s="36"/>
      <c r="AL714" s="29"/>
      <c r="AM714" s="33"/>
      <c r="AN714" s="35"/>
      <c r="AO714" s="36"/>
      <c r="AP714" s="29"/>
      <c r="AQ714" s="33"/>
      <c r="AR714" s="35"/>
      <c r="AS714" s="36"/>
      <c r="AT714" s="29"/>
      <c r="AU714" s="33"/>
      <c r="AV714" s="35"/>
      <c r="AW714" s="36"/>
      <c r="AX714" s="29"/>
      <c r="AY714" s="33"/>
      <c r="AZ714" s="35"/>
      <c r="BA714" s="36"/>
      <c r="BB714" s="29"/>
      <c r="BC714" s="33"/>
      <c r="BD714" s="35"/>
      <c r="BF714" s="29"/>
    </row>
    <row r="715" spans="1:58" x14ac:dyDescent="0.3">
      <c r="A715" s="29"/>
      <c r="B715" s="30"/>
      <c r="C715" s="30"/>
      <c r="D715" s="30"/>
      <c r="E715" s="31"/>
      <c r="F715" s="30"/>
      <c r="G715" s="30"/>
      <c r="H715" s="30"/>
      <c r="I715" s="30"/>
      <c r="J715" s="30"/>
      <c r="K715" s="30"/>
      <c r="L715" s="32"/>
      <c r="M715" s="32"/>
      <c r="N715" s="30"/>
      <c r="O715" s="33"/>
      <c r="P715" s="33"/>
      <c r="Q715" s="29"/>
      <c r="R715" s="34"/>
      <c r="S715" s="34"/>
      <c r="T715" s="34"/>
      <c r="U715" s="33"/>
      <c r="V715" s="33"/>
      <c r="W715" s="33"/>
      <c r="X715" s="33"/>
      <c r="Y715" s="33"/>
      <c r="Z715" s="33"/>
      <c r="AA715" s="33"/>
      <c r="AB715" s="33"/>
      <c r="AC715" s="34"/>
      <c r="AD715" s="34"/>
      <c r="AE715" s="33"/>
      <c r="AF715" s="35"/>
      <c r="AG715" s="36"/>
      <c r="AH715" s="29"/>
      <c r="AI715" s="33"/>
      <c r="AJ715" s="35"/>
      <c r="AK715" s="36"/>
      <c r="AL715" s="29"/>
      <c r="AM715" s="33"/>
      <c r="AN715" s="35"/>
      <c r="AO715" s="36"/>
      <c r="AP715" s="29"/>
      <c r="AQ715" s="33"/>
      <c r="AR715" s="35"/>
      <c r="AS715" s="36"/>
      <c r="AT715" s="29"/>
      <c r="AU715" s="33"/>
      <c r="AV715" s="35"/>
      <c r="AW715" s="36"/>
      <c r="AX715" s="29"/>
      <c r="AY715" s="33"/>
      <c r="AZ715" s="35"/>
      <c r="BA715" s="36"/>
      <c r="BB715" s="29"/>
      <c r="BC715" s="33"/>
      <c r="BD715" s="35"/>
      <c r="BF715" s="29"/>
    </row>
    <row r="716" spans="1:58" x14ac:dyDescent="0.3">
      <c r="A716" s="29"/>
      <c r="B716" s="30"/>
      <c r="C716" s="30"/>
      <c r="D716" s="30"/>
      <c r="E716" s="31"/>
      <c r="F716" s="30"/>
      <c r="G716" s="30"/>
      <c r="H716" s="30"/>
      <c r="I716" s="30"/>
      <c r="J716" s="30"/>
      <c r="K716" s="30"/>
      <c r="L716" s="32"/>
      <c r="M716" s="32"/>
      <c r="N716" s="30"/>
      <c r="O716" s="33"/>
      <c r="P716" s="33"/>
      <c r="Q716" s="29"/>
      <c r="R716" s="34"/>
      <c r="S716" s="34"/>
      <c r="T716" s="34"/>
      <c r="U716" s="33"/>
      <c r="V716" s="33"/>
      <c r="W716" s="33"/>
      <c r="X716" s="33"/>
      <c r="Y716" s="33"/>
      <c r="Z716" s="33"/>
      <c r="AA716" s="33"/>
      <c r="AB716" s="33"/>
      <c r="AC716" s="34"/>
      <c r="AD716" s="34"/>
      <c r="AE716" s="33"/>
      <c r="AF716" s="35"/>
      <c r="AG716" s="36"/>
      <c r="AH716" s="29"/>
      <c r="AI716" s="33"/>
      <c r="AJ716" s="35"/>
      <c r="AK716" s="36"/>
      <c r="AL716" s="29"/>
      <c r="AM716" s="33"/>
      <c r="AN716" s="35"/>
      <c r="AO716" s="36"/>
      <c r="AP716" s="29"/>
      <c r="AQ716" s="33"/>
      <c r="AR716" s="35"/>
      <c r="AS716" s="36"/>
      <c r="AT716" s="29"/>
      <c r="AU716" s="33"/>
      <c r="AV716" s="35"/>
      <c r="AW716" s="36"/>
      <c r="AX716" s="29"/>
      <c r="AY716" s="33"/>
      <c r="AZ716" s="35"/>
      <c r="BA716" s="36"/>
      <c r="BB716" s="29"/>
      <c r="BC716" s="33"/>
      <c r="BD716" s="35"/>
      <c r="BF716" s="29"/>
    </row>
    <row r="717" spans="1:58" x14ac:dyDescent="0.3">
      <c r="A717" s="29"/>
      <c r="B717" s="30"/>
      <c r="C717" s="30"/>
      <c r="D717" s="30"/>
      <c r="E717" s="31"/>
      <c r="F717" s="30"/>
      <c r="G717" s="30"/>
      <c r="H717" s="30"/>
      <c r="I717" s="30"/>
      <c r="J717" s="30"/>
      <c r="K717" s="30"/>
      <c r="L717" s="32"/>
      <c r="M717" s="32"/>
      <c r="N717" s="30"/>
      <c r="O717" s="33"/>
      <c r="P717" s="33"/>
      <c r="Q717" s="29"/>
      <c r="R717" s="34"/>
      <c r="S717" s="34"/>
      <c r="T717" s="34"/>
      <c r="U717" s="33"/>
      <c r="V717" s="33"/>
      <c r="W717" s="33"/>
      <c r="X717" s="33"/>
      <c r="Y717" s="33"/>
      <c r="Z717" s="33"/>
      <c r="AA717" s="33"/>
      <c r="AB717" s="33"/>
      <c r="AC717" s="34"/>
      <c r="AD717" s="34"/>
      <c r="AE717" s="33"/>
      <c r="AF717" s="35"/>
      <c r="AG717" s="36"/>
      <c r="AH717" s="29"/>
      <c r="AI717" s="33"/>
      <c r="AJ717" s="35"/>
      <c r="AK717" s="36"/>
      <c r="AL717" s="29"/>
      <c r="AM717" s="33"/>
      <c r="AN717" s="35"/>
      <c r="AO717" s="36"/>
      <c r="AP717" s="29"/>
      <c r="AQ717" s="33"/>
      <c r="AR717" s="35"/>
      <c r="AS717" s="36"/>
      <c r="AT717" s="29"/>
      <c r="AU717" s="33"/>
      <c r="AV717" s="35"/>
      <c r="AW717" s="36"/>
      <c r="AX717" s="29"/>
      <c r="AY717" s="33"/>
      <c r="AZ717" s="35"/>
      <c r="BA717" s="36"/>
      <c r="BB717" s="29"/>
      <c r="BC717" s="33"/>
      <c r="BD717" s="35"/>
      <c r="BF717" s="29"/>
    </row>
    <row r="718" spans="1:58" x14ac:dyDescent="0.3">
      <c r="A718" s="29"/>
      <c r="B718" s="30"/>
      <c r="C718" s="30"/>
      <c r="D718" s="30"/>
      <c r="E718" s="31"/>
      <c r="F718" s="30"/>
      <c r="G718" s="30"/>
      <c r="H718" s="30"/>
      <c r="I718" s="30"/>
      <c r="J718" s="30"/>
      <c r="K718" s="30"/>
      <c r="L718" s="32"/>
      <c r="M718" s="32"/>
      <c r="N718" s="30"/>
      <c r="O718" s="33"/>
      <c r="P718" s="33"/>
      <c r="Q718" s="29"/>
      <c r="R718" s="34"/>
      <c r="S718" s="34"/>
      <c r="T718" s="34"/>
      <c r="U718" s="33"/>
      <c r="V718" s="33"/>
      <c r="W718" s="33"/>
      <c r="X718" s="33"/>
      <c r="Y718" s="33"/>
      <c r="Z718" s="33"/>
      <c r="AA718" s="33"/>
      <c r="AB718" s="33"/>
      <c r="AC718" s="34"/>
      <c r="AD718" s="34"/>
      <c r="AE718" s="33"/>
      <c r="AF718" s="35"/>
      <c r="AG718" s="36"/>
      <c r="AH718" s="29"/>
      <c r="AI718" s="33"/>
      <c r="AJ718" s="35"/>
      <c r="AK718" s="36"/>
      <c r="AL718" s="29"/>
      <c r="AM718" s="33"/>
      <c r="AN718" s="35"/>
      <c r="AO718" s="36"/>
      <c r="AP718" s="29"/>
      <c r="AQ718" s="33"/>
      <c r="AR718" s="35"/>
      <c r="AS718" s="36"/>
      <c r="AT718" s="29"/>
      <c r="AU718" s="33"/>
      <c r="AV718" s="35"/>
      <c r="AW718" s="36"/>
      <c r="AX718" s="29"/>
      <c r="AY718" s="33"/>
      <c r="AZ718" s="35"/>
      <c r="BA718" s="36"/>
      <c r="BB718" s="29"/>
      <c r="BC718" s="33"/>
      <c r="BD718" s="35"/>
      <c r="BF718" s="29"/>
    </row>
    <row r="719" spans="1:58" x14ac:dyDescent="0.3">
      <c r="A719" s="29"/>
      <c r="B719" s="30"/>
      <c r="C719" s="30"/>
      <c r="D719" s="30"/>
      <c r="E719" s="31"/>
      <c r="F719" s="30"/>
      <c r="G719" s="30"/>
      <c r="H719" s="30"/>
      <c r="I719" s="30"/>
      <c r="J719" s="30"/>
      <c r="K719" s="30"/>
      <c r="L719" s="32"/>
      <c r="M719" s="32"/>
      <c r="N719" s="30"/>
      <c r="O719" s="33"/>
      <c r="P719" s="33"/>
      <c r="Q719" s="29"/>
      <c r="R719" s="34"/>
      <c r="S719" s="34"/>
      <c r="T719" s="34"/>
      <c r="U719" s="33"/>
      <c r="V719" s="33"/>
      <c r="W719" s="33"/>
      <c r="X719" s="33"/>
      <c r="Y719" s="33"/>
      <c r="Z719" s="33"/>
      <c r="AA719" s="33"/>
      <c r="AB719" s="33"/>
      <c r="AC719" s="34"/>
      <c r="AD719" s="34"/>
      <c r="AE719" s="33"/>
      <c r="AF719" s="35"/>
      <c r="AG719" s="36"/>
      <c r="AH719" s="29"/>
      <c r="AI719" s="33"/>
      <c r="AJ719" s="35"/>
      <c r="AK719" s="36"/>
      <c r="AL719" s="29"/>
      <c r="AM719" s="33"/>
      <c r="AN719" s="35"/>
      <c r="AO719" s="36"/>
      <c r="AP719" s="29"/>
      <c r="AQ719" s="33"/>
      <c r="AR719" s="35"/>
      <c r="AS719" s="36"/>
      <c r="AT719" s="29"/>
      <c r="AU719" s="33"/>
      <c r="AV719" s="35"/>
      <c r="AW719" s="36"/>
      <c r="AX719" s="29"/>
      <c r="AY719" s="33"/>
      <c r="AZ719" s="35"/>
      <c r="BA719" s="36"/>
      <c r="BB719" s="29"/>
      <c r="BC719" s="33"/>
      <c r="BD719" s="35"/>
      <c r="BF719" s="29"/>
    </row>
    <row r="720" spans="1:58" x14ac:dyDescent="0.3">
      <c r="A720" s="29"/>
      <c r="B720" s="30"/>
      <c r="C720" s="30"/>
      <c r="D720" s="30"/>
      <c r="E720" s="31"/>
      <c r="F720" s="30"/>
      <c r="G720" s="30"/>
      <c r="H720" s="30"/>
      <c r="I720" s="30"/>
      <c r="J720" s="30"/>
      <c r="K720" s="30"/>
      <c r="L720" s="32"/>
      <c r="M720" s="32"/>
      <c r="N720" s="30"/>
      <c r="O720" s="33"/>
      <c r="P720" s="33"/>
      <c r="Q720" s="29"/>
      <c r="R720" s="34"/>
      <c r="S720" s="34"/>
      <c r="T720" s="34"/>
      <c r="U720" s="33"/>
      <c r="V720" s="33"/>
      <c r="W720" s="33"/>
      <c r="X720" s="33"/>
      <c r="Y720" s="33"/>
      <c r="Z720" s="33"/>
      <c r="AA720" s="33"/>
      <c r="AB720" s="33"/>
      <c r="AC720" s="34"/>
      <c r="AD720" s="34"/>
      <c r="AE720" s="33"/>
      <c r="AF720" s="35"/>
      <c r="AG720" s="36"/>
      <c r="AH720" s="29"/>
      <c r="AI720" s="33"/>
      <c r="AJ720" s="35"/>
      <c r="AK720" s="36"/>
      <c r="AL720" s="29"/>
      <c r="AM720" s="33"/>
      <c r="AN720" s="35"/>
      <c r="AO720" s="36"/>
      <c r="AP720" s="29"/>
      <c r="AQ720" s="33"/>
      <c r="AR720" s="35"/>
      <c r="AS720" s="36"/>
      <c r="AT720" s="29"/>
      <c r="AU720" s="33"/>
      <c r="AV720" s="35"/>
      <c r="AW720" s="36"/>
      <c r="AX720" s="29"/>
      <c r="AY720" s="33"/>
      <c r="AZ720" s="35"/>
      <c r="BA720" s="36"/>
      <c r="BB720" s="29"/>
      <c r="BC720" s="33"/>
      <c r="BD720" s="35"/>
      <c r="BF720" s="29"/>
    </row>
    <row r="721" spans="1:58" x14ac:dyDescent="0.3">
      <c r="A721" s="29"/>
      <c r="B721" s="30"/>
      <c r="C721" s="30"/>
      <c r="D721" s="30"/>
      <c r="E721" s="31"/>
      <c r="F721" s="30"/>
      <c r="G721" s="30"/>
      <c r="H721" s="30"/>
      <c r="I721" s="30"/>
      <c r="J721" s="30"/>
      <c r="K721" s="30"/>
      <c r="L721" s="32"/>
      <c r="M721" s="32"/>
      <c r="N721" s="30"/>
      <c r="O721" s="33"/>
      <c r="P721" s="33"/>
      <c r="Q721" s="29"/>
      <c r="R721" s="34"/>
      <c r="S721" s="34"/>
      <c r="T721" s="34"/>
      <c r="U721" s="33"/>
      <c r="V721" s="33"/>
      <c r="W721" s="33"/>
      <c r="X721" s="33"/>
      <c r="Y721" s="33"/>
      <c r="Z721" s="33"/>
      <c r="AA721" s="33"/>
      <c r="AB721" s="33"/>
      <c r="AC721" s="34"/>
      <c r="AD721" s="34"/>
      <c r="AE721" s="33"/>
      <c r="AF721" s="35"/>
      <c r="AG721" s="36"/>
      <c r="AH721" s="29"/>
      <c r="AI721" s="33"/>
      <c r="AJ721" s="35"/>
      <c r="AK721" s="36"/>
      <c r="AL721" s="29"/>
      <c r="AM721" s="33"/>
      <c r="AN721" s="35"/>
      <c r="AO721" s="36"/>
      <c r="AP721" s="29"/>
      <c r="AQ721" s="33"/>
      <c r="AR721" s="35"/>
      <c r="AS721" s="36"/>
      <c r="AT721" s="29"/>
      <c r="AU721" s="33"/>
      <c r="AV721" s="35"/>
      <c r="AW721" s="36"/>
      <c r="AX721" s="29"/>
      <c r="AY721" s="33"/>
      <c r="AZ721" s="35"/>
      <c r="BA721" s="36"/>
      <c r="BB721" s="29"/>
      <c r="BC721" s="33"/>
      <c r="BD721" s="35"/>
      <c r="BF721" s="29"/>
    </row>
    <row r="722" spans="1:58" x14ac:dyDescent="0.3">
      <c r="A722" s="29"/>
      <c r="B722" s="30"/>
      <c r="C722" s="30"/>
      <c r="D722" s="30"/>
      <c r="E722" s="31"/>
      <c r="F722" s="30"/>
      <c r="G722" s="30"/>
      <c r="H722" s="30"/>
      <c r="I722" s="30"/>
      <c r="J722" s="30"/>
      <c r="K722" s="30"/>
      <c r="L722" s="32"/>
      <c r="M722" s="32"/>
      <c r="N722" s="30"/>
      <c r="O722" s="33"/>
      <c r="P722" s="33"/>
      <c r="Q722" s="29"/>
      <c r="R722" s="34"/>
      <c r="S722" s="34"/>
      <c r="T722" s="34"/>
      <c r="U722" s="33"/>
      <c r="V722" s="33"/>
      <c r="W722" s="33"/>
      <c r="X722" s="33"/>
      <c r="Y722" s="33"/>
      <c r="Z722" s="33"/>
      <c r="AA722" s="33"/>
      <c r="AB722" s="33"/>
      <c r="AC722" s="34"/>
      <c r="AD722" s="34"/>
      <c r="AE722" s="33"/>
      <c r="AF722" s="35"/>
      <c r="AG722" s="36"/>
      <c r="AH722" s="29"/>
      <c r="AI722" s="33"/>
      <c r="AJ722" s="35"/>
      <c r="AK722" s="36"/>
      <c r="AL722" s="29"/>
      <c r="AM722" s="33"/>
      <c r="AN722" s="35"/>
      <c r="AO722" s="36"/>
      <c r="AP722" s="29"/>
      <c r="AQ722" s="33"/>
      <c r="AR722" s="35"/>
      <c r="AS722" s="36"/>
      <c r="AT722" s="29"/>
      <c r="AU722" s="33"/>
      <c r="AV722" s="35"/>
      <c r="AW722" s="36"/>
      <c r="AX722" s="29"/>
      <c r="AY722" s="33"/>
      <c r="AZ722" s="35"/>
      <c r="BA722" s="36"/>
      <c r="BB722" s="29"/>
      <c r="BC722" s="33"/>
      <c r="BD722" s="35"/>
      <c r="BF722" s="29"/>
    </row>
    <row r="723" spans="1:58" x14ac:dyDescent="0.3">
      <c r="A723" s="29"/>
      <c r="B723" s="30"/>
      <c r="C723" s="30"/>
      <c r="D723" s="30"/>
      <c r="E723" s="31"/>
      <c r="F723" s="30"/>
      <c r="G723" s="30"/>
      <c r="H723" s="30"/>
      <c r="I723" s="30"/>
      <c r="J723" s="30"/>
      <c r="K723" s="30"/>
      <c r="L723" s="32"/>
      <c r="M723" s="32"/>
      <c r="N723" s="30"/>
      <c r="O723" s="33"/>
      <c r="P723" s="33"/>
      <c r="Q723" s="29"/>
      <c r="R723" s="34"/>
      <c r="S723" s="34"/>
      <c r="T723" s="34"/>
      <c r="U723" s="33"/>
      <c r="V723" s="33"/>
      <c r="W723" s="33"/>
      <c r="X723" s="33"/>
      <c r="Y723" s="33"/>
      <c r="Z723" s="33"/>
      <c r="AA723" s="33"/>
      <c r="AB723" s="33"/>
      <c r="AC723" s="34"/>
      <c r="AD723" s="34"/>
      <c r="AE723" s="33"/>
      <c r="AF723" s="35"/>
      <c r="AG723" s="36"/>
      <c r="AH723" s="29"/>
      <c r="AI723" s="33"/>
      <c r="AJ723" s="35"/>
      <c r="AK723" s="36"/>
      <c r="AL723" s="29"/>
      <c r="AM723" s="33"/>
      <c r="AN723" s="35"/>
      <c r="AO723" s="36"/>
      <c r="AP723" s="29"/>
      <c r="AQ723" s="33"/>
      <c r="AR723" s="35"/>
      <c r="AS723" s="36"/>
      <c r="AT723" s="29"/>
      <c r="AU723" s="33"/>
      <c r="AV723" s="35"/>
      <c r="AW723" s="36"/>
      <c r="AX723" s="29"/>
      <c r="AY723" s="33"/>
      <c r="AZ723" s="35"/>
      <c r="BA723" s="36"/>
      <c r="BB723" s="29"/>
      <c r="BC723" s="33"/>
      <c r="BD723" s="35"/>
      <c r="BF723" s="29"/>
    </row>
    <row r="724" spans="1:58" x14ac:dyDescent="0.3">
      <c r="A724" s="29"/>
      <c r="B724" s="30"/>
      <c r="C724" s="30"/>
      <c r="D724" s="30"/>
      <c r="E724" s="31"/>
      <c r="F724" s="30"/>
      <c r="G724" s="30"/>
      <c r="H724" s="30"/>
      <c r="I724" s="30"/>
      <c r="J724" s="30"/>
      <c r="K724" s="30"/>
      <c r="L724" s="32"/>
      <c r="M724" s="32"/>
      <c r="N724" s="30"/>
      <c r="O724" s="33"/>
      <c r="P724" s="33"/>
      <c r="Q724" s="29"/>
      <c r="R724" s="34"/>
      <c r="S724" s="34"/>
      <c r="T724" s="34"/>
      <c r="U724" s="33"/>
      <c r="V724" s="33"/>
      <c r="W724" s="33"/>
      <c r="X724" s="33"/>
      <c r="Y724" s="33"/>
      <c r="Z724" s="33"/>
      <c r="AA724" s="33"/>
      <c r="AB724" s="33"/>
      <c r="AC724" s="34"/>
      <c r="AD724" s="34"/>
      <c r="AE724" s="33"/>
      <c r="AF724" s="35"/>
      <c r="AG724" s="36"/>
      <c r="AH724" s="29"/>
      <c r="AI724" s="33"/>
      <c r="AJ724" s="35"/>
      <c r="AK724" s="36"/>
      <c r="AL724" s="29"/>
      <c r="AM724" s="33"/>
      <c r="AN724" s="35"/>
      <c r="AO724" s="36"/>
      <c r="AP724" s="29"/>
      <c r="AQ724" s="33"/>
      <c r="AR724" s="35"/>
      <c r="AS724" s="36"/>
      <c r="AT724" s="29"/>
      <c r="AU724" s="33"/>
      <c r="AV724" s="35"/>
      <c r="AW724" s="36"/>
      <c r="AX724" s="29"/>
      <c r="AY724" s="33"/>
      <c r="AZ724" s="35"/>
      <c r="BA724" s="36"/>
      <c r="BB724" s="29"/>
      <c r="BC724" s="33"/>
      <c r="BD724" s="35"/>
      <c r="BF724" s="29"/>
    </row>
    <row r="725" spans="1:58" x14ac:dyDescent="0.3">
      <c r="A725" s="29"/>
      <c r="B725" s="30"/>
      <c r="C725" s="30"/>
      <c r="D725" s="30"/>
      <c r="E725" s="31"/>
      <c r="F725" s="30"/>
      <c r="G725" s="30"/>
      <c r="H725" s="30"/>
      <c r="I725" s="30"/>
      <c r="J725" s="30"/>
      <c r="K725" s="30"/>
      <c r="L725" s="32"/>
      <c r="M725" s="32"/>
      <c r="N725" s="30"/>
      <c r="O725" s="33"/>
      <c r="P725" s="33"/>
      <c r="Q725" s="29"/>
      <c r="R725" s="34"/>
      <c r="S725" s="34"/>
      <c r="T725" s="34"/>
      <c r="U725" s="33"/>
      <c r="V725" s="33"/>
      <c r="W725" s="33"/>
      <c r="X725" s="33"/>
      <c r="Y725" s="33"/>
      <c r="Z725" s="33"/>
      <c r="AA725" s="33"/>
      <c r="AB725" s="33"/>
      <c r="AC725" s="34"/>
      <c r="AD725" s="34"/>
      <c r="AE725" s="33"/>
      <c r="AF725" s="35"/>
      <c r="AG725" s="36"/>
      <c r="AH725" s="29"/>
      <c r="AI725" s="33"/>
      <c r="AJ725" s="35"/>
      <c r="AK725" s="36"/>
      <c r="AL725" s="29"/>
      <c r="AM725" s="33"/>
      <c r="AN725" s="35"/>
      <c r="AO725" s="36"/>
      <c r="AP725" s="29"/>
      <c r="AQ725" s="33"/>
      <c r="AR725" s="35"/>
      <c r="AS725" s="36"/>
      <c r="AT725" s="29"/>
      <c r="AU725" s="33"/>
      <c r="AV725" s="35"/>
      <c r="AW725" s="36"/>
      <c r="AX725" s="29"/>
      <c r="AY725" s="33"/>
      <c r="AZ725" s="35"/>
      <c r="BA725" s="36"/>
      <c r="BB725" s="29"/>
      <c r="BC725" s="33"/>
      <c r="BD725" s="35"/>
      <c r="BF725" s="29"/>
    </row>
    <row r="726" spans="1:58" x14ac:dyDescent="0.3">
      <c r="A726" s="29"/>
      <c r="B726" s="30"/>
      <c r="C726" s="30"/>
      <c r="D726" s="30"/>
      <c r="E726" s="31"/>
      <c r="F726" s="30"/>
      <c r="G726" s="30"/>
      <c r="H726" s="30"/>
      <c r="I726" s="30"/>
      <c r="J726" s="30"/>
      <c r="K726" s="30"/>
      <c r="L726" s="32"/>
      <c r="M726" s="32"/>
      <c r="N726" s="30"/>
      <c r="O726" s="33"/>
      <c r="P726" s="33"/>
      <c r="Q726" s="29"/>
      <c r="R726" s="34"/>
      <c r="S726" s="34"/>
      <c r="T726" s="34"/>
      <c r="U726" s="33"/>
      <c r="V726" s="33"/>
      <c r="W726" s="33"/>
      <c r="X726" s="33"/>
      <c r="Y726" s="33"/>
      <c r="Z726" s="33"/>
      <c r="AA726" s="33"/>
      <c r="AB726" s="33"/>
      <c r="AC726" s="34"/>
      <c r="AD726" s="34"/>
      <c r="AE726" s="33"/>
      <c r="AF726" s="35"/>
      <c r="AG726" s="36"/>
      <c r="AH726" s="29"/>
      <c r="AI726" s="33"/>
      <c r="AJ726" s="35"/>
      <c r="AK726" s="36"/>
      <c r="AL726" s="29"/>
      <c r="AM726" s="33"/>
      <c r="AN726" s="35"/>
      <c r="AO726" s="36"/>
      <c r="AP726" s="29"/>
      <c r="AQ726" s="33"/>
      <c r="AR726" s="35"/>
      <c r="AS726" s="36"/>
      <c r="AT726" s="29"/>
      <c r="AU726" s="33"/>
      <c r="AV726" s="35"/>
      <c r="AW726" s="36"/>
      <c r="AX726" s="29"/>
      <c r="AY726" s="33"/>
      <c r="AZ726" s="35"/>
      <c r="BA726" s="36"/>
      <c r="BB726" s="29"/>
      <c r="BC726" s="33"/>
      <c r="BD726" s="35"/>
      <c r="BF726" s="29"/>
    </row>
    <row r="727" spans="1:58" x14ac:dyDescent="0.3">
      <c r="A727" s="29"/>
      <c r="B727" s="30"/>
      <c r="C727" s="30"/>
      <c r="D727" s="30"/>
      <c r="E727" s="31"/>
      <c r="F727" s="30"/>
      <c r="G727" s="30"/>
      <c r="H727" s="30"/>
      <c r="I727" s="30"/>
      <c r="J727" s="30"/>
      <c r="K727" s="30"/>
      <c r="L727" s="32"/>
      <c r="M727" s="32"/>
      <c r="N727" s="30"/>
      <c r="O727" s="33"/>
      <c r="P727" s="33"/>
      <c r="Q727" s="29"/>
      <c r="R727" s="34"/>
      <c r="S727" s="34"/>
      <c r="T727" s="34"/>
      <c r="U727" s="33"/>
      <c r="V727" s="33"/>
      <c r="W727" s="33"/>
      <c r="X727" s="33"/>
      <c r="Y727" s="33"/>
      <c r="Z727" s="33"/>
      <c r="AA727" s="33"/>
      <c r="AB727" s="33"/>
      <c r="AC727" s="34"/>
      <c r="AD727" s="34"/>
      <c r="AE727" s="33"/>
      <c r="AF727" s="35"/>
      <c r="AG727" s="36"/>
      <c r="AH727" s="29"/>
      <c r="AI727" s="33"/>
      <c r="AJ727" s="35"/>
      <c r="AK727" s="36"/>
      <c r="AL727" s="29"/>
      <c r="AM727" s="33"/>
      <c r="AN727" s="35"/>
      <c r="AO727" s="36"/>
      <c r="AP727" s="29"/>
      <c r="AQ727" s="33"/>
      <c r="AR727" s="35"/>
      <c r="AS727" s="36"/>
      <c r="AT727" s="29"/>
      <c r="AU727" s="33"/>
      <c r="AV727" s="35"/>
      <c r="AW727" s="36"/>
      <c r="AX727" s="29"/>
      <c r="AY727" s="33"/>
      <c r="AZ727" s="35"/>
      <c r="BA727" s="36"/>
      <c r="BB727" s="29"/>
      <c r="BC727" s="33"/>
      <c r="BD727" s="35"/>
      <c r="BF727" s="29"/>
    </row>
    <row r="728" spans="1:58" x14ac:dyDescent="0.3">
      <c r="A728" s="29"/>
      <c r="B728" s="30"/>
      <c r="C728" s="30"/>
      <c r="D728" s="30"/>
      <c r="E728" s="31"/>
      <c r="F728" s="30"/>
      <c r="G728" s="30"/>
      <c r="H728" s="30"/>
      <c r="I728" s="30"/>
      <c r="J728" s="30"/>
      <c r="K728" s="30"/>
      <c r="L728" s="32"/>
      <c r="M728" s="32"/>
      <c r="N728" s="30"/>
      <c r="O728" s="33"/>
      <c r="P728" s="33"/>
      <c r="Q728" s="29"/>
      <c r="R728" s="34"/>
      <c r="S728" s="34"/>
      <c r="T728" s="34"/>
      <c r="U728" s="33"/>
      <c r="V728" s="33"/>
      <c r="W728" s="33"/>
      <c r="X728" s="33"/>
      <c r="Y728" s="33"/>
      <c r="Z728" s="33"/>
      <c r="AA728" s="33"/>
      <c r="AB728" s="33"/>
      <c r="AC728" s="34"/>
      <c r="AD728" s="34"/>
      <c r="AE728" s="33"/>
      <c r="AF728" s="35"/>
      <c r="AG728" s="36"/>
      <c r="AH728" s="29"/>
      <c r="AI728" s="33"/>
      <c r="AJ728" s="35"/>
      <c r="AK728" s="36"/>
      <c r="AL728" s="29"/>
      <c r="AM728" s="33"/>
      <c r="AN728" s="35"/>
      <c r="AO728" s="36"/>
      <c r="AP728" s="29"/>
      <c r="AQ728" s="33"/>
      <c r="AR728" s="35"/>
      <c r="AS728" s="36"/>
      <c r="AT728" s="29"/>
      <c r="AU728" s="33"/>
      <c r="AV728" s="35"/>
      <c r="AW728" s="36"/>
      <c r="AX728" s="29"/>
      <c r="AY728" s="33"/>
      <c r="AZ728" s="35"/>
      <c r="BA728" s="36"/>
      <c r="BB728" s="29"/>
      <c r="BC728" s="33"/>
      <c r="BD728" s="35"/>
      <c r="BF728" s="29"/>
    </row>
    <row r="729" spans="1:58" x14ac:dyDescent="0.3">
      <c r="A729" s="29"/>
      <c r="B729" s="30"/>
      <c r="C729" s="30"/>
      <c r="D729" s="30"/>
      <c r="E729" s="31"/>
      <c r="F729" s="30"/>
      <c r="G729" s="30"/>
      <c r="H729" s="30"/>
      <c r="I729" s="30"/>
      <c r="J729" s="30"/>
      <c r="K729" s="30"/>
      <c r="L729" s="32"/>
      <c r="M729" s="32"/>
      <c r="N729" s="30"/>
      <c r="O729" s="33"/>
      <c r="P729" s="33"/>
      <c r="Q729" s="29"/>
      <c r="R729" s="34"/>
      <c r="S729" s="34"/>
      <c r="T729" s="34"/>
      <c r="U729" s="33"/>
      <c r="V729" s="33"/>
      <c r="W729" s="33"/>
      <c r="X729" s="33"/>
      <c r="Y729" s="33"/>
      <c r="Z729" s="33"/>
      <c r="AA729" s="33"/>
      <c r="AB729" s="33"/>
      <c r="AC729" s="34"/>
      <c r="AD729" s="34"/>
      <c r="AE729" s="33"/>
      <c r="AF729" s="35"/>
      <c r="AG729" s="36"/>
      <c r="AH729" s="29"/>
      <c r="AI729" s="33"/>
      <c r="AJ729" s="35"/>
      <c r="AK729" s="36"/>
      <c r="AL729" s="29"/>
      <c r="AM729" s="33"/>
      <c r="AN729" s="35"/>
      <c r="AO729" s="36"/>
      <c r="AP729" s="29"/>
      <c r="AQ729" s="33"/>
      <c r="AR729" s="35"/>
      <c r="AS729" s="36"/>
      <c r="AT729" s="29"/>
      <c r="AU729" s="33"/>
      <c r="AV729" s="35"/>
      <c r="AW729" s="36"/>
      <c r="AX729" s="29"/>
      <c r="AY729" s="33"/>
      <c r="AZ729" s="35"/>
      <c r="BA729" s="36"/>
      <c r="BB729" s="29"/>
      <c r="BC729" s="33"/>
      <c r="BD729" s="35"/>
      <c r="BF729" s="29"/>
    </row>
    <row r="730" spans="1:58" x14ac:dyDescent="0.3">
      <c r="A730" s="29"/>
      <c r="B730" s="30"/>
      <c r="C730" s="30"/>
      <c r="D730" s="30"/>
      <c r="E730" s="31"/>
      <c r="F730" s="30"/>
      <c r="G730" s="30"/>
      <c r="H730" s="30"/>
      <c r="I730" s="30"/>
      <c r="J730" s="30"/>
      <c r="K730" s="30"/>
      <c r="L730" s="32"/>
      <c r="M730" s="32"/>
      <c r="N730" s="30"/>
      <c r="O730" s="33"/>
      <c r="P730" s="33"/>
      <c r="Q730" s="29"/>
      <c r="R730" s="34"/>
      <c r="S730" s="34"/>
      <c r="T730" s="34"/>
      <c r="U730" s="33"/>
      <c r="V730" s="33"/>
      <c r="W730" s="33"/>
      <c r="X730" s="33"/>
      <c r="Y730" s="33"/>
      <c r="Z730" s="33"/>
      <c r="AA730" s="33"/>
      <c r="AB730" s="33"/>
      <c r="AC730" s="34"/>
      <c r="AD730" s="34"/>
      <c r="AE730" s="33"/>
      <c r="AF730" s="35"/>
      <c r="AG730" s="36"/>
      <c r="AH730" s="29"/>
      <c r="AI730" s="33"/>
      <c r="AJ730" s="35"/>
      <c r="AK730" s="36"/>
      <c r="AL730" s="29"/>
      <c r="AM730" s="33"/>
      <c r="AN730" s="35"/>
      <c r="AO730" s="36"/>
      <c r="AP730" s="29"/>
      <c r="AQ730" s="33"/>
      <c r="AR730" s="35"/>
      <c r="AS730" s="36"/>
      <c r="AT730" s="29"/>
      <c r="AU730" s="33"/>
      <c r="AV730" s="35"/>
      <c r="AW730" s="36"/>
      <c r="AX730" s="29"/>
      <c r="AY730" s="33"/>
      <c r="AZ730" s="35"/>
      <c r="BA730" s="36"/>
      <c r="BB730" s="29"/>
      <c r="BC730" s="33"/>
      <c r="BD730" s="35"/>
      <c r="BF730" s="29"/>
    </row>
    <row r="731" spans="1:58" x14ac:dyDescent="0.3">
      <c r="A731" s="29"/>
      <c r="B731" s="30"/>
      <c r="C731" s="30"/>
      <c r="D731" s="30"/>
      <c r="E731" s="31"/>
      <c r="F731" s="30"/>
      <c r="G731" s="30"/>
      <c r="H731" s="30"/>
      <c r="I731" s="30"/>
      <c r="J731" s="30"/>
      <c r="K731" s="30"/>
      <c r="L731" s="32"/>
      <c r="M731" s="32"/>
      <c r="N731" s="30"/>
      <c r="O731" s="33"/>
      <c r="P731" s="33"/>
      <c r="Q731" s="29"/>
      <c r="R731" s="34"/>
      <c r="S731" s="34"/>
      <c r="T731" s="34"/>
      <c r="U731" s="33"/>
      <c r="V731" s="33"/>
      <c r="W731" s="33"/>
      <c r="X731" s="33"/>
      <c r="Y731" s="33"/>
      <c r="Z731" s="33"/>
      <c r="AA731" s="33"/>
      <c r="AB731" s="33"/>
      <c r="AC731" s="34"/>
      <c r="AD731" s="34"/>
      <c r="AE731" s="33"/>
      <c r="AF731" s="35"/>
      <c r="AG731" s="36"/>
      <c r="AH731" s="29"/>
      <c r="AI731" s="33"/>
      <c r="AJ731" s="35"/>
      <c r="AK731" s="36"/>
      <c r="AL731" s="29"/>
      <c r="AM731" s="33"/>
      <c r="AN731" s="35"/>
      <c r="AO731" s="36"/>
      <c r="AP731" s="29"/>
      <c r="AQ731" s="33"/>
      <c r="AR731" s="35"/>
      <c r="AS731" s="36"/>
      <c r="AT731" s="29"/>
      <c r="AU731" s="33"/>
      <c r="AV731" s="35"/>
      <c r="AW731" s="36"/>
      <c r="AX731" s="29"/>
      <c r="AY731" s="33"/>
      <c r="AZ731" s="35"/>
      <c r="BA731" s="36"/>
      <c r="BB731" s="29"/>
      <c r="BC731" s="33"/>
      <c r="BD731" s="35"/>
      <c r="BF731" s="29"/>
    </row>
    <row r="732" spans="1:58" x14ac:dyDescent="0.3">
      <c r="A732" s="29"/>
      <c r="B732" s="30"/>
      <c r="C732" s="30"/>
      <c r="D732" s="30"/>
      <c r="E732" s="31"/>
      <c r="F732" s="30"/>
      <c r="G732" s="30"/>
      <c r="H732" s="30"/>
      <c r="I732" s="30"/>
      <c r="J732" s="30"/>
      <c r="K732" s="30"/>
      <c r="L732" s="32"/>
      <c r="M732" s="32"/>
      <c r="N732" s="30"/>
      <c r="O732" s="33"/>
      <c r="P732" s="33"/>
      <c r="Q732" s="29"/>
      <c r="R732" s="34"/>
      <c r="S732" s="34"/>
      <c r="T732" s="34"/>
      <c r="U732" s="33"/>
      <c r="V732" s="33"/>
      <c r="W732" s="33"/>
      <c r="X732" s="33"/>
      <c r="Y732" s="33"/>
      <c r="Z732" s="33"/>
      <c r="AA732" s="33"/>
      <c r="AB732" s="33"/>
      <c r="AC732" s="34"/>
      <c r="AD732" s="34"/>
      <c r="AE732" s="33"/>
      <c r="AF732" s="35"/>
      <c r="AG732" s="36"/>
      <c r="AH732" s="29"/>
      <c r="AI732" s="33"/>
      <c r="AJ732" s="35"/>
      <c r="AK732" s="36"/>
      <c r="AL732" s="29"/>
      <c r="AM732" s="33"/>
      <c r="AN732" s="35"/>
      <c r="AO732" s="36"/>
      <c r="AP732" s="29"/>
      <c r="AQ732" s="33"/>
      <c r="AR732" s="35"/>
      <c r="AS732" s="36"/>
      <c r="AT732" s="29"/>
      <c r="AU732" s="33"/>
      <c r="AV732" s="35"/>
      <c r="AW732" s="36"/>
      <c r="AX732" s="29"/>
      <c r="AY732" s="33"/>
      <c r="AZ732" s="35"/>
      <c r="BA732" s="36"/>
      <c r="BB732" s="29"/>
      <c r="BC732" s="33"/>
      <c r="BD732" s="35"/>
      <c r="BF732" s="29"/>
    </row>
    <row r="733" spans="1:58" x14ac:dyDescent="0.3">
      <c r="A733" s="29"/>
      <c r="B733" s="30"/>
      <c r="C733" s="30"/>
      <c r="D733" s="30"/>
      <c r="E733" s="31"/>
      <c r="F733" s="30"/>
      <c r="G733" s="30"/>
      <c r="H733" s="30"/>
      <c r="I733" s="30"/>
      <c r="J733" s="30"/>
      <c r="K733" s="30"/>
      <c r="L733" s="32"/>
      <c r="M733" s="32"/>
      <c r="N733" s="30"/>
      <c r="O733" s="33"/>
      <c r="P733" s="33"/>
      <c r="Q733" s="29"/>
      <c r="R733" s="34"/>
      <c r="S733" s="34"/>
      <c r="T733" s="34"/>
      <c r="U733" s="33"/>
      <c r="V733" s="33"/>
      <c r="W733" s="33"/>
      <c r="X733" s="33"/>
      <c r="Y733" s="33"/>
      <c r="Z733" s="33"/>
      <c r="AA733" s="33"/>
      <c r="AB733" s="33"/>
      <c r="AC733" s="34"/>
      <c r="AD733" s="34"/>
      <c r="AE733" s="33"/>
      <c r="AF733" s="35"/>
      <c r="AG733" s="36"/>
      <c r="AH733" s="29"/>
      <c r="AI733" s="33"/>
      <c r="AJ733" s="35"/>
      <c r="AK733" s="36"/>
      <c r="AL733" s="29"/>
      <c r="AM733" s="33"/>
      <c r="AN733" s="35"/>
      <c r="AO733" s="36"/>
      <c r="AP733" s="29"/>
      <c r="AQ733" s="33"/>
      <c r="AR733" s="35"/>
      <c r="AS733" s="36"/>
      <c r="AT733" s="29"/>
      <c r="AU733" s="33"/>
      <c r="AV733" s="35"/>
      <c r="AW733" s="36"/>
      <c r="AX733" s="29"/>
      <c r="AY733" s="33"/>
      <c r="AZ733" s="35"/>
      <c r="BA733" s="36"/>
      <c r="BB733" s="29"/>
      <c r="BC733" s="33"/>
      <c r="BD733" s="35"/>
      <c r="BF733" s="29"/>
    </row>
    <row r="734" spans="1:58" x14ac:dyDescent="0.3">
      <c r="A734" s="29"/>
      <c r="B734" s="30"/>
      <c r="C734" s="30"/>
      <c r="D734" s="30"/>
      <c r="E734" s="31"/>
      <c r="F734" s="30"/>
      <c r="G734" s="30"/>
      <c r="H734" s="30"/>
      <c r="I734" s="30"/>
      <c r="J734" s="30"/>
      <c r="K734" s="30"/>
      <c r="L734" s="32"/>
      <c r="M734" s="32"/>
      <c r="N734" s="30"/>
      <c r="O734" s="33"/>
      <c r="P734" s="33"/>
      <c r="Q734" s="29"/>
      <c r="R734" s="34"/>
      <c r="S734" s="34"/>
      <c r="T734" s="34"/>
      <c r="U734" s="33"/>
      <c r="V734" s="33"/>
      <c r="W734" s="33"/>
      <c r="X734" s="33"/>
      <c r="Y734" s="33"/>
      <c r="Z734" s="33"/>
      <c r="AA734" s="33"/>
      <c r="AB734" s="33"/>
      <c r="AC734" s="34"/>
      <c r="AD734" s="34"/>
      <c r="AE734" s="33"/>
      <c r="AF734" s="35"/>
      <c r="AG734" s="36"/>
      <c r="AH734" s="29"/>
      <c r="AI734" s="33"/>
      <c r="AJ734" s="35"/>
      <c r="AK734" s="36"/>
      <c r="AL734" s="29"/>
      <c r="AM734" s="33"/>
      <c r="AN734" s="35"/>
      <c r="AO734" s="36"/>
      <c r="AP734" s="29"/>
      <c r="AQ734" s="33"/>
      <c r="AR734" s="35"/>
      <c r="AS734" s="36"/>
      <c r="AT734" s="29"/>
      <c r="AU734" s="33"/>
      <c r="AV734" s="35"/>
      <c r="AW734" s="36"/>
      <c r="AX734" s="29"/>
      <c r="AY734" s="33"/>
      <c r="AZ734" s="35"/>
      <c r="BA734" s="36"/>
      <c r="BB734" s="29"/>
      <c r="BC734" s="33"/>
      <c r="BD734" s="35"/>
      <c r="BF734" s="29"/>
    </row>
    <row r="735" spans="1:58" x14ac:dyDescent="0.3">
      <c r="A735" s="29"/>
      <c r="B735" s="30"/>
      <c r="C735" s="30"/>
      <c r="D735" s="30"/>
      <c r="E735" s="31"/>
      <c r="F735" s="30"/>
      <c r="G735" s="30"/>
      <c r="H735" s="30"/>
      <c r="I735" s="30"/>
      <c r="J735" s="30"/>
      <c r="K735" s="30"/>
      <c r="L735" s="32"/>
      <c r="M735" s="32"/>
      <c r="N735" s="30"/>
      <c r="O735" s="33"/>
      <c r="P735" s="33"/>
      <c r="Q735" s="29"/>
      <c r="R735" s="34"/>
      <c r="S735" s="34"/>
      <c r="T735" s="34"/>
      <c r="U735" s="33"/>
      <c r="V735" s="33"/>
      <c r="W735" s="33"/>
      <c r="X735" s="33"/>
      <c r="Y735" s="33"/>
      <c r="Z735" s="33"/>
      <c r="AA735" s="33"/>
      <c r="AB735" s="33"/>
      <c r="AC735" s="34"/>
      <c r="AD735" s="34"/>
      <c r="AE735" s="33"/>
      <c r="AF735" s="35"/>
      <c r="AG735" s="36"/>
      <c r="AH735" s="29"/>
      <c r="AI735" s="33"/>
      <c r="AJ735" s="35"/>
      <c r="AK735" s="36"/>
      <c r="AL735" s="29"/>
      <c r="AM735" s="33"/>
      <c r="AN735" s="35"/>
      <c r="AO735" s="36"/>
      <c r="AP735" s="29"/>
      <c r="AQ735" s="33"/>
      <c r="AR735" s="35"/>
      <c r="AS735" s="36"/>
      <c r="AT735" s="29"/>
      <c r="AU735" s="33"/>
      <c r="AV735" s="35"/>
      <c r="AW735" s="36"/>
      <c r="AX735" s="29"/>
      <c r="AY735" s="33"/>
      <c r="AZ735" s="35"/>
      <c r="BA735" s="36"/>
      <c r="BB735" s="29"/>
      <c r="BC735" s="33"/>
      <c r="BD735" s="35"/>
      <c r="BF735" s="29"/>
    </row>
    <row r="736" spans="1:58" x14ac:dyDescent="0.3">
      <c r="A736" s="29"/>
      <c r="B736" s="30"/>
      <c r="C736" s="30"/>
      <c r="D736" s="30"/>
      <c r="E736" s="31"/>
      <c r="F736" s="30"/>
      <c r="G736" s="30"/>
      <c r="H736" s="30"/>
      <c r="I736" s="30"/>
      <c r="J736" s="30"/>
      <c r="K736" s="30"/>
      <c r="L736" s="32"/>
      <c r="M736" s="32"/>
      <c r="N736" s="30"/>
      <c r="O736" s="33"/>
      <c r="P736" s="33"/>
      <c r="Q736" s="29"/>
      <c r="R736" s="34"/>
      <c r="S736" s="34"/>
      <c r="T736" s="34"/>
      <c r="U736" s="33"/>
      <c r="V736" s="33"/>
      <c r="W736" s="33"/>
      <c r="X736" s="33"/>
      <c r="Y736" s="33"/>
      <c r="Z736" s="33"/>
      <c r="AA736" s="33"/>
      <c r="AB736" s="33"/>
      <c r="AC736" s="34"/>
      <c r="AD736" s="34"/>
      <c r="AE736" s="33"/>
      <c r="AF736" s="35"/>
      <c r="AG736" s="36"/>
      <c r="AH736" s="29"/>
      <c r="AI736" s="33"/>
      <c r="AJ736" s="35"/>
      <c r="AK736" s="36"/>
      <c r="AL736" s="29"/>
      <c r="AM736" s="33"/>
      <c r="AN736" s="35"/>
      <c r="AO736" s="36"/>
      <c r="AP736" s="29"/>
      <c r="AQ736" s="33"/>
      <c r="AR736" s="35"/>
      <c r="AS736" s="36"/>
      <c r="AT736" s="29"/>
      <c r="AU736" s="33"/>
      <c r="AV736" s="35"/>
      <c r="AW736" s="36"/>
      <c r="AX736" s="29"/>
      <c r="AY736" s="33"/>
      <c r="AZ736" s="35"/>
      <c r="BA736" s="36"/>
      <c r="BB736" s="29"/>
      <c r="BC736" s="33"/>
      <c r="BD736" s="35"/>
      <c r="BF736" s="29"/>
    </row>
    <row r="737" spans="1:58" x14ac:dyDescent="0.3">
      <c r="A737" s="29"/>
      <c r="B737" s="30"/>
      <c r="C737" s="30"/>
      <c r="D737" s="30"/>
      <c r="E737" s="31"/>
      <c r="F737" s="30"/>
      <c r="G737" s="30"/>
      <c r="H737" s="30"/>
      <c r="I737" s="30"/>
      <c r="J737" s="30"/>
      <c r="K737" s="30"/>
      <c r="L737" s="32"/>
      <c r="M737" s="32"/>
      <c r="N737" s="30"/>
      <c r="O737" s="33"/>
      <c r="P737" s="33"/>
      <c r="Q737" s="29"/>
      <c r="R737" s="34"/>
      <c r="S737" s="34"/>
      <c r="T737" s="34"/>
      <c r="U737" s="33"/>
      <c r="V737" s="33"/>
      <c r="W737" s="33"/>
      <c r="X737" s="33"/>
      <c r="Y737" s="33"/>
      <c r="Z737" s="33"/>
      <c r="AA737" s="33"/>
      <c r="AB737" s="33"/>
      <c r="AC737" s="34"/>
      <c r="AD737" s="34"/>
      <c r="AE737" s="33"/>
      <c r="AF737" s="35"/>
      <c r="AG737" s="36"/>
      <c r="AH737" s="29"/>
      <c r="AI737" s="33"/>
      <c r="AJ737" s="35"/>
      <c r="AK737" s="36"/>
      <c r="AL737" s="29"/>
      <c r="AM737" s="33"/>
      <c r="AN737" s="35"/>
      <c r="AO737" s="36"/>
      <c r="AP737" s="29"/>
      <c r="AQ737" s="33"/>
      <c r="AR737" s="35"/>
      <c r="AS737" s="36"/>
      <c r="AT737" s="29"/>
      <c r="AU737" s="33"/>
      <c r="AV737" s="35"/>
      <c r="AW737" s="36"/>
      <c r="AX737" s="29"/>
      <c r="AY737" s="33"/>
      <c r="AZ737" s="35"/>
      <c r="BA737" s="36"/>
      <c r="BB737" s="29"/>
      <c r="BC737" s="33"/>
      <c r="BD737" s="35"/>
      <c r="BF737" s="29"/>
    </row>
    <row r="738" spans="1:58" x14ac:dyDescent="0.3">
      <c r="A738" s="29"/>
      <c r="B738" s="30"/>
      <c r="C738" s="30"/>
      <c r="D738" s="30"/>
      <c r="E738" s="31"/>
      <c r="F738" s="30"/>
      <c r="G738" s="30"/>
      <c r="H738" s="30"/>
      <c r="I738" s="30"/>
      <c r="J738" s="30"/>
      <c r="K738" s="30"/>
      <c r="L738" s="32"/>
      <c r="M738" s="32"/>
      <c r="N738" s="30"/>
      <c r="O738" s="33"/>
      <c r="P738" s="33"/>
      <c r="Q738" s="29"/>
      <c r="R738" s="34"/>
      <c r="S738" s="34"/>
      <c r="T738" s="34"/>
      <c r="U738" s="33"/>
      <c r="V738" s="33"/>
      <c r="W738" s="33"/>
      <c r="X738" s="33"/>
      <c r="Y738" s="33"/>
      <c r="Z738" s="33"/>
      <c r="AA738" s="33"/>
      <c r="AB738" s="33"/>
      <c r="AC738" s="34"/>
      <c r="AD738" s="34"/>
      <c r="AE738" s="33"/>
      <c r="AF738" s="35"/>
      <c r="AG738" s="36"/>
      <c r="AH738" s="29"/>
      <c r="AI738" s="33"/>
      <c r="AJ738" s="35"/>
      <c r="AK738" s="36"/>
      <c r="AL738" s="29"/>
      <c r="AM738" s="33"/>
      <c r="AN738" s="35"/>
      <c r="AO738" s="36"/>
      <c r="AP738" s="29"/>
      <c r="AQ738" s="33"/>
      <c r="AR738" s="35"/>
      <c r="AS738" s="36"/>
      <c r="AT738" s="29"/>
      <c r="AU738" s="33"/>
      <c r="AV738" s="35"/>
      <c r="AW738" s="36"/>
      <c r="AX738" s="29"/>
      <c r="AY738" s="33"/>
      <c r="AZ738" s="35"/>
      <c r="BA738" s="36"/>
      <c r="BB738" s="29"/>
      <c r="BC738" s="33"/>
      <c r="BD738" s="35"/>
      <c r="BF738" s="29"/>
    </row>
    <row r="739" spans="1:58" x14ac:dyDescent="0.3">
      <c r="A739" s="29"/>
      <c r="B739" s="30"/>
      <c r="C739" s="30"/>
      <c r="D739" s="30"/>
      <c r="E739" s="31"/>
      <c r="F739" s="30"/>
      <c r="G739" s="30"/>
      <c r="H739" s="30"/>
      <c r="I739" s="30"/>
      <c r="J739" s="30"/>
      <c r="K739" s="30"/>
      <c r="L739" s="32"/>
      <c r="M739" s="32"/>
      <c r="N739" s="30"/>
      <c r="O739" s="33"/>
      <c r="P739" s="33"/>
      <c r="Q739" s="29"/>
      <c r="R739" s="34"/>
      <c r="S739" s="34"/>
      <c r="T739" s="34"/>
      <c r="U739" s="33"/>
      <c r="V739" s="33"/>
      <c r="W739" s="33"/>
      <c r="X739" s="33"/>
      <c r="Y739" s="33"/>
      <c r="Z739" s="33"/>
      <c r="AA739" s="33"/>
      <c r="AB739" s="33"/>
      <c r="AC739" s="34"/>
      <c r="AD739" s="34"/>
      <c r="AE739" s="33"/>
      <c r="AF739" s="35"/>
      <c r="AG739" s="36"/>
      <c r="AH739" s="29"/>
      <c r="AI739" s="33"/>
      <c r="AJ739" s="35"/>
      <c r="AK739" s="36"/>
      <c r="AL739" s="29"/>
      <c r="AM739" s="33"/>
      <c r="AN739" s="35"/>
      <c r="AO739" s="36"/>
      <c r="AP739" s="29"/>
      <c r="AQ739" s="33"/>
      <c r="AR739" s="35"/>
      <c r="AS739" s="36"/>
      <c r="AT739" s="29"/>
      <c r="AU739" s="33"/>
      <c r="AV739" s="35"/>
      <c r="AW739" s="36"/>
      <c r="AX739" s="29"/>
      <c r="AY739" s="33"/>
      <c r="AZ739" s="35"/>
      <c r="BA739" s="36"/>
      <c r="BB739" s="29"/>
      <c r="BC739" s="33"/>
      <c r="BD739" s="35"/>
      <c r="BF739" s="29"/>
    </row>
    <row r="740" spans="1:58" x14ac:dyDescent="0.3">
      <c r="A740" s="29"/>
      <c r="B740" s="30"/>
      <c r="C740" s="30"/>
      <c r="D740" s="30"/>
      <c r="E740" s="31"/>
      <c r="F740" s="30"/>
      <c r="G740" s="30"/>
      <c r="H740" s="30"/>
      <c r="I740" s="30"/>
      <c r="J740" s="30"/>
      <c r="K740" s="30"/>
      <c r="L740" s="32"/>
      <c r="M740" s="32"/>
      <c r="N740" s="30"/>
      <c r="O740" s="33"/>
      <c r="P740" s="33"/>
      <c r="Q740" s="29"/>
      <c r="R740" s="34"/>
      <c r="S740" s="34"/>
      <c r="T740" s="34"/>
      <c r="U740" s="33"/>
      <c r="V740" s="33"/>
      <c r="W740" s="33"/>
      <c r="X740" s="33"/>
      <c r="Y740" s="33"/>
      <c r="Z740" s="33"/>
      <c r="AA740" s="33"/>
      <c r="AB740" s="33"/>
      <c r="AC740" s="34"/>
      <c r="AD740" s="34"/>
      <c r="AE740" s="33"/>
      <c r="AF740" s="35"/>
      <c r="AG740" s="36"/>
      <c r="AH740" s="29"/>
      <c r="AI740" s="33"/>
      <c r="AJ740" s="35"/>
      <c r="AK740" s="36"/>
      <c r="AL740" s="29"/>
      <c r="AM740" s="33"/>
      <c r="AN740" s="35"/>
      <c r="AO740" s="36"/>
      <c r="AP740" s="29"/>
      <c r="AQ740" s="33"/>
      <c r="AR740" s="35"/>
      <c r="AS740" s="36"/>
      <c r="AT740" s="29"/>
      <c r="AU740" s="33"/>
      <c r="AV740" s="35"/>
      <c r="AW740" s="36"/>
      <c r="AX740" s="29"/>
      <c r="AY740" s="33"/>
      <c r="AZ740" s="35"/>
      <c r="BA740" s="36"/>
      <c r="BB740" s="29"/>
      <c r="BC740" s="33"/>
      <c r="BD740" s="35"/>
      <c r="BF740" s="29"/>
    </row>
    <row r="741" spans="1:58" x14ac:dyDescent="0.3">
      <c r="A741" s="29"/>
      <c r="B741" s="30"/>
      <c r="C741" s="30"/>
      <c r="D741" s="30"/>
      <c r="E741" s="31"/>
      <c r="F741" s="30"/>
      <c r="G741" s="30"/>
      <c r="H741" s="30"/>
      <c r="I741" s="30"/>
      <c r="J741" s="30"/>
      <c r="K741" s="30"/>
      <c r="L741" s="32"/>
      <c r="M741" s="32"/>
      <c r="N741" s="30"/>
      <c r="O741" s="33"/>
      <c r="P741" s="33"/>
      <c r="Q741" s="29"/>
      <c r="R741" s="34"/>
      <c r="S741" s="34"/>
      <c r="T741" s="34"/>
      <c r="U741" s="33"/>
      <c r="V741" s="33"/>
      <c r="W741" s="33"/>
      <c r="X741" s="33"/>
      <c r="Y741" s="33"/>
      <c r="Z741" s="33"/>
      <c r="AA741" s="33"/>
      <c r="AB741" s="33"/>
      <c r="AC741" s="34"/>
      <c r="AD741" s="34"/>
      <c r="AE741" s="33"/>
      <c r="AF741" s="35"/>
      <c r="AG741" s="36"/>
      <c r="AH741" s="29"/>
      <c r="AI741" s="33"/>
      <c r="AJ741" s="35"/>
      <c r="AK741" s="36"/>
      <c r="AL741" s="29"/>
      <c r="AM741" s="33"/>
      <c r="AN741" s="35"/>
      <c r="AO741" s="36"/>
      <c r="AP741" s="29"/>
      <c r="AQ741" s="33"/>
      <c r="AR741" s="35"/>
      <c r="AS741" s="36"/>
      <c r="AT741" s="29"/>
      <c r="AU741" s="33"/>
      <c r="AV741" s="35"/>
      <c r="AW741" s="36"/>
      <c r="AX741" s="29"/>
      <c r="AY741" s="33"/>
      <c r="AZ741" s="35"/>
      <c r="BA741" s="36"/>
      <c r="BB741" s="29"/>
      <c r="BC741" s="33"/>
      <c r="BD741" s="35"/>
      <c r="BF741" s="29"/>
    </row>
    <row r="742" spans="1:58" x14ac:dyDescent="0.3">
      <c r="A742" s="29"/>
      <c r="B742" s="30"/>
      <c r="C742" s="30"/>
      <c r="D742" s="30"/>
      <c r="E742" s="31"/>
      <c r="F742" s="30"/>
      <c r="G742" s="30"/>
      <c r="H742" s="30"/>
      <c r="I742" s="30"/>
      <c r="J742" s="30"/>
      <c r="K742" s="30"/>
      <c r="L742" s="32"/>
      <c r="M742" s="32"/>
      <c r="N742" s="30"/>
      <c r="O742" s="33"/>
      <c r="P742" s="33"/>
      <c r="Q742" s="29"/>
      <c r="R742" s="34"/>
      <c r="S742" s="34"/>
      <c r="T742" s="34"/>
      <c r="U742" s="33"/>
      <c r="V742" s="33"/>
      <c r="W742" s="33"/>
      <c r="X742" s="33"/>
      <c r="Y742" s="33"/>
      <c r="Z742" s="33"/>
      <c r="AA742" s="33"/>
      <c r="AB742" s="33"/>
      <c r="AC742" s="34"/>
      <c r="AD742" s="34"/>
      <c r="AE742" s="33"/>
      <c r="AF742" s="35"/>
      <c r="AG742" s="36"/>
      <c r="AH742" s="29"/>
      <c r="AI742" s="33"/>
      <c r="AJ742" s="35"/>
      <c r="AK742" s="36"/>
      <c r="AL742" s="29"/>
      <c r="AM742" s="33"/>
      <c r="AN742" s="35"/>
      <c r="AO742" s="36"/>
      <c r="AP742" s="29"/>
      <c r="AQ742" s="33"/>
      <c r="AR742" s="35"/>
      <c r="AS742" s="36"/>
      <c r="AT742" s="29"/>
      <c r="AU742" s="33"/>
      <c r="AV742" s="35"/>
      <c r="AW742" s="36"/>
      <c r="AX742" s="29"/>
      <c r="AY742" s="33"/>
      <c r="AZ742" s="35"/>
      <c r="BA742" s="36"/>
      <c r="BB742" s="29"/>
      <c r="BC742" s="33"/>
      <c r="BD742" s="35"/>
      <c r="BF742" s="29"/>
    </row>
    <row r="743" spans="1:58" x14ac:dyDescent="0.3">
      <c r="A743" s="29"/>
      <c r="B743" s="30"/>
      <c r="C743" s="30"/>
      <c r="D743" s="30"/>
      <c r="E743" s="31"/>
      <c r="F743" s="30"/>
      <c r="G743" s="30"/>
      <c r="H743" s="30"/>
      <c r="I743" s="30"/>
      <c r="J743" s="30"/>
      <c r="K743" s="30"/>
      <c r="L743" s="32"/>
      <c r="M743" s="32"/>
      <c r="N743" s="30"/>
      <c r="O743" s="33"/>
      <c r="P743" s="33"/>
      <c r="Q743" s="29"/>
      <c r="R743" s="34"/>
      <c r="S743" s="34"/>
      <c r="T743" s="34"/>
      <c r="U743" s="33"/>
      <c r="V743" s="33"/>
      <c r="W743" s="33"/>
      <c r="X743" s="33"/>
      <c r="Y743" s="33"/>
      <c r="Z743" s="33"/>
      <c r="AA743" s="33"/>
      <c r="AB743" s="33"/>
      <c r="AC743" s="34"/>
      <c r="AD743" s="34"/>
      <c r="AE743" s="33"/>
      <c r="AF743" s="35"/>
      <c r="AG743" s="36"/>
      <c r="AH743" s="29"/>
      <c r="AI743" s="33"/>
      <c r="AJ743" s="35"/>
      <c r="AK743" s="36"/>
      <c r="AL743" s="29"/>
      <c r="AM743" s="33"/>
      <c r="AN743" s="35"/>
      <c r="AO743" s="36"/>
      <c r="AP743" s="29"/>
      <c r="AQ743" s="33"/>
      <c r="AR743" s="35"/>
      <c r="AS743" s="36"/>
      <c r="AT743" s="29"/>
      <c r="AU743" s="33"/>
      <c r="AV743" s="35"/>
      <c r="AW743" s="36"/>
      <c r="AX743" s="29"/>
      <c r="AY743" s="33"/>
      <c r="AZ743" s="35"/>
      <c r="BA743" s="36"/>
      <c r="BB743" s="29"/>
      <c r="BC743" s="33"/>
      <c r="BD743" s="35"/>
      <c r="BF743" s="29"/>
    </row>
    <row r="744" spans="1:58" x14ac:dyDescent="0.3">
      <c r="A744" s="29"/>
      <c r="B744" s="30"/>
      <c r="C744" s="30"/>
      <c r="D744" s="30"/>
      <c r="E744" s="31"/>
      <c r="F744" s="30"/>
      <c r="G744" s="30"/>
      <c r="H744" s="30"/>
      <c r="I744" s="30"/>
      <c r="J744" s="30"/>
      <c r="K744" s="30"/>
      <c r="L744" s="32"/>
      <c r="M744" s="32"/>
      <c r="N744" s="30"/>
      <c r="O744" s="33"/>
      <c r="P744" s="33"/>
      <c r="Q744" s="29"/>
      <c r="R744" s="34"/>
      <c r="S744" s="34"/>
      <c r="T744" s="34"/>
      <c r="U744" s="33"/>
      <c r="V744" s="33"/>
      <c r="W744" s="33"/>
      <c r="X744" s="33"/>
      <c r="Y744" s="33"/>
      <c r="Z744" s="33"/>
      <c r="AA744" s="33"/>
      <c r="AB744" s="33"/>
      <c r="AC744" s="34"/>
      <c r="AD744" s="34"/>
      <c r="AE744" s="33"/>
      <c r="AF744" s="35"/>
      <c r="AG744" s="36"/>
      <c r="AH744" s="29"/>
      <c r="AI744" s="33"/>
      <c r="AJ744" s="35"/>
      <c r="AK744" s="36"/>
      <c r="AL744" s="29"/>
      <c r="AM744" s="33"/>
      <c r="AN744" s="35"/>
      <c r="AO744" s="36"/>
      <c r="AP744" s="29"/>
      <c r="AQ744" s="33"/>
      <c r="AR744" s="35"/>
      <c r="AS744" s="36"/>
      <c r="AT744" s="29"/>
      <c r="AU744" s="33"/>
      <c r="AV744" s="35"/>
      <c r="AW744" s="36"/>
      <c r="AX744" s="29"/>
      <c r="AY744" s="33"/>
      <c r="AZ744" s="35"/>
      <c r="BA744" s="36"/>
      <c r="BB744" s="29"/>
      <c r="BC744" s="33"/>
      <c r="BD744" s="35"/>
      <c r="BF744" s="29"/>
    </row>
    <row r="745" spans="1:58" x14ac:dyDescent="0.3">
      <c r="A745" s="29"/>
      <c r="B745" s="30"/>
      <c r="C745" s="30"/>
      <c r="D745" s="30"/>
      <c r="E745" s="31"/>
      <c r="F745" s="30"/>
      <c r="G745" s="30"/>
      <c r="H745" s="30"/>
      <c r="I745" s="30"/>
      <c r="J745" s="30"/>
      <c r="K745" s="30"/>
      <c r="L745" s="32"/>
      <c r="M745" s="32"/>
      <c r="N745" s="30"/>
      <c r="O745" s="33"/>
      <c r="P745" s="33"/>
      <c r="Q745" s="29"/>
      <c r="R745" s="34"/>
      <c r="S745" s="34"/>
      <c r="T745" s="34"/>
      <c r="U745" s="33"/>
      <c r="V745" s="33"/>
      <c r="W745" s="33"/>
      <c r="X745" s="33"/>
      <c r="Y745" s="33"/>
      <c r="Z745" s="33"/>
      <c r="AA745" s="33"/>
      <c r="AB745" s="33"/>
      <c r="AC745" s="34"/>
      <c r="AD745" s="34"/>
      <c r="AE745" s="33"/>
      <c r="AF745" s="35"/>
      <c r="AG745" s="36"/>
      <c r="AH745" s="29"/>
      <c r="AI745" s="33"/>
      <c r="AJ745" s="35"/>
      <c r="AK745" s="36"/>
      <c r="AL745" s="29"/>
      <c r="AM745" s="33"/>
      <c r="AN745" s="35"/>
      <c r="AO745" s="36"/>
      <c r="AP745" s="29"/>
      <c r="AQ745" s="33"/>
      <c r="AR745" s="35"/>
      <c r="AS745" s="36"/>
      <c r="AT745" s="29"/>
      <c r="AU745" s="33"/>
      <c r="AV745" s="35"/>
      <c r="AW745" s="36"/>
      <c r="AX745" s="29"/>
      <c r="AY745" s="33"/>
      <c r="AZ745" s="35"/>
      <c r="BA745" s="36"/>
      <c r="BB745" s="29"/>
      <c r="BC745" s="33"/>
      <c r="BD745" s="35"/>
      <c r="BF745" s="29"/>
    </row>
    <row r="746" spans="1:58" x14ac:dyDescent="0.3">
      <c r="A746" s="29"/>
      <c r="B746" s="30"/>
      <c r="C746" s="30"/>
      <c r="D746" s="30"/>
      <c r="E746" s="31"/>
      <c r="F746" s="30"/>
      <c r="G746" s="30"/>
      <c r="H746" s="30"/>
      <c r="I746" s="30"/>
      <c r="J746" s="30"/>
      <c r="K746" s="30"/>
      <c r="L746" s="32"/>
      <c r="M746" s="32"/>
      <c r="N746" s="30"/>
      <c r="O746" s="33"/>
      <c r="P746" s="33"/>
      <c r="Q746" s="29"/>
      <c r="R746" s="34"/>
      <c r="S746" s="34"/>
      <c r="T746" s="34"/>
      <c r="U746" s="33"/>
      <c r="V746" s="33"/>
      <c r="W746" s="33"/>
      <c r="X746" s="33"/>
      <c r="Y746" s="33"/>
      <c r="Z746" s="33"/>
      <c r="AA746" s="33"/>
      <c r="AB746" s="33"/>
      <c r="AC746" s="34"/>
      <c r="AD746" s="34"/>
      <c r="AE746" s="33"/>
      <c r="AF746" s="35"/>
      <c r="AG746" s="36"/>
      <c r="AH746" s="29"/>
      <c r="AI746" s="33"/>
      <c r="AJ746" s="35"/>
      <c r="AK746" s="36"/>
      <c r="AL746" s="29"/>
      <c r="AM746" s="33"/>
      <c r="AN746" s="35"/>
      <c r="AO746" s="36"/>
      <c r="AP746" s="29"/>
      <c r="AQ746" s="33"/>
      <c r="AR746" s="35"/>
      <c r="AS746" s="36"/>
      <c r="AT746" s="29"/>
      <c r="AU746" s="33"/>
      <c r="AV746" s="35"/>
      <c r="AW746" s="36"/>
      <c r="AX746" s="29"/>
      <c r="AY746" s="33"/>
      <c r="AZ746" s="35"/>
      <c r="BA746" s="36"/>
      <c r="BB746" s="29"/>
      <c r="BC746" s="33"/>
      <c r="BD746" s="35"/>
      <c r="BF746" s="29"/>
    </row>
    <row r="747" spans="1:58" x14ac:dyDescent="0.3">
      <c r="A747" s="29"/>
      <c r="B747" s="30"/>
      <c r="C747" s="30"/>
      <c r="D747" s="30"/>
      <c r="E747" s="31"/>
      <c r="F747" s="30"/>
      <c r="G747" s="30"/>
      <c r="H747" s="30"/>
      <c r="I747" s="30"/>
      <c r="J747" s="30"/>
      <c r="K747" s="30"/>
      <c r="L747" s="32"/>
      <c r="M747" s="32"/>
      <c r="N747" s="30"/>
      <c r="O747" s="33"/>
      <c r="P747" s="33"/>
      <c r="Q747" s="29"/>
      <c r="R747" s="34"/>
      <c r="S747" s="34"/>
      <c r="T747" s="34"/>
      <c r="U747" s="33"/>
      <c r="V747" s="33"/>
      <c r="W747" s="33"/>
      <c r="X747" s="33"/>
      <c r="Y747" s="33"/>
      <c r="Z747" s="33"/>
      <c r="AA747" s="33"/>
      <c r="AB747" s="33"/>
      <c r="AC747" s="34"/>
      <c r="AD747" s="34"/>
      <c r="AE747" s="33"/>
      <c r="AF747" s="35"/>
      <c r="AG747" s="36"/>
      <c r="AH747" s="29"/>
      <c r="AI747" s="33"/>
      <c r="AJ747" s="35"/>
      <c r="AK747" s="36"/>
      <c r="AL747" s="29"/>
      <c r="AM747" s="33"/>
      <c r="AN747" s="35"/>
      <c r="AO747" s="36"/>
      <c r="AP747" s="29"/>
      <c r="AQ747" s="33"/>
      <c r="AR747" s="35"/>
      <c r="AS747" s="36"/>
      <c r="AT747" s="29"/>
      <c r="AU747" s="33"/>
      <c r="AV747" s="35"/>
      <c r="AW747" s="36"/>
      <c r="AX747" s="29"/>
      <c r="AY747" s="33"/>
      <c r="AZ747" s="35"/>
      <c r="BA747" s="36"/>
      <c r="BB747" s="29"/>
      <c r="BC747" s="33"/>
      <c r="BD747" s="35"/>
      <c r="BF747" s="29"/>
    </row>
    <row r="748" spans="1:58" x14ac:dyDescent="0.3">
      <c r="A748" s="29"/>
      <c r="B748" s="30"/>
      <c r="C748" s="30"/>
      <c r="D748" s="30"/>
      <c r="E748" s="31"/>
      <c r="F748" s="30"/>
      <c r="G748" s="30"/>
      <c r="H748" s="30"/>
      <c r="I748" s="30"/>
      <c r="J748" s="30"/>
      <c r="K748" s="30"/>
      <c r="L748" s="32"/>
      <c r="M748" s="32"/>
      <c r="N748" s="30"/>
      <c r="O748" s="33"/>
      <c r="P748" s="33"/>
      <c r="Q748" s="29"/>
      <c r="R748" s="34"/>
      <c r="S748" s="34"/>
      <c r="T748" s="34"/>
      <c r="U748" s="33"/>
      <c r="V748" s="33"/>
      <c r="W748" s="33"/>
      <c r="X748" s="33"/>
      <c r="Y748" s="33"/>
      <c r="Z748" s="33"/>
      <c r="AA748" s="33"/>
      <c r="AB748" s="33"/>
      <c r="AC748" s="34"/>
      <c r="AD748" s="34"/>
      <c r="AE748" s="33"/>
      <c r="AF748" s="35"/>
      <c r="AG748" s="36"/>
      <c r="AH748" s="29"/>
      <c r="AI748" s="33"/>
      <c r="AJ748" s="35"/>
      <c r="AK748" s="36"/>
      <c r="AL748" s="29"/>
      <c r="AM748" s="33"/>
      <c r="AN748" s="35"/>
      <c r="AO748" s="36"/>
      <c r="AP748" s="29"/>
      <c r="AQ748" s="33"/>
      <c r="AR748" s="35"/>
      <c r="AS748" s="36"/>
      <c r="AT748" s="29"/>
      <c r="AU748" s="33"/>
      <c r="AV748" s="35"/>
      <c r="AW748" s="36"/>
      <c r="AX748" s="29"/>
      <c r="AY748" s="33"/>
      <c r="AZ748" s="35"/>
      <c r="BA748" s="36"/>
      <c r="BB748" s="29"/>
      <c r="BC748" s="33"/>
      <c r="BD748" s="35"/>
      <c r="BF748" s="29"/>
    </row>
    <row r="749" spans="1:58" x14ac:dyDescent="0.3">
      <c r="A749" s="29"/>
      <c r="B749" s="30"/>
      <c r="C749" s="30"/>
      <c r="D749" s="30"/>
      <c r="E749" s="31"/>
      <c r="F749" s="30"/>
      <c r="G749" s="30"/>
      <c r="H749" s="30"/>
      <c r="I749" s="30"/>
      <c r="J749" s="30"/>
      <c r="K749" s="30"/>
      <c r="L749" s="32"/>
      <c r="M749" s="32"/>
      <c r="N749" s="30"/>
      <c r="O749" s="33"/>
      <c r="P749" s="33"/>
      <c r="Q749" s="29"/>
      <c r="R749" s="34"/>
      <c r="S749" s="34"/>
      <c r="T749" s="34"/>
      <c r="U749" s="33"/>
      <c r="V749" s="33"/>
      <c r="W749" s="33"/>
      <c r="X749" s="33"/>
      <c r="Y749" s="33"/>
      <c r="Z749" s="33"/>
      <c r="AA749" s="33"/>
      <c r="AB749" s="33"/>
      <c r="AC749" s="34"/>
      <c r="AD749" s="34"/>
      <c r="AE749" s="33"/>
      <c r="AF749" s="35"/>
      <c r="AG749" s="36"/>
      <c r="AH749" s="29"/>
      <c r="AI749" s="33"/>
      <c r="AJ749" s="35"/>
      <c r="AK749" s="36"/>
      <c r="AL749" s="29"/>
      <c r="AM749" s="33"/>
      <c r="AN749" s="35"/>
      <c r="AO749" s="36"/>
      <c r="AP749" s="29"/>
      <c r="AQ749" s="33"/>
      <c r="AR749" s="35"/>
      <c r="AS749" s="36"/>
      <c r="AT749" s="29"/>
      <c r="AU749" s="33"/>
      <c r="AV749" s="35"/>
      <c r="AW749" s="36"/>
      <c r="AX749" s="29"/>
      <c r="AY749" s="33"/>
      <c r="AZ749" s="35"/>
      <c r="BA749" s="36"/>
      <c r="BB749" s="29"/>
      <c r="BC749" s="33"/>
      <c r="BD749" s="35"/>
      <c r="BF749" s="29"/>
    </row>
    <row r="750" spans="1:58" x14ac:dyDescent="0.3">
      <c r="A750" s="29"/>
      <c r="B750" s="30"/>
      <c r="C750" s="30"/>
      <c r="D750" s="30"/>
      <c r="E750" s="31"/>
      <c r="F750" s="30"/>
      <c r="G750" s="30"/>
      <c r="H750" s="30"/>
      <c r="I750" s="30"/>
      <c r="J750" s="30"/>
      <c r="K750" s="30"/>
      <c r="L750" s="32"/>
      <c r="M750" s="32"/>
      <c r="N750" s="30"/>
      <c r="O750" s="33"/>
      <c r="P750" s="33"/>
      <c r="Q750" s="29"/>
      <c r="R750" s="34"/>
      <c r="S750" s="34"/>
      <c r="T750" s="34"/>
      <c r="U750" s="33"/>
      <c r="V750" s="33"/>
      <c r="W750" s="33"/>
      <c r="X750" s="33"/>
      <c r="Y750" s="33"/>
      <c r="Z750" s="33"/>
      <c r="AA750" s="33"/>
      <c r="AB750" s="33"/>
      <c r="AC750" s="34"/>
      <c r="AD750" s="34"/>
      <c r="AE750" s="33"/>
      <c r="AF750" s="35"/>
      <c r="AG750" s="36"/>
      <c r="AH750" s="29"/>
      <c r="AI750" s="33"/>
      <c r="AJ750" s="35"/>
      <c r="AK750" s="36"/>
      <c r="AL750" s="29"/>
      <c r="AM750" s="33"/>
      <c r="AN750" s="35"/>
      <c r="AO750" s="36"/>
      <c r="AP750" s="29"/>
      <c r="AQ750" s="33"/>
      <c r="AR750" s="35"/>
      <c r="AS750" s="36"/>
      <c r="AT750" s="29"/>
      <c r="AU750" s="33"/>
      <c r="AV750" s="35"/>
      <c r="AW750" s="36"/>
      <c r="AX750" s="29"/>
      <c r="AY750" s="33"/>
      <c r="AZ750" s="35"/>
      <c r="BA750" s="36"/>
      <c r="BB750" s="29"/>
      <c r="BC750" s="33"/>
      <c r="BD750" s="35"/>
      <c r="BF750" s="29"/>
    </row>
    <row r="751" spans="1:58" x14ac:dyDescent="0.3">
      <c r="A751" s="29"/>
      <c r="B751" s="30"/>
      <c r="C751" s="30"/>
      <c r="D751" s="30"/>
      <c r="E751" s="31"/>
      <c r="F751" s="30"/>
      <c r="G751" s="30"/>
      <c r="H751" s="30"/>
      <c r="I751" s="30"/>
      <c r="J751" s="30"/>
      <c r="K751" s="30"/>
      <c r="L751" s="32"/>
      <c r="M751" s="32"/>
      <c r="N751" s="30"/>
      <c r="O751" s="33"/>
      <c r="P751" s="33"/>
      <c r="Q751" s="29"/>
      <c r="R751" s="34"/>
      <c r="S751" s="34"/>
      <c r="T751" s="34"/>
      <c r="U751" s="33"/>
      <c r="V751" s="33"/>
      <c r="W751" s="33"/>
      <c r="X751" s="33"/>
      <c r="Y751" s="33"/>
      <c r="Z751" s="33"/>
      <c r="AA751" s="33"/>
      <c r="AB751" s="33"/>
      <c r="AC751" s="34"/>
      <c r="AD751" s="34"/>
      <c r="AE751" s="33"/>
      <c r="AF751" s="35"/>
      <c r="AG751" s="36"/>
      <c r="AH751" s="29"/>
      <c r="AI751" s="33"/>
      <c r="AJ751" s="35"/>
      <c r="AK751" s="36"/>
      <c r="AL751" s="29"/>
      <c r="AM751" s="33"/>
      <c r="AN751" s="35"/>
      <c r="AO751" s="36"/>
      <c r="AP751" s="29"/>
      <c r="AQ751" s="33"/>
      <c r="AR751" s="35"/>
      <c r="AS751" s="36"/>
      <c r="AT751" s="29"/>
      <c r="AU751" s="33"/>
      <c r="AV751" s="35"/>
      <c r="AW751" s="36"/>
      <c r="AX751" s="29"/>
      <c r="AY751" s="33"/>
      <c r="AZ751" s="35"/>
      <c r="BA751" s="36"/>
      <c r="BB751" s="29"/>
      <c r="BC751" s="33"/>
      <c r="BD751" s="35"/>
      <c r="BF751" s="29"/>
    </row>
    <row r="752" spans="1:58" x14ac:dyDescent="0.3">
      <c r="A752" s="29"/>
      <c r="B752" s="30"/>
      <c r="C752" s="30"/>
      <c r="D752" s="30"/>
      <c r="E752" s="31"/>
      <c r="F752" s="30"/>
      <c r="G752" s="30"/>
      <c r="H752" s="30"/>
      <c r="I752" s="30"/>
      <c r="J752" s="30"/>
      <c r="K752" s="30"/>
      <c r="L752" s="32"/>
      <c r="M752" s="32"/>
      <c r="N752" s="30"/>
      <c r="O752" s="33"/>
      <c r="P752" s="33"/>
      <c r="Q752" s="29"/>
      <c r="R752" s="34"/>
      <c r="S752" s="34"/>
      <c r="T752" s="34"/>
      <c r="U752" s="33"/>
      <c r="V752" s="33"/>
      <c r="W752" s="33"/>
      <c r="X752" s="33"/>
      <c r="Y752" s="33"/>
      <c r="Z752" s="33"/>
      <c r="AA752" s="33"/>
      <c r="AB752" s="33"/>
      <c r="AC752" s="34"/>
      <c r="AD752" s="34"/>
      <c r="AE752" s="33"/>
      <c r="AF752" s="35"/>
      <c r="AG752" s="36"/>
      <c r="AH752" s="29"/>
      <c r="AI752" s="33"/>
      <c r="AJ752" s="35"/>
      <c r="AK752" s="36"/>
      <c r="AL752" s="29"/>
      <c r="AM752" s="33"/>
      <c r="AN752" s="35"/>
      <c r="AO752" s="36"/>
      <c r="AP752" s="29"/>
      <c r="AQ752" s="33"/>
      <c r="AR752" s="35"/>
      <c r="AS752" s="36"/>
      <c r="AT752" s="29"/>
      <c r="AU752" s="33"/>
      <c r="AV752" s="35"/>
      <c r="AW752" s="36"/>
      <c r="AX752" s="29"/>
      <c r="AY752" s="33"/>
      <c r="AZ752" s="35"/>
      <c r="BA752" s="36"/>
      <c r="BB752" s="29"/>
      <c r="BC752" s="33"/>
      <c r="BD752" s="35"/>
      <c r="BF752" s="29"/>
    </row>
    <row r="753" spans="1:58" x14ac:dyDescent="0.3">
      <c r="A753" s="29"/>
      <c r="B753" s="30"/>
      <c r="C753" s="30"/>
      <c r="D753" s="30"/>
      <c r="E753" s="31"/>
      <c r="F753" s="30"/>
      <c r="G753" s="30"/>
      <c r="H753" s="30"/>
      <c r="I753" s="30"/>
      <c r="J753" s="30"/>
      <c r="K753" s="30"/>
      <c r="L753" s="32"/>
      <c r="M753" s="32"/>
      <c r="N753" s="30"/>
      <c r="O753" s="33"/>
      <c r="P753" s="33"/>
      <c r="Q753" s="29"/>
      <c r="R753" s="34"/>
      <c r="S753" s="34"/>
      <c r="T753" s="34"/>
      <c r="U753" s="33"/>
      <c r="V753" s="33"/>
      <c r="W753" s="33"/>
      <c r="X753" s="33"/>
      <c r="Y753" s="33"/>
      <c r="Z753" s="33"/>
      <c r="AA753" s="33"/>
      <c r="AB753" s="33"/>
      <c r="AC753" s="34"/>
      <c r="AD753" s="34"/>
      <c r="AE753" s="33"/>
      <c r="AF753" s="35"/>
      <c r="AG753" s="36"/>
      <c r="AH753" s="29"/>
      <c r="AI753" s="33"/>
      <c r="AJ753" s="35"/>
      <c r="AK753" s="36"/>
      <c r="AL753" s="29"/>
      <c r="AM753" s="33"/>
      <c r="AN753" s="35"/>
      <c r="AO753" s="36"/>
      <c r="AP753" s="29"/>
      <c r="AQ753" s="33"/>
      <c r="AR753" s="35"/>
      <c r="AS753" s="36"/>
      <c r="AT753" s="29"/>
      <c r="AU753" s="33"/>
      <c r="AV753" s="35"/>
      <c r="AW753" s="36"/>
      <c r="AX753" s="29"/>
      <c r="AY753" s="33"/>
      <c r="AZ753" s="35"/>
      <c r="BA753" s="36"/>
      <c r="BB753" s="29"/>
      <c r="BC753" s="33"/>
      <c r="BD753" s="35"/>
      <c r="BF753" s="29"/>
    </row>
    <row r="754" spans="1:58" x14ac:dyDescent="0.3">
      <c r="A754" s="29"/>
      <c r="B754" s="30"/>
      <c r="C754" s="30"/>
      <c r="D754" s="30"/>
      <c r="E754" s="31"/>
      <c r="F754" s="30"/>
      <c r="G754" s="30"/>
      <c r="H754" s="30"/>
      <c r="I754" s="30"/>
      <c r="J754" s="30"/>
      <c r="K754" s="30"/>
      <c r="L754" s="32"/>
      <c r="M754" s="32"/>
      <c r="N754" s="30"/>
      <c r="O754" s="33"/>
      <c r="P754" s="33"/>
      <c r="Q754" s="29"/>
      <c r="R754" s="34"/>
      <c r="S754" s="34"/>
      <c r="T754" s="34"/>
      <c r="U754" s="33"/>
      <c r="V754" s="33"/>
      <c r="W754" s="33"/>
      <c r="X754" s="33"/>
      <c r="Y754" s="33"/>
      <c r="Z754" s="33"/>
      <c r="AA754" s="33"/>
      <c r="AB754" s="33"/>
      <c r="AC754" s="34"/>
      <c r="AD754" s="34"/>
      <c r="AE754" s="33"/>
      <c r="AF754" s="35"/>
      <c r="AG754" s="36"/>
      <c r="AH754" s="29"/>
      <c r="AI754" s="33"/>
      <c r="AJ754" s="35"/>
      <c r="AK754" s="36"/>
      <c r="AL754" s="29"/>
      <c r="AM754" s="33"/>
      <c r="AN754" s="35"/>
      <c r="AO754" s="36"/>
      <c r="AP754" s="29"/>
      <c r="AQ754" s="33"/>
      <c r="AR754" s="35"/>
      <c r="AS754" s="36"/>
      <c r="AT754" s="29"/>
      <c r="AU754" s="33"/>
      <c r="AV754" s="35"/>
      <c r="AW754" s="36"/>
      <c r="AX754" s="29"/>
      <c r="AY754" s="33"/>
      <c r="AZ754" s="35"/>
      <c r="BA754" s="36"/>
      <c r="BB754" s="29"/>
      <c r="BC754" s="33"/>
      <c r="BD754" s="35"/>
      <c r="BF754" s="29"/>
    </row>
    <row r="755" spans="1:58" x14ac:dyDescent="0.3">
      <c r="A755" s="29"/>
      <c r="B755" s="30"/>
      <c r="C755" s="30"/>
      <c r="D755" s="30"/>
      <c r="E755" s="31"/>
      <c r="F755" s="30"/>
      <c r="G755" s="30"/>
      <c r="H755" s="30"/>
      <c r="I755" s="30"/>
      <c r="J755" s="30"/>
      <c r="K755" s="30"/>
      <c r="L755" s="32"/>
      <c r="M755" s="32"/>
      <c r="N755" s="30"/>
      <c r="O755" s="33"/>
      <c r="P755" s="33"/>
      <c r="Q755" s="29"/>
      <c r="R755" s="34"/>
      <c r="S755" s="34"/>
      <c r="T755" s="34"/>
      <c r="U755" s="33"/>
      <c r="V755" s="33"/>
      <c r="W755" s="33"/>
      <c r="X755" s="33"/>
      <c r="Y755" s="33"/>
      <c r="Z755" s="33"/>
      <c r="AA755" s="33"/>
      <c r="AB755" s="33"/>
      <c r="AC755" s="34"/>
      <c r="AD755" s="34"/>
      <c r="AE755" s="33"/>
      <c r="AF755" s="35"/>
      <c r="AG755" s="36"/>
      <c r="AH755" s="29"/>
      <c r="AI755" s="33"/>
      <c r="AJ755" s="35"/>
      <c r="AK755" s="36"/>
      <c r="AL755" s="29"/>
      <c r="AM755" s="33"/>
      <c r="AN755" s="35"/>
      <c r="AO755" s="36"/>
      <c r="AP755" s="29"/>
      <c r="AQ755" s="33"/>
      <c r="AR755" s="35"/>
      <c r="AS755" s="36"/>
      <c r="AT755" s="29"/>
      <c r="AU755" s="33"/>
      <c r="AV755" s="35"/>
      <c r="AW755" s="36"/>
      <c r="AX755" s="29"/>
      <c r="AY755" s="33"/>
      <c r="AZ755" s="35"/>
      <c r="BA755" s="36"/>
      <c r="BB755" s="29"/>
      <c r="BC755" s="33"/>
      <c r="BD755" s="35"/>
      <c r="BF755" s="29"/>
    </row>
    <row r="756" spans="1:58" x14ac:dyDescent="0.3">
      <c r="A756" s="29"/>
      <c r="B756" s="30"/>
      <c r="C756" s="30"/>
      <c r="D756" s="30"/>
      <c r="E756" s="31"/>
      <c r="F756" s="30"/>
      <c r="G756" s="30"/>
      <c r="H756" s="30"/>
      <c r="I756" s="30"/>
      <c r="J756" s="30"/>
      <c r="K756" s="30"/>
      <c r="L756" s="32"/>
      <c r="M756" s="32"/>
      <c r="N756" s="30"/>
      <c r="O756" s="33"/>
      <c r="P756" s="33"/>
      <c r="Q756" s="29"/>
      <c r="R756" s="34"/>
      <c r="S756" s="34"/>
      <c r="T756" s="34"/>
      <c r="U756" s="33"/>
      <c r="V756" s="33"/>
      <c r="W756" s="33"/>
      <c r="X756" s="33"/>
      <c r="Y756" s="33"/>
      <c r="Z756" s="33"/>
      <c r="AA756" s="33"/>
      <c r="AB756" s="33"/>
      <c r="AC756" s="34"/>
      <c r="AD756" s="34"/>
      <c r="AE756" s="33"/>
      <c r="AF756" s="35"/>
      <c r="AG756" s="36"/>
      <c r="AH756" s="29"/>
      <c r="AI756" s="33"/>
      <c r="AJ756" s="35"/>
      <c r="AK756" s="36"/>
      <c r="AL756" s="29"/>
      <c r="AM756" s="33"/>
      <c r="AN756" s="35"/>
      <c r="AO756" s="36"/>
      <c r="AP756" s="29"/>
      <c r="AQ756" s="33"/>
      <c r="AR756" s="35"/>
      <c r="AS756" s="36"/>
      <c r="AT756" s="29"/>
      <c r="AU756" s="33"/>
      <c r="AV756" s="35"/>
      <c r="AW756" s="36"/>
      <c r="AX756" s="29"/>
      <c r="AY756" s="33"/>
      <c r="AZ756" s="35"/>
      <c r="BA756" s="36"/>
      <c r="BB756" s="29"/>
      <c r="BC756" s="33"/>
      <c r="BD756" s="35"/>
      <c r="BF756" s="29"/>
    </row>
    <row r="757" spans="1:58" x14ac:dyDescent="0.3">
      <c r="A757" s="29"/>
      <c r="B757" s="30"/>
      <c r="C757" s="30"/>
      <c r="D757" s="30"/>
      <c r="E757" s="31"/>
      <c r="F757" s="30"/>
      <c r="G757" s="30"/>
      <c r="H757" s="30"/>
      <c r="I757" s="30"/>
      <c r="J757" s="30"/>
      <c r="K757" s="30"/>
      <c r="L757" s="32"/>
      <c r="M757" s="32"/>
      <c r="N757" s="30"/>
      <c r="O757" s="33"/>
      <c r="P757" s="33"/>
      <c r="Q757" s="29"/>
      <c r="R757" s="34"/>
      <c r="S757" s="34"/>
      <c r="T757" s="34"/>
      <c r="U757" s="33"/>
      <c r="V757" s="33"/>
      <c r="W757" s="33"/>
      <c r="X757" s="33"/>
      <c r="Y757" s="33"/>
      <c r="Z757" s="33"/>
      <c r="AA757" s="33"/>
      <c r="AB757" s="33"/>
      <c r="AC757" s="34"/>
      <c r="AD757" s="34"/>
      <c r="AE757" s="33"/>
      <c r="AF757" s="35"/>
      <c r="AG757" s="36"/>
      <c r="AH757" s="29"/>
      <c r="AI757" s="33"/>
      <c r="AJ757" s="35"/>
      <c r="AK757" s="36"/>
      <c r="AL757" s="29"/>
      <c r="AM757" s="33"/>
      <c r="AN757" s="35"/>
      <c r="AO757" s="36"/>
      <c r="AP757" s="29"/>
      <c r="AQ757" s="33"/>
      <c r="AR757" s="35"/>
      <c r="AS757" s="36"/>
      <c r="AT757" s="29"/>
      <c r="AU757" s="33"/>
      <c r="AV757" s="35"/>
      <c r="AW757" s="36"/>
      <c r="AX757" s="29"/>
      <c r="AY757" s="33"/>
      <c r="AZ757" s="35"/>
      <c r="BA757" s="36"/>
      <c r="BB757" s="29"/>
      <c r="BC757" s="33"/>
      <c r="BD757" s="35"/>
      <c r="BF757" s="29"/>
    </row>
    <row r="758" spans="1:58" x14ac:dyDescent="0.3">
      <c r="A758" s="29"/>
      <c r="B758" s="30"/>
      <c r="C758" s="30"/>
      <c r="D758" s="30"/>
      <c r="E758" s="31"/>
      <c r="F758" s="30"/>
      <c r="G758" s="30"/>
      <c r="H758" s="30"/>
      <c r="I758" s="30"/>
      <c r="J758" s="30"/>
      <c r="K758" s="30"/>
      <c r="L758" s="32"/>
      <c r="M758" s="32"/>
      <c r="N758" s="30"/>
      <c r="O758" s="33"/>
      <c r="P758" s="33"/>
      <c r="Q758" s="29"/>
      <c r="R758" s="34"/>
      <c r="S758" s="34"/>
      <c r="T758" s="34"/>
      <c r="U758" s="33"/>
      <c r="V758" s="33"/>
      <c r="W758" s="33"/>
      <c r="X758" s="33"/>
      <c r="Y758" s="33"/>
      <c r="Z758" s="33"/>
      <c r="AA758" s="33"/>
      <c r="AB758" s="33"/>
      <c r="AC758" s="34"/>
      <c r="AD758" s="34"/>
      <c r="AE758" s="33"/>
      <c r="AF758" s="35"/>
      <c r="AG758" s="36"/>
      <c r="AH758" s="29"/>
      <c r="AI758" s="33"/>
      <c r="AJ758" s="35"/>
      <c r="AK758" s="36"/>
      <c r="AL758" s="29"/>
      <c r="AM758" s="33"/>
      <c r="AN758" s="35"/>
      <c r="AO758" s="36"/>
      <c r="AP758" s="29"/>
      <c r="AQ758" s="33"/>
      <c r="AR758" s="35"/>
      <c r="AS758" s="36"/>
      <c r="AT758" s="29"/>
      <c r="AU758" s="33"/>
      <c r="AV758" s="35"/>
      <c r="AW758" s="36"/>
      <c r="AX758" s="29"/>
      <c r="AY758" s="33"/>
      <c r="AZ758" s="35"/>
      <c r="BA758" s="36"/>
      <c r="BB758" s="29"/>
      <c r="BC758" s="33"/>
      <c r="BD758" s="35"/>
      <c r="BF758" s="29"/>
    </row>
    <row r="759" spans="1:58" x14ac:dyDescent="0.3">
      <c r="A759" s="29"/>
      <c r="B759" s="30"/>
      <c r="C759" s="30"/>
      <c r="D759" s="30"/>
      <c r="E759" s="31"/>
      <c r="F759" s="30"/>
      <c r="G759" s="30"/>
      <c r="H759" s="30"/>
      <c r="I759" s="30"/>
      <c r="J759" s="30"/>
      <c r="K759" s="30"/>
      <c r="L759" s="32"/>
      <c r="M759" s="32"/>
      <c r="N759" s="30"/>
      <c r="O759" s="33"/>
      <c r="P759" s="33"/>
      <c r="Q759" s="29"/>
      <c r="R759" s="34"/>
      <c r="S759" s="34"/>
      <c r="T759" s="34"/>
      <c r="U759" s="33"/>
      <c r="V759" s="33"/>
      <c r="W759" s="33"/>
      <c r="X759" s="33"/>
      <c r="Y759" s="33"/>
      <c r="Z759" s="33"/>
      <c r="AA759" s="33"/>
      <c r="AB759" s="33"/>
      <c r="AC759" s="34"/>
      <c r="AD759" s="34"/>
      <c r="AE759" s="33"/>
      <c r="AF759" s="35"/>
      <c r="AG759" s="36"/>
      <c r="AH759" s="29"/>
      <c r="AI759" s="33"/>
      <c r="AJ759" s="35"/>
      <c r="AK759" s="36"/>
      <c r="AL759" s="29"/>
      <c r="AM759" s="33"/>
      <c r="AN759" s="35"/>
      <c r="AO759" s="36"/>
      <c r="AP759" s="29"/>
      <c r="AQ759" s="33"/>
      <c r="AR759" s="35"/>
      <c r="AS759" s="36"/>
      <c r="AT759" s="29"/>
      <c r="AU759" s="33"/>
      <c r="AV759" s="35"/>
      <c r="AW759" s="36"/>
      <c r="AX759" s="29"/>
      <c r="AY759" s="33"/>
      <c r="AZ759" s="35"/>
      <c r="BA759" s="36"/>
      <c r="BB759" s="29"/>
      <c r="BC759" s="33"/>
      <c r="BD759" s="35"/>
      <c r="BF759" s="29"/>
    </row>
    <row r="760" spans="1:58" x14ac:dyDescent="0.3">
      <c r="A760" s="29"/>
      <c r="B760" s="30"/>
      <c r="C760" s="30"/>
      <c r="D760" s="30"/>
      <c r="E760" s="31"/>
      <c r="F760" s="30"/>
      <c r="G760" s="30"/>
      <c r="H760" s="30"/>
      <c r="I760" s="30"/>
      <c r="J760" s="30"/>
      <c r="K760" s="30"/>
      <c r="L760" s="32"/>
      <c r="M760" s="32"/>
      <c r="N760" s="30"/>
      <c r="O760" s="33"/>
      <c r="P760" s="33"/>
      <c r="Q760" s="29"/>
      <c r="R760" s="34"/>
      <c r="S760" s="34"/>
      <c r="T760" s="34"/>
      <c r="U760" s="33"/>
      <c r="V760" s="33"/>
      <c r="W760" s="33"/>
      <c r="X760" s="33"/>
      <c r="Y760" s="33"/>
      <c r="Z760" s="33"/>
      <c r="AA760" s="33"/>
      <c r="AB760" s="33"/>
      <c r="AC760" s="34"/>
      <c r="AD760" s="34"/>
      <c r="AE760" s="33"/>
      <c r="AF760" s="35"/>
      <c r="AG760" s="36"/>
      <c r="AH760" s="29"/>
      <c r="AI760" s="33"/>
      <c r="AJ760" s="35"/>
      <c r="AK760" s="36"/>
      <c r="AL760" s="29"/>
      <c r="AM760" s="33"/>
      <c r="AN760" s="35"/>
      <c r="AO760" s="36"/>
      <c r="AP760" s="29"/>
      <c r="AQ760" s="33"/>
      <c r="AR760" s="35"/>
      <c r="AS760" s="36"/>
      <c r="AT760" s="29"/>
      <c r="AU760" s="33"/>
      <c r="AV760" s="35"/>
      <c r="AW760" s="36"/>
      <c r="AX760" s="29"/>
      <c r="AY760" s="33"/>
      <c r="AZ760" s="35"/>
      <c r="BA760" s="36"/>
      <c r="BB760" s="29"/>
      <c r="BC760" s="33"/>
      <c r="BD760" s="35"/>
      <c r="BF760" s="29"/>
    </row>
    <row r="761" spans="1:58" x14ac:dyDescent="0.3">
      <c r="A761" s="29"/>
      <c r="B761" s="30"/>
      <c r="C761" s="30"/>
      <c r="D761" s="30"/>
      <c r="E761" s="31"/>
      <c r="F761" s="30"/>
      <c r="G761" s="30"/>
      <c r="H761" s="30"/>
      <c r="I761" s="30"/>
      <c r="J761" s="30"/>
      <c r="K761" s="30"/>
      <c r="L761" s="32"/>
      <c r="M761" s="32"/>
      <c r="N761" s="30"/>
      <c r="O761" s="33"/>
      <c r="P761" s="33"/>
      <c r="Q761" s="29"/>
      <c r="R761" s="34"/>
      <c r="S761" s="34"/>
      <c r="T761" s="34"/>
      <c r="U761" s="33"/>
      <c r="V761" s="33"/>
      <c r="W761" s="33"/>
      <c r="X761" s="33"/>
      <c r="Y761" s="33"/>
      <c r="Z761" s="33"/>
      <c r="AA761" s="33"/>
      <c r="AB761" s="33"/>
      <c r="AC761" s="34"/>
      <c r="AD761" s="34"/>
      <c r="AE761" s="33"/>
      <c r="AF761" s="35"/>
      <c r="AG761" s="36"/>
      <c r="AH761" s="29"/>
      <c r="AI761" s="33"/>
      <c r="AJ761" s="35"/>
      <c r="AK761" s="36"/>
      <c r="AL761" s="29"/>
      <c r="AM761" s="33"/>
      <c r="AN761" s="35"/>
      <c r="AO761" s="36"/>
      <c r="AP761" s="29"/>
      <c r="AQ761" s="33"/>
      <c r="AR761" s="35"/>
      <c r="AS761" s="36"/>
      <c r="AT761" s="29"/>
      <c r="AU761" s="33"/>
      <c r="AV761" s="35"/>
      <c r="AW761" s="36"/>
      <c r="AX761" s="29"/>
      <c r="AY761" s="33"/>
      <c r="AZ761" s="35"/>
      <c r="BA761" s="36"/>
      <c r="BB761" s="29"/>
      <c r="BC761" s="33"/>
      <c r="BD761" s="35"/>
      <c r="BF761" s="29"/>
    </row>
    <row r="762" spans="1:58" x14ac:dyDescent="0.3">
      <c r="A762" s="29"/>
      <c r="B762" s="30"/>
      <c r="C762" s="30"/>
      <c r="D762" s="30"/>
      <c r="E762" s="31"/>
      <c r="F762" s="30"/>
      <c r="G762" s="30"/>
      <c r="H762" s="30"/>
      <c r="I762" s="30"/>
      <c r="J762" s="30"/>
      <c r="K762" s="30"/>
      <c r="L762" s="32"/>
      <c r="M762" s="32"/>
      <c r="N762" s="30"/>
      <c r="O762" s="33"/>
      <c r="P762" s="33"/>
      <c r="Q762" s="29"/>
      <c r="R762" s="34"/>
      <c r="S762" s="34"/>
      <c r="T762" s="34"/>
      <c r="U762" s="33"/>
      <c r="V762" s="33"/>
      <c r="W762" s="33"/>
      <c r="X762" s="33"/>
      <c r="Y762" s="33"/>
      <c r="Z762" s="33"/>
      <c r="AA762" s="33"/>
      <c r="AB762" s="33"/>
      <c r="AC762" s="34"/>
      <c r="AD762" s="34"/>
      <c r="AE762" s="33"/>
      <c r="AF762" s="35"/>
      <c r="AG762" s="36"/>
      <c r="AH762" s="29"/>
      <c r="AI762" s="33"/>
      <c r="AJ762" s="35"/>
      <c r="AK762" s="36"/>
      <c r="AL762" s="29"/>
      <c r="AM762" s="33"/>
      <c r="AN762" s="35"/>
      <c r="AO762" s="36"/>
      <c r="AP762" s="29"/>
      <c r="AQ762" s="33"/>
      <c r="AR762" s="35"/>
      <c r="AS762" s="36"/>
      <c r="AT762" s="29"/>
      <c r="AU762" s="33"/>
      <c r="AV762" s="35"/>
      <c r="AW762" s="36"/>
      <c r="AX762" s="29"/>
      <c r="AY762" s="33"/>
      <c r="AZ762" s="35"/>
      <c r="BA762" s="36"/>
      <c r="BB762" s="29"/>
      <c r="BC762" s="33"/>
      <c r="BD762" s="35"/>
      <c r="BF762" s="29"/>
    </row>
    <row r="763" spans="1:58" x14ac:dyDescent="0.3">
      <c r="A763" s="29"/>
      <c r="B763" s="30"/>
      <c r="C763" s="30"/>
      <c r="D763" s="30"/>
      <c r="E763" s="31"/>
      <c r="F763" s="30"/>
      <c r="G763" s="30"/>
      <c r="H763" s="30"/>
      <c r="I763" s="30"/>
      <c r="J763" s="30"/>
      <c r="K763" s="30"/>
      <c r="L763" s="32"/>
      <c r="M763" s="32"/>
      <c r="N763" s="30"/>
      <c r="O763" s="33"/>
      <c r="P763" s="33"/>
      <c r="Q763" s="29"/>
      <c r="R763" s="34"/>
      <c r="S763" s="34"/>
      <c r="T763" s="34"/>
      <c r="U763" s="33"/>
      <c r="V763" s="33"/>
      <c r="W763" s="33"/>
      <c r="X763" s="33"/>
      <c r="Y763" s="33"/>
      <c r="Z763" s="33"/>
      <c r="AA763" s="33"/>
      <c r="AB763" s="33"/>
      <c r="AC763" s="34"/>
      <c r="AD763" s="34"/>
      <c r="AE763" s="33"/>
      <c r="AF763" s="35"/>
      <c r="AG763" s="36"/>
      <c r="AH763" s="29"/>
      <c r="AI763" s="33"/>
      <c r="AJ763" s="35"/>
      <c r="AK763" s="36"/>
      <c r="AL763" s="29"/>
      <c r="AM763" s="33"/>
      <c r="AN763" s="35"/>
      <c r="AO763" s="36"/>
      <c r="AP763" s="29"/>
      <c r="AQ763" s="33"/>
      <c r="AR763" s="35"/>
      <c r="AS763" s="36"/>
      <c r="AT763" s="29"/>
      <c r="AU763" s="33"/>
      <c r="AV763" s="35"/>
      <c r="AW763" s="36"/>
      <c r="AX763" s="29"/>
      <c r="AY763" s="33"/>
      <c r="AZ763" s="35"/>
      <c r="BA763" s="36"/>
      <c r="BB763" s="29"/>
      <c r="BC763" s="33"/>
      <c r="BD763" s="35"/>
      <c r="BF763" s="29"/>
    </row>
    <row r="764" spans="1:58" x14ac:dyDescent="0.3">
      <c r="A764" s="29"/>
      <c r="B764" s="30"/>
      <c r="C764" s="30"/>
      <c r="D764" s="30"/>
      <c r="E764" s="31"/>
      <c r="F764" s="30"/>
      <c r="G764" s="30"/>
      <c r="H764" s="30"/>
      <c r="I764" s="30"/>
      <c r="J764" s="30"/>
      <c r="K764" s="30"/>
      <c r="L764" s="32"/>
      <c r="M764" s="32"/>
      <c r="N764" s="30"/>
      <c r="O764" s="33"/>
      <c r="P764" s="33"/>
      <c r="Q764" s="29"/>
      <c r="R764" s="34"/>
      <c r="S764" s="34"/>
      <c r="T764" s="34"/>
      <c r="U764" s="33"/>
      <c r="V764" s="33"/>
      <c r="W764" s="33"/>
      <c r="X764" s="33"/>
      <c r="Y764" s="33"/>
      <c r="Z764" s="33"/>
      <c r="AA764" s="33"/>
      <c r="AB764" s="33"/>
      <c r="AC764" s="34"/>
      <c r="AD764" s="34"/>
      <c r="AE764" s="33"/>
      <c r="AF764" s="35"/>
      <c r="AG764" s="36"/>
      <c r="AH764" s="29"/>
      <c r="AI764" s="33"/>
      <c r="AJ764" s="35"/>
      <c r="AK764" s="36"/>
      <c r="AL764" s="29"/>
      <c r="AM764" s="33"/>
      <c r="AN764" s="35"/>
      <c r="AO764" s="36"/>
      <c r="AP764" s="29"/>
      <c r="AQ764" s="33"/>
      <c r="AR764" s="35"/>
      <c r="AS764" s="36"/>
      <c r="AT764" s="29"/>
      <c r="AU764" s="33"/>
      <c r="AV764" s="35"/>
      <c r="AW764" s="36"/>
      <c r="AX764" s="29"/>
      <c r="AY764" s="33"/>
      <c r="AZ764" s="35"/>
      <c r="BA764" s="36"/>
      <c r="BB764" s="29"/>
      <c r="BC764" s="33"/>
      <c r="BD764" s="35"/>
      <c r="BF764" s="29"/>
    </row>
    <row r="765" spans="1:58" x14ac:dyDescent="0.3">
      <c r="A765" s="29"/>
      <c r="B765" s="30"/>
      <c r="C765" s="30"/>
      <c r="D765" s="30"/>
      <c r="E765" s="31"/>
      <c r="F765" s="30"/>
      <c r="G765" s="30"/>
      <c r="H765" s="30"/>
      <c r="I765" s="30"/>
      <c r="J765" s="30"/>
      <c r="K765" s="30"/>
      <c r="L765" s="32"/>
      <c r="M765" s="32"/>
      <c r="N765" s="30"/>
      <c r="O765" s="33"/>
      <c r="P765" s="33"/>
      <c r="Q765" s="29"/>
      <c r="R765" s="34"/>
      <c r="S765" s="34"/>
      <c r="T765" s="34"/>
      <c r="U765" s="33"/>
      <c r="V765" s="33"/>
      <c r="W765" s="33"/>
      <c r="X765" s="33"/>
      <c r="Y765" s="33"/>
      <c r="Z765" s="33"/>
      <c r="AA765" s="33"/>
      <c r="AB765" s="33"/>
      <c r="AC765" s="34"/>
      <c r="AD765" s="34"/>
      <c r="AE765" s="33"/>
      <c r="AF765" s="35"/>
      <c r="AG765" s="36"/>
      <c r="AH765" s="29"/>
      <c r="AI765" s="33"/>
      <c r="AJ765" s="35"/>
      <c r="AK765" s="36"/>
      <c r="AL765" s="29"/>
      <c r="AM765" s="33"/>
      <c r="AN765" s="35"/>
      <c r="AO765" s="36"/>
      <c r="AP765" s="29"/>
      <c r="AQ765" s="33"/>
      <c r="AR765" s="35"/>
      <c r="AS765" s="36"/>
      <c r="AT765" s="29"/>
      <c r="AU765" s="33"/>
      <c r="AV765" s="35"/>
      <c r="AW765" s="36"/>
      <c r="AX765" s="29"/>
      <c r="AY765" s="33"/>
      <c r="AZ765" s="35"/>
      <c r="BA765" s="36"/>
      <c r="BB765" s="29"/>
      <c r="BC765" s="33"/>
      <c r="BD765" s="35"/>
      <c r="BF765" s="29"/>
    </row>
    <row r="766" spans="1:58" x14ac:dyDescent="0.3">
      <c r="A766" s="29"/>
      <c r="B766" s="30"/>
      <c r="C766" s="30"/>
      <c r="D766" s="30"/>
      <c r="E766" s="31"/>
      <c r="F766" s="30"/>
      <c r="G766" s="30"/>
      <c r="H766" s="30"/>
      <c r="I766" s="30"/>
      <c r="J766" s="30"/>
      <c r="K766" s="30"/>
      <c r="L766" s="32"/>
      <c r="M766" s="32"/>
      <c r="N766" s="30"/>
      <c r="O766" s="33"/>
      <c r="P766" s="33"/>
      <c r="Q766" s="29"/>
      <c r="R766" s="34"/>
      <c r="S766" s="34"/>
      <c r="T766" s="34"/>
      <c r="U766" s="33"/>
      <c r="V766" s="33"/>
      <c r="W766" s="33"/>
      <c r="X766" s="33"/>
      <c r="Y766" s="33"/>
      <c r="Z766" s="33"/>
      <c r="AA766" s="33"/>
      <c r="AB766" s="33"/>
      <c r="AC766" s="34"/>
      <c r="AD766" s="34"/>
      <c r="AE766" s="33"/>
      <c r="AF766" s="35"/>
      <c r="AG766" s="36"/>
      <c r="AH766" s="29"/>
      <c r="AI766" s="33"/>
      <c r="AJ766" s="35"/>
      <c r="AK766" s="36"/>
      <c r="AL766" s="29"/>
      <c r="AM766" s="33"/>
      <c r="AN766" s="35"/>
      <c r="AO766" s="36"/>
      <c r="AP766" s="29"/>
      <c r="AQ766" s="33"/>
      <c r="AR766" s="35"/>
      <c r="AS766" s="36"/>
      <c r="AT766" s="29"/>
      <c r="AU766" s="33"/>
      <c r="AV766" s="35"/>
      <c r="AW766" s="36"/>
      <c r="AX766" s="29"/>
      <c r="AY766" s="33"/>
      <c r="AZ766" s="35"/>
      <c r="BA766" s="36"/>
      <c r="BB766" s="29"/>
      <c r="BC766" s="33"/>
      <c r="BD766" s="35"/>
      <c r="BF766" s="29"/>
    </row>
    <row r="767" spans="1:58" x14ac:dyDescent="0.3">
      <c r="A767" s="29"/>
      <c r="B767" s="30"/>
      <c r="C767" s="30"/>
      <c r="D767" s="30"/>
      <c r="E767" s="31"/>
      <c r="F767" s="30"/>
      <c r="G767" s="30"/>
      <c r="H767" s="30"/>
      <c r="I767" s="30"/>
      <c r="J767" s="30"/>
      <c r="K767" s="30"/>
      <c r="L767" s="32"/>
      <c r="M767" s="32"/>
      <c r="N767" s="30"/>
      <c r="O767" s="33"/>
      <c r="P767" s="33"/>
      <c r="Q767" s="29"/>
      <c r="R767" s="34"/>
      <c r="S767" s="34"/>
      <c r="T767" s="34"/>
      <c r="U767" s="33"/>
      <c r="V767" s="33"/>
      <c r="W767" s="33"/>
      <c r="X767" s="33"/>
      <c r="Y767" s="33"/>
      <c r="Z767" s="33"/>
      <c r="AA767" s="33"/>
      <c r="AB767" s="33"/>
      <c r="AC767" s="34"/>
      <c r="AD767" s="34"/>
      <c r="AE767" s="33"/>
      <c r="AF767" s="35"/>
      <c r="AG767" s="36"/>
      <c r="AH767" s="29"/>
      <c r="AI767" s="33"/>
      <c r="AJ767" s="35"/>
      <c r="AK767" s="36"/>
      <c r="AL767" s="29"/>
      <c r="AM767" s="33"/>
      <c r="AN767" s="35"/>
      <c r="AO767" s="36"/>
      <c r="AP767" s="29"/>
      <c r="AQ767" s="33"/>
      <c r="AR767" s="35"/>
      <c r="AS767" s="36"/>
      <c r="AT767" s="29"/>
      <c r="AU767" s="33"/>
      <c r="AV767" s="35"/>
      <c r="AW767" s="36"/>
      <c r="AX767" s="29"/>
      <c r="AY767" s="33"/>
      <c r="AZ767" s="35"/>
      <c r="BA767" s="36"/>
      <c r="BB767" s="29"/>
      <c r="BC767" s="33"/>
      <c r="BD767" s="35"/>
      <c r="BF767" s="29"/>
    </row>
    <row r="768" spans="1:58" x14ac:dyDescent="0.3">
      <c r="A768" s="29"/>
      <c r="B768" s="30"/>
      <c r="C768" s="30"/>
      <c r="D768" s="30"/>
      <c r="E768" s="31"/>
      <c r="F768" s="30"/>
      <c r="G768" s="30"/>
      <c r="H768" s="30"/>
      <c r="I768" s="30"/>
      <c r="J768" s="30"/>
      <c r="K768" s="30"/>
      <c r="L768" s="32"/>
      <c r="M768" s="32"/>
      <c r="N768" s="30"/>
      <c r="O768" s="33"/>
      <c r="P768" s="33"/>
      <c r="Q768" s="29"/>
      <c r="R768" s="34"/>
      <c r="S768" s="34"/>
      <c r="T768" s="34"/>
      <c r="U768" s="33"/>
      <c r="V768" s="33"/>
      <c r="W768" s="33"/>
      <c r="X768" s="33"/>
      <c r="Y768" s="33"/>
      <c r="Z768" s="33"/>
      <c r="AA768" s="33"/>
      <c r="AB768" s="33"/>
      <c r="AC768" s="34"/>
      <c r="AD768" s="34"/>
      <c r="AE768" s="33"/>
      <c r="AF768" s="35"/>
      <c r="AG768" s="36"/>
      <c r="AH768" s="29"/>
      <c r="AI768" s="33"/>
      <c r="AJ768" s="35"/>
      <c r="AK768" s="36"/>
      <c r="AL768" s="29"/>
      <c r="AM768" s="33"/>
      <c r="AN768" s="35"/>
      <c r="AO768" s="36"/>
      <c r="AP768" s="29"/>
      <c r="AQ768" s="33"/>
      <c r="AR768" s="35"/>
      <c r="AS768" s="36"/>
      <c r="AT768" s="29"/>
      <c r="AU768" s="33"/>
      <c r="AV768" s="35"/>
      <c r="AW768" s="36"/>
      <c r="AX768" s="29"/>
      <c r="AY768" s="33"/>
      <c r="AZ768" s="35"/>
      <c r="BA768" s="36"/>
      <c r="BB768" s="29"/>
      <c r="BC768" s="33"/>
      <c r="BD768" s="35"/>
      <c r="BF768" s="29"/>
    </row>
    <row r="769" spans="1:58" x14ac:dyDescent="0.3">
      <c r="A769" s="29"/>
      <c r="B769" s="30"/>
      <c r="C769" s="30"/>
      <c r="D769" s="30"/>
      <c r="E769" s="31"/>
      <c r="F769" s="30"/>
      <c r="G769" s="30"/>
      <c r="H769" s="30"/>
      <c r="I769" s="30"/>
      <c r="J769" s="30"/>
      <c r="K769" s="30"/>
      <c r="L769" s="32"/>
      <c r="M769" s="32"/>
      <c r="N769" s="30"/>
      <c r="O769" s="33"/>
      <c r="P769" s="33"/>
      <c r="Q769" s="29"/>
      <c r="R769" s="34"/>
      <c r="S769" s="34"/>
      <c r="T769" s="34"/>
      <c r="U769" s="33"/>
      <c r="V769" s="33"/>
      <c r="W769" s="33"/>
      <c r="X769" s="33"/>
      <c r="Y769" s="33"/>
      <c r="Z769" s="33"/>
      <c r="AA769" s="33"/>
      <c r="AB769" s="33"/>
      <c r="AC769" s="34"/>
      <c r="AD769" s="34"/>
      <c r="AE769" s="33"/>
      <c r="AF769" s="35"/>
      <c r="AG769" s="36"/>
      <c r="AH769" s="29"/>
      <c r="AI769" s="33"/>
      <c r="AJ769" s="35"/>
      <c r="AK769" s="36"/>
      <c r="AL769" s="29"/>
      <c r="AM769" s="33"/>
      <c r="AN769" s="35"/>
      <c r="AO769" s="36"/>
      <c r="AP769" s="29"/>
      <c r="AQ769" s="33"/>
      <c r="AR769" s="35"/>
      <c r="AS769" s="36"/>
      <c r="AT769" s="29"/>
      <c r="AU769" s="33"/>
      <c r="AV769" s="35"/>
      <c r="AW769" s="36"/>
      <c r="AX769" s="29"/>
      <c r="AY769" s="33"/>
      <c r="AZ769" s="35"/>
      <c r="BA769" s="36"/>
      <c r="BB769" s="29"/>
      <c r="BC769" s="33"/>
      <c r="BD769" s="35"/>
      <c r="BF769" s="29"/>
    </row>
    <row r="770" spans="1:58" x14ac:dyDescent="0.3">
      <c r="A770" s="29"/>
      <c r="B770" s="30"/>
      <c r="C770" s="30"/>
      <c r="D770" s="30"/>
      <c r="E770" s="31"/>
      <c r="F770" s="30"/>
      <c r="G770" s="30"/>
      <c r="H770" s="30"/>
      <c r="I770" s="30"/>
      <c r="J770" s="30"/>
      <c r="K770" s="30"/>
      <c r="L770" s="32"/>
      <c r="M770" s="32"/>
      <c r="N770" s="30"/>
      <c r="O770" s="33"/>
      <c r="P770" s="33"/>
      <c r="Q770" s="29"/>
      <c r="R770" s="34"/>
      <c r="S770" s="34"/>
      <c r="T770" s="34"/>
      <c r="U770" s="33"/>
      <c r="V770" s="33"/>
      <c r="W770" s="33"/>
      <c r="X770" s="33"/>
      <c r="Y770" s="33"/>
      <c r="Z770" s="33"/>
      <c r="AA770" s="33"/>
      <c r="AB770" s="33"/>
      <c r="AC770" s="34"/>
      <c r="AD770" s="34"/>
      <c r="AE770" s="33"/>
      <c r="AF770" s="35"/>
      <c r="AG770" s="36"/>
      <c r="AH770" s="29"/>
      <c r="AI770" s="33"/>
      <c r="AJ770" s="35"/>
      <c r="AK770" s="36"/>
      <c r="AL770" s="29"/>
      <c r="AM770" s="33"/>
      <c r="AN770" s="35"/>
      <c r="AO770" s="36"/>
      <c r="AP770" s="29"/>
      <c r="AQ770" s="33"/>
      <c r="AR770" s="35"/>
      <c r="AS770" s="36"/>
      <c r="AT770" s="29"/>
      <c r="AU770" s="33"/>
      <c r="AV770" s="35"/>
      <c r="AW770" s="36"/>
      <c r="AX770" s="29"/>
      <c r="AY770" s="33"/>
      <c r="AZ770" s="35"/>
      <c r="BA770" s="36"/>
      <c r="BB770" s="29"/>
      <c r="BC770" s="33"/>
      <c r="BD770" s="35"/>
      <c r="BF770" s="29"/>
    </row>
    <row r="771" spans="1:58" x14ac:dyDescent="0.3">
      <c r="A771" s="29"/>
      <c r="B771" s="30"/>
      <c r="C771" s="30"/>
      <c r="D771" s="30"/>
      <c r="E771" s="31"/>
      <c r="F771" s="30"/>
      <c r="G771" s="30"/>
      <c r="H771" s="30"/>
      <c r="I771" s="30"/>
      <c r="J771" s="30"/>
      <c r="K771" s="30"/>
      <c r="L771" s="32"/>
      <c r="M771" s="32"/>
      <c r="N771" s="30"/>
      <c r="O771" s="33"/>
      <c r="P771" s="33"/>
      <c r="Q771" s="29"/>
      <c r="R771" s="34"/>
      <c r="S771" s="34"/>
      <c r="T771" s="34"/>
      <c r="U771" s="33"/>
      <c r="V771" s="33"/>
      <c r="W771" s="33"/>
      <c r="X771" s="33"/>
      <c r="Y771" s="33"/>
      <c r="Z771" s="33"/>
      <c r="AA771" s="33"/>
      <c r="AB771" s="33"/>
      <c r="AC771" s="34"/>
      <c r="AD771" s="34"/>
      <c r="AE771" s="33"/>
      <c r="AF771" s="35"/>
      <c r="AG771" s="36"/>
      <c r="AH771" s="29"/>
      <c r="AI771" s="33"/>
      <c r="AJ771" s="35"/>
      <c r="AK771" s="36"/>
      <c r="AL771" s="29"/>
      <c r="AM771" s="33"/>
      <c r="AN771" s="35"/>
      <c r="AO771" s="36"/>
      <c r="AP771" s="29"/>
      <c r="AQ771" s="33"/>
      <c r="AR771" s="35"/>
      <c r="AS771" s="36"/>
      <c r="AT771" s="29"/>
      <c r="AU771" s="33"/>
      <c r="AV771" s="35"/>
      <c r="AW771" s="36"/>
      <c r="AX771" s="29"/>
      <c r="AY771" s="33"/>
      <c r="AZ771" s="35"/>
      <c r="BA771" s="36"/>
      <c r="BB771" s="29"/>
      <c r="BC771" s="33"/>
      <c r="BD771" s="35"/>
      <c r="BF771" s="29"/>
    </row>
    <row r="772" spans="1:58" x14ac:dyDescent="0.3">
      <c r="A772" s="29"/>
      <c r="B772" s="30"/>
      <c r="C772" s="30"/>
      <c r="D772" s="30"/>
      <c r="E772" s="31"/>
      <c r="F772" s="30"/>
      <c r="G772" s="30"/>
      <c r="H772" s="30"/>
      <c r="I772" s="30"/>
      <c r="J772" s="30"/>
      <c r="K772" s="30"/>
      <c r="L772" s="32"/>
      <c r="M772" s="32"/>
      <c r="N772" s="30"/>
      <c r="O772" s="33"/>
      <c r="P772" s="33"/>
      <c r="Q772" s="29"/>
      <c r="R772" s="34"/>
      <c r="S772" s="34"/>
      <c r="T772" s="34"/>
      <c r="U772" s="33"/>
      <c r="V772" s="33"/>
      <c r="W772" s="33"/>
      <c r="X772" s="33"/>
      <c r="Y772" s="33"/>
      <c r="Z772" s="33"/>
      <c r="AA772" s="33"/>
      <c r="AB772" s="33"/>
      <c r="AC772" s="34"/>
      <c r="AD772" s="34"/>
      <c r="AE772" s="33"/>
      <c r="AF772" s="35"/>
      <c r="AG772" s="36"/>
      <c r="AH772" s="29"/>
      <c r="AI772" s="33"/>
      <c r="AJ772" s="35"/>
      <c r="AK772" s="36"/>
      <c r="AL772" s="29"/>
      <c r="AM772" s="33"/>
      <c r="AN772" s="35"/>
      <c r="AO772" s="36"/>
      <c r="AP772" s="29"/>
      <c r="AQ772" s="33"/>
      <c r="AR772" s="35"/>
      <c r="AS772" s="36"/>
      <c r="AT772" s="29"/>
      <c r="AU772" s="33"/>
      <c r="AV772" s="35"/>
      <c r="AW772" s="36"/>
      <c r="AX772" s="29"/>
      <c r="AY772" s="33"/>
      <c r="AZ772" s="35"/>
      <c r="BA772" s="36"/>
      <c r="BB772" s="29"/>
      <c r="BC772" s="33"/>
      <c r="BD772" s="35"/>
      <c r="BF772" s="29"/>
    </row>
    <row r="773" spans="1:58" x14ac:dyDescent="0.3">
      <c r="A773" s="29"/>
      <c r="B773" s="30"/>
      <c r="C773" s="30"/>
      <c r="D773" s="30"/>
      <c r="E773" s="31"/>
      <c r="F773" s="30"/>
      <c r="G773" s="30"/>
      <c r="H773" s="30"/>
      <c r="I773" s="30"/>
      <c r="J773" s="30"/>
      <c r="K773" s="30"/>
      <c r="L773" s="32"/>
      <c r="M773" s="32"/>
      <c r="N773" s="30"/>
      <c r="O773" s="33"/>
      <c r="P773" s="33"/>
      <c r="Q773" s="29"/>
      <c r="R773" s="34"/>
      <c r="S773" s="34"/>
      <c r="T773" s="34"/>
      <c r="U773" s="33"/>
      <c r="V773" s="33"/>
      <c r="W773" s="33"/>
      <c r="X773" s="33"/>
      <c r="Y773" s="33"/>
      <c r="Z773" s="33"/>
      <c r="AA773" s="33"/>
      <c r="AB773" s="33"/>
      <c r="AC773" s="34"/>
      <c r="AD773" s="34"/>
      <c r="AE773" s="33"/>
      <c r="AF773" s="35"/>
      <c r="AG773" s="36"/>
      <c r="AH773" s="29"/>
      <c r="AI773" s="33"/>
      <c r="AJ773" s="35"/>
      <c r="AK773" s="36"/>
      <c r="AL773" s="29"/>
      <c r="AM773" s="33"/>
      <c r="AN773" s="35"/>
      <c r="AO773" s="36"/>
      <c r="AP773" s="29"/>
      <c r="AQ773" s="33"/>
      <c r="AR773" s="35"/>
      <c r="AS773" s="36"/>
      <c r="AT773" s="29"/>
      <c r="AU773" s="33"/>
      <c r="AV773" s="35"/>
      <c r="AW773" s="36"/>
      <c r="AX773" s="29"/>
      <c r="AY773" s="33"/>
      <c r="AZ773" s="35"/>
      <c r="BA773" s="36"/>
      <c r="BB773" s="29"/>
      <c r="BC773" s="33"/>
      <c r="BD773" s="35"/>
      <c r="BF773" s="29"/>
    </row>
    <row r="774" spans="1:58" x14ac:dyDescent="0.3">
      <c r="A774" s="29"/>
      <c r="B774" s="30"/>
      <c r="C774" s="30"/>
      <c r="D774" s="30"/>
      <c r="E774" s="31"/>
      <c r="F774" s="30"/>
      <c r="G774" s="30"/>
      <c r="H774" s="30"/>
      <c r="I774" s="30"/>
      <c r="J774" s="30"/>
      <c r="K774" s="30"/>
      <c r="L774" s="32"/>
      <c r="M774" s="32"/>
      <c r="N774" s="30"/>
      <c r="O774" s="33"/>
      <c r="P774" s="33"/>
      <c r="Q774" s="29"/>
      <c r="R774" s="34"/>
      <c r="S774" s="34"/>
      <c r="T774" s="34"/>
      <c r="U774" s="33"/>
      <c r="V774" s="33"/>
      <c r="W774" s="33"/>
      <c r="X774" s="33"/>
      <c r="Y774" s="33"/>
      <c r="Z774" s="33"/>
      <c r="AA774" s="33"/>
      <c r="AB774" s="33"/>
      <c r="AC774" s="34"/>
      <c r="AD774" s="34"/>
      <c r="AE774" s="33"/>
      <c r="AF774" s="35"/>
      <c r="AG774" s="36"/>
      <c r="AH774" s="29"/>
      <c r="AI774" s="33"/>
      <c r="AJ774" s="35"/>
      <c r="AK774" s="36"/>
      <c r="AL774" s="29"/>
      <c r="AM774" s="33"/>
      <c r="AN774" s="35"/>
      <c r="AO774" s="36"/>
      <c r="AP774" s="29"/>
      <c r="AQ774" s="33"/>
      <c r="AR774" s="35"/>
      <c r="AS774" s="36"/>
      <c r="AT774" s="29"/>
      <c r="AU774" s="33"/>
      <c r="AV774" s="35"/>
      <c r="AW774" s="36"/>
      <c r="AX774" s="29"/>
      <c r="AY774" s="33"/>
      <c r="AZ774" s="35"/>
      <c r="BA774" s="36"/>
      <c r="BB774" s="29"/>
      <c r="BC774" s="33"/>
      <c r="BD774" s="35"/>
      <c r="BF774" s="29"/>
    </row>
    <row r="775" spans="1:58" x14ac:dyDescent="0.3">
      <c r="A775" s="29"/>
      <c r="B775" s="30"/>
      <c r="C775" s="30"/>
      <c r="D775" s="30"/>
      <c r="E775" s="31"/>
      <c r="F775" s="30"/>
      <c r="G775" s="30"/>
      <c r="H775" s="30"/>
      <c r="I775" s="30"/>
      <c r="J775" s="30"/>
      <c r="K775" s="30"/>
      <c r="L775" s="32"/>
      <c r="M775" s="32"/>
      <c r="N775" s="30"/>
      <c r="O775" s="33"/>
      <c r="P775" s="33"/>
      <c r="Q775" s="29"/>
      <c r="R775" s="34"/>
      <c r="S775" s="34"/>
      <c r="T775" s="34"/>
      <c r="U775" s="33"/>
      <c r="V775" s="33"/>
      <c r="W775" s="33"/>
      <c r="X775" s="33"/>
      <c r="Y775" s="33"/>
      <c r="Z775" s="33"/>
      <c r="AA775" s="33"/>
      <c r="AB775" s="33"/>
      <c r="AC775" s="34"/>
      <c r="AD775" s="34"/>
      <c r="AE775" s="33"/>
      <c r="AF775" s="35"/>
      <c r="AG775" s="36"/>
      <c r="AH775" s="29"/>
      <c r="AI775" s="33"/>
      <c r="AJ775" s="35"/>
      <c r="AK775" s="36"/>
      <c r="AL775" s="29"/>
      <c r="AM775" s="33"/>
      <c r="AN775" s="35"/>
      <c r="AO775" s="36"/>
      <c r="AP775" s="29"/>
      <c r="AQ775" s="33"/>
      <c r="AR775" s="35"/>
      <c r="AS775" s="36"/>
      <c r="AT775" s="29"/>
      <c r="AU775" s="33"/>
      <c r="AV775" s="35"/>
      <c r="AW775" s="36"/>
      <c r="AX775" s="29"/>
      <c r="AY775" s="33"/>
      <c r="AZ775" s="35"/>
      <c r="BA775" s="36"/>
      <c r="BB775" s="29"/>
      <c r="BC775" s="33"/>
      <c r="BD775" s="35"/>
      <c r="BF775" s="29"/>
    </row>
    <row r="776" spans="1:58" x14ac:dyDescent="0.3">
      <c r="A776" s="29"/>
      <c r="B776" s="30"/>
      <c r="C776" s="30"/>
      <c r="D776" s="30"/>
      <c r="E776" s="31"/>
      <c r="F776" s="30"/>
      <c r="G776" s="30"/>
      <c r="H776" s="30"/>
      <c r="I776" s="30"/>
      <c r="J776" s="30"/>
      <c r="K776" s="30"/>
      <c r="L776" s="32"/>
      <c r="M776" s="32"/>
      <c r="N776" s="30"/>
      <c r="O776" s="33"/>
      <c r="P776" s="33"/>
      <c r="Q776" s="29"/>
      <c r="R776" s="34"/>
      <c r="S776" s="34"/>
      <c r="T776" s="34"/>
      <c r="U776" s="33"/>
      <c r="V776" s="33"/>
      <c r="W776" s="33"/>
      <c r="X776" s="33"/>
      <c r="Y776" s="33"/>
      <c r="Z776" s="33"/>
      <c r="AA776" s="33"/>
      <c r="AB776" s="33"/>
      <c r="AC776" s="34"/>
      <c r="AD776" s="34"/>
      <c r="AE776" s="33"/>
      <c r="AF776" s="35"/>
      <c r="AG776" s="36"/>
      <c r="AH776" s="29"/>
      <c r="AI776" s="33"/>
      <c r="AJ776" s="35"/>
      <c r="AK776" s="36"/>
      <c r="AL776" s="29"/>
      <c r="AM776" s="33"/>
      <c r="AN776" s="35"/>
      <c r="AO776" s="36"/>
      <c r="AP776" s="29"/>
      <c r="AQ776" s="33"/>
      <c r="AR776" s="35"/>
      <c r="AS776" s="36"/>
      <c r="AT776" s="29"/>
      <c r="AU776" s="33"/>
      <c r="AV776" s="35"/>
      <c r="AW776" s="36"/>
      <c r="AX776" s="29"/>
      <c r="AY776" s="33"/>
      <c r="AZ776" s="35"/>
      <c r="BA776" s="36"/>
      <c r="BB776" s="29"/>
      <c r="BC776" s="33"/>
      <c r="BD776" s="35"/>
      <c r="BF776" s="29"/>
    </row>
    <row r="777" spans="1:58" x14ac:dyDescent="0.3">
      <c r="A777" s="29"/>
      <c r="B777" s="30"/>
      <c r="C777" s="30"/>
      <c r="D777" s="30"/>
      <c r="E777" s="31"/>
      <c r="F777" s="30"/>
      <c r="G777" s="30"/>
      <c r="H777" s="30"/>
      <c r="I777" s="30"/>
      <c r="J777" s="30"/>
      <c r="K777" s="30"/>
      <c r="L777" s="32"/>
      <c r="M777" s="32"/>
      <c r="N777" s="30"/>
      <c r="O777" s="33"/>
      <c r="P777" s="33"/>
      <c r="Q777" s="29"/>
      <c r="R777" s="34"/>
      <c r="S777" s="34"/>
      <c r="T777" s="34"/>
      <c r="U777" s="33"/>
      <c r="V777" s="33"/>
      <c r="W777" s="33"/>
      <c r="X777" s="33"/>
      <c r="Y777" s="33"/>
      <c r="Z777" s="33"/>
      <c r="AA777" s="33"/>
      <c r="AB777" s="33"/>
      <c r="AC777" s="34"/>
      <c r="AD777" s="34"/>
      <c r="AE777" s="33"/>
      <c r="AF777" s="35"/>
      <c r="AG777" s="36"/>
      <c r="AH777" s="29"/>
      <c r="AI777" s="33"/>
      <c r="AJ777" s="35"/>
      <c r="AK777" s="36"/>
      <c r="AL777" s="29"/>
      <c r="AM777" s="33"/>
      <c r="AN777" s="35"/>
      <c r="AO777" s="36"/>
      <c r="AP777" s="29"/>
      <c r="AQ777" s="33"/>
      <c r="AR777" s="35"/>
      <c r="AS777" s="36"/>
      <c r="AT777" s="29"/>
      <c r="AU777" s="33"/>
      <c r="AV777" s="35"/>
      <c r="AW777" s="36"/>
      <c r="AX777" s="29"/>
      <c r="AY777" s="33"/>
      <c r="AZ777" s="35"/>
      <c r="BA777" s="36"/>
      <c r="BB777" s="29"/>
      <c r="BC777" s="33"/>
      <c r="BD777" s="35"/>
      <c r="BF777" s="29"/>
    </row>
    <row r="778" spans="1:58" x14ac:dyDescent="0.3">
      <c r="A778" s="29"/>
      <c r="B778" s="30"/>
      <c r="C778" s="30"/>
      <c r="D778" s="30"/>
      <c r="E778" s="31"/>
      <c r="F778" s="30"/>
      <c r="G778" s="30"/>
      <c r="H778" s="30"/>
      <c r="I778" s="30"/>
      <c r="J778" s="30"/>
      <c r="K778" s="30"/>
      <c r="L778" s="32"/>
      <c r="M778" s="32"/>
      <c r="N778" s="30"/>
      <c r="O778" s="33"/>
      <c r="P778" s="33"/>
      <c r="Q778" s="29"/>
      <c r="R778" s="34"/>
      <c r="S778" s="34"/>
      <c r="T778" s="34"/>
      <c r="U778" s="33"/>
      <c r="V778" s="33"/>
      <c r="W778" s="33"/>
      <c r="X778" s="33"/>
      <c r="Y778" s="33"/>
      <c r="Z778" s="33"/>
      <c r="AA778" s="33"/>
      <c r="AB778" s="33"/>
      <c r="AC778" s="34"/>
      <c r="AD778" s="34"/>
      <c r="AE778" s="33"/>
      <c r="AF778" s="35"/>
      <c r="AG778" s="36"/>
      <c r="AH778" s="29"/>
      <c r="AI778" s="33"/>
      <c r="AJ778" s="35"/>
      <c r="AK778" s="36"/>
      <c r="AL778" s="29"/>
      <c r="AM778" s="33"/>
      <c r="AN778" s="35"/>
      <c r="AO778" s="36"/>
      <c r="AP778" s="29"/>
      <c r="AQ778" s="33"/>
      <c r="AR778" s="35"/>
      <c r="AS778" s="36"/>
      <c r="AT778" s="29"/>
      <c r="AU778" s="33"/>
      <c r="AV778" s="35"/>
      <c r="AW778" s="36"/>
      <c r="AX778" s="29"/>
      <c r="AY778" s="33"/>
      <c r="AZ778" s="35"/>
      <c r="BA778" s="36"/>
      <c r="BB778" s="29"/>
      <c r="BC778" s="33"/>
      <c r="BD778" s="35"/>
      <c r="BF778" s="29"/>
    </row>
    <row r="779" spans="1:58" x14ac:dyDescent="0.3">
      <c r="A779" s="29"/>
      <c r="B779" s="30"/>
      <c r="C779" s="30"/>
      <c r="D779" s="30"/>
      <c r="E779" s="31"/>
      <c r="F779" s="30"/>
      <c r="G779" s="30"/>
      <c r="H779" s="30"/>
      <c r="I779" s="30"/>
      <c r="J779" s="30"/>
      <c r="K779" s="30"/>
      <c r="L779" s="32"/>
      <c r="M779" s="32"/>
      <c r="N779" s="30"/>
      <c r="O779" s="33"/>
      <c r="P779" s="33"/>
      <c r="Q779" s="29"/>
      <c r="R779" s="34"/>
      <c r="S779" s="34"/>
      <c r="T779" s="34"/>
      <c r="U779" s="33"/>
      <c r="V779" s="33"/>
      <c r="W779" s="33"/>
      <c r="X779" s="33"/>
      <c r="Y779" s="33"/>
      <c r="Z779" s="33"/>
      <c r="AA779" s="33"/>
      <c r="AB779" s="33"/>
      <c r="AC779" s="34"/>
      <c r="AD779" s="34"/>
      <c r="AE779" s="33"/>
      <c r="AF779" s="35"/>
      <c r="AG779" s="36"/>
      <c r="AH779" s="29"/>
      <c r="AI779" s="33"/>
      <c r="AJ779" s="35"/>
      <c r="AK779" s="36"/>
      <c r="AL779" s="29"/>
      <c r="AM779" s="33"/>
      <c r="AN779" s="35"/>
      <c r="AO779" s="36"/>
      <c r="AP779" s="29"/>
      <c r="AQ779" s="33"/>
      <c r="AR779" s="35"/>
      <c r="AS779" s="36"/>
      <c r="AT779" s="29"/>
      <c r="AU779" s="33"/>
      <c r="AV779" s="35"/>
      <c r="AW779" s="36"/>
      <c r="AX779" s="29"/>
      <c r="AY779" s="33"/>
      <c r="AZ779" s="35"/>
      <c r="BA779" s="36"/>
      <c r="BB779" s="29"/>
      <c r="BC779" s="33"/>
      <c r="BD779" s="35"/>
      <c r="BF779" s="29"/>
    </row>
    <row r="780" spans="1:58" x14ac:dyDescent="0.3">
      <c r="A780" s="29"/>
      <c r="B780" s="30"/>
      <c r="C780" s="30"/>
      <c r="D780" s="30"/>
      <c r="E780" s="31"/>
      <c r="F780" s="30"/>
      <c r="G780" s="30"/>
      <c r="H780" s="30"/>
      <c r="I780" s="30"/>
      <c r="J780" s="30"/>
      <c r="K780" s="30"/>
      <c r="L780" s="32"/>
      <c r="M780" s="32"/>
      <c r="N780" s="30"/>
      <c r="O780" s="33"/>
      <c r="P780" s="33"/>
      <c r="Q780" s="29"/>
      <c r="R780" s="34"/>
      <c r="S780" s="34"/>
      <c r="T780" s="34"/>
      <c r="U780" s="33"/>
      <c r="V780" s="33"/>
      <c r="W780" s="33"/>
      <c r="X780" s="33"/>
      <c r="Y780" s="33"/>
      <c r="Z780" s="33"/>
      <c r="AA780" s="33"/>
      <c r="AB780" s="33"/>
      <c r="AC780" s="34"/>
      <c r="AD780" s="34"/>
      <c r="AE780" s="33"/>
      <c r="AF780" s="35"/>
      <c r="AG780" s="36"/>
      <c r="AH780" s="29"/>
      <c r="AI780" s="33"/>
      <c r="AJ780" s="35"/>
      <c r="AK780" s="36"/>
      <c r="AL780" s="29"/>
      <c r="AM780" s="33"/>
      <c r="AN780" s="35"/>
      <c r="AO780" s="36"/>
      <c r="AP780" s="29"/>
      <c r="AQ780" s="33"/>
      <c r="AR780" s="35"/>
      <c r="AS780" s="36"/>
      <c r="AT780" s="29"/>
      <c r="AU780" s="33"/>
      <c r="AV780" s="35"/>
      <c r="AW780" s="36"/>
      <c r="AX780" s="29"/>
      <c r="AY780" s="33"/>
      <c r="AZ780" s="35"/>
      <c r="BA780" s="36"/>
      <c r="BB780" s="29"/>
      <c r="BC780" s="33"/>
      <c r="BD780" s="35"/>
      <c r="BF780" s="29"/>
    </row>
    <row r="781" spans="1:58" x14ac:dyDescent="0.3">
      <c r="A781" s="29"/>
      <c r="B781" s="30"/>
      <c r="C781" s="30"/>
      <c r="D781" s="30"/>
      <c r="E781" s="31"/>
      <c r="F781" s="30"/>
      <c r="G781" s="30"/>
      <c r="H781" s="30"/>
      <c r="I781" s="30"/>
      <c r="J781" s="30"/>
      <c r="K781" s="30"/>
      <c r="L781" s="32"/>
      <c r="M781" s="32"/>
      <c r="N781" s="30"/>
      <c r="O781" s="33"/>
      <c r="P781" s="33"/>
      <c r="Q781" s="29"/>
      <c r="R781" s="34"/>
      <c r="S781" s="34"/>
      <c r="T781" s="34"/>
      <c r="U781" s="33"/>
      <c r="V781" s="33"/>
      <c r="W781" s="33"/>
      <c r="X781" s="33"/>
      <c r="Y781" s="33"/>
      <c r="Z781" s="33"/>
      <c r="AA781" s="33"/>
      <c r="AB781" s="33"/>
      <c r="AC781" s="34"/>
      <c r="AD781" s="34"/>
      <c r="AE781" s="33"/>
      <c r="AF781" s="35"/>
      <c r="AG781" s="36"/>
      <c r="AH781" s="29"/>
      <c r="AI781" s="33"/>
      <c r="AJ781" s="35"/>
      <c r="AK781" s="36"/>
      <c r="AL781" s="29"/>
      <c r="AM781" s="33"/>
      <c r="AN781" s="35"/>
      <c r="AO781" s="36"/>
      <c r="AP781" s="29"/>
      <c r="AQ781" s="33"/>
      <c r="AR781" s="35"/>
      <c r="AS781" s="36"/>
      <c r="AT781" s="29"/>
      <c r="AU781" s="33"/>
      <c r="AV781" s="35"/>
      <c r="AW781" s="36"/>
      <c r="AX781" s="29"/>
      <c r="AY781" s="33"/>
      <c r="AZ781" s="35"/>
      <c r="BA781" s="36"/>
      <c r="BB781" s="29"/>
      <c r="BC781" s="33"/>
      <c r="BD781" s="35"/>
      <c r="BF781" s="29"/>
    </row>
    <row r="782" spans="1:58" x14ac:dyDescent="0.3">
      <c r="A782" s="29"/>
      <c r="B782" s="30"/>
      <c r="C782" s="30"/>
      <c r="D782" s="30"/>
      <c r="E782" s="31"/>
      <c r="F782" s="30"/>
      <c r="G782" s="30"/>
      <c r="H782" s="30"/>
      <c r="I782" s="30"/>
      <c r="J782" s="30"/>
      <c r="K782" s="30"/>
      <c r="L782" s="32"/>
      <c r="M782" s="32"/>
      <c r="N782" s="30"/>
      <c r="O782" s="33"/>
      <c r="P782" s="33"/>
      <c r="Q782" s="29"/>
      <c r="R782" s="34"/>
      <c r="S782" s="34"/>
      <c r="T782" s="34"/>
      <c r="U782" s="33"/>
      <c r="V782" s="33"/>
      <c r="W782" s="33"/>
      <c r="X782" s="33"/>
      <c r="Y782" s="33"/>
      <c r="Z782" s="33"/>
      <c r="AA782" s="33"/>
      <c r="AB782" s="33"/>
      <c r="AC782" s="34"/>
      <c r="AD782" s="34"/>
      <c r="AE782" s="33"/>
      <c r="AF782" s="35"/>
      <c r="AG782" s="36"/>
      <c r="AH782" s="29"/>
      <c r="AI782" s="33"/>
      <c r="AJ782" s="35"/>
      <c r="AK782" s="36"/>
      <c r="AL782" s="29"/>
      <c r="AM782" s="33"/>
      <c r="AN782" s="35"/>
      <c r="AO782" s="36"/>
      <c r="AP782" s="29"/>
      <c r="AQ782" s="33"/>
      <c r="AR782" s="35"/>
      <c r="AS782" s="36"/>
      <c r="AT782" s="29"/>
      <c r="AU782" s="33"/>
      <c r="AV782" s="35"/>
      <c r="AW782" s="36"/>
      <c r="AX782" s="29"/>
      <c r="AY782" s="33"/>
      <c r="AZ782" s="35"/>
      <c r="BA782" s="36"/>
      <c r="BB782" s="29"/>
      <c r="BC782" s="33"/>
      <c r="BD782" s="35"/>
      <c r="BF782" s="29"/>
    </row>
    <row r="783" spans="1:58" x14ac:dyDescent="0.3">
      <c r="A783" s="29"/>
      <c r="B783" s="30"/>
      <c r="C783" s="30"/>
      <c r="D783" s="30"/>
      <c r="E783" s="31"/>
      <c r="F783" s="30"/>
      <c r="G783" s="30"/>
      <c r="H783" s="30"/>
      <c r="I783" s="30"/>
      <c r="J783" s="30"/>
      <c r="K783" s="30"/>
      <c r="L783" s="32"/>
      <c r="M783" s="32"/>
      <c r="N783" s="30"/>
      <c r="O783" s="33"/>
      <c r="P783" s="33"/>
      <c r="Q783" s="29"/>
      <c r="R783" s="34"/>
      <c r="S783" s="34"/>
      <c r="T783" s="34"/>
      <c r="U783" s="33"/>
      <c r="V783" s="33"/>
      <c r="W783" s="33"/>
      <c r="X783" s="33"/>
      <c r="Y783" s="33"/>
      <c r="Z783" s="33"/>
      <c r="AA783" s="33"/>
      <c r="AB783" s="33"/>
      <c r="AC783" s="34"/>
      <c r="AD783" s="34"/>
      <c r="AE783" s="33"/>
      <c r="AF783" s="35"/>
      <c r="AG783" s="36"/>
      <c r="AH783" s="29"/>
      <c r="AI783" s="33"/>
      <c r="AJ783" s="35"/>
      <c r="AK783" s="36"/>
      <c r="AL783" s="29"/>
      <c r="AM783" s="33"/>
      <c r="AN783" s="35"/>
      <c r="AO783" s="36"/>
      <c r="AP783" s="29"/>
      <c r="AQ783" s="33"/>
      <c r="AR783" s="35"/>
      <c r="AS783" s="36"/>
      <c r="AT783" s="29"/>
      <c r="AU783" s="33"/>
      <c r="AV783" s="35"/>
      <c r="AW783" s="36"/>
      <c r="AX783" s="29"/>
      <c r="AY783" s="33"/>
      <c r="AZ783" s="35"/>
      <c r="BA783" s="36"/>
      <c r="BB783" s="29"/>
      <c r="BC783" s="33"/>
      <c r="BD783" s="35"/>
      <c r="BF783" s="29"/>
    </row>
    <row r="784" spans="1:58" x14ac:dyDescent="0.3">
      <c r="A784" s="29"/>
      <c r="B784" s="30"/>
      <c r="C784" s="30"/>
      <c r="D784" s="30"/>
      <c r="E784" s="31"/>
      <c r="F784" s="30"/>
      <c r="G784" s="30"/>
      <c r="H784" s="30"/>
      <c r="I784" s="30"/>
      <c r="J784" s="30"/>
      <c r="K784" s="30"/>
      <c r="L784" s="32"/>
      <c r="M784" s="32"/>
      <c r="N784" s="30"/>
      <c r="O784" s="33"/>
      <c r="P784" s="33"/>
      <c r="Q784" s="29"/>
      <c r="R784" s="34"/>
      <c r="S784" s="34"/>
      <c r="T784" s="34"/>
      <c r="U784" s="33"/>
      <c r="V784" s="33"/>
      <c r="W784" s="33"/>
      <c r="X784" s="33"/>
      <c r="Y784" s="33"/>
      <c r="Z784" s="33"/>
      <c r="AA784" s="33"/>
      <c r="AB784" s="33"/>
      <c r="AC784" s="34"/>
      <c r="AD784" s="34"/>
      <c r="AE784" s="33"/>
      <c r="AF784" s="35"/>
      <c r="AG784" s="36"/>
      <c r="AH784" s="29"/>
      <c r="AI784" s="33"/>
      <c r="AJ784" s="35"/>
      <c r="AK784" s="36"/>
      <c r="AL784" s="29"/>
      <c r="AM784" s="33"/>
      <c r="AN784" s="35"/>
      <c r="AO784" s="36"/>
      <c r="AP784" s="29"/>
      <c r="AQ784" s="33"/>
      <c r="AR784" s="35"/>
      <c r="AS784" s="36"/>
      <c r="AT784" s="29"/>
      <c r="AU784" s="33"/>
      <c r="AV784" s="35"/>
      <c r="AW784" s="36"/>
      <c r="AX784" s="29"/>
      <c r="AY784" s="33"/>
      <c r="AZ784" s="35"/>
      <c r="BA784" s="36"/>
      <c r="BB784" s="29"/>
      <c r="BC784" s="33"/>
      <c r="BD784" s="35"/>
      <c r="BF784" s="29"/>
    </row>
    <row r="785" spans="1:58" x14ac:dyDescent="0.3">
      <c r="A785" s="29"/>
      <c r="B785" s="30"/>
      <c r="C785" s="30"/>
      <c r="D785" s="30"/>
      <c r="E785" s="31"/>
      <c r="F785" s="30"/>
      <c r="G785" s="30"/>
      <c r="H785" s="30"/>
      <c r="I785" s="30"/>
      <c r="J785" s="30"/>
      <c r="K785" s="30"/>
      <c r="L785" s="32"/>
      <c r="M785" s="32"/>
      <c r="N785" s="30"/>
      <c r="O785" s="33"/>
      <c r="P785" s="33"/>
      <c r="Q785" s="29"/>
      <c r="R785" s="34"/>
      <c r="S785" s="34"/>
      <c r="T785" s="34"/>
      <c r="U785" s="33"/>
      <c r="V785" s="33"/>
      <c r="W785" s="33"/>
      <c r="X785" s="33"/>
      <c r="Y785" s="33"/>
      <c r="Z785" s="33"/>
      <c r="AA785" s="33"/>
      <c r="AB785" s="33"/>
      <c r="AC785" s="34"/>
      <c r="AD785" s="34"/>
      <c r="AE785" s="33"/>
      <c r="AF785" s="35"/>
      <c r="AG785" s="36"/>
      <c r="AH785" s="29"/>
      <c r="AI785" s="33"/>
      <c r="AJ785" s="35"/>
      <c r="AK785" s="36"/>
      <c r="AL785" s="29"/>
      <c r="AM785" s="33"/>
      <c r="AN785" s="35"/>
      <c r="AO785" s="36"/>
      <c r="AP785" s="29"/>
      <c r="AQ785" s="33"/>
      <c r="AR785" s="35"/>
      <c r="AS785" s="36"/>
      <c r="AT785" s="29"/>
      <c r="AU785" s="33"/>
      <c r="AV785" s="35"/>
      <c r="AW785" s="36"/>
      <c r="AX785" s="29"/>
      <c r="AY785" s="33"/>
      <c r="AZ785" s="35"/>
      <c r="BA785" s="36"/>
      <c r="BB785" s="29"/>
      <c r="BC785" s="33"/>
      <c r="BD785" s="35"/>
      <c r="BF785" s="29"/>
    </row>
    <row r="786" spans="1:58" x14ac:dyDescent="0.3">
      <c r="A786" s="29"/>
      <c r="B786" s="30"/>
      <c r="C786" s="30"/>
      <c r="D786" s="30"/>
      <c r="E786" s="31"/>
      <c r="F786" s="30"/>
      <c r="G786" s="30"/>
      <c r="H786" s="30"/>
      <c r="I786" s="30"/>
      <c r="J786" s="30"/>
      <c r="K786" s="30"/>
      <c r="L786" s="32"/>
      <c r="M786" s="32"/>
      <c r="N786" s="30"/>
      <c r="O786" s="33"/>
      <c r="P786" s="33"/>
      <c r="Q786" s="29"/>
      <c r="R786" s="34"/>
      <c r="S786" s="34"/>
      <c r="T786" s="34"/>
      <c r="U786" s="33"/>
      <c r="V786" s="33"/>
      <c r="W786" s="33"/>
      <c r="X786" s="33"/>
      <c r="Y786" s="33"/>
      <c r="Z786" s="33"/>
      <c r="AA786" s="33"/>
      <c r="AB786" s="33"/>
      <c r="AC786" s="34"/>
      <c r="AD786" s="34"/>
      <c r="AE786" s="33"/>
      <c r="AF786" s="35"/>
      <c r="AG786" s="36"/>
      <c r="AH786" s="29"/>
      <c r="AI786" s="33"/>
      <c r="AJ786" s="35"/>
      <c r="AK786" s="36"/>
      <c r="AL786" s="29"/>
      <c r="AM786" s="33"/>
      <c r="AN786" s="35"/>
      <c r="AO786" s="36"/>
      <c r="AP786" s="29"/>
      <c r="AQ786" s="33"/>
      <c r="AR786" s="35"/>
      <c r="AS786" s="36"/>
      <c r="AT786" s="29"/>
      <c r="AU786" s="33"/>
      <c r="AV786" s="35"/>
      <c r="AW786" s="36"/>
      <c r="AX786" s="29"/>
      <c r="AY786" s="33"/>
      <c r="AZ786" s="35"/>
      <c r="BA786" s="36"/>
      <c r="BB786" s="29"/>
      <c r="BC786" s="33"/>
      <c r="BD786" s="35"/>
      <c r="BF786" s="29"/>
    </row>
    <row r="787" spans="1:58" x14ac:dyDescent="0.3">
      <c r="A787" s="29"/>
      <c r="B787" s="30"/>
      <c r="C787" s="30"/>
      <c r="D787" s="30"/>
      <c r="E787" s="31"/>
      <c r="F787" s="30"/>
      <c r="G787" s="30"/>
      <c r="H787" s="30"/>
      <c r="I787" s="30"/>
      <c r="J787" s="30"/>
      <c r="K787" s="30"/>
      <c r="L787" s="32"/>
      <c r="M787" s="32"/>
      <c r="N787" s="30"/>
      <c r="O787" s="33"/>
      <c r="P787" s="33"/>
      <c r="Q787" s="29"/>
      <c r="R787" s="34"/>
      <c r="S787" s="34"/>
      <c r="T787" s="34"/>
      <c r="U787" s="33"/>
      <c r="V787" s="33"/>
      <c r="W787" s="33"/>
      <c r="X787" s="33"/>
      <c r="Y787" s="33"/>
      <c r="Z787" s="33"/>
      <c r="AA787" s="33"/>
      <c r="AB787" s="33"/>
      <c r="AC787" s="34"/>
      <c r="AD787" s="34"/>
      <c r="AE787" s="33"/>
      <c r="AF787" s="35"/>
      <c r="AG787" s="36"/>
      <c r="AH787" s="29"/>
      <c r="AI787" s="33"/>
      <c r="AJ787" s="35"/>
      <c r="AK787" s="36"/>
      <c r="AL787" s="29"/>
      <c r="AM787" s="33"/>
      <c r="AN787" s="35"/>
      <c r="AO787" s="36"/>
      <c r="AP787" s="29"/>
      <c r="AQ787" s="33"/>
      <c r="AR787" s="35"/>
      <c r="AS787" s="36"/>
      <c r="AT787" s="29"/>
      <c r="AU787" s="33"/>
      <c r="AV787" s="35"/>
      <c r="AW787" s="36"/>
      <c r="AX787" s="29"/>
      <c r="AY787" s="33"/>
      <c r="AZ787" s="35"/>
      <c r="BA787" s="36"/>
      <c r="BB787" s="29"/>
      <c r="BC787" s="33"/>
      <c r="BD787" s="35"/>
      <c r="BF787" s="29"/>
    </row>
    <row r="788" spans="1:58" x14ac:dyDescent="0.3">
      <c r="A788" s="29"/>
      <c r="B788" s="30"/>
      <c r="C788" s="30"/>
      <c r="D788" s="30"/>
      <c r="E788" s="31"/>
      <c r="F788" s="30"/>
      <c r="G788" s="30"/>
      <c r="H788" s="30"/>
      <c r="I788" s="30"/>
      <c r="J788" s="30"/>
      <c r="K788" s="30"/>
      <c r="L788" s="32"/>
      <c r="M788" s="32"/>
      <c r="N788" s="30"/>
      <c r="O788" s="33"/>
      <c r="P788" s="33"/>
      <c r="Q788" s="29"/>
      <c r="R788" s="34"/>
      <c r="S788" s="34"/>
      <c r="T788" s="34"/>
      <c r="U788" s="33"/>
      <c r="V788" s="33"/>
      <c r="W788" s="33"/>
      <c r="X788" s="33"/>
      <c r="Y788" s="33"/>
      <c r="Z788" s="33"/>
      <c r="AA788" s="33"/>
      <c r="AB788" s="33"/>
      <c r="AC788" s="34"/>
      <c r="AD788" s="34"/>
      <c r="AE788" s="33"/>
      <c r="AF788" s="35"/>
      <c r="AG788" s="36"/>
      <c r="AH788" s="29"/>
      <c r="AI788" s="33"/>
      <c r="AJ788" s="35"/>
      <c r="AK788" s="36"/>
      <c r="AL788" s="29"/>
      <c r="AM788" s="33"/>
      <c r="AN788" s="35"/>
      <c r="AO788" s="36"/>
      <c r="AP788" s="29"/>
      <c r="AQ788" s="33"/>
      <c r="AR788" s="35"/>
      <c r="AS788" s="36"/>
      <c r="AT788" s="29"/>
      <c r="AU788" s="33"/>
      <c r="AV788" s="35"/>
      <c r="AW788" s="36"/>
      <c r="AX788" s="29"/>
      <c r="AY788" s="33"/>
      <c r="AZ788" s="35"/>
      <c r="BA788" s="36"/>
      <c r="BB788" s="29"/>
      <c r="BC788" s="33"/>
      <c r="BD788" s="35"/>
      <c r="BF788" s="29"/>
    </row>
    <row r="789" spans="1:58" x14ac:dyDescent="0.3">
      <c r="A789" s="29"/>
      <c r="B789" s="30"/>
      <c r="C789" s="30"/>
      <c r="D789" s="30"/>
      <c r="E789" s="31"/>
      <c r="F789" s="30"/>
      <c r="G789" s="30"/>
      <c r="H789" s="30"/>
      <c r="I789" s="30"/>
      <c r="J789" s="30"/>
      <c r="K789" s="30"/>
      <c r="L789" s="32"/>
      <c r="M789" s="32"/>
      <c r="N789" s="30"/>
      <c r="O789" s="33"/>
      <c r="P789" s="33"/>
      <c r="Q789" s="29"/>
      <c r="R789" s="34"/>
      <c r="S789" s="34"/>
      <c r="T789" s="34"/>
      <c r="U789" s="33"/>
      <c r="V789" s="33"/>
      <c r="W789" s="33"/>
      <c r="X789" s="33"/>
      <c r="Y789" s="33"/>
      <c r="Z789" s="33"/>
      <c r="AA789" s="33"/>
      <c r="AB789" s="33"/>
      <c r="AC789" s="34"/>
      <c r="AD789" s="34"/>
      <c r="AE789" s="33"/>
      <c r="AF789" s="35"/>
      <c r="AG789" s="36"/>
      <c r="AH789" s="29"/>
      <c r="AI789" s="33"/>
      <c r="AJ789" s="35"/>
      <c r="AK789" s="36"/>
      <c r="AL789" s="29"/>
      <c r="AM789" s="33"/>
      <c r="AN789" s="35"/>
      <c r="AO789" s="36"/>
      <c r="AP789" s="29"/>
      <c r="AQ789" s="33"/>
      <c r="AR789" s="35"/>
      <c r="AS789" s="36"/>
      <c r="AT789" s="29"/>
      <c r="AU789" s="33"/>
      <c r="AV789" s="35"/>
      <c r="AW789" s="36"/>
      <c r="AX789" s="29"/>
      <c r="AY789" s="33"/>
      <c r="AZ789" s="35"/>
      <c r="BA789" s="36"/>
      <c r="BB789" s="29"/>
      <c r="BC789" s="33"/>
      <c r="BD789" s="35"/>
      <c r="BF789" s="29"/>
    </row>
    <row r="790" spans="1:58" x14ac:dyDescent="0.3">
      <c r="A790" s="29"/>
      <c r="B790" s="30"/>
      <c r="C790" s="30"/>
      <c r="D790" s="30"/>
      <c r="E790" s="31"/>
      <c r="F790" s="30"/>
      <c r="G790" s="30"/>
      <c r="H790" s="30"/>
      <c r="I790" s="30"/>
      <c r="J790" s="30"/>
      <c r="K790" s="30"/>
      <c r="L790" s="32"/>
      <c r="M790" s="32"/>
      <c r="N790" s="30"/>
      <c r="O790" s="33"/>
      <c r="P790" s="33"/>
      <c r="Q790" s="29"/>
      <c r="R790" s="34"/>
      <c r="S790" s="34"/>
      <c r="T790" s="34"/>
      <c r="U790" s="33"/>
      <c r="V790" s="33"/>
      <c r="W790" s="33"/>
      <c r="X790" s="33"/>
      <c r="Y790" s="33"/>
      <c r="Z790" s="33"/>
      <c r="AA790" s="33"/>
      <c r="AB790" s="33"/>
      <c r="AC790" s="34"/>
      <c r="AD790" s="34"/>
      <c r="AE790" s="33"/>
      <c r="AF790" s="35"/>
      <c r="AG790" s="36"/>
      <c r="AH790" s="29"/>
      <c r="AI790" s="33"/>
      <c r="AJ790" s="35"/>
      <c r="AK790" s="36"/>
      <c r="AL790" s="29"/>
      <c r="AM790" s="33"/>
      <c r="AN790" s="35"/>
      <c r="AO790" s="36"/>
      <c r="AP790" s="29"/>
      <c r="AQ790" s="33"/>
      <c r="AR790" s="35"/>
      <c r="AS790" s="36"/>
      <c r="AT790" s="29"/>
      <c r="AU790" s="33"/>
      <c r="AV790" s="35"/>
      <c r="AW790" s="36"/>
      <c r="AX790" s="29"/>
      <c r="AY790" s="33"/>
      <c r="AZ790" s="35"/>
      <c r="BA790" s="36"/>
      <c r="BB790" s="29"/>
      <c r="BC790" s="33"/>
      <c r="BD790" s="35"/>
      <c r="BF790" s="29"/>
    </row>
    <row r="791" spans="1:58" x14ac:dyDescent="0.3">
      <c r="A791" s="29"/>
      <c r="B791" s="30"/>
      <c r="C791" s="30"/>
      <c r="D791" s="30"/>
      <c r="E791" s="31"/>
      <c r="F791" s="30"/>
      <c r="G791" s="30"/>
      <c r="H791" s="30"/>
      <c r="I791" s="30"/>
      <c r="J791" s="30"/>
      <c r="K791" s="30"/>
      <c r="L791" s="32"/>
      <c r="M791" s="32"/>
      <c r="N791" s="30"/>
      <c r="O791" s="33"/>
      <c r="P791" s="33"/>
      <c r="Q791" s="29"/>
      <c r="R791" s="34"/>
      <c r="S791" s="34"/>
      <c r="T791" s="34"/>
      <c r="U791" s="33"/>
      <c r="V791" s="33"/>
      <c r="W791" s="33"/>
      <c r="X791" s="33"/>
      <c r="Y791" s="33"/>
      <c r="Z791" s="33"/>
      <c r="AA791" s="33"/>
      <c r="AB791" s="33"/>
      <c r="AC791" s="34"/>
      <c r="AD791" s="34"/>
      <c r="AE791" s="33"/>
      <c r="AF791" s="35"/>
      <c r="AG791" s="36"/>
      <c r="AH791" s="29"/>
      <c r="AI791" s="33"/>
      <c r="AJ791" s="35"/>
      <c r="AK791" s="36"/>
      <c r="AL791" s="29"/>
      <c r="AM791" s="33"/>
      <c r="AN791" s="35"/>
      <c r="AO791" s="36"/>
      <c r="AP791" s="29"/>
      <c r="AQ791" s="33"/>
      <c r="AR791" s="35"/>
      <c r="AS791" s="36"/>
      <c r="AT791" s="29"/>
      <c r="AU791" s="33"/>
      <c r="AV791" s="35"/>
      <c r="AW791" s="36"/>
      <c r="AX791" s="29"/>
      <c r="AY791" s="33"/>
      <c r="AZ791" s="35"/>
      <c r="BA791" s="36"/>
      <c r="BB791" s="29"/>
      <c r="BC791" s="33"/>
      <c r="BD791" s="35"/>
      <c r="BF791" s="29"/>
    </row>
    <row r="792" spans="1:58" x14ac:dyDescent="0.3">
      <c r="A792" s="29"/>
      <c r="B792" s="30"/>
      <c r="C792" s="30"/>
      <c r="D792" s="30"/>
      <c r="E792" s="31"/>
      <c r="F792" s="30"/>
      <c r="G792" s="30"/>
      <c r="H792" s="30"/>
      <c r="I792" s="30"/>
      <c r="J792" s="30"/>
      <c r="K792" s="30"/>
      <c r="L792" s="32"/>
      <c r="M792" s="32"/>
      <c r="N792" s="30"/>
      <c r="O792" s="33"/>
      <c r="P792" s="33"/>
      <c r="Q792" s="29"/>
      <c r="R792" s="34"/>
      <c r="S792" s="34"/>
      <c r="T792" s="34"/>
      <c r="U792" s="33"/>
      <c r="V792" s="33"/>
      <c r="W792" s="33"/>
      <c r="X792" s="33"/>
      <c r="Y792" s="33"/>
      <c r="Z792" s="33"/>
      <c r="AA792" s="33"/>
      <c r="AB792" s="33"/>
      <c r="AC792" s="34"/>
      <c r="AD792" s="34"/>
      <c r="AE792" s="33"/>
      <c r="AF792" s="35"/>
      <c r="AG792" s="36"/>
      <c r="AH792" s="29"/>
      <c r="AI792" s="33"/>
      <c r="AJ792" s="35"/>
      <c r="AK792" s="36"/>
      <c r="AL792" s="29"/>
      <c r="AM792" s="33"/>
      <c r="AN792" s="35"/>
      <c r="AO792" s="36"/>
      <c r="AP792" s="29"/>
      <c r="AQ792" s="33"/>
      <c r="AR792" s="35"/>
      <c r="AS792" s="36"/>
      <c r="AT792" s="29"/>
      <c r="AU792" s="33"/>
      <c r="AV792" s="35"/>
      <c r="AW792" s="36"/>
      <c r="AX792" s="29"/>
      <c r="AY792" s="33"/>
      <c r="AZ792" s="35"/>
      <c r="BA792" s="36"/>
      <c r="BB792" s="29"/>
      <c r="BC792" s="33"/>
      <c r="BD792" s="35"/>
      <c r="BF792" s="29"/>
    </row>
    <row r="793" spans="1:58" x14ac:dyDescent="0.3">
      <c r="A793" s="29"/>
      <c r="B793" s="30"/>
      <c r="C793" s="30"/>
      <c r="D793" s="30"/>
      <c r="E793" s="31"/>
      <c r="F793" s="30"/>
      <c r="G793" s="30"/>
      <c r="H793" s="30"/>
      <c r="I793" s="30"/>
      <c r="J793" s="30"/>
      <c r="K793" s="30"/>
      <c r="L793" s="32"/>
      <c r="M793" s="32"/>
      <c r="N793" s="30"/>
      <c r="O793" s="33"/>
      <c r="P793" s="33"/>
      <c r="Q793" s="29"/>
      <c r="R793" s="34"/>
      <c r="S793" s="34"/>
      <c r="T793" s="34"/>
      <c r="U793" s="33"/>
      <c r="V793" s="33"/>
      <c r="W793" s="33"/>
      <c r="X793" s="33"/>
      <c r="Y793" s="33"/>
      <c r="Z793" s="33"/>
      <c r="AA793" s="33"/>
      <c r="AB793" s="33"/>
      <c r="AC793" s="34"/>
      <c r="AD793" s="34"/>
      <c r="AE793" s="33"/>
      <c r="AF793" s="35"/>
      <c r="AG793" s="36"/>
      <c r="AH793" s="29"/>
      <c r="AI793" s="33"/>
      <c r="AJ793" s="35"/>
      <c r="AK793" s="36"/>
      <c r="AL793" s="29"/>
      <c r="AM793" s="33"/>
      <c r="AN793" s="35"/>
      <c r="AO793" s="36"/>
      <c r="AP793" s="29"/>
      <c r="AQ793" s="33"/>
      <c r="AR793" s="35"/>
      <c r="AS793" s="36"/>
      <c r="AT793" s="29"/>
      <c r="AU793" s="33"/>
      <c r="AV793" s="35"/>
      <c r="AW793" s="36"/>
      <c r="AX793" s="29"/>
      <c r="AY793" s="33"/>
      <c r="AZ793" s="35"/>
      <c r="BA793" s="36"/>
      <c r="BB793" s="29"/>
      <c r="BC793" s="33"/>
      <c r="BD793" s="35"/>
      <c r="BF793" s="29"/>
    </row>
    <row r="794" spans="1:58" x14ac:dyDescent="0.3">
      <c r="A794" s="29"/>
      <c r="B794" s="30"/>
      <c r="C794" s="30"/>
      <c r="D794" s="30"/>
      <c r="E794" s="31"/>
      <c r="F794" s="30"/>
      <c r="G794" s="30"/>
      <c r="H794" s="30"/>
      <c r="I794" s="30"/>
      <c r="J794" s="30"/>
      <c r="K794" s="30"/>
      <c r="L794" s="32"/>
      <c r="M794" s="32"/>
      <c r="N794" s="30"/>
      <c r="O794" s="33"/>
      <c r="P794" s="33"/>
      <c r="Q794" s="29"/>
      <c r="R794" s="34"/>
      <c r="S794" s="34"/>
      <c r="T794" s="34"/>
      <c r="U794" s="33"/>
      <c r="V794" s="33"/>
      <c r="W794" s="33"/>
      <c r="X794" s="33"/>
      <c r="Y794" s="33"/>
      <c r="Z794" s="33"/>
      <c r="AA794" s="33"/>
      <c r="AB794" s="33"/>
      <c r="AC794" s="34"/>
      <c r="AD794" s="34"/>
      <c r="AE794" s="33"/>
      <c r="AF794" s="35"/>
      <c r="AG794" s="36"/>
      <c r="AH794" s="29"/>
      <c r="AI794" s="33"/>
      <c r="AJ794" s="35"/>
      <c r="AK794" s="36"/>
      <c r="AL794" s="29"/>
      <c r="AM794" s="33"/>
      <c r="AN794" s="35"/>
      <c r="AO794" s="36"/>
      <c r="AP794" s="29"/>
      <c r="AQ794" s="33"/>
      <c r="AR794" s="35"/>
      <c r="AS794" s="36"/>
      <c r="AT794" s="29"/>
      <c r="AU794" s="33"/>
      <c r="AV794" s="35"/>
      <c r="AW794" s="36"/>
      <c r="AX794" s="29"/>
      <c r="AY794" s="33"/>
      <c r="AZ794" s="35"/>
      <c r="BA794" s="36"/>
      <c r="BB794" s="29"/>
      <c r="BC794" s="33"/>
      <c r="BD794" s="35"/>
      <c r="BF794" s="29"/>
    </row>
    <row r="795" spans="1:58" x14ac:dyDescent="0.3">
      <c r="A795" s="29"/>
      <c r="B795" s="30"/>
      <c r="C795" s="30"/>
      <c r="D795" s="30"/>
      <c r="E795" s="31"/>
      <c r="F795" s="30"/>
      <c r="G795" s="30"/>
      <c r="H795" s="30"/>
      <c r="I795" s="30"/>
      <c r="J795" s="30"/>
      <c r="K795" s="30"/>
      <c r="L795" s="32"/>
      <c r="M795" s="32"/>
      <c r="N795" s="30"/>
      <c r="O795" s="33"/>
      <c r="P795" s="33"/>
      <c r="Q795" s="29"/>
      <c r="R795" s="34"/>
      <c r="S795" s="34"/>
      <c r="T795" s="34"/>
      <c r="U795" s="33"/>
      <c r="V795" s="33"/>
      <c r="W795" s="33"/>
      <c r="X795" s="33"/>
      <c r="Y795" s="33"/>
      <c r="Z795" s="33"/>
      <c r="AA795" s="33"/>
      <c r="AB795" s="33"/>
      <c r="AC795" s="34"/>
      <c r="AD795" s="34"/>
      <c r="AE795" s="33"/>
      <c r="AF795" s="35"/>
      <c r="AG795" s="36"/>
      <c r="AH795" s="29"/>
      <c r="AI795" s="33"/>
      <c r="AJ795" s="35"/>
      <c r="AK795" s="36"/>
      <c r="AL795" s="29"/>
      <c r="AM795" s="33"/>
      <c r="AN795" s="35"/>
      <c r="AO795" s="36"/>
      <c r="AP795" s="29"/>
      <c r="AQ795" s="33"/>
      <c r="AR795" s="35"/>
      <c r="AS795" s="36"/>
      <c r="AT795" s="29"/>
      <c r="AU795" s="33"/>
      <c r="AV795" s="35"/>
      <c r="AW795" s="36"/>
      <c r="AX795" s="29"/>
      <c r="AY795" s="33"/>
      <c r="AZ795" s="35"/>
      <c r="BA795" s="36"/>
      <c r="BB795" s="29"/>
      <c r="BC795" s="33"/>
      <c r="BD795" s="35"/>
      <c r="BF795" s="29"/>
    </row>
    <row r="796" spans="1:58" x14ac:dyDescent="0.3">
      <c r="A796" s="29"/>
      <c r="B796" s="30"/>
      <c r="C796" s="30"/>
      <c r="D796" s="30"/>
      <c r="E796" s="31"/>
      <c r="F796" s="30"/>
      <c r="G796" s="30"/>
      <c r="H796" s="30"/>
      <c r="I796" s="30"/>
      <c r="J796" s="30"/>
      <c r="K796" s="30"/>
      <c r="L796" s="32"/>
      <c r="M796" s="32"/>
      <c r="N796" s="30"/>
      <c r="O796" s="33"/>
      <c r="P796" s="33"/>
      <c r="Q796" s="29"/>
      <c r="R796" s="34"/>
      <c r="S796" s="34"/>
      <c r="T796" s="34"/>
      <c r="U796" s="33"/>
      <c r="V796" s="33"/>
      <c r="W796" s="33"/>
      <c r="X796" s="33"/>
      <c r="Y796" s="33"/>
      <c r="Z796" s="33"/>
      <c r="AA796" s="33"/>
      <c r="AB796" s="33"/>
      <c r="AC796" s="34"/>
      <c r="AD796" s="34"/>
      <c r="AE796" s="33"/>
      <c r="AF796" s="35"/>
      <c r="AG796" s="36"/>
      <c r="AH796" s="29"/>
      <c r="AI796" s="33"/>
      <c r="AJ796" s="35"/>
      <c r="AK796" s="36"/>
      <c r="AL796" s="29"/>
      <c r="AM796" s="33"/>
      <c r="AN796" s="35"/>
      <c r="AO796" s="36"/>
      <c r="AP796" s="29"/>
      <c r="AQ796" s="33"/>
      <c r="AR796" s="35"/>
      <c r="AS796" s="36"/>
      <c r="AT796" s="29"/>
      <c r="AU796" s="33"/>
      <c r="AV796" s="35"/>
      <c r="AW796" s="36"/>
      <c r="AX796" s="29"/>
      <c r="AY796" s="33"/>
      <c r="AZ796" s="35"/>
      <c r="BA796" s="36"/>
      <c r="BB796" s="29"/>
      <c r="BC796" s="33"/>
      <c r="BD796" s="35"/>
      <c r="BF796" s="29"/>
    </row>
    <row r="797" spans="1:58" x14ac:dyDescent="0.3">
      <c r="A797" s="29"/>
      <c r="B797" s="30"/>
      <c r="C797" s="30"/>
      <c r="D797" s="30"/>
      <c r="E797" s="31"/>
      <c r="F797" s="30"/>
      <c r="G797" s="30"/>
      <c r="H797" s="30"/>
      <c r="I797" s="30"/>
      <c r="J797" s="30"/>
      <c r="K797" s="30"/>
      <c r="L797" s="32"/>
      <c r="M797" s="32"/>
      <c r="N797" s="30"/>
      <c r="O797" s="33"/>
      <c r="P797" s="33"/>
      <c r="Q797" s="29"/>
      <c r="R797" s="34"/>
      <c r="S797" s="34"/>
      <c r="T797" s="34"/>
      <c r="U797" s="33"/>
      <c r="V797" s="33"/>
      <c r="W797" s="33"/>
      <c r="X797" s="33"/>
      <c r="Y797" s="33"/>
      <c r="Z797" s="33"/>
      <c r="AA797" s="33"/>
      <c r="AB797" s="33"/>
      <c r="AC797" s="34"/>
      <c r="AD797" s="34"/>
      <c r="AE797" s="33"/>
      <c r="AF797" s="35"/>
      <c r="AG797" s="36"/>
      <c r="AH797" s="29"/>
      <c r="AI797" s="33"/>
      <c r="AJ797" s="35"/>
      <c r="AK797" s="36"/>
      <c r="AL797" s="29"/>
      <c r="AM797" s="33"/>
      <c r="AN797" s="35"/>
      <c r="AO797" s="36"/>
      <c r="AP797" s="29"/>
      <c r="AQ797" s="33"/>
      <c r="AR797" s="35"/>
      <c r="AS797" s="36"/>
      <c r="AT797" s="29"/>
      <c r="AU797" s="33"/>
      <c r="AV797" s="35"/>
      <c r="AW797" s="36"/>
      <c r="AX797" s="29"/>
      <c r="AY797" s="33"/>
      <c r="AZ797" s="35"/>
      <c r="BA797" s="36"/>
      <c r="BB797" s="29"/>
      <c r="BC797" s="33"/>
      <c r="BD797" s="35"/>
      <c r="BF797" s="29"/>
    </row>
    <row r="798" spans="1:58" x14ac:dyDescent="0.3">
      <c r="A798" s="29"/>
      <c r="B798" s="30"/>
      <c r="C798" s="30"/>
      <c r="D798" s="30"/>
      <c r="E798" s="31"/>
      <c r="F798" s="30"/>
      <c r="G798" s="30"/>
      <c r="H798" s="30"/>
      <c r="I798" s="30"/>
      <c r="J798" s="30"/>
      <c r="K798" s="30"/>
      <c r="L798" s="32"/>
      <c r="M798" s="32"/>
      <c r="N798" s="30"/>
      <c r="O798" s="33"/>
      <c r="P798" s="33"/>
      <c r="Q798" s="29"/>
      <c r="R798" s="34"/>
      <c r="S798" s="34"/>
      <c r="T798" s="34"/>
      <c r="U798" s="33"/>
      <c r="V798" s="33"/>
      <c r="W798" s="33"/>
      <c r="X798" s="33"/>
      <c r="Y798" s="33"/>
      <c r="Z798" s="33"/>
      <c r="AA798" s="33"/>
      <c r="AB798" s="33"/>
      <c r="AC798" s="34"/>
      <c r="AD798" s="34"/>
      <c r="AE798" s="33"/>
      <c r="AF798" s="35"/>
      <c r="AG798" s="36"/>
      <c r="AH798" s="29"/>
      <c r="AI798" s="33"/>
      <c r="AJ798" s="35"/>
      <c r="AK798" s="36"/>
      <c r="AL798" s="29"/>
      <c r="AM798" s="33"/>
      <c r="AN798" s="35"/>
      <c r="AO798" s="36"/>
      <c r="AP798" s="29"/>
      <c r="AQ798" s="33"/>
      <c r="AR798" s="35"/>
      <c r="AS798" s="36"/>
      <c r="AT798" s="29"/>
      <c r="AU798" s="33"/>
      <c r="AV798" s="35"/>
      <c r="AW798" s="36"/>
      <c r="AX798" s="29"/>
      <c r="AY798" s="33"/>
      <c r="AZ798" s="35"/>
      <c r="BA798" s="36"/>
      <c r="BB798" s="29"/>
      <c r="BC798" s="33"/>
      <c r="BD798" s="35"/>
      <c r="BF798" s="29"/>
    </row>
    <row r="799" spans="1:58" x14ac:dyDescent="0.3">
      <c r="A799" s="29"/>
      <c r="B799" s="30"/>
      <c r="C799" s="30"/>
      <c r="D799" s="30"/>
      <c r="E799" s="31"/>
      <c r="F799" s="30"/>
      <c r="G799" s="30"/>
      <c r="H799" s="30"/>
      <c r="I799" s="30"/>
      <c r="J799" s="30"/>
      <c r="K799" s="30"/>
      <c r="L799" s="32"/>
      <c r="M799" s="32"/>
      <c r="N799" s="30"/>
      <c r="O799" s="33"/>
      <c r="P799" s="33"/>
      <c r="Q799" s="29"/>
      <c r="R799" s="34"/>
      <c r="S799" s="34"/>
      <c r="T799" s="34"/>
      <c r="U799" s="33"/>
      <c r="V799" s="33"/>
      <c r="W799" s="33"/>
      <c r="X799" s="33"/>
      <c r="Y799" s="33"/>
      <c r="Z799" s="33"/>
      <c r="AA799" s="33"/>
      <c r="AB799" s="33"/>
      <c r="AC799" s="34"/>
      <c r="AD799" s="34"/>
      <c r="AE799" s="33"/>
      <c r="AF799" s="35"/>
      <c r="AG799" s="36"/>
      <c r="AH799" s="29"/>
      <c r="AI799" s="33"/>
      <c r="AJ799" s="35"/>
      <c r="AK799" s="36"/>
      <c r="AL799" s="29"/>
      <c r="AM799" s="33"/>
      <c r="AN799" s="35"/>
      <c r="AO799" s="36"/>
      <c r="AP799" s="29"/>
      <c r="AQ799" s="33"/>
      <c r="AR799" s="35"/>
      <c r="AS799" s="36"/>
      <c r="AT799" s="29"/>
      <c r="AU799" s="33"/>
      <c r="AV799" s="35"/>
      <c r="AW799" s="36"/>
      <c r="AX799" s="29"/>
      <c r="AY799" s="33"/>
      <c r="AZ799" s="35"/>
      <c r="BA799" s="36"/>
      <c r="BB799" s="29"/>
      <c r="BC799" s="33"/>
      <c r="BD799" s="35"/>
      <c r="BF799" s="29"/>
    </row>
    <row r="800" spans="1:58" x14ac:dyDescent="0.3">
      <c r="A800" s="29"/>
      <c r="B800" s="30"/>
      <c r="C800" s="30"/>
      <c r="D800" s="30"/>
      <c r="E800" s="31"/>
      <c r="F800" s="30"/>
      <c r="G800" s="30"/>
      <c r="H800" s="30"/>
      <c r="I800" s="30"/>
      <c r="J800" s="30"/>
      <c r="K800" s="30"/>
      <c r="L800" s="32"/>
      <c r="M800" s="32"/>
      <c r="N800" s="30"/>
      <c r="O800" s="33"/>
      <c r="P800" s="33"/>
      <c r="Q800" s="29"/>
      <c r="R800" s="34"/>
      <c r="S800" s="34"/>
      <c r="T800" s="34"/>
      <c r="U800" s="33"/>
      <c r="V800" s="33"/>
      <c r="W800" s="33"/>
      <c r="X800" s="33"/>
      <c r="Y800" s="33"/>
      <c r="Z800" s="33"/>
      <c r="AA800" s="33"/>
      <c r="AB800" s="33"/>
      <c r="AC800" s="34"/>
      <c r="AD800" s="34"/>
      <c r="AE800" s="33"/>
      <c r="AF800" s="35"/>
      <c r="AG800" s="36"/>
      <c r="AH800" s="29"/>
      <c r="AI800" s="33"/>
      <c r="AJ800" s="35"/>
      <c r="AK800" s="36"/>
      <c r="AL800" s="29"/>
      <c r="AM800" s="33"/>
      <c r="AN800" s="35"/>
      <c r="AO800" s="36"/>
      <c r="AP800" s="29"/>
      <c r="AQ800" s="33"/>
      <c r="AR800" s="35"/>
      <c r="AS800" s="36"/>
      <c r="AT800" s="29"/>
      <c r="AU800" s="33"/>
      <c r="AV800" s="35"/>
      <c r="AW800" s="36"/>
      <c r="AX800" s="29"/>
      <c r="AY800" s="33"/>
      <c r="AZ800" s="35"/>
      <c r="BA800" s="36"/>
      <c r="BB800" s="29"/>
      <c r="BC800" s="33"/>
      <c r="BD800" s="35"/>
      <c r="BF800" s="29"/>
    </row>
    <row r="801" spans="1:58" x14ac:dyDescent="0.3">
      <c r="A801" s="29"/>
      <c r="B801" s="30"/>
      <c r="C801" s="30"/>
      <c r="D801" s="30"/>
      <c r="E801" s="31"/>
      <c r="F801" s="30"/>
      <c r="G801" s="30"/>
      <c r="H801" s="30"/>
      <c r="I801" s="30"/>
      <c r="J801" s="30"/>
      <c r="K801" s="30"/>
      <c r="L801" s="32"/>
      <c r="M801" s="32"/>
      <c r="N801" s="30"/>
      <c r="O801" s="33"/>
      <c r="P801" s="33"/>
      <c r="Q801" s="29"/>
      <c r="R801" s="34"/>
      <c r="S801" s="34"/>
      <c r="T801" s="34"/>
      <c r="U801" s="33"/>
      <c r="V801" s="33"/>
      <c r="W801" s="33"/>
      <c r="X801" s="33"/>
      <c r="Y801" s="33"/>
      <c r="Z801" s="33"/>
      <c r="AA801" s="33"/>
      <c r="AB801" s="33"/>
      <c r="AC801" s="34"/>
      <c r="AD801" s="34"/>
      <c r="AE801" s="33"/>
      <c r="AF801" s="35"/>
      <c r="AG801" s="36"/>
      <c r="AH801" s="29"/>
      <c r="AI801" s="33"/>
      <c r="AJ801" s="35"/>
      <c r="AK801" s="36"/>
      <c r="AL801" s="29"/>
      <c r="AM801" s="33"/>
      <c r="AN801" s="35"/>
      <c r="AO801" s="36"/>
      <c r="AP801" s="29"/>
      <c r="AQ801" s="33"/>
      <c r="AR801" s="35"/>
      <c r="AS801" s="36"/>
      <c r="AT801" s="29"/>
      <c r="AU801" s="33"/>
      <c r="AV801" s="35"/>
      <c r="AW801" s="36"/>
      <c r="AX801" s="29"/>
      <c r="AY801" s="33"/>
      <c r="AZ801" s="35"/>
      <c r="BA801" s="36"/>
      <c r="BB801" s="29"/>
      <c r="BC801" s="33"/>
      <c r="BD801" s="35"/>
      <c r="BF801" s="29"/>
    </row>
    <row r="802" spans="1:58" x14ac:dyDescent="0.3">
      <c r="A802" s="29"/>
      <c r="B802" s="30"/>
      <c r="C802" s="30"/>
      <c r="D802" s="30"/>
      <c r="E802" s="31"/>
      <c r="F802" s="30"/>
      <c r="G802" s="30"/>
      <c r="H802" s="30"/>
      <c r="I802" s="30"/>
      <c r="J802" s="30"/>
      <c r="K802" s="30"/>
      <c r="L802" s="32"/>
      <c r="M802" s="32"/>
      <c r="N802" s="30"/>
      <c r="O802" s="33"/>
      <c r="P802" s="33"/>
      <c r="Q802" s="29"/>
      <c r="R802" s="34"/>
      <c r="S802" s="34"/>
      <c r="T802" s="34"/>
      <c r="U802" s="33"/>
      <c r="V802" s="33"/>
      <c r="W802" s="33"/>
      <c r="X802" s="33"/>
      <c r="Y802" s="33"/>
      <c r="Z802" s="33"/>
      <c r="AA802" s="33"/>
      <c r="AB802" s="33"/>
      <c r="AC802" s="34"/>
      <c r="AD802" s="34"/>
      <c r="AE802" s="33"/>
      <c r="AF802" s="35"/>
      <c r="AG802" s="36"/>
      <c r="AH802" s="29"/>
      <c r="AI802" s="33"/>
      <c r="AJ802" s="35"/>
      <c r="AK802" s="36"/>
      <c r="AL802" s="29"/>
      <c r="AM802" s="33"/>
      <c r="AN802" s="35"/>
      <c r="AO802" s="36"/>
      <c r="AP802" s="29"/>
      <c r="AQ802" s="33"/>
      <c r="AR802" s="35"/>
      <c r="AS802" s="36"/>
      <c r="AT802" s="29"/>
      <c r="AU802" s="33"/>
      <c r="AV802" s="35"/>
      <c r="AW802" s="36"/>
      <c r="AX802" s="29"/>
      <c r="AY802" s="33"/>
      <c r="AZ802" s="35"/>
      <c r="BA802" s="36"/>
      <c r="BB802" s="29"/>
      <c r="BC802" s="33"/>
      <c r="BD802" s="35"/>
      <c r="BF802" s="29"/>
    </row>
    <row r="803" spans="1:58" x14ac:dyDescent="0.3">
      <c r="A803" s="29"/>
      <c r="B803" s="30"/>
      <c r="C803" s="30"/>
      <c r="D803" s="30"/>
      <c r="E803" s="31"/>
      <c r="F803" s="30"/>
      <c r="G803" s="30"/>
      <c r="H803" s="30"/>
      <c r="I803" s="30"/>
      <c r="J803" s="30"/>
      <c r="K803" s="30"/>
      <c r="L803" s="32"/>
      <c r="M803" s="32"/>
      <c r="N803" s="30"/>
      <c r="O803" s="33"/>
      <c r="P803" s="33"/>
      <c r="Q803" s="29"/>
      <c r="R803" s="34"/>
      <c r="S803" s="34"/>
      <c r="T803" s="34"/>
      <c r="U803" s="33"/>
      <c r="V803" s="33"/>
      <c r="W803" s="33"/>
      <c r="X803" s="33"/>
      <c r="Y803" s="33"/>
      <c r="Z803" s="33"/>
      <c r="AA803" s="33"/>
      <c r="AB803" s="33"/>
      <c r="AC803" s="34"/>
      <c r="AD803" s="34"/>
      <c r="AE803" s="33"/>
      <c r="AF803" s="35"/>
      <c r="AG803" s="36"/>
      <c r="AH803" s="29"/>
      <c r="AI803" s="33"/>
      <c r="AJ803" s="35"/>
      <c r="AK803" s="36"/>
      <c r="AL803" s="29"/>
      <c r="AM803" s="33"/>
      <c r="AN803" s="35"/>
      <c r="AO803" s="36"/>
      <c r="AP803" s="29"/>
      <c r="AQ803" s="33"/>
      <c r="AR803" s="35"/>
      <c r="AS803" s="36"/>
      <c r="AT803" s="29"/>
      <c r="AU803" s="33"/>
      <c r="AV803" s="35"/>
      <c r="AW803" s="36"/>
      <c r="AX803" s="29"/>
      <c r="AY803" s="33"/>
      <c r="AZ803" s="35"/>
      <c r="BA803" s="36"/>
      <c r="BB803" s="29"/>
      <c r="BC803" s="33"/>
      <c r="BD803" s="35"/>
      <c r="BF803" s="29"/>
    </row>
    <row r="804" spans="1:58" x14ac:dyDescent="0.3">
      <c r="A804" s="29"/>
      <c r="B804" s="30"/>
      <c r="C804" s="30"/>
      <c r="D804" s="30"/>
      <c r="E804" s="31"/>
      <c r="F804" s="30"/>
      <c r="G804" s="30"/>
      <c r="H804" s="30"/>
      <c r="I804" s="30"/>
      <c r="J804" s="30"/>
      <c r="K804" s="30"/>
      <c r="L804" s="32"/>
      <c r="M804" s="32"/>
      <c r="N804" s="30"/>
      <c r="O804" s="33"/>
      <c r="P804" s="33"/>
      <c r="Q804" s="29"/>
      <c r="R804" s="34"/>
      <c r="S804" s="34"/>
      <c r="T804" s="34"/>
      <c r="U804" s="33"/>
      <c r="V804" s="33"/>
      <c r="W804" s="33"/>
      <c r="X804" s="33"/>
      <c r="Y804" s="33"/>
      <c r="Z804" s="33"/>
      <c r="AA804" s="33"/>
      <c r="AB804" s="33"/>
      <c r="AC804" s="34"/>
      <c r="AD804" s="34"/>
      <c r="AE804" s="33"/>
      <c r="AF804" s="35"/>
      <c r="AG804" s="36"/>
      <c r="AH804" s="29"/>
      <c r="AI804" s="33"/>
      <c r="AJ804" s="35"/>
      <c r="AK804" s="36"/>
      <c r="AL804" s="29"/>
      <c r="AM804" s="33"/>
      <c r="AN804" s="35"/>
      <c r="AO804" s="36"/>
      <c r="AP804" s="29"/>
      <c r="AQ804" s="33"/>
      <c r="AR804" s="35"/>
      <c r="AS804" s="36"/>
      <c r="AT804" s="29"/>
      <c r="AU804" s="33"/>
      <c r="AV804" s="35"/>
      <c r="AW804" s="36"/>
      <c r="AX804" s="29"/>
      <c r="AY804" s="33"/>
      <c r="AZ804" s="35"/>
      <c r="BA804" s="36"/>
      <c r="BB804" s="29"/>
      <c r="BC804" s="33"/>
      <c r="BD804" s="35"/>
      <c r="BF804" s="29"/>
    </row>
    <row r="805" spans="1:58" x14ac:dyDescent="0.3">
      <c r="A805" s="29"/>
      <c r="B805" s="30"/>
      <c r="C805" s="30"/>
      <c r="D805" s="30"/>
      <c r="E805" s="31"/>
      <c r="F805" s="30"/>
      <c r="G805" s="30"/>
      <c r="H805" s="30"/>
      <c r="I805" s="30"/>
      <c r="J805" s="30"/>
      <c r="K805" s="30"/>
      <c r="L805" s="32"/>
      <c r="M805" s="32"/>
      <c r="N805" s="30"/>
      <c r="O805" s="33"/>
      <c r="P805" s="33"/>
      <c r="Q805" s="29"/>
      <c r="R805" s="34"/>
      <c r="S805" s="34"/>
      <c r="T805" s="34"/>
      <c r="U805" s="33"/>
      <c r="V805" s="33"/>
      <c r="W805" s="33"/>
      <c r="X805" s="33"/>
      <c r="Y805" s="33"/>
      <c r="Z805" s="33"/>
      <c r="AA805" s="33"/>
      <c r="AB805" s="33"/>
      <c r="AC805" s="34"/>
      <c r="AD805" s="34"/>
      <c r="AE805" s="33"/>
      <c r="AF805" s="35"/>
      <c r="AG805" s="36"/>
      <c r="AH805" s="29"/>
      <c r="AI805" s="33"/>
      <c r="AJ805" s="35"/>
      <c r="AK805" s="36"/>
      <c r="AL805" s="29"/>
      <c r="AM805" s="33"/>
      <c r="AN805" s="35"/>
      <c r="AO805" s="36"/>
      <c r="AP805" s="29"/>
      <c r="AQ805" s="33"/>
      <c r="AR805" s="35"/>
      <c r="AS805" s="36"/>
      <c r="AT805" s="29"/>
      <c r="AU805" s="33"/>
      <c r="AV805" s="35"/>
      <c r="AW805" s="36"/>
      <c r="AX805" s="29"/>
      <c r="AY805" s="33"/>
      <c r="AZ805" s="35"/>
      <c r="BA805" s="36"/>
      <c r="BB805" s="29"/>
      <c r="BC805" s="33"/>
      <c r="BD805" s="35"/>
      <c r="BF805" s="29"/>
    </row>
    <row r="806" spans="1:58" x14ac:dyDescent="0.3">
      <c r="A806" s="29"/>
      <c r="B806" s="30"/>
      <c r="C806" s="30"/>
      <c r="D806" s="30"/>
      <c r="E806" s="31"/>
      <c r="F806" s="30"/>
      <c r="G806" s="30"/>
      <c r="H806" s="30"/>
      <c r="I806" s="30"/>
      <c r="J806" s="30"/>
      <c r="K806" s="30"/>
      <c r="L806" s="32"/>
      <c r="M806" s="32"/>
      <c r="N806" s="30"/>
      <c r="O806" s="33"/>
      <c r="P806" s="33"/>
      <c r="Q806" s="29"/>
      <c r="R806" s="34"/>
      <c r="S806" s="34"/>
      <c r="T806" s="34"/>
      <c r="U806" s="33"/>
      <c r="V806" s="33"/>
      <c r="W806" s="33"/>
      <c r="X806" s="33"/>
      <c r="Y806" s="33"/>
      <c r="Z806" s="33"/>
      <c r="AA806" s="33"/>
      <c r="AB806" s="33"/>
      <c r="AC806" s="34"/>
      <c r="AD806" s="34"/>
      <c r="AE806" s="33"/>
      <c r="AF806" s="35"/>
      <c r="AG806" s="36"/>
      <c r="AH806" s="29"/>
      <c r="AI806" s="33"/>
      <c r="AJ806" s="35"/>
      <c r="AK806" s="36"/>
      <c r="AL806" s="29"/>
      <c r="AM806" s="33"/>
      <c r="AN806" s="35"/>
      <c r="AO806" s="36"/>
      <c r="AP806" s="29"/>
      <c r="AQ806" s="33"/>
      <c r="AR806" s="35"/>
      <c r="AS806" s="36"/>
      <c r="AT806" s="29"/>
      <c r="AU806" s="33"/>
      <c r="AV806" s="35"/>
      <c r="AW806" s="36"/>
      <c r="AX806" s="29"/>
      <c r="AY806" s="33"/>
      <c r="AZ806" s="35"/>
      <c r="BA806" s="36"/>
      <c r="BB806" s="29"/>
      <c r="BC806" s="33"/>
      <c r="BD806" s="35"/>
      <c r="BF806" s="29"/>
    </row>
    <row r="807" spans="1:58" x14ac:dyDescent="0.3">
      <c r="A807" s="29"/>
      <c r="B807" s="30"/>
      <c r="C807" s="30"/>
      <c r="D807" s="30"/>
      <c r="E807" s="31"/>
      <c r="F807" s="30"/>
      <c r="G807" s="30"/>
      <c r="H807" s="30"/>
      <c r="I807" s="30"/>
      <c r="J807" s="30"/>
      <c r="K807" s="30"/>
      <c r="L807" s="32"/>
      <c r="M807" s="32"/>
      <c r="N807" s="30"/>
      <c r="O807" s="33"/>
      <c r="P807" s="33"/>
      <c r="Q807" s="29"/>
      <c r="R807" s="34"/>
      <c r="S807" s="34"/>
      <c r="T807" s="34"/>
      <c r="U807" s="33"/>
      <c r="V807" s="33"/>
      <c r="W807" s="33"/>
      <c r="X807" s="33"/>
      <c r="Y807" s="33"/>
      <c r="Z807" s="33"/>
      <c r="AA807" s="33"/>
      <c r="AB807" s="33"/>
      <c r="AC807" s="34"/>
      <c r="AD807" s="34"/>
      <c r="AE807" s="33"/>
      <c r="AF807" s="35"/>
      <c r="AG807" s="36"/>
      <c r="AH807" s="29"/>
      <c r="AI807" s="33"/>
      <c r="AJ807" s="35"/>
      <c r="AK807" s="36"/>
      <c r="AL807" s="29"/>
      <c r="AM807" s="33"/>
      <c r="AN807" s="35"/>
      <c r="AO807" s="36"/>
      <c r="AP807" s="29"/>
      <c r="AQ807" s="33"/>
      <c r="AR807" s="35"/>
      <c r="AS807" s="36"/>
      <c r="AT807" s="29"/>
      <c r="AU807" s="33"/>
      <c r="AV807" s="35"/>
      <c r="AW807" s="36"/>
      <c r="AX807" s="29"/>
      <c r="AY807" s="33"/>
      <c r="AZ807" s="35"/>
      <c r="BA807" s="36"/>
      <c r="BB807" s="29"/>
      <c r="BC807" s="33"/>
      <c r="BD807" s="35"/>
      <c r="BF807" s="29"/>
    </row>
    <row r="808" spans="1:58" x14ac:dyDescent="0.3">
      <c r="A808" s="29"/>
      <c r="B808" s="30"/>
      <c r="C808" s="30"/>
      <c r="D808" s="30"/>
      <c r="E808" s="31"/>
      <c r="F808" s="30"/>
      <c r="G808" s="30"/>
      <c r="H808" s="30"/>
      <c r="I808" s="30"/>
      <c r="J808" s="30"/>
      <c r="K808" s="30"/>
      <c r="L808" s="32"/>
      <c r="M808" s="32"/>
      <c r="N808" s="30"/>
      <c r="O808" s="33"/>
      <c r="P808" s="33"/>
      <c r="Q808" s="29"/>
      <c r="R808" s="34"/>
      <c r="S808" s="34"/>
      <c r="T808" s="34"/>
      <c r="U808" s="33"/>
      <c r="V808" s="33"/>
      <c r="W808" s="33"/>
      <c r="X808" s="33"/>
      <c r="Y808" s="33"/>
      <c r="Z808" s="33"/>
      <c r="AA808" s="33"/>
      <c r="AB808" s="33"/>
      <c r="AC808" s="34"/>
      <c r="AD808" s="34"/>
      <c r="AE808" s="33"/>
      <c r="AF808" s="35"/>
      <c r="AG808" s="36"/>
      <c r="AH808" s="29"/>
      <c r="AI808" s="33"/>
      <c r="AJ808" s="35"/>
      <c r="AK808" s="36"/>
      <c r="AL808" s="29"/>
      <c r="AM808" s="33"/>
      <c r="AN808" s="35"/>
      <c r="AO808" s="36"/>
      <c r="AP808" s="29"/>
      <c r="AQ808" s="33"/>
      <c r="AR808" s="35"/>
      <c r="AS808" s="36"/>
      <c r="AT808" s="29"/>
      <c r="AU808" s="33"/>
      <c r="AV808" s="35"/>
      <c r="AW808" s="36"/>
      <c r="AX808" s="29"/>
      <c r="AY808" s="33"/>
      <c r="AZ808" s="35"/>
      <c r="BA808" s="36"/>
      <c r="BB808" s="29"/>
      <c r="BC808" s="33"/>
      <c r="BD808" s="35"/>
      <c r="BF808" s="29"/>
    </row>
    <row r="809" spans="1:58" x14ac:dyDescent="0.3">
      <c r="A809" s="29"/>
      <c r="B809" s="30"/>
      <c r="C809" s="30"/>
      <c r="D809" s="30"/>
      <c r="E809" s="31"/>
      <c r="F809" s="30"/>
      <c r="G809" s="30"/>
      <c r="H809" s="30"/>
      <c r="I809" s="30"/>
      <c r="J809" s="30"/>
      <c r="K809" s="30"/>
      <c r="L809" s="32"/>
      <c r="M809" s="32"/>
      <c r="N809" s="30"/>
      <c r="O809" s="33"/>
      <c r="P809" s="33"/>
      <c r="Q809" s="29"/>
      <c r="R809" s="34"/>
      <c r="S809" s="34"/>
      <c r="T809" s="34"/>
      <c r="U809" s="33"/>
      <c r="V809" s="33"/>
      <c r="W809" s="33"/>
      <c r="X809" s="33"/>
      <c r="Y809" s="33"/>
      <c r="Z809" s="33"/>
      <c r="AA809" s="33"/>
      <c r="AB809" s="33"/>
      <c r="AC809" s="34"/>
      <c r="AD809" s="34"/>
      <c r="AE809" s="33"/>
      <c r="AF809" s="35"/>
      <c r="AG809" s="36"/>
      <c r="AH809" s="29"/>
      <c r="AI809" s="33"/>
      <c r="AJ809" s="35"/>
      <c r="AK809" s="36"/>
      <c r="AL809" s="29"/>
      <c r="AM809" s="33"/>
      <c r="AN809" s="35"/>
      <c r="AO809" s="36"/>
      <c r="AP809" s="29"/>
      <c r="AQ809" s="33"/>
      <c r="AR809" s="35"/>
      <c r="AS809" s="36"/>
      <c r="AT809" s="29"/>
      <c r="AU809" s="33"/>
      <c r="AV809" s="35"/>
      <c r="AW809" s="36"/>
      <c r="AX809" s="29"/>
      <c r="AY809" s="33"/>
      <c r="AZ809" s="35"/>
      <c r="BA809" s="36"/>
      <c r="BB809" s="29"/>
      <c r="BC809" s="33"/>
      <c r="BD809" s="35"/>
      <c r="BF809" s="29"/>
    </row>
    <row r="810" spans="1:58" x14ac:dyDescent="0.3">
      <c r="A810" s="29"/>
      <c r="B810" s="30"/>
      <c r="C810" s="30"/>
      <c r="D810" s="30"/>
      <c r="E810" s="31"/>
      <c r="F810" s="30"/>
      <c r="G810" s="30"/>
      <c r="H810" s="30"/>
      <c r="I810" s="30"/>
      <c r="J810" s="30"/>
      <c r="K810" s="30"/>
      <c r="L810" s="32"/>
      <c r="M810" s="32"/>
      <c r="N810" s="30"/>
      <c r="O810" s="33"/>
      <c r="P810" s="33"/>
      <c r="Q810" s="29"/>
      <c r="R810" s="34"/>
      <c r="S810" s="34"/>
      <c r="T810" s="34"/>
      <c r="U810" s="33"/>
      <c r="V810" s="33"/>
      <c r="W810" s="33"/>
      <c r="X810" s="33"/>
      <c r="Y810" s="33"/>
      <c r="Z810" s="33"/>
      <c r="AA810" s="33"/>
      <c r="AB810" s="33"/>
      <c r="AC810" s="34"/>
      <c r="AD810" s="34"/>
      <c r="AE810" s="33"/>
      <c r="AF810" s="35"/>
      <c r="AG810" s="36"/>
      <c r="AH810" s="29"/>
      <c r="AI810" s="33"/>
      <c r="AJ810" s="35"/>
      <c r="AK810" s="36"/>
      <c r="AL810" s="29"/>
      <c r="AM810" s="33"/>
      <c r="AN810" s="35"/>
      <c r="AO810" s="36"/>
      <c r="AP810" s="29"/>
      <c r="AQ810" s="33"/>
      <c r="AR810" s="35"/>
      <c r="AS810" s="36"/>
      <c r="AT810" s="29"/>
      <c r="AU810" s="33"/>
      <c r="AV810" s="35"/>
      <c r="AW810" s="36"/>
      <c r="AX810" s="29"/>
      <c r="AY810" s="33"/>
      <c r="AZ810" s="35"/>
      <c r="BA810" s="36"/>
      <c r="BB810" s="29"/>
      <c r="BC810" s="33"/>
      <c r="BD810" s="35"/>
      <c r="BF810" s="29"/>
    </row>
    <row r="811" spans="1:58" x14ac:dyDescent="0.3">
      <c r="A811" s="29"/>
      <c r="B811" s="30"/>
      <c r="C811" s="30"/>
      <c r="D811" s="30"/>
      <c r="E811" s="31"/>
      <c r="F811" s="30"/>
      <c r="G811" s="30"/>
      <c r="H811" s="30"/>
      <c r="I811" s="30"/>
      <c r="J811" s="30"/>
      <c r="K811" s="30"/>
      <c r="L811" s="32"/>
      <c r="M811" s="32"/>
      <c r="N811" s="30"/>
      <c r="O811" s="33"/>
      <c r="P811" s="33"/>
      <c r="Q811" s="29"/>
      <c r="R811" s="34"/>
      <c r="S811" s="34"/>
      <c r="T811" s="34"/>
      <c r="U811" s="33"/>
      <c r="V811" s="33"/>
      <c r="W811" s="33"/>
      <c r="X811" s="33"/>
      <c r="Y811" s="33"/>
      <c r="Z811" s="33"/>
      <c r="AA811" s="33"/>
      <c r="AB811" s="33"/>
      <c r="AC811" s="34"/>
      <c r="AD811" s="34"/>
      <c r="AE811" s="33"/>
      <c r="AF811" s="35"/>
      <c r="AG811" s="36"/>
      <c r="AH811" s="29"/>
      <c r="AI811" s="33"/>
      <c r="AJ811" s="35"/>
      <c r="AK811" s="36"/>
      <c r="AL811" s="29"/>
      <c r="AM811" s="33"/>
      <c r="AN811" s="35"/>
      <c r="AO811" s="36"/>
      <c r="AP811" s="29"/>
      <c r="AQ811" s="33"/>
      <c r="AR811" s="35"/>
      <c r="AS811" s="36"/>
      <c r="AT811" s="29"/>
      <c r="AU811" s="33"/>
      <c r="AV811" s="35"/>
      <c r="AW811" s="36"/>
      <c r="AX811" s="29"/>
      <c r="AY811" s="33"/>
      <c r="AZ811" s="35"/>
      <c r="BA811" s="36"/>
      <c r="BB811" s="29"/>
      <c r="BC811" s="33"/>
      <c r="BD811" s="35"/>
      <c r="BF811" s="29"/>
    </row>
    <row r="812" spans="1:58" x14ac:dyDescent="0.3">
      <c r="A812" s="29"/>
      <c r="B812" s="30"/>
      <c r="C812" s="30"/>
      <c r="D812" s="30"/>
      <c r="E812" s="31"/>
      <c r="F812" s="30"/>
      <c r="G812" s="30"/>
      <c r="H812" s="30"/>
      <c r="I812" s="30"/>
      <c r="J812" s="30"/>
      <c r="K812" s="30"/>
      <c r="L812" s="32"/>
      <c r="M812" s="32"/>
      <c r="N812" s="30"/>
      <c r="O812" s="33"/>
      <c r="P812" s="33"/>
      <c r="Q812" s="29"/>
      <c r="R812" s="34"/>
      <c r="S812" s="34"/>
      <c r="T812" s="34"/>
      <c r="U812" s="33"/>
      <c r="V812" s="33"/>
      <c r="W812" s="33"/>
      <c r="X812" s="33"/>
      <c r="Y812" s="33"/>
      <c r="Z812" s="33"/>
      <c r="AA812" s="33"/>
      <c r="AB812" s="33"/>
      <c r="AC812" s="34"/>
      <c r="AD812" s="34"/>
      <c r="AE812" s="33"/>
      <c r="AF812" s="35"/>
      <c r="AG812" s="36"/>
      <c r="AH812" s="29"/>
      <c r="AI812" s="33"/>
      <c r="AJ812" s="35"/>
      <c r="AK812" s="36"/>
      <c r="AL812" s="29"/>
      <c r="AM812" s="33"/>
      <c r="AN812" s="35"/>
      <c r="AO812" s="36"/>
      <c r="AP812" s="29"/>
      <c r="AQ812" s="33"/>
      <c r="AR812" s="35"/>
      <c r="AS812" s="36"/>
      <c r="AT812" s="29"/>
      <c r="AU812" s="33"/>
      <c r="AV812" s="35"/>
      <c r="AW812" s="36"/>
      <c r="AX812" s="29"/>
      <c r="AY812" s="33"/>
      <c r="AZ812" s="35"/>
      <c r="BA812" s="36"/>
      <c r="BB812" s="29"/>
      <c r="BC812" s="33"/>
      <c r="BD812" s="35"/>
      <c r="BF812" s="29"/>
    </row>
    <row r="813" spans="1:58" x14ac:dyDescent="0.3">
      <c r="A813" s="29"/>
      <c r="B813" s="30"/>
      <c r="C813" s="30"/>
      <c r="D813" s="30"/>
      <c r="E813" s="31"/>
      <c r="F813" s="30"/>
      <c r="G813" s="30"/>
      <c r="H813" s="30"/>
      <c r="I813" s="30"/>
      <c r="J813" s="30"/>
      <c r="K813" s="30"/>
      <c r="L813" s="32"/>
      <c r="M813" s="32"/>
      <c r="N813" s="30"/>
      <c r="O813" s="33"/>
      <c r="P813" s="33"/>
      <c r="Q813" s="29"/>
      <c r="R813" s="34"/>
      <c r="S813" s="34"/>
      <c r="T813" s="34"/>
      <c r="U813" s="33"/>
      <c r="V813" s="33"/>
      <c r="W813" s="33"/>
      <c r="X813" s="33"/>
      <c r="Y813" s="33"/>
      <c r="Z813" s="33"/>
      <c r="AA813" s="33"/>
      <c r="AB813" s="33"/>
      <c r="AC813" s="34"/>
      <c r="AD813" s="34"/>
      <c r="AE813" s="33"/>
      <c r="AF813" s="35"/>
      <c r="AG813" s="36"/>
      <c r="AH813" s="29"/>
      <c r="AI813" s="33"/>
      <c r="AJ813" s="35"/>
      <c r="AK813" s="36"/>
      <c r="AL813" s="29"/>
      <c r="AM813" s="33"/>
      <c r="AN813" s="35"/>
      <c r="AO813" s="36"/>
      <c r="AP813" s="29"/>
      <c r="AQ813" s="33"/>
      <c r="AR813" s="35"/>
      <c r="AS813" s="36"/>
      <c r="AT813" s="29"/>
      <c r="AU813" s="33"/>
      <c r="AV813" s="35"/>
      <c r="AW813" s="36"/>
      <c r="AX813" s="29"/>
      <c r="AY813" s="33"/>
      <c r="AZ813" s="35"/>
      <c r="BA813" s="36"/>
      <c r="BB813" s="29"/>
      <c r="BC813" s="33"/>
      <c r="BD813" s="35"/>
      <c r="BF813" s="29"/>
    </row>
    <row r="814" spans="1:58" x14ac:dyDescent="0.3">
      <c r="A814" s="29"/>
      <c r="B814" s="30"/>
      <c r="C814" s="30"/>
      <c r="D814" s="30"/>
      <c r="E814" s="31"/>
      <c r="F814" s="30"/>
      <c r="G814" s="30"/>
      <c r="H814" s="30"/>
      <c r="I814" s="30"/>
      <c r="J814" s="30"/>
      <c r="K814" s="30"/>
      <c r="L814" s="32"/>
      <c r="M814" s="32"/>
      <c r="N814" s="30"/>
      <c r="O814" s="33"/>
      <c r="P814" s="33"/>
      <c r="Q814" s="29"/>
      <c r="R814" s="34"/>
      <c r="S814" s="34"/>
      <c r="T814" s="34"/>
      <c r="U814" s="33"/>
      <c r="V814" s="33"/>
      <c r="W814" s="33"/>
      <c r="X814" s="33"/>
      <c r="Y814" s="33"/>
      <c r="Z814" s="33"/>
      <c r="AA814" s="33"/>
      <c r="AB814" s="33"/>
      <c r="AC814" s="34"/>
      <c r="AD814" s="34"/>
      <c r="AE814" s="33"/>
      <c r="AF814" s="35"/>
      <c r="AG814" s="36"/>
      <c r="AH814" s="29"/>
      <c r="AI814" s="33"/>
      <c r="AJ814" s="35"/>
      <c r="AK814" s="36"/>
      <c r="AL814" s="29"/>
      <c r="AM814" s="33"/>
      <c r="AN814" s="35"/>
      <c r="AO814" s="36"/>
      <c r="AP814" s="29"/>
      <c r="AQ814" s="33"/>
      <c r="AR814" s="35"/>
      <c r="AS814" s="36"/>
      <c r="AT814" s="29"/>
      <c r="AU814" s="33"/>
      <c r="AV814" s="35"/>
      <c r="AW814" s="36"/>
      <c r="AX814" s="29"/>
      <c r="AY814" s="33"/>
      <c r="AZ814" s="35"/>
      <c r="BA814" s="36"/>
      <c r="BB814" s="29"/>
      <c r="BC814" s="33"/>
      <c r="BD814" s="35"/>
      <c r="BF814" s="29"/>
    </row>
    <row r="815" spans="1:58" x14ac:dyDescent="0.3">
      <c r="A815" s="29"/>
      <c r="B815" s="30"/>
      <c r="C815" s="30"/>
      <c r="D815" s="30"/>
      <c r="E815" s="31"/>
      <c r="F815" s="30"/>
      <c r="G815" s="30"/>
      <c r="H815" s="30"/>
      <c r="I815" s="30"/>
      <c r="J815" s="30"/>
      <c r="K815" s="30"/>
      <c r="L815" s="32"/>
      <c r="M815" s="32"/>
      <c r="N815" s="30"/>
      <c r="O815" s="33"/>
      <c r="P815" s="33"/>
      <c r="Q815" s="29"/>
      <c r="R815" s="34"/>
      <c r="S815" s="34"/>
      <c r="T815" s="34"/>
      <c r="U815" s="33"/>
      <c r="V815" s="33"/>
      <c r="W815" s="33"/>
      <c r="X815" s="33"/>
      <c r="Y815" s="33"/>
      <c r="Z815" s="33"/>
      <c r="AA815" s="33"/>
      <c r="AB815" s="33"/>
      <c r="AC815" s="34"/>
      <c r="AD815" s="34"/>
      <c r="AE815" s="33"/>
      <c r="AF815" s="35"/>
      <c r="AG815" s="36"/>
      <c r="AH815" s="29"/>
      <c r="AI815" s="33"/>
      <c r="AJ815" s="35"/>
      <c r="AK815" s="36"/>
      <c r="AL815" s="29"/>
      <c r="AM815" s="33"/>
      <c r="AN815" s="35"/>
      <c r="AO815" s="36"/>
      <c r="AP815" s="29"/>
      <c r="AQ815" s="33"/>
      <c r="AR815" s="35"/>
      <c r="AS815" s="36"/>
      <c r="AT815" s="29"/>
      <c r="AU815" s="33"/>
      <c r="AV815" s="35"/>
      <c r="AW815" s="36"/>
      <c r="AX815" s="29"/>
      <c r="AY815" s="33"/>
      <c r="AZ815" s="35"/>
      <c r="BA815" s="36"/>
      <c r="BB815" s="29"/>
      <c r="BC815" s="33"/>
      <c r="BD815" s="35"/>
      <c r="BF815" s="29"/>
    </row>
    <row r="816" spans="1:58" x14ac:dyDescent="0.3">
      <c r="A816" s="29"/>
      <c r="B816" s="30"/>
      <c r="C816" s="30"/>
      <c r="D816" s="30"/>
      <c r="E816" s="31"/>
      <c r="F816" s="30"/>
      <c r="G816" s="30"/>
      <c r="H816" s="30"/>
      <c r="I816" s="30"/>
      <c r="J816" s="30"/>
      <c r="K816" s="30"/>
      <c r="L816" s="32"/>
      <c r="M816" s="32"/>
      <c r="N816" s="30"/>
      <c r="O816" s="33"/>
      <c r="P816" s="33"/>
      <c r="Q816" s="29"/>
      <c r="R816" s="34"/>
      <c r="S816" s="34"/>
      <c r="T816" s="34"/>
      <c r="U816" s="33"/>
      <c r="V816" s="33"/>
      <c r="W816" s="33"/>
      <c r="X816" s="33"/>
      <c r="Y816" s="33"/>
      <c r="Z816" s="33"/>
      <c r="AA816" s="33"/>
      <c r="AB816" s="33"/>
      <c r="AC816" s="34"/>
      <c r="AD816" s="34"/>
      <c r="AE816" s="33"/>
      <c r="AF816" s="35"/>
      <c r="AG816" s="36"/>
      <c r="AH816" s="29"/>
      <c r="AI816" s="33"/>
      <c r="AJ816" s="35"/>
      <c r="AK816" s="36"/>
      <c r="AL816" s="29"/>
      <c r="AM816" s="33"/>
      <c r="AN816" s="35"/>
      <c r="AO816" s="36"/>
      <c r="AP816" s="29"/>
      <c r="AQ816" s="33"/>
      <c r="AR816" s="35"/>
      <c r="AS816" s="36"/>
      <c r="AT816" s="29"/>
      <c r="AU816" s="33"/>
      <c r="AV816" s="35"/>
      <c r="AW816" s="36"/>
      <c r="AX816" s="29"/>
      <c r="AY816" s="33"/>
      <c r="AZ816" s="35"/>
      <c r="BA816" s="36"/>
      <c r="BB816" s="29"/>
      <c r="BC816" s="33"/>
      <c r="BD816" s="35"/>
      <c r="BF816" s="29"/>
    </row>
    <row r="817" spans="1:58" x14ac:dyDescent="0.3">
      <c r="A817" s="29"/>
      <c r="B817" s="30"/>
      <c r="C817" s="30"/>
      <c r="D817" s="30"/>
      <c r="E817" s="31"/>
      <c r="F817" s="30"/>
      <c r="G817" s="30"/>
      <c r="H817" s="30"/>
      <c r="I817" s="30"/>
      <c r="J817" s="30"/>
      <c r="K817" s="30"/>
      <c r="L817" s="32"/>
      <c r="M817" s="32"/>
      <c r="N817" s="30"/>
      <c r="O817" s="33"/>
      <c r="P817" s="33"/>
      <c r="Q817" s="29"/>
      <c r="R817" s="34"/>
      <c r="S817" s="34"/>
      <c r="T817" s="34"/>
      <c r="U817" s="33"/>
      <c r="V817" s="33"/>
      <c r="W817" s="33"/>
      <c r="X817" s="33"/>
      <c r="Y817" s="33"/>
      <c r="Z817" s="33"/>
      <c r="AA817" s="33"/>
      <c r="AB817" s="33"/>
      <c r="AC817" s="34"/>
      <c r="AD817" s="34"/>
      <c r="AE817" s="33"/>
      <c r="AF817" s="35"/>
      <c r="AG817" s="36"/>
      <c r="AH817" s="29"/>
      <c r="AI817" s="33"/>
      <c r="AJ817" s="35"/>
      <c r="AK817" s="36"/>
      <c r="AL817" s="29"/>
      <c r="AM817" s="33"/>
      <c r="AN817" s="35"/>
      <c r="AO817" s="36"/>
      <c r="AP817" s="29"/>
      <c r="AQ817" s="33"/>
      <c r="AR817" s="35"/>
      <c r="AS817" s="36"/>
      <c r="AT817" s="29"/>
      <c r="AU817" s="33"/>
      <c r="AV817" s="35"/>
      <c r="AW817" s="36"/>
      <c r="AX817" s="29"/>
      <c r="AY817" s="33"/>
      <c r="AZ817" s="35"/>
      <c r="BA817" s="36"/>
      <c r="BB817" s="29"/>
      <c r="BC817" s="33"/>
      <c r="BD817" s="35"/>
      <c r="BF817" s="29"/>
    </row>
    <row r="818" spans="1:58" x14ac:dyDescent="0.3">
      <c r="A818" s="29"/>
      <c r="B818" s="30"/>
      <c r="C818" s="30"/>
      <c r="D818" s="30"/>
      <c r="E818" s="31"/>
      <c r="F818" s="30"/>
      <c r="G818" s="30"/>
      <c r="H818" s="30"/>
      <c r="I818" s="30"/>
      <c r="J818" s="30"/>
      <c r="K818" s="30"/>
      <c r="L818" s="32"/>
      <c r="M818" s="32"/>
      <c r="N818" s="30"/>
      <c r="O818" s="33"/>
      <c r="P818" s="33"/>
      <c r="Q818" s="29"/>
      <c r="R818" s="34"/>
      <c r="S818" s="34"/>
      <c r="T818" s="34"/>
      <c r="U818" s="33"/>
      <c r="V818" s="33"/>
      <c r="W818" s="33"/>
      <c r="X818" s="33"/>
      <c r="Y818" s="33"/>
      <c r="Z818" s="33"/>
      <c r="AA818" s="33"/>
      <c r="AB818" s="33"/>
      <c r="AC818" s="34"/>
      <c r="AD818" s="34"/>
      <c r="AE818" s="33"/>
      <c r="AF818" s="35"/>
      <c r="AG818" s="36"/>
      <c r="AH818" s="29"/>
      <c r="AI818" s="33"/>
      <c r="AJ818" s="35"/>
      <c r="AK818" s="36"/>
      <c r="AL818" s="29"/>
      <c r="AM818" s="33"/>
      <c r="AN818" s="35"/>
      <c r="AO818" s="36"/>
      <c r="AP818" s="29"/>
      <c r="AQ818" s="33"/>
      <c r="AR818" s="35"/>
      <c r="AS818" s="36"/>
      <c r="AT818" s="29"/>
      <c r="AU818" s="33"/>
      <c r="AV818" s="35"/>
      <c r="AW818" s="36"/>
      <c r="AX818" s="29"/>
      <c r="AY818" s="33"/>
      <c r="AZ818" s="35"/>
      <c r="BA818" s="36"/>
      <c r="BB818" s="29"/>
      <c r="BC818" s="33"/>
      <c r="BD818" s="35"/>
      <c r="BF818" s="29"/>
    </row>
    <row r="819" spans="1:58" x14ac:dyDescent="0.3">
      <c r="A819" s="29"/>
      <c r="B819" s="30"/>
      <c r="C819" s="30"/>
      <c r="D819" s="30"/>
      <c r="E819" s="31"/>
      <c r="F819" s="30"/>
      <c r="G819" s="30"/>
      <c r="H819" s="30"/>
      <c r="I819" s="30"/>
      <c r="J819" s="30"/>
      <c r="K819" s="30"/>
      <c r="L819" s="32"/>
      <c r="M819" s="32"/>
      <c r="N819" s="30"/>
      <c r="O819" s="33"/>
      <c r="P819" s="33"/>
      <c r="Q819" s="29"/>
      <c r="R819" s="34"/>
      <c r="S819" s="34"/>
      <c r="T819" s="34"/>
      <c r="U819" s="33"/>
      <c r="V819" s="33"/>
      <c r="W819" s="33"/>
      <c r="X819" s="33"/>
      <c r="Y819" s="33"/>
      <c r="Z819" s="33"/>
      <c r="AA819" s="33"/>
      <c r="AB819" s="33"/>
      <c r="AC819" s="34"/>
      <c r="AD819" s="34"/>
      <c r="AE819" s="33"/>
      <c r="AF819" s="35"/>
      <c r="AG819" s="36"/>
      <c r="AH819" s="29"/>
      <c r="AI819" s="33"/>
      <c r="AJ819" s="35"/>
      <c r="AK819" s="36"/>
      <c r="AL819" s="29"/>
      <c r="AM819" s="33"/>
      <c r="AN819" s="35"/>
      <c r="AO819" s="36"/>
      <c r="AP819" s="29"/>
      <c r="AQ819" s="33"/>
      <c r="AR819" s="35"/>
      <c r="AS819" s="36"/>
      <c r="AT819" s="29"/>
      <c r="AU819" s="33"/>
      <c r="AV819" s="35"/>
      <c r="AW819" s="36"/>
      <c r="AX819" s="29"/>
      <c r="AY819" s="33"/>
      <c r="AZ819" s="35"/>
      <c r="BA819" s="36"/>
      <c r="BB819" s="29"/>
      <c r="BC819" s="33"/>
      <c r="BD819" s="35"/>
      <c r="BF819" s="29"/>
    </row>
    <row r="820" spans="1:58" x14ac:dyDescent="0.3">
      <c r="A820" s="29"/>
      <c r="B820" s="30"/>
      <c r="C820" s="30"/>
      <c r="D820" s="30"/>
      <c r="E820" s="31"/>
      <c r="F820" s="30"/>
      <c r="G820" s="30"/>
      <c r="H820" s="30"/>
      <c r="I820" s="30"/>
      <c r="J820" s="30"/>
      <c r="K820" s="30"/>
      <c r="L820" s="32"/>
      <c r="M820" s="32"/>
      <c r="N820" s="30"/>
      <c r="O820" s="33"/>
      <c r="P820" s="33"/>
      <c r="Q820" s="29"/>
      <c r="R820" s="34"/>
      <c r="S820" s="34"/>
      <c r="T820" s="34"/>
      <c r="U820" s="33"/>
      <c r="V820" s="33"/>
      <c r="W820" s="33"/>
      <c r="X820" s="33"/>
      <c r="Y820" s="33"/>
      <c r="Z820" s="33"/>
      <c r="AA820" s="33"/>
      <c r="AB820" s="33"/>
      <c r="AC820" s="34"/>
      <c r="AD820" s="34"/>
      <c r="AE820" s="33"/>
      <c r="AF820" s="35"/>
      <c r="AG820" s="36"/>
      <c r="AH820" s="29"/>
      <c r="AI820" s="33"/>
      <c r="AJ820" s="35"/>
      <c r="AK820" s="36"/>
      <c r="AL820" s="29"/>
      <c r="AM820" s="33"/>
      <c r="AN820" s="35"/>
      <c r="AO820" s="36"/>
      <c r="AP820" s="29"/>
      <c r="AQ820" s="33"/>
      <c r="AR820" s="35"/>
      <c r="AS820" s="36"/>
      <c r="AT820" s="29"/>
      <c r="AU820" s="33"/>
      <c r="AV820" s="35"/>
      <c r="AW820" s="36"/>
      <c r="AX820" s="29"/>
      <c r="AY820" s="33"/>
      <c r="AZ820" s="35"/>
      <c r="BA820" s="36"/>
      <c r="BB820" s="29"/>
      <c r="BC820" s="33"/>
      <c r="BD820" s="35"/>
      <c r="BF820" s="29"/>
    </row>
    <row r="821" spans="1:58" x14ac:dyDescent="0.3">
      <c r="A821" s="29"/>
      <c r="B821" s="30"/>
      <c r="C821" s="30"/>
      <c r="D821" s="30"/>
      <c r="E821" s="31"/>
      <c r="F821" s="30"/>
      <c r="G821" s="30"/>
      <c r="H821" s="30"/>
      <c r="I821" s="30"/>
      <c r="J821" s="30"/>
      <c r="K821" s="30"/>
      <c r="L821" s="32"/>
      <c r="M821" s="32"/>
      <c r="N821" s="30"/>
      <c r="O821" s="33"/>
      <c r="P821" s="33"/>
      <c r="Q821" s="29"/>
      <c r="R821" s="34"/>
      <c r="S821" s="34"/>
      <c r="T821" s="34"/>
      <c r="U821" s="33"/>
      <c r="V821" s="33"/>
      <c r="W821" s="33"/>
      <c r="X821" s="33"/>
      <c r="Y821" s="33"/>
      <c r="Z821" s="33"/>
      <c r="AA821" s="33"/>
      <c r="AB821" s="33"/>
      <c r="AC821" s="34"/>
      <c r="AD821" s="34"/>
      <c r="AE821" s="33"/>
      <c r="AF821" s="35"/>
      <c r="AG821" s="36"/>
      <c r="AH821" s="29"/>
      <c r="AI821" s="33"/>
      <c r="AJ821" s="35"/>
      <c r="AK821" s="36"/>
      <c r="AL821" s="29"/>
      <c r="AM821" s="33"/>
      <c r="AN821" s="35"/>
      <c r="AO821" s="36"/>
      <c r="AP821" s="29"/>
      <c r="AQ821" s="33"/>
      <c r="AR821" s="35"/>
      <c r="AS821" s="36"/>
      <c r="AT821" s="29"/>
      <c r="AU821" s="33"/>
      <c r="AV821" s="35"/>
      <c r="AW821" s="36"/>
      <c r="AX821" s="29"/>
      <c r="AY821" s="33"/>
      <c r="AZ821" s="35"/>
      <c r="BA821" s="36"/>
      <c r="BB821" s="29"/>
      <c r="BC821" s="33"/>
      <c r="BD821" s="35"/>
      <c r="BF821" s="29"/>
    </row>
    <row r="822" spans="1:58" x14ac:dyDescent="0.3">
      <c r="A822" s="29"/>
      <c r="B822" s="30"/>
      <c r="C822" s="30"/>
      <c r="D822" s="30"/>
      <c r="E822" s="31"/>
      <c r="F822" s="30"/>
      <c r="G822" s="30"/>
      <c r="H822" s="30"/>
      <c r="I822" s="30"/>
      <c r="J822" s="30"/>
      <c r="K822" s="30"/>
      <c r="L822" s="32"/>
      <c r="M822" s="32"/>
      <c r="N822" s="30"/>
      <c r="O822" s="33"/>
      <c r="P822" s="33"/>
      <c r="Q822" s="29"/>
      <c r="R822" s="34"/>
      <c r="S822" s="34"/>
      <c r="T822" s="34"/>
      <c r="U822" s="33"/>
      <c r="V822" s="33"/>
      <c r="W822" s="33"/>
      <c r="X822" s="33"/>
      <c r="Y822" s="33"/>
      <c r="Z822" s="33"/>
      <c r="AA822" s="33"/>
      <c r="AB822" s="33"/>
      <c r="AC822" s="34"/>
      <c r="AD822" s="34"/>
      <c r="AE822" s="33"/>
      <c r="AF822" s="35"/>
      <c r="AG822" s="36"/>
      <c r="AH822" s="29"/>
      <c r="AI822" s="33"/>
      <c r="AJ822" s="35"/>
      <c r="AK822" s="36"/>
      <c r="AL822" s="29"/>
      <c r="AM822" s="33"/>
      <c r="AN822" s="35"/>
      <c r="AO822" s="36"/>
      <c r="AP822" s="29"/>
      <c r="AQ822" s="33"/>
      <c r="AR822" s="35"/>
      <c r="AS822" s="36"/>
      <c r="AT822" s="29"/>
      <c r="AU822" s="33"/>
      <c r="AV822" s="35"/>
      <c r="AW822" s="36"/>
      <c r="AX822" s="29"/>
      <c r="AY822" s="33"/>
      <c r="AZ822" s="35"/>
      <c r="BA822" s="36"/>
      <c r="BB822" s="29"/>
      <c r="BC822" s="33"/>
      <c r="BD822" s="35"/>
      <c r="BF822" s="29"/>
    </row>
    <row r="823" spans="1:58" x14ac:dyDescent="0.3">
      <c r="A823" s="29"/>
      <c r="B823" s="30"/>
      <c r="C823" s="30"/>
      <c r="D823" s="30"/>
      <c r="E823" s="31"/>
      <c r="F823" s="30"/>
      <c r="G823" s="30"/>
      <c r="H823" s="30"/>
      <c r="I823" s="30"/>
      <c r="J823" s="30"/>
      <c r="K823" s="30"/>
      <c r="L823" s="32"/>
      <c r="M823" s="32"/>
      <c r="N823" s="30"/>
      <c r="O823" s="33"/>
      <c r="P823" s="33"/>
      <c r="Q823" s="29"/>
      <c r="R823" s="34"/>
      <c r="S823" s="34"/>
      <c r="T823" s="34"/>
      <c r="U823" s="33"/>
      <c r="V823" s="33"/>
      <c r="W823" s="33"/>
      <c r="X823" s="33"/>
      <c r="Y823" s="33"/>
      <c r="Z823" s="33"/>
      <c r="AA823" s="33"/>
      <c r="AB823" s="33"/>
      <c r="AC823" s="34"/>
      <c r="AD823" s="34"/>
      <c r="AE823" s="33"/>
      <c r="AF823" s="35"/>
      <c r="AG823" s="36"/>
      <c r="AH823" s="29"/>
      <c r="AI823" s="33"/>
      <c r="AJ823" s="35"/>
      <c r="AK823" s="36"/>
      <c r="AL823" s="29"/>
      <c r="AM823" s="33"/>
      <c r="AN823" s="35"/>
      <c r="AO823" s="36"/>
      <c r="AP823" s="29"/>
      <c r="AQ823" s="33"/>
      <c r="AR823" s="35"/>
      <c r="AS823" s="36"/>
      <c r="AT823" s="29"/>
      <c r="AU823" s="33"/>
      <c r="AV823" s="35"/>
      <c r="AW823" s="36"/>
      <c r="AX823" s="29"/>
      <c r="AY823" s="33"/>
      <c r="AZ823" s="35"/>
      <c r="BA823" s="36"/>
      <c r="BB823" s="29"/>
      <c r="BC823" s="33"/>
      <c r="BD823" s="35"/>
      <c r="BF823" s="29"/>
    </row>
    <row r="824" spans="1:58" x14ac:dyDescent="0.3">
      <c r="A824" s="29"/>
      <c r="B824" s="30"/>
      <c r="C824" s="30"/>
      <c r="D824" s="30"/>
      <c r="E824" s="31"/>
      <c r="F824" s="30"/>
      <c r="G824" s="30"/>
      <c r="H824" s="30"/>
      <c r="I824" s="30"/>
      <c r="J824" s="30"/>
      <c r="K824" s="30"/>
      <c r="L824" s="32"/>
      <c r="M824" s="32"/>
      <c r="N824" s="30"/>
      <c r="O824" s="33"/>
      <c r="P824" s="33"/>
      <c r="Q824" s="29"/>
      <c r="R824" s="34"/>
      <c r="S824" s="34"/>
      <c r="T824" s="34"/>
      <c r="U824" s="33"/>
      <c r="V824" s="33"/>
      <c r="W824" s="33"/>
      <c r="X824" s="33"/>
      <c r="Y824" s="33"/>
      <c r="Z824" s="33"/>
      <c r="AA824" s="33"/>
      <c r="AB824" s="33"/>
      <c r="AC824" s="34"/>
      <c r="AD824" s="34"/>
      <c r="AE824" s="33"/>
      <c r="AF824" s="35"/>
      <c r="AG824" s="36"/>
      <c r="AH824" s="29"/>
      <c r="AI824" s="33"/>
      <c r="AJ824" s="35"/>
      <c r="AK824" s="36"/>
      <c r="AL824" s="29"/>
      <c r="AM824" s="33"/>
      <c r="AN824" s="35"/>
      <c r="AO824" s="36"/>
      <c r="AP824" s="29"/>
      <c r="AQ824" s="33"/>
      <c r="AR824" s="35"/>
      <c r="AS824" s="36"/>
      <c r="AT824" s="29"/>
      <c r="AU824" s="33"/>
      <c r="AV824" s="35"/>
      <c r="AW824" s="36"/>
      <c r="AX824" s="29"/>
      <c r="AY824" s="33"/>
      <c r="AZ824" s="35"/>
      <c r="BA824" s="36"/>
      <c r="BB824" s="29"/>
      <c r="BC824" s="33"/>
      <c r="BD824" s="35"/>
      <c r="BF824" s="29"/>
    </row>
    <row r="825" spans="1:58" x14ac:dyDescent="0.3">
      <c r="A825" s="29"/>
      <c r="B825" s="30"/>
      <c r="C825" s="30"/>
      <c r="D825" s="30"/>
      <c r="E825" s="31"/>
      <c r="F825" s="30"/>
      <c r="G825" s="30"/>
      <c r="H825" s="30"/>
      <c r="I825" s="30"/>
      <c r="J825" s="30"/>
      <c r="K825" s="30"/>
      <c r="L825" s="32"/>
      <c r="M825" s="32"/>
      <c r="N825" s="30"/>
      <c r="O825" s="33"/>
      <c r="P825" s="33"/>
      <c r="Q825" s="29"/>
      <c r="R825" s="34"/>
      <c r="S825" s="34"/>
      <c r="T825" s="34"/>
      <c r="U825" s="33"/>
      <c r="V825" s="33"/>
      <c r="W825" s="33"/>
      <c r="X825" s="33"/>
      <c r="Y825" s="33"/>
      <c r="Z825" s="33"/>
      <c r="AA825" s="33"/>
      <c r="AB825" s="33"/>
      <c r="AC825" s="34"/>
      <c r="AD825" s="34"/>
      <c r="AE825" s="33"/>
      <c r="AF825" s="35"/>
      <c r="AG825" s="36"/>
      <c r="AH825" s="29"/>
      <c r="AI825" s="33"/>
      <c r="AJ825" s="35"/>
      <c r="AK825" s="36"/>
      <c r="AL825" s="29"/>
      <c r="AM825" s="33"/>
      <c r="AN825" s="35"/>
      <c r="AO825" s="36"/>
      <c r="AP825" s="29"/>
      <c r="AQ825" s="33"/>
      <c r="AR825" s="35"/>
      <c r="AS825" s="36"/>
      <c r="AT825" s="29"/>
      <c r="AU825" s="33"/>
      <c r="AV825" s="35"/>
      <c r="AW825" s="36"/>
      <c r="AX825" s="29"/>
      <c r="AY825" s="33"/>
      <c r="AZ825" s="35"/>
      <c r="BA825" s="36"/>
      <c r="BB825" s="29"/>
      <c r="BC825" s="33"/>
      <c r="BD825" s="35"/>
      <c r="BF825" s="29"/>
    </row>
    <row r="826" spans="1:58" x14ac:dyDescent="0.3">
      <c r="A826" s="29"/>
      <c r="B826" s="30"/>
      <c r="C826" s="30"/>
      <c r="D826" s="30"/>
      <c r="E826" s="31"/>
      <c r="F826" s="30"/>
      <c r="G826" s="30"/>
      <c r="H826" s="30"/>
      <c r="I826" s="30"/>
      <c r="J826" s="30"/>
      <c r="K826" s="30"/>
      <c r="L826" s="32"/>
      <c r="M826" s="32"/>
      <c r="N826" s="30"/>
      <c r="O826" s="33"/>
      <c r="P826" s="33"/>
      <c r="Q826" s="29"/>
      <c r="R826" s="34"/>
      <c r="S826" s="34"/>
      <c r="T826" s="34"/>
      <c r="U826" s="33"/>
      <c r="V826" s="33"/>
      <c r="W826" s="33"/>
      <c r="X826" s="33"/>
      <c r="Y826" s="33"/>
      <c r="Z826" s="33"/>
      <c r="AA826" s="33"/>
      <c r="AB826" s="33"/>
      <c r="AC826" s="34"/>
      <c r="AD826" s="34"/>
      <c r="AE826" s="33"/>
      <c r="AF826" s="35"/>
      <c r="AG826" s="36"/>
      <c r="AH826" s="29"/>
      <c r="AI826" s="33"/>
      <c r="AJ826" s="35"/>
      <c r="AK826" s="36"/>
      <c r="AL826" s="29"/>
      <c r="AM826" s="33"/>
      <c r="AN826" s="35"/>
      <c r="AO826" s="36"/>
      <c r="AP826" s="29"/>
      <c r="AQ826" s="33"/>
      <c r="AR826" s="35"/>
      <c r="AS826" s="36"/>
      <c r="AT826" s="29"/>
      <c r="AU826" s="33"/>
      <c r="AV826" s="35"/>
      <c r="AW826" s="36"/>
      <c r="AX826" s="29"/>
      <c r="AY826" s="33"/>
      <c r="AZ826" s="35"/>
      <c r="BA826" s="36"/>
      <c r="BB826" s="29"/>
      <c r="BC826" s="33"/>
      <c r="BD826" s="35"/>
      <c r="BF826" s="29"/>
    </row>
    <row r="827" spans="1:58" x14ac:dyDescent="0.3">
      <c r="A827" s="29"/>
      <c r="B827" s="30"/>
      <c r="C827" s="30"/>
      <c r="D827" s="30"/>
      <c r="E827" s="31"/>
      <c r="F827" s="30"/>
      <c r="G827" s="30"/>
      <c r="H827" s="30"/>
      <c r="I827" s="30"/>
      <c r="J827" s="30"/>
      <c r="K827" s="30"/>
      <c r="L827" s="32"/>
      <c r="M827" s="32"/>
      <c r="N827" s="30"/>
      <c r="O827" s="33"/>
      <c r="P827" s="33"/>
      <c r="Q827" s="29"/>
      <c r="R827" s="34"/>
      <c r="S827" s="34"/>
      <c r="T827" s="34"/>
      <c r="U827" s="33"/>
      <c r="V827" s="33"/>
      <c r="W827" s="33"/>
      <c r="X827" s="33"/>
      <c r="Y827" s="33"/>
      <c r="Z827" s="33"/>
      <c r="AA827" s="33"/>
      <c r="AB827" s="33"/>
      <c r="AC827" s="34"/>
      <c r="AD827" s="34"/>
      <c r="AE827" s="33"/>
      <c r="AF827" s="35"/>
      <c r="AG827" s="36"/>
      <c r="AH827" s="29"/>
      <c r="AI827" s="33"/>
      <c r="AJ827" s="35"/>
      <c r="AK827" s="36"/>
      <c r="AL827" s="29"/>
      <c r="AM827" s="33"/>
      <c r="AN827" s="35"/>
      <c r="AO827" s="36"/>
      <c r="AP827" s="29"/>
      <c r="AQ827" s="33"/>
      <c r="AR827" s="35"/>
      <c r="AS827" s="36"/>
      <c r="AT827" s="29"/>
      <c r="AU827" s="33"/>
      <c r="AV827" s="35"/>
      <c r="AW827" s="36"/>
      <c r="AX827" s="29"/>
      <c r="AY827" s="33"/>
      <c r="AZ827" s="35"/>
      <c r="BA827" s="36"/>
      <c r="BB827" s="29"/>
      <c r="BC827" s="33"/>
      <c r="BD827" s="35"/>
      <c r="BF827" s="29"/>
    </row>
    <row r="828" spans="1:58" x14ac:dyDescent="0.3">
      <c r="A828" s="29"/>
      <c r="B828" s="30"/>
      <c r="C828" s="30"/>
      <c r="D828" s="30"/>
      <c r="E828" s="31"/>
      <c r="F828" s="30"/>
      <c r="G828" s="30"/>
      <c r="H828" s="30"/>
      <c r="I828" s="30"/>
      <c r="J828" s="30"/>
      <c r="K828" s="30"/>
      <c r="L828" s="32"/>
      <c r="M828" s="32"/>
      <c r="N828" s="30"/>
      <c r="O828" s="33"/>
      <c r="P828" s="33"/>
      <c r="Q828" s="29"/>
      <c r="R828" s="34"/>
      <c r="S828" s="34"/>
      <c r="T828" s="34"/>
      <c r="U828" s="33"/>
      <c r="V828" s="33"/>
      <c r="W828" s="33"/>
      <c r="X828" s="33"/>
      <c r="Y828" s="33"/>
      <c r="Z828" s="33"/>
      <c r="AA828" s="33"/>
      <c r="AB828" s="33"/>
      <c r="AC828" s="34"/>
      <c r="AD828" s="34"/>
      <c r="AE828" s="33"/>
      <c r="AF828" s="35"/>
      <c r="AG828" s="36"/>
      <c r="AH828" s="29"/>
      <c r="AI828" s="33"/>
      <c r="AJ828" s="35"/>
      <c r="AK828" s="36"/>
      <c r="AL828" s="29"/>
      <c r="AM828" s="33"/>
      <c r="AN828" s="35"/>
      <c r="AO828" s="36"/>
      <c r="AP828" s="29"/>
      <c r="AQ828" s="33"/>
      <c r="AR828" s="35"/>
      <c r="AS828" s="36"/>
      <c r="AT828" s="29"/>
      <c r="AU828" s="33"/>
      <c r="AV828" s="35"/>
      <c r="AW828" s="36"/>
      <c r="AX828" s="29"/>
      <c r="AY828" s="33"/>
      <c r="AZ828" s="35"/>
      <c r="BA828" s="36"/>
      <c r="BB828" s="29"/>
      <c r="BC828" s="33"/>
      <c r="BD828" s="35"/>
      <c r="BF828" s="29"/>
    </row>
    <row r="829" spans="1:58" x14ac:dyDescent="0.3">
      <c r="A829" s="29"/>
      <c r="B829" s="30"/>
      <c r="C829" s="30"/>
      <c r="D829" s="30"/>
      <c r="E829" s="31"/>
      <c r="F829" s="30"/>
      <c r="G829" s="30"/>
      <c r="H829" s="30"/>
      <c r="I829" s="30"/>
      <c r="J829" s="30"/>
      <c r="K829" s="30"/>
      <c r="L829" s="32"/>
      <c r="M829" s="32"/>
      <c r="N829" s="30"/>
      <c r="O829" s="33"/>
      <c r="P829" s="33"/>
      <c r="Q829" s="29"/>
      <c r="R829" s="34"/>
      <c r="S829" s="34"/>
      <c r="T829" s="34"/>
      <c r="U829" s="33"/>
      <c r="V829" s="33"/>
      <c r="W829" s="33"/>
      <c r="X829" s="33"/>
      <c r="Y829" s="33"/>
      <c r="Z829" s="33"/>
      <c r="AA829" s="33"/>
      <c r="AB829" s="33"/>
      <c r="AC829" s="34"/>
      <c r="AD829" s="34"/>
      <c r="AE829" s="33"/>
      <c r="AF829" s="35"/>
      <c r="AG829" s="36"/>
      <c r="AH829" s="29"/>
      <c r="AI829" s="33"/>
      <c r="AJ829" s="35"/>
      <c r="AK829" s="36"/>
      <c r="AL829" s="29"/>
      <c r="AM829" s="33"/>
      <c r="AN829" s="35"/>
      <c r="AO829" s="36"/>
      <c r="AP829" s="29"/>
      <c r="AQ829" s="33"/>
      <c r="AR829" s="35"/>
      <c r="AS829" s="36"/>
      <c r="AT829" s="29"/>
      <c r="AU829" s="33"/>
      <c r="AV829" s="35"/>
      <c r="AW829" s="36"/>
      <c r="AX829" s="29"/>
      <c r="AY829" s="33"/>
      <c r="AZ829" s="35"/>
      <c r="BA829" s="36"/>
      <c r="BB829" s="29"/>
      <c r="BC829" s="33"/>
      <c r="BD829" s="35"/>
      <c r="BF829" s="29"/>
    </row>
    <row r="830" spans="1:58" x14ac:dyDescent="0.3">
      <c r="A830" s="29"/>
      <c r="B830" s="30"/>
      <c r="C830" s="30"/>
      <c r="D830" s="30"/>
      <c r="E830" s="31"/>
      <c r="F830" s="30"/>
      <c r="G830" s="30"/>
      <c r="H830" s="30"/>
      <c r="I830" s="30"/>
      <c r="J830" s="30"/>
      <c r="K830" s="30"/>
      <c r="L830" s="32"/>
      <c r="M830" s="32"/>
      <c r="N830" s="30"/>
      <c r="O830" s="33"/>
      <c r="P830" s="33"/>
      <c r="Q830" s="29"/>
      <c r="R830" s="34"/>
      <c r="S830" s="34"/>
      <c r="T830" s="34"/>
      <c r="U830" s="33"/>
      <c r="V830" s="33"/>
      <c r="W830" s="33"/>
      <c r="X830" s="33"/>
      <c r="Y830" s="33"/>
      <c r="Z830" s="33"/>
      <c r="AA830" s="33"/>
      <c r="AB830" s="33"/>
      <c r="AC830" s="34"/>
      <c r="AD830" s="34"/>
      <c r="AE830" s="33"/>
      <c r="AF830" s="35"/>
      <c r="AG830" s="36"/>
      <c r="AH830" s="29"/>
      <c r="AI830" s="33"/>
      <c r="AJ830" s="35"/>
      <c r="AK830" s="36"/>
      <c r="AL830" s="29"/>
      <c r="AM830" s="33"/>
      <c r="AN830" s="35"/>
      <c r="AO830" s="36"/>
      <c r="AP830" s="29"/>
      <c r="AQ830" s="33"/>
      <c r="AR830" s="35"/>
      <c r="AS830" s="36"/>
      <c r="AT830" s="29"/>
      <c r="AU830" s="33"/>
      <c r="AV830" s="35"/>
      <c r="AW830" s="36"/>
      <c r="AX830" s="29"/>
      <c r="AY830" s="33"/>
      <c r="AZ830" s="35"/>
      <c r="BA830" s="36"/>
      <c r="BB830" s="29"/>
      <c r="BC830" s="33"/>
      <c r="BD830" s="35"/>
      <c r="BF830" s="29"/>
    </row>
    <row r="831" spans="1:58" x14ac:dyDescent="0.3">
      <c r="A831" s="29"/>
      <c r="B831" s="30"/>
      <c r="C831" s="30"/>
      <c r="D831" s="30"/>
      <c r="E831" s="31"/>
      <c r="F831" s="30"/>
      <c r="G831" s="30"/>
      <c r="H831" s="30"/>
      <c r="I831" s="30"/>
      <c r="J831" s="30"/>
      <c r="K831" s="30"/>
      <c r="L831" s="32"/>
      <c r="M831" s="32"/>
      <c r="N831" s="30"/>
      <c r="O831" s="33"/>
      <c r="P831" s="33"/>
      <c r="Q831" s="29"/>
      <c r="R831" s="34"/>
      <c r="S831" s="34"/>
      <c r="T831" s="34"/>
      <c r="U831" s="33"/>
      <c r="V831" s="33"/>
      <c r="W831" s="33"/>
      <c r="X831" s="33"/>
      <c r="Y831" s="33"/>
      <c r="Z831" s="33"/>
      <c r="AA831" s="33"/>
      <c r="AB831" s="33"/>
      <c r="AC831" s="34"/>
      <c r="AD831" s="34"/>
      <c r="AE831" s="33"/>
      <c r="AF831" s="35"/>
      <c r="AG831" s="36"/>
      <c r="AH831" s="29"/>
      <c r="AI831" s="33"/>
      <c r="AJ831" s="35"/>
      <c r="AK831" s="36"/>
      <c r="AL831" s="29"/>
      <c r="AM831" s="33"/>
      <c r="AN831" s="35"/>
      <c r="AO831" s="36"/>
      <c r="AP831" s="29"/>
      <c r="AQ831" s="33"/>
      <c r="AR831" s="35"/>
      <c r="AS831" s="36"/>
      <c r="AT831" s="29"/>
      <c r="AU831" s="33"/>
      <c r="AV831" s="35"/>
      <c r="AW831" s="36"/>
      <c r="AX831" s="29"/>
      <c r="AY831" s="33"/>
      <c r="AZ831" s="35"/>
      <c r="BA831" s="36"/>
      <c r="BB831" s="29"/>
      <c r="BC831" s="33"/>
      <c r="BD831" s="35"/>
      <c r="BF831" s="29"/>
    </row>
    <row r="832" spans="1:58" x14ac:dyDescent="0.3">
      <c r="A832" s="29"/>
      <c r="B832" s="30"/>
      <c r="C832" s="30"/>
      <c r="D832" s="30"/>
      <c r="E832" s="31"/>
      <c r="F832" s="30"/>
      <c r="G832" s="30"/>
      <c r="H832" s="30"/>
      <c r="I832" s="30"/>
      <c r="J832" s="30"/>
      <c r="K832" s="30"/>
      <c r="L832" s="32"/>
      <c r="M832" s="32"/>
      <c r="N832" s="30"/>
      <c r="O832" s="33"/>
      <c r="P832" s="33"/>
      <c r="Q832" s="29"/>
      <c r="R832" s="34"/>
      <c r="S832" s="34"/>
      <c r="T832" s="34"/>
      <c r="U832" s="33"/>
      <c r="V832" s="33"/>
      <c r="W832" s="33"/>
      <c r="X832" s="33"/>
      <c r="Y832" s="33"/>
      <c r="Z832" s="33"/>
      <c r="AA832" s="33"/>
      <c r="AB832" s="33"/>
      <c r="AC832" s="34"/>
      <c r="AD832" s="34"/>
      <c r="AE832" s="33"/>
      <c r="AF832" s="35"/>
      <c r="AG832" s="36"/>
      <c r="AH832" s="29"/>
      <c r="AI832" s="33"/>
      <c r="AJ832" s="35"/>
      <c r="AK832" s="36"/>
      <c r="AL832" s="29"/>
      <c r="AM832" s="33"/>
      <c r="AN832" s="35"/>
      <c r="AO832" s="36"/>
      <c r="AP832" s="29"/>
      <c r="AQ832" s="33"/>
      <c r="AR832" s="35"/>
      <c r="AS832" s="36"/>
      <c r="AT832" s="29"/>
      <c r="AU832" s="33"/>
      <c r="AV832" s="35"/>
      <c r="AW832" s="36"/>
      <c r="AX832" s="29"/>
      <c r="AY832" s="33"/>
      <c r="AZ832" s="35"/>
      <c r="BA832" s="36"/>
      <c r="BB832" s="29"/>
      <c r="BC832" s="33"/>
      <c r="BD832" s="35"/>
      <c r="BF832" s="29"/>
    </row>
    <row r="833" spans="1:58" x14ac:dyDescent="0.3">
      <c r="A833" s="29"/>
      <c r="B833" s="30"/>
      <c r="C833" s="30"/>
      <c r="D833" s="30"/>
      <c r="E833" s="31"/>
      <c r="F833" s="30"/>
      <c r="G833" s="30"/>
      <c r="H833" s="30"/>
      <c r="I833" s="30"/>
      <c r="J833" s="30"/>
      <c r="K833" s="30"/>
      <c r="L833" s="32"/>
      <c r="M833" s="32"/>
      <c r="N833" s="30"/>
      <c r="O833" s="33"/>
      <c r="P833" s="33"/>
      <c r="Q833" s="29"/>
      <c r="R833" s="34"/>
      <c r="S833" s="34"/>
      <c r="T833" s="34"/>
      <c r="U833" s="33"/>
      <c r="V833" s="33"/>
      <c r="W833" s="33"/>
      <c r="X833" s="33"/>
      <c r="Y833" s="33"/>
      <c r="Z833" s="33"/>
      <c r="AA833" s="33"/>
      <c r="AB833" s="33"/>
      <c r="AC833" s="34"/>
      <c r="AD833" s="34"/>
      <c r="AE833" s="33"/>
      <c r="AF833" s="35"/>
      <c r="AG833" s="36"/>
      <c r="AH833" s="29"/>
      <c r="AI833" s="33"/>
      <c r="AJ833" s="35"/>
      <c r="AK833" s="36"/>
      <c r="AL833" s="29"/>
      <c r="AM833" s="33"/>
      <c r="AN833" s="35"/>
      <c r="AO833" s="36"/>
      <c r="AP833" s="29"/>
      <c r="AQ833" s="33"/>
      <c r="AR833" s="35"/>
      <c r="AS833" s="36"/>
      <c r="AT833" s="29"/>
      <c r="AU833" s="33"/>
      <c r="AV833" s="35"/>
      <c r="AW833" s="36"/>
      <c r="AX833" s="29"/>
      <c r="AY833" s="33"/>
      <c r="AZ833" s="35"/>
      <c r="BA833" s="36"/>
      <c r="BB833" s="29"/>
      <c r="BC833" s="33"/>
      <c r="BD833" s="35"/>
      <c r="BF833" s="29"/>
    </row>
    <row r="834" spans="1:58" x14ac:dyDescent="0.3">
      <c r="A834" s="29"/>
      <c r="B834" s="30"/>
      <c r="C834" s="30"/>
      <c r="D834" s="30"/>
      <c r="E834" s="31"/>
      <c r="F834" s="30"/>
      <c r="G834" s="30"/>
      <c r="H834" s="30"/>
      <c r="I834" s="30"/>
      <c r="J834" s="30"/>
      <c r="K834" s="30"/>
      <c r="L834" s="32"/>
      <c r="M834" s="32"/>
      <c r="N834" s="30"/>
      <c r="O834" s="33"/>
      <c r="P834" s="33"/>
      <c r="Q834" s="29"/>
      <c r="R834" s="34"/>
      <c r="S834" s="34"/>
      <c r="T834" s="34"/>
      <c r="U834" s="33"/>
      <c r="V834" s="33"/>
      <c r="W834" s="33"/>
      <c r="X834" s="33"/>
      <c r="Y834" s="33"/>
      <c r="Z834" s="33"/>
      <c r="AA834" s="33"/>
      <c r="AB834" s="33"/>
      <c r="AC834" s="34"/>
      <c r="AD834" s="34"/>
      <c r="AE834" s="33"/>
      <c r="AF834" s="35"/>
      <c r="AG834" s="36"/>
      <c r="AH834" s="29"/>
      <c r="AI834" s="33"/>
      <c r="AJ834" s="35"/>
      <c r="AK834" s="36"/>
      <c r="AL834" s="29"/>
      <c r="AM834" s="33"/>
      <c r="AN834" s="35"/>
      <c r="AO834" s="36"/>
      <c r="AP834" s="29"/>
      <c r="AQ834" s="33"/>
      <c r="AR834" s="35"/>
      <c r="AS834" s="36"/>
      <c r="AT834" s="29"/>
      <c r="AU834" s="33"/>
      <c r="AV834" s="35"/>
      <c r="AW834" s="36"/>
      <c r="AX834" s="29"/>
      <c r="AY834" s="33"/>
      <c r="AZ834" s="35"/>
      <c r="BA834" s="36"/>
      <c r="BB834" s="29"/>
      <c r="BC834" s="33"/>
      <c r="BD834" s="35"/>
      <c r="BF834" s="29"/>
    </row>
    <row r="835" spans="1:58" x14ac:dyDescent="0.3">
      <c r="A835" s="29"/>
      <c r="B835" s="30"/>
      <c r="C835" s="30"/>
      <c r="D835" s="30"/>
      <c r="E835" s="31"/>
      <c r="F835" s="30"/>
      <c r="G835" s="30"/>
      <c r="H835" s="30"/>
      <c r="I835" s="30"/>
      <c r="J835" s="30"/>
      <c r="K835" s="30"/>
      <c r="L835" s="32"/>
      <c r="M835" s="32"/>
      <c r="N835" s="30"/>
      <c r="O835" s="33"/>
      <c r="P835" s="33"/>
      <c r="Q835" s="29"/>
      <c r="R835" s="34"/>
      <c r="S835" s="34"/>
      <c r="T835" s="34"/>
      <c r="U835" s="33"/>
      <c r="V835" s="33"/>
      <c r="W835" s="33"/>
      <c r="X835" s="33"/>
      <c r="Y835" s="33"/>
      <c r="Z835" s="33"/>
      <c r="AA835" s="33"/>
      <c r="AB835" s="33"/>
      <c r="AC835" s="34"/>
      <c r="AD835" s="34"/>
      <c r="AE835" s="33"/>
      <c r="AF835" s="35"/>
      <c r="AG835" s="36"/>
      <c r="AH835" s="29"/>
      <c r="AI835" s="33"/>
      <c r="AJ835" s="35"/>
      <c r="AK835" s="36"/>
      <c r="AL835" s="29"/>
      <c r="AM835" s="33"/>
      <c r="AN835" s="35"/>
      <c r="AO835" s="36"/>
      <c r="AP835" s="29"/>
      <c r="AQ835" s="33"/>
      <c r="AR835" s="35"/>
      <c r="AS835" s="36"/>
      <c r="AT835" s="29"/>
      <c r="AU835" s="33"/>
      <c r="AV835" s="35"/>
      <c r="AW835" s="36"/>
      <c r="AX835" s="29"/>
      <c r="AY835" s="33"/>
      <c r="AZ835" s="35"/>
      <c r="BA835" s="36"/>
      <c r="BB835" s="29"/>
      <c r="BC835" s="33"/>
      <c r="BD835" s="35"/>
      <c r="BF835" s="29"/>
    </row>
    <row r="836" spans="1:58" x14ac:dyDescent="0.3">
      <c r="A836" s="29"/>
      <c r="B836" s="30"/>
      <c r="C836" s="30"/>
      <c r="D836" s="30"/>
      <c r="E836" s="31"/>
      <c r="F836" s="30"/>
      <c r="G836" s="30"/>
      <c r="H836" s="30"/>
      <c r="I836" s="30"/>
      <c r="J836" s="30"/>
      <c r="K836" s="30"/>
      <c r="L836" s="32"/>
      <c r="M836" s="32"/>
      <c r="N836" s="30"/>
      <c r="O836" s="33"/>
      <c r="P836" s="33"/>
      <c r="Q836" s="29"/>
      <c r="R836" s="34"/>
      <c r="S836" s="34"/>
      <c r="T836" s="34"/>
      <c r="U836" s="33"/>
      <c r="V836" s="33"/>
      <c r="W836" s="33"/>
      <c r="X836" s="33"/>
      <c r="Y836" s="33"/>
      <c r="Z836" s="33"/>
      <c r="AA836" s="33"/>
      <c r="AB836" s="33"/>
      <c r="AC836" s="34"/>
      <c r="AD836" s="34"/>
      <c r="AE836" s="33"/>
      <c r="AF836" s="35"/>
      <c r="AG836" s="36"/>
      <c r="AH836" s="29"/>
      <c r="AI836" s="33"/>
      <c r="AJ836" s="35"/>
      <c r="AK836" s="36"/>
      <c r="AL836" s="29"/>
      <c r="AM836" s="33"/>
      <c r="AN836" s="35"/>
      <c r="AO836" s="36"/>
      <c r="AP836" s="29"/>
      <c r="AQ836" s="33"/>
      <c r="AR836" s="35"/>
      <c r="AS836" s="36"/>
      <c r="AT836" s="29"/>
      <c r="AU836" s="33"/>
      <c r="AV836" s="35"/>
      <c r="AW836" s="36"/>
      <c r="AX836" s="29"/>
      <c r="AY836" s="33"/>
      <c r="AZ836" s="35"/>
      <c r="BA836" s="36"/>
      <c r="BB836" s="29"/>
      <c r="BC836" s="33"/>
      <c r="BD836" s="35"/>
      <c r="BF836" s="29"/>
    </row>
    <row r="837" spans="1:58" x14ac:dyDescent="0.3">
      <c r="A837" s="29"/>
      <c r="B837" s="30"/>
      <c r="C837" s="30"/>
      <c r="D837" s="30"/>
      <c r="E837" s="31"/>
      <c r="F837" s="30"/>
      <c r="G837" s="30"/>
      <c r="H837" s="30"/>
      <c r="I837" s="30"/>
      <c r="J837" s="30"/>
      <c r="K837" s="30"/>
      <c r="L837" s="32"/>
      <c r="M837" s="32"/>
      <c r="N837" s="30"/>
      <c r="O837" s="33"/>
      <c r="P837" s="33"/>
      <c r="Q837" s="29"/>
      <c r="R837" s="34"/>
      <c r="S837" s="34"/>
      <c r="T837" s="34"/>
      <c r="U837" s="33"/>
      <c r="V837" s="33"/>
      <c r="W837" s="33"/>
      <c r="X837" s="33"/>
      <c r="Y837" s="33"/>
      <c r="Z837" s="33"/>
      <c r="AA837" s="33"/>
      <c r="AB837" s="33"/>
      <c r="AC837" s="34"/>
      <c r="AD837" s="34"/>
      <c r="AE837" s="33"/>
      <c r="AF837" s="35"/>
      <c r="AG837" s="36"/>
      <c r="AH837" s="29"/>
      <c r="AI837" s="33"/>
      <c r="AJ837" s="35"/>
      <c r="AK837" s="36"/>
      <c r="AL837" s="29"/>
      <c r="AM837" s="33"/>
      <c r="AN837" s="35"/>
      <c r="AO837" s="36"/>
      <c r="AP837" s="29"/>
      <c r="AQ837" s="33"/>
      <c r="AR837" s="35"/>
      <c r="AS837" s="36"/>
      <c r="AT837" s="29"/>
      <c r="AU837" s="33"/>
      <c r="AV837" s="35"/>
      <c r="AW837" s="36"/>
      <c r="AX837" s="29"/>
      <c r="AY837" s="33"/>
      <c r="AZ837" s="35"/>
      <c r="BA837" s="36"/>
      <c r="BB837" s="29"/>
      <c r="BC837" s="33"/>
      <c r="BD837" s="35"/>
      <c r="BF837" s="29"/>
    </row>
    <row r="838" spans="1:58" x14ac:dyDescent="0.3">
      <c r="A838" s="29"/>
      <c r="B838" s="30"/>
      <c r="C838" s="30"/>
      <c r="D838" s="30"/>
      <c r="E838" s="31"/>
      <c r="F838" s="30"/>
      <c r="G838" s="30"/>
      <c r="H838" s="30"/>
      <c r="I838" s="30"/>
      <c r="J838" s="30"/>
      <c r="K838" s="30"/>
      <c r="L838" s="32"/>
      <c r="M838" s="32"/>
      <c r="N838" s="30"/>
      <c r="O838" s="33"/>
      <c r="P838" s="33"/>
      <c r="Q838" s="29"/>
      <c r="R838" s="34"/>
      <c r="S838" s="34"/>
      <c r="T838" s="34"/>
      <c r="U838" s="33"/>
      <c r="V838" s="33"/>
      <c r="W838" s="33"/>
      <c r="X838" s="33"/>
      <c r="Y838" s="33"/>
      <c r="Z838" s="33"/>
      <c r="AA838" s="33"/>
      <c r="AB838" s="33"/>
      <c r="AC838" s="34"/>
      <c r="AD838" s="34"/>
      <c r="AE838" s="33"/>
      <c r="AF838" s="35"/>
      <c r="AG838" s="36"/>
      <c r="AH838" s="29"/>
      <c r="AI838" s="33"/>
      <c r="AJ838" s="35"/>
      <c r="AK838" s="36"/>
      <c r="AL838" s="29"/>
      <c r="AM838" s="33"/>
      <c r="AN838" s="35"/>
      <c r="AO838" s="36"/>
      <c r="AP838" s="29"/>
      <c r="AQ838" s="33"/>
      <c r="AR838" s="35"/>
      <c r="AS838" s="36"/>
      <c r="AT838" s="29"/>
      <c r="AU838" s="33"/>
      <c r="AV838" s="35"/>
      <c r="AW838" s="36"/>
      <c r="AX838" s="29"/>
      <c r="AY838" s="33"/>
      <c r="AZ838" s="35"/>
      <c r="BA838" s="36"/>
      <c r="BB838" s="29"/>
      <c r="BC838" s="33"/>
      <c r="BD838" s="35"/>
      <c r="BF838" s="29"/>
    </row>
    <row r="839" spans="1:58" x14ac:dyDescent="0.3">
      <c r="A839" s="29"/>
      <c r="B839" s="30"/>
      <c r="C839" s="30"/>
      <c r="D839" s="30"/>
      <c r="E839" s="31"/>
      <c r="F839" s="30"/>
      <c r="G839" s="30"/>
      <c r="H839" s="30"/>
      <c r="I839" s="30"/>
      <c r="J839" s="30"/>
      <c r="K839" s="30"/>
      <c r="L839" s="32"/>
      <c r="M839" s="32"/>
      <c r="N839" s="30"/>
      <c r="O839" s="33"/>
      <c r="P839" s="33"/>
      <c r="Q839" s="29"/>
      <c r="R839" s="34"/>
      <c r="S839" s="34"/>
      <c r="T839" s="34"/>
      <c r="U839" s="33"/>
      <c r="V839" s="33"/>
      <c r="W839" s="33"/>
      <c r="X839" s="33"/>
      <c r="Y839" s="33"/>
      <c r="Z839" s="33"/>
      <c r="AA839" s="33"/>
      <c r="AB839" s="33"/>
      <c r="AC839" s="34"/>
      <c r="AD839" s="34"/>
      <c r="AE839" s="33"/>
      <c r="AF839" s="35"/>
      <c r="AG839" s="36"/>
      <c r="AH839" s="29"/>
      <c r="AI839" s="33"/>
      <c r="AJ839" s="35"/>
      <c r="AK839" s="36"/>
      <c r="AL839" s="29"/>
      <c r="AM839" s="33"/>
      <c r="AN839" s="35"/>
      <c r="AO839" s="36"/>
      <c r="AP839" s="29"/>
      <c r="AQ839" s="33"/>
      <c r="AR839" s="35"/>
      <c r="AS839" s="36"/>
      <c r="AT839" s="29"/>
      <c r="AU839" s="33"/>
      <c r="AV839" s="35"/>
      <c r="AW839" s="36"/>
      <c r="AX839" s="29"/>
      <c r="AY839" s="33"/>
      <c r="AZ839" s="35"/>
      <c r="BA839" s="36"/>
      <c r="BB839" s="29"/>
      <c r="BC839" s="33"/>
      <c r="BD839" s="35"/>
      <c r="BF839" s="29"/>
    </row>
    <row r="840" spans="1:58" x14ac:dyDescent="0.3">
      <c r="A840" s="29"/>
      <c r="B840" s="30"/>
      <c r="C840" s="30"/>
      <c r="D840" s="30"/>
      <c r="E840" s="31"/>
      <c r="F840" s="30"/>
      <c r="G840" s="30"/>
      <c r="H840" s="30"/>
      <c r="I840" s="30"/>
      <c r="J840" s="30"/>
      <c r="K840" s="30"/>
      <c r="L840" s="32"/>
      <c r="M840" s="32"/>
      <c r="N840" s="30"/>
      <c r="O840" s="33"/>
      <c r="P840" s="33"/>
      <c r="Q840" s="29"/>
      <c r="R840" s="34"/>
      <c r="S840" s="34"/>
      <c r="T840" s="34"/>
      <c r="U840" s="33"/>
      <c r="V840" s="33"/>
      <c r="W840" s="33"/>
      <c r="X840" s="33"/>
      <c r="Y840" s="33"/>
      <c r="Z840" s="33"/>
      <c r="AA840" s="33"/>
      <c r="AB840" s="33"/>
      <c r="AC840" s="34"/>
      <c r="AD840" s="34"/>
      <c r="AE840" s="33"/>
      <c r="AF840" s="35"/>
      <c r="AG840" s="36"/>
      <c r="AH840" s="29"/>
      <c r="AI840" s="33"/>
      <c r="AJ840" s="35"/>
      <c r="AK840" s="36"/>
      <c r="AL840" s="29"/>
      <c r="AM840" s="33"/>
      <c r="AN840" s="35"/>
      <c r="AO840" s="36"/>
      <c r="AP840" s="29"/>
      <c r="AQ840" s="33"/>
      <c r="AR840" s="35"/>
      <c r="AS840" s="36"/>
      <c r="AT840" s="29"/>
      <c r="AU840" s="33"/>
      <c r="AV840" s="35"/>
      <c r="AW840" s="36"/>
      <c r="AX840" s="29"/>
      <c r="AY840" s="33"/>
      <c r="AZ840" s="35"/>
      <c r="BA840" s="36"/>
      <c r="BB840" s="29"/>
      <c r="BC840" s="33"/>
      <c r="BD840" s="35"/>
      <c r="BF840" s="29"/>
    </row>
    <row r="841" spans="1:58" x14ac:dyDescent="0.3">
      <c r="A841" s="29"/>
      <c r="B841" s="30"/>
      <c r="C841" s="30"/>
      <c r="D841" s="30"/>
      <c r="E841" s="31"/>
      <c r="F841" s="30"/>
      <c r="G841" s="30"/>
      <c r="H841" s="30"/>
      <c r="I841" s="30"/>
      <c r="J841" s="30"/>
      <c r="K841" s="30"/>
      <c r="L841" s="32"/>
      <c r="M841" s="32"/>
      <c r="N841" s="30"/>
      <c r="O841" s="33"/>
      <c r="P841" s="33"/>
      <c r="Q841" s="29"/>
      <c r="R841" s="34"/>
      <c r="S841" s="34"/>
      <c r="T841" s="34"/>
      <c r="U841" s="33"/>
      <c r="V841" s="33"/>
      <c r="W841" s="33"/>
      <c r="X841" s="33"/>
      <c r="Y841" s="33"/>
      <c r="Z841" s="33"/>
      <c r="AA841" s="33"/>
      <c r="AB841" s="33"/>
      <c r="AC841" s="34"/>
      <c r="AD841" s="34"/>
      <c r="AE841" s="33"/>
      <c r="AF841" s="35"/>
      <c r="AG841" s="36"/>
      <c r="AH841" s="29"/>
      <c r="AI841" s="33"/>
      <c r="AJ841" s="35"/>
      <c r="AK841" s="36"/>
      <c r="AL841" s="29"/>
      <c r="AM841" s="33"/>
      <c r="AN841" s="35"/>
      <c r="AO841" s="36"/>
      <c r="AP841" s="29"/>
      <c r="AQ841" s="33"/>
      <c r="AR841" s="35"/>
      <c r="AS841" s="36"/>
      <c r="AT841" s="29"/>
      <c r="AU841" s="33"/>
      <c r="AV841" s="35"/>
      <c r="AW841" s="36"/>
      <c r="AX841" s="29"/>
      <c r="AY841" s="33"/>
      <c r="AZ841" s="35"/>
      <c r="BA841" s="36"/>
      <c r="BB841" s="29"/>
      <c r="BC841" s="33"/>
      <c r="BD841" s="35"/>
      <c r="BF841" s="29"/>
    </row>
    <row r="842" spans="1:58" x14ac:dyDescent="0.3">
      <c r="A842" s="29"/>
      <c r="B842" s="30"/>
      <c r="C842" s="30"/>
      <c r="D842" s="30"/>
      <c r="E842" s="31"/>
      <c r="F842" s="30"/>
      <c r="G842" s="30"/>
      <c r="H842" s="30"/>
      <c r="I842" s="30"/>
      <c r="J842" s="30"/>
      <c r="K842" s="30"/>
      <c r="L842" s="32"/>
      <c r="M842" s="32"/>
      <c r="N842" s="30"/>
      <c r="O842" s="33"/>
      <c r="P842" s="33"/>
      <c r="Q842" s="29"/>
      <c r="R842" s="34"/>
      <c r="S842" s="34"/>
      <c r="T842" s="34"/>
      <c r="U842" s="33"/>
      <c r="V842" s="33"/>
      <c r="W842" s="33"/>
      <c r="X842" s="33"/>
      <c r="Y842" s="33"/>
      <c r="Z842" s="33"/>
      <c r="AA842" s="33"/>
      <c r="AB842" s="33"/>
      <c r="AC842" s="34"/>
      <c r="AD842" s="34"/>
      <c r="AE842" s="33"/>
      <c r="AF842" s="35"/>
      <c r="AG842" s="36"/>
      <c r="AH842" s="29"/>
      <c r="AI842" s="33"/>
      <c r="AJ842" s="35"/>
      <c r="AK842" s="36"/>
      <c r="AL842" s="29"/>
      <c r="AM842" s="33"/>
      <c r="AN842" s="35"/>
      <c r="AO842" s="36"/>
      <c r="AP842" s="29"/>
      <c r="AQ842" s="33"/>
      <c r="AR842" s="35"/>
      <c r="AS842" s="36"/>
      <c r="AT842" s="29"/>
      <c r="AU842" s="33"/>
      <c r="AV842" s="35"/>
      <c r="AW842" s="36"/>
      <c r="AX842" s="29"/>
      <c r="AY842" s="33"/>
      <c r="AZ842" s="35"/>
      <c r="BA842" s="36"/>
      <c r="BB842" s="29"/>
      <c r="BC842" s="33"/>
      <c r="BD842" s="35"/>
      <c r="BF842" s="29"/>
    </row>
    <row r="843" spans="1:58" x14ac:dyDescent="0.3">
      <c r="A843" s="29"/>
      <c r="B843" s="30"/>
      <c r="C843" s="30"/>
      <c r="D843" s="30"/>
      <c r="E843" s="31"/>
      <c r="F843" s="30"/>
      <c r="G843" s="30"/>
      <c r="H843" s="30"/>
      <c r="I843" s="30"/>
      <c r="J843" s="30"/>
      <c r="K843" s="30"/>
      <c r="L843" s="32"/>
      <c r="M843" s="32"/>
      <c r="N843" s="30"/>
      <c r="O843" s="33"/>
      <c r="P843" s="33"/>
      <c r="Q843" s="29"/>
      <c r="R843" s="34"/>
      <c r="S843" s="34"/>
      <c r="T843" s="34"/>
      <c r="U843" s="33"/>
      <c r="V843" s="33"/>
      <c r="W843" s="33"/>
      <c r="X843" s="33"/>
      <c r="Y843" s="33"/>
      <c r="Z843" s="33"/>
      <c r="AA843" s="33"/>
      <c r="AB843" s="33"/>
      <c r="AC843" s="34"/>
      <c r="AD843" s="34"/>
      <c r="AE843" s="33"/>
      <c r="AF843" s="35"/>
      <c r="AG843" s="36"/>
      <c r="AH843" s="29"/>
      <c r="AI843" s="33"/>
      <c r="AJ843" s="35"/>
      <c r="AK843" s="36"/>
      <c r="AL843" s="29"/>
      <c r="AM843" s="33"/>
      <c r="AN843" s="35"/>
      <c r="AO843" s="36"/>
      <c r="AP843" s="29"/>
      <c r="AQ843" s="33"/>
      <c r="AR843" s="35"/>
      <c r="AS843" s="36"/>
      <c r="AT843" s="29"/>
      <c r="AU843" s="33"/>
      <c r="AV843" s="35"/>
      <c r="AW843" s="36"/>
      <c r="AX843" s="29"/>
      <c r="AY843" s="33"/>
      <c r="AZ843" s="35"/>
      <c r="BA843" s="36"/>
      <c r="BB843" s="29"/>
      <c r="BC843" s="33"/>
      <c r="BD843" s="35"/>
      <c r="BF843" s="29"/>
    </row>
    <row r="844" spans="1:58" x14ac:dyDescent="0.3">
      <c r="A844" s="29"/>
      <c r="B844" s="30"/>
      <c r="C844" s="30"/>
      <c r="D844" s="30"/>
      <c r="E844" s="31"/>
      <c r="F844" s="30"/>
      <c r="G844" s="30"/>
      <c r="H844" s="30"/>
      <c r="I844" s="30"/>
      <c r="J844" s="30"/>
      <c r="K844" s="30"/>
      <c r="L844" s="32"/>
      <c r="M844" s="32"/>
      <c r="N844" s="30"/>
      <c r="O844" s="33"/>
      <c r="P844" s="33"/>
      <c r="Q844" s="29"/>
      <c r="R844" s="34"/>
      <c r="S844" s="34"/>
      <c r="T844" s="34"/>
      <c r="U844" s="33"/>
      <c r="V844" s="33"/>
      <c r="W844" s="33"/>
      <c r="X844" s="33"/>
      <c r="Y844" s="33"/>
      <c r="Z844" s="33"/>
      <c r="AA844" s="33"/>
      <c r="AB844" s="33"/>
      <c r="AC844" s="34"/>
      <c r="AD844" s="34"/>
      <c r="AE844" s="33"/>
      <c r="AF844" s="35"/>
      <c r="AG844" s="36"/>
      <c r="AH844" s="29"/>
      <c r="AI844" s="33"/>
      <c r="AJ844" s="35"/>
      <c r="AK844" s="36"/>
      <c r="AL844" s="29"/>
      <c r="AM844" s="33"/>
      <c r="AN844" s="35"/>
      <c r="AO844" s="36"/>
      <c r="AP844" s="29"/>
      <c r="AQ844" s="33"/>
      <c r="AR844" s="35"/>
      <c r="AS844" s="36"/>
      <c r="AT844" s="29"/>
      <c r="AU844" s="33"/>
      <c r="AV844" s="35"/>
      <c r="AW844" s="36"/>
      <c r="AX844" s="29"/>
      <c r="AY844" s="33"/>
      <c r="AZ844" s="35"/>
      <c r="BA844" s="36"/>
      <c r="BB844" s="29"/>
      <c r="BC844" s="33"/>
      <c r="BD844" s="35"/>
      <c r="BF844" s="29"/>
    </row>
    <row r="845" spans="1:58" x14ac:dyDescent="0.3">
      <c r="A845" s="29"/>
      <c r="B845" s="30"/>
      <c r="C845" s="30"/>
      <c r="D845" s="30"/>
      <c r="E845" s="31"/>
      <c r="F845" s="30"/>
      <c r="G845" s="30"/>
      <c r="H845" s="30"/>
      <c r="I845" s="30"/>
      <c r="J845" s="30"/>
      <c r="K845" s="30"/>
      <c r="L845" s="32"/>
      <c r="M845" s="32"/>
      <c r="N845" s="30"/>
      <c r="O845" s="33"/>
      <c r="P845" s="33"/>
      <c r="Q845" s="29"/>
      <c r="R845" s="34"/>
      <c r="S845" s="34"/>
      <c r="T845" s="34"/>
      <c r="U845" s="33"/>
      <c r="V845" s="33"/>
      <c r="W845" s="33"/>
      <c r="X845" s="33"/>
      <c r="Y845" s="33"/>
      <c r="Z845" s="33"/>
      <c r="AA845" s="33"/>
      <c r="AB845" s="33"/>
      <c r="AC845" s="34"/>
      <c r="AD845" s="34"/>
      <c r="AE845" s="33"/>
      <c r="AF845" s="35"/>
      <c r="AG845" s="36"/>
      <c r="AH845" s="29"/>
      <c r="AI845" s="33"/>
      <c r="AJ845" s="35"/>
      <c r="AK845" s="36"/>
      <c r="AL845" s="29"/>
      <c r="AM845" s="33"/>
      <c r="AN845" s="35"/>
      <c r="AO845" s="36"/>
      <c r="AP845" s="29"/>
      <c r="AQ845" s="33"/>
      <c r="AR845" s="35"/>
      <c r="AS845" s="36"/>
      <c r="AT845" s="29"/>
      <c r="AU845" s="33"/>
      <c r="AV845" s="35"/>
      <c r="AW845" s="36"/>
      <c r="AX845" s="29"/>
      <c r="AY845" s="33"/>
      <c r="AZ845" s="35"/>
      <c r="BA845" s="36"/>
      <c r="BB845" s="29"/>
      <c r="BC845" s="33"/>
      <c r="BD845" s="35"/>
      <c r="BF845" s="29"/>
    </row>
    <row r="846" spans="1:58" x14ac:dyDescent="0.3">
      <c r="A846" s="29"/>
      <c r="B846" s="30"/>
      <c r="C846" s="30"/>
      <c r="D846" s="30"/>
      <c r="E846" s="31"/>
      <c r="F846" s="30"/>
      <c r="G846" s="30"/>
      <c r="H846" s="30"/>
      <c r="I846" s="30"/>
      <c r="J846" s="30"/>
      <c r="K846" s="30"/>
      <c r="L846" s="32"/>
      <c r="M846" s="32"/>
      <c r="N846" s="30"/>
      <c r="O846" s="33"/>
      <c r="P846" s="33"/>
      <c r="Q846" s="29"/>
      <c r="R846" s="34"/>
      <c r="S846" s="34"/>
      <c r="T846" s="34"/>
      <c r="U846" s="33"/>
      <c r="V846" s="33"/>
      <c r="W846" s="33"/>
      <c r="X846" s="33"/>
      <c r="Y846" s="33"/>
      <c r="Z846" s="33"/>
      <c r="AA846" s="33"/>
      <c r="AB846" s="33"/>
      <c r="AC846" s="34"/>
      <c r="AD846" s="34"/>
      <c r="AE846" s="33"/>
      <c r="AF846" s="35"/>
      <c r="AG846" s="36"/>
      <c r="AH846" s="29"/>
      <c r="AI846" s="33"/>
      <c r="AJ846" s="35"/>
      <c r="AK846" s="36"/>
      <c r="AL846" s="29"/>
      <c r="AM846" s="33"/>
      <c r="AN846" s="35"/>
      <c r="AO846" s="36"/>
      <c r="AP846" s="29"/>
      <c r="AQ846" s="33"/>
      <c r="AR846" s="35"/>
      <c r="AS846" s="36"/>
      <c r="AT846" s="29"/>
      <c r="AU846" s="33"/>
      <c r="AV846" s="35"/>
      <c r="AW846" s="36"/>
      <c r="AX846" s="29"/>
      <c r="AY846" s="33"/>
      <c r="AZ846" s="35"/>
      <c r="BA846" s="36"/>
      <c r="BB846" s="29"/>
      <c r="BC846" s="33"/>
      <c r="BD846" s="35"/>
      <c r="BF846" s="29"/>
    </row>
    <row r="847" spans="1:58" x14ac:dyDescent="0.3">
      <c r="A847" s="29"/>
      <c r="B847" s="30"/>
      <c r="C847" s="30"/>
      <c r="D847" s="30"/>
      <c r="E847" s="31"/>
      <c r="F847" s="30"/>
      <c r="G847" s="30"/>
      <c r="H847" s="30"/>
      <c r="I847" s="30"/>
      <c r="J847" s="30"/>
      <c r="K847" s="30"/>
      <c r="L847" s="32"/>
      <c r="M847" s="32"/>
      <c r="N847" s="30"/>
      <c r="O847" s="33"/>
      <c r="P847" s="33"/>
      <c r="Q847" s="29"/>
      <c r="R847" s="34"/>
      <c r="S847" s="34"/>
      <c r="T847" s="34"/>
      <c r="U847" s="33"/>
      <c r="V847" s="33"/>
      <c r="W847" s="33"/>
      <c r="X847" s="33"/>
      <c r="Y847" s="33"/>
      <c r="Z847" s="33"/>
      <c r="AA847" s="33"/>
      <c r="AB847" s="33"/>
      <c r="AC847" s="34"/>
      <c r="AD847" s="34"/>
      <c r="AE847" s="33"/>
      <c r="AF847" s="35"/>
      <c r="AG847" s="36"/>
      <c r="AH847" s="29"/>
      <c r="AI847" s="33"/>
      <c r="AJ847" s="35"/>
      <c r="AK847" s="36"/>
      <c r="AL847" s="29"/>
      <c r="AM847" s="33"/>
      <c r="AN847" s="35"/>
      <c r="AO847" s="36"/>
      <c r="AP847" s="29"/>
      <c r="AQ847" s="33"/>
      <c r="AR847" s="35"/>
      <c r="AS847" s="36"/>
      <c r="AT847" s="29"/>
      <c r="AU847" s="33"/>
      <c r="AV847" s="35"/>
      <c r="AW847" s="36"/>
      <c r="AX847" s="29"/>
      <c r="AY847" s="33"/>
      <c r="AZ847" s="35"/>
      <c r="BA847" s="36"/>
      <c r="BB847" s="29"/>
      <c r="BC847" s="33"/>
      <c r="BD847" s="35"/>
      <c r="BF847" s="29"/>
    </row>
    <row r="848" spans="1:58" x14ac:dyDescent="0.3">
      <c r="A848" s="29"/>
      <c r="B848" s="30"/>
      <c r="C848" s="30"/>
      <c r="D848" s="30"/>
      <c r="E848" s="31"/>
      <c r="F848" s="30"/>
      <c r="G848" s="30"/>
      <c r="H848" s="30"/>
      <c r="I848" s="30"/>
      <c r="J848" s="30"/>
      <c r="K848" s="30"/>
      <c r="L848" s="32"/>
      <c r="M848" s="32"/>
      <c r="N848" s="30"/>
      <c r="O848" s="33"/>
      <c r="P848" s="33"/>
      <c r="Q848" s="29"/>
      <c r="R848" s="34"/>
      <c r="S848" s="34"/>
      <c r="T848" s="34"/>
      <c r="U848" s="33"/>
      <c r="V848" s="33"/>
      <c r="W848" s="33"/>
      <c r="X848" s="33"/>
      <c r="Y848" s="33"/>
      <c r="Z848" s="33"/>
      <c r="AA848" s="33"/>
      <c r="AB848" s="33"/>
      <c r="AC848" s="34"/>
      <c r="AD848" s="34"/>
      <c r="AE848" s="33"/>
      <c r="AF848" s="35"/>
      <c r="AG848" s="36"/>
      <c r="AH848" s="29"/>
      <c r="AI848" s="33"/>
      <c r="AJ848" s="35"/>
      <c r="AK848" s="36"/>
      <c r="AL848" s="29"/>
      <c r="AM848" s="33"/>
      <c r="AN848" s="35"/>
      <c r="AO848" s="36"/>
      <c r="AP848" s="29"/>
      <c r="AQ848" s="33"/>
      <c r="AR848" s="35"/>
      <c r="AS848" s="36"/>
      <c r="AT848" s="29"/>
      <c r="AU848" s="33"/>
      <c r="AV848" s="35"/>
      <c r="AW848" s="36"/>
      <c r="AX848" s="29"/>
      <c r="AY848" s="33"/>
      <c r="AZ848" s="35"/>
      <c r="BA848" s="36"/>
      <c r="BB848" s="29"/>
      <c r="BC848" s="33"/>
      <c r="BD848" s="35"/>
      <c r="BF848" s="29"/>
    </row>
    <row r="849" spans="1:58" x14ac:dyDescent="0.3">
      <c r="A849" s="29"/>
      <c r="B849" s="30"/>
      <c r="C849" s="30"/>
      <c r="D849" s="30"/>
      <c r="E849" s="31"/>
      <c r="F849" s="30"/>
      <c r="G849" s="30"/>
      <c r="H849" s="30"/>
      <c r="I849" s="30"/>
      <c r="J849" s="30"/>
      <c r="K849" s="30"/>
      <c r="L849" s="32"/>
      <c r="M849" s="32"/>
      <c r="N849" s="30"/>
      <c r="O849" s="33"/>
      <c r="P849" s="33"/>
      <c r="Q849" s="29"/>
      <c r="R849" s="34"/>
      <c r="S849" s="34"/>
      <c r="T849" s="34"/>
      <c r="U849" s="33"/>
      <c r="V849" s="33"/>
      <c r="W849" s="33"/>
      <c r="X849" s="33"/>
      <c r="Y849" s="33"/>
      <c r="Z849" s="33"/>
      <c r="AA849" s="33"/>
      <c r="AB849" s="33"/>
      <c r="AC849" s="34"/>
      <c r="AD849" s="34"/>
      <c r="AE849" s="33"/>
      <c r="AF849" s="35"/>
      <c r="AG849" s="36"/>
      <c r="AH849" s="29"/>
      <c r="AI849" s="33"/>
      <c r="AJ849" s="35"/>
      <c r="AK849" s="36"/>
      <c r="AL849" s="29"/>
      <c r="AM849" s="33"/>
      <c r="AN849" s="35"/>
      <c r="AO849" s="36"/>
      <c r="AP849" s="29"/>
      <c r="AQ849" s="33"/>
      <c r="AR849" s="35"/>
      <c r="AS849" s="36"/>
      <c r="AT849" s="29"/>
      <c r="AU849" s="33"/>
      <c r="AV849" s="35"/>
      <c r="AW849" s="36"/>
      <c r="AX849" s="29"/>
      <c r="AY849" s="33"/>
      <c r="AZ849" s="35"/>
      <c r="BA849" s="36"/>
      <c r="BB849" s="29"/>
      <c r="BC849" s="33"/>
      <c r="BD849" s="35"/>
      <c r="BF849" s="29"/>
    </row>
    <row r="850" spans="1:58" x14ac:dyDescent="0.3">
      <c r="A850" s="29"/>
      <c r="B850" s="30"/>
      <c r="C850" s="30"/>
      <c r="D850" s="30"/>
      <c r="E850" s="31"/>
      <c r="F850" s="30"/>
      <c r="G850" s="30"/>
      <c r="H850" s="30"/>
      <c r="I850" s="30"/>
      <c r="J850" s="30"/>
      <c r="K850" s="30"/>
      <c r="L850" s="32"/>
      <c r="M850" s="32"/>
      <c r="N850" s="30"/>
      <c r="O850" s="33"/>
      <c r="P850" s="33"/>
      <c r="Q850" s="29"/>
      <c r="R850" s="34"/>
      <c r="S850" s="34"/>
      <c r="T850" s="34"/>
      <c r="U850" s="33"/>
      <c r="V850" s="33"/>
      <c r="W850" s="33"/>
      <c r="X850" s="33"/>
      <c r="Y850" s="33"/>
      <c r="Z850" s="33"/>
      <c r="AA850" s="33"/>
      <c r="AB850" s="33"/>
      <c r="AC850" s="34"/>
      <c r="AD850" s="34"/>
      <c r="AE850" s="33"/>
      <c r="AF850" s="35"/>
      <c r="AG850" s="36"/>
      <c r="AH850" s="29"/>
      <c r="AI850" s="33"/>
      <c r="AJ850" s="35"/>
      <c r="AK850" s="36"/>
      <c r="AL850" s="29"/>
      <c r="AM850" s="33"/>
      <c r="AN850" s="35"/>
      <c r="AO850" s="36"/>
      <c r="AP850" s="29"/>
      <c r="AQ850" s="33"/>
      <c r="AR850" s="35"/>
      <c r="AS850" s="36"/>
      <c r="AT850" s="29"/>
      <c r="AU850" s="33"/>
      <c r="AV850" s="35"/>
      <c r="AW850" s="36"/>
      <c r="AX850" s="29"/>
      <c r="AY850" s="33"/>
      <c r="AZ850" s="35"/>
      <c r="BA850" s="36"/>
      <c r="BB850" s="29"/>
      <c r="BC850" s="33"/>
      <c r="BD850" s="35"/>
      <c r="BF850" s="29"/>
    </row>
    <row r="851" spans="1:58" x14ac:dyDescent="0.3">
      <c r="A851" s="29"/>
      <c r="B851" s="30"/>
      <c r="C851" s="30"/>
      <c r="D851" s="30"/>
      <c r="E851" s="31"/>
      <c r="F851" s="30"/>
      <c r="G851" s="30"/>
      <c r="H851" s="30"/>
      <c r="I851" s="30"/>
      <c r="J851" s="30"/>
      <c r="K851" s="30"/>
      <c r="L851" s="32"/>
      <c r="M851" s="32"/>
      <c r="N851" s="30"/>
      <c r="O851" s="33"/>
      <c r="P851" s="33"/>
      <c r="Q851" s="29"/>
      <c r="R851" s="34"/>
      <c r="S851" s="34"/>
      <c r="T851" s="34"/>
      <c r="U851" s="33"/>
      <c r="V851" s="33"/>
      <c r="W851" s="33"/>
      <c r="X851" s="33"/>
      <c r="Y851" s="33"/>
      <c r="Z851" s="33"/>
      <c r="AA851" s="33"/>
      <c r="AB851" s="33"/>
      <c r="AC851" s="34"/>
      <c r="AD851" s="34"/>
      <c r="AE851" s="33"/>
      <c r="AF851" s="35"/>
      <c r="AG851" s="36"/>
      <c r="AH851" s="29"/>
      <c r="AI851" s="33"/>
      <c r="AJ851" s="35"/>
      <c r="AK851" s="36"/>
      <c r="AL851" s="29"/>
      <c r="AM851" s="33"/>
      <c r="AN851" s="35"/>
      <c r="AO851" s="36"/>
      <c r="AP851" s="29"/>
      <c r="AQ851" s="33"/>
      <c r="AR851" s="35"/>
      <c r="AS851" s="36"/>
      <c r="AT851" s="29"/>
      <c r="AU851" s="33"/>
      <c r="AV851" s="35"/>
      <c r="AW851" s="36"/>
      <c r="AX851" s="29"/>
      <c r="AY851" s="33"/>
      <c r="AZ851" s="35"/>
      <c r="BA851" s="36"/>
      <c r="BB851" s="29"/>
      <c r="BC851" s="33"/>
      <c r="BD851" s="35"/>
      <c r="BF851" s="29"/>
    </row>
    <row r="852" spans="1:58" x14ac:dyDescent="0.3">
      <c r="A852" s="29"/>
      <c r="B852" s="30"/>
      <c r="C852" s="30"/>
      <c r="D852" s="30"/>
      <c r="E852" s="31"/>
      <c r="F852" s="30"/>
      <c r="G852" s="30"/>
      <c r="H852" s="30"/>
      <c r="I852" s="30"/>
      <c r="J852" s="30"/>
      <c r="K852" s="30"/>
      <c r="L852" s="32"/>
      <c r="M852" s="32"/>
      <c r="N852" s="30"/>
      <c r="O852" s="33"/>
      <c r="P852" s="33"/>
      <c r="Q852" s="29"/>
      <c r="R852" s="34"/>
      <c r="S852" s="34"/>
      <c r="T852" s="34"/>
      <c r="U852" s="33"/>
      <c r="V852" s="33"/>
      <c r="W852" s="33"/>
      <c r="X852" s="33"/>
      <c r="Y852" s="33"/>
      <c r="Z852" s="33"/>
      <c r="AA852" s="33"/>
      <c r="AB852" s="33"/>
      <c r="AC852" s="34"/>
      <c r="AD852" s="34"/>
      <c r="AE852" s="33"/>
      <c r="AF852" s="35"/>
      <c r="AG852" s="36"/>
      <c r="AH852" s="29"/>
      <c r="AI852" s="33"/>
      <c r="AJ852" s="35"/>
      <c r="AK852" s="36"/>
      <c r="AL852" s="29"/>
      <c r="AM852" s="33"/>
      <c r="AN852" s="35"/>
      <c r="AO852" s="36"/>
      <c r="AP852" s="29"/>
      <c r="AQ852" s="33"/>
      <c r="AR852" s="35"/>
      <c r="AS852" s="36"/>
      <c r="AT852" s="29"/>
      <c r="AU852" s="33"/>
      <c r="AV852" s="35"/>
      <c r="AW852" s="36"/>
      <c r="AX852" s="29"/>
      <c r="AY852" s="33"/>
      <c r="AZ852" s="35"/>
      <c r="BA852" s="36"/>
      <c r="BB852" s="29"/>
      <c r="BC852" s="33"/>
      <c r="BD852" s="35"/>
      <c r="BF852" s="29"/>
    </row>
    <row r="853" spans="1:58" x14ac:dyDescent="0.3">
      <c r="A853" s="29"/>
      <c r="B853" s="30"/>
      <c r="C853" s="30"/>
      <c r="D853" s="30"/>
      <c r="E853" s="31"/>
      <c r="F853" s="30"/>
      <c r="G853" s="30"/>
      <c r="H853" s="30"/>
      <c r="I853" s="30"/>
      <c r="J853" s="30"/>
      <c r="K853" s="30"/>
      <c r="L853" s="32"/>
      <c r="M853" s="32"/>
      <c r="N853" s="30"/>
      <c r="O853" s="33"/>
      <c r="P853" s="33"/>
      <c r="Q853" s="29"/>
      <c r="R853" s="34"/>
      <c r="S853" s="34"/>
      <c r="T853" s="34"/>
      <c r="U853" s="33"/>
      <c r="V853" s="33"/>
      <c r="W853" s="33"/>
      <c r="X853" s="33"/>
      <c r="Y853" s="33"/>
      <c r="Z853" s="33"/>
      <c r="AA853" s="33"/>
      <c r="AB853" s="33"/>
      <c r="AC853" s="34"/>
      <c r="AD853" s="34"/>
      <c r="AE853" s="33"/>
      <c r="AF853" s="35"/>
      <c r="AG853" s="36"/>
      <c r="AH853" s="29"/>
      <c r="AI853" s="33"/>
      <c r="AJ853" s="35"/>
      <c r="AK853" s="36"/>
      <c r="AL853" s="29"/>
      <c r="AM853" s="33"/>
      <c r="AN853" s="35"/>
      <c r="AO853" s="36"/>
      <c r="AP853" s="29"/>
      <c r="AQ853" s="33"/>
      <c r="AR853" s="35"/>
      <c r="AS853" s="36"/>
      <c r="AT853" s="29"/>
      <c r="AU853" s="33"/>
      <c r="AV853" s="35"/>
      <c r="AW853" s="36"/>
      <c r="AX853" s="29"/>
      <c r="AY853" s="33"/>
      <c r="AZ853" s="35"/>
      <c r="BA853" s="36"/>
      <c r="BB853" s="29"/>
      <c r="BC853" s="33"/>
      <c r="BD853" s="35"/>
      <c r="BF853" s="29"/>
    </row>
    <row r="854" spans="1:58" x14ac:dyDescent="0.3">
      <c r="A854" s="29"/>
      <c r="B854" s="30"/>
      <c r="C854" s="30"/>
      <c r="D854" s="30"/>
      <c r="E854" s="31"/>
      <c r="F854" s="30"/>
      <c r="G854" s="30"/>
      <c r="H854" s="30"/>
      <c r="I854" s="30"/>
      <c r="J854" s="30"/>
      <c r="K854" s="30"/>
      <c r="L854" s="32"/>
      <c r="M854" s="32"/>
      <c r="N854" s="30"/>
      <c r="O854" s="33"/>
      <c r="P854" s="33"/>
      <c r="Q854" s="29"/>
      <c r="R854" s="34"/>
      <c r="S854" s="34"/>
      <c r="T854" s="34"/>
      <c r="U854" s="33"/>
      <c r="V854" s="33"/>
      <c r="W854" s="33"/>
      <c r="X854" s="33"/>
      <c r="Y854" s="33"/>
      <c r="Z854" s="33"/>
      <c r="AA854" s="33"/>
      <c r="AB854" s="33"/>
      <c r="AC854" s="34"/>
      <c r="AD854" s="34"/>
      <c r="AE854" s="33"/>
      <c r="AF854" s="35"/>
      <c r="AG854" s="36"/>
      <c r="AH854" s="29"/>
      <c r="AI854" s="33"/>
      <c r="AJ854" s="35"/>
      <c r="AK854" s="36"/>
      <c r="AL854" s="29"/>
      <c r="AM854" s="33"/>
      <c r="AN854" s="35"/>
      <c r="AO854" s="36"/>
      <c r="AP854" s="29"/>
      <c r="AQ854" s="33"/>
      <c r="AR854" s="35"/>
      <c r="AS854" s="36"/>
      <c r="AT854" s="29"/>
      <c r="AU854" s="33"/>
      <c r="AV854" s="35"/>
      <c r="AW854" s="36"/>
      <c r="AX854" s="29"/>
      <c r="AY854" s="33"/>
      <c r="AZ854" s="35"/>
      <c r="BA854" s="36"/>
      <c r="BB854" s="29"/>
      <c r="BC854" s="33"/>
      <c r="BD854" s="35"/>
      <c r="BF854" s="29"/>
    </row>
    <row r="855" spans="1:58" x14ac:dyDescent="0.3">
      <c r="A855" s="29"/>
      <c r="B855" s="30"/>
      <c r="C855" s="30"/>
      <c r="D855" s="30"/>
      <c r="E855" s="31"/>
      <c r="F855" s="30"/>
      <c r="G855" s="30"/>
      <c r="H855" s="30"/>
      <c r="I855" s="30"/>
      <c r="J855" s="30"/>
      <c r="K855" s="30"/>
      <c r="L855" s="32"/>
      <c r="M855" s="32"/>
      <c r="N855" s="30"/>
      <c r="O855" s="33"/>
      <c r="P855" s="33"/>
      <c r="Q855" s="29"/>
      <c r="R855" s="34"/>
      <c r="S855" s="34"/>
      <c r="T855" s="34"/>
      <c r="U855" s="33"/>
      <c r="V855" s="33"/>
      <c r="W855" s="33"/>
      <c r="X855" s="33"/>
      <c r="Y855" s="33"/>
      <c r="Z855" s="33"/>
      <c r="AA855" s="33"/>
      <c r="AB855" s="33"/>
      <c r="AC855" s="34"/>
      <c r="AD855" s="34"/>
      <c r="AE855" s="33"/>
      <c r="AF855" s="35"/>
      <c r="AG855" s="36"/>
      <c r="AH855" s="29"/>
      <c r="AI855" s="33"/>
      <c r="AJ855" s="35"/>
      <c r="AK855" s="36"/>
      <c r="AL855" s="29"/>
      <c r="AM855" s="33"/>
      <c r="AN855" s="35"/>
      <c r="AO855" s="36"/>
      <c r="AP855" s="29"/>
      <c r="AQ855" s="33"/>
      <c r="AR855" s="35"/>
      <c r="AS855" s="36"/>
      <c r="AT855" s="29"/>
      <c r="AU855" s="33"/>
      <c r="AV855" s="35"/>
      <c r="AW855" s="36"/>
      <c r="AX855" s="29"/>
      <c r="AY855" s="33"/>
      <c r="AZ855" s="35"/>
      <c r="BA855" s="36"/>
      <c r="BB855" s="29"/>
      <c r="BC855" s="33"/>
      <c r="BD855" s="35"/>
      <c r="BF855" s="29"/>
    </row>
    <row r="856" spans="1:58" x14ac:dyDescent="0.3">
      <c r="A856" s="29"/>
      <c r="B856" s="30"/>
      <c r="C856" s="30"/>
      <c r="D856" s="30"/>
      <c r="E856" s="31"/>
      <c r="F856" s="30"/>
      <c r="G856" s="30"/>
      <c r="H856" s="30"/>
      <c r="I856" s="30"/>
      <c r="J856" s="30"/>
      <c r="K856" s="30"/>
      <c r="L856" s="32"/>
      <c r="M856" s="32"/>
      <c r="N856" s="30"/>
      <c r="O856" s="33"/>
      <c r="P856" s="33"/>
      <c r="Q856" s="29"/>
      <c r="R856" s="34"/>
      <c r="S856" s="34"/>
      <c r="T856" s="34"/>
      <c r="U856" s="33"/>
      <c r="V856" s="33"/>
      <c r="W856" s="33"/>
      <c r="X856" s="33"/>
      <c r="Y856" s="33"/>
      <c r="Z856" s="33"/>
      <c r="AA856" s="33"/>
      <c r="AB856" s="33"/>
      <c r="AC856" s="34"/>
      <c r="AD856" s="34"/>
      <c r="AE856" s="33"/>
      <c r="AF856" s="35"/>
      <c r="AG856" s="36"/>
      <c r="AH856" s="29"/>
      <c r="AI856" s="33"/>
      <c r="AJ856" s="35"/>
      <c r="AK856" s="36"/>
      <c r="AL856" s="29"/>
      <c r="AM856" s="33"/>
      <c r="AN856" s="35"/>
      <c r="AO856" s="36"/>
      <c r="AP856" s="29"/>
      <c r="AQ856" s="33"/>
      <c r="AR856" s="35"/>
      <c r="AS856" s="36"/>
      <c r="AT856" s="29"/>
      <c r="AU856" s="33"/>
      <c r="AV856" s="35"/>
      <c r="AW856" s="36"/>
      <c r="AX856" s="29"/>
      <c r="AY856" s="33"/>
      <c r="AZ856" s="35"/>
      <c r="BA856" s="36"/>
      <c r="BB856" s="29"/>
      <c r="BC856" s="33"/>
      <c r="BD856" s="35"/>
      <c r="BF856" s="29"/>
    </row>
    <row r="857" spans="1:58" x14ac:dyDescent="0.3">
      <c r="A857" s="29"/>
      <c r="B857" s="30"/>
      <c r="C857" s="30"/>
      <c r="D857" s="30"/>
      <c r="E857" s="31"/>
      <c r="F857" s="30"/>
      <c r="G857" s="30"/>
      <c r="H857" s="30"/>
      <c r="I857" s="30"/>
      <c r="J857" s="30"/>
      <c r="K857" s="30"/>
      <c r="L857" s="32"/>
      <c r="M857" s="32"/>
      <c r="N857" s="30"/>
      <c r="O857" s="33"/>
      <c r="P857" s="33"/>
      <c r="Q857" s="29"/>
      <c r="R857" s="34"/>
      <c r="S857" s="34"/>
      <c r="T857" s="34"/>
      <c r="U857" s="33"/>
      <c r="V857" s="33"/>
      <c r="W857" s="33"/>
      <c r="X857" s="33"/>
      <c r="Y857" s="33"/>
      <c r="Z857" s="33"/>
      <c r="AA857" s="33"/>
      <c r="AB857" s="33"/>
      <c r="AC857" s="34"/>
      <c r="AD857" s="34"/>
      <c r="AE857" s="33"/>
      <c r="AF857" s="35"/>
      <c r="AG857" s="36"/>
      <c r="AH857" s="29"/>
      <c r="AI857" s="33"/>
      <c r="AJ857" s="35"/>
      <c r="AK857" s="36"/>
      <c r="AL857" s="29"/>
      <c r="AM857" s="33"/>
      <c r="AN857" s="35"/>
      <c r="AO857" s="36"/>
      <c r="AP857" s="29"/>
      <c r="AQ857" s="33"/>
      <c r="AR857" s="35"/>
      <c r="AS857" s="36"/>
      <c r="AT857" s="29"/>
      <c r="AU857" s="33"/>
      <c r="AV857" s="35"/>
      <c r="AW857" s="36"/>
      <c r="AX857" s="29"/>
      <c r="AY857" s="33"/>
      <c r="AZ857" s="35"/>
      <c r="BA857" s="36"/>
      <c r="BB857" s="29"/>
      <c r="BC857" s="33"/>
      <c r="BD857" s="35"/>
      <c r="BF857" s="29"/>
    </row>
    <row r="858" spans="1:58" x14ac:dyDescent="0.3">
      <c r="A858" s="29"/>
      <c r="B858" s="30"/>
      <c r="C858" s="30"/>
      <c r="D858" s="30"/>
      <c r="E858" s="31"/>
      <c r="F858" s="30"/>
      <c r="G858" s="30"/>
      <c r="H858" s="30"/>
      <c r="I858" s="30"/>
      <c r="J858" s="30"/>
      <c r="K858" s="30"/>
      <c r="L858" s="32"/>
      <c r="M858" s="32"/>
      <c r="N858" s="30"/>
      <c r="O858" s="33"/>
      <c r="P858" s="33"/>
      <c r="Q858" s="29"/>
      <c r="R858" s="34"/>
      <c r="S858" s="34"/>
      <c r="T858" s="34"/>
      <c r="U858" s="33"/>
      <c r="V858" s="33"/>
      <c r="W858" s="33"/>
      <c r="X858" s="33"/>
      <c r="Y858" s="33"/>
      <c r="Z858" s="33"/>
      <c r="AA858" s="33"/>
      <c r="AB858" s="33"/>
      <c r="AC858" s="34"/>
      <c r="AD858" s="34"/>
      <c r="AE858" s="33"/>
      <c r="AF858" s="35"/>
      <c r="AG858" s="36"/>
      <c r="AH858" s="29"/>
      <c r="AI858" s="33"/>
      <c r="AJ858" s="35"/>
      <c r="AK858" s="36"/>
      <c r="AL858" s="29"/>
      <c r="AM858" s="33"/>
      <c r="AN858" s="35"/>
      <c r="AO858" s="36"/>
      <c r="AP858" s="29"/>
      <c r="AQ858" s="33"/>
      <c r="AR858" s="35"/>
      <c r="AS858" s="36"/>
      <c r="AT858" s="29"/>
      <c r="AU858" s="33"/>
      <c r="AV858" s="35"/>
      <c r="AW858" s="36"/>
      <c r="AX858" s="29"/>
      <c r="AY858" s="33"/>
      <c r="AZ858" s="35"/>
      <c r="BA858" s="36"/>
      <c r="BB858" s="29"/>
      <c r="BC858" s="33"/>
      <c r="BD858" s="35"/>
      <c r="BF858" s="29"/>
    </row>
    <row r="859" spans="1:58" x14ac:dyDescent="0.3">
      <c r="A859" s="29"/>
      <c r="B859" s="30"/>
      <c r="C859" s="30"/>
      <c r="D859" s="30"/>
      <c r="E859" s="31"/>
      <c r="F859" s="30"/>
      <c r="G859" s="30"/>
      <c r="H859" s="30"/>
      <c r="I859" s="30"/>
      <c r="J859" s="30"/>
      <c r="K859" s="30"/>
      <c r="L859" s="32"/>
      <c r="M859" s="32"/>
      <c r="N859" s="30"/>
      <c r="O859" s="33"/>
      <c r="P859" s="33"/>
      <c r="Q859" s="29"/>
      <c r="R859" s="34"/>
      <c r="S859" s="34"/>
      <c r="T859" s="34"/>
      <c r="U859" s="33"/>
      <c r="V859" s="33"/>
      <c r="W859" s="33"/>
      <c r="X859" s="33"/>
      <c r="Y859" s="33"/>
      <c r="Z859" s="33"/>
      <c r="AA859" s="33"/>
      <c r="AB859" s="33"/>
      <c r="AC859" s="34"/>
      <c r="AD859" s="34"/>
      <c r="AE859" s="33"/>
      <c r="AF859" s="35"/>
      <c r="AG859" s="36"/>
      <c r="AH859" s="29"/>
      <c r="AI859" s="33"/>
      <c r="AJ859" s="35"/>
      <c r="AK859" s="36"/>
      <c r="AL859" s="29"/>
      <c r="AM859" s="33"/>
      <c r="AN859" s="35"/>
      <c r="AO859" s="36"/>
      <c r="AP859" s="29"/>
      <c r="AQ859" s="33"/>
      <c r="AR859" s="35"/>
      <c r="AS859" s="36"/>
      <c r="AT859" s="29"/>
      <c r="AU859" s="33"/>
      <c r="AV859" s="35"/>
      <c r="AW859" s="36"/>
      <c r="AX859" s="29"/>
      <c r="AY859" s="33"/>
      <c r="AZ859" s="35"/>
      <c r="BA859" s="36"/>
      <c r="BB859" s="29"/>
      <c r="BC859" s="33"/>
      <c r="BD859" s="35"/>
      <c r="BF859" s="29"/>
    </row>
    <row r="860" spans="1:58" x14ac:dyDescent="0.3">
      <c r="A860" s="29"/>
      <c r="B860" s="30"/>
      <c r="C860" s="30"/>
      <c r="D860" s="30"/>
      <c r="E860" s="31"/>
      <c r="F860" s="30"/>
      <c r="G860" s="30"/>
      <c r="H860" s="30"/>
      <c r="I860" s="30"/>
      <c r="J860" s="30"/>
      <c r="K860" s="30"/>
      <c r="L860" s="32"/>
      <c r="M860" s="32"/>
      <c r="N860" s="30"/>
      <c r="O860" s="33"/>
      <c r="P860" s="33"/>
      <c r="Q860" s="29"/>
      <c r="R860" s="34"/>
      <c r="S860" s="34"/>
      <c r="T860" s="34"/>
      <c r="U860" s="33"/>
      <c r="V860" s="33"/>
      <c r="W860" s="33"/>
      <c r="X860" s="33"/>
      <c r="Y860" s="33"/>
      <c r="Z860" s="33"/>
      <c r="AA860" s="33"/>
      <c r="AB860" s="33"/>
      <c r="AC860" s="34"/>
      <c r="AD860" s="34"/>
      <c r="AE860" s="33"/>
      <c r="AF860" s="35"/>
      <c r="AG860" s="36"/>
      <c r="AH860" s="29"/>
      <c r="AI860" s="33"/>
      <c r="AJ860" s="35"/>
      <c r="AK860" s="36"/>
      <c r="AL860" s="29"/>
      <c r="AM860" s="33"/>
      <c r="AN860" s="35"/>
      <c r="AO860" s="36"/>
      <c r="AP860" s="29"/>
      <c r="AQ860" s="33"/>
      <c r="AR860" s="35"/>
      <c r="AS860" s="36"/>
      <c r="AT860" s="29"/>
      <c r="AU860" s="33"/>
      <c r="AV860" s="35"/>
      <c r="AW860" s="36"/>
      <c r="AX860" s="29"/>
      <c r="AY860" s="33"/>
      <c r="AZ860" s="35"/>
      <c r="BA860" s="36"/>
      <c r="BB860" s="29"/>
      <c r="BC860" s="33"/>
      <c r="BD860" s="35"/>
      <c r="BF860" s="29"/>
    </row>
    <row r="861" spans="1:58" x14ac:dyDescent="0.3">
      <c r="A861" s="29"/>
      <c r="B861" s="30"/>
      <c r="C861" s="30"/>
      <c r="D861" s="30"/>
      <c r="E861" s="31"/>
      <c r="F861" s="30"/>
      <c r="G861" s="30"/>
      <c r="H861" s="30"/>
      <c r="I861" s="30"/>
      <c r="J861" s="30"/>
      <c r="K861" s="30"/>
      <c r="L861" s="32"/>
      <c r="M861" s="32"/>
      <c r="N861" s="30"/>
      <c r="O861" s="33"/>
      <c r="P861" s="33"/>
      <c r="Q861" s="29"/>
      <c r="R861" s="34"/>
      <c r="S861" s="34"/>
      <c r="T861" s="34"/>
      <c r="U861" s="33"/>
      <c r="V861" s="33"/>
      <c r="W861" s="33"/>
      <c r="X861" s="33"/>
      <c r="Y861" s="33"/>
      <c r="Z861" s="33"/>
      <c r="AA861" s="33"/>
      <c r="AB861" s="33"/>
      <c r="AC861" s="34"/>
      <c r="AD861" s="34"/>
      <c r="AE861" s="33"/>
      <c r="AF861" s="35"/>
      <c r="AG861" s="36"/>
      <c r="AH861" s="29"/>
      <c r="AI861" s="33"/>
      <c r="AJ861" s="35"/>
      <c r="AK861" s="36"/>
      <c r="AL861" s="29"/>
      <c r="AM861" s="33"/>
      <c r="AN861" s="35"/>
      <c r="AO861" s="36"/>
      <c r="AP861" s="29"/>
      <c r="AQ861" s="33"/>
      <c r="AR861" s="35"/>
      <c r="AS861" s="36"/>
      <c r="AT861" s="29"/>
      <c r="AU861" s="33"/>
      <c r="AV861" s="35"/>
      <c r="AW861" s="36"/>
      <c r="AX861" s="29"/>
      <c r="AY861" s="33"/>
      <c r="AZ861" s="35"/>
      <c r="BA861" s="36"/>
      <c r="BB861" s="29"/>
      <c r="BC861" s="33"/>
      <c r="BD861" s="35"/>
      <c r="BF861" s="29"/>
    </row>
    <row r="862" spans="1:58" x14ac:dyDescent="0.3">
      <c r="A862" s="29"/>
      <c r="B862" s="30"/>
      <c r="C862" s="30"/>
      <c r="D862" s="30"/>
      <c r="E862" s="31"/>
      <c r="F862" s="30"/>
      <c r="G862" s="30"/>
      <c r="H862" s="30"/>
      <c r="I862" s="30"/>
      <c r="J862" s="30"/>
      <c r="K862" s="30"/>
      <c r="L862" s="32"/>
      <c r="M862" s="32"/>
      <c r="N862" s="30"/>
      <c r="O862" s="33"/>
      <c r="P862" s="33"/>
      <c r="Q862" s="29"/>
      <c r="R862" s="34"/>
      <c r="S862" s="34"/>
      <c r="T862" s="34"/>
      <c r="U862" s="33"/>
      <c r="V862" s="33"/>
      <c r="W862" s="33"/>
      <c r="X862" s="33"/>
      <c r="Y862" s="33"/>
      <c r="Z862" s="33"/>
      <c r="AA862" s="33"/>
      <c r="AB862" s="33"/>
      <c r="AC862" s="34"/>
      <c r="AD862" s="34"/>
      <c r="AE862" s="33"/>
      <c r="AF862" s="35"/>
      <c r="AG862" s="36"/>
      <c r="AH862" s="29"/>
      <c r="AI862" s="33"/>
      <c r="AJ862" s="35"/>
      <c r="AK862" s="36"/>
      <c r="AL862" s="29"/>
      <c r="AM862" s="33"/>
      <c r="AN862" s="35"/>
      <c r="AO862" s="36"/>
      <c r="AP862" s="29"/>
      <c r="AQ862" s="33"/>
      <c r="AR862" s="35"/>
      <c r="AS862" s="36"/>
      <c r="AT862" s="29"/>
      <c r="AU862" s="33"/>
      <c r="AV862" s="35"/>
      <c r="AW862" s="36"/>
      <c r="AX862" s="29"/>
      <c r="AY862" s="33"/>
      <c r="AZ862" s="35"/>
      <c r="BA862" s="36"/>
      <c r="BB862" s="29"/>
      <c r="BC862" s="33"/>
      <c r="BD862" s="35"/>
      <c r="BF862" s="29"/>
    </row>
    <row r="863" spans="1:58" x14ac:dyDescent="0.3">
      <c r="A863" s="29"/>
      <c r="B863" s="30"/>
      <c r="C863" s="30"/>
      <c r="D863" s="30"/>
      <c r="E863" s="31"/>
      <c r="F863" s="30"/>
      <c r="G863" s="30"/>
      <c r="H863" s="30"/>
      <c r="I863" s="30"/>
      <c r="J863" s="30"/>
      <c r="K863" s="30"/>
      <c r="L863" s="32"/>
      <c r="M863" s="32"/>
      <c r="N863" s="30"/>
      <c r="O863" s="33"/>
      <c r="P863" s="33"/>
      <c r="Q863" s="29"/>
      <c r="R863" s="34"/>
      <c r="S863" s="34"/>
      <c r="T863" s="34"/>
      <c r="U863" s="33"/>
      <c r="V863" s="33"/>
      <c r="W863" s="33"/>
      <c r="X863" s="33"/>
      <c r="Y863" s="33"/>
      <c r="Z863" s="33"/>
      <c r="AA863" s="33"/>
      <c r="AB863" s="33"/>
      <c r="AC863" s="34"/>
      <c r="AD863" s="34"/>
      <c r="AE863" s="33"/>
      <c r="AF863" s="35"/>
      <c r="AG863" s="36"/>
      <c r="AH863" s="29"/>
      <c r="AI863" s="33"/>
      <c r="AJ863" s="35"/>
      <c r="AK863" s="36"/>
      <c r="AL863" s="29"/>
      <c r="AM863" s="33"/>
      <c r="AN863" s="35"/>
      <c r="AO863" s="36"/>
      <c r="AP863" s="29"/>
      <c r="AQ863" s="33"/>
      <c r="AR863" s="35"/>
      <c r="AS863" s="36"/>
      <c r="AT863" s="29"/>
      <c r="AU863" s="33"/>
      <c r="AV863" s="35"/>
      <c r="AW863" s="36"/>
      <c r="AX863" s="29"/>
      <c r="AY863" s="33"/>
      <c r="AZ863" s="35"/>
      <c r="BA863" s="36"/>
      <c r="BB863" s="29"/>
      <c r="BC863" s="33"/>
      <c r="BD863" s="35"/>
      <c r="BF863" s="29"/>
    </row>
    <row r="864" spans="1:58" x14ac:dyDescent="0.3">
      <c r="A864" s="29"/>
      <c r="B864" s="30"/>
      <c r="C864" s="30"/>
      <c r="D864" s="30"/>
      <c r="E864" s="31"/>
      <c r="F864" s="30"/>
      <c r="G864" s="30"/>
      <c r="H864" s="30"/>
      <c r="I864" s="30"/>
      <c r="J864" s="30"/>
      <c r="K864" s="30"/>
      <c r="L864" s="32"/>
      <c r="M864" s="32"/>
      <c r="N864" s="30"/>
      <c r="O864" s="33"/>
      <c r="P864" s="33"/>
      <c r="Q864" s="29"/>
      <c r="R864" s="34"/>
      <c r="S864" s="34"/>
      <c r="T864" s="34"/>
      <c r="U864" s="33"/>
      <c r="V864" s="33"/>
      <c r="W864" s="33"/>
      <c r="X864" s="33"/>
      <c r="Y864" s="33"/>
      <c r="Z864" s="33"/>
      <c r="AA864" s="33"/>
      <c r="AB864" s="33"/>
      <c r="AC864" s="34"/>
      <c r="AD864" s="34"/>
      <c r="AE864" s="33"/>
      <c r="AF864" s="35"/>
      <c r="AG864" s="36"/>
      <c r="AH864" s="29"/>
      <c r="AI864" s="33"/>
      <c r="AJ864" s="35"/>
      <c r="AK864" s="36"/>
      <c r="AL864" s="29"/>
      <c r="AM864" s="33"/>
      <c r="AN864" s="35"/>
      <c r="AO864" s="36"/>
      <c r="AP864" s="29"/>
      <c r="AQ864" s="33"/>
      <c r="AR864" s="35"/>
      <c r="AS864" s="36"/>
      <c r="AT864" s="29"/>
      <c r="AU864" s="33"/>
      <c r="AV864" s="35"/>
      <c r="AW864" s="36"/>
      <c r="AX864" s="29"/>
      <c r="AY864" s="33"/>
      <c r="AZ864" s="35"/>
      <c r="BA864" s="36"/>
      <c r="BB864" s="29"/>
      <c r="BC864" s="33"/>
      <c r="BD864" s="35"/>
      <c r="BF864" s="29"/>
    </row>
    <row r="865" spans="1:58" x14ac:dyDescent="0.3">
      <c r="A865" s="29"/>
      <c r="B865" s="30"/>
      <c r="C865" s="30"/>
      <c r="D865" s="30"/>
      <c r="E865" s="31"/>
      <c r="F865" s="30"/>
      <c r="G865" s="30"/>
      <c r="H865" s="30"/>
      <c r="I865" s="30"/>
      <c r="J865" s="30"/>
      <c r="K865" s="30"/>
      <c r="L865" s="32"/>
      <c r="M865" s="32"/>
      <c r="N865" s="30"/>
      <c r="O865" s="33"/>
      <c r="P865" s="33"/>
      <c r="Q865" s="29"/>
      <c r="R865" s="34"/>
      <c r="S865" s="34"/>
      <c r="T865" s="34"/>
      <c r="U865" s="33"/>
      <c r="V865" s="33"/>
      <c r="W865" s="33"/>
      <c r="X865" s="33"/>
      <c r="Y865" s="33"/>
      <c r="Z865" s="33"/>
      <c r="AA865" s="33"/>
      <c r="AB865" s="33"/>
      <c r="AC865" s="34"/>
      <c r="AD865" s="34"/>
      <c r="AE865" s="33"/>
      <c r="AF865" s="35"/>
      <c r="AG865" s="36"/>
      <c r="AH865" s="29"/>
      <c r="AI865" s="33"/>
      <c r="AJ865" s="35"/>
      <c r="AK865" s="36"/>
      <c r="AL865" s="29"/>
      <c r="AM865" s="33"/>
      <c r="AN865" s="35"/>
      <c r="AO865" s="36"/>
      <c r="AP865" s="29"/>
      <c r="AQ865" s="33"/>
      <c r="AR865" s="35"/>
      <c r="AS865" s="36"/>
      <c r="AT865" s="29"/>
      <c r="AU865" s="33"/>
      <c r="AV865" s="35"/>
      <c r="AW865" s="36"/>
      <c r="AX865" s="29"/>
      <c r="AY865" s="33"/>
      <c r="AZ865" s="35"/>
      <c r="BA865" s="36"/>
      <c r="BB865" s="29"/>
      <c r="BC865" s="33"/>
      <c r="BD865" s="35"/>
      <c r="BF865" s="29"/>
    </row>
    <row r="866" spans="1:58" x14ac:dyDescent="0.3">
      <c r="A866" s="29"/>
      <c r="B866" s="30"/>
      <c r="C866" s="30"/>
      <c r="D866" s="30"/>
      <c r="E866" s="31"/>
      <c r="F866" s="30"/>
      <c r="G866" s="30"/>
      <c r="H866" s="30"/>
      <c r="I866" s="30"/>
      <c r="J866" s="30"/>
      <c r="K866" s="30"/>
      <c r="L866" s="32"/>
      <c r="M866" s="32"/>
      <c r="N866" s="30"/>
      <c r="O866" s="33"/>
      <c r="P866" s="33"/>
      <c r="Q866" s="29"/>
      <c r="R866" s="34"/>
      <c r="S866" s="34"/>
      <c r="T866" s="34"/>
      <c r="U866" s="33"/>
      <c r="V866" s="33"/>
      <c r="W866" s="33"/>
      <c r="X866" s="33"/>
      <c r="Y866" s="33"/>
      <c r="Z866" s="33"/>
      <c r="AA866" s="33"/>
      <c r="AB866" s="33"/>
      <c r="AC866" s="34"/>
      <c r="AD866" s="34"/>
      <c r="AE866" s="33"/>
      <c r="AF866" s="35"/>
      <c r="AG866" s="36"/>
      <c r="AH866" s="29"/>
      <c r="AI866" s="33"/>
      <c r="AJ866" s="35"/>
      <c r="AK866" s="36"/>
      <c r="AL866" s="29"/>
      <c r="AM866" s="33"/>
      <c r="AN866" s="35"/>
      <c r="AO866" s="36"/>
      <c r="AP866" s="29"/>
      <c r="AQ866" s="33"/>
      <c r="AR866" s="35"/>
      <c r="AS866" s="36"/>
      <c r="AT866" s="29"/>
      <c r="AU866" s="33"/>
      <c r="AV866" s="35"/>
      <c r="AW866" s="36"/>
      <c r="AX866" s="29"/>
      <c r="AY866" s="33"/>
      <c r="AZ866" s="35"/>
      <c r="BA866" s="36"/>
      <c r="BB866" s="29"/>
      <c r="BC866" s="33"/>
      <c r="BD866" s="35"/>
      <c r="BF866" s="29"/>
    </row>
    <row r="867" spans="1:58" x14ac:dyDescent="0.3">
      <c r="A867" s="29"/>
      <c r="B867" s="30"/>
      <c r="C867" s="30"/>
      <c r="D867" s="30"/>
      <c r="E867" s="31"/>
      <c r="F867" s="30"/>
      <c r="G867" s="30"/>
      <c r="H867" s="30"/>
      <c r="I867" s="30"/>
      <c r="J867" s="30"/>
      <c r="K867" s="30"/>
      <c r="L867" s="32"/>
      <c r="M867" s="32"/>
      <c r="N867" s="30"/>
      <c r="O867" s="33"/>
      <c r="P867" s="33"/>
      <c r="Q867" s="29"/>
      <c r="R867" s="34"/>
      <c r="S867" s="34"/>
      <c r="T867" s="34"/>
      <c r="U867" s="33"/>
      <c r="V867" s="33"/>
      <c r="W867" s="33"/>
      <c r="X867" s="33"/>
      <c r="Y867" s="33"/>
      <c r="Z867" s="33"/>
      <c r="AA867" s="33"/>
      <c r="AB867" s="33"/>
      <c r="AC867" s="34"/>
      <c r="AD867" s="34"/>
      <c r="AE867" s="33"/>
      <c r="AF867" s="35"/>
      <c r="AG867" s="36"/>
      <c r="AH867" s="29"/>
      <c r="AI867" s="33"/>
      <c r="AJ867" s="35"/>
      <c r="AK867" s="36"/>
      <c r="AL867" s="29"/>
      <c r="AM867" s="33"/>
      <c r="AN867" s="35"/>
      <c r="AO867" s="36"/>
      <c r="AP867" s="29"/>
      <c r="AQ867" s="33"/>
      <c r="AR867" s="35"/>
      <c r="AS867" s="36"/>
      <c r="AT867" s="29"/>
      <c r="AU867" s="33"/>
      <c r="AV867" s="35"/>
      <c r="AW867" s="36"/>
      <c r="AX867" s="29"/>
      <c r="AY867" s="33"/>
      <c r="AZ867" s="35"/>
      <c r="BA867" s="36"/>
      <c r="BB867" s="29"/>
      <c r="BC867" s="33"/>
      <c r="BD867" s="35"/>
      <c r="BF867" s="29"/>
    </row>
    <row r="868" spans="1:58" x14ac:dyDescent="0.3">
      <c r="A868" s="29"/>
      <c r="B868" s="30"/>
      <c r="C868" s="30"/>
      <c r="D868" s="30"/>
      <c r="E868" s="31"/>
      <c r="F868" s="30"/>
      <c r="G868" s="30"/>
      <c r="H868" s="30"/>
      <c r="I868" s="30"/>
      <c r="J868" s="30"/>
      <c r="K868" s="30"/>
      <c r="L868" s="32"/>
      <c r="M868" s="32"/>
      <c r="N868" s="30"/>
      <c r="O868" s="33"/>
      <c r="P868" s="33"/>
      <c r="Q868" s="29"/>
      <c r="R868" s="34"/>
      <c r="S868" s="34"/>
      <c r="T868" s="34"/>
      <c r="U868" s="33"/>
      <c r="V868" s="33"/>
      <c r="W868" s="33"/>
      <c r="X868" s="33"/>
      <c r="Y868" s="33"/>
      <c r="Z868" s="33"/>
      <c r="AA868" s="33"/>
      <c r="AB868" s="33"/>
      <c r="AC868" s="34"/>
      <c r="AD868" s="34"/>
      <c r="AE868" s="33"/>
      <c r="AF868" s="35"/>
      <c r="AG868" s="36"/>
      <c r="AH868" s="29"/>
      <c r="AI868" s="33"/>
      <c r="AJ868" s="35"/>
      <c r="AK868" s="36"/>
      <c r="AL868" s="29"/>
      <c r="AM868" s="33"/>
      <c r="AN868" s="35"/>
      <c r="AO868" s="36"/>
      <c r="AP868" s="29"/>
      <c r="AQ868" s="33"/>
      <c r="AR868" s="35"/>
      <c r="AS868" s="36"/>
      <c r="AT868" s="29"/>
      <c r="AU868" s="33"/>
      <c r="AV868" s="35"/>
      <c r="AW868" s="36"/>
      <c r="AX868" s="29"/>
      <c r="AY868" s="33"/>
      <c r="AZ868" s="35"/>
      <c r="BA868" s="36"/>
      <c r="BB868" s="29"/>
      <c r="BC868" s="33"/>
      <c r="BD868" s="35"/>
      <c r="BF868" s="29"/>
    </row>
    <row r="869" spans="1:58" x14ac:dyDescent="0.3">
      <c r="A869" s="29"/>
      <c r="B869" s="30"/>
      <c r="C869" s="30"/>
      <c r="D869" s="30"/>
      <c r="E869" s="31"/>
      <c r="F869" s="30"/>
      <c r="G869" s="30"/>
      <c r="H869" s="30"/>
      <c r="I869" s="30"/>
      <c r="J869" s="30"/>
      <c r="K869" s="30"/>
      <c r="L869" s="32"/>
      <c r="M869" s="32"/>
      <c r="N869" s="30"/>
      <c r="O869" s="33"/>
      <c r="P869" s="33"/>
      <c r="Q869" s="29"/>
      <c r="R869" s="34"/>
      <c r="S869" s="34"/>
      <c r="T869" s="34"/>
      <c r="U869" s="33"/>
      <c r="V869" s="33"/>
      <c r="W869" s="33"/>
      <c r="X869" s="33"/>
      <c r="Y869" s="33"/>
      <c r="Z869" s="33"/>
      <c r="AA869" s="33"/>
      <c r="AB869" s="33"/>
      <c r="AC869" s="34"/>
      <c r="AD869" s="34"/>
      <c r="AE869" s="33"/>
      <c r="AF869" s="35"/>
      <c r="AG869" s="36"/>
      <c r="AH869" s="29"/>
      <c r="AI869" s="33"/>
      <c r="AJ869" s="35"/>
      <c r="AK869" s="36"/>
      <c r="AL869" s="29"/>
      <c r="AM869" s="33"/>
      <c r="AN869" s="35"/>
      <c r="AO869" s="36"/>
      <c r="AP869" s="29"/>
      <c r="AQ869" s="33"/>
      <c r="AR869" s="35"/>
      <c r="AS869" s="36"/>
      <c r="AT869" s="29"/>
      <c r="AU869" s="33"/>
      <c r="AV869" s="35"/>
      <c r="AW869" s="36"/>
      <c r="AX869" s="29"/>
      <c r="AY869" s="33"/>
      <c r="AZ869" s="35"/>
      <c r="BA869" s="36"/>
      <c r="BB869" s="29"/>
      <c r="BC869" s="33"/>
      <c r="BD869" s="35"/>
      <c r="BF869" s="29"/>
    </row>
    <row r="870" spans="1:58" x14ac:dyDescent="0.3">
      <c r="A870" s="29"/>
      <c r="B870" s="30"/>
      <c r="C870" s="30"/>
      <c r="D870" s="30"/>
      <c r="E870" s="31"/>
      <c r="F870" s="30"/>
      <c r="G870" s="30"/>
      <c r="H870" s="30"/>
      <c r="I870" s="30"/>
      <c r="J870" s="30"/>
      <c r="K870" s="30"/>
      <c r="L870" s="32"/>
      <c r="M870" s="32"/>
      <c r="N870" s="30"/>
      <c r="O870" s="33"/>
      <c r="P870" s="33"/>
      <c r="Q870" s="29"/>
      <c r="R870" s="34"/>
      <c r="S870" s="34"/>
      <c r="T870" s="34"/>
      <c r="U870" s="33"/>
      <c r="V870" s="33"/>
      <c r="W870" s="33"/>
      <c r="X870" s="33"/>
      <c r="Y870" s="33"/>
      <c r="Z870" s="33"/>
      <c r="AA870" s="33"/>
      <c r="AB870" s="33"/>
      <c r="AC870" s="34"/>
      <c r="AD870" s="34"/>
      <c r="AE870" s="33"/>
      <c r="AF870" s="35"/>
      <c r="AG870" s="36"/>
      <c r="AH870" s="29"/>
      <c r="AI870" s="33"/>
      <c r="AJ870" s="35"/>
      <c r="AK870" s="36"/>
      <c r="AL870" s="29"/>
      <c r="AM870" s="33"/>
      <c r="AN870" s="35"/>
      <c r="AO870" s="36"/>
      <c r="AP870" s="29"/>
      <c r="AQ870" s="33"/>
      <c r="AR870" s="35"/>
      <c r="AS870" s="36"/>
      <c r="AT870" s="29"/>
      <c r="AU870" s="33"/>
      <c r="AV870" s="35"/>
      <c r="AW870" s="36"/>
      <c r="AX870" s="29"/>
      <c r="AY870" s="33"/>
      <c r="AZ870" s="35"/>
      <c r="BA870" s="36"/>
      <c r="BB870" s="29"/>
      <c r="BC870" s="33"/>
      <c r="BD870" s="35"/>
      <c r="BF870" s="29"/>
    </row>
    <row r="871" spans="1:58" x14ac:dyDescent="0.3">
      <c r="A871" s="29"/>
      <c r="B871" s="30"/>
      <c r="C871" s="30"/>
      <c r="D871" s="30"/>
      <c r="E871" s="31"/>
      <c r="F871" s="30"/>
      <c r="G871" s="30"/>
      <c r="H871" s="30"/>
      <c r="I871" s="30"/>
      <c r="J871" s="30"/>
      <c r="K871" s="30"/>
      <c r="L871" s="32"/>
      <c r="M871" s="32"/>
      <c r="N871" s="30"/>
      <c r="O871" s="33"/>
      <c r="P871" s="33"/>
      <c r="Q871" s="29"/>
      <c r="R871" s="34"/>
      <c r="S871" s="34"/>
      <c r="T871" s="34"/>
      <c r="U871" s="33"/>
      <c r="V871" s="33"/>
      <c r="W871" s="33"/>
      <c r="X871" s="33"/>
      <c r="Y871" s="33"/>
      <c r="Z871" s="33"/>
      <c r="AA871" s="33"/>
      <c r="AB871" s="33"/>
      <c r="AC871" s="34"/>
      <c r="AD871" s="34"/>
      <c r="AE871" s="33"/>
      <c r="AF871" s="35"/>
      <c r="AG871" s="36"/>
      <c r="AH871" s="29"/>
      <c r="AI871" s="33"/>
      <c r="AJ871" s="35"/>
      <c r="AK871" s="36"/>
      <c r="AL871" s="29"/>
      <c r="AM871" s="33"/>
      <c r="AN871" s="35"/>
      <c r="AO871" s="36"/>
      <c r="AP871" s="29"/>
      <c r="AQ871" s="33"/>
      <c r="AR871" s="35"/>
      <c r="AS871" s="36"/>
      <c r="AT871" s="29"/>
      <c r="AU871" s="33"/>
      <c r="AV871" s="35"/>
      <c r="AW871" s="36"/>
      <c r="AX871" s="29"/>
      <c r="AY871" s="33"/>
      <c r="AZ871" s="35"/>
      <c r="BA871" s="36"/>
      <c r="BB871" s="29"/>
      <c r="BC871" s="33"/>
      <c r="BD871" s="35"/>
      <c r="BF871" s="29"/>
    </row>
    <row r="872" spans="1:58" x14ac:dyDescent="0.3">
      <c r="A872" s="29"/>
      <c r="B872" s="30"/>
      <c r="C872" s="30"/>
      <c r="D872" s="30"/>
      <c r="E872" s="31"/>
      <c r="F872" s="30"/>
      <c r="G872" s="30"/>
      <c r="H872" s="30"/>
      <c r="I872" s="30"/>
      <c r="J872" s="30"/>
      <c r="K872" s="30"/>
      <c r="L872" s="32"/>
      <c r="M872" s="32"/>
      <c r="N872" s="30"/>
      <c r="O872" s="33"/>
      <c r="P872" s="33"/>
      <c r="Q872" s="29"/>
      <c r="R872" s="34"/>
      <c r="S872" s="34"/>
      <c r="T872" s="34"/>
      <c r="U872" s="33"/>
      <c r="V872" s="33"/>
      <c r="W872" s="33"/>
      <c r="X872" s="33"/>
      <c r="Y872" s="33"/>
      <c r="Z872" s="33"/>
      <c r="AA872" s="33"/>
      <c r="AB872" s="33"/>
      <c r="AC872" s="34"/>
      <c r="AD872" s="34"/>
      <c r="AE872" s="33"/>
      <c r="AF872" s="35"/>
      <c r="AG872" s="36"/>
      <c r="AH872" s="29"/>
      <c r="AI872" s="33"/>
      <c r="AJ872" s="35"/>
      <c r="AK872" s="36"/>
      <c r="AL872" s="29"/>
      <c r="AM872" s="33"/>
      <c r="AN872" s="35"/>
      <c r="AO872" s="36"/>
      <c r="AP872" s="29"/>
      <c r="AQ872" s="33"/>
      <c r="AR872" s="35"/>
      <c r="AS872" s="36"/>
      <c r="AT872" s="29"/>
      <c r="AU872" s="33"/>
      <c r="AV872" s="35"/>
      <c r="AW872" s="36"/>
      <c r="AX872" s="29"/>
      <c r="AY872" s="33"/>
      <c r="AZ872" s="35"/>
      <c r="BA872" s="36"/>
      <c r="BB872" s="29"/>
      <c r="BC872" s="33"/>
      <c r="BD872" s="35"/>
      <c r="BF872" s="29"/>
    </row>
    <row r="873" spans="1:58" x14ac:dyDescent="0.3">
      <c r="A873" s="29"/>
      <c r="B873" s="30"/>
      <c r="C873" s="30"/>
      <c r="D873" s="30"/>
      <c r="E873" s="31"/>
      <c r="F873" s="30"/>
      <c r="G873" s="30"/>
      <c r="H873" s="30"/>
      <c r="I873" s="30"/>
      <c r="J873" s="30"/>
      <c r="K873" s="30"/>
      <c r="L873" s="32"/>
      <c r="M873" s="32"/>
      <c r="N873" s="30"/>
      <c r="O873" s="33"/>
      <c r="P873" s="33"/>
      <c r="Q873" s="29"/>
      <c r="R873" s="34"/>
      <c r="S873" s="34"/>
      <c r="T873" s="34"/>
      <c r="U873" s="33"/>
      <c r="V873" s="33"/>
      <c r="W873" s="33"/>
      <c r="X873" s="33"/>
      <c r="Y873" s="33"/>
      <c r="Z873" s="33"/>
      <c r="AA873" s="33"/>
      <c r="AB873" s="33"/>
      <c r="AC873" s="34"/>
      <c r="AD873" s="34"/>
      <c r="AE873" s="33"/>
      <c r="AF873" s="35"/>
      <c r="AG873" s="36"/>
      <c r="AH873" s="29"/>
      <c r="AI873" s="33"/>
      <c r="AJ873" s="35"/>
      <c r="AK873" s="36"/>
      <c r="AL873" s="29"/>
      <c r="AM873" s="33"/>
      <c r="AN873" s="35"/>
      <c r="AO873" s="36"/>
      <c r="AP873" s="29"/>
      <c r="AQ873" s="33"/>
      <c r="AR873" s="35"/>
      <c r="AS873" s="36"/>
      <c r="AT873" s="29"/>
      <c r="AU873" s="33"/>
      <c r="AV873" s="35"/>
      <c r="AW873" s="36"/>
      <c r="AX873" s="29"/>
      <c r="AY873" s="33"/>
      <c r="AZ873" s="35"/>
      <c r="BA873" s="36"/>
      <c r="BB873" s="29"/>
      <c r="BC873" s="33"/>
      <c r="BD873" s="35"/>
      <c r="BF873" s="29"/>
    </row>
    <row r="874" spans="1:58" x14ac:dyDescent="0.3">
      <c r="A874" s="29"/>
      <c r="B874" s="30"/>
      <c r="C874" s="30"/>
      <c r="D874" s="30"/>
      <c r="E874" s="31"/>
      <c r="F874" s="30"/>
      <c r="G874" s="30"/>
      <c r="H874" s="30"/>
      <c r="I874" s="30"/>
      <c r="J874" s="30"/>
      <c r="K874" s="30"/>
      <c r="L874" s="32"/>
      <c r="M874" s="32"/>
      <c r="N874" s="30"/>
      <c r="O874" s="33"/>
      <c r="P874" s="33"/>
      <c r="Q874" s="29"/>
      <c r="R874" s="34"/>
      <c r="S874" s="34"/>
      <c r="T874" s="34"/>
      <c r="U874" s="33"/>
      <c r="V874" s="33"/>
      <c r="W874" s="33"/>
      <c r="X874" s="33"/>
      <c r="Y874" s="33"/>
      <c r="Z874" s="33"/>
      <c r="AA874" s="33"/>
      <c r="AB874" s="33"/>
      <c r="AC874" s="34"/>
      <c r="AD874" s="34"/>
      <c r="AE874" s="33"/>
      <c r="AF874" s="35"/>
      <c r="AG874" s="36"/>
      <c r="AH874" s="29"/>
      <c r="AI874" s="33"/>
      <c r="AJ874" s="35"/>
      <c r="AK874" s="36"/>
      <c r="AL874" s="29"/>
      <c r="AM874" s="33"/>
      <c r="AN874" s="35"/>
      <c r="AO874" s="36"/>
      <c r="AP874" s="29"/>
      <c r="AQ874" s="33"/>
      <c r="AR874" s="35"/>
      <c r="AS874" s="36"/>
      <c r="AT874" s="29"/>
      <c r="AU874" s="33"/>
      <c r="AV874" s="35"/>
      <c r="AW874" s="36"/>
      <c r="AX874" s="29"/>
      <c r="AY874" s="33"/>
      <c r="AZ874" s="35"/>
      <c r="BA874" s="36"/>
      <c r="BB874" s="29"/>
      <c r="BC874" s="33"/>
      <c r="BD874" s="35"/>
      <c r="BF874" s="29"/>
    </row>
    <row r="875" spans="1:58" x14ac:dyDescent="0.3">
      <c r="A875" s="29"/>
      <c r="B875" s="30"/>
      <c r="C875" s="30"/>
      <c r="D875" s="30"/>
      <c r="E875" s="31"/>
      <c r="F875" s="30"/>
      <c r="G875" s="30"/>
      <c r="H875" s="30"/>
      <c r="I875" s="30"/>
      <c r="J875" s="30"/>
      <c r="K875" s="30"/>
      <c r="L875" s="32"/>
      <c r="M875" s="32"/>
      <c r="N875" s="30"/>
      <c r="O875" s="33"/>
      <c r="P875" s="33"/>
      <c r="Q875" s="29"/>
      <c r="R875" s="34"/>
      <c r="S875" s="34"/>
      <c r="T875" s="34"/>
      <c r="U875" s="33"/>
      <c r="V875" s="33"/>
      <c r="W875" s="33"/>
      <c r="X875" s="33"/>
      <c r="Y875" s="33"/>
      <c r="Z875" s="33"/>
      <c r="AA875" s="33"/>
      <c r="AB875" s="33"/>
      <c r="AC875" s="34"/>
      <c r="AD875" s="34"/>
      <c r="AE875" s="33"/>
      <c r="AF875" s="35"/>
      <c r="AG875" s="36"/>
      <c r="AH875" s="29"/>
      <c r="AI875" s="33"/>
      <c r="AJ875" s="35"/>
      <c r="AK875" s="36"/>
      <c r="AL875" s="29"/>
      <c r="AM875" s="33"/>
      <c r="AN875" s="35"/>
      <c r="AO875" s="36"/>
      <c r="AP875" s="29"/>
      <c r="AQ875" s="33"/>
      <c r="AR875" s="35"/>
      <c r="AS875" s="36"/>
      <c r="AT875" s="29"/>
      <c r="AU875" s="33"/>
      <c r="AV875" s="35"/>
      <c r="AW875" s="36"/>
      <c r="AX875" s="29"/>
      <c r="AY875" s="33"/>
      <c r="AZ875" s="35"/>
      <c r="BA875" s="36"/>
      <c r="BB875" s="29"/>
      <c r="BC875" s="33"/>
      <c r="BD875" s="35"/>
      <c r="BF875" s="29"/>
    </row>
    <row r="876" spans="1:58" x14ac:dyDescent="0.3">
      <c r="A876" s="29"/>
      <c r="B876" s="30"/>
      <c r="C876" s="30"/>
      <c r="D876" s="30"/>
      <c r="E876" s="31"/>
      <c r="F876" s="30"/>
      <c r="G876" s="30"/>
      <c r="H876" s="30"/>
      <c r="I876" s="30"/>
      <c r="J876" s="30"/>
      <c r="K876" s="30"/>
      <c r="L876" s="32"/>
      <c r="M876" s="32"/>
      <c r="N876" s="30"/>
      <c r="O876" s="33"/>
      <c r="P876" s="33"/>
      <c r="Q876" s="29"/>
      <c r="R876" s="34"/>
      <c r="S876" s="34"/>
      <c r="T876" s="34"/>
      <c r="U876" s="33"/>
      <c r="V876" s="33"/>
      <c r="W876" s="33"/>
      <c r="X876" s="33"/>
      <c r="Y876" s="33"/>
      <c r="Z876" s="33"/>
      <c r="AA876" s="33"/>
      <c r="AB876" s="33"/>
      <c r="AC876" s="34"/>
      <c r="AD876" s="34"/>
      <c r="AE876" s="33"/>
      <c r="AF876" s="35"/>
      <c r="AG876" s="36"/>
      <c r="AH876" s="29"/>
      <c r="AI876" s="33"/>
      <c r="AJ876" s="35"/>
      <c r="AK876" s="36"/>
      <c r="AL876" s="29"/>
      <c r="AM876" s="33"/>
      <c r="AN876" s="35"/>
      <c r="AO876" s="36"/>
      <c r="AP876" s="29"/>
      <c r="AQ876" s="33"/>
      <c r="AR876" s="35"/>
      <c r="AS876" s="36"/>
      <c r="AT876" s="29"/>
      <c r="AU876" s="33"/>
      <c r="AV876" s="35"/>
      <c r="AW876" s="36"/>
      <c r="AX876" s="29"/>
      <c r="AY876" s="33"/>
      <c r="AZ876" s="35"/>
      <c r="BA876" s="36"/>
      <c r="BB876" s="29"/>
      <c r="BC876" s="33"/>
      <c r="BD876" s="35"/>
      <c r="BF876" s="29"/>
    </row>
    <row r="877" spans="1:58" x14ac:dyDescent="0.3">
      <c r="A877" s="29"/>
      <c r="B877" s="30"/>
      <c r="C877" s="30"/>
      <c r="D877" s="30"/>
      <c r="E877" s="31"/>
      <c r="F877" s="30"/>
      <c r="G877" s="30"/>
      <c r="H877" s="30"/>
      <c r="I877" s="30"/>
      <c r="J877" s="30"/>
      <c r="K877" s="30"/>
      <c r="L877" s="32"/>
      <c r="M877" s="32"/>
      <c r="N877" s="30"/>
      <c r="O877" s="33"/>
      <c r="P877" s="33"/>
      <c r="Q877" s="29"/>
      <c r="R877" s="34"/>
      <c r="S877" s="34"/>
      <c r="T877" s="34"/>
      <c r="U877" s="33"/>
      <c r="V877" s="33"/>
      <c r="W877" s="33"/>
      <c r="X877" s="33"/>
      <c r="Y877" s="33"/>
      <c r="Z877" s="33"/>
      <c r="AA877" s="33"/>
      <c r="AB877" s="33"/>
      <c r="AC877" s="34"/>
      <c r="AD877" s="34"/>
      <c r="AE877" s="33"/>
      <c r="AF877" s="35"/>
      <c r="AG877" s="36"/>
      <c r="AH877" s="29"/>
      <c r="AI877" s="33"/>
      <c r="AJ877" s="35"/>
      <c r="AK877" s="36"/>
      <c r="AL877" s="29"/>
      <c r="AM877" s="33"/>
      <c r="AN877" s="35"/>
      <c r="AO877" s="36"/>
      <c r="AP877" s="29"/>
      <c r="AQ877" s="33"/>
      <c r="AR877" s="35"/>
      <c r="AS877" s="36"/>
      <c r="AT877" s="29"/>
      <c r="AU877" s="33"/>
      <c r="AV877" s="35"/>
      <c r="AW877" s="36"/>
      <c r="AX877" s="29"/>
      <c r="AY877" s="33"/>
      <c r="AZ877" s="35"/>
      <c r="BA877" s="36"/>
      <c r="BB877" s="29"/>
      <c r="BC877" s="33"/>
      <c r="BD877" s="35"/>
      <c r="BF877" s="29"/>
    </row>
    <row r="878" spans="1:58" x14ac:dyDescent="0.3">
      <c r="A878" s="29"/>
      <c r="B878" s="30"/>
      <c r="C878" s="30"/>
      <c r="D878" s="30"/>
      <c r="E878" s="31"/>
      <c r="F878" s="30"/>
      <c r="G878" s="30"/>
      <c r="H878" s="30"/>
      <c r="I878" s="30"/>
      <c r="J878" s="30"/>
      <c r="K878" s="30"/>
      <c r="L878" s="32"/>
      <c r="M878" s="32"/>
      <c r="N878" s="30"/>
      <c r="O878" s="33"/>
      <c r="P878" s="33"/>
      <c r="Q878" s="29"/>
      <c r="R878" s="34"/>
      <c r="S878" s="34"/>
      <c r="T878" s="34"/>
      <c r="U878" s="33"/>
      <c r="V878" s="33"/>
      <c r="W878" s="33"/>
      <c r="X878" s="33"/>
      <c r="Y878" s="33"/>
      <c r="Z878" s="33"/>
      <c r="AA878" s="33"/>
      <c r="AB878" s="33"/>
      <c r="AC878" s="34"/>
      <c r="AD878" s="34"/>
      <c r="AE878" s="33"/>
      <c r="AF878" s="35"/>
      <c r="AG878" s="36"/>
      <c r="AH878" s="29"/>
      <c r="AI878" s="33"/>
      <c r="AJ878" s="35"/>
      <c r="AK878" s="36"/>
      <c r="AL878" s="29"/>
      <c r="AM878" s="33"/>
      <c r="AN878" s="35"/>
      <c r="AO878" s="36"/>
      <c r="AP878" s="29"/>
      <c r="AQ878" s="33"/>
      <c r="AR878" s="35"/>
      <c r="AS878" s="36"/>
      <c r="AT878" s="29"/>
      <c r="AU878" s="33"/>
      <c r="AV878" s="35"/>
      <c r="AW878" s="36"/>
      <c r="AX878" s="29"/>
      <c r="AY878" s="33"/>
      <c r="AZ878" s="35"/>
      <c r="BA878" s="36"/>
      <c r="BB878" s="29"/>
      <c r="BC878" s="33"/>
      <c r="BD878" s="35"/>
      <c r="BF878" s="29"/>
    </row>
    <row r="879" spans="1:58" x14ac:dyDescent="0.3">
      <c r="A879" s="29"/>
      <c r="B879" s="30"/>
      <c r="C879" s="30"/>
      <c r="D879" s="30"/>
      <c r="E879" s="31"/>
      <c r="F879" s="30"/>
      <c r="G879" s="30"/>
      <c r="H879" s="30"/>
      <c r="I879" s="30"/>
      <c r="J879" s="30"/>
      <c r="K879" s="30"/>
      <c r="L879" s="32"/>
      <c r="M879" s="32"/>
      <c r="N879" s="30"/>
      <c r="O879" s="33"/>
      <c r="P879" s="33"/>
      <c r="Q879" s="29"/>
      <c r="R879" s="34"/>
      <c r="S879" s="34"/>
      <c r="T879" s="34"/>
      <c r="U879" s="33"/>
      <c r="V879" s="33"/>
      <c r="W879" s="33"/>
      <c r="X879" s="33"/>
      <c r="Y879" s="33"/>
      <c r="Z879" s="33"/>
      <c r="AA879" s="33"/>
      <c r="AB879" s="33"/>
      <c r="AC879" s="34"/>
      <c r="AD879" s="34"/>
      <c r="AE879" s="33"/>
      <c r="AF879" s="35"/>
      <c r="AG879" s="36"/>
      <c r="AH879" s="29"/>
      <c r="AI879" s="33"/>
      <c r="AJ879" s="35"/>
      <c r="AK879" s="36"/>
      <c r="AL879" s="29"/>
      <c r="AM879" s="33"/>
      <c r="AN879" s="35"/>
      <c r="AO879" s="36"/>
      <c r="AP879" s="29"/>
      <c r="AQ879" s="33"/>
      <c r="AR879" s="35"/>
      <c r="AS879" s="36"/>
      <c r="AT879" s="29"/>
      <c r="AU879" s="33"/>
      <c r="AV879" s="35"/>
      <c r="AW879" s="36"/>
      <c r="AX879" s="29"/>
      <c r="AY879" s="33"/>
      <c r="AZ879" s="35"/>
      <c r="BA879" s="36"/>
      <c r="BB879" s="29"/>
      <c r="BC879" s="33"/>
      <c r="BD879" s="35"/>
      <c r="BF879" s="29"/>
    </row>
    <row r="880" spans="1:58" x14ac:dyDescent="0.3">
      <c r="A880" s="29"/>
      <c r="B880" s="30"/>
      <c r="C880" s="30"/>
      <c r="D880" s="30"/>
      <c r="E880" s="31"/>
      <c r="F880" s="30"/>
      <c r="G880" s="30"/>
      <c r="H880" s="30"/>
      <c r="I880" s="30"/>
      <c r="J880" s="30"/>
      <c r="K880" s="30"/>
      <c r="L880" s="32"/>
      <c r="M880" s="32"/>
      <c r="N880" s="30"/>
      <c r="O880" s="33"/>
      <c r="P880" s="33"/>
      <c r="Q880" s="29"/>
      <c r="R880" s="34"/>
      <c r="S880" s="34"/>
      <c r="T880" s="34"/>
      <c r="U880" s="33"/>
      <c r="V880" s="33"/>
      <c r="W880" s="33"/>
      <c r="X880" s="33"/>
      <c r="Y880" s="33"/>
      <c r="Z880" s="33"/>
      <c r="AA880" s="33"/>
      <c r="AB880" s="33"/>
      <c r="AC880" s="34"/>
      <c r="AD880" s="34"/>
      <c r="AE880" s="33"/>
      <c r="AF880" s="35"/>
      <c r="AG880" s="36"/>
      <c r="AH880" s="29"/>
      <c r="AI880" s="33"/>
      <c r="AJ880" s="35"/>
      <c r="AK880" s="36"/>
      <c r="AL880" s="29"/>
      <c r="AM880" s="33"/>
      <c r="AN880" s="35"/>
      <c r="AO880" s="36"/>
      <c r="AP880" s="29"/>
      <c r="AQ880" s="33"/>
      <c r="AR880" s="35"/>
      <c r="AS880" s="36"/>
      <c r="AT880" s="29"/>
      <c r="AU880" s="33"/>
      <c r="AV880" s="35"/>
      <c r="AW880" s="36"/>
      <c r="AX880" s="29"/>
      <c r="AY880" s="33"/>
      <c r="AZ880" s="35"/>
      <c r="BA880" s="36"/>
      <c r="BB880" s="29"/>
      <c r="BC880" s="33"/>
      <c r="BD880" s="35"/>
      <c r="BF880" s="29"/>
    </row>
    <row r="881" spans="1:58" x14ac:dyDescent="0.3">
      <c r="A881" s="29"/>
      <c r="B881" s="30"/>
      <c r="C881" s="30"/>
      <c r="D881" s="30"/>
      <c r="E881" s="31"/>
      <c r="F881" s="30"/>
      <c r="G881" s="30"/>
      <c r="H881" s="30"/>
      <c r="I881" s="30"/>
      <c r="J881" s="30"/>
      <c r="K881" s="30"/>
      <c r="L881" s="32"/>
      <c r="M881" s="32"/>
      <c r="N881" s="30"/>
      <c r="O881" s="33"/>
      <c r="P881" s="33"/>
      <c r="Q881" s="29"/>
      <c r="R881" s="34"/>
      <c r="S881" s="34"/>
      <c r="T881" s="34"/>
      <c r="U881" s="33"/>
      <c r="V881" s="33"/>
      <c r="W881" s="33"/>
      <c r="X881" s="33"/>
      <c r="Y881" s="33"/>
      <c r="Z881" s="33"/>
      <c r="AA881" s="33"/>
      <c r="AB881" s="33"/>
      <c r="AC881" s="34"/>
      <c r="AD881" s="34"/>
      <c r="AE881" s="33"/>
      <c r="AF881" s="35"/>
      <c r="AG881" s="36"/>
      <c r="AH881" s="29"/>
      <c r="AI881" s="33"/>
      <c r="AJ881" s="35"/>
      <c r="AK881" s="36"/>
      <c r="AL881" s="29"/>
      <c r="AM881" s="33"/>
      <c r="AN881" s="35"/>
      <c r="AO881" s="36"/>
      <c r="AP881" s="29"/>
      <c r="AQ881" s="33"/>
      <c r="AR881" s="35"/>
      <c r="AS881" s="36"/>
      <c r="AT881" s="29"/>
      <c r="AU881" s="33"/>
      <c r="AV881" s="35"/>
      <c r="AW881" s="36"/>
      <c r="AX881" s="29"/>
      <c r="AY881" s="33"/>
      <c r="AZ881" s="35"/>
      <c r="BA881" s="36"/>
      <c r="BB881" s="29"/>
      <c r="BC881" s="33"/>
      <c r="BD881" s="35"/>
      <c r="BF881" s="29"/>
    </row>
    <row r="882" spans="1:58" x14ac:dyDescent="0.3">
      <c r="A882" s="29"/>
      <c r="B882" s="30"/>
      <c r="C882" s="30"/>
      <c r="D882" s="30"/>
      <c r="E882" s="31"/>
      <c r="F882" s="30"/>
      <c r="G882" s="30"/>
      <c r="H882" s="30"/>
      <c r="I882" s="30"/>
      <c r="J882" s="30"/>
      <c r="K882" s="30"/>
      <c r="L882" s="32"/>
      <c r="M882" s="32"/>
      <c r="N882" s="30"/>
      <c r="O882" s="33"/>
      <c r="P882" s="33"/>
      <c r="Q882" s="29"/>
      <c r="R882" s="34"/>
      <c r="S882" s="34"/>
      <c r="T882" s="34"/>
      <c r="U882" s="33"/>
      <c r="V882" s="33"/>
      <c r="W882" s="33"/>
      <c r="X882" s="33"/>
      <c r="Y882" s="33"/>
      <c r="Z882" s="33"/>
      <c r="AA882" s="33"/>
      <c r="AB882" s="33"/>
      <c r="AC882" s="34"/>
      <c r="AD882" s="34"/>
      <c r="AE882" s="33"/>
      <c r="AF882" s="35"/>
      <c r="AG882" s="36"/>
      <c r="AH882" s="29"/>
      <c r="AI882" s="33"/>
      <c r="AJ882" s="35"/>
      <c r="AK882" s="36"/>
      <c r="AL882" s="29"/>
      <c r="AM882" s="33"/>
      <c r="AN882" s="35"/>
      <c r="AO882" s="36"/>
      <c r="AP882" s="29"/>
      <c r="AQ882" s="33"/>
      <c r="AR882" s="35"/>
      <c r="AS882" s="36"/>
      <c r="AT882" s="29"/>
      <c r="AU882" s="33"/>
      <c r="AV882" s="35"/>
      <c r="AW882" s="36"/>
      <c r="AX882" s="29"/>
      <c r="AY882" s="33"/>
      <c r="AZ882" s="35"/>
      <c r="BA882" s="36"/>
      <c r="BB882" s="29"/>
      <c r="BC882" s="33"/>
      <c r="BD882" s="35"/>
      <c r="BF882" s="29"/>
    </row>
    <row r="883" spans="1:58" x14ac:dyDescent="0.3">
      <c r="A883" s="29"/>
      <c r="B883" s="30"/>
      <c r="C883" s="30"/>
      <c r="D883" s="30"/>
      <c r="E883" s="31"/>
      <c r="F883" s="30"/>
      <c r="G883" s="30"/>
      <c r="H883" s="30"/>
      <c r="I883" s="30"/>
      <c r="J883" s="30"/>
      <c r="K883" s="30"/>
      <c r="L883" s="32"/>
      <c r="M883" s="32"/>
      <c r="N883" s="30"/>
      <c r="O883" s="33"/>
      <c r="P883" s="33"/>
      <c r="Q883" s="29"/>
      <c r="R883" s="34"/>
      <c r="S883" s="34"/>
      <c r="T883" s="34"/>
      <c r="U883" s="33"/>
      <c r="V883" s="33"/>
      <c r="W883" s="33"/>
      <c r="X883" s="33"/>
      <c r="Y883" s="33"/>
      <c r="Z883" s="33"/>
      <c r="AA883" s="33"/>
      <c r="AB883" s="33"/>
      <c r="AC883" s="34"/>
      <c r="AD883" s="34"/>
      <c r="AE883" s="33"/>
      <c r="AF883" s="35"/>
      <c r="AG883" s="36"/>
      <c r="AH883" s="29"/>
      <c r="AI883" s="33"/>
      <c r="AJ883" s="35"/>
      <c r="AK883" s="36"/>
      <c r="AL883" s="29"/>
      <c r="AM883" s="33"/>
      <c r="AN883" s="35"/>
      <c r="AO883" s="36"/>
      <c r="AP883" s="29"/>
      <c r="AQ883" s="33"/>
      <c r="AR883" s="35"/>
      <c r="AS883" s="36"/>
      <c r="AT883" s="29"/>
      <c r="AU883" s="33"/>
      <c r="AV883" s="35"/>
      <c r="AW883" s="36"/>
      <c r="AX883" s="29"/>
      <c r="AY883" s="33"/>
      <c r="AZ883" s="35"/>
      <c r="BA883" s="36"/>
      <c r="BB883" s="29"/>
      <c r="BC883" s="33"/>
      <c r="BD883" s="35"/>
      <c r="BF883" s="29"/>
    </row>
    <row r="884" spans="1:58" x14ac:dyDescent="0.3">
      <c r="A884" s="29"/>
      <c r="B884" s="30"/>
      <c r="C884" s="30"/>
      <c r="D884" s="30"/>
      <c r="E884" s="31"/>
      <c r="F884" s="30"/>
      <c r="G884" s="30"/>
      <c r="H884" s="30"/>
      <c r="I884" s="30"/>
      <c r="J884" s="30"/>
      <c r="K884" s="30"/>
      <c r="L884" s="32"/>
      <c r="M884" s="32"/>
      <c r="N884" s="30"/>
      <c r="O884" s="33"/>
      <c r="P884" s="33"/>
      <c r="Q884" s="29"/>
      <c r="R884" s="34"/>
      <c r="S884" s="34"/>
      <c r="T884" s="34"/>
      <c r="U884" s="33"/>
      <c r="V884" s="33"/>
      <c r="W884" s="33"/>
      <c r="X884" s="33"/>
      <c r="Y884" s="33"/>
      <c r="Z884" s="33"/>
      <c r="AA884" s="33"/>
      <c r="AB884" s="33"/>
      <c r="AC884" s="34"/>
      <c r="AD884" s="34"/>
      <c r="AE884" s="33"/>
      <c r="AF884" s="35"/>
      <c r="AG884" s="36"/>
      <c r="AH884" s="29"/>
      <c r="AI884" s="33"/>
      <c r="AJ884" s="35"/>
      <c r="AK884" s="36"/>
      <c r="AL884" s="29"/>
      <c r="AM884" s="33"/>
      <c r="AN884" s="35"/>
      <c r="AO884" s="36"/>
      <c r="AP884" s="29"/>
      <c r="AQ884" s="33"/>
      <c r="AR884" s="35"/>
      <c r="AS884" s="36"/>
      <c r="AT884" s="29"/>
      <c r="AU884" s="33"/>
      <c r="AV884" s="35"/>
      <c r="AW884" s="36"/>
      <c r="AX884" s="29"/>
      <c r="AY884" s="33"/>
      <c r="AZ884" s="35"/>
      <c r="BA884" s="36"/>
      <c r="BB884" s="29"/>
      <c r="BC884" s="33"/>
      <c r="BD884" s="35"/>
      <c r="BF884" s="29"/>
    </row>
    <row r="885" spans="1:58" x14ac:dyDescent="0.3">
      <c r="A885" s="29"/>
      <c r="B885" s="30"/>
      <c r="C885" s="30"/>
      <c r="D885" s="30"/>
      <c r="E885" s="31"/>
      <c r="F885" s="30"/>
      <c r="G885" s="30"/>
      <c r="H885" s="30"/>
      <c r="I885" s="30"/>
      <c r="J885" s="30"/>
      <c r="K885" s="30"/>
      <c r="L885" s="32"/>
      <c r="M885" s="32"/>
      <c r="N885" s="30"/>
      <c r="O885" s="33"/>
      <c r="P885" s="33"/>
      <c r="Q885" s="29"/>
      <c r="R885" s="34"/>
      <c r="S885" s="34"/>
      <c r="T885" s="34"/>
      <c r="U885" s="33"/>
      <c r="V885" s="33"/>
      <c r="W885" s="33"/>
      <c r="X885" s="33"/>
      <c r="Y885" s="33"/>
      <c r="Z885" s="33"/>
      <c r="AA885" s="33"/>
      <c r="AB885" s="33"/>
      <c r="AC885" s="34"/>
      <c r="AD885" s="34"/>
      <c r="AE885" s="33"/>
      <c r="AF885" s="35"/>
      <c r="AG885" s="36"/>
      <c r="AH885" s="29"/>
      <c r="AI885" s="33"/>
      <c r="AJ885" s="35"/>
      <c r="AK885" s="36"/>
      <c r="AL885" s="29"/>
      <c r="AM885" s="33"/>
      <c r="AN885" s="35"/>
      <c r="AO885" s="36"/>
      <c r="AP885" s="29"/>
      <c r="AQ885" s="33"/>
      <c r="AR885" s="35"/>
      <c r="AS885" s="36"/>
      <c r="AT885" s="29"/>
      <c r="AU885" s="33"/>
      <c r="AV885" s="35"/>
      <c r="AW885" s="36"/>
      <c r="AX885" s="29"/>
      <c r="AY885" s="33"/>
      <c r="AZ885" s="35"/>
      <c r="BA885" s="36"/>
      <c r="BB885" s="29"/>
      <c r="BC885" s="33"/>
      <c r="BD885" s="35"/>
      <c r="BF885" s="29"/>
    </row>
    <row r="886" spans="1:58" x14ac:dyDescent="0.3">
      <c r="A886" s="29"/>
      <c r="B886" s="30"/>
      <c r="C886" s="30"/>
      <c r="D886" s="30"/>
      <c r="E886" s="31"/>
      <c r="F886" s="30"/>
      <c r="G886" s="30"/>
      <c r="H886" s="30"/>
      <c r="I886" s="30"/>
      <c r="J886" s="30"/>
      <c r="K886" s="30"/>
      <c r="L886" s="32"/>
      <c r="M886" s="32"/>
      <c r="N886" s="30"/>
      <c r="O886" s="33"/>
      <c r="P886" s="33"/>
      <c r="Q886" s="29"/>
      <c r="R886" s="34"/>
      <c r="S886" s="34"/>
      <c r="T886" s="34"/>
      <c r="U886" s="33"/>
      <c r="V886" s="33"/>
      <c r="W886" s="33"/>
      <c r="X886" s="33"/>
      <c r="Y886" s="33"/>
      <c r="Z886" s="33"/>
      <c r="AA886" s="33"/>
      <c r="AB886" s="33"/>
      <c r="AC886" s="34"/>
      <c r="AD886" s="34"/>
      <c r="AE886" s="33"/>
      <c r="AF886" s="35"/>
      <c r="AG886" s="36"/>
      <c r="AH886" s="29"/>
      <c r="AI886" s="33"/>
      <c r="AJ886" s="35"/>
      <c r="AK886" s="36"/>
      <c r="AL886" s="29"/>
      <c r="AM886" s="33"/>
      <c r="AN886" s="35"/>
      <c r="AO886" s="36"/>
      <c r="AP886" s="29"/>
      <c r="AQ886" s="33"/>
      <c r="AR886" s="35"/>
      <c r="AS886" s="36"/>
      <c r="AT886" s="29"/>
      <c r="AU886" s="33"/>
      <c r="AV886" s="35"/>
      <c r="AW886" s="36"/>
      <c r="AX886" s="29"/>
      <c r="AY886" s="33"/>
      <c r="AZ886" s="35"/>
      <c r="BA886" s="36"/>
      <c r="BB886" s="29"/>
      <c r="BC886" s="33"/>
      <c r="BD886" s="35"/>
      <c r="BF886" s="29"/>
    </row>
    <row r="887" spans="1:58" x14ac:dyDescent="0.3">
      <c r="A887" s="29"/>
      <c r="B887" s="30"/>
      <c r="C887" s="30"/>
      <c r="D887" s="30"/>
      <c r="E887" s="31"/>
      <c r="F887" s="30"/>
      <c r="G887" s="30"/>
      <c r="H887" s="30"/>
      <c r="I887" s="30"/>
      <c r="J887" s="30"/>
      <c r="K887" s="30"/>
      <c r="L887" s="32"/>
      <c r="M887" s="32"/>
      <c r="N887" s="30"/>
      <c r="O887" s="33"/>
      <c r="P887" s="33"/>
      <c r="Q887" s="29"/>
      <c r="R887" s="34"/>
      <c r="S887" s="34"/>
      <c r="T887" s="34"/>
      <c r="U887" s="33"/>
      <c r="V887" s="33"/>
      <c r="W887" s="33"/>
      <c r="X887" s="33"/>
      <c r="Y887" s="33"/>
      <c r="Z887" s="33"/>
      <c r="AA887" s="33"/>
      <c r="AB887" s="33"/>
      <c r="AC887" s="34"/>
      <c r="AD887" s="34"/>
      <c r="AE887" s="33"/>
      <c r="AF887" s="35"/>
      <c r="AG887" s="36"/>
      <c r="AH887" s="29"/>
      <c r="AI887" s="33"/>
      <c r="AJ887" s="35"/>
      <c r="AK887" s="36"/>
      <c r="AL887" s="29"/>
      <c r="AM887" s="33"/>
      <c r="AN887" s="35"/>
      <c r="AO887" s="36"/>
      <c r="AP887" s="29"/>
      <c r="AQ887" s="33"/>
      <c r="AR887" s="35"/>
      <c r="AS887" s="36"/>
      <c r="AT887" s="29"/>
      <c r="AU887" s="33"/>
      <c r="AV887" s="35"/>
      <c r="AW887" s="36"/>
      <c r="AX887" s="29"/>
      <c r="AY887" s="33"/>
      <c r="AZ887" s="35"/>
      <c r="BA887" s="36"/>
      <c r="BB887" s="29"/>
      <c r="BC887" s="33"/>
      <c r="BD887" s="35"/>
      <c r="BF887" s="29"/>
    </row>
    <row r="888" spans="1:58" x14ac:dyDescent="0.3">
      <c r="A888" s="29"/>
      <c r="B888" s="30"/>
      <c r="C888" s="30"/>
      <c r="D888" s="30"/>
      <c r="E888" s="31"/>
      <c r="F888" s="30"/>
      <c r="G888" s="30"/>
      <c r="H888" s="30"/>
      <c r="I888" s="30"/>
      <c r="J888" s="30"/>
      <c r="K888" s="30"/>
      <c r="L888" s="32"/>
      <c r="M888" s="32"/>
      <c r="N888" s="30"/>
      <c r="O888" s="33"/>
      <c r="P888" s="33"/>
      <c r="Q888" s="29"/>
      <c r="R888" s="34"/>
      <c r="S888" s="34"/>
      <c r="T888" s="34"/>
      <c r="U888" s="33"/>
      <c r="V888" s="33"/>
      <c r="W888" s="33"/>
      <c r="X888" s="33"/>
      <c r="Y888" s="33"/>
      <c r="Z888" s="33"/>
      <c r="AA888" s="33"/>
      <c r="AB888" s="33"/>
      <c r="AC888" s="34"/>
      <c r="AD888" s="34"/>
      <c r="AE888" s="33"/>
      <c r="AF888" s="35"/>
      <c r="AG888" s="36"/>
      <c r="AH888" s="29"/>
      <c r="AI888" s="33"/>
      <c r="AJ888" s="35"/>
      <c r="AK888" s="36"/>
      <c r="AL888" s="29"/>
      <c r="AM888" s="33"/>
      <c r="AN888" s="35"/>
      <c r="AO888" s="36"/>
      <c r="AP888" s="29"/>
      <c r="AQ888" s="33"/>
      <c r="AR888" s="35"/>
      <c r="AS888" s="36"/>
      <c r="AT888" s="29"/>
      <c r="AU888" s="33"/>
      <c r="AV888" s="35"/>
      <c r="AW888" s="36"/>
      <c r="AX888" s="29"/>
      <c r="AY888" s="33"/>
      <c r="AZ888" s="35"/>
      <c r="BA888" s="36"/>
      <c r="BB888" s="29"/>
      <c r="BC888" s="33"/>
      <c r="BD888" s="35"/>
      <c r="BF888" s="29"/>
    </row>
    <row r="889" spans="1:58" x14ac:dyDescent="0.3">
      <c r="A889" s="29"/>
      <c r="B889" s="30"/>
      <c r="C889" s="30"/>
      <c r="D889" s="30"/>
      <c r="E889" s="31"/>
      <c r="F889" s="30"/>
      <c r="G889" s="30"/>
      <c r="H889" s="30"/>
      <c r="I889" s="30"/>
      <c r="J889" s="30"/>
      <c r="K889" s="30"/>
      <c r="L889" s="32"/>
      <c r="M889" s="32"/>
      <c r="N889" s="30"/>
      <c r="O889" s="33"/>
      <c r="P889" s="33"/>
      <c r="Q889" s="29"/>
      <c r="R889" s="34"/>
      <c r="S889" s="34"/>
      <c r="T889" s="34"/>
      <c r="U889" s="33"/>
      <c r="V889" s="33"/>
      <c r="W889" s="33"/>
      <c r="X889" s="33"/>
      <c r="Y889" s="33"/>
      <c r="Z889" s="33"/>
      <c r="AA889" s="33"/>
      <c r="AB889" s="33"/>
      <c r="AC889" s="34"/>
      <c r="AD889" s="34"/>
      <c r="AE889" s="33"/>
      <c r="AF889" s="35"/>
      <c r="AG889" s="36"/>
      <c r="AH889" s="29"/>
      <c r="AI889" s="33"/>
      <c r="AJ889" s="35"/>
      <c r="AK889" s="36"/>
      <c r="AL889" s="29"/>
      <c r="AM889" s="33"/>
      <c r="AN889" s="35"/>
      <c r="AO889" s="36"/>
      <c r="AP889" s="29"/>
      <c r="AQ889" s="33"/>
      <c r="AR889" s="35"/>
      <c r="AS889" s="36"/>
      <c r="AT889" s="29"/>
      <c r="AU889" s="33"/>
      <c r="AV889" s="35"/>
      <c r="AW889" s="36"/>
      <c r="AX889" s="29"/>
      <c r="AY889" s="33"/>
      <c r="AZ889" s="35"/>
      <c r="BA889" s="36"/>
      <c r="BB889" s="29"/>
      <c r="BC889" s="33"/>
      <c r="BD889" s="35"/>
      <c r="BF889" s="29"/>
    </row>
    <row r="890" spans="1:58" x14ac:dyDescent="0.3">
      <c r="A890" s="29"/>
      <c r="B890" s="30"/>
      <c r="C890" s="30"/>
      <c r="D890" s="30"/>
      <c r="E890" s="31"/>
      <c r="F890" s="30"/>
      <c r="G890" s="30"/>
      <c r="H890" s="30"/>
      <c r="I890" s="30"/>
      <c r="J890" s="30"/>
      <c r="K890" s="30"/>
      <c r="L890" s="32"/>
      <c r="M890" s="32"/>
      <c r="N890" s="30"/>
      <c r="O890" s="33"/>
      <c r="P890" s="33"/>
      <c r="Q890" s="29"/>
      <c r="R890" s="34"/>
      <c r="S890" s="34"/>
      <c r="T890" s="34"/>
      <c r="U890" s="33"/>
      <c r="V890" s="33"/>
      <c r="W890" s="33"/>
      <c r="X890" s="33"/>
      <c r="Y890" s="33"/>
      <c r="Z890" s="33"/>
      <c r="AA890" s="33"/>
      <c r="AB890" s="33"/>
      <c r="AC890" s="34"/>
      <c r="AD890" s="34"/>
      <c r="AE890" s="33"/>
      <c r="AF890" s="35"/>
      <c r="AG890" s="36"/>
      <c r="AH890" s="29"/>
      <c r="AI890" s="33"/>
      <c r="AJ890" s="35"/>
      <c r="AK890" s="36"/>
      <c r="AL890" s="29"/>
      <c r="AM890" s="33"/>
      <c r="AN890" s="35"/>
      <c r="AO890" s="36"/>
      <c r="AP890" s="29"/>
      <c r="AQ890" s="33"/>
      <c r="AR890" s="35"/>
      <c r="AS890" s="36"/>
      <c r="AT890" s="29"/>
      <c r="AU890" s="33"/>
      <c r="AV890" s="35"/>
      <c r="AW890" s="36"/>
      <c r="AX890" s="29"/>
      <c r="AY890" s="33"/>
      <c r="AZ890" s="35"/>
      <c r="BA890" s="36"/>
      <c r="BB890" s="29"/>
      <c r="BC890" s="33"/>
      <c r="BD890" s="35"/>
      <c r="BF890" s="29"/>
    </row>
    <row r="891" spans="1:58" x14ac:dyDescent="0.3">
      <c r="A891" s="29"/>
      <c r="B891" s="30"/>
      <c r="C891" s="30"/>
      <c r="D891" s="30"/>
      <c r="E891" s="31"/>
      <c r="F891" s="30"/>
      <c r="G891" s="30"/>
      <c r="H891" s="30"/>
      <c r="I891" s="30"/>
      <c r="J891" s="30"/>
      <c r="K891" s="30"/>
      <c r="L891" s="32"/>
      <c r="M891" s="32"/>
      <c r="N891" s="30"/>
      <c r="O891" s="33"/>
      <c r="P891" s="33"/>
      <c r="Q891" s="29"/>
      <c r="R891" s="34"/>
      <c r="S891" s="34"/>
      <c r="T891" s="34"/>
      <c r="U891" s="33"/>
      <c r="V891" s="33"/>
      <c r="W891" s="33"/>
      <c r="X891" s="33"/>
      <c r="Y891" s="33"/>
      <c r="Z891" s="33"/>
      <c r="AA891" s="33"/>
      <c r="AB891" s="33"/>
      <c r="AC891" s="34"/>
      <c r="AD891" s="34"/>
      <c r="AE891" s="33"/>
      <c r="AF891" s="35"/>
      <c r="AG891" s="36"/>
      <c r="AH891" s="29"/>
      <c r="AI891" s="33"/>
      <c r="AJ891" s="35"/>
      <c r="AK891" s="36"/>
      <c r="AL891" s="29"/>
      <c r="AM891" s="33"/>
      <c r="AN891" s="35"/>
      <c r="AO891" s="36"/>
      <c r="AP891" s="29"/>
      <c r="AQ891" s="33"/>
      <c r="AR891" s="35"/>
      <c r="AS891" s="36"/>
      <c r="AT891" s="29"/>
      <c r="AU891" s="33"/>
      <c r="AV891" s="35"/>
      <c r="AW891" s="36"/>
      <c r="AX891" s="29"/>
      <c r="AY891" s="33"/>
      <c r="AZ891" s="35"/>
      <c r="BA891" s="36"/>
      <c r="BB891" s="29"/>
      <c r="BC891" s="33"/>
      <c r="BD891" s="35"/>
      <c r="BF891" s="29"/>
    </row>
    <row r="892" spans="1:58" x14ac:dyDescent="0.3">
      <c r="A892" s="29"/>
      <c r="B892" s="30"/>
      <c r="C892" s="30"/>
      <c r="D892" s="30"/>
      <c r="E892" s="31"/>
      <c r="F892" s="30"/>
      <c r="G892" s="30"/>
      <c r="H892" s="30"/>
      <c r="I892" s="30"/>
      <c r="J892" s="30"/>
      <c r="K892" s="30"/>
      <c r="L892" s="32"/>
      <c r="M892" s="32"/>
      <c r="N892" s="30"/>
      <c r="O892" s="33"/>
      <c r="P892" s="33"/>
      <c r="Q892" s="29"/>
      <c r="R892" s="34"/>
      <c r="S892" s="34"/>
      <c r="T892" s="34"/>
      <c r="U892" s="33"/>
      <c r="V892" s="33"/>
      <c r="W892" s="33"/>
      <c r="X892" s="33"/>
      <c r="Y892" s="33"/>
      <c r="Z892" s="33"/>
      <c r="AA892" s="33"/>
      <c r="AB892" s="33"/>
      <c r="AC892" s="34"/>
      <c r="AD892" s="34"/>
      <c r="AE892" s="33"/>
      <c r="AF892" s="35"/>
      <c r="AG892" s="36"/>
      <c r="AH892" s="29"/>
      <c r="AI892" s="33"/>
      <c r="AJ892" s="35"/>
      <c r="AK892" s="36"/>
      <c r="AL892" s="29"/>
      <c r="AM892" s="33"/>
      <c r="AN892" s="35"/>
      <c r="AO892" s="36"/>
      <c r="AP892" s="29"/>
      <c r="AQ892" s="33"/>
      <c r="AR892" s="35"/>
      <c r="AS892" s="36"/>
      <c r="AT892" s="29"/>
      <c r="AU892" s="33"/>
      <c r="AV892" s="35"/>
      <c r="AW892" s="36"/>
      <c r="AX892" s="29"/>
      <c r="AY892" s="33"/>
      <c r="AZ892" s="35"/>
      <c r="BA892" s="36"/>
      <c r="BB892" s="29"/>
      <c r="BC892" s="33"/>
      <c r="BD892" s="35"/>
      <c r="BF892" s="29"/>
    </row>
    <row r="893" spans="1:58" x14ac:dyDescent="0.3">
      <c r="A893" s="29"/>
      <c r="B893" s="30"/>
      <c r="C893" s="30"/>
      <c r="D893" s="30"/>
      <c r="E893" s="31"/>
      <c r="F893" s="30"/>
      <c r="G893" s="30"/>
      <c r="H893" s="30"/>
      <c r="I893" s="30"/>
      <c r="J893" s="30"/>
      <c r="K893" s="30"/>
      <c r="L893" s="32"/>
      <c r="M893" s="32"/>
      <c r="N893" s="30"/>
      <c r="O893" s="33"/>
      <c r="P893" s="33"/>
      <c r="Q893" s="29"/>
      <c r="R893" s="34"/>
      <c r="S893" s="34"/>
      <c r="T893" s="34"/>
      <c r="U893" s="33"/>
      <c r="V893" s="33"/>
      <c r="W893" s="33"/>
      <c r="X893" s="33"/>
      <c r="Y893" s="33"/>
      <c r="Z893" s="33"/>
      <c r="AA893" s="33"/>
      <c r="AB893" s="33"/>
      <c r="AC893" s="34"/>
      <c r="AD893" s="34"/>
      <c r="AE893" s="33"/>
      <c r="AF893" s="35"/>
      <c r="AG893" s="36"/>
      <c r="AH893" s="29"/>
      <c r="AI893" s="33"/>
      <c r="AJ893" s="35"/>
      <c r="AK893" s="36"/>
      <c r="AL893" s="29"/>
      <c r="AM893" s="33"/>
      <c r="AN893" s="35"/>
      <c r="AO893" s="36"/>
      <c r="AP893" s="29"/>
      <c r="AQ893" s="33"/>
      <c r="AR893" s="35"/>
      <c r="AS893" s="36"/>
      <c r="AT893" s="29"/>
      <c r="AU893" s="33"/>
      <c r="AV893" s="35"/>
      <c r="AW893" s="36"/>
      <c r="AX893" s="29"/>
      <c r="AY893" s="33"/>
      <c r="AZ893" s="35"/>
      <c r="BA893" s="36"/>
      <c r="BB893" s="29"/>
      <c r="BC893" s="33"/>
      <c r="BD893" s="35"/>
      <c r="BF893" s="29"/>
    </row>
    <row r="894" spans="1:58" x14ac:dyDescent="0.3">
      <c r="A894" s="29"/>
      <c r="B894" s="30"/>
      <c r="C894" s="30"/>
      <c r="D894" s="30"/>
      <c r="E894" s="31"/>
      <c r="F894" s="30"/>
      <c r="G894" s="30"/>
      <c r="H894" s="30"/>
      <c r="I894" s="30"/>
      <c r="J894" s="30"/>
      <c r="K894" s="30"/>
      <c r="L894" s="32"/>
      <c r="M894" s="32"/>
      <c r="N894" s="30"/>
      <c r="O894" s="33"/>
      <c r="P894" s="33"/>
      <c r="Q894" s="29"/>
      <c r="R894" s="34"/>
      <c r="S894" s="34"/>
      <c r="T894" s="34"/>
      <c r="U894" s="33"/>
      <c r="V894" s="33"/>
      <c r="W894" s="33"/>
      <c r="X894" s="33"/>
      <c r="Y894" s="33"/>
      <c r="Z894" s="33"/>
      <c r="AA894" s="33"/>
      <c r="AB894" s="33"/>
      <c r="AC894" s="34"/>
      <c r="AD894" s="34"/>
      <c r="AE894" s="33"/>
      <c r="AF894" s="35"/>
      <c r="AG894" s="36"/>
      <c r="AH894" s="29"/>
      <c r="AI894" s="33"/>
      <c r="AJ894" s="35"/>
      <c r="AK894" s="36"/>
      <c r="AL894" s="29"/>
      <c r="AM894" s="33"/>
      <c r="AN894" s="35"/>
      <c r="AO894" s="36"/>
      <c r="AP894" s="29"/>
      <c r="AQ894" s="33"/>
      <c r="AR894" s="35"/>
      <c r="AS894" s="36"/>
      <c r="AT894" s="29"/>
      <c r="AU894" s="33"/>
      <c r="AV894" s="35"/>
      <c r="AW894" s="36"/>
      <c r="AX894" s="29"/>
      <c r="AY894" s="33"/>
      <c r="AZ894" s="35"/>
      <c r="BA894" s="36"/>
      <c r="BB894" s="29"/>
      <c r="BC894" s="33"/>
      <c r="BD894" s="35"/>
      <c r="BF894" s="29"/>
    </row>
    <row r="895" spans="1:58" x14ac:dyDescent="0.3">
      <c r="A895" s="29"/>
      <c r="B895" s="30"/>
      <c r="C895" s="30"/>
      <c r="D895" s="30"/>
      <c r="E895" s="31"/>
      <c r="F895" s="30"/>
      <c r="G895" s="30"/>
      <c r="H895" s="30"/>
      <c r="I895" s="30"/>
      <c r="J895" s="30"/>
      <c r="K895" s="30"/>
      <c r="L895" s="32"/>
      <c r="M895" s="32"/>
      <c r="N895" s="30"/>
      <c r="O895" s="33"/>
      <c r="P895" s="33"/>
      <c r="Q895" s="29"/>
      <c r="R895" s="34"/>
      <c r="S895" s="34"/>
      <c r="T895" s="34"/>
      <c r="U895" s="33"/>
      <c r="V895" s="33"/>
      <c r="W895" s="33"/>
      <c r="X895" s="33"/>
      <c r="Y895" s="33"/>
      <c r="Z895" s="33"/>
      <c r="AA895" s="33"/>
      <c r="AB895" s="33"/>
      <c r="AC895" s="34"/>
      <c r="AD895" s="34"/>
      <c r="AE895" s="33"/>
      <c r="AF895" s="35"/>
      <c r="AG895" s="36"/>
      <c r="AH895" s="29"/>
      <c r="AI895" s="33"/>
      <c r="AJ895" s="35"/>
      <c r="AK895" s="36"/>
      <c r="AL895" s="29"/>
      <c r="AM895" s="33"/>
      <c r="AN895" s="35"/>
      <c r="AO895" s="36"/>
      <c r="AP895" s="29"/>
      <c r="AQ895" s="33"/>
      <c r="AR895" s="35"/>
      <c r="AS895" s="36"/>
      <c r="AT895" s="29"/>
      <c r="AU895" s="33"/>
      <c r="AV895" s="35"/>
      <c r="AW895" s="36"/>
      <c r="AX895" s="29"/>
      <c r="AY895" s="33"/>
      <c r="AZ895" s="35"/>
      <c r="BA895" s="36"/>
      <c r="BB895" s="29"/>
      <c r="BC895" s="33"/>
      <c r="BD895" s="35"/>
      <c r="BF895" s="29"/>
    </row>
    <row r="896" spans="1:58" x14ac:dyDescent="0.3">
      <c r="A896" s="29"/>
      <c r="B896" s="30"/>
      <c r="C896" s="30"/>
      <c r="D896" s="30"/>
      <c r="E896" s="31"/>
      <c r="F896" s="30"/>
      <c r="G896" s="30"/>
      <c r="H896" s="30"/>
      <c r="I896" s="30"/>
      <c r="J896" s="30"/>
      <c r="K896" s="30"/>
      <c r="L896" s="32"/>
      <c r="M896" s="32"/>
      <c r="N896" s="30"/>
      <c r="O896" s="33"/>
      <c r="P896" s="33"/>
      <c r="Q896" s="29"/>
      <c r="R896" s="34"/>
      <c r="S896" s="34"/>
      <c r="T896" s="34"/>
      <c r="U896" s="33"/>
      <c r="V896" s="33"/>
      <c r="W896" s="33"/>
      <c r="X896" s="33"/>
      <c r="Y896" s="33"/>
      <c r="Z896" s="33"/>
      <c r="AA896" s="33"/>
      <c r="AB896" s="33"/>
      <c r="AC896" s="34"/>
      <c r="AD896" s="34"/>
      <c r="AE896" s="33"/>
      <c r="AF896" s="35"/>
      <c r="AG896" s="36"/>
      <c r="AH896" s="29"/>
      <c r="AI896" s="33"/>
      <c r="AJ896" s="35"/>
      <c r="AK896" s="36"/>
      <c r="AL896" s="29"/>
      <c r="AM896" s="33"/>
      <c r="AN896" s="35"/>
      <c r="AO896" s="36"/>
      <c r="AP896" s="29"/>
      <c r="AQ896" s="33"/>
      <c r="AR896" s="35"/>
      <c r="AS896" s="36"/>
      <c r="AT896" s="29"/>
      <c r="AU896" s="33"/>
      <c r="AV896" s="35"/>
      <c r="AW896" s="36"/>
      <c r="AX896" s="29"/>
      <c r="AY896" s="33"/>
      <c r="AZ896" s="35"/>
      <c r="BA896" s="36"/>
      <c r="BB896" s="29"/>
      <c r="BC896" s="33"/>
      <c r="BD896" s="35"/>
      <c r="BF896" s="29"/>
    </row>
    <row r="897" spans="1:58" x14ac:dyDescent="0.3">
      <c r="A897" s="29"/>
      <c r="B897" s="30"/>
      <c r="C897" s="30"/>
      <c r="D897" s="30"/>
      <c r="E897" s="31"/>
      <c r="F897" s="30"/>
      <c r="G897" s="30"/>
      <c r="H897" s="30"/>
      <c r="I897" s="30"/>
      <c r="J897" s="30"/>
      <c r="K897" s="30"/>
      <c r="L897" s="32"/>
      <c r="M897" s="32"/>
      <c r="N897" s="30"/>
      <c r="O897" s="33"/>
      <c r="P897" s="33"/>
      <c r="Q897" s="29"/>
      <c r="R897" s="34"/>
      <c r="S897" s="34"/>
      <c r="T897" s="34"/>
      <c r="U897" s="33"/>
      <c r="V897" s="33"/>
      <c r="W897" s="33"/>
      <c r="X897" s="33"/>
      <c r="Y897" s="33"/>
      <c r="Z897" s="33"/>
      <c r="AA897" s="33"/>
      <c r="AB897" s="33"/>
      <c r="AC897" s="34"/>
      <c r="AD897" s="34"/>
      <c r="AE897" s="33"/>
      <c r="AF897" s="35"/>
      <c r="AG897" s="36"/>
      <c r="AH897" s="29"/>
      <c r="AI897" s="33"/>
      <c r="AJ897" s="35"/>
      <c r="AK897" s="36"/>
      <c r="AL897" s="29"/>
      <c r="AM897" s="33"/>
      <c r="AN897" s="35"/>
      <c r="AO897" s="36"/>
      <c r="AP897" s="29"/>
      <c r="AQ897" s="33"/>
      <c r="AR897" s="35"/>
      <c r="AS897" s="36"/>
      <c r="AT897" s="29"/>
      <c r="AU897" s="33"/>
      <c r="AV897" s="35"/>
      <c r="AW897" s="36"/>
      <c r="AX897" s="29"/>
      <c r="AY897" s="33"/>
      <c r="AZ897" s="35"/>
      <c r="BA897" s="36"/>
      <c r="BB897" s="29"/>
      <c r="BC897" s="33"/>
      <c r="BD897" s="35"/>
      <c r="BF897" s="29"/>
    </row>
    <row r="898" spans="1:58" x14ac:dyDescent="0.3">
      <c r="A898" s="29"/>
      <c r="B898" s="30"/>
      <c r="C898" s="30"/>
      <c r="D898" s="30"/>
      <c r="E898" s="31"/>
      <c r="F898" s="30"/>
      <c r="G898" s="30"/>
      <c r="H898" s="30"/>
      <c r="I898" s="30"/>
      <c r="J898" s="30"/>
      <c r="K898" s="30"/>
      <c r="L898" s="32"/>
      <c r="M898" s="32"/>
      <c r="N898" s="30"/>
      <c r="O898" s="33"/>
      <c r="P898" s="33"/>
      <c r="Q898" s="29"/>
      <c r="R898" s="34"/>
      <c r="S898" s="34"/>
      <c r="T898" s="34"/>
      <c r="U898" s="33"/>
      <c r="V898" s="33"/>
      <c r="W898" s="33"/>
      <c r="X898" s="33"/>
      <c r="Y898" s="33"/>
      <c r="Z898" s="33"/>
      <c r="AA898" s="33"/>
      <c r="AB898" s="33"/>
      <c r="AC898" s="34"/>
      <c r="AD898" s="34"/>
      <c r="AE898" s="33"/>
      <c r="AF898" s="35"/>
      <c r="AG898" s="36"/>
      <c r="AH898" s="29"/>
      <c r="AI898" s="33"/>
      <c r="AJ898" s="35"/>
      <c r="AK898" s="36"/>
      <c r="AL898" s="29"/>
      <c r="AM898" s="33"/>
      <c r="AN898" s="35"/>
      <c r="AO898" s="36"/>
      <c r="AP898" s="29"/>
      <c r="AQ898" s="33"/>
      <c r="AR898" s="35"/>
      <c r="AS898" s="36"/>
      <c r="AT898" s="29"/>
      <c r="AU898" s="33"/>
      <c r="AV898" s="35"/>
      <c r="AW898" s="36"/>
      <c r="AX898" s="29"/>
      <c r="AY898" s="33"/>
      <c r="AZ898" s="35"/>
      <c r="BA898" s="36"/>
      <c r="BB898" s="29"/>
      <c r="BC898" s="33"/>
      <c r="BD898" s="35"/>
      <c r="BF898" s="29"/>
    </row>
    <row r="899" spans="1:58" x14ac:dyDescent="0.3">
      <c r="A899" s="29"/>
      <c r="B899" s="30"/>
      <c r="C899" s="30"/>
      <c r="D899" s="30"/>
      <c r="E899" s="31"/>
      <c r="F899" s="30"/>
      <c r="G899" s="30"/>
      <c r="H899" s="30"/>
      <c r="I899" s="30"/>
      <c r="J899" s="30"/>
      <c r="K899" s="30"/>
      <c r="L899" s="32"/>
      <c r="M899" s="32"/>
      <c r="N899" s="30"/>
      <c r="O899" s="33"/>
      <c r="P899" s="33"/>
      <c r="Q899" s="29"/>
      <c r="R899" s="34"/>
      <c r="S899" s="34"/>
      <c r="T899" s="34"/>
      <c r="U899" s="33"/>
      <c r="V899" s="33"/>
      <c r="W899" s="33"/>
      <c r="X899" s="33"/>
      <c r="Y899" s="33"/>
      <c r="Z899" s="33"/>
      <c r="AA899" s="33"/>
      <c r="AB899" s="33"/>
      <c r="AC899" s="34"/>
      <c r="AD899" s="34"/>
      <c r="AE899" s="33"/>
      <c r="AF899" s="35"/>
      <c r="AG899" s="36"/>
      <c r="AH899" s="29"/>
      <c r="AI899" s="33"/>
      <c r="AJ899" s="35"/>
      <c r="AK899" s="36"/>
      <c r="AL899" s="29"/>
      <c r="AM899" s="33"/>
      <c r="AN899" s="35"/>
      <c r="AO899" s="36"/>
      <c r="AP899" s="29"/>
      <c r="AQ899" s="33"/>
      <c r="AR899" s="35"/>
      <c r="AS899" s="36"/>
      <c r="AT899" s="29"/>
      <c r="AU899" s="33"/>
      <c r="AV899" s="35"/>
      <c r="AW899" s="36"/>
      <c r="AX899" s="29"/>
      <c r="AY899" s="33"/>
      <c r="AZ899" s="35"/>
      <c r="BA899" s="36"/>
      <c r="BB899" s="29"/>
      <c r="BC899" s="33"/>
      <c r="BD899" s="35"/>
      <c r="BF899" s="29"/>
    </row>
    <row r="900" spans="1:58" x14ac:dyDescent="0.3">
      <c r="A900" s="29"/>
      <c r="B900" s="30"/>
      <c r="C900" s="30"/>
      <c r="D900" s="30"/>
      <c r="E900" s="31"/>
      <c r="F900" s="30"/>
      <c r="G900" s="30"/>
      <c r="H900" s="30"/>
      <c r="I900" s="30"/>
      <c r="J900" s="30"/>
      <c r="K900" s="30"/>
      <c r="L900" s="32"/>
      <c r="M900" s="32"/>
      <c r="N900" s="30"/>
      <c r="O900" s="33"/>
      <c r="P900" s="33"/>
      <c r="Q900" s="29"/>
      <c r="R900" s="34"/>
      <c r="S900" s="34"/>
      <c r="T900" s="34"/>
      <c r="U900" s="33"/>
      <c r="V900" s="33"/>
      <c r="W900" s="33"/>
      <c r="X900" s="33"/>
      <c r="Y900" s="33"/>
      <c r="Z900" s="33"/>
      <c r="AA900" s="33"/>
      <c r="AB900" s="33"/>
      <c r="AC900" s="34"/>
      <c r="AD900" s="34"/>
      <c r="AE900" s="33"/>
      <c r="AF900" s="35"/>
      <c r="AG900" s="36"/>
      <c r="AH900" s="29"/>
      <c r="AI900" s="33"/>
      <c r="AJ900" s="35"/>
      <c r="AK900" s="36"/>
      <c r="AL900" s="29"/>
      <c r="AM900" s="33"/>
      <c r="AN900" s="35"/>
      <c r="AO900" s="36"/>
      <c r="AP900" s="29"/>
      <c r="AQ900" s="33"/>
      <c r="AR900" s="35"/>
      <c r="AS900" s="36"/>
      <c r="AT900" s="29"/>
      <c r="AU900" s="33"/>
      <c r="AV900" s="35"/>
      <c r="AW900" s="36"/>
      <c r="AX900" s="29"/>
      <c r="AY900" s="33"/>
      <c r="AZ900" s="35"/>
      <c r="BA900" s="36"/>
      <c r="BB900" s="29"/>
      <c r="BC900" s="33"/>
      <c r="BD900" s="35"/>
      <c r="BF900" s="29"/>
    </row>
    <row r="901" spans="1:58" x14ac:dyDescent="0.3">
      <c r="A901" s="29"/>
      <c r="B901" s="30"/>
      <c r="C901" s="30"/>
      <c r="D901" s="30"/>
      <c r="E901" s="31"/>
      <c r="F901" s="30"/>
      <c r="G901" s="30"/>
      <c r="H901" s="30"/>
      <c r="I901" s="30"/>
      <c r="J901" s="30"/>
      <c r="K901" s="30"/>
      <c r="L901" s="32"/>
      <c r="M901" s="32"/>
      <c r="N901" s="30"/>
      <c r="O901" s="33"/>
      <c r="P901" s="33"/>
      <c r="Q901" s="29"/>
      <c r="R901" s="34"/>
      <c r="S901" s="34"/>
      <c r="T901" s="34"/>
      <c r="U901" s="33"/>
      <c r="V901" s="33"/>
      <c r="W901" s="33"/>
      <c r="X901" s="33"/>
      <c r="Y901" s="33"/>
      <c r="Z901" s="33"/>
      <c r="AA901" s="33"/>
      <c r="AB901" s="33"/>
      <c r="AC901" s="34"/>
      <c r="AD901" s="34"/>
      <c r="AE901" s="33"/>
      <c r="AF901" s="35"/>
      <c r="AG901" s="36"/>
      <c r="AH901" s="29"/>
      <c r="AI901" s="33"/>
      <c r="AJ901" s="35"/>
      <c r="AK901" s="36"/>
      <c r="AL901" s="29"/>
      <c r="AM901" s="33"/>
      <c r="AN901" s="35"/>
      <c r="AO901" s="36"/>
      <c r="AP901" s="29"/>
      <c r="AQ901" s="33"/>
      <c r="AR901" s="35"/>
      <c r="AS901" s="36"/>
      <c r="AT901" s="29"/>
      <c r="AU901" s="33"/>
      <c r="AV901" s="35"/>
      <c r="AW901" s="36"/>
      <c r="AX901" s="29"/>
      <c r="AY901" s="33"/>
      <c r="AZ901" s="35"/>
      <c r="BA901" s="36"/>
      <c r="BB901" s="29"/>
      <c r="BC901" s="33"/>
      <c r="BD901" s="35"/>
      <c r="BF901" s="29"/>
    </row>
    <row r="902" spans="1:58" x14ac:dyDescent="0.3">
      <c r="A902" s="29"/>
      <c r="B902" s="30"/>
      <c r="C902" s="30"/>
      <c r="D902" s="30"/>
      <c r="E902" s="31"/>
      <c r="F902" s="30"/>
      <c r="G902" s="30"/>
      <c r="H902" s="30"/>
      <c r="I902" s="30"/>
      <c r="J902" s="30"/>
      <c r="K902" s="30"/>
      <c r="L902" s="32"/>
      <c r="M902" s="32"/>
      <c r="N902" s="30"/>
      <c r="O902" s="33"/>
      <c r="P902" s="33"/>
      <c r="Q902" s="29"/>
      <c r="R902" s="34"/>
      <c r="S902" s="34"/>
      <c r="T902" s="34"/>
      <c r="U902" s="33"/>
      <c r="V902" s="33"/>
      <c r="W902" s="33"/>
      <c r="X902" s="33"/>
      <c r="Y902" s="33"/>
      <c r="Z902" s="33"/>
      <c r="AA902" s="33"/>
      <c r="AB902" s="33"/>
      <c r="AC902" s="34"/>
      <c r="AD902" s="34"/>
      <c r="AE902" s="33"/>
      <c r="AF902" s="35"/>
      <c r="AG902" s="36"/>
      <c r="AH902" s="29"/>
      <c r="AI902" s="33"/>
      <c r="AJ902" s="35"/>
      <c r="AK902" s="36"/>
      <c r="AL902" s="29"/>
      <c r="AM902" s="33"/>
      <c r="AN902" s="35"/>
      <c r="AO902" s="36"/>
      <c r="AP902" s="29"/>
      <c r="AQ902" s="33"/>
      <c r="AR902" s="35"/>
      <c r="AS902" s="36"/>
      <c r="AT902" s="29"/>
      <c r="AU902" s="33"/>
      <c r="AV902" s="35"/>
      <c r="AW902" s="36"/>
      <c r="AX902" s="29"/>
      <c r="AY902" s="33"/>
      <c r="AZ902" s="35"/>
      <c r="BA902" s="36"/>
      <c r="BB902" s="29"/>
      <c r="BC902" s="33"/>
      <c r="BD902" s="35"/>
      <c r="BF902" s="29"/>
    </row>
    <row r="903" spans="1:58" x14ac:dyDescent="0.3">
      <c r="A903" s="29"/>
      <c r="B903" s="30"/>
      <c r="C903" s="30"/>
      <c r="D903" s="30"/>
      <c r="E903" s="31"/>
      <c r="F903" s="30"/>
      <c r="G903" s="30"/>
      <c r="H903" s="30"/>
      <c r="I903" s="30"/>
      <c r="J903" s="30"/>
      <c r="K903" s="30"/>
      <c r="L903" s="32"/>
      <c r="M903" s="32"/>
      <c r="N903" s="30"/>
      <c r="O903" s="33"/>
      <c r="P903" s="33"/>
      <c r="Q903" s="29"/>
      <c r="R903" s="34"/>
      <c r="S903" s="34"/>
      <c r="T903" s="34"/>
      <c r="U903" s="33"/>
      <c r="V903" s="33"/>
      <c r="W903" s="33"/>
      <c r="X903" s="33"/>
      <c r="Y903" s="33"/>
      <c r="Z903" s="33"/>
      <c r="AA903" s="33"/>
      <c r="AB903" s="33"/>
      <c r="AC903" s="34"/>
      <c r="AD903" s="34"/>
      <c r="AE903" s="33"/>
      <c r="AF903" s="35"/>
      <c r="AG903" s="36"/>
      <c r="AH903" s="29"/>
      <c r="AI903" s="33"/>
      <c r="AJ903" s="35"/>
      <c r="AK903" s="36"/>
      <c r="AL903" s="29"/>
      <c r="AM903" s="33"/>
      <c r="AN903" s="35"/>
      <c r="AO903" s="36"/>
      <c r="AP903" s="29"/>
      <c r="AQ903" s="33"/>
      <c r="AR903" s="35"/>
      <c r="AS903" s="36"/>
      <c r="AT903" s="29"/>
      <c r="AU903" s="33"/>
      <c r="AV903" s="35"/>
      <c r="AW903" s="36"/>
      <c r="AX903" s="29"/>
      <c r="AY903" s="33"/>
      <c r="AZ903" s="35"/>
      <c r="BA903" s="36"/>
      <c r="BB903" s="29"/>
      <c r="BC903" s="33"/>
      <c r="BD903" s="35"/>
      <c r="BF903" s="29"/>
    </row>
    <row r="904" spans="1:58" x14ac:dyDescent="0.3">
      <c r="A904" s="29"/>
      <c r="B904" s="30"/>
      <c r="C904" s="30"/>
      <c r="D904" s="30"/>
      <c r="E904" s="31"/>
      <c r="F904" s="30"/>
      <c r="G904" s="30"/>
      <c r="H904" s="30"/>
      <c r="I904" s="30"/>
      <c r="J904" s="30"/>
      <c r="K904" s="30"/>
      <c r="L904" s="32"/>
      <c r="M904" s="32"/>
      <c r="N904" s="30"/>
      <c r="O904" s="33"/>
      <c r="P904" s="33"/>
      <c r="Q904" s="29"/>
      <c r="R904" s="34"/>
      <c r="S904" s="34"/>
      <c r="T904" s="34"/>
      <c r="U904" s="33"/>
      <c r="V904" s="33"/>
      <c r="W904" s="33"/>
      <c r="X904" s="33"/>
      <c r="Y904" s="33"/>
      <c r="Z904" s="33"/>
      <c r="AA904" s="33"/>
      <c r="AB904" s="33"/>
      <c r="AC904" s="34"/>
      <c r="AD904" s="34"/>
      <c r="AE904" s="33"/>
      <c r="AF904" s="35"/>
      <c r="AG904" s="36"/>
      <c r="AH904" s="29"/>
      <c r="AI904" s="33"/>
      <c r="AJ904" s="35"/>
      <c r="AK904" s="36"/>
      <c r="AL904" s="29"/>
      <c r="AM904" s="33"/>
      <c r="AN904" s="35"/>
      <c r="AO904" s="36"/>
      <c r="AP904" s="29"/>
      <c r="AQ904" s="33"/>
      <c r="AR904" s="35"/>
      <c r="AS904" s="36"/>
      <c r="AT904" s="29"/>
      <c r="AU904" s="33"/>
      <c r="AV904" s="35"/>
      <c r="AW904" s="36"/>
      <c r="AX904" s="29"/>
      <c r="AY904" s="33"/>
      <c r="AZ904" s="35"/>
      <c r="BA904" s="36"/>
      <c r="BB904" s="29"/>
      <c r="BC904" s="33"/>
      <c r="BD904" s="35"/>
      <c r="BF904" s="29"/>
    </row>
    <row r="905" spans="1:58" x14ac:dyDescent="0.3">
      <c r="A905" s="29"/>
      <c r="B905" s="30"/>
      <c r="C905" s="30"/>
      <c r="D905" s="30"/>
      <c r="E905" s="31"/>
      <c r="F905" s="30"/>
      <c r="G905" s="30"/>
      <c r="H905" s="30"/>
      <c r="I905" s="30"/>
      <c r="J905" s="30"/>
      <c r="K905" s="30"/>
      <c r="L905" s="32"/>
      <c r="M905" s="32"/>
      <c r="N905" s="30"/>
      <c r="O905" s="33"/>
      <c r="P905" s="33"/>
      <c r="Q905" s="29"/>
      <c r="R905" s="34"/>
      <c r="S905" s="34"/>
      <c r="T905" s="34"/>
      <c r="U905" s="33"/>
      <c r="V905" s="33"/>
      <c r="W905" s="33"/>
      <c r="X905" s="33"/>
      <c r="Y905" s="33"/>
      <c r="Z905" s="33"/>
      <c r="AA905" s="33"/>
      <c r="AB905" s="33"/>
      <c r="AC905" s="34"/>
      <c r="AD905" s="34"/>
      <c r="AE905" s="33"/>
      <c r="AF905" s="35"/>
      <c r="AG905" s="36"/>
      <c r="AH905" s="29"/>
      <c r="AI905" s="33"/>
      <c r="AJ905" s="35"/>
      <c r="AK905" s="36"/>
      <c r="AL905" s="29"/>
      <c r="AM905" s="33"/>
      <c r="AN905" s="35"/>
      <c r="AO905" s="36"/>
      <c r="AP905" s="29"/>
      <c r="AQ905" s="33"/>
      <c r="AR905" s="35"/>
      <c r="AS905" s="36"/>
      <c r="AT905" s="29"/>
      <c r="AU905" s="33"/>
      <c r="AV905" s="35"/>
      <c r="AW905" s="36"/>
      <c r="AX905" s="29"/>
      <c r="AY905" s="33"/>
      <c r="AZ905" s="35"/>
      <c r="BA905" s="36"/>
      <c r="BB905" s="29"/>
      <c r="BC905" s="33"/>
      <c r="BD905" s="35"/>
      <c r="BF905" s="29"/>
    </row>
    <row r="906" spans="1:58" x14ac:dyDescent="0.3">
      <c r="A906" s="29"/>
      <c r="B906" s="30"/>
      <c r="C906" s="30"/>
      <c r="D906" s="30"/>
      <c r="E906" s="31"/>
      <c r="F906" s="30"/>
      <c r="G906" s="30"/>
      <c r="H906" s="30"/>
      <c r="I906" s="30"/>
      <c r="J906" s="30"/>
      <c r="K906" s="30"/>
      <c r="L906" s="32"/>
      <c r="M906" s="32"/>
      <c r="N906" s="30"/>
      <c r="O906" s="33"/>
      <c r="P906" s="33"/>
      <c r="Q906" s="29"/>
      <c r="R906" s="34"/>
      <c r="S906" s="34"/>
      <c r="T906" s="34"/>
      <c r="U906" s="33"/>
      <c r="V906" s="33"/>
      <c r="W906" s="33"/>
      <c r="X906" s="33"/>
      <c r="Y906" s="33"/>
      <c r="Z906" s="33"/>
      <c r="AA906" s="33"/>
      <c r="AB906" s="33"/>
      <c r="AC906" s="34"/>
      <c r="AD906" s="34"/>
      <c r="AE906" s="33"/>
      <c r="AF906" s="35"/>
      <c r="AG906" s="36"/>
      <c r="AH906" s="29"/>
      <c r="AI906" s="33"/>
      <c r="AJ906" s="35"/>
      <c r="AK906" s="36"/>
      <c r="AL906" s="29"/>
      <c r="AM906" s="33"/>
      <c r="AN906" s="35"/>
      <c r="AO906" s="36"/>
      <c r="AP906" s="29"/>
      <c r="AQ906" s="33"/>
      <c r="AR906" s="35"/>
      <c r="AS906" s="36"/>
      <c r="AT906" s="29"/>
      <c r="AU906" s="33"/>
      <c r="AV906" s="35"/>
      <c r="AW906" s="36"/>
      <c r="AX906" s="29"/>
      <c r="AY906" s="33"/>
      <c r="AZ906" s="35"/>
      <c r="BA906" s="36"/>
      <c r="BB906" s="29"/>
      <c r="BC906" s="33"/>
      <c r="BD906" s="35"/>
      <c r="BF906" s="29"/>
    </row>
    <row r="907" spans="1:58" x14ac:dyDescent="0.3">
      <c r="A907" s="29"/>
      <c r="B907" s="30"/>
      <c r="C907" s="30"/>
      <c r="D907" s="30"/>
      <c r="E907" s="31"/>
      <c r="F907" s="30"/>
      <c r="G907" s="30"/>
      <c r="H907" s="30"/>
      <c r="I907" s="30"/>
      <c r="J907" s="30"/>
      <c r="K907" s="30"/>
      <c r="L907" s="32"/>
      <c r="M907" s="32"/>
      <c r="N907" s="30"/>
      <c r="O907" s="33"/>
      <c r="P907" s="33"/>
      <c r="Q907" s="29"/>
      <c r="R907" s="34"/>
      <c r="S907" s="34"/>
      <c r="T907" s="34"/>
      <c r="U907" s="33"/>
      <c r="V907" s="33"/>
      <c r="W907" s="33"/>
      <c r="X907" s="33"/>
      <c r="Y907" s="33"/>
      <c r="Z907" s="33"/>
      <c r="AA907" s="33"/>
      <c r="AB907" s="33"/>
      <c r="AC907" s="34"/>
      <c r="AD907" s="34"/>
      <c r="AE907" s="33"/>
      <c r="AF907" s="35"/>
      <c r="AG907" s="36"/>
      <c r="AH907" s="29"/>
      <c r="AI907" s="33"/>
      <c r="AJ907" s="35"/>
      <c r="AK907" s="36"/>
      <c r="AL907" s="29"/>
      <c r="AM907" s="33"/>
      <c r="AN907" s="35"/>
      <c r="AO907" s="36"/>
      <c r="AP907" s="29"/>
      <c r="AQ907" s="33"/>
      <c r="AR907" s="35"/>
      <c r="AS907" s="36"/>
      <c r="AT907" s="29"/>
      <c r="AU907" s="33"/>
      <c r="AV907" s="35"/>
      <c r="AW907" s="36"/>
      <c r="AX907" s="29"/>
      <c r="AY907" s="33"/>
      <c r="AZ907" s="35"/>
      <c r="BA907" s="36"/>
      <c r="BB907" s="29"/>
      <c r="BC907" s="33"/>
      <c r="BD907" s="35"/>
      <c r="BF907" s="29"/>
    </row>
    <row r="908" spans="1:58" x14ac:dyDescent="0.3">
      <c r="A908" s="29"/>
      <c r="B908" s="30"/>
      <c r="C908" s="30"/>
      <c r="D908" s="30"/>
      <c r="E908" s="31"/>
      <c r="F908" s="30"/>
      <c r="G908" s="30"/>
      <c r="H908" s="30"/>
      <c r="I908" s="30"/>
      <c r="J908" s="30"/>
      <c r="K908" s="30"/>
      <c r="L908" s="32"/>
      <c r="M908" s="32"/>
      <c r="N908" s="30"/>
      <c r="O908" s="33"/>
      <c r="P908" s="33"/>
      <c r="Q908" s="29"/>
      <c r="R908" s="34"/>
      <c r="S908" s="34"/>
      <c r="T908" s="34"/>
      <c r="U908" s="33"/>
      <c r="V908" s="33"/>
      <c r="W908" s="33"/>
      <c r="X908" s="33"/>
      <c r="Y908" s="33"/>
      <c r="Z908" s="33"/>
      <c r="AA908" s="33"/>
      <c r="AB908" s="33"/>
      <c r="AC908" s="34"/>
      <c r="AD908" s="34"/>
      <c r="AE908" s="33"/>
      <c r="AF908" s="35"/>
      <c r="AG908" s="36"/>
      <c r="AH908" s="29"/>
      <c r="AI908" s="33"/>
      <c r="AJ908" s="35"/>
      <c r="AK908" s="36"/>
      <c r="AL908" s="29"/>
      <c r="AM908" s="33"/>
      <c r="AN908" s="35"/>
      <c r="AO908" s="36"/>
      <c r="AP908" s="29"/>
      <c r="AQ908" s="33"/>
      <c r="AR908" s="35"/>
      <c r="AS908" s="36"/>
      <c r="AT908" s="29"/>
      <c r="AU908" s="33"/>
      <c r="AV908" s="35"/>
      <c r="AW908" s="36"/>
      <c r="AX908" s="29"/>
      <c r="AY908" s="33"/>
      <c r="AZ908" s="35"/>
      <c r="BA908" s="36"/>
      <c r="BB908" s="29"/>
      <c r="BC908" s="33"/>
      <c r="BD908" s="35"/>
      <c r="BF908" s="29"/>
    </row>
    <row r="909" spans="1:58" x14ac:dyDescent="0.3">
      <c r="A909" s="29"/>
      <c r="B909" s="30"/>
      <c r="C909" s="30"/>
      <c r="D909" s="30"/>
      <c r="E909" s="31"/>
      <c r="F909" s="30"/>
      <c r="G909" s="30"/>
      <c r="H909" s="30"/>
      <c r="I909" s="30"/>
      <c r="J909" s="30"/>
      <c r="K909" s="30"/>
      <c r="L909" s="32"/>
      <c r="M909" s="32"/>
      <c r="N909" s="30"/>
      <c r="O909" s="33"/>
      <c r="P909" s="33"/>
      <c r="Q909" s="29"/>
      <c r="R909" s="34"/>
      <c r="S909" s="34"/>
      <c r="T909" s="34"/>
      <c r="U909" s="33"/>
      <c r="V909" s="33"/>
      <c r="W909" s="33"/>
      <c r="X909" s="33"/>
      <c r="Y909" s="33"/>
      <c r="Z909" s="33"/>
      <c r="AA909" s="33"/>
      <c r="AB909" s="33"/>
      <c r="AC909" s="34"/>
      <c r="AD909" s="34"/>
      <c r="AE909" s="33"/>
      <c r="AF909" s="35"/>
      <c r="AG909" s="36"/>
      <c r="AH909" s="29"/>
      <c r="AI909" s="33"/>
      <c r="AJ909" s="35"/>
      <c r="AK909" s="36"/>
      <c r="AL909" s="29"/>
      <c r="AM909" s="33"/>
      <c r="AN909" s="35"/>
      <c r="AO909" s="36"/>
      <c r="AP909" s="29"/>
      <c r="AQ909" s="33"/>
      <c r="AR909" s="35"/>
      <c r="AS909" s="36"/>
      <c r="AT909" s="29"/>
      <c r="AU909" s="33"/>
      <c r="AV909" s="35"/>
      <c r="AW909" s="36"/>
      <c r="AX909" s="29"/>
      <c r="AY909" s="33"/>
      <c r="AZ909" s="35"/>
      <c r="BA909" s="36"/>
      <c r="BB909" s="29"/>
      <c r="BC909" s="33"/>
      <c r="BD909" s="35"/>
      <c r="BF909" s="29"/>
    </row>
    <row r="910" spans="1:58" x14ac:dyDescent="0.3">
      <c r="A910" s="29"/>
      <c r="B910" s="30"/>
      <c r="C910" s="30"/>
      <c r="D910" s="30"/>
      <c r="E910" s="31"/>
      <c r="F910" s="30"/>
      <c r="G910" s="30"/>
      <c r="H910" s="30"/>
      <c r="I910" s="30"/>
      <c r="J910" s="30"/>
      <c r="K910" s="30"/>
      <c r="L910" s="32"/>
      <c r="M910" s="32"/>
      <c r="N910" s="30"/>
      <c r="O910" s="33"/>
      <c r="P910" s="33"/>
      <c r="Q910" s="29"/>
      <c r="R910" s="34"/>
      <c r="S910" s="34"/>
      <c r="T910" s="34"/>
      <c r="U910" s="33"/>
      <c r="V910" s="33"/>
      <c r="W910" s="33"/>
      <c r="X910" s="33"/>
      <c r="Y910" s="33"/>
      <c r="Z910" s="33"/>
      <c r="AA910" s="33"/>
      <c r="AB910" s="33"/>
      <c r="AC910" s="34"/>
      <c r="AD910" s="34"/>
      <c r="AE910" s="33"/>
      <c r="AF910" s="35"/>
      <c r="AG910" s="36"/>
      <c r="AH910" s="29"/>
      <c r="AI910" s="33"/>
      <c r="AJ910" s="35"/>
      <c r="AK910" s="36"/>
      <c r="AL910" s="29"/>
      <c r="AM910" s="33"/>
      <c r="AN910" s="35"/>
      <c r="AO910" s="36"/>
      <c r="AP910" s="29"/>
      <c r="AQ910" s="33"/>
      <c r="AR910" s="35"/>
      <c r="AS910" s="36"/>
      <c r="AT910" s="29"/>
      <c r="AU910" s="33"/>
      <c r="AV910" s="35"/>
      <c r="AW910" s="36"/>
      <c r="AX910" s="29"/>
      <c r="AY910" s="33"/>
      <c r="AZ910" s="35"/>
      <c r="BA910" s="36"/>
      <c r="BB910" s="29"/>
      <c r="BC910" s="33"/>
      <c r="BD910" s="35"/>
      <c r="BF910" s="29"/>
    </row>
    <row r="911" spans="1:58" x14ac:dyDescent="0.3">
      <c r="A911" s="29"/>
      <c r="B911" s="30"/>
      <c r="C911" s="30"/>
      <c r="D911" s="30"/>
      <c r="E911" s="31"/>
      <c r="F911" s="30"/>
      <c r="G911" s="30"/>
      <c r="H911" s="30"/>
      <c r="I911" s="30"/>
      <c r="J911" s="30"/>
      <c r="K911" s="30"/>
      <c r="L911" s="32"/>
      <c r="M911" s="32"/>
      <c r="N911" s="30"/>
      <c r="O911" s="33"/>
      <c r="P911" s="33"/>
      <c r="Q911" s="29"/>
      <c r="R911" s="34"/>
      <c r="S911" s="34"/>
      <c r="T911" s="34"/>
      <c r="U911" s="33"/>
      <c r="V911" s="33"/>
      <c r="W911" s="33"/>
      <c r="X911" s="33"/>
      <c r="Y911" s="33"/>
      <c r="Z911" s="33"/>
      <c r="AA911" s="33"/>
      <c r="AB911" s="33"/>
      <c r="AC911" s="34"/>
      <c r="AD911" s="34"/>
      <c r="AE911" s="33"/>
      <c r="AF911" s="35"/>
      <c r="AG911" s="36"/>
      <c r="AH911" s="29"/>
      <c r="AI911" s="33"/>
      <c r="AJ911" s="35"/>
      <c r="AK911" s="36"/>
      <c r="AL911" s="29"/>
      <c r="AM911" s="33"/>
      <c r="AN911" s="35"/>
      <c r="AO911" s="36"/>
      <c r="AP911" s="29"/>
      <c r="AQ911" s="33"/>
      <c r="AR911" s="35"/>
      <c r="AS911" s="36"/>
      <c r="AT911" s="29"/>
      <c r="AU911" s="33"/>
      <c r="AV911" s="35"/>
      <c r="AW911" s="36"/>
      <c r="AX911" s="29"/>
      <c r="AY911" s="33"/>
      <c r="AZ911" s="35"/>
      <c r="BA911" s="36"/>
      <c r="BB911" s="29"/>
      <c r="BC911" s="33"/>
      <c r="BD911" s="35"/>
      <c r="BF911" s="29"/>
    </row>
    <row r="912" spans="1:58" x14ac:dyDescent="0.3">
      <c r="A912" s="29"/>
      <c r="B912" s="30"/>
      <c r="C912" s="30"/>
      <c r="D912" s="30"/>
      <c r="E912" s="31"/>
      <c r="F912" s="30"/>
      <c r="G912" s="30"/>
      <c r="H912" s="30"/>
      <c r="I912" s="30"/>
      <c r="J912" s="30"/>
      <c r="K912" s="30"/>
      <c r="L912" s="32"/>
      <c r="M912" s="32"/>
      <c r="N912" s="30"/>
      <c r="O912" s="33"/>
      <c r="P912" s="33"/>
      <c r="Q912" s="29"/>
      <c r="R912" s="34"/>
      <c r="S912" s="34"/>
      <c r="T912" s="34"/>
      <c r="U912" s="33"/>
      <c r="V912" s="33"/>
      <c r="W912" s="33"/>
      <c r="X912" s="33"/>
      <c r="Y912" s="33"/>
      <c r="Z912" s="33"/>
      <c r="AA912" s="33"/>
      <c r="AB912" s="33"/>
      <c r="AC912" s="34"/>
      <c r="AD912" s="34"/>
      <c r="AE912" s="33"/>
      <c r="AF912" s="35"/>
      <c r="AG912" s="36"/>
      <c r="AH912" s="29"/>
      <c r="AI912" s="33"/>
      <c r="AJ912" s="35"/>
      <c r="AK912" s="36"/>
      <c r="AL912" s="29"/>
      <c r="AM912" s="33"/>
      <c r="AN912" s="35"/>
      <c r="AO912" s="36"/>
      <c r="AP912" s="29"/>
      <c r="AQ912" s="33"/>
      <c r="AR912" s="35"/>
      <c r="AS912" s="36"/>
      <c r="AT912" s="29"/>
      <c r="AU912" s="33"/>
      <c r="AV912" s="35"/>
      <c r="AW912" s="36"/>
      <c r="AX912" s="29"/>
      <c r="AY912" s="33"/>
      <c r="AZ912" s="35"/>
      <c r="BA912" s="36"/>
      <c r="BB912" s="29"/>
      <c r="BC912" s="33"/>
      <c r="BD912" s="35"/>
      <c r="BF912" s="29"/>
    </row>
    <row r="913" spans="1:58" x14ac:dyDescent="0.3">
      <c r="A913" s="29"/>
      <c r="B913" s="30"/>
      <c r="C913" s="30"/>
      <c r="D913" s="30"/>
      <c r="E913" s="31"/>
      <c r="F913" s="30"/>
      <c r="G913" s="30"/>
      <c r="H913" s="30"/>
      <c r="I913" s="30"/>
      <c r="J913" s="30"/>
      <c r="K913" s="30"/>
      <c r="L913" s="32"/>
      <c r="M913" s="32"/>
      <c r="N913" s="30"/>
      <c r="O913" s="33"/>
      <c r="P913" s="33"/>
      <c r="Q913" s="29"/>
      <c r="R913" s="34"/>
      <c r="S913" s="34"/>
      <c r="T913" s="34"/>
      <c r="U913" s="33"/>
      <c r="V913" s="33"/>
      <c r="W913" s="33"/>
      <c r="X913" s="33"/>
      <c r="Y913" s="33"/>
      <c r="Z913" s="33"/>
      <c r="AA913" s="33"/>
      <c r="AB913" s="33"/>
      <c r="AC913" s="34"/>
      <c r="AD913" s="34"/>
      <c r="AE913" s="33"/>
      <c r="AF913" s="35"/>
      <c r="AG913" s="36"/>
      <c r="AH913" s="29"/>
      <c r="AI913" s="33"/>
      <c r="AJ913" s="35"/>
      <c r="AK913" s="36"/>
      <c r="AL913" s="29"/>
      <c r="AM913" s="33"/>
      <c r="AN913" s="35"/>
      <c r="AO913" s="36"/>
      <c r="AP913" s="29"/>
      <c r="AQ913" s="33"/>
      <c r="AR913" s="35"/>
      <c r="AS913" s="36"/>
      <c r="AT913" s="29"/>
      <c r="AU913" s="33"/>
      <c r="AV913" s="35"/>
      <c r="AW913" s="36"/>
      <c r="AX913" s="29"/>
      <c r="AY913" s="33"/>
      <c r="AZ913" s="35"/>
      <c r="BA913" s="36"/>
      <c r="BB913" s="29"/>
      <c r="BC913" s="33"/>
      <c r="BD913" s="35"/>
      <c r="BF913" s="29"/>
    </row>
    <row r="914" spans="1:58" x14ac:dyDescent="0.3">
      <c r="A914" s="29"/>
      <c r="B914" s="30"/>
      <c r="C914" s="30"/>
      <c r="D914" s="30"/>
      <c r="E914" s="31"/>
      <c r="F914" s="30"/>
      <c r="G914" s="30"/>
      <c r="H914" s="30"/>
      <c r="I914" s="30"/>
      <c r="J914" s="30"/>
      <c r="K914" s="30"/>
      <c r="L914" s="32"/>
      <c r="M914" s="32"/>
      <c r="N914" s="30"/>
      <c r="O914" s="33"/>
      <c r="P914" s="33"/>
      <c r="Q914" s="29"/>
      <c r="R914" s="34"/>
      <c r="S914" s="34"/>
      <c r="T914" s="34"/>
      <c r="U914" s="33"/>
      <c r="V914" s="33"/>
      <c r="W914" s="33"/>
      <c r="X914" s="33"/>
      <c r="Y914" s="33"/>
      <c r="Z914" s="33"/>
      <c r="AA914" s="33"/>
      <c r="AB914" s="33"/>
      <c r="AC914" s="34"/>
      <c r="AD914" s="34"/>
      <c r="AE914" s="33"/>
      <c r="AF914" s="35"/>
      <c r="AG914" s="36"/>
      <c r="AH914" s="29"/>
      <c r="AI914" s="33"/>
      <c r="AJ914" s="35"/>
      <c r="AK914" s="36"/>
      <c r="AL914" s="29"/>
      <c r="AM914" s="33"/>
      <c r="AN914" s="35"/>
      <c r="AO914" s="36"/>
      <c r="AP914" s="29"/>
      <c r="AQ914" s="33"/>
      <c r="AR914" s="35"/>
      <c r="AS914" s="36"/>
      <c r="AT914" s="29"/>
      <c r="AU914" s="33"/>
      <c r="AV914" s="35"/>
      <c r="AW914" s="36"/>
      <c r="AX914" s="29"/>
      <c r="AY914" s="33"/>
      <c r="AZ914" s="35"/>
      <c r="BA914" s="36"/>
      <c r="BB914" s="29"/>
      <c r="BC914" s="33"/>
      <c r="BD914" s="35"/>
      <c r="BF914" s="29"/>
    </row>
    <row r="915" spans="1:58" x14ac:dyDescent="0.3">
      <c r="A915" s="29"/>
      <c r="B915" s="30"/>
      <c r="C915" s="30"/>
      <c r="D915" s="30"/>
      <c r="E915" s="31"/>
      <c r="F915" s="30"/>
      <c r="G915" s="30"/>
      <c r="H915" s="30"/>
      <c r="I915" s="30"/>
      <c r="J915" s="30"/>
      <c r="K915" s="30"/>
      <c r="L915" s="32"/>
      <c r="M915" s="32"/>
      <c r="N915" s="30"/>
      <c r="O915" s="33"/>
      <c r="P915" s="33"/>
      <c r="Q915" s="29"/>
      <c r="R915" s="34"/>
      <c r="S915" s="34"/>
      <c r="T915" s="34"/>
      <c r="U915" s="33"/>
      <c r="V915" s="33"/>
      <c r="W915" s="33"/>
      <c r="X915" s="33"/>
      <c r="Y915" s="33"/>
      <c r="Z915" s="33"/>
      <c r="AA915" s="33"/>
      <c r="AB915" s="33"/>
      <c r="AC915" s="34"/>
      <c r="AD915" s="34"/>
      <c r="AE915" s="33"/>
      <c r="AF915" s="35"/>
      <c r="AG915" s="36"/>
      <c r="AH915" s="29"/>
      <c r="AI915" s="33"/>
      <c r="AJ915" s="35"/>
      <c r="AK915" s="36"/>
      <c r="AL915" s="29"/>
      <c r="AM915" s="33"/>
      <c r="AN915" s="35"/>
      <c r="AO915" s="36"/>
      <c r="AP915" s="29"/>
      <c r="AQ915" s="33"/>
      <c r="AR915" s="35"/>
      <c r="AS915" s="36"/>
      <c r="AT915" s="29"/>
      <c r="AU915" s="33"/>
      <c r="AV915" s="35"/>
      <c r="AW915" s="36"/>
      <c r="AX915" s="29"/>
      <c r="AY915" s="33"/>
      <c r="AZ915" s="35"/>
      <c r="BA915" s="36"/>
      <c r="BB915" s="29"/>
      <c r="BC915" s="33"/>
      <c r="BD915" s="35"/>
      <c r="BF915" s="29"/>
    </row>
    <row r="916" spans="1:58" x14ac:dyDescent="0.3">
      <c r="A916" s="29"/>
      <c r="B916" s="30"/>
      <c r="C916" s="30"/>
      <c r="D916" s="30"/>
      <c r="E916" s="31"/>
      <c r="F916" s="30"/>
      <c r="G916" s="30"/>
      <c r="H916" s="30"/>
      <c r="I916" s="30"/>
      <c r="J916" s="30"/>
      <c r="K916" s="30"/>
      <c r="L916" s="32"/>
      <c r="M916" s="32"/>
      <c r="N916" s="30"/>
      <c r="O916" s="33"/>
      <c r="P916" s="33"/>
      <c r="Q916" s="29"/>
      <c r="R916" s="34"/>
      <c r="S916" s="34"/>
      <c r="T916" s="34"/>
      <c r="U916" s="33"/>
      <c r="V916" s="33"/>
      <c r="W916" s="33"/>
      <c r="X916" s="33"/>
      <c r="Y916" s="33"/>
      <c r="Z916" s="33"/>
      <c r="AA916" s="33"/>
      <c r="AB916" s="33"/>
      <c r="AC916" s="34"/>
      <c r="AD916" s="34"/>
      <c r="AE916" s="33"/>
      <c r="AF916" s="35"/>
      <c r="AG916" s="36"/>
      <c r="AH916" s="29"/>
      <c r="AI916" s="33"/>
      <c r="AJ916" s="35"/>
      <c r="AK916" s="36"/>
      <c r="AL916" s="29"/>
      <c r="AM916" s="33"/>
      <c r="AN916" s="35"/>
      <c r="AO916" s="36"/>
      <c r="AP916" s="29"/>
      <c r="AQ916" s="33"/>
      <c r="AR916" s="35"/>
      <c r="AS916" s="36"/>
      <c r="AT916" s="29"/>
      <c r="AU916" s="33"/>
      <c r="AV916" s="35"/>
      <c r="AW916" s="36"/>
      <c r="AX916" s="29"/>
      <c r="AY916" s="33"/>
      <c r="AZ916" s="35"/>
      <c r="BA916" s="36"/>
      <c r="BB916" s="29"/>
      <c r="BC916" s="33"/>
      <c r="BD916" s="35"/>
      <c r="BF916" s="29"/>
    </row>
    <row r="917" spans="1:58" x14ac:dyDescent="0.3">
      <c r="A917" s="29"/>
      <c r="B917" s="30"/>
      <c r="C917" s="30"/>
      <c r="D917" s="30"/>
      <c r="E917" s="31"/>
      <c r="F917" s="30"/>
      <c r="G917" s="30"/>
      <c r="H917" s="30"/>
      <c r="I917" s="30"/>
      <c r="J917" s="30"/>
      <c r="K917" s="30"/>
      <c r="L917" s="32"/>
      <c r="M917" s="32"/>
      <c r="N917" s="30"/>
      <c r="O917" s="33"/>
      <c r="P917" s="33"/>
      <c r="Q917" s="29"/>
      <c r="R917" s="34"/>
      <c r="S917" s="34"/>
      <c r="T917" s="34"/>
      <c r="U917" s="33"/>
      <c r="V917" s="33"/>
      <c r="W917" s="33"/>
      <c r="X917" s="33"/>
      <c r="Y917" s="33"/>
      <c r="Z917" s="33"/>
      <c r="AA917" s="33"/>
      <c r="AB917" s="33"/>
      <c r="AC917" s="34"/>
      <c r="AD917" s="34"/>
      <c r="AE917" s="33"/>
      <c r="AF917" s="35"/>
      <c r="AG917" s="36"/>
      <c r="AH917" s="29"/>
      <c r="AI917" s="33"/>
      <c r="AJ917" s="35"/>
      <c r="AK917" s="36"/>
      <c r="AL917" s="29"/>
      <c r="AM917" s="33"/>
      <c r="AN917" s="35"/>
      <c r="AO917" s="36"/>
      <c r="AP917" s="29"/>
      <c r="AQ917" s="33"/>
      <c r="AR917" s="35"/>
      <c r="AS917" s="36"/>
      <c r="AT917" s="29"/>
      <c r="AU917" s="33"/>
      <c r="AV917" s="35"/>
      <c r="AW917" s="36"/>
      <c r="AX917" s="29"/>
      <c r="AY917" s="33"/>
      <c r="AZ917" s="35"/>
      <c r="BA917" s="36"/>
      <c r="BB917" s="29"/>
      <c r="BC917" s="33"/>
      <c r="BD917" s="35"/>
      <c r="BF917" s="29"/>
    </row>
    <row r="918" spans="1:58" x14ac:dyDescent="0.3">
      <c r="A918" s="29"/>
      <c r="B918" s="30"/>
      <c r="C918" s="30"/>
      <c r="D918" s="30"/>
      <c r="E918" s="31"/>
      <c r="F918" s="30"/>
      <c r="G918" s="30"/>
      <c r="H918" s="30"/>
      <c r="I918" s="30"/>
      <c r="J918" s="30"/>
      <c r="K918" s="30"/>
      <c r="L918" s="32"/>
      <c r="M918" s="32"/>
      <c r="N918" s="30"/>
      <c r="O918" s="33"/>
      <c r="P918" s="33"/>
      <c r="Q918" s="29"/>
      <c r="R918" s="34"/>
      <c r="S918" s="34"/>
      <c r="T918" s="34"/>
      <c r="U918" s="33"/>
      <c r="V918" s="33"/>
      <c r="W918" s="33"/>
      <c r="X918" s="33"/>
      <c r="Y918" s="33"/>
      <c r="Z918" s="33"/>
      <c r="AA918" s="33"/>
      <c r="AB918" s="33"/>
      <c r="AC918" s="34"/>
      <c r="AD918" s="34"/>
      <c r="AE918" s="33"/>
      <c r="AF918" s="35"/>
      <c r="AG918" s="36"/>
      <c r="AH918" s="29"/>
      <c r="AI918" s="33"/>
      <c r="AJ918" s="35"/>
      <c r="AK918" s="36"/>
      <c r="AL918" s="29"/>
      <c r="AM918" s="33"/>
      <c r="AN918" s="35"/>
      <c r="AO918" s="36"/>
      <c r="AP918" s="29"/>
      <c r="AQ918" s="33"/>
      <c r="AR918" s="35"/>
      <c r="AS918" s="36"/>
      <c r="AT918" s="29"/>
      <c r="AU918" s="33"/>
      <c r="AV918" s="35"/>
      <c r="AW918" s="36"/>
      <c r="AX918" s="29"/>
      <c r="AY918" s="33"/>
      <c r="AZ918" s="35"/>
      <c r="BA918" s="36"/>
      <c r="BB918" s="29"/>
      <c r="BC918" s="33"/>
      <c r="BD918" s="35"/>
      <c r="BF918" s="29"/>
    </row>
    <row r="919" spans="1:58" x14ac:dyDescent="0.3">
      <c r="A919" s="29"/>
      <c r="B919" s="30"/>
      <c r="C919" s="30"/>
      <c r="D919" s="30"/>
      <c r="E919" s="31"/>
      <c r="F919" s="30"/>
      <c r="G919" s="30"/>
      <c r="H919" s="30"/>
      <c r="I919" s="30"/>
      <c r="J919" s="30"/>
      <c r="K919" s="30"/>
      <c r="L919" s="32"/>
      <c r="M919" s="32"/>
      <c r="N919" s="30"/>
      <c r="O919" s="33"/>
      <c r="P919" s="33"/>
      <c r="Q919" s="29"/>
      <c r="R919" s="34"/>
      <c r="S919" s="34"/>
      <c r="T919" s="34"/>
      <c r="U919" s="33"/>
      <c r="V919" s="33"/>
      <c r="W919" s="33"/>
      <c r="X919" s="33"/>
      <c r="Y919" s="33"/>
      <c r="Z919" s="33"/>
      <c r="AA919" s="33"/>
      <c r="AB919" s="33"/>
      <c r="AC919" s="34"/>
      <c r="AD919" s="34"/>
      <c r="AE919" s="33"/>
      <c r="AF919" s="35"/>
      <c r="AG919" s="36"/>
      <c r="AH919" s="29"/>
      <c r="AI919" s="33"/>
      <c r="AJ919" s="35"/>
      <c r="AK919" s="36"/>
      <c r="AL919" s="29"/>
      <c r="AM919" s="33"/>
      <c r="AN919" s="35"/>
      <c r="AO919" s="36"/>
      <c r="AP919" s="29"/>
      <c r="AQ919" s="33"/>
      <c r="AR919" s="35"/>
      <c r="AS919" s="36"/>
      <c r="AT919" s="29"/>
      <c r="AU919" s="33"/>
      <c r="AV919" s="35"/>
      <c r="AW919" s="36"/>
      <c r="AX919" s="29"/>
      <c r="AY919" s="33"/>
      <c r="AZ919" s="35"/>
      <c r="BA919" s="36"/>
      <c r="BB919" s="29"/>
      <c r="BC919" s="33"/>
      <c r="BD919" s="35"/>
      <c r="BF919" s="29"/>
    </row>
    <row r="920" spans="1:58" x14ac:dyDescent="0.3">
      <c r="A920" s="29"/>
      <c r="B920" s="30"/>
      <c r="C920" s="30"/>
      <c r="D920" s="30"/>
      <c r="E920" s="31"/>
      <c r="F920" s="30"/>
      <c r="G920" s="30"/>
      <c r="H920" s="30"/>
      <c r="I920" s="30"/>
      <c r="J920" s="30"/>
      <c r="K920" s="30"/>
      <c r="L920" s="32"/>
      <c r="M920" s="32"/>
      <c r="N920" s="30"/>
      <c r="O920" s="33"/>
      <c r="P920" s="33"/>
      <c r="Q920" s="29"/>
      <c r="R920" s="34"/>
      <c r="S920" s="34"/>
      <c r="T920" s="34"/>
      <c r="U920" s="33"/>
      <c r="V920" s="33"/>
      <c r="W920" s="33"/>
      <c r="X920" s="33"/>
      <c r="Y920" s="33"/>
      <c r="Z920" s="33"/>
      <c r="AA920" s="33"/>
      <c r="AB920" s="33"/>
      <c r="AC920" s="34"/>
      <c r="AD920" s="34"/>
      <c r="AE920" s="33"/>
      <c r="AF920" s="35"/>
      <c r="AG920" s="36"/>
      <c r="AH920" s="29"/>
      <c r="AI920" s="33"/>
      <c r="AJ920" s="35"/>
      <c r="AK920" s="36"/>
      <c r="AL920" s="29"/>
      <c r="AM920" s="33"/>
      <c r="AN920" s="35"/>
      <c r="AO920" s="36"/>
      <c r="AP920" s="29"/>
      <c r="AQ920" s="33"/>
      <c r="AR920" s="35"/>
      <c r="AS920" s="36"/>
      <c r="AT920" s="29"/>
      <c r="AU920" s="33"/>
      <c r="AV920" s="35"/>
      <c r="AW920" s="36"/>
      <c r="AX920" s="29"/>
      <c r="AY920" s="33"/>
      <c r="AZ920" s="35"/>
      <c r="BA920" s="36"/>
      <c r="BB920" s="29"/>
      <c r="BC920" s="33"/>
      <c r="BD920" s="35"/>
      <c r="BF920" s="29"/>
    </row>
    <row r="921" spans="1:58" x14ac:dyDescent="0.3">
      <c r="A921" s="29"/>
      <c r="B921" s="30"/>
      <c r="C921" s="30"/>
      <c r="D921" s="30"/>
      <c r="E921" s="31"/>
      <c r="F921" s="30"/>
      <c r="G921" s="30"/>
      <c r="H921" s="30"/>
      <c r="I921" s="30"/>
      <c r="J921" s="30"/>
      <c r="K921" s="30"/>
      <c r="L921" s="32"/>
      <c r="M921" s="32"/>
      <c r="N921" s="30"/>
      <c r="O921" s="33"/>
      <c r="P921" s="33"/>
      <c r="Q921" s="29"/>
      <c r="R921" s="34"/>
      <c r="S921" s="34"/>
      <c r="T921" s="34"/>
      <c r="U921" s="33"/>
      <c r="V921" s="33"/>
      <c r="W921" s="33"/>
      <c r="X921" s="33"/>
      <c r="Y921" s="33"/>
      <c r="Z921" s="33"/>
      <c r="AA921" s="33"/>
      <c r="AB921" s="33"/>
      <c r="AC921" s="34"/>
      <c r="AD921" s="34"/>
      <c r="AE921" s="33"/>
      <c r="AF921" s="35"/>
      <c r="AG921" s="36"/>
      <c r="AH921" s="29"/>
      <c r="AI921" s="33"/>
      <c r="AJ921" s="35"/>
      <c r="AK921" s="36"/>
      <c r="AL921" s="29"/>
      <c r="AM921" s="33"/>
      <c r="AN921" s="35"/>
      <c r="AO921" s="36"/>
      <c r="AP921" s="29"/>
      <c r="AQ921" s="33"/>
      <c r="AR921" s="35"/>
      <c r="AS921" s="36"/>
      <c r="AT921" s="29"/>
      <c r="AU921" s="33"/>
      <c r="AV921" s="35"/>
      <c r="AW921" s="36"/>
      <c r="AX921" s="29"/>
      <c r="AY921" s="33"/>
      <c r="AZ921" s="35"/>
      <c r="BA921" s="36"/>
      <c r="BB921" s="29"/>
      <c r="BC921" s="33"/>
      <c r="BD921" s="35"/>
      <c r="BF921" s="29"/>
    </row>
    <row r="922" spans="1:58" x14ac:dyDescent="0.3">
      <c r="A922" s="29"/>
      <c r="B922" s="30"/>
      <c r="C922" s="30"/>
      <c r="D922" s="30"/>
      <c r="E922" s="31"/>
      <c r="F922" s="30"/>
      <c r="G922" s="30"/>
      <c r="H922" s="30"/>
      <c r="I922" s="30"/>
      <c r="J922" s="30"/>
      <c r="K922" s="30"/>
      <c r="L922" s="32"/>
      <c r="M922" s="32"/>
      <c r="N922" s="30"/>
      <c r="O922" s="33"/>
      <c r="P922" s="33"/>
      <c r="Q922" s="29"/>
      <c r="R922" s="34"/>
      <c r="S922" s="34"/>
      <c r="T922" s="34"/>
      <c r="U922" s="33"/>
      <c r="V922" s="33"/>
      <c r="W922" s="33"/>
      <c r="X922" s="33"/>
      <c r="Y922" s="33"/>
      <c r="Z922" s="33"/>
      <c r="AA922" s="33"/>
      <c r="AB922" s="33"/>
      <c r="AC922" s="34"/>
      <c r="AD922" s="34"/>
      <c r="AE922" s="33"/>
      <c r="AF922" s="35"/>
      <c r="AG922" s="36"/>
      <c r="AH922" s="29"/>
      <c r="AI922" s="33"/>
      <c r="AJ922" s="35"/>
      <c r="AK922" s="36"/>
      <c r="AL922" s="29"/>
      <c r="AM922" s="33"/>
      <c r="AN922" s="35"/>
      <c r="AO922" s="36"/>
      <c r="AP922" s="29"/>
      <c r="AQ922" s="33"/>
      <c r="AR922" s="35"/>
      <c r="AS922" s="36"/>
      <c r="AT922" s="29"/>
      <c r="AU922" s="33"/>
      <c r="AV922" s="35"/>
      <c r="AW922" s="36"/>
      <c r="AX922" s="29"/>
      <c r="AY922" s="33"/>
      <c r="AZ922" s="35"/>
      <c r="BA922" s="36"/>
      <c r="BB922" s="29"/>
      <c r="BC922" s="33"/>
      <c r="BD922" s="35"/>
      <c r="BF922" s="29"/>
    </row>
    <row r="923" spans="1:58" x14ac:dyDescent="0.3">
      <c r="A923" s="29"/>
      <c r="B923" s="30"/>
      <c r="C923" s="30"/>
      <c r="D923" s="30"/>
      <c r="E923" s="31"/>
      <c r="F923" s="30"/>
      <c r="G923" s="30"/>
      <c r="H923" s="30"/>
      <c r="I923" s="30"/>
      <c r="J923" s="30"/>
      <c r="K923" s="30"/>
      <c r="L923" s="32"/>
      <c r="M923" s="32"/>
      <c r="N923" s="30"/>
      <c r="O923" s="33"/>
      <c r="P923" s="33"/>
      <c r="Q923" s="29"/>
      <c r="R923" s="34"/>
      <c r="S923" s="34"/>
      <c r="T923" s="34"/>
      <c r="U923" s="33"/>
      <c r="V923" s="33"/>
      <c r="W923" s="33"/>
      <c r="X923" s="33"/>
      <c r="Y923" s="33"/>
      <c r="Z923" s="33"/>
      <c r="AA923" s="33"/>
      <c r="AB923" s="33"/>
      <c r="AC923" s="34"/>
      <c r="AD923" s="34"/>
      <c r="AE923" s="33"/>
      <c r="AF923" s="35"/>
      <c r="AG923" s="36"/>
      <c r="AH923" s="29"/>
      <c r="AI923" s="33"/>
      <c r="AJ923" s="35"/>
      <c r="AK923" s="36"/>
      <c r="AL923" s="29"/>
      <c r="AM923" s="33"/>
      <c r="AN923" s="35"/>
      <c r="AO923" s="36"/>
      <c r="AP923" s="29"/>
      <c r="AQ923" s="33"/>
      <c r="AR923" s="35"/>
      <c r="AS923" s="36"/>
      <c r="AT923" s="29"/>
      <c r="AU923" s="33"/>
      <c r="AV923" s="35"/>
      <c r="AW923" s="36"/>
      <c r="AX923" s="29"/>
      <c r="AY923" s="33"/>
      <c r="AZ923" s="35"/>
      <c r="BA923" s="36"/>
      <c r="BB923" s="29"/>
      <c r="BC923" s="33"/>
      <c r="BD923" s="35"/>
      <c r="BF923" s="29"/>
    </row>
    <row r="924" spans="1:58" x14ac:dyDescent="0.3">
      <c r="A924" s="29"/>
      <c r="B924" s="30"/>
      <c r="C924" s="30"/>
      <c r="D924" s="30"/>
      <c r="E924" s="31"/>
      <c r="F924" s="30"/>
      <c r="G924" s="30"/>
      <c r="H924" s="30"/>
      <c r="I924" s="30"/>
      <c r="J924" s="30"/>
      <c r="K924" s="30"/>
      <c r="L924" s="32"/>
      <c r="M924" s="32"/>
      <c r="N924" s="30"/>
      <c r="O924" s="33"/>
      <c r="P924" s="33"/>
      <c r="Q924" s="29"/>
      <c r="R924" s="34"/>
      <c r="S924" s="34"/>
      <c r="T924" s="34"/>
      <c r="U924" s="33"/>
      <c r="V924" s="33"/>
      <c r="W924" s="33"/>
      <c r="X924" s="33"/>
      <c r="Y924" s="33"/>
      <c r="Z924" s="33"/>
      <c r="AA924" s="33"/>
      <c r="AB924" s="33"/>
      <c r="AC924" s="34"/>
      <c r="AD924" s="34"/>
      <c r="AE924" s="33"/>
      <c r="AF924" s="35"/>
      <c r="AG924" s="36"/>
      <c r="AH924" s="29"/>
      <c r="AI924" s="33"/>
      <c r="AJ924" s="35"/>
      <c r="AK924" s="36"/>
      <c r="AL924" s="29"/>
      <c r="AM924" s="33"/>
      <c r="AN924" s="35"/>
      <c r="AO924" s="36"/>
      <c r="AP924" s="29"/>
      <c r="AQ924" s="33"/>
      <c r="AR924" s="35"/>
      <c r="AS924" s="36"/>
      <c r="AT924" s="29"/>
      <c r="AU924" s="33"/>
      <c r="AV924" s="35"/>
      <c r="AW924" s="36"/>
      <c r="AX924" s="29"/>
      <c r="AY924" s="33"/>
      <c r="AZ924" s="35"/>
      <c r="BA924" s="36"/>
      <c r="BB924" s="29"/>
      <c r="BC924" s="33"/>
      <c r="BD924" s="35"/>
      <c r="BF924" s="29"/>
    </row>
    <row r="925" spans="1:58" x14ac:dyDescent="0.3">
      <c r="A925" s="29"/>
      <c r="B925" s="30"/>
      <c r="C925" s="30"/>
      <c r="D925" s="30"/>
      <c r="E925" s="31"/>
      <c r="F925" s="30"/>
      <c r="G925" s="30"/>
      <c r="H925" s="30"/>
      <c r="I925" s="30"/>
      <c r="J925" s="30"/>
      <c r="K925" s="30"/>
      <c r="L925" s="32"/>
      <c r="M925" s="32"/>
      <c r="N925" s="30"/>
      <c r="O925" s="33"/>
      <c r="P925" s="33"/>
      <c r="Q925" s="29"/>
      <c r="R925" s="34"/>
      <c r="S925" s="34"/>
      <c r="T925" s="34"/>
      <c r="U925" s="33"/>
      <c r="V925" s="33"/>
      <c r="W925" s="33"/>
      <c r="X925" s="33"/>
      <c r="Y925" s="33"/>
      <c r="Z925" s="33"/>
      <c r="AA925" s="33"/>
      <c r="AB925" s="33"/>
      <c r="AC925" s="34"/>
      <c r="AD925" s="34"/>
      <c r="AE925" s="33"/>
      <c r="AF925" s="35"/>
      <c r="AG925" s="36"/>
      <c r="AH925" s="29"/>
      <c r="AI925" s="33"/>
      <c r="AJ925" s="35"/>
      <c r="AK925" s="36"/>
      <c r="AL925" s="29"/>
      <c r="AM925" s="33"/>
      <c r="AN925" s="35"/>
      <c r="AO925" s="36"/>
      <c r="AP925" s="29"/>
      <c r="AQ925" s="33"/>
      <c r="AR925" s="35"/>
      <c r="AS925" s="36"/>
      <c r="AT925" s="29"/>
      <c r="AU925" s="33"/>
      <c r="AV925" s="35"/>
      <c r="AW925" s="36"/>
      <c r="AX925" s="29"/>
      <c r="AY925" s="33"/>
      <c r="AZ925" s="35"/>
      <c r="BA925" s="36"/>
      <c r="BB925" s="29"/>
      <c r="BC925" s="33"/>
      <c r="BD925" s="35"/>
      <c r="BF925" s="29"/>
    </row>
    <row r="926" spans="1:58" x14ac:dyDescent="0.3">
      <c r="A926" s="29"/>
      <c r="B926" s="30"/>
      <c r="C926" s="30"/>
      <c r="D926" s="30"/>
      <c r="E926" s="31"/>
      <c r="F926" s="30"/>
      <c r="G926" s="30"/>
      <c r="H926" s="30"/>
      <c r="I926" s="30"/>
      <c r="J926" s="30"/>
      <c r="K926" s="30"/>
      <c r="L926" s="32"/>
      <c r="M926" s="32"/>
      <c r="N926" s="30"/>
      <c r="O926" s="33"/>
      <c r="P926" s="33"/>
      <c r="Q926" s="29"/>
      <c r="R926" s="34"/>
      <c r="S926" s="34"/>
      <c r="T926" s="34"/>
      <c r="U926" s="33"/>
      <c r="V926" s="33"/>
      <c r="W926" s="33"/>
      <c r="X926" s="33"/>
      <c r="Y926" s="33"/>
      <c r="Z926" s="33"/>
      <c r="AA926" s="33"/>
      <c r="AB926" s="33"/>
      <c r="AC926" s="34"/>
      <c r="AD926" s="34"/>
      <c r="AE926" s="33"/>
      <c r="AF926" s="35"/>
      <c r="AG926" s="36"/>
      <c r="AH926" s="29"/>
      <c r="AI926" s="33"/>
      <c r="AJ926" s="35"/>
      <c r="AK926" s="36"/>
      <c r="AL926" s="29"/>
      <c r="AM926" s="33"/>
      <c r="AN926" s="35"/>
      <c r="AO926" s="36"/>
      <c r="AP926" s="29"/>
      <c r="AQ926" s="33"/>
      <c r="AR926" s="35"/>
      <c r="AS926" s="36"/>
      <c r="AT926" s="29"/>
      <c r="AU926" s="33"/>
      <c r="AV926" s="35"/>
      <c r="AW926" s="36"/>
      <c r="AX926" s="29"/>
      <c r="AY926" s="33"/>
      <c r="AZ926" s="35"/>
      <c r="BA926" s="36"/>
      <c r="BB926" s="29"/>
      <c r="BC926" s="33"/>
      <c r="BD926" s="35"/>
      <c r="BF926" s="29"/>
    </row>
    <row r="927" spans="1:58" x14ac:dyDescent="0.3">
      <c r="A927" s="29"/>
      <c r="B927" s="30"/>
      <c r="C927" s="30"/>
      <c r="D927" s="30"/>
      <c r="E927" s="31"/>
      <c r="F927" s="30"/>
      <c r="G927" s="30"/>
      <c r="H927" s="30"/>
      <c r="I927" s="30"/>
      <c r="J927" s="30"/>
      <c r="K927" s="30"/>
      <c r="L927" s="32"/>
      <c r="M927" s="32"/>
      <c r="N927" s="30"/>
      <c r="O927" s="33"/>
      <c r="P927" s="33"/>
      <c r="Q927" s="29"/>
      <c r="R927" s="34"/>
      <c r="S927" s="34"/>
      <c r="T927" s="34"/>
      <c r="U927" s="33"/>
      <c r="V927" s="33"/>
      <c r="W927" s="33"/>
      <c r="X927" s="33"/>
      <c r="Y927" s="33"/>
      <c r="Z927" s="33"/>
      <c r="AA927" s="33"/>
      <c r="AB927" s="33"/>
      <c r="AC927" s="34"/>
      <c r="AD927" s="34"/>
      <c r="AE927" s="33"/>
      <c r="AF927" s="35"/>
      <c r="AG927" s="36"/>
      <c r="AH927" s="29"/>
      <c r="AI927" s="33"/>
      <c r="AJ927" s="35"/>
      <c r="AK927" s="36"/>
      <c r="AL927" s="29"/>
      <c r="AM927" s="33"/>
      <c r="AN927" s="35"/>
      <c r="AO927" s="36"/>
      <c r="AP927" s="29"/>
      <c r="AQ927" s="33"/>
      <c r="AR927" s="35"/>
      <c r="AS927" s="36"/>
      <c r="AT927" s="29"/>
      <c r="AU927" s="33"/>
      <c r="AV927" s="35"/>
      <c r="AW927" s="36"/>
      <c r="AX927" s="29"/>
      <c r="AY927" s="33"/>
      <c r="AZ927" s="35"/>
      <c r="BA927" s="36"/>
      <c r="BB927" s="29"/>
      <c r="BC927" s="33"/>
      <c r="BD927" s="35"/>
      <c r="BF927" s="29"/>
    </row>
    <row r="928" spans="1:58" x14ac:dyDescent="0.3">
      <c r="A928" s="29"/>
      <c r="B928" s="30"/>
      <c r="C928" s="30"/>
      <c r="D928" s="30"/>
      <c r="E928" s="31"/>
      <c r="F928" s="30"/>
      <c r="G928" s="30"/>
      <c r="H928" s="30"/>
      <c r="I928" s="30"/>
      <c r="J928" s="30"/>
      <c r="K928" s="30"/>
      <c r="L928" s="32"/>
      <c r="M928" s="32"/>
      <c r="N928" s="30"/>
      <c r="O928" s="33"/>
      <c r="P928" s="33"/>
      <c r="Q928" s="29"/>
      <c r="R928" s="34"/>
      <c r="S928" s="34"/>
      <c r="T928" s="34"/>
      <c r="U928" s="33"/>
      <c r="V928" s="33"/>
      <c r="W928" s="33"/>
      <c r="X928" s="33"/>
      <c r="Y928" s="33"/>
      <c r="Z928" s="33"/>
      <c r="AA928" s="33"/>
      <c r="AB928" s="33"/>
      <c r="AC928" s="34"/>
      <c r="AD928" s="34"/>
      <c r="AE928" s="33"/>
      <c r="AF928" s="35"/>
      <c r="AG928" s="36"/>
      <c r="AH928" s="29"/>
      <c r="AI928" s="33"/>
      <c r="AJ928" s="35"/>
      <c r="AK928" s="36"/>
      <c r="AL928" s="29"/>
      <c r="AM928" s="33"/>
      <c r="AN928" s="35"/>
      <c r="AO928" s="36"/>
      <c r="AP928" s="29"/>
      <c r="AQ928" s="33"/>
      <c r="AR928" s="35"/>
      <c r="AS928" s="36"/>
      <c r="AT928" s="29"/>
      <c r="AU928" s="33"/>
      <c r="AV928" s="35"/>
      <c r="AW928" s="36"/>
      <c r="AX928" s="29"/>
      <c r="AY928" s="33"/>
      <c r="AZ928" s="35"/>
      <c r="BA928" s="36"/>
      <c r="BB928" s="29"/>
      <c r="BC928" s="33"/>
      <c r="BD928" s="35"/>
      <c r="BF928" s="29"/>
    </row>
    <row r="929" spans="1:58" x14ac:dyDescent="0.3">
      <c r="A929" s="29"/>
      <c r="B929" s="30"/>
      <c r="C929" s="30"/>
      <c r="D929" s="30"/>
      <c r="E929" s="31"/>
      <c r="F929" s="30"/>
      <c r="G929" s="30"/>
      <c r="H929" s="30"/>
      <c r="I929" s="30"/>
      <c r="J929" s="30"/>
      <c r="K929" s="30"/>
      <c r="L929" s="32"/>
      <c r="M929" s="32"/>
      <c r="N929" s="30"/>
      <c r="O929" s="33"/>
      <c r="P929" s="33"/>
      <c r="Q929" s="29"/>
      <c r="R929" s="34"/>
      <c r="S929" s="34"/>
      <c r="T929" s="34"/>
      <c r="U929" s="33"/>
      <c r="V929" s="33"/>
      <c r="W929" s="33"/>
      <c r="X929" s="33"/>
      <c r="Y929" s="33"/>
      <c r="Z929" s="33"/>
      <c r="AA929" s="33"/>
      <c r="AB929" s="33"/>
      <c r="AC929" s="34"/>
      <c r="AD929" s="34"/>
      <c r="AE929" s="33"/>
      <c r="AF929" s="35"/>
      <c r="AG929" s="36"/>
      <c r="AH929" s="29"/>
      <c r="AI929" s="33"/>
      <c r="AJ929" s="35"/>
      <c r="AK929" s="36"/>
      <c r="AL929" s="29"/>
      <c r="AM929" s="33"/>
      <c r="AN929" s="35"/>
      <c r="AO929" s="36"/>
      <c r="AP929" s="29"/>
      <c r="AQ929" s="33"/>
      <c r="AR929" s="35"/>
      <c r="AS929" s="36"/>
      <c r="AT929" s="29"/>
      <c r="AU929" s="33"/>
      <c r="AV929" s="35"/>
      <c r="AW929" s="36"/>
      <c r="AX929" s="29"/>
      <c r="AY929" s="33"/>
      <c r="AZ929" s="35"/>
      <c r="BA929" s="36"/>
      <c r="BB929" s="29"/>
      <c r="BC929" s="33"/>
      <c r="BD929" s="35"/>
      <c r="BF929" s="29"/>
    </row>
    <row r="930" spans="1:58" x14ac:dyDescent="0.3">
      <c r="A930" s="29"/>
      <c r="B930" s="30"/>
      <c r="C930" s="30"/>
      <c r="D930" s="30"/>
      <c r="E930" s="31"/>
      <c r="F930" s="30"/>
      <c r="G930" s="30"/>
      <c r="H930" s="30"/>
      <c r="I930" s="30"/>
      <c r="J930" s="30"/>
      <c r="K930" s="30"/>
      <c r="L930" s="32"/>
      <c r="M930" s="32"/>
      <c r="N930" s="30"/>
      <c r="O930" s="33"/>
      <c r="P930" s="33"/>
      <c r="Q930" s="29"/>
      <c r="R930" s="34"/>
      <c r="S930" s="34"/>
      <c r="T930" s="34"/>
      <c r="U930" s="33"/>
      <c r="V930" s="33"/>
      <c r="W930" s="33"/>
      <c r="X930" s="33"/>
      <c r="Y930" s="33"/>
      <c r="Z930" s="33"/>
      <c r="AA930" s="33"/>
      <c r="AB930" s="33"/>
      <c r="AC930" s="34"/>
      <c r="AD930" s="34"/>
      <c r="AE930" s="33"/>
      <c r="AF930" s="35"/>
      <c r="AG930" s="36"/>
      <c r="AH930" s="29"/>
      <c r="AI930" s="33"/>
      <c r="AJ930" s="35"/>
      <c r="AK930" s="36"/>
      <c r="AL930" s="29"/>
      <c r="AM930" s="33"/>
      <c r="AN930" s="35"/>
      <c r="AO930" s="36"/>
      <c r="AP930" s="29"/>
      <c r="AQ930" s="33"/>
      <c r="AR930" s="35"/>
      <c r="AS930" s="36"/>
      <c r="AT930" s="29"/>
      <c r="AU930" s="33"/>
      <c r="AV930" s="35"/>
      <c r="AW930" s="36"/>
      <c r="AX930" s="29"/>
      <c r="AY930" s="33"/>
      <c r="AZ930" s="35"/>
      <c r="BA930" s="36"/>
      <c r="BB930" s="29"/>
      <c r="BC930" s="33"/>
      <c r="BD930" s="35"/>
      <c r="BF930" s="29"/>
    </row>
    <row r="931" spans="1:58" x14ac:dyDescent="0.3">
      <c r="A931" s="29"/>
      <c r="B931" s="30"/>
      <c r="C931" s="30"/>
      <c r="D931" s="30"/>
      <c r="E931" s="31"/>
      <c r="F931" s="30"/>
      <c r="G931" s="30"/>
      <c r="H931" s="30"/>
      <c r="I931" s="30"/>
      <c r="J931" s="30"/>
      <c r="K931" s="30"/>
      <c r="L931" s="32"/>
      <c r="M931" s="32"/>
      <c r="N931" s="30"/>
      <c r="O931" s="33"/>
      <c r="P931" s="33"/>
      <c r="Q931" s="29"/>
      <c r="R931" s="34"/>
      <c r="S931" s="34"/>
      <c r="T931" s="34"/>
      <c r="U931" s="33"/>
      <c r="V931" s="33"/>
      <c r="W931" s="33"/>
      <c r="X931" s="33"/>
      <c r="Y931" s="33"/>
      <c r="Z931" s="33"/>
      <c r="AA931" s="33"/>
      <c r="AB931" s="33"/>
      <c r="AC931" s="34"/>
      <c r="AD931" s="34"/>
      <c r="AE931" s="33"/>
      <c r="AF931" s="35"/>
      <c r="AG931" s="36"/>
      <c r="AH931" s="29"/>
      <c r="AI931" s="33"/>
      <c r="AJ931" s="35"/>
      <c r="AK931" s="36"/>
      <c r="AL931" s="29"/>
      <c r="AM931" s="33"/>
      <c r="AN931" s="35"/>
      <c r="AO931" s="36"/>
      <c r="AP931" s="29"/>
      <c r="AQ931" s="33"/>
      <c r="AR931" s="35"/>
      <c r="AS931" s="36"/>
      <c r="AT931" s="29"/>
      <c r="AU931" s="33"/>
      <c r="AV931" s="35"/>
      <c r="AW931" s="36"/>
      <c r="AX931" s="29"/>
      <c r="AY931" s="33"/>
      <c r="AZ931" s="35"/>
      <c r="BA931" s="36"/>
      <c r="BB931" s="29"/>
      <c r="BC931" s="33"/>
      <c r="BD931" s="35"/>
      <c r="BF931" s="29"/>
    </row>
    <row r="932" spans="1:58" x14ac:dyDescent="0.3">
      <c r="A932" s="29"/>
      <c r="B932" s="30"/>
      <c r="C932" s="30"/>
      <c r="D932" s="30"/>
      <c r="E932" s="31"/>
      <c r="F932" s="30"/>
      <c r="G932" s="30"/>
      <c r="H932" s="30"/>
      <c r="I932" s="30"/>
      <c r="J932" s="30"/>
      <c r="K932" s="30"/>
      <c r="L932" s="32"/>
      <c r="M932" s="32"/>
      <c r="N932" s="30"/>
      <c r="O932" s="33"/>
      <c r="P932" s="33"/>
      <c r="Q932" s="29"/>
      <c r="R932" s="34"/>
      <c r="S932" s="34"/>
      <c r="T932" s="34"/>
      <c r="U932" s="33"/>
      <c r="V932" s="33"/>
      <c r="W932" s="33"/>
      <c r="X932" s="33"/>
      <c r="Y932" s="33"/>
      <c r="Z932" s="33"/>
      <c r="AA932" s="33"/>
      <c r="AB932" s="33"/>
      <c r="AC932" s="34"/>
      <c r="AD932" s="34"/>
      <c r="AE932" s="33"/>
      <c r="AF932" s="35"/>
      <c r="AG932" s="36"/>
      <c r="AH932" s="29"/>
      <c r="AI932" s="33"/>
      <c r="AJ932" s="35"/>
      <c r="AK932" s="36"/>
      <c r="AL932" s="29"/>
      <c r="AM932" s="33"/>
      <c r="AN932" s="35"/>
      <c r="AO932" s="36"/>
      <c r="AP932" s="29"/>
      <c r="AQ932" s="33"/>
      <c r="AR932" s="35"/>
      <c r="AS932" s="36"/>
      <c r="AT932" s="29"/>
      <c r="AU932" s="33"/>
      <c r="AV932" s="35"/>
      <c r="AW932" s="36"/>
      <c r="AX932" s="29"/>
      <c r="AY932" s="33"/>
      <c r="AZ932" s="35"/>
      <c r="BA932" s="36"/>
      <c r="BB932" s="29"/>
      <c r="BC932" s="33"/>
      <c r="BD932" s="35"/>
      <c r="BF932" s="29"/>
    </row>
    <row r="933" spans="1:58" x14ac:dyDescent="0.3">
      <c r="A933" s="29"/>
      <c r="B933" s="30"/>
      <c r="C933" s="30"/>
      <c r="D933" s="30"/>
      <c r="E933" s="31"/>
      <c r="F933" s="30"/>
      <c r="G933" s="30"/>
      <c r="H933" s="30"/>
      <c r="I933" s="30"/>
      <c r="J933" s="30"/>
      <c r="K933" s="30"/>
      <c r="L933" s="32"/>
      <c r="M933" s="32"/>
      <c r="N933" s="30"/>
      <c r="O933" s="33"/>
      <c r="P933" s="33"/>
      <c r="Q933" s="29"/>
      <c r="R933" s="34"/>
      <c r="S933" s="34"/>
      <c r="T933" s="34"/>
      <c r="U933" s="33"/>
      <c r="V933" s="33"/>
      <c r="W933" s="33"/>
      <c r="X933" s="33"/>
      <c r="Y933" s="33"/>
      <c r="Z933" s="33"/>
      <c r="AA933" s="33"/>
      <c r="AB933" s="33"/>
      <c r="AC933" s="34"/>
      <c r="AD933" s="34"/>
      <c r="AE933" s="33"/>
      <c r="AF933" s="35"/>
      <c r="AG933" s="36"/>
      <c r="AH933" s="29"/>
      <c r="AI933" s="33"/>
      <c r="AJ933" s="35"/>
      <c r="AK933" s="36"/>
      <c r="AL933" s="29"/>
      <c r="AM933" s="33"/>
      <c r="AN933" s="35"/>
      <c r="AO933" s="36"/>
      <c r="AP933" s="29"/>
      <c r="AQ933" s="33"/>
      <c r="AR933" s="35"/>
      <c r="AS933" s="36"/>
      <c r="AT933" s="29"/>
      <c r="AU933" s="33"/>
      <c r="AV933" s="35"/>
      <c r="AW933" s="36"/>
      <c r="AX933" s="29"/>
      <c r="AY933" s="33"/>
      <c r="AZ933" s="35"/>
      <c r="BA933" s="36"/>
      <c r="BB933" s="29"/>
      <c r="BC933" s="33"/>
      <c r="BD933" s="35"/>
      <c r="BF933" s="29"/>
    </row>
    <row r="934" spans="1:58" x14ac:dyDescent="0.3">
      <c r="A934" s="29"/>
      <c r="B934" s="30"/>
      <c r="C934" s="30"/>
      <c r="D934" s="30"/>
      <c r="E934" s="31"/>
      <c r="F934" s="30"/>
      <c r="G934" s="30"/>
      <c r="H934" s="30"/>
      <c r="I934" s="30"/>
      <c r="J934" s="30"/>
      <c r="K934" s="30"/>
      <c r="L934" s="32"/>
      <c r="M934" s="32"/>
      <c r="N934" s="30"/>
      <c r="O934" s="33"/>
      <c r="P934" s="33"/>
      <c r="Q934" s="29"/>
      <c r="R934" s="34"/>
      <c r="S934" s="34"/>
      <c r="T934" s="34"/>
      <c r="U934" s="33"/>
      <c r="V934" s="33"/>
      <c r="W934" s="33"/>
      <c r="X934" s="33"/>
      <c r="Y934" s="33"/>
      <c r="Z934" s="33"/>
      <c r="AA934" s="33"/>
      <c r="AB934" s="33"/>
      <c r="AC934" s="34"/>
      <c r="AD934" s="34"/>
      <c r="AE934" s="33"/>
      <c r="AF934" s="35"/>
      <c r="AG934" s="36"/>
      <c r="AH934" s="29"/>
      <c r="AI934" s="33"/>
      <c r="AJ934" s="35"/>
      <c r="AK934" s="36"/>
      <c r="AL934" s="29"/>
      <c r="AM934" s="33"/>
      <c r="AN934" s="35"/>
      <c r="AO934" s="36"/>
      <c r="AP934" s="29"/>
      <c r="AQ934" s="33"/>
      <c r="AR934" s="35"/>
      <c r="AS934" s="36"/>
      <c r="AT934" s="29"/>
      <c r="AU934" s="33"/>
      <c r="AV934" s="35"/>
      <c r="AW934" s="36"/>
      <c r="AX934" s="29"/>
      <c r="AY934" s="33"/>
      <c r="AZ934" s="35"/>
      <c r="BA934" s="36"/>
      <c r="BB934" s="29"/>
      <c r="BC934" s="33"/>
      <c r="BD934" s="35"/>
      <c r="BF934" s="29"/>
    </row>
    <row r="935" spans="1:58" x14ac:dyDescent="0.3">
      <c r="A935" s="29"/>
      <c r="B935" s="30"/>
      <c r="C935" s="30"/>
      <c r="D935" s="30"/>
      <c r="E935" s="31"/>
      <c r="F935" s="30"/>
      <c r="G935" s="30"/>
      <c r="H935" s="30"/>
      <c r="I935" s="30"/>
      <c r="J935" s="30"/>
      <c r="K935" s="30"/>
      <c r="L935" s="32"/>
      <c r="M935" s="32"/>
      <c r="N935" s="30"/>
      <c r="O935" s="33"/>
      <c r="P935" s="33"/>
      <c r="Q935" s="29"/>
      <c r="R935" s="34"/>
      <c r="S935" s="34"/>
      <c r="T935" s="34"/>
      <c r="U935" s="33"/>
      <c r="V935" s="33"/>
      <c r="W935" s="33"/>
      <c r="X935" s="33"/>
      <c r="Y935" s="33"/>
      <c r="Z935" s="33"/>
      <c r="AA935" s="33"/>
      <c r="AB935" s="33"/>
      <c r="AC935" s="34"/>
      <c r="AD935" s="34"/>
      <c r="AE935" s="33"/>
      <c r="AF935" s="35"/>
      <c r="AG935" s="36"/>
      <c r="AH935" s="29"/>
      <c r="AI935" s="33"/>
      <c r="AJ935" s="35"/>
      <c r="AK935" s="36"/>
      <c r="AL935" s="29"/>
      <c r="AM935" s="33"/>
      <c r="AN935" s="35"/>
      <c r="AO935" s="36"/>
      <c r="AP935" s="29"/>
      <c r="AQ935" s="33"/>
      <c r="AR935" s="35"/>
      <c r="AS935" s="36"/>
      <c r="AT935" s="29"/>
      <c r="AU935" s="33"/>
      <c r="AV935" s="35"/>
      <c r="AW935" s="36"/>
      <c r="AX935" s="29"/>
      <c r="AY935" s="33"/>
      <c r="AZ935" s="35"/>
      <c r="BA935" s="36"/>
      <c r="BB935" s="29"/>
      <c r="BC935" s="33"/>
      <c r="BD935" s="35"/>
      <c r="BF935" s="29"/>
    </row>
    <row r="936" spans="1:58" x14ac:dyDescent="0.3">
      <c r="A936" s="29"/>
      <c r="B936" s="30"/>
      <c r="C936" s="30"/>
      <c r="D936" s="30"/>
      <c r="E936" s="31"/>
      <c r="F936" s="30"/>
      <c r="G936" s="30"/>
      <c r="H936" s="30"/>
      <c r="I936" s="30"/>
      <c r="J936" s="30"/>
      <c r="K936" s="30"/>
      <c r="L936" s="32"/>
      <c r="M936" s="32"/>
      <c r="N936" s="30"/>
      <c r="O936" s="33"/>
      <c r="P936" s="33"/>
      <c r="Q936" s="29"/>
      <c r="R936" s="34"/>
      <c r="S936" s="34"/>
      <c r="T936" s="34"/>
      <c r="U936" s="33"/>
      <c r="V936" s="33"/>
      <c r="W936" s="33"/>
      <c r="X936" s="33"/>
      <c r="Y936" s="33"/>
      <c r="Z936" s="33"/>
      <c r="AA936" s="33"/>
      <c r="AB936" s="33"/>
      <c r="AC936" s="34"/>
      <c r="AD936" s="34"/>
      <c r="AE936" s="33"/>
      <c r="AF936" s="35"/>
      <c r="AG936" s="36"/>
      <c r="AH936" s="29"/>
      <c r="AI936" s="33"/>
      <c r="AJ936" s="35"/>
      <c r="AK936" s="36"/>
      <c r="AL936" s="29"/>
      <c r="AM936" s="33"/>
      <c r="AN936" s="35"/>
      <c r="AO936" s="36"/>
      <c r="AP936" s="29"/>
      <c r="AQ936" s="33"/>
      <c r="AR936" s="35"/>
      <c r="AS936" s="36"/>
      <c r="AT936" s="29"/>
      <c r="AU936" s="33"/>
      <c r="AV936" s="35"/>
      <c r="AW936" s="36"/>
      <c r="AX936" s="29"/>
      <c r="AY936" s="33"/>
      <c r="AZ936" s="35"/>
      <c r="BA936" s="36"/>
      <c r="BB936" s="29"/>
      <c r="BC936" s="33"/>
      <c r="BD936" s="35"/>
      <c r="BF936" s="29"/>
    </row>
    <row r="937" spans="1:58" x14ac:dyDescent="0.3">
      <c r="A937" s="29"/>
      <c r="B937" s="30"/>
      <c r="C937" s="30"/>
      <c r="D937" s="30"/>
      <c r="E937" s="31"/>
      <c r="F937" s="30"/>
      <c r="G937" s="30"/>
      <c r="H937" s="30"/>
      <c r="I937" s="30"/>
      <c r="J937" s="30"/>
      <c r="K937" s="30"/>
      <c r="L937" s="32"/>
      <c r="M937" s="32"/>
      <c r="N937" s="30"/>
      <c r="O937" s="33"/>
      <c r="P937" s="33"/>
      <c r="Q937" s="29"/>
      <c r="R937" s="34"/>
      <c r="S937" s="34"/>
      <c r="T937" s="34"/>
      <c r="U937" s="33"/>
      <c r="V937" s="33"/>
      <c r="W937" s="33"/>
      <c r="X937" s="33"/>
      <c r="Y937" s="33"/>
      <c r="Z937" s="33"/>
      <c r="AA937" s="33"/>
      <c r="AB937" s="33"/>
      <c r="AC937" s="34"/>
      <c r="AD937" s="34"/>
      <c r="AE937" s="33"/>
      <c r="AF937" s="35"/>
      <c r="AG937" s="36"/>
      <c r="AH937" s="29"/>
      <c r="AI937" s="33"/>
      <c r="AJ937" s="35"/>
      <c r="AK937" s="36"/>
      <c r="AL937" s="29"/>
      <c r="AM937" s="33"/>
      <c r="AN937" s="35"/>
      <c r="AO937" s="36"/>
      <c r="AP937" s="29"/>
      <c r="AQ937" s="33"/>
      <c r="AR937" s="35"/>
      <c r="AS937" s="36"/>
      <c r="AT937" s="29"/>
      <c r="AU937" s="33"/>
      <c r="AV937" s="35"/>
      <c r="AW937" s="36"/>
      <c r="AX937" s="29"/>
      <c r="AY937" s="33"/>
      <c r="AZ937" s="35"/>
      <c r="BA937" s="36"/>
      <c r="BB937" s="29"/>
      <c r="BC937" s="33"/>
      <c r="BD937" s="35"/>
      <c r="BF937" s="29"/>
    </row>
    <row r="938" spans="1:58" x14ac:dyDescent="0.3">
      <c r="A938" s="29"/>
      <c r="B938" s="30"/>
      <c r="C938" s="30"/>
      <c r="D938" s="30"/>
      <c r="E938" s="31"/>
      <c r="F938" s="30"/>
      <c r="G938" s="30"/>
      <c r="H938" s="30"/>
      <c r="I938" s="30"/>
      <c r="J938" s="30"/>
      <c r="K938" s="30"/>
      <c r="L938" s="32"/>
      <c r="M938" s="32"/>
      <c r="N938" s="30"/>
      <c r="O938" s="33"/>
      <c r="P938" s="33"/>
      <c r="Q938" s="29"/>
      <c r="R938" s="34"/>
      <c r="S938" s="34"/>
      <c r="T938" s="34"/>
      <c r="U938" s="33"/>
      <c r="V938" s="33"/>
      <c r="W938" s="33"/>
      <c r="X938" s="33"/>
      <c r="Y938" s="33"/>
      <c r="Z938" s="33"/>
      <c r="AA938" s="33"/>
      <c r="AB938" s="33"/>
      <c r="AC938" s="34"/>
      <c r="AD938" s="34"/>
      <c r="AE938" s="33"/>
      <c r="AF938" s="35"/>
      <c r="AG938" s="36"/>
      <c r="AH938" s="29"/>
      <c r="AI938" s="33"/>
      <c r="AJ938" s="35"/>
      <c r="AK938" s="36"/>
      <c r="AL938" s="29"/>
      <c r="AM938" s="33"/>
      <c r="AN938" s="35"/>
      <c r="AO938" s="36"/>
      <c r="AP938" s="29"/>
      <c r="AQ938" s="33"/>
      <c r="AR938" s="35"/>
      <c r="AS938" s="36"/>
      <c r="AT938" s="29"/>
      <c r="AU938" s="33"/>
      <c r="AV938" s="35"/>
      <c r="AW938" s="36"/>
      <c r="AX938" s="29"/>
      <c r="AY938" s="33"/>
      <c r="AZ938" s="35"/>
      <c r="BA938" s="36"/>
      <c r="BB938" s="29"/>
      <c r="BC938" s="33"/>
      <c r="BD938" s="35"/>
      <c r="BF938" s="29"/>
    </row>
    <row r="939" spans="1:58" x14ac:dyDescent="0.3">
      <c r="A939" s="29"/>
      <c r="B939" s="30"/>
      <c r="C939" s="30"/>
      <c r="D939" s="30"/>
      <c r="E939" s="31"/>
      <c r="F939" s="30"/>
      <c r="G939" s="30"/>
      <c r="H939" s="30"/>
      <c r="I939" s="30"/>
      <c r="J939" s="30"/>
      <c r="K939" s="30"/>
      <c r="L939" s="32"/>
      <c r="M939" s="32"/>
      <c r="N939" s="30"/>
      <c r="O939" s="33"/>
      <c r="P939" s="33"/>
      <c r="Q939" s="29"/>
      <c r="R939" s="34"/>
      <c r="S939" s="34"/>
      <c r="T939" s="34"/>
      <c r="U939" s="33"/>
      <c r="V939" s="33"/>
      <c r="W939" s="33"/>
      <c r="X939" s="33"/>
      <c r="Y939" s="33"/>
      <c r="Z939" s="33"/>
      <c r="AA939" s="33"/>
      <c r="AB939" s="33"/>
      <c r="AC939" s="34"/>
      <c r="AD939" s="34"/>
      <c r="AE939" s="33"/>
      <c r="AF939" s="35"/>
      <c r="AG939" s="36"/>
      <c r="AH939" s="29"/>
      <c r="AI939" s="33"/>
      <c r="AJ939" s="35"/>
      <c r="AK939" s="36"/>
      <c r="AL939" s="29"/>
      <c r="AM939" s="33"/>
      <c r="AN939" s="35"/>
      <c r="AO939" s="36"/>
      <c r="AP939" s="29"/>
      <c r="AQ939" s="33"/>
      <c r="AR939" s="35"/>
      <c r="AS939" s="36"/>
      <c r="AT939" s="29"/>
      <c r="AU939" s="33"/>
      <c r="AV939" s="35"/>
      <c r="AW939" s="36"/>
      <c r="AX939" s="29"/>
      <c r="AY939" s="33"/>
      <c r="AZ939" s="35"/>
      <c r="BA939" s="36"/>
      <c r="BB939" s="29"/>
      <c r="BC939" s="33"/>
      <c r="BD939" s="35"/>
      <c r="BF939" s="29"/>
    </row>
    <row r="940" spans="1:58" x14ac:dyDescent="0.3">
      <c r="A940" s="29"/>
      <c r="B940" s="30"/>
      <c r="C940" s="30"/>
      <c r="D940" s="30"/>
      <c r="E940" s="31"/>
      <c r="F940" s="30"/>
      <c r="G940" s="30"/>
      <c r="H940" s="30"/>
      <c r="I940" s="30"/>
      <c r="J940" s="30"/>
      <c r="K940" s="30"/>
      <c r="L940" s="32"/>
      <c r="M940" s="32"/>
      <c r="N940" s="30"/>
      <c r="O940" s="33"/>
      <c r="P940" s="33"/>
      <c r="Q940" s="29"/>
      <c r="R940" s="34"/>
      <c r="S940" s="34"/>
      <c r="T940" s="34"/>
      <c r="U940" s="33"/>
      <c r="V940" s="33"/>
      <c r="W940" s="33"/>
      <c r="X940" s="33"/>
      <c r="Y940" s="33"/>
      <c r="Z940" s="33"/>
      <c r="AA940" s="33"/>
      <c r="AB940" s="33"/>
      <c r="AC940" s="34"/>
      <c r="AD940" s="34"/>
      <c r="AE940" s="33"/>
      <c r="AF940" s="35"/>
      <c r="AG940" s="36"/>
      <c r="AH940" s="29"/>
      <c r="AI940" s="33"/>
      <c r="AJ940" s="35"/>
      <c r="AK940" s="36"/>
      <c r="AL940" s="29"/>
      <c r="AM940" s="33"/>
      <c r="AN940" s="35"/>
      <c r="AO940" s="36"/>
      <c r="AP940" s="29"/>
      <c r="AQ940" s="33"/>
      <c r="AR940" s="35"/>
      <c r="AS940" s="36"/>
      <c r="AT940" s="29"/>
      <c r="AU940" s="33"/>
      <c r="AV940" s="35"/>
      <c r="AW940" s="36"/>
      <c r="AX940" s="29"/>
      <c r="AY940" s="33"/>
      <c r="AZ940" s="35"/>
      <c r="BA940" s="36"/>
      <c r="BB940" s="29"/>
      <c r="BC940" s="33"/>
      <c r="BD940" s="35"/>
      <c r="BF940" s="29"/>
    </row>
    <row r="941" spans="1:58" x14ac:dyDescent="0.3">
      <c r="A941" s="29"/>
      <c r="B941" s="30"/>
      <c r="C941" s="30"/>
      <c r="D941" s="30"/>
      <c r="E941" s="31"/>
      <c r="F941" s="30"/>
      <c r="G941" s="30"/>
      <c r="H941" s="30"/>
      <c r="I941" s="30"/>
      <c r="J941" s="30"/>
      <c r="K941" s="30"/>
      <c r="L941" s="32"/>
      <c r="M941" s="32"/>
      <c r="N941" s="30"/>
      <c r="O941" s="33"/>
      <c r="P941" s="33"/>
      <c r="Q941" s="29"/>
      <c r="R941" s="34"/>
      <c r="S941" s="34"/>
      <c r="T941" s="34"/>
      <c r="U941" s="33"/>
      <c r="V941" s="33"/>
      <c r="W941" s="33"/>
      <c r="X941" s="33"/>
      <c r="Y941" s="33"/>
      <c r="Z941" s="33"/>
      <c r="AA941" s="33"/>
      <c r="AB941" s="33"/>
      <c r="AC941" s="34"/>
      <c r="AD941" s="34"/>
      <c r="AE941" s="33"/>
      <c r="AF941" s="35"/>
      <c r="AG941" s="36"/>
      <c r="AH941" s="29"/>
      <c r="AI941" s="33"/>
      <c r="AJ941" s="35"/>
      <c r="AK941" s="36"/>
      <c r="AL941" s="29"/>
      <c r="AM941" s="33"/>
      <c r="AN941" s="35"/>
      <c r="AO941" s="36"/>
      <c r="AP941" s="29"/>
      <c r="AQ941" s="33"/>
      <c r="AR941" s="35"/>
      <c r="AS941" s="36"/>
      <c r="AT941" s="29"/>
      <c r="AU941" s="33"/>
      <c r="AV941" s="35"/>
      <c r="AW941" s="36"/>
      <c r="AX941" s="29"/>
      <c r="AY941" s="33"/>
      <c r="AZ941" s="35"/>
      <c r="BA941" s="36"/>
      <c r="BB941" s="29"/>
      <c r="BC941" s="33"/>
      <c r="BD941" s="35"/>
      <c r="BF941" s="29"/>
    </row>
    <row r="942" spans="1:58" x14ac:dyDescent="0.3">
      <c r="A942" s="29"/>
      <c r="B942" s="30"/>
      <c r="C942" s="30"/>
      <c r="D942" s="30"/>
      <c r="E942" s="31"/>
      <c r="F942" s="30"/>
      <c r="G942" s="30"/>
      <c r="H942" s="30"/>
      <c r="I942" s="30"/>
      <c r="J942" s="30"/>
      <c r="K942" s="30"/>
      <c r="L942" s="32"/>
      <c r="M942" s="32"/>
      <c r="N942" s="30"/>
      <c r="O942" s="33"/>
      <c r="P942" s="33"/>
      <c r="Q942" s="29"/>
      <c r="R942" s="34"/>
      <c r="S942" s="34"/>
      <c r="T942" s="34"/>
      <c r="U942" s="33"/>
      <c r="V942" s="33"/>
      <c r="W942" s="33"/>
      <c r="X942" s="33"/>
      <c r="Y942" s="33"/>
      <c r="Z942" s="33"/>
      <c r="AA942" s="33"/>
      <c r="AB942" s="33"/>
      <c r="AC942" s="34"/>
      <c r="AD942" s="34"/>
      <c r="AE942" s="33"/>
      <c r="AF942" s="35"/>
      <c r="AG942" s="36"/>
      <c r="AH942" s="29"/>
      <c r="AI942" s="33"/>
      <c r="AJ942" s="35"/>
      <c r="AK942" s="36"/>
      <c r="AL942" s="29"/>
      <c r="AM942" s="33"/>
      <c r="AN942" s="35"/>
      <c r="AO942" s="36"/>
      <c r="AP942" s="29"/>
      <c r="AQ942" s="33"/>
      <c r="AR942" s="35"/>
      <c r="AS942" s="36"/>
      <c r="AT942" s="29"/>
      <c r="AU942" s="33"/>
      <c r="AV942" s="35"/>
      <c r="AW942" s="36"/>
      <c r="AX942" s="29"/>
      <c r="AY942" s="33"/>
      <c r="AZ942" s="35"/>
      <c r="BA942" s="36"/>
      <c r="BB942" s="29"/>
      <c r="BC942" s="33"/>
      <c r="BD942" s="35"/>
      <c r="BF942" s="29"/>
    </row>
    <row r="943" spans="1:58" x14ac:dyDescent="0.3">
      <c r="A943" s="29"/>
      <c r="B943" s="30"/>
      <c r="C943" s="30"/>
      <c r="D943" s="30"/>
      <c r="E943" s="31"/>
      <c r="F943" s="30"/>
      <c r="G943" s="30"/>
      <c r="H943" s="30"/>
      <c r="I943" s="30"/>
      <c r="J943" s="30"/>
      <c r="K943" s="30"/>
      <c r="L943" s="32"/>
      <c r="M943" s="32"/>
      <c r="N943" s="30"/>
      <c r="O943" s="33"/>
      <c r="P943" s="33"/>
      <c r="Q943" s="29"/>
      <c r="R943" s="34"/>
      <c r="S943" s="34"/>
      <c r="T943" s="34"/>
      <c r="U943" s="33"/>
      <c r="V943" s="33"/>
      <c r="W943" s="33"/>
      <c r="X943" s="33"/>
      <c r="Y943" s="33"/>
      <c r="Z943" s="33"/>
      <c r="AA943" s="33"/>
      <c r="AB943" s="33"/>
      <c r="AC943" s="34"/>
      <c r="AD943" s="34"/>
      <c r="AE943" s="33"/>
      <c r="AF943" s="35"/>
      <c r="AG943" s="36"/>
      <c r="AH943" s="29"/>
      <c r="AI943" s="33"/>
      <c r="AJ943" s="35"/>
      <c r="AK943" s="36"/>
      <c r="AL943" s="29"/>
      <c r="AM943" s="33"/>
      <c r="AN943" s="35"/>
      <c r="AO943" s="36"/>
      <c r="AP943" s="29"/>
      <c r="AQ943" s="33"/>
      <c r="AR943" s="35"/>
      <c r="AS943" s="36"/>
      <c r="AT943" s="29"/>
      <c r="AU943" s="33"/>
      <c r="AV943" s="35"/>
      <c r="AW943" s="36"/>
      <c r="AX943" s="29"/>
      <c r="AY943" s="33"/>
      <c r="AZ943" s="35"/>
      <c r="BA943" s="36"/>
      <c r="BB943" s="29"/>
      <c r="BC943" s="33"/>
      <c r="BD943" s="35"/>
      <c r="BF943" s="29"/>
    </row>
    <row r="944" spans="1:58" x14ac:dyDescent="0.3">
      <c r="A944" s="29"/>
      <c r="B944" s="30"/>
      <c r="C944" s="30"/>
      <c r="D944" s="30"/>
      <c r="E944" s="31"/>
      <c r="F944" s="30"/>
      <c r="G944" s="30"/>
      <c r="H944" s="30"/>
      <c r="I944" s="30"/>
      <c r="J944" s="30"/>
      <c r="K944" s="30"/>
      <c r="L944" s="32"/>
      <c r="M944" s="32"/>
      <c r="N944" s="30"/>
      <c r="O944" s="33"/>
      <c r="P944" s="33"/>
      <c r="Q944" s="29"/>
      <c r="R944" s="34"/>
      <c r="S944" s="34"/>
      <c r="T944" s="34"/>
      <c r="U944" s="33"/>
      <c r="V944" s="33"/>
      <c r="W944" s="33"/>
      <c r="X944" s="33"/>
      <c r="Y944" s="33"/>
      <c r="Z944" s="33"/>
      <c r="AA944" s="33"/>
      <c r="AB944" s="33"/>
      <c r="AC944" s="34"/>
      <c r="AD944" s="34"/>
      <c r="AE944" s="33"/>
      <c r="AF944" s="35"/>
      <c r="AG944" s="36"/>
      <c r="AH944" s="29"/>
      <c r="AI944" s="33"/>
      <c r="AJ944" s="35"/>
      <c r="AK944" s="36"/>
      <c r="AL944" s="29"/>
      <c r="AM944" s="33"/>
      <c r="AN944" s="35"/>
      <c r="AO944" s="36"/>
      <c r="AP944" s="29"/>
      <c r="AQ944" s="33"/>
      <c r="AR944" s="35"/>
      <c r="AS944" s="36"/>
      <c r="AT944" s="29"/>
      <c r="AU944" s="33"/>
      <c r="AV944" s="35"/>
      <c r="AW944" s="36"/>
      <c r="AX944" s="29"/>
      <c r="AY944" s="33"/>
      <c r="AZ944" s="35"/>
      <c r="BA944" s="36"/>
      <c r="BB944" s="29"/>
      <c r="BC944" s="33"/>
      <c r="BD944" s="35"/>
      <c r="BF944" s="29"/>
    </row>
    <row r="945" spans="1:58" x14ac:dyDescent="0.3">
      <c r="A945" s="29"/>
      <c r="B945" s="30"/>
      <c r="C945" s="30"/>
      <c r="D945" s="30"/>
      <c r="E945" s="31"/>
      <c r="F945" s="30"/>
      <c r="G945" s="30"/>
      <c r="H945" s="30"/>
      <c r="I945" s="30"/>
      <c r="J945" s="30"/>
      <c r="K945" s="30"/>
      <c r="L945" s="32"/>
      <c r="M945" s="32"/>
      <c r="N945" s="30"/>
      <c r="O945" s="33"/>
      <c r="P945" s="33"/>
      <c r="Q945" s="29"/>
      <c r="R945" s="34"/>
      <c r="S945" s="34"/>
      <c r="T945" s="34"/>
      <c r="U945" s="33"/>
      <c r="V945" s="33"/>
      <c r="W945" s="33"/>
      <c r="X945" s="33"/>
      <c r="Y945" s="33"/>
      <c r="Z945" s="33"/>
      <c r="AA945" s="33"/>
      <c r="AB945" s="33"/>
      <c r="AC945" s="34"/>
      <c r="AD945" s="34"/>
      <c r="AE945" s="33"/>
      <c r="AF945" s="35"/>
      <c r="AG945" s="36"/>
      <c r="AH945" s="29"/>
      <c r="AI945" s="33"/>
      <c r="AJ945" s="35"/>
      <c r="AK945" s="36"/>
      <c r="AL945" s="29"/>
      <c r="AM945" s="33"/>
      <c r="AN945" s="35"/>
      <c r="AO945" s="36"/>
      <c r="AP945" s="29"/>
      <c r="AQ945" s="33"/>
      <c r="AR945" s="35"/>
      <c r="AS945" s="36"/>
      <c r="AT945" s="29"/>
      <c r="AU945" s="33"/>
      <c r="AV945" s="35"/>
      <c r="AW945" s="36"/>
      <c r="AX945" s="29"/>
      <c r="AY945" s="33"/>
      <c r="AZ945" s="35"/>
      <c r="BA945" s="36"/>
      <c r="BB945" s="29"/>
      <c r="BC945" s="33"/>
      <c r="BD945" s="35"/>
      <c r="BF945" s="29"/>
    </row>
    <row r="946" spans="1:58" x14ac:dyDescent="0.3">
      <c r="A946" s="29"/>
      <c r="B946" s="30"/>
      <c r="C946" s="30"/>
      <c r="D946" s="30"/>
      <c r="E946" s="31"/>
      <c r="F946" s="30"/>
      <c r="G946" s="30"/>
      <c r="H946" s="30"/>
      <c r="I946" s="30"/>
      <c r="J946" s="30"/>
      <c r="K946" s="30"/>
      <c r="L946" s="32"/>
      <c r="M946" s="32"/>
      <c r="N946" s="30"/>
      <c r="O946" s="33"/>
      <c r="P946" s="33"/>
      <c r="Q946" s="29"/>
      <c r="R946" s="34"/>
      <c r="S946" s="34"/>
      <c r="T946" s="34"/>
      <c r="U946" s="33"/>
      <c r="V946" s="33"/>
      <c r="W946" s="33"/>
      <c r="X946" s="33"/>
      <c r="Y946" s="33"/>
      <c r="Z946" s="33"/>
      <c r="AA946" s="33"/>
      <c r="AB946" s="33"/>
      <c r="AC946" s="34"/>
      <c r="AD946" s="34"/>
      <c r="AE946" s="33"/>
      <c r="AF946" s="35"/>
      <c r="AG946" s="36"/>
      <c r="AH946" s="29"/>
      <c r="AI946" s="33"/>
      <c r="AJ946" s="35"/>
      <c r="AK946" s="36"/>
      <c r="AL946" s="29"/>
      <c r="AM946" s="33"/>
      <c r="AN946" s="35"/>
      <c r="AO946" s="36"/>
      <c r="AP946" s="29"/>
      <c r="AQ946" s="33"/>
      <c r="AR946" s="35"/>
      <c r="AS946" s="36"/>
      <c r="AT946" s="29"/>
      <c r="AU946" s="33"/>
      <c r="AV946" s="35"/>
      <c r="AW946" s="36"/>
      <c r="AX946" s="29"/>
      <c r="AY946" s="33"/>
      <c r="AZ946" s="35"/>
      <c r="BA946" s="36"/>
      <c r="BB946" s="29"/>
      <c r="BC946" s="33"/>
      <c r="BD946" s="35"/>
      <c r="BF946" s="29"/>
    </row>
    <row r="947" spans="1:58" x14ac:dyDescent="0.3">
      <c r="A947" s="29"/>
      <c r="B947" s="30"/>
      <c r="C947" s="30"/>
      <c r="D947" s="30"/>
      <c r="E947" s="31"/>
      <c r="F947" s="30"/>
      <c r="G947" s="30"/>
      <c r="H947" s="30"/>
      <c r="I947" s="30"/>
      <c r="J947" s="30"/>
      <c r="K947" s="30"/>
      <c r="L947" s="32"/>
      <c r="M947" s="32"/>
      <c r="N947" s="30"/>
      <c r="O947" s="33"/>
      <c r="P947" s="33"/>
      <c r="Q947" s="29"/>
      <c r="R947" s="34"/>
      <c r="S947" s="34"/>
      <c r="T947" s="34"/>
      <c r="U947" s="33"/>
      <c r="V947" s="33"/>
      <c r="W947" s="33"/>
      <c r="X947" s="33"/>
      <c r="Y947" s="33"/>
      <c r="Z947" s="33"/>
      <c r="AA947" s="33"/>
      <c r="AB947" s="33"/>
      <c r="AC947" s="34"/>
      <c r="AD947" s="34"/>
      <c r="AE947" s="33"/>
      <c r="AF947" s="35"/>
      <c r="AG947" s="36"/>
      <c r="AH947" s="29"/>
      <c r="AI947" s="33"/>
      <c r="AJ947" s="35"/>
      <c r="AK947" s="36"/>
      <c r="AL947" s="29"/>
      <c r="AM947" s="33"/>
      <c r="AN947" s="35"/>
      <c r="AO947" s="36"/>
      <c r="AP947" s="29"/>
      <c r="AQ947" s="33"/>
      <c r="AR947" s="35"/>
      <c r="AS947" s="36"/>
      <c r="AT947" s="29"/>
      <c r="AU947" s="33"/>
      <c r="AV947" s="35"/>
      <c r="AW947" s="36"/>
      <c r="AX947" s="29"/>
      <c r="AY947" s="33"/>
      <c r="AZ947" s="35"/>
      <c r="BA947" s="36"/>
      <c r="BB947" s="29"/>
      <c r="BC947" s="33"/>
      <c r="BD947" s="35"/>
      <c r="BF947" s="29"/>
    </row>
    <row r="948" spans="1:58" x14ac:dyDescent="0.3">
      <c r="A948" s="29"/>
      <c r="B948" s="30"/>
      <c r="C948" s="30"/>
      <c r="D948" s="30"/>
      <c r="E948" s="31"/>
      <c r="F948" s="30"/>
      <c r="G948" s="30"/>
      <c r="H948" s="30"/>
      <c r="I948" s="30"/>
      <c r="J948" s="30"/>
      <c r="K948" s="30"/>
      <c r="L948" s="32"/>
      <c r="M948" s="32"/>
      <c r="N948" s="30"/>
      <c r="O948" s="33"/>
      <c r="P948" s="33"/>
      <c r="Q948" s="29"/>
      <c r="R948" s="34"/>
      <c r="S948" s="34"/>
      <c r="T948" s="34"/>
      <c r="U948" s="33"/>
      <c r="V948" s="33"/>
      <c r="W948" s="33"/>
      <c r="X948" s="33"/>
      <c r="Y948" s="33"/>
      <c r="Z948" s="33"/>
      <c r="AA948" s="33"/>
      <c r="AB948" s="33"/>
      <c r="AC948" s="34"/>
      <c r="AD948" s="34"/>
      <c r="AE948" s="33"/>
      <c r="AF948" s="35"/>
      <c r="AG948" s="36"/>
      <c r="AH948" s="29"/>
      <c r="AI948" s="33"/>
      <c r="AJ948" s="35"/>
      <c r="AK948" s="36"/>
      <c r="AL948" s="29"/>
      <c r="AM948" s="33"/>
      <c r="AN948" s="35"/>
      <c r="AO948" s="36"/>
      <c r="AP948" s="29"/>
      <c r="AQ948" s="33"/>
      <c r="AR948" s="35"/>
      <c r="AS948" s="36"/>
      <c r="AT948" s="29"/>
      <c r="AU948" s="33"/>
      <c r="AV948" s="35"/>
      <c r="AW948" s="36"/>
      <c r="AX948" s="29"/>
      <c r="AY948" s="33"/>
      <c r="AZ948" s="35"/>
      <c r="BA948" s="36"/>
      <c r="BB948" s="29"/>
      <c r="BC948" s="33"/>
      <c r="BD948" s="35"/>
      <c r="BF948" s="29"/>
    </row>
    <row r="949" spans="1:58" x14ac:dyDescent="0.3">
      <c r="A949" s="29"/>
      <c r="B949" s="30"/>
      <c r="C949" s="30"/>
      <c r="D949" s="30"/>
      <c r="E949" s="31"/>
      <c r="F949" s="30"/>
      <c r="G949" s="30"/>
      <c r="H949" s="30"/>
      <c r="I949" s="30"/>
      <c r="J949" s="30"/>
      <c r="K949" s="30"/>
      <c r="L949" s="32"/>
      <c r="M949" s="32"/>
      <c r="N949" s="30"/>
      <c r="O949" s="33"/>
      <c r="P949" s="33"/>
      <c r="Q949" s="29"/>
      <c r="R949" s="34"/>
      <c r="S949" s="34"/>
      <c r="T949" s="34"/>
      <c r="U949" s="33"/>
      <c r="V949" s="33"/>
      <c r="W949" s="33"/>
      <c r="X949" s="33"/>
      <c r="Y949" s="33"/>
      <c r="Z949" s="33"/>
      <c r="AA949" s="33"/>
      <c r="AB949" s="33"/>
      <c r="AC949" s="34"/>
      <c r="AD949" s="34"/>
      <c r="AE949" s="33"/>
      <c r="AF949" s="35"/>
      <c r="AG949" s="36"/>
      <c r="AH949" s="29"/>
      <c r="AI949" s="33"/>
      <c r="AJ949" s="35"/>
      <c r="AK949" s="36"/>
      <c r="AL949" s="29"/>
      <c r="AM949" s="33"/>
      <c r="AN949" s="35"/>
      <c r="AO949" s="36"/>
      <c r="AP949" s="29"/>
      <c r="AQ949" s="33"/>
      <c r="AR949" s="35"/>
      <c r="AS949" s="36"/>
      <c r="AT949" s="29"/>
      <c r="AU949" s="33"/>
      <c r="AV949" s="35"/>
      <c r="AW949" s="36"/>
      <c r="AX949" s="29"/>
      <c r="AY949" s="33"/>
      <c r="AZ949" s="35"/>
      <c r="BA949" s="36"/>
      <c r="BB949" s="29"/>
      <c r="BC949" s="33"/>
      <c r="BD949" s="35"/>
      <c r="BF949" s="29"/>
    </row>
    <row r="950" spans="1:58" x14ac:dyDescent="0.3">
      <c r="A950" s="29"/>
      <c r="B950" s="30"/>
      <c r="C950" s="30"/>
      <c r="D950" s="30"/>
      <c r="E950" s="31"/>
      <c r="F950" s="30"/>
      <c r="G950" s="30"/>
      <c r="H950" s="30"/>
      <c r="I950" s="30"/>
      <c r="J950" s="30"/>
      <c r="K950" s="30"/>
      <c r="L950" s="32"/>
      <c r="M950" s="32"/>
      <c r="N950" s="30"/>
      <c r="O950" s="33"/>
      <c r="P950" s="33"/>
      <c r="Q950" s="29"/>
      <c r="R950" s="34"/>
      <c r="S950" s="34"/>
      <c r="T950" s="34"/>
      <c r="U950" s="33"/>
      <c r="V950" s="33"/>
      <c r="W950" s="33"/>
      <c r="X950" s="33"/>
      <c r="Y950" s="33"/>
      <c r="Z950" s="33"/>
      <c r="AA950" s="33"/>
      <c r="AB950" s="33"/>
      <c r="AC950" s="34"/>
      <c r="AD950" s="34"/>
      <c r="AE950" s="33"/>
      <c r="AF950" s="35"/>
      <c r="AG950" s="36"/>
      <c r="AH950" s="29"/>
      <c r="AI950" s="33"/>
      <c r="AJ950" s="35"/>
      <c r="AK950" s="36"/>
      <c r="AL950" s="29"/>
      <c r="AM950" s="33"/>
      <c r="AN950" s="35"/>
      <c r="AO950" s="36"/>
      <c r="AP950" s="29"/>
      <c r="AQ950" s="33"/>
      <c r="AR950" s="35"/>
      <c r="AS950" s="36"/>
      <c r="AT950" s="29"/>
      <c r="AU950" s="33"/>
      <c r="AV950" s="35"/>
      <c r="AW950" s="36"/>
      <c r="AX950" s="29"/>
      <c r="AY950" s="33"/>
      <c r="AZ950" s="35"/>
      <c r="BA950" s="36"/>
      <c r="BB950" s="29"/>
      <c r="BC950" s="33"/>
      <c r="BD950" s="35"/>
      <c r="BF950" s="29"/>
    </row>
    <row r="951" spans="1:58" x14ac:dyDescent="0.3">
      <c r="A951" s="29"/>
      <c r="B951" s="30"/>
      <c r="C951" s="30"/>
      <c r="D951" s="30"/>
      <c r="E951" s="31"/>
      <c r="F951" s="30"/>
      <c r="G951" s="30"/>
      <c r="H951" s="30"/>
      <c r="I951" s="30"/>
      <c r="J951" s="30"/>
      <c r="K951" s="30"/>
      <c r="L951" s="32"/>
      <c r="M951" s="32"/>
      <c r="N951" s="30"/>
      <c r="O951" s="33"/>
      <c r="P951" s="33"/>
      <c r="Q951" s="29"/>
      <c r="R951" s="34"/>
      <c r="S951" s="34"/>
      <c r="T951" s="34"/>
      <c r="U951" s="33"/>
      <c r="V951" s="33"/>
      <c r="W951" s="33"/>
      <c r="X951" s="33"/>
      <c r="Y951" s="33"/>
      <c r="Z951" s="33"/>
      <c r="AA951" s="33"/>
      <c r="AB951" s="33"/>
      <c r="AC951" s="34"/>
      <c r="AD951" s="34"/>
      <c r="AE951" s="33"/>
      <c r="AF951" s="35"/>
      <c r="AG951" s="36"/>
      <c r="AH951" s="29"/>
      <c r="AI951" s="33"/>
      <c r="AJ951" s="35"/>
      <c r="AK951" s="36"/>
      <c r="AL951" s="29"/>
      <c r="AM951" s="33"/>
      <c r="AN951" s="35"/>
      <c r="AO951" s="36"/>
      <c r="AP951" s="29"/>
      <c r="AQ951" s="33"/>
      <c r="AR951" s="35"/>
      <c r="AS951" s="36"/>
      <c r="AT951" s="29"/>
      <c r="AU951" s="33"/>
      <c r="AV951" s="35"/>
      <c r="AW951" s="36"/>
      <c r="AX951" s="29"/>
      <c r="AY951" s="33"/>
      <c r="AZ951" s="35"/>
      <c r="BA951" s="36"/>
      <c r="BB951" s="29"/>
      <c r="BC951" s="33"/>
      <c r="BD951" s="35"/>
      <c r="BF951" s="29"/>
    </row>
    <row r="952" spans="1:58" x14ac:dyDescent="0.3">
      <c r="A952" s="29"/>
      <c r="B952" s="30"/>
      <c r="C952" s="30"/>
      <c r="D952" s="30"/>
      <c r="E952" s="31"/>
      <c r="F952" s="30"/>
      <c r="G952" s="30"/>
      <c r="H952" s="30"/>
      <c r="I952" s="30"/>
      <c r="J952" s="30"/>
      <c r="K952" s="30"/>
      <c r="L952" s="32"/>
      <c r="M952" s="32"/>
      <c r="N952" s="30"/>
      <c r="O952" s="33"/>
      <c r="P952" s="33"/>
      <c r="Q952" s="29"/>
      <c r="R952" s="34"/>
      <c r="S952" s="34"/>
      <c r="T952" s="34"/>
      <c r="U952" s="33"/>
      <c r="V952" s="33"/>
      <c r="W952" s="33"/>
      <c r="X952" s="33"/>
      <c r="Y952" s="33"/>
      <c r="Z952" s="33"/>
      <c r="AA952" s="33"/>
      <c r="AB952" s="33"/>
      <c r="AC952" s="34"/>
      <c r="AD952" s="34"/>
      <c r="AE952" s="33"/>
      <c r="AF952" s="35"/>
      <c r="AG952" s="36"/>
      <c r="AH952" s="29"/>
      <c r="AI952" s="33"/>
      <c r="AJ952" s="35"/>
      <c r="AK952" s="36"/>
      <c r="AL952" s="29"/>
      <c r="AM952" s="33"/>
      <c r="AN952" s="35"/>
      <c r="AO952" s="36"/>
      <c r="AP952" s="29"/>
      <c r="AQ952" s="33"/>
      <c r="AR952" s="35"/>
      <c r="AS952" s="36"/>
      <c r="AT952" s="29"/>
      <c r="AU952" s="33"/>
      <c r="AV952" s="35"/>
      <c r="AW952" s="36"/>
      <c r="AX952" s="29"/>
      <c r="AY952" s="33"/>
      <c r="AZ952" s="35"/>
      <c r="BA952" s="36"/>
      <c r="BB952" s="29"/>
      <c r="BC952" s="33"/>
      <c r="BD952" s="35"/>
      <c r="BF952" s="29"/>
    </row>
    <row r="953" spans="1:58" x14ac:dyDescent="0.3">
      <c r="A953" s="29"/>
      <c r="B953" s="30"/>
      <c r="C953" s="30"/>
      <c r="D953" s="30"/>
      <c r="E953" s="31"/>
      <c r="F953" s="30"/>
      <c r="G953" s="30"/>
      <c r="H953" s="30"/>
      <c r="I953" s="30"/>
      <c r="J953" s="30"/>
      <c r="K953" s="30"/>
      <c r="L953" s="32"/>
      <c r="M953" s="32"/>
      <c r="N953" s="30"/>
      <c r="O953" s="33"/>
      <c r="P953" s="33"/>
      <c r="Q953" s="29"/>
      <c r="R953" s="34"/>
      <c r="S953" s="34"/>
      <c r="T953" s="34"/>
      <c r="U953" s="33"/>
      <c r="V953" s="33"/>
      <c r="W953" s="33"/>
      <c r="X953" s="33"/>
      <c r="Y953" s="33"/>
      <c r="Z953" s="33"/>
      <c r="AA953" s="33"/>
      <c r="AB953" s="33"/>
      <c r="AC953" s="34"/>
      <c r="AD953" s="34"/>
      <c r="AE953" s="33"/>
      <c r="AF953" s="35"/>
      <c r="AG953" s="36"/>
      <c r="AH953" s="29"/>
      <c r="AI953" s="33"/>
      <c r="AJ953" s="35"/>
      <c r="AK953" s="36"/>
      <c r="AL953" s="29"/>
      <c r="AM953" s="33"/>
      <c r="AN953" s="35"/>
      <c r="AO953" s="36"/>
      <c r="AP953" s="29"/>
      <c r="AQ953" s="33"/>
      <c r="AR953" s="35"/>
      <c r="AS953" s="36"/>
      <c r="AT953" s="29"/>
      <c r="AU953" s="33"/>
      <c r="AV953" s="35"/>
      <c r="AW953" s="36"/>
      <c r="AX953" s="29"/>
      <c r="AY953" s="33"/>
      <c r="AZ953" s="35"/>
      <c r="BA953" s="36"/>
      <c r="BB953" s="29"/>
      <c r="BC953" s="33"/>
      <c r="BD953" s="35"/>
      <c r="BF953" s="29"/>
    </row>
    <row r="954" spans="1:58" x14ac:dyDescent="0.3">
      <c r="A954" s="29"/>
      <c r="B954" s="30"/>
      <c r="C954" s="30"/>
      <c r="D954" s="30"/>
      <c r="E954" s="31"/>
      <c r="F954" s="30"/>
      <c r="G954" s="30"/>
      <c r="H954" s="30"/>
      <c r="I954" s="30"/>
      <c r="J954" s="30"/>
      <c r="K954" s="30"/>
      <c r="L954" s="32"/>
      <c r="M954" s="32"/>
      <c r="N954" s="30"/>
      <c r="O954" s="33"/>
      <c r="P954" s="33"/>
      <c r="Q954" s="29"/>
      <c r="R954" s="34"/>
      <c r="S954" s="34"/>
      <c r="T954" s="34"/>
      <c r="U954" s="33"/>
      <c r="V954" s="33"/>
      <c r="W954" s="33"/>
      <c r="X954" s="33"/>
      <c r="Y954" s="33"/>
      <c r="Z954" s="33"/>
      <c r="AA954" s="33"/>
      <c r="AB954" s="33"/>
      <c r="AC954" s="34"/>
      <c r="AD954" s="34"/>
      <c r="AE954" s="33"/>
      <c r="AF954" s="35"/>
      <c r="AG954" s="36"/>
      <c r="AH954" s="29"/>
      <c r="AI954" s="33"/>
      <c r="AJ954" s="35"/>
      <c r="AK954" s="36"/>
      <c r="AL954" s="29"/>
      <c r="AM954" s="33"/>
      <c r="AN954" s="35"/>
      <c r="AO954" s="36"/>
      <c r="AP954" s="29"/>
      <c r="AQ954" s="33"/>
      <c r="AR954" s="35"/>
      <c r="AS954" s="36"/>
      <c r="AT954" s="29"/>
      <c r="AU954" s="33"/>
      <c r="AV954" s="35"/>
      <c r="AW954" s="36"/>
      <c r="AX954" s="29"/>
      <c r="AY954" s="33"/>
      <c r="AZ954" s="35"/>
      <c r="BA954" s="36"/>
      <c r="BB954" s="29"/>
      <c r="BC954" s="33"/>
      <c r="BD954" s="35"/>
      <c r="BF954" s="29"/>
    </row>
    <row r="955" spans="1:58" x14ac:dyDescent="0.3">
      <c r="A955" s="29"/>
      <c r="B955" s="30"/>
      <c r="C955" s="30"/>
      <c r="D955" s="30"/>
      <c r="E955" s="31"/>
      <c r="F955" s="30"/>
      <c r="G955" s="30"/>
      <c r="H955" s="30"/>
      <c r="I955" s="30"/>
      <c r="J955" s="30"/>
      <c r="K955" s="30"/>
      <c r="L955" s="32"/>
      <c r="M955" s="32"/>
      <c r="N955" s="30"/>
      <c r="O955" s="33"/>
      <c r="P955" s="33"/>
      <c r="Q955" s="29"/>
      <c r="R955" s="34"/>
      <c r="S955" s="34"/>
      <c r="T955" s="34"/>
      <c r="U955" s="33"/>
      <c r="V955" s="33"/>
      <c r="W955" s="33"/>
      <c r="X955" s="33"/>
      <c r="Y955" s="33"/>
      <c r="Z955" s="33"/>
      <c r="AA955" s="33"/>
      <c r="AB955" s="33"/>
      <c r="AC955" s="34"/>
      <c r="AD955" s="34"/>
      <c r="AE955" s="33"/>
      <c r="AF955" s="35"/>
      <c r="AG955" s="36"/>
      <c r="AH955" s="29"/>
      <c r="AI955" s="33"/>
      <c r="AJ955" s="35"/>
      <c r="AK955" s="36"/>
      <c r="AL955" s="29"/>
      <c r="AM955" s="33"/>
      <c r="AN955" s="35"/>
      <c r="AO955" s="36"/>
      <c r="AP955" s="29"/>
      <c r="AQ955" s="33"/>
      <c r="AR955" s="35"/>
      <c r="AS955" s="36"/>
      <c r="AT955" s="29"/>
      <c r="AU955" s="33"/>
      <c r="AV955" s="35"/>
      <c r="AW955" s="36"/>
      <c r="AX955" s="29"/>
      <c r="AY955" s="33"/>
      <c r="AZ955" s="35"/>
      <c r="BA955" s="36"/>
      <c r="BB955" s="29"/>
      <c r="BC955" s="33"/>
      <c r="BD955" s="35"/>
      <c r="BF955" s="29"/>
    </row>
    <row r="956" spans="1:58" x14ac:dyDescent="0.3">
      <c r="A956" s="29"/>
      <c r="B956" s="30"/>
      <c r="C956" s="30"/>
      <c r="D956" s="30"/>
      <c r="E956" s="31"/>
      <c r="F956" s="30"/>
      <c r="G956" s="30"/>
      <c r="H956" s="30"/>
      <c r="I956" s="30"/>
      <c r="J956" s="30"/>
      <c r="K956" s="30"/>
      <c r="L956" s="32"/>
      <c r="M956" s="32"/>
      <c r="N956" s="30"/>
      <c r="O956" s="33"/>
      <c r="P956" s="33"/>
      <c r="Q956" s="29"/>
      <c r="R956" s="34"/>
      <c r="S956" s="34"/>
      <c r="T956" s="34"/>
      <c r="U956" s="33"/>
      <c r="V956" s="33"/>
      <c r="W956" s="33"/>
      <c r="X956" s="33"/>
      <c r="Y956" s="33"/>
      <c r="Z956" s="33"/>
      <c r="AA956" s="33"/>
      <c r="AB956" s="33"/>
      <c r="AC956" s="34"/>
      <c r="AD956" s="34"/>
      <c r="AE956" s="33"/>
      <c r="AF956" s="35"/>
      <c r="AG956" s="36"/>
      <c r="AH956" s="29"/>
      <c r="AI956" s="33"/>
      <c r="AJ956" s="35"/>
      <c r="AK956" s="36"/>
      <c r="AL956" s="29"/>
      <c r="AM956" s="33"/>
      <c r="AN956" s="35"/>
      <c r="AO956" s="36"/>
      <c r="AP956" s="29"/>
      <c r="AQ956" s="33"/>
      <c r="AR956" s="35"/>
      <c r="AS956" s="36"/>
      <c r="AT956" s="29"/>
      <c r="AU956" s="33"/>
      <c r="AV956" s="35"/>
      <c r="AW956" s="36"/>
      <c r="AX956" s="29"/>
      <c r="AY956" s="33"/>
      <c r="AZ956" s="35"/>
      <c r="BA956" s="36"/>
      <c r="BB956" s="29"/>
      <c r="BC956" s="33"/>
      <c r="BD956" s="35"/>
      <c r="BF956" s="29"/>
    </row>
    <row r="957" spans="1:58" x14ac:dyDescent="0.3">
      <c r="A957" s="29"/>
      <c r="B957" s="30"/>
      <c r="C957" s="30"/>
      <c r="D957" s="30"/>
      <c r="E957" s="31"/>
      <c r="F957" s="30"/>
      <c r="G957" s="30"/>
      <c r="H957" s="30"/>
      <c r="I957" s="30"/>
      <c r="J957" s="30"/>
      <c r="K957" s="30"/>
      <c r="L957" s="32"/>
      <c r="M957" s="32"/>
      <c r="N957" s="30"/>
      <c r="O957" s="33"/>
      <c r="P957" s="33"/>
      <c r="Q957" s="29"/>
      <c r="R957" s="34"/>
      <c r="S957" s="34"/>
      <c r="T957" s="34"/>
      <c r="U957" s="33"/>
      <c r="V957" s="33"/>
      <c r="W957" s="33"/>
      <c r="X957" s="33"/>
      <c r="Y957" s="33"/>
      <c r="Z957" s="33"/>
      <c r="AA957" s="33"/>
      <c r="AB957" s="33"/>
      <c r="AC957" s="34"/>
      <c r="AD957" s="34"/>
      <c r="AE957" s="33"/>
      <c r="AF957" s="35"/>
      <c r="AG957" s="36"/>
      <c r="AH957" s="29"/>
      <c r="AI957" s="33"/>
      <c r="AJ957" s="35"/>
      <c r="AK957" s="36"/>
      <c r="AL957" s="29"/>
      <c r="AM957" s="33"/>
      <c r="AN957" s="35"/>
      <c r="AO957" s="36"/>
      <c r="AP957" s="29"/>
      <c r="AQ957" s="33"/>
      <c r="AR957" s="35"/>
      <c r="AS957" s="36"/>
      <c r="AT957" s="29"/>
      <c r="AU957" s="33"/>
      <c r="AV957" s="35"/>
      <c r="AW957" s="36"/>
      <c r="AX957" s="29"/>
      <c r="AY957" s="33"/>
      <c r="AZ957" s="35"/>
      <c r="BA957" s="36"/>
      <c r="BB957" s="29"/>
      <c r="BC957" s="33"/>
      <c r="BD957" s="35"/>
      <c r="BF957" s="29"/>
    </row>
    <row r="958" spans="1:58" x14ac:dyDescent="0.3">
      <c r="A958" s="29"/>
      <c r="B958" s="30"/>
      <c r="C958" s="30"/>
      <c r="D958" s="30"/>
      <c r="E958" s="31"/>
      <c r="F958" s="30"/>
      <c r="G958" s="30"/>
      <c r="H958" s="30"/>
      <c r="I958" s="30"/>
      <c r="J958" s="30"/>
      <c r="K958" s="30"/>
      <c r="L958" s="32"/>
      <c r="M958" s="32"/>
      <c r="N958" s="30"/>
      <c r="O958" s="33"/>
      <c r="P958" s="33"/>
      <c r="Q958" s="29"/>
      <c r="R958" s="34"/>
      <c r="S958" s="34"/>
      <c r="T958" s="34"/>
      <c r="U958" s="33"/>
      <c r="V958" s="33"/>
      <c r="W958" s="33"/>
      <c r="X958" s="33"/>
      <c r="Y958" s="33"/>
      <c r="Z958" s="33"/>
      <c r="AA958" s="33"/>
      <c r="AB958" s="33"/>
      <c r="AC958" s="34"/>
      <c r="AD958" s="34"/>
      <c r="AE958" s="33"/>
      <c r="AF958" s="35"/>
      <c r="AG958" s="36"/>
      <c r="AH958" s="29"/>
      <c r="AI958" s="33"/>
      <c r="AJ958" s="35"/>
      <c r="AK958" s="36"/>
      <c r="AL958" s="29"/>
      <c r="AM958" s="33"/>
      <c r="AN958" s="35"/>
      <c r="AO958" s="36"/>
      <c r="AP958" s="29"/>
      <c r="AQ958" s="33"/>
      <c r="AR958" s="35"/>
      <c r="AS958" s="36"/>
      <c r="AT958" s="29"/>
      <c r="AU958" s="33"/>
      <c r="AV958" s="35"/>
      <c r="AW958" s="36"/>
      <c r="AX958" s="29"/>
      <c r="AY958" s="33"/>
      <c r="AZ958" s="35"/>
      <c r="BA958" s="36"/>
      <c r="BB958" s="29"/>
      <c r="BC958" s="33"/>
      <c r="BD958" s="35"/>
      <c r="BF958" s="29"/>
    </row>
    <row r="959" spans="1:58" x14ac:dyDescent="0.3">
      <c r="A959" s="29"/>
      <c r="B959" s="30"/>
      <c r="C959" s="30"/>
      <c r="D959" s="30"/>
      <c r="E959" s="31"/>
      <c r="F959" s="30"/>
      <c r="G959" s="30"/>
      <c r="H959" s="30"/>
      <c r="I959" s="30"/>
      <c r="J959" s="30"/>
      <c r="K959" s="30"/>
      <c r="L959" s="32"/>
      <c r="M959" s="32"/>
      <c r="N959" s="30"/>
      <c r="O959" s="33"/>
      <c r="P959" s="33"/>
      <c r="Q959" s="29"/>
      <c r="R959" s="34"/>
      <c r="S959" s="34"/>
      <c r="T959" s="34"/>
      <c r="U959" s="33"/>
      <c r="V959" s="33"/>
      <c r="W959" s="33"/>
      <c r="X959" s="33"/>
      <c r="Y959" s="33"/>
      <c r="Z959" s="33"/>
      <c r="AA959" s="33"/>
      <c r="AB959" s="33"/>
      <c r="AC959" s="34"/>
      <c r="AD959" s="34"/>
      <c r="AE959" s="33"/>
      <c r="AF959" s="35"/>
      <c r="AG959" s="36"/>
      <c r="AH959" s="29"/>
      <c r="AI959" s="33"/>
      <c r="AJ959" s="35"/>
      <c r="AK959" s="36"/>
      <c r="AL959" s="29"/>
      <c r="AM959" s="33"/>
      <c r="AN959" s="35"/>
      <c r="AO959" s="36"/>
      <c r="AP959" s="29"/>
      <c r="AQ959" s="33"/>
      <c r="AR959" s="35"/>
      <c r="AS959" s="36"/>
      <c r="AT959" s="29"/>
      <c r="AU959" s="33"/>
      <c r="AV959" s="35"/>
      <c r="AW959" s="36"/>
      <c r="AX959" s="29"/>
      <c r="AY959" s="33"/>
      <c r="AZ959" s="35"/>
      <c r="BA959" s="36"/>
      <c r="BB959" s="29"/>
      <c r="BC959" s="33"/>
      <c r="BD959" s="35"/>
      <c r="BF959" s="29"/>
    </row>
    <row r="960" spans="1:58" x14ac:dyDescent="0.3">
      <c r="A960" s="29"/>
      <c r="B960" s="30"/>
      <c r="C960" s="30"/>
      <c r="D960" s="30"/>
      <c r="E960" s="31"/>
      <c r="F960" s="30"/>
      <c r="G960" s="30"/>
      <c r="H960" s="30"/>
      <c r="I960" s="30"/>
      <c r="J960" s="30"/>
      <c r="K960" s="30"/>
      <c r="L960" s="32"/>
      <c r="M960" s="32"/>
      <c r="N960" s="30"/>
      <c r="O960" s="33"/>
      <c r="P960" s="33"/>
      <c r="Q960" s="29"/>
      <c r="R960" s="34"/>
      <c r="S960" s="34"/>
      <c r="T960" s="34"/>
      <c r="U960" s="33"/>
      <c r="V960" s="33"/>
      <c r="W960" s="33"/>
      <c r="X960" s="33"/>
      <c r="Y960" s="33"/>
      <c r="Z960" s="33"/>
      <c r="AA960" s="33"/>
      <c r="AB960" s="33"/>
      <c r="AC960" s="34"/>
      <c r="AD960" s="34"/>
      <c r="AE960" s="33"/>
      <c r="AF960" s="35"/>
      <c r="AG960" s="36"/>
      <c r="AH960" s="29"/>
      <c r="AI960" s="33"/>
      <c r="AJ960" s="35"/>
      <c r="AK960" s="36"/>
      <c r="AL960" s="29"/>
      <c r="AM960" s="33"/>
      <c r="AN960" s="35"/>
      <c r="AO960" s="36"/>
      <c r="AP960" s="29"/>
      <c r="AQ960" s="33"/>
      <c r="AR960" s="35"/>
      <c r="AS960" s="36"/>
      <c r="AT960" s="29"/>
      <c r="AU960" s="33"/>
      <c r="AV960" s="35"/>
      <c r="AW960" s="36"/>
      <c r="AX960" s="29"/>
      <c r="AY960" s="33"/>
      <c r="AZ960" s="35"/>
      <c r="BA960" s="36"/>
      <c r="BB960" s="29"/>
      <c r="BC960" s="33"/>
      <c r="BD960" s="35"/>
      <c r="BF960" s="29"/>
    </row>
    <row r="961" spans="1:58" x14ac:dyDescent="0.3">
      <c r="A961" s="29"/>
      <c r="B961" s="30"/>
      <c r="C961" s="30"/>
      <c r="D961" s="30"/>
      <c r="E961" s="31"/>
      <c r="F961" s="30"/>
      <c r="G961" s="30"/>
      <c r="H961" s="30"/>
      <c r="I961" s="30"/>
      <c r="J961" s="30"/>
      <c r="K961" s="30"/>
      <c r="L961" s="32"/>
      <c r="M961" s="32"/>
      <c r="N961" s="30"/>
      <c r="O961" s="33"/>
      <c r="P961" s="33"/>
      <c r="Q961" s="29"/>
      <c r="R961" s="34"/>
      <c r="S961" s="34"/>
      <c r="T961" s="34"/>
      <c r="U961" s="33"/>
      <c r="V961" s="33"/>
      <c r="W961" s="33"/>
      <c r="X961" s="33"/>
      <c r="Y961" s="33"/>
      <c r="Z961" s="33"/>
      <c r="AA961" s="33"/>
      <c r="AB961" s="33"/>
      <c r="AC961" s="34"/>
      <c r="AD961" s="34"/>
      <c r="AE961" s="33"/>
      <c r="AF961" s="35"/>
      <c r="AG961" s="36"/>
      <c r="AH961" s="29"/>
      <c r="AI961" s="33"/>
      <c r="AJ961" s="35"/>
      <c r="AK961" s="36"/>
      <c r="AL961" s="29"/>
      <c r="AM961" s="33"/>
      <c r="AN961" s="35"/>
      <c r="AO961" s="36"/>
      <c r="AP961" s="29"/>
      <c r="AQ961" s="33"/>
      <c r="AR961" s="35"/>
      <c r="AS961" s="36"/>
      <c r="AT961" s="29"/>
      <c r="AU961" s="33"/>
      <c r="AV961" s="35"/>
      <c r="AW961" s="36"/>
      <c r="AX961" s="29"/>
      <c r="AY961" s="33"/>
      <c r="AZ961" s="35"/>
      <c r="BA961" s="36"/>
      <c r="BB961" s="29"/>
      <c r="BC961" s="33"/>
      <c r="BD961" s="35"/>
      <c r="BF961" s="29"/>
    </row>
    <row r="962" spans="1:58" x14ac:dyDescent="0.3">
      <c r="A962" s="29"/>
      <c r="B962" s="30"/>
      <c r="C962" s="30"/>
      <c r="D962" s="30"/>
      <c r="E962" s="31"/>
      <c r="F962" s="30"/>
      <c r="G962" s="30"/>
      <c r="H962" s="30"/>
      <c r="I962" s="30"/>
      <c r="J962" s="30"/>
      <c r="K962" s="30"/>
      <c r="L962" s="32"/>
      <c r="M962" s="32"/>
      <c r="N962" s="30"/>
      <c r="O962" s="33"/>
      <c r="P962" s="33"/>
      <c r="Q962" s="29"/>
      <c r="R962" s="34"/>
      <c r="S962" s="34"/>
      <c r="T962" s="34"/>
      <c r="U962" s="33"/>
      <c r="V962" s="33"/>
      <c r="W962" s="33"/>
      <c r="X962" s="33"/>
      <c r="Y962" s="33"/>
      <c r="Z962" s="33"/>
      <c r="AA962" s="33"/>
      <c r="AB962" s="33"/>
      <c r="AC962" s="34"/>
      <c r="AD962" s="34"/>
      <c r="AE962" s="33"/>
      <c r="AF962" s="35"/>
      <c r="AG962" s="36"/>
      <c r="AH962" s="29"/>
      <c r="AI962" s="33"/>
      <c r="AJ962" s="35"/>
      <c r="AK962" s="36"/>
      <c r="AL962" s="29"/>
      <c r="AM962" s="33"/>
      <c r="AN962" s="35"/>
      <c r="AO962" s="36"/>
      <c r="AP962" s="29"/>
      <c r="AQ962" s="33"/>
      <c r="AR962" s="35"/>
      <c r="AS962" s="36"/>
      <c r="AT962" s="29"/>
      <c r="AU962" s="33"/>
      <c r="AV962" s="35"/>
      <c r="AW962" s="36"/>
      <c r="AX962" s="29"/>
      <c r="AY962" s="33"/>
      <c r="AZ962" s="35"/>
      <c r="BA962" s="36"/>
      <c r="BB962" s="29"/>
      <c r="BC962" s="33"/>
      <c r="BD962" s="35"/>
      <c r="BF962" s="29"/>
    </row>
    <row r="963" spans="1:58" x14ac:dyDescent="0.3">
      <c r="A963" s="29"/>
      <c r="B963" s="30"/>
      <c r="C963" s="30"/>
      <c r="D963" s="30"/>
      <c r="E963" s="31"/>
      <c r="F963" s="30"/>
      <c r="G963" s="30"/>
      <c r="H963" s="30"/>
      <c r="I963" s="30"/>
      <c r="J963" s="30"/>
      <c r="K963" s="30"/>
      <c r="L963" s="32"/>
      <c r="M963" s="32"/>
      <c r="N963" s="30"/>
      <c r="O963" s="33"/>
      <c r="P963" s="33"/>
      <c r="Q963" s="29"/>
      <c r="R963" s="34"/>
      <c r="S963" s="34"/>
      <c r="T963" s="34"/>
      <c r="U963" s="33"/>
      <c r="V963" s="33"/>
      <c r="W963" s="33"/>
      <c r="X963" s="33"/>
      <c r="Y963" s="33"/>
      <c r="Z963" s="33"/>
      <c r="AA963" s="33"/>
      <c r="AB963" s="33"/>
      <c r="AC963" s="34"/>
      <c r="AD963" s="34"/>
      <c r="AE963" s="33"/>
      <c r="AF963" s="35"/>
      <c r="AG963" s="36"/>
      <c r="AH963" s="29"/>
      <c r="AI963" s="33"/>
      <c r="AJ963" s="35"/>
      <c r="AK963" s="36"/>
      <c r="AL963" s="29"/>
      <c r="AM963" s="33"/>
      <c r="AN963" s="35"/>
      <c r="AO963" s="36"/>
      <c r="AP963" s="29"/>
      <c r="AQ963" s="33"/>
      <c r="AR963" s="35"/>
      <c r="AS963" s="36"/>
      <c r="AT963" s="29"/>
      <c r="AU963" s="33"/>
      <c r="AV963" s="35"/>
      <c r="AW963" s="36"/>
      <c r="AX963" s="29"/>
      <c r="AY963" s="33"/>
      <c r="AZ963" s="35"/>
      <c r="BA963" s="36"/>
      <c r="BB963" s="29"/>
      <c r="BC963" s="33"/>
      <c r="BD963" s="35"/>
      <c r="BF963" s="29"/>
    </row>
    <row r="964" spans="1:58" x14ac:dyDescent="0.3">
      <c r="A964" s="29"/>
      <c r="B964" s="30"/>
      <c r="C964" s="30"/>
      <c r="D964" s="30"/>
      <c r="E964" s="31"/>
      <c r="F964" s="30"/>
      <c r="G964" s="30"/>
      <c r="H964" s="30"/>
      <c r="I964" s="30"/>
      <c r="J964" s="30"/>
      <c r="K964" s="30"/>
      <c r="L964" s="32"/>
      <c r="M964" s="32"/>
      <c r="N964" s="30"/>
      <c r="O964" s="33"/>
      <c r="P964" s="33"/>
      <c r="Q964" s="29"/>
      <c r="R964" s="34"/>
      <c r="S964" s="34"/>
      <c r="T964" s="34"/>
      <c r="U964" s="33"/>
      <c r="V964" s="33"/>
      <c r="W964" s="33"/>
      <c r="X964" s="33"/>
      <c r="Y964" s="33"/>
      <c r="Z964" s="33"/>
      <c r="AA964" s="33"/>
      <c r="AB964" s="33"/>
      <c r="AC964" s="34"/>
      <c r="AD964" s="34"/>
      <c r="AE964" s="33"/>
      <c r="AF964" s="35"/>
      <c r="AG964" s="36"/>
      <c r="AH964" s="29"/>
      <c r="AI964" s="33"/>
      <c r="AJ964" s="35"/>
      <c r="AK964" s="36"/>
      <c r="AL964" s="29"/>
      <c r="AM964" s="33"/>
      <c r="AN964" s="35"/>
      <c r="AO964" s="36"/>
      <c r="AP964" s="29"/>
      <c r="AQ964" s="33"/>
      <c r="AR964" s="35"/>
      <c r="AS964" s="36"/>
      <c r="AT964" s="29"/>
      <c r="AU964" s="33"/>
      <c r="AV964" s="35"/>
      <c r="AW964" s="36"/>
      <c r="AX964" s="29"/>
      <c r="AY964" s="33"/>
      <c r="AZ964" s="35"/>
      <c r="BA964" s="36"/>
      <c r="BB964" s="29"/>
      <c r="BC964" s="33"/>
      <c r="BD964" s="35"/>
      <c r="BF964" s="29"/>
    </row>
    <row r="965" spans="1:58" x14ac:dyDescent="0.3">
      <c r="A965" s="29"/>
      <c r="B965" s="30"/>
      <c r="C965" s="30"/>
      <c r="D965" s="30"/>
      <c r="E965" s="31"/>
      <c r="F965" s="30"/>
      <c r="G965" s="30"/>
      <c r="H965" s="30"/>
      <c r="I965" s="30"/>
      <c r="J965" s="30"/>
      <c r="K965" s="30"/>
      <c r="L965" s="32"/>
      <c r="M965" s="32"/>
      <c r="N965" s="30"/>
      <c r="O965" s="33"/>
      <c r="P965" s="33"/>
      <c r="Q965" s="29"/>
      <c r="R965" s="34"/>
      <c r="S965" s="34"/>
      <c r="T965" s="34"/>
      <c r="U965" s="33"/>
      <c r="V965" s="33"/>
      <c r="W965" s="33"/>
      <c r="X965" s="33"/>
      <c r="Y965" s="33"/>
      <c r="Z965" s="33"/>
      <c r="AA965" s="33"/>
      <c r="AB965" s="33"/>
      <c r="AC965" s="34"/>
      <c r="AD965" s="34"/>
      <c r="AE965" s="33"/>
      <c r="AF965" s="35"/>
      <c r="AG965" s="36"/>
      <c r="AH965" s="29"/>
      <c r="AI965" s="33"/>
      <c r="AJ965" s="35"/>
      <c r="AK965" s="36"/>
      <c r="AL965" s="29"/>
      <c r="AM965" s="33"/>
      <c r="AN965" s="35"/>
      <c r="AO965" s="36"/>
      <c r="AP965" s="29"/>
      <c r="AQ965" s="33"/>
      <c r="AR965" s="35"/>
      <c r="AS965" s="36"/>
      <c r="AT965" s="29"/>
      <c r="AU965" s="33"/>
      <c r="AV965" s="35"/>
      <c r="AW965" s="36"/>
      <c r="AX965" s="29"/>
      <c r="AY965" s="33"/>
      <c r="AZ965" s="35"/>
      <c r="BA965" s="36"/>
      <c r="BB965" s="29"/>
      <c r="BC965" s="33"/>
      <c r="BD965" s="35"/>
      <c r="BF965" s="29"/>
    </row>
    <row r="966" spans="1:58" x14ac:dyDescent="0.3">
      <c r="A966" s="29"/>
      <c r="B966" s="30"/>
      <c r="C966" s="30"/>
      <c r="D966" s="30"/>
      <c r="E966" s="31"/>
      <c r="F966" s="30"/>
      <c r="G966" s="30"/>
      <c r="H966" s="30"/>
      <c r="I966" s="30"/>
      <c r="J966" s="30"/>
      <c r="K966" s="30"/>
      <c r="L966" s="32"/>
      <c r="M966" s="32"/>
      <c r="N966" s="30"/>
      <c r="O966" s="33"/>
      <c r="P966" s="33"/>
      <c r="Q966" s="29"/>
      <c r="R966" s="34"/>
      <c r="S966" s="34"/>
      <c r="T966" s="34"/>
      <c r="U966" s="33"/>
      <c r="V966" s="33"/>
      <c r="W966" s="33"/>
      <c r="X966" s="33"/>
      <c r="Y966" s="33"/>
      <c r="Z966" s="33"/>
      <c r="AA966" s="33"/>
      <c r="AB966" s="33"/>
      <c r="AC966" s="34"/>
      <c r="AD966" s="34"/>
      <c r="AE966" s="33"/>
      <c r="AF966" s="35"/>
      <c r="AG966" s="36"/>
      <c r="AH966" s="29"/>
      <c r="AI966" s="33"/>
      <c r="AJ966" s="35"/>
      <c r="AK966" s="36"/>
      <c r="AL966" s="29"/>
      <c r="AM966" s="33"/>
      <c r="AN966" s="35"/>
      <c r="AO966" s="36"/>
      <c r="AP966" s="29"/>
      <c r="AQ966" s="33"/>
      <c r="AR966" s="35"/>
      <c r="AS966" s="36"/>
      <c r="AT966" s="29"/>
      <c r="AU966" s="33"/>
      <c r="AV966" s="35"/>
      <c r="AW966" s="36"/>
      <c r="AX966" s="29"/>
      <c r="AY966" s="33"/>
      <c r="AZ966" s="35"/>
      <c r="BA966" s="36"/>
      <c r="BB966" s="29"/>
      <c r="BC966" s="33"/>
      <c r="BD966" s="35"/>
      <c r="BF966" s="29"/>
    </row>
    <row r="967" spans="1:58" x14ac:dyDescent="0.3">
      <c r="A967" s="29"/>
      <c r="B967" s="30"/>
      <c r="C967" s="30"/>
      <c r="D967" s="30"/>
      <c r="E967" s="31"/>
      <c r="F967" s="30"/>
      <c r="G967" s="30"/>
      <c r="H967" s="30"/>
      <c r="I967" s="30"/>
      <c r="J967" s="30"/>
      <c r="K967" s="30"/>
      <c r="L967" s="32"/>
      <c r="M967" s="32"/>
      <c r="N967" s="30"/>
      <c r="O967" s="33"/>
      <c r="P967" s="33"/>
      <c r="Q967" s="29"/>
      <c r="R967" s="34"/>
      <c r="S967" s="34"/>
      <c r="T967" s="34"/>
      <c r="U967" s="33"/>
      <c r="V967" s="33"/>
      <c r="W967" s="33"/>
      <c r="X967" s="33"/>
      <c r="Y967" s="33"/>
      <c r="Z967" s="33"/>
      <c r="AA967" s="33"/>
      <c r="AB967" s="33"/>
      <c r="AC967" s="34"/>
      <c r="AD967" s="34"/>
      <c r="AE967" s="33"/>
      <c r="AF967" s="35"/>
      <c r="AG967" s="36"/>
      <c r="AH967" s="29"/>
      <c r="AI967" s="33"/>
      <c r="AJ967" s="35"/>
      <c r="AK967" s="36"/>
      <c r="AL967" s="29"/>
      <c r="AM967" s="33"/>
      <c r="AN967" s="35"/>
      <c r="AO967" s="36"/>
      <c r="AP967" s="29"/>
      <c r="AQ967" s="33"/>
      <c r="AR967" s="35"/>
      <c r="AS967" s="36"/>
      <c r="AT967" s="29"/>
      <c r="AU967" s="33"/>
      <c r="AV967" s="35"/>
      <c r="AW967" s="36"/>
      <c r="AX967" s="29"/>
      <c r="AY967" s="33"/>
      <c r="AZ967" s="35"/>
      <c r="BA967" s="36"/>
      <c r="BB967" s="29"/>
      <c r="BC967" s="33"/>
      <c r="BD967" s="35"/>
      <c r="BF967" s="29"/>
    </row>
    <row r="968" spans="1:58" x14ac:dyDescent="0.3">
      <c r="A968" s="29"/>
      <c r="B968" s="30"/>
      <c r="C968" s="30"/>
      <c r="D968" s="30"/>
      <c r="E968" s="31"/>
      <c r="F968" s="30"/>
      <c r="G968" s="30"/>
      <c r="H968" s="30"/>
      <c r="I968" s="30"/>
      <c r="J968" s="30"/>
      <c r="K968" s="30"/>
      <c r="L968" s="32"/>
      <c r="M968" s="32"/>
      <c r="N968" s="30"/>
      <c r="O968" s="33"/>
      <c r="P968" s="33"/>
      <c r="Q968" s="29"/>
      <c r="R968" s="34"/>
      <c r="S968" s="34"/>
      <c r="T968" s="34"/>
      <c r="U968" s="33"/>
      <c r="V968" s="33"/>
      <c r="W968" s="33"/>
      <c r="X968" s="33"/>
      <c r="Y968" s="33"/>
      <c r="Z968" s="33"/>
      <c r="AA968" s="33"/>
      <c r="AB968" s="33"/>
      <c r="AC968" s="34"/>
      <c r="AD968" s="34"/>
      <c r="AE968" s="33"/>
      <c r="AF968" s="35"/>
      <c r="AG968" s="36"/>
      <c r="AH968" s="29"/>
      <c r="AI968" s="33"/>
      <c r="AJ968" s="35"/>
      <c r="AK968" s="36"/>
      <c r="AL968" s="29"/>
      <c r="AM968" s="33"/>
      <c r="AN968" s="35"/>
      <c r="AO968" s="36"/>
      <c r="AP968" s="29"/>
      <c r="AQ968" s="33"/>
      <c r="AR968" s="35"/>
      <c r="AS968" s="36"/>
      <c r="AT968" s="29"/>
      <c r="AU968" s="33"/>
      <c r="AV968" s="35"/>
      <c r="AW968" s="36"/>
      <c r="AX968" s="29"/>
      <c r="AY968" s="33"/>
      <c r="AZ968" s="35"/>
      <c r="BA968" s="36"/>
      <c r="BB968" s="29"/>
      <c r="BC968" s="33"/>
      <c r="BD968" s="35"/>
      <c r="BF968" s="29"/>
    </row>
    <row r="969" spans="1:58" x14ac:dyDescent="0.3">
      <c r="A969" s="29"/>
      <c r="B969" s="30"/>
      <c r="C969" s="30"/>
      <c r="D969" s="30"/>
      <c r="E969" s="31"/>
      <c r="F969" s="30"/>
      <c r="G969" s="30"/>
      <c r="H969" s="30"/>
      <c r="I969" s="30"/>
      <c r="J969" s="30"/>
      <c r="K969" s="30"/>
      <c r="L969" s="32"/>
      <c r="M969" s="32"/>
      <c r="N969" s="30"/>
      <c r="O969" s="33"/>
      <c r="P969" s="33"/>
      <c r="Q969" s="29"/>
      <c r="R969" s="34"/>
      <c r="S969" s="34"/>
      <c r="T969" s="34"/>
      <c r="U969" s="33"/>
      <c r="V969" s="33"/>
      <c r="W969" s="33"/>
      <c r="X969" s="33"/>
      <c r="Y969" s="33"/>
      <c r="Z969" s="33"/>
      <c r="AA969" s="33"/>
      <c r="AB969" s="33"/>
      <c r="AC969" s="34"/>
      <c r="AD969" s="34"/>
      <c r="AE969" s="33"/>
      <c r="AF969" s="35"/>
      <c r="AG969" s="36"/>
      <c r="AH969" s="29"/>
      <c r="AI969" s="33"/>
      <c r="AJ969" s="35"/>
      <c r="AK969" s="36"/>
      <c r="AL969" s="29"/>
      <c r="AM969" s="33"/>
      <c r="AN969" s="35"/>
      <c r="AO969" s="36"/>
      <c r="AP969" s="29"/>
      <c r="AQ969" s="33"/>
      <c r="AR969" s="35"/>
      <c r="AS969" s="36"/>
      <c r="AT969" s="29"/>
      <c r="AU969" s="33"/>
      <c r="AV969" s="35"/>
      <c r="AW969" s="36"/>
      <c r="AX969" s="29"/>
      <c r="AY969" s="33"/>
      <c r="AZ969" s="35"/>
      <c r="BA969" s="36"/>
      <c r="BB969" s="29"/>
      <c r="BC969" s="33"/>
      <c r="BD969" s="35"/>
      <c r="BF969" s="29"/>
    </row>
    <row r="970" spans="1:58" x14ac:dyDescent="0.3">
      <c r="A970" s="29"/>
      <c r="B970" s="30"/>
      <c r="C970" s="30"/>
      <c r="D970" s="30"/>
      <c r="E970" s="31"/>
      <c r="F970" s="30"/>
      <c r="G970" s="30"/>
      <c r="H970" s="30"/>
      <c r="I970" s="30"/>
      <c r="J970" s="30"/>
      <c r="K970" s="30"/>
      <c r="L970" s="32"/>
      <c r="M970" s="32"/>
      <c r="N970" s="30"/>
      <c r="O970" s="33"/>
      <c r="P970" s="33"/>
      <c r="Q970" s="29"/>
      <c r="R970" s="34"/>
      <c r="S970" s="34"/>
      <c r="T970" s="34"/>
      <c r="U970" s="33"/>
      <c r="V970" s="33"/>
      <c r="W970" s="33"/>
      <c r="X970" s="33"/>
      <c r="Y970" s="33"/>
      <c r="Z970" s="33"/>
      <c r="AA970" s="33"/>
      <c r="AB970" s="33"/>
      <c r="AC970" s="34"/>
      <c r="AD970" s="34"/>
      <c r="AE970" s="33"/>
      <c r="AF970" s="35"/>
      <c r="AG970" s="36"/>
      <c r="AH970" s="29"/>
      <c r="AI970" s="33"/>
      <c r="AJ970" s="35"/>
      <c r="AK970" s="36"/>
      <c r="AL970" s="29"/>
      <c r="AM970" s="33"/>
      <c r="AN970" s="35"/>
      <c r="AO970" s="36"/>
      <c r="AP970" s="29"/>
      <c r="AQ970" s="33"/>
      <c r="AR970" s="35"/>
      <c r="AS970" s="36"/>
      <c r="AT970" s="29"/>
      <c r="AU970" s="33"/>
      <c r="AV970" s="35"/>
      <c r="AW970" s="36"/>
      <c r="AX970" s="29"/>
      <c r="AY970" s="33"/>
      <c r="AZ970" s="35"/>
      <c r="BA970" s="36"/>
      <c r="BB970" s="29"/>
      <c r="BC970" s="33"/>
      <c r="BD970" s="35"/>
      <c r="BF970" s="29"/>
    </row>
    <row r="971" spans="1:58" x14ac:dyDescent="0.3">
      <c r="A971" s="29"/>
      <c r="B971" s="30"/>
      <c r="C971" s="30"/>
      <c r="D971" s="30"/>
      <c r="E971" s="31"/>
      <c r="F971" s="30"/>
      <c r="G971" s="30"/>
      <c r="H971" s="30"/>
      <c r="I971" s="30"/>
      <c r="J971" s="30"/>
      <c r="K971" s="30"/>
      <c r="L971" s="32"/>
      <c r="M971" s="32"/>
      <c r="N971" s="30"/>
      <c r="O971" s="33"/>
      <c r="P971" s="33"/>
      <c r="Q971" s="29"/>
      <c r="R971" s="34"/>
      <c r="S971" s="34"/>
      <c r="T971" s="34"/>
      <c r="U971" s="33"/>
      <c r="V971" s="33"/>
      <c r="W971" s="33"/>
      <c r="X971" s="33"/>
      <c r="Y971" s="33"/>
      <c r="Z971" s="33"/>
      <c r="AA971" s="33"/>
      <c r="AB971" s="33"/>
      <c r="AC971" s="34"/>
      <c r="AD971" s="34"/>
      <c r="AE971" s="33"/>
      <c r="AF971" s="35"/>
      <c r="AG971" s="36"/>
      <c r="AH971" s="29"/>
      <c r="AI971" s="33"/>
      <c r="AJ971" s="35"/>
      <c r="AK971" s="36"/>
      <c r="AL971" s="29"/>
      <c r="AM971" s="33"/>
      <c r="AN971" s="35"/>
      <c r="AO971" s="36"/>
      <c r="AP971" s="29"/>
      <c r="AQ971" s="33"/>
      <c r="AR971" s="35"/>
      <c r="AS971" s="36"/>
      <c r="AT971" s="29"/>
      <c r="AU971" s="33"/>
      <c r="AV971" s="35"/>
      <c r="AW971" s="36"/>
      <c r="AX971" s="29"/>
      <c r="AY971" s="33"/>
      <c r="AZ971" s="35"/>
      <c r="BA971" s="36"/>
      <c r="BB971" s="29"/>
      <c r="BC971" s="33"/>
      <c r="BD971" s="35"/>
      <c r="BF971" s="29"/>
    </row>
    <row r="972" spans="1:58" x14ac:dyDescent="0.3">
      <c r="A972" s="29"/>
      <c r="B972" s="30"/>
      <c r="C972" s="30"/>
      <c r="D972" s="30"/>
      <c r="E972" s="31"/>
      <c r="F972" s="30"/>
      <c r="G972" s="30"/>
      <c r="H972" s="30"/>
      <c r="I972" s="30"/>
      <c r="J972" s="30"/>
      <c r="K972" s="30"/>
      <c r="L972" s="32"/>
      <c r="M972" s="32"/>
      <c r="N972" s="30"/>
      <c r="O972" s="33"/>
      <c r="P972" s="33"/>
      <c r="Q972" s="29"/>
      <c r="R972" s="34"/>
      <c r="S972" s="34"/>
      <c r="T972" s="34"/>
      <c r="U972" s="33"/>
      <c r="V972" s="33"/>
      <c r="W972" s="33"/>
      <c r="X972" s="33"/>
      <c r="Y972" s="33"/>
      <c r="Z972" s="33"/>
      <c r="AA972" s="33"/>
      <c r="AB972" s="33"/>
      <c r="AC972" s="34"/>
      <c r="AD972" s="34"/>
      <c r="AE972" s="33"/>
      <c r="AF972" s="35"/>
      <c r="AG972" s="36"/>
      <c r="AH972" s="29"/>
      <c r="AI972" s="33"/>
      <c r="AJ972" s="35"/>
      <c r="AK972" s="36"/>
      <c r="AL972" s="29"/>
      <c r="AM972" s="33"/>
      <c r="AN972" s="35"/>
      <c r="AO972" s="36"/>
      <c r="AP972" s="29"/>
      <c r="AQ972" s="33"/>
      <c r="AR972" s="35"/>
      <c r="AS972" s="36"/>
      <c r="AT972" s="29"/>
      <c r="AU972" s="33"/>
      <c r="AV972" s="35"/>
      <c r="AW972" s="36"/>
      <c r="AX972" s="29"/>
      <c r="AY972" s="33"/>
      <c r="AZ972" s="35"/>
      <c r="BA972" s="36"/>
      <c r="BB972" s="29"/>
      <c r="BC972" s="33"/>
      <c r="BD972" s="35"/>
      <c r="BF972" s="29"/>
    </row>
    <row r="973" spans="1:58" x14ac:dyDescent="0.3">
      <c r="A973" s="29"/>
      <c r="B973" s="30"/>
      <c r="C973" s="30"/>
      <c r="D973" s="30"/>
      <c r="E973" s="31"/>
      <c r="F973" s="30"/>
      <c r="G973" s="30"/>
      <c r="H973" s="30"/>
      <c r="I973" s="30"/>
      <c r="J973" s="30"/>
      <c r="K973" s="30"/>
      <c r="L973" s="32"/>
      <c r="M973" s="32"/>
      <c r="N973" s="30"/>
      <c r="O973" s="33"/>
      <c r="P973" s="33"/>
      <c r="Q973" s="29"/>
      <c r="R973" s="34"/>
      <c r="S973" s="34"/>
      <c r="T973" s="34"/>
      <c r="U973" s="33"/>
      <c r="V973" s="33"/>
      <c r="W973" s="33"/>
      <c r="X973" s="33"/>
      <c r="Y973" s="33"/>
      <c r="Z973" s="33"/>
      <c r="AA973" s="33"/>
      <c r="AB973" s="33"/>
      <c r="AC973" s="34"/>
      <c r="AD973" s="34"/>
      <c r="AE973" s="33"/>
      <c r="AF973" s="35"/>
      <c r="AG973" s="36"/>
      <c r="AH973" s="29"/>
      <c r="AI973" s="33"/>
      <c r="AJ973" s="35"/>
      <c r="AK973" s="36"/>
      <c r="AL973" s="29"/>
      <c r="AM973" s="33"/>
      <c r="AN973" s="35"/>
      <c r="AO973" s="36"/>
      <c r="AP973" s="29"/>
      <c r="AQ973" s="33"/>
      <c r="AR973" s="35"/>
      <c r="AS973" s="36"/>
      <c r="AT973" s="29"/>
      <c r="AU973" s="33"/>
      <c r="AV973" s="35"/>
      <c r="AW973" s="36"/>
      <c r="AX973" s="29"/>
      <c r="AY973" s="33"/>
      <c r="AZ973" s="35"/>
      <c r="BA973" s="36"/>
      <c r="BB973" s="29"/>
      <c r="BC973" s="33"/>
      <c r="BD973" s="35"/>
      <c r="BF973" s="29"/>
    </row>
    <row r="974" spans="1:58" x14ac:dyDescent="0.3">
      <c r="A974" s="29"/>
      <c r="B974" s="30"/>
      <c r="C974" s="30"/>
      <c r="D974" s="30"/>
      <c r="E974" s="31"/>
      <c r="F974" s="30"/>
      <c r="G974" s="30"/>
      <c r="H974" s="30"/>
      <c r="I974" s="30"/>
      <c r="J974" s="30"/>
      <c r="K974" s="30"/>
      <c r="L974" s="32"/>
      <c r="M974" s="32"/>
      <c r="N974" s="30"/>
      <c r="O974" s="33"/>
      <c r="P974" s="33"/>
      <c r="Q974" s="29"/>
      <c r="R974" s="34"/>
      <c r="S974" s="34"/>
      <c r="T974" s="34"/>
      <c r="U974" s="33"/>
      <c r="V974" s="33"/>
      <c r="W974" s="33"/>
      <c r="X974" s="33"/>
      <c r="Y974" s="33"/>
      <c r="Z974" s="33"/>
      <c r="AA974" s="33"/>
      <c r="AB974" s="33"/>
      <c r="AC974" s="34"/>
      <c r="AD974" s="34"/>
      <c r="AE974" s="33"/>
      <c r="AF974" s="35"/>
      <c r="AG974" s="36"/>
      <c r="AH974" s="29"/>
      <c r="AI974" s="33"/>
      <c r="AJ974" s="35"/>
      <c r="AK974" s="36"/>
      <c r="AL974" s="29"/>
      <c r="AM974" s="33"/>
      <c r="AN974" s="35"/>
      <c r="AO974" s="36"/>
      <c r="AP974" s="29"/>
      <c r="AQ974" s="33"/>
      <c r="AR974" s="35"/>
      <c r="AS974" s="36"/>
      <c r="AT974" s="29"/>
      <c r="AU974" s="33"/>
      <c r="AV974" s="35"/>
      <c r="AW974" s="36"/>
      <c r="AX974" s="29"/>
      <c r="AY974" s="33"/>
      <c r="AZ974" s="35"/>
      <c r="BA974" s="36"/>
      <c r="BB974" s="29"/>
      <c r="BC974" s="33"/>
      <c r="BD974" s="35"/>
      <c r="BF974" s="29"/>
    </row>
    <row r="975" spans="1:58" x14ac:dyDescent="0.3">
      <c r="A975" s="29"/>
      <c r="B975" s="30"/>
      <c r="C975" s="30"/>
      <c r="D975" s="30"/>
      <c r="E975" s="31"/>
      <c r="F975" s="30"/>
      <c r="G975" s="30"/>
      <c r="H975" s="30"/>
      <c r="I975" s="30"/>
      <c r="J975" s="30"/>
      <c r="K975" s="30"/>
      <c r="L975" s="32"/>
      <c r="M975" s="32"/>
      <c r="N975" s="30"/>
      <c r="O975" s="33"/>
      <c r="P975" s="33"/>
      <c r="Q975" s="29"/>
      <c r="R975" s="34"/>
      <c r="S975" s="34"/>
      <c r="T975" s="34"/>
      <c r="U975" s="33"/>
      <c r="V975" s="33"/>
      <c r="W975" s="33"/>
      <c r="X975" s="33"/>
      <c r="Y975" s="33"/>
      <c r="Z975" s="33"/>
      <c r="AA975" s="33"/>
      <c r="AB975" s="33"/>
      <c r="AC975" s="34"/>
      <c r="AD975" s="34"/>
      <c r="AE975" s="33"/>
      <c r="AF975" s="35"/>
      <c r="AG975" s="36"/>
      <c r="AH975" s="29"/>
      <c r="AI975" s="33"/>
      <c r="AJ975" s="35"/>
      <c r="AK975" s="36"/>
      <c r="AL975" s="29"/>
      <c r="AM975" s="33"/>
      <c r="AN975" s="35"/>
      <c r="AO975" s="36"/>
      <c r="AP975" s="29"/>
      <c r="AQ975" s="33"/>
      <c r="AR975" s="35"/>
      <c r="AS975" s="36"/>
      <c r="AT975" s="29"/>
      <c r="AU975" s="33"/>
      <c r="AV975" s="35"/>
      <c r="AW975" s="36"/>
      <c r="AX975" s="29"/>
      <c r="AY975" s="33"/>
      <c r="AZ975" s="35"/>
      <c r="BA975" s="36"/>
      <c r="BB975" s="29"/>
      <c r="BC975" s="33"/>
      <c r="BD975" s="35"/>
      <c r="BF975" s="29"/>
    </row>
    <row r="976" spans="1:58" x14ac:dyDescent="0.3">
      <c r="A976" s="29"/>
      <c r="B976" s="30"/>
      <c r="C976" s="30"/>
      <c r="D976" s="30"/>
      <c r="E976" s="31"/>
      <c r="F976" s="30"/>
      <c r="G976" s="30"/>
      <c r="H976" s="30"/>
      <c r="I976" s="30"/>
      <c r="J976" s="30"/>
      <c r="K976" s="30"/>
      <c r="L976" s="32"/>
      <c r="M976" s="32"/>
      <c r="N976" s="30"/>
      <c r="O976" s="33"/>
      <c r="P976" s="33"/>
      <c r="Q976" s="29"/>
      <c r="R976" s="34"/>
      <c r="S976" s="34"/>
      <c r="T976" s="34"/>
      <c r="U976" s="33"/>
      <c r="V976" s="33"/>
      <c r="W976" s="33"/>
      <c r="X976" s="33"/>
      <c r="Y976" s="33"/>
      <c r="Z976" s="33"/>
      <c r="AA976" s="33"/>
      <c r="AB976" s="33"/>
      <c r="AC976" s="34"/>
      <c r="AD976" s="34"/>
      <c r="AE976" s="33"/>
      <c r="AF976" s="35"/>
      <c r="AG976" s="36"/>
      <c r="AH976" s="29"/>
      <c r="AI976" s="33"/>
      <c r="AJ976" s="35"/>
      <c r="AK976" s="36"/>
      <c r="AL976" s="29"/>
      <c r="AM976" s="33"/>
      <c r="AN976" s="35"/>
      <c r="AO976" s="36"/>
      <c r="AP976" s="29"/>
      <c r="AQ976" s="33"/>
      <c r="AR976" s="35"/>
      <c r="AS976" s="36"/>
      <c r="AT976" s="29"/>
      <c r="AU976" s="33"/>
      <c r="AV976" s="35"/>
      <c r="AW976" s="36"/>
      <c r="AX976" s="29"/>
      <c r="AY976" s="33"/>
      <c r="AZ976" s="35"/>
      <c r="BA976" s="36"/>
      <c r="BB976" s="29"/>
      <c r="BC976" s="33"/>
      <c r="BD976" s="35"/>
      <c r="BF976" s="29"/>
    </row>
    <row r="977" spans="1:58" x14ac:dyDescent="0.3">
      <c r="A977" s="29"/>
      <c r="B977" s="30"/>
      <c r="C977" s="30"/>
      <c r="D977" s="30"/>
      <c r="E977" s="31"/>
      <c r="F977" s="30"/>
      <c r="G977" s="30"/>
      <c r="H977" s="30"/>
      <c r="I977" s="30"/>
      <c r="J977" s="30"/>
      <c r="K977" s="30"/>
      <c r="L977" s="32"/>
      <c r="M977" s="32"/>
      <c r="N977" s="30"/>
      <c r="O977" s="33"/>
      <c r="P977" s="33"/>
      <c r="Q977" s="29"/>
      <c r="R977" s="34"/>
      <c r="S977" s="34"/>
      <c r="T977" s="34"/>
      <c r="U977" s="33"/>
      <c r="V977" s="33"/>
      <c r="W977" s="33"/>
      <c r="X977" s="33"/>
      <c r="Y977" s="33"/>
      <c r="Z977" s="33"/>
      <c r="AA977" s="33"/>
      <c r="AB977" s="33"/>
      <c r="AC977" s="34"/>
      <c r="AD977" s="34"/>
      <c r="AE977" s="33"/>
      <c r="AF977" s="35"/>
      <c r="AG977" s="36"/>
      <c r="AH977" s="29"/>
      <c r="AI977" s="33"/>
      <c r="AJ977" s="35"/>
      <c r="AK977" s="36"/>
      <c r="AL977" s="29"/>
      <c r="AM977" s="33"/>
      <c r="AN977" s="35"/>
      <c r="AO977" s="36"/>
      <c r="AP977" s="29"/>
      <c r="AQ977" s="33"/>
      <c r="AR977" s="35"/>
      <c r="AS977" s="36"/>
      <c r="AT977" s="29"/>
      <c r="AU977" s="33"/>
      <c r="AV977" s="35"/>
      <c r="AW977" s="36"/>
      <c r="AX977" s="29"/>
      <c r="AY977" s="33"/>
      <c r="AZ977" s="35"/>
      <c r="BA977" s="36"/>
      <c r="BB977" s="29"/>
      <c r="BC977" s="33"/>
      <c r="BD977" s="35"/>
      <c r="BF977" s="29"/>
    </row>
  </sheetData>
  <autoFilter ref="A1:BF977" xr:uid="{D5127203-F697-47EB-A1D7-6D74CA628EFA}"/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</vt:lpstr>
      <vt:lpstr>Suivi Marges</vt:lpstr>
      <vt:lpstr>Brut</vt:lpstr>
      <vt:lpstr>Semaines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Loïc Bocquillon</cp:lastModifiedBy>
  <cp:lastPrinted>2020-04-23T09:07:53Z</cp:lastPrinted>
  <dcterms:created xsi:type="dcterms:W3CDTF">2020-04-22T12:20:57Z</dcterms:created>
  <dcterms:modified xsi:type="dcterms:W3CDTF">2020-05-09T15:00:09Z</dcterms:modified>
</cp:coreProperties>
</file>